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diana.belaia\Desktop\"/>
    </mc:Choice>
  </mc:AlternateContent>
  <bookViews>
    <workbookView xWindow="0" yWindow="0" windowWidth="28800" windowHeight="11340"/>
  </bookViews>
  <sheets>
    <sheet name="F-1" sheetId="1" r:id="rId1"/>
    <sheet name="F-2" sheetId="2" r:id="rId2"/>
    <sheet name="F-3" sheetId="3" r:id="rId3"/>
    <sheet name="F-3.1" sheetId="4" r:id="rId4"/>
    <sheet name="F-3.2" sheetId="5" r:id="rId5"/>
    <sheet name="F-3.3" sheetId="6" r:id="rId6"/>
    <sheet name="F-3.4" sheetId="7" r:id="rId7"/>
    <sheet name="F-4" sheetId="8" r:id="rId8"/>
    <sheet name="F-5" sheetId="9" r:id="rId9"/>
    <sheet name="F-6" sheetId="10" r:id="rId10"/>
    <sheet name="F-6.1" sheetId="11" r:id="rId11"/>
    <sheet name="F-6.2" sheetId="12" r:id="rId12"/>
    <sheet name="F-7" sheetId="13" r:id="rId13"/>
    <sheet name="F-7.1" sheetId="14" r:id="rId14"/>
    <sheet name="F-7.1.1" sheetId="15" r:id="rId15"/>
    <sheet name="F-8" sheetId="16" r:id="rId16"/>
    <sheet name="F-9" sheetId="17" r:id="rId17"/>
    <sheet name="F-10" sheetId="18" r:id="rId18"/>
    <sheet name="F-11" sheetId="19" r:id="rId19"/>
    <sheet name="F-12" sheetId="20" r:id="rId20"/>
    <sheet name="F-13" sheetId="21" r:id="rId21"/>
    <sheet name="F-14" sheetId="22" r:id="rId22"/>
  </sheets>
  <definedNames>
    <definedName name="_xlnm.Print_Titles" localSheetId="0">'F-1'!$4:$7</definedName>
  </definedNames>
  <calcPr calcId="162913"/>
</workbook>
</file>

<file path=xl/calcChain.xml><?xml version="1.0" encoding="utf-8"?>
<calcChain xmlns="http://schemas.openxmlformats.org/spreadsheetml/2006/main">
  <c r="AD148" i="22" l="1"/>
  <c r="AH146" i="22"/>
  <c r="AG146" i="22"/>
  <c r="AF146" i="22"/>
  <c r="AE146" i="22"/>
  <c r="AD146" i="22"/>
  <c r="V146" i="22"/>
  <c r="T146" i="22"/>
  <c r="S146" i="22"/>
  <c r="R146" i="22"/>
  <c r="N146" i="22"/>
  <c r="F146" i="22"/>
  <c r="I146" i="22" s="1"/>
  <c r="AH145" i="22"/>
  <c r="AF145" i="22"/>
  <c r="AE145" i="22"/>
  <c r="AD145" i="22"/>
  <c r="AB145" i="22"/>
  <c r="Z145" i="22"/>
  <c r="Y145" i="22"/>
  <c r="X145" i="22"/>
  <c r="V145" i="22"/>
  <c r="T145" i="22"/>
  <c r="S145" i="22"/>
  <c r="R145" i="22"/>
  <c r="N145" i="22"/>
  <c r="F145" i="22"/>
  <c r="I145" i="22" s="1"/>
  <c r="AH143" i="22"/>
  <c r="AF143" i="22"/>
  <c r="AE143" i="22"/>
  <c r="AD143" i="22"/>
  <c r="AB143" i="22"/>
  <c r="AA143" i="22"/>
  <c r="X143" i="22"/>
  <c r="V143" i="22"/>
  <c r="U143" i="22"/>
  <c r="T143" i="22"/>
  <c r="S143" i="22"/>
  <c r="R143" i="22"/>
  <c r="Q143" i="22"/>
  <c r="N143" i="22"/>
  <c r="AG143" i="22" s="1"/>
  <c r="F143" i="22"/>
  <c r="I143" i="22" s="1"/>
  <c r="AH142" i="22"/>
  <c r="AF142" i="22"/>
  <c r="AE142" i="22"/>
  <c r="AD142" i="22"/>
  <c r="AB142" i="22"/>
  <c r="AA142" i="22"/>
  <c r="X142" i="22"/>
  <c r="V142" i="22"/>
  <c r="U142" i="22"/>
  <c r="T142" i="22"/>
  <c r="S142" i="22"/>
  <c r="R142" i="22"/>
  <c r="Q142" i="22"/>
  <c r="N142" i="22"/>
  <c r="AG142" i="22" s="1"/>
  <c r="F142" i="22"/>
  <c r="I142" i="22" s="1"/>
  <c r="AF141" i="22"/>
  <c r="AE141" i="22"/>
  <c r="AB141" i="22"/>
  <c r="V141" i="22"/>
  <c r="T141" i="22"/>
  <c r="S141" i="22"/>
  <c r="O141" i="22"/>
  <c r="AH141" i="22" s="1"/>
  <c r="M141" i="22"/>
  <c r="J141" i="22"/>
  <c r="G141" i="22"/>
  <c r="I141" i="22" s="1"/>
  <c r="B141" i="22"/>
  <c r="F141" i="22" s="1"/>
  <c r="AH140" i="22"/>
  <c r="AG140" i="22"/>
  <c r="AF140" i="22"/>
  <c r="AE140" i="22"/>
  <c r="AD140" i="22"/>
  <c r="AB140" i="22"/>
  <c r="V140" i="22"/>
  <c r="P140" i="22"/>
  <c r="Q140" i="22" s="1"/>
  <c r="AI140" i="22" s="1"/>
  <c r="H140" i="22"/>
  <c r="AG139" i="22"/>
  <c r="AF139" i="22"/>
  <c r="AE139" i="22"/>
  <c r="V139" i="22"/>
  <c r="P139" i="22"/>
  <c r="O139" i="22"/>
  <c r="Q139" i="22" s="1"/>
  <c r="AI139" i="22" s="1"/>
  <c r="J139" i="22"/>
  <c r="AD139" i="22" s="1"/>
  <c r="G139" i="22"/>
  <c r="AI138" i="22"/>
  <c r="AH138" i="22"/>
  <c r="AG138" i="22"/>
  <c r="AF138" i="22"/>
  <c r="AE138" i="22"/>
  <c r="AD138" i="22"/>
  <c r="AB138" i="22"/>
  <c r="W138" i="22"/>
  <c r="V138" i="22"/>
  <c r="Q138" i="22"/>
  <c r="AC138" i="22" s="1"/>
  <c r="I138" i="22"/>
  <c r="AI137" i="22"/>
  <c r="AH137" i="22"/>
  <c r="AG137" i="22"/>
  <c r="AF137" i="22"/>
  <c r="AE137" i="22"/>
  <c r="AD137" i="22"/>
  <c r="AB137" i="22"/>
  <c r="W137" i="22"/>
  <c r="V137" i="22"/>
  <c r="Q137" i="22"/>
  <c r="AC137" i="22" s="1"/>
  <c r="I137" i="22"/>
  <c r="AI136" i="22"/>
  <c r="AH136" i="22"/>
  <c r="AG136" i="22"/>
  <c r="AF136" i="22"/>
  <c r="AE136" i="22"/>
  <c r="AD136" i="22"/>
  <c r="AB136" i="22"/>
  <c r="W136" i="22"/>
  <c r="V136" i="22"/>
  <c r="Q136" i="22"/>
  <c r="AC136" i="22" s="1"/>
  <c r="I136" i="22"/>
  <c r="AI135" i="22"/>
  <c r="AF135" i="22"/>
  <c r="AE135" i="22"/>
  <c r="AD135" i="22"/>
  <c r="AA135" i="22"/>
  <c r="X135" i="22"/>
  <c r="U135" i="22"/>
  <c r="T135" i="22"/>
  <c r="S135" i="22"/>
  <c r="R135" i="22"/>
  <c r="Q135" i="22"/>
  <c r="O135" i="22"/>
  <c r="AH135" i="22" s="1"/>
  <c r="N135" i="22"/>
  <c r="AG135" i="22" s="1"/>
  <c r="G135" i="22"/>
  <c r="F135" i="22"/>
  <c r="AH134" i="22"/>
  <c r="AG134" i="22"/>
  <c r="AF134" i="22"/>
  <c r="AE134" i="22"/>
  <c r="AD134" i="22"/>
  <c r="AC134" i="22"/>
  <c r="AA134" i="22"/>
  <c r="X134" i="22"/>
  <c r="U134" i="22"/>
  <c r="R134" i="22"/>
  <c r="N134" i="22"/>
  <c r="Q134" i="22" s="1"/>
  <c r="AI133" i="22"/>
  <c r="AH133" i="22"/>
  <c r="AF133" i="22"/>
  <c r="AE133" i="22"/>
  <c r="AD133" i="22"/>
  <c r="AC133" i="22"/>
  <c r="AA133" i="22"/>
  <c r="X133" i="22"/>
  <c r="R133" i="22"/>
  <c r="Q133" i="22"/>
  <c r="W133" i="22" s="1"/>
  <c r="N133" i="22"/>
  <c r="AG133" i="22" s="1"/>
  <c r="AH132" i="22"/>
  <c r="AG132" i="22"/>
  <c r="AF132" i="22"/>
  <c r="AE132" i="22"/>
  <c r="AD132" i="22"/>
  <c r="X132" i="22"/>
  <c r="V132" i="22"/>
  <c r="T132" i="22"/>
  <c r="S132" i="22"/>
  <c r="R132" i="22"/>
  <c r="N132" i="22"/>
  <c r="U132" i="22" s="1"/>
  <c r="F132" i="22"/>
  <c r="AF131" i="22"/>
  <c r="AE131" i="22"/>
  <c r="T131" i="22"/>
  <c r="S131" i="22"/>
  <c r="R131" i="22"/>
  <c r="O131" i="22"/>
  <c r="AH131" i="22" s="1"/>
  <c r="N131" i="22"/>
  <c r="U131" i="22" s="1"/>
  <c r="M131" i="22"/>
  <c r="J131" i="22"/>
  <c r="AD131" i="22" s="1"/>
  <c r="F131" i="22"/>
  <c r="AA131" i="22" s="1"/>
  <c r="B131" i="22"/>
  <c r="X131" i="22" s="1"/>
  <c r="AI130" i="22"/>
  <c r="AH130" i="22"/>
  <c r="AF130" i="22"/>
  <c r="AE130" i="22"/>
  <c r="AD130" i="22"/>
  <c r="S130" i="22"/>
  <c r="R130" i="22"/>
  <c r="M130" i="22"/>
  <c r="N130" i="22" s="1"/>
  <c r="AI129" i="22"/>
  <c r="AH129" i="22"/>
  <c r="AF129" i="22"/>
  <c r="AE129" i="22"/>
  <c r="AD129" i="22"/>
  <c r="S129" i="22"/>
  <c r="R129" i="22"/>
  <c r="M129" i="22"/>
  <c r="N129" i="22" s="1"/>
  <c r="AH128" i="22"/>
  <c r="AF128" i="22"/>
  <c r="AE128" i="22"/>
  <c r="AD128" i="22"/>
  <c r="AA128" i="22"/>
  <c r="X128" i="22"/>
  <c r="V128" i="22"/>
  <c r="T128" i="22"/>
  <c r="S128" i="22"/>
  <c r="R128" i="22"/>
  <c r="N128" i="22"/>
  <c r="F128" i="22"/>
  <c r="I128" i="22" s="1"/>
  <c r="AC128" i="22" s="1"/>
  <c r="AI127" i="22"/>
  <c r="AH127" i="22"/>
  <c r="AG127" i="22"/>
  <c r="AF127" i="22"/>
  <c r="AE127" i="22"/>
  <c r="AD127" i="22"/>
  <c r="V127" i="22"/>
  <c r="Q127" i="22"/>
  <c r="AI126" i="22"/>
  <c r="AH126" i="22"/>
  <c r="AG126" i="22"/>
  <c r="AF126" i="22"/>
  <c r="AE126" i="22"/>
  <c r="AD126" i="22"/>
  <c r="V126" i="22"/>
  <c r="Q126" i="22"/>
  <c r="AI125" i="22"/>
  <c r="AH125" i="22"/>
  <c r="AG125" i="22"/>
  <c r="AF125" i="22"/>
  <c r="AE125" i="22"/>
  <c r="AD125" i="22"/>
  <c r="V125" i="22"/>
  <c r="P125" i="22"/>
  <c r="AI124" i="22"/>
  <c r="AH124" i="22"/>
  <c r="AG124" i="22"/>
  <c r="AF124" i="22"/>
  <c r="AE124" i="22"/>
  <c r="AD124" i="22"/>
  <c r="V124" i="22"/>
  <c r="P124" i="22"/>
  <c r="AI123" i="22"/>
  <c r="AH123" i="22"/>
  <c r="AG123" i="22"/>
  <c r="AF123" i="22"/>
  <c r="AE123" i="22"/>
  <c r="AD123" i="22"/>
  <c r="O123" i="22"/>
  <c r="V123" i="22" s="1"/>
  <c r="AF122" i="22"/>
  <c r="AE122" i="22"/>
  <c r="X122" i="22"/>
  <c r="T122" i="22"/>
  <c r="S122" i="22"/>
  <c r="O122" i="22"/>
  <c r="J122" i="22"/>
  <c r="AD122" i="22" s="1"/>
  <c r="G122" i="22"/>
  <c r="B122" i="22"/>
  <c r="F122" i="22" s="1"/>
  <c r="AA122" i="22" s="1"/>
  <c r="AH121" i="22"/>
  <c r="AF121" i="22"/>
  <c r="AE121" i="22"/>
  <c r="AD121" i="22"/>
  <c r="V121" i="22"/>
  <c r="T121" i="22"/>
  <c r="S121" i="22"/>
  <c r="R121" i="22"/>
  <c r="N121" i="22"/>
  <c r="F121" i="22"/>
  <c r="I121" i="22" s="1"/>
  <c r="AH120" i="22"/>
  <c r="AF120" i="22"/>
  <c r="AE120" i="22"/>
  <c r="AD120" i="22"/>
  <c r="V120" i="22"/>
  <c r="U120" i="22"/>
  <c r="R120" i="22"/>
  <c r="N120" i="22"/>
  <c r="AG120" i="22" s="1"/>
  <c r="I120" i="22"/>
  <c r="F120" i="22"/>
  <c r="AH119" i="22"/>
  <c r="AG119" i="22"/>
  <c r="AF119" i="22"/>
  <c r="AE119" i="22"/>
  <c r="AD119" i="22"/>
  <c r="X119" i="22"/>
  <c r="V119" i="22"/>
  <c r="T119" i="22"/>
  <c r="S119" i="22"/>
  <c r="R119" i="22"/>
  <c r="N119" i="22"/>
  <c r="AA119" i="22" s="1"/>
  <c r="F119" i="22"/>
  <c r="I119" i="22" s="1"/>
  <c r="AH118" i="22"/>
  <c r="AF118" i="22"/>
  <c r="V118" i="22"/>
  <c r="T118" i="22"/>
  <c r="O118" i="22"/>
  <c r="K118" i="22"/>
  <c r="AE118" i="22" s="1"/>
  <c r="J118" i="22"/>
  <c r="B118" i="22"/>
  <c r="B117" i="22" s="1"/>
  <c r="P117" i="22"/>
  <c r="L117" i="22"/>
  <c r="D117" i="22"/>
  <c r="C117" i="22"/>
  <c r="AH116" i="22"/>
  <c r="AG116" i="22"/>
  <c r="AF116" i="22"/>
  <c r="AE116" i="22"/>
  <c r="AD116" i="22"/>
  <c r="X116" i="22"/>
  <c r="V116" i="22"/>
  <c r="T116" i="22"/>
  <c r="S116" i="22"/>
  <c r="R116" i="22"/>
  <c r="N116" i="22"/>
  <c r="AA116" i="22" s="1"/>
  <c r="I116" i="22"/>
  <c r="F116" i="22"/>
  <c r="AH115" i="22"/>
  <c r="AF115" i="22"/>
  <c r="AD115" i="22"/>
  <c r="V115" i="22"/>
  <c r="O115" i="22"/>
  <c r="L115" i="22"/>
  <c r="T115" i="22" s="1"/>
  <c r="K115" i="22"/>
  <c r="J115" i="22"/>
  <c r="G115" i="22"/>
  <c r="I115" i="22" s="1"/>
  <c r="D115" i="22"/>
  <c r="C115" i="22"/>
  <c r="B115" i="22"/>
  <c r="F115" i="22" s="1"/>
  <c r="AH114" i="22"/>
  <c r="AF114" i="22"/>
  <c r="AE114" i="22"/>
  <c r="AD114" i="22"/>
  <c r="AA114" i="22"/>
  <c r="X114" i="22"/>
  <c r="V114" i="22"/>
  <c r="T114" i="22"/>
  <c r="S114" i="22"/>
  <c r="R114" i="22"/>
  <c r="N114" i="22"/>
  <c r="F114" i="22"/>
  <c r="I114" i="22" s="1"/>
  <c r="AH113" i="22"/>
  <c r="AF113" i="22"/>
  <c r="AE113" i="22"/>
  <c r="AD113" i="22"/>
  <c r="AB113" i="22"/>
  <c r="X113" i="22"/>
  <c r="V113" i="22"/>
  <c r="T113" i="22"/>
  <c r="S113" i="22"/>
  <c r="R113" i="22"/>
  <c r="N113" i="22"/>
  <c r="F113" i="22"/>
  <c r="I113" i="22" s="1"/>
  <c r="AF112" i="22"/>
  <c r="AE112" i="22"/>
  <c r="AD112" i="22"/>
  <c r="X112" i="22"/>
  <c r="V112" i="22"/>
  <c r="T112" i="22"/>
  <c r="O112" i="22"/>
  <c r="AH112" i="22" s="1"/>
  <c r="M112" i="22"/>
  <c r="L112" i="22"/>
  <c r="K112" i="22"/>
  <c r="J112" i="22"/>
  <c r="G112" i="22"/>
  <c r="D112" i="22"/>
  <c r="C112" i="22"/>
  <c r="F112" i="22" s="1"/>
  <c r="I112" i="22" s="1"/>
  <c r="B112" i="22"/>
  <c r="R112" i="22" s="1"/>
  <c r="AH111" i="22"/>
  <c r="AG111" i="22"/>
  <c r="AF111" i="22"/>
  <c r="AE111" i="22"/>
  <c r="AD111" i="22"/>
  <c r="X111" i="22"/>
  <c r="R111" i="22"/>
  <c r="N111" i="22"/>
  <c r="P111" i="22" s="1"/>
  <c r="P110" i="22" s="1"/>
  <c r="F111" i="22"/>
  <c r="AH110" i="22"/>
  <c r="AF110" i="22"/>
  <c r="AE110" i="22"/>
  <c r="N110" i="22"/>
  <c r="J110" i="22"/>
  <c r="AD110" i="22" s="1"/>
  <c r="B110" i="22"/>
  <c r="AH109" i="22"/>
  <c r="AG109" i="22"/>
  <c r="AF109" i="22"/>
  <c r="AE109" i="22"/>
  <c r="AD109" i="22"/>
  <c r="X109" i="22"/>
  <c r="V109" i="22"/>
  <c r="T109" i="22"/>
  <c r="S109" i="22"/>
  <c r="R109" i="22"/>
  <c r="N109" i="22"/>
  <c r="F109" i="22"/>
  <c r="I109" i="22" s="1"/>
  <c r="AH108" i="22"/>
  <c r="AF108" i="22"/>
  <c r="AE108" i="22"/>
  <c r="AD108" i="22"/>
  <c r="X108" i="22"/>
  <c r="V108" i="22"/>
  <c r="U108" i="22"/>
  <c r="T108" i="22"/>
  <c r="S108" i="22"/>
  <c r="R108" i="22"/>
  <c r="Q108" i="22"/>
  <c r="N108" i="22"/>
  <c r="AG108" i="22" s="1"/>
  <c r="I108" i="22"/>
  <c r="F108" i="22"/>
  <c r="AE107" i="22"/>
  <c r="AD107" i="22"/>
  <c r="T107" i="22"/>
  <c r="O107" i="22"/>
  <c r="M107" i="22"/>
  <c r="L107" i="22"/>
  <c r="AF107" i="22" s="1"/>
  <c r="K107" i="22"/>
  <c r="J107" i="22"/>
  <c r="N107" i="22" s="1"/>
  <c r="G107" i="22"/>
  <c r="D107" i="22"/>
  <c r="C107" i="22"/>
  <c r="B107" i="22"/>
  <c r="X107" i="22" s="1"/>
  <c r="AH106" i="22"/>
  <c r="AF106" i="22"/>
  <c r="AE106" i="22"/>
  <c r="AD106" i="22"/>
  <c r="V106" i="22"/>
  <c r="R106" i="22"/>
  <c r="N106" i="22"/>
  <c r="M106" i="22"/>
  <c r="AH105" i="22"/>
  <c r="AG105" i="22"/>
  <c r="AF105" i="22"/>
  <c r="AE105" i="22"/>
  <c r="AD105" i="22"/>
  <c r="V105" i="22"/>
  <c r="U105" i="22"/>
  <c r="R105" i="22"/>
  <c r="M105" i="22"/>
  <c r="N105" i="22" s="1"/>
  <c r="Q105" i="22" s="1"/>
  <c r="AI105" i="22" s="1"/>
  <c r="AH104" i="22"/>
  <c r="AF104" i="22"/>
  <c r="AE104" i="22"/>
  <c r="AA104" i="22"/>
  <c r="X104" i="22"/>
  <c r="V104" i="22"/>
  <c r="T104" i="22"/>
  <c r="S104" i="22"/>
  <c r="R104" i="22"/>
  <c r="N104" i="22"/>
  <c r="U104" i="22" s="1"/>
  <c r="J104" i="22"/>
  <c r="AD104" i="22" s="1"/>
  <c r="I104" i="22"/>
  <c r="AC104" i="22" s="1"/>
  <c r="F104" i="22"/>
  <c r="AH103" i="22"/>
  <c r="AG103" i="22"/>
  <c r="AF103" i="22"/>
  <c r="AE103" i="22"/>
  <c r="AD103" i="22"/>
  <c r="U103" i="22"/>
  <c r="R103" i="22"/>
  <c r="P103" i="22"/>
  <c r="N103" i="22"/>
  <c r="Q103" i="22" s="1"/>
  <c r="AI103" i="22" s="1"/>
  <c r="AH102" i="22"/>
  <c r="AF102" i="22"/>
  <c r="AE102" i="22"/>
  <c r="AD102" i="22"/>
  <c r="R102" i="22"/>
  <c r="P102" i="22"/>
  <c r="Q102" i="22" s="1"/>
  <c r="AI102" i="22" s="1"/>
  <c r="N102" i="22"/>
  <c r="AG102" i="22" s="1"/>
  <c r="AH101" i="22"/>
  <c r="AG101" i="22"/>
  <c r="AD101" i="22"/>
  <c r="R101" i="22"/>
  <c r="Q101" i="22"/>
  <c r="AI101" i="22" s="1"/>
  <c r="P101" i="22"/>
  <c r="N101" i="22"/>
  <c r="U101" i="22" s="1"/>
  <c r="AH100" i="22"/>
  <c r="AF100" i="22"/>
  <c r="AE100" i="22"/>
  <c r="AD100" i="22"/>
  <c r="R100" i="22"/>
  <c r="P100" i="22"/>
  <c r="Q100" i="22" s="1"/>
  <c r="AI100" i="22" s="1"/>
  <c r="N100" i="22"/>
  <c r="AG100" i="22" s="1"/>
  <c r="AH99" i="22"/>
  <c r="AG99" i="22"/>
  <c r="AF99" i="22"/>
  <c r="AE99" i="22"/>
  <c r="AD99" i="22"/>
  <c r="U99" i="22"/>
  <c r="Q99" i="22"/>
  <c r="AI99" i="22" s="1"/>
  <c r="P99" i="22"/>
  <c r="N99" i="22"/>
  <c r="J99" i="22"/>
  <c r="R99" i="22" s="1"/>
  <c r="X98" i="22"/>
  <c r="O98" i="22"/>
  <c r="L98" i="22"/>
  <c r="AF98" i="22" s="1"/>
  <c r="K98" i="22"/>
  <c r="J98" i="22"/>
  <c r="G98" i="22"/>
  <c r="D98" i="22"/>
  <c r="D91" i="22" s="1"/>
  <c r="C98" i="22"/>
  <c r="B98" i="22"/>
  <c r="AH97" i="22"/>
  <c r="AF97" i="22"/>
  <c r="AE97" i="22"/>
  <c r="AD97" i="22"/>
  <c r="V97" i="22"/>
  <c r="T97" i="22"/>
  <c r="S97" i="22"/>
  <c r="R97" i="22"/>
  <c r="N97" i="22"/>
  <c r="I97" i="22"/>
  <c r="F97" i="22"/>
  <c r="AH96" i="22"/>
  <c r="AF96" i="22"/>
  <c r="AE96" i="22"/>
  <c r="AD96" i="22"/>
  <c r="V96" i="22"/>
  <c r="T96" i="22"/>
  <c r="S96" i="22"/>
  <c r="R96" i="22"/>
  <c r="N96" i="22"/>
  <c r="AG96" i="22" s="1"/>
  <c r="I96" i="22"/>
  <c r="F96" i="22"/>
  <c r="AH95" i="22"/>
  <c r="AE95" i="22"/>
  <c r="AD95" i="22"/>
  <c r="S95" i="22"/>
  <c r="O95" i="22"/>
  <c r="M95" i="22"/>
  <c r="L95" i="22"/>
  <c r="K95" i="22"/>
  <c r="J95" i="22"/>
  <c r="G95" i="22"/>
  <c r="F95" i="22"/>
  <c r="D95" i="22"/>
  <c r="C95" i="22"/>
  <c r="B95" i="22"/>
  <c r="AH94" i="22"/>
  <c r="AF94" i="22"/>
  <c r="AE94" i="22"/>
  <c r="AD94" i="22"/>
  <c r="AB94" i="22"/>
  <c r="Y94" i="22"/>
  <c r="X94" i="22"/>
  <c r="V94" i="22"/>
  <c r="U94" i="22"/>
  <c r="T94" i="22"/>
  <c r="S94" i="22"/>
  <c r="R94" i="22"/>
  <c r="Q94" i="22"/>
  <c r="N94" i="22"/>
  <c r="AG94" i="22" s="1"/>
  <c r="F94" i="22"/>
  <c r="I94" i="22" s="1"/>
  <c r="AH93" i="22"/>
  <c r="AF93" i="22"/>
  <c r="AE93" i="22"/>
  <c r="AD93" i="22"/>
  <c r="AB93" i="22"/>
  <c r="X93" i="22"/>
  <c r="V93" i="22"/>
  <c r="T93" i="22"/>
  <c r="S93" i="22"/>
  <c r="R93" i="22"/>
  <c r="N93" i="22"/>
  <c r="AG93" i="22" s="1"/>
  <c r="I93" i="22"/>
  <c r="F93" i="22"/>
  <c r="AE92" i="22"/>
  <c r="Y92" i="22"/>
  <c r="O92" i="22"/>
  <c r="L92" i="22"/>
  <c r="K92" i="22"/>
  <c r="J92" i="22"/>
  <c r="G92" i="22"/>
  <c r="F92" i="22"/>
  <c r="D92" i="22"/>
  <c r="C92" i="22"/>
  <c r="B92" i="22"/>
  <c r="B91" i="22" s="1"/>
  <c r="L91" i="22"/>
  <c r="AH88" i="22"/>
  <c r="AF88" i="22"/>
  <c r="AE88" i="22"/>
  <c r="AD88" i="22"/>
  <c r="X88" i="22"/>
  <c r="V88" i="22"/>
  <c r="T88" i="22"/>
  <c r="S88" i="22"/>
  <c r="R88" i="22"/>
  <c r="Q88" i="22"/>
  <c r="M88" i="22"/>
  <c r="N88" i="22" s="1"/>
  <c r="AG88" i="22" s="1"/>
  <c r="E88" i="22"/>
  <c r="E86" i="22" s="1"/>
  <c r="F86" i="22" s="1"/>
  <c r="AH87" i="22"/>
  <c r="AG87" i="22"/>
  <c r="AF87" i="22"/>
  <c r="AE87" i="22"/>
  <c r="AD87" i="22"/>
  <c r="X87" i="22"/>
  <c r="V87" i="22"/>
  <c r="U87" i="22"/>
  <c r="T87" i="22"/>
  <c r="S87" i="22"/>
  <c r="R87" i="22"/>
  <c r="Q87" i="22"/>
  <c r="P87" i="22"/>
  <c r="N87" i="22"/>
  <c r="F87" i="22"/>
  <c r="AH86" i="22"/>
  <c r="AF86" i="22"/>
  <c r="AE86" i="22"/>
  <c r="AD86" i="22"/>
  <c r="AB86" i="22"/>
  <c r="Y86" i="22"/>
  <c r="X86" i="22"/>
  <c r="V86" i="22"/>
  <c r="T86" i="22"/>
  <c r="S86" i="22"/>
  <c r="R86" i="22"/>
  <c r="P86" i="22"/>
  <c r="M86" i="22"/>
  <c r="N86" i="22" s="1"/>
  <c r="AH85" i="22"/>
  <c r="AG85" i="22"/>
  <c r="AF85" i="22"/>
  <c r="AE85" i="22"/>
  <c r="AD85" i="22"/>
  <c r="AB85" i="22"/>
  <c r="AA85" i="22"/>
  <c r="X85" i="22"/>
  <c r="V85" i="22"/>
  <c r="U85" i="22"/>
  <c r="T85" i="22"/>
  <c r="S85" i="22"/>
  <c r="R85" i="22"/>
  <c r="Q85" i="22"/>
  <c r="N85" i="22"/>
  <c r="P85" i="22" s="1"/>
  <c r="H85" i="22"/>
  <c r="I85" i="22" s="1"/>
  <c r="F85" i="22"/>
  <c r="AH84" i="22"/>
  <c r="AG84" i="22"/>
  <c r="AF84" i="22"/>
  <c r="AE84" i="22"/>
  <c r="AD84" i="22"/>
  <c r="AB84" i="22"/>
  <c r="X84" i="22"/>
  <c r="V84" i="22"/>
  <c r="T84" i="22"/>
  <c r="S84" i="22"/>
  <c r="R84" i="22"/>
  <c r="P84" i="22"/>
  <c r="N84" i="22"/>
  <c r="H84" i="22"/>
  <c r="F84" i="22"/>
  <c r="AH83" i="22"/>
  <c r="AG83" i="22"/>
  <c r="AF83" i="22"/>
  <c r="AE83" i="22"/>
  <c r="AD83" i="22"/>
  <c r="AB83" i="22"/>
  <c r="X83" i="22"/>
  <c r="V83" i="22"/>
  <c r="U83" i="22"/>
  <c r="T83" i="22"/>
  <c r="S83" i="22"/>
  <c r="R83" i="22"/>
  <c r="Q83" i="22"/>
  <c r="P83" i="22"/>
  <c r="N83" i="22"/>
  <c r="H83" i="22"/>
  <c r="F83" i="22"/>
  <c r="AA83" i="22" s="1"/>
  <c r="AH82" i="22"/>
  <c r="AF82" i="22"/>
  <c r="AE82" i="22"/>
  <c r="AD82" i="22"/>
  <c r="AB82" i="22"/>
  <c r="X82" i="22"/>
  <c r="V82" i="22"/>
  <c r="T82" i="22"/>
  <c r="S82" i="22"/>
  <c r="R82" i="22"/>
  <c r="P82" i="22"/>
  <c r="N82" i="22"/>
  <c r="F82" i="22"/>
  <c r="AH81" i="22"/>
  <c r="AF81" i="22"/>
  <c r="AE81" i="22"/>
  <c r="AD81" i="22"/>
  <c r="X81" i="22"/>
  <c r="V81" i="22"/>
  <c r="T81" i="22"/>
  <c r="S81" i="22"/>
  <c r="R81" i="22"/>
  <c r="M81" i="22"/>
  <c r="F81" i="22"/>
  <c r="I81" i="22" s="1"/>
  <c r="E81" i="22"/>
  <c r="AH80" i="22"/>
  <c r="AF80" i="22"/>
  <c r="AE80" i="22"/>
  <c r="AD80" i="22"/>
  <c r="AB80" i="22"/>
  <c r="Z80" i="22"/>
  <c r="X80" i="22"/>
  <c r="V80" i="22"/>
  <c r="T80" i="22"/>
  <c r="S80" i="22"/>
  <c r="R80" i="22"/>
  <c r="E80" i="22"/>
  <c r="AH79" i="22"/>
  <c r="AF79" i="22"/>
  <c r="AE79" i="22"/>
  <c r="AD79" i="22"/>
  <c r="AB79" i="22"/>
  <c r="X79" i="22"/>
  <c r="V79" i="22"/>
  <c r="T79" i="22"/>
  <c r="S79" i="22"/>
  <c r="R79" i="22"/>
  <c r="N79" i="22"/>
  <c r="H79" i="22"/>
  <c r="I79" i="22" s="1"/>
  <c r="F79" i="22"/>
  <c r="AH78" i="22"/>
  <c r="AF78" i="22"/>
  <c r="AE78" i="22"/>
  <c r="AD78" i="22"/>
  <c r="AB78" i="22"/>
  <c r="AA78" i="22"/>
  <c r="X78" i="22"/>
  <c r="V78" i="22"/>
  <c r="U78" i="22"/>
  <c r="T78" i="22"/>
  <c r="S78" i="22"/>
  <c r="R78" i="22"/>
  <c r="N78" i="22"/>
  <c r="AG78" i="22" s="1"/>
  <c r="H78" i="22"/>
  <c r="F78" i="22"/>
  <c r="AH77" i="22"/>
  <c r="AG77" i="22"/>
  <c r="AF77" i="22"/>
  <c r="AE77" i="22"/>
  <c r="AD77" i="22"/>
  <c r="AA77" i="22"/>
  <c r="X77" i="22"/>
  <c r="V77" i="22"/>
  <c r="U77" i="22"/>
  <c r="T77" i="22"/>
  <c r="S77" i="22"/>
  <c r="R77" i="22"/>
  <c r="P77" i="22"/>
  <c r="P76" i="22" s="1"/>
  <c r="N77" i="22"/>
  <c r="F77" i="22"/>
  <c r="AH76" i="22"/>
  <c r="AG76" i="22"/>
  <c r="AF76" i="22"/>
  <c r="AE76" i="22"/>
  <c r="AD76" i="22"/>
  <c r="AB76" i="22"/>
  <c r="AA76" i="22"/>
  <c r="X76" i="22"/>
  <c r="V76" i="22"/>
  <c r="U76" i="22"/>
  <c r="T76" i="22"/>
  <c r="S76" i="22"/>
  <c r="R76" i="22"/>
  <c r="Q76" i="22"/>
  <c r="N76" i="22"/>
  <c r="F76" i="22"/>
  <c r="AH75" i="22"/>
  <c r="AF75" i="22"/>
  <c r="AE75" i="22"/>
  <c r="AD75" i="22"/>
  <c r="AB75" i="22"/>
  <c r="X75" i="22"/>
  <c r="V75" i="22"/>
  <c r="T75" i="22"/>
  <c r="S75" i="22"/>
  <c r="R75" i="22"/>
  <c r="N75" i="22"/>
  <c r="I75" i="22"/>
  <c r="F75" i="22"/>
  <c r="H75" i="22" s="1"/>
  <c r="AH74" i="22"/>
  <c r="AF74" i="22"/>
  <c r="AE74" i="22"/>
  <c r="AD74" i="22"/>
  <c r="AB74" i="22"/>
  <c r="AA74" i="22"/>
  <c r="X74" i="22"/>
  <c r="V74" i="22"/>
  <c r="T74" i="22"/>
  <c r="S74" i="22"/>
  <c r="R74" i="22"/>
  <c r="N74" i="22"/>
  <c r="AG74" i="22" s="1"/>
  <c r="H74" i="22"/>
  <c r="F74" i="22"/>
  <c r="I74" i="22" s="1"/>
  <c r="AH73" i="22"/>
  <c r="AF73" i="22"/>
  <c r="AE73" i="22"/>
  <c r="AD73" i="22"/>
  <c r="AB73" i="22"/>
  <c r="X73" i="22"/>
  <c r="V73" i="22"/>
  <c r="T73" i="22"/>
  <c r="S73" i="22"/>
  <c r="R73" i="22"/>
  <c r="N73" i="22"/>
  <c r="F73" i="22"/>
  <c r="I73" i="22" s="1"/>
  <c r="AH72" i="22"/>
  <c r="AG72" i="22"/>
  <c r="AF72" i="22"/>
  <c r="AE72" i="22"/>
  <c r="AD72" i="22"/>
  <c r="AB72" i="22"/>
  <c r="X72" i="22"/>
  <c r="V72" i="22"/>
  <c r="T72" i="22"/>
  <c r="S72" i="22"/>
  <c r="R72" i="22"/>
  <c r="N72" i="22"/>
  <c r="F72" i="22"/>
  <c r="I72" i="22" s="1"/>
  <c r="AI71" i="22"/>
  <c r="AH71" i="22"/>
  <c r="AG71" i="22"/>
  <c r="AF71" i="22"/>
  <c r="AE71" i="22"/>
  <c r="AD71" i="22"/>
  <c r="AB71" i="22"/>
  <c r="AA71" i="22"/>
  <c r="X71" i="22"/>
  <c r="V71" i="22"/>
  <c r="U71" i="22"/>
  <c r="T71" i="22"/>
  <c r="S71" i="22"/>
  <c r="R71" i="22"/>
  <c r="P71" i="22"/>
  <c r="H71" i="22"/>
  <c r="I71" i="22" s="1"/>
  <c r="AH70" i="22"/>
  <c r="AG70" i="22"/>
  <c r="AF70" i="22"/>
  <c r="AE70" i="22"/>
  <c r="AD70" i="22"/>
  <c r="AB70" i="22"/>
  <c r="AA70" i="22"/>
  <c r="X70" i="22"/>
  <c r="V70" i="22"/>
  <c r="U70" i="22"/>
  <c r="T70" i="22"/>
  <c r="S70" i="22"/>
  <c r="R70" i="22"/>
  <c r="Q70" i="22"/>
  <c r="W70" i="22" s="1"/>
  <c r="N70" i="22"/>
  <c r="P70" i="22" s="1"/>
  <c r="H70" i="22"/>
  <c r="I70" i="22" s="1"/>
  <c r="AC70" i="22" s="1"/>
  <c r="F70" i="22"/>
  <c r="AH69" i="22"/>
  <c r="AF69" i="22"/>
  <c r="AE69" i="22"/>
  <c r="AD69" i="22"/>
  <c r="AB69" i="22"/>
  <c r="X69" i="22"/>
  <c r="V69" i="22"/>
  <c r="T69" i="22"/>
  <c r="S69" i="22"/>
  <c r="R69" i="22"/>
  <c r="P69" i="22"/>
  <c r="N69" i="22"/>
  <c r="H69" i="22"/>
  <c r="F69" i="22"/>
  <c r="X68" i="22"/>
  <c r="O68" i="22"/>
  <c r="L68" i="22"/>
  <c r="K68" i="22"/>
  <c r="J68" i="22"/>
  <c r="AD68" i="22" s="1"/>
  <c r="G68" i="22"/>
  <c r="D68" i="22"/>
  <c r="C68" i="22"/>
  <c r="B68" i="22"/>
  <c r="AH67" i="22"/>
  <c r="AF67" i="22"/>
  <c r="AE67" i="22"/>
  <c r="AD67" i="22"/>
  <c r="Z67" i="22"/>
  <c r="V67" i="22"/>
  <c r="T67" i="22"/>
  <c r="S67" i="22"/>
  <c r="R67" i="22"/>
  <c r="N67" i="22"/>
  <c r="M67" i="22"/>
  <c r="I67" i="22"/>
  <c r="E67" i="22"/>
  <c r="F67" i="22" s="1"/>
  <c r="AH66" i="22"/>
  <c r="AG66" i="22"/>
  <c r="AF66" i="22"/>
  <c r="AE66" i="22"/>
  <c r="AD66" i="22"/>
  <c r="Y66" i="22"/>
  <c r="V66" i="22"/>
  <c r="T66" i="22"/>
  <c r="S66" i="22"/>
  <c r="R66" i="22"/>
  <c r="N66" i="22"/>
  <c r="M66" i="22"/>
  <c r="F66" i="22"/>
  <c r="I66" i="22" s="1"/>
  <c r="E66" i="22"/>
  <c r="AH65" i="22"/>
  <c r="AF65" i="22"/>
  <c r="AE65" i="22"/>
  <c r="AD65" i="22"/>
  <c r="AB65" i="22"/>
  <c r="Y65" i="22"/>
  <c r="X65" i="22"/>
  <c r="V65" i="22"/>
  <c r="T65" i="22"/>
  <c r="S65" i="22"/>
  <c r="R65" i="22"/>
  <c r="P65" i="22"/>
  <c r="N65" i="22"/>
  <c r="F65" i="22"/>
  <c r="I65" i="22" s="1"/>
  <c r="AH64" i="22"/>
  <c r="AG64" i="22"/>
  <c r="AF64" i="22"/>
  <c r="AE64" i="22"/>
  <c r="AD64" i="22"/>
  <c r="AB64" i="22"/>
  <c r="Y64" i="22"/>
  <c r="X64" i="22"/>
  <c r="V64" i="22"/>
  <c r="T64" i="22"/>
  <c r="S64" i="22"/>
  <c r="R64" i="22"/>
  <c r="P64" i="22"/>
  <c r="N64" i="22"/>
  <c r="I64" i="22"/>
  <c r="F64" i="22"/>
  <c r="AH63" i="22"/>
  <c r="AF63" i="22"/>
  <c r="AE63" i="22"/>
  <c r="AD63" i="22"/>
  <c r="AB63" i="22"/>
  <c r="X63" i="22"/>
  <c r="V63" i="22"/>
  <c r="T63" i="22"/>
  <c r="S63" i="22"/>
  <c r="R63" i="22"/>
  <c r="P63" i="22"/>
  <c r="P62" i="22" s="1"/>
  <c r="N63" i="22"/>
  <c r="F63" i="22"/>
  <c r="AF62" i="22"/>
  <c r="Z62" i="22"/>
  <c r="O62" i="22"/>
  <c r="M62" i="22"/>
  <c r="L62" i="22"/>
  <c r="T62" i="22" s="1"/>
  <c r="K62" i="22"/>
  <c r="S62" i="22" s="1"/>
  <c r="J62" i="22"/>
  <c r="G62" i="22"/>
  <c r="E62" i="22"/>
  <c r="D62" i="22"/>
  <c r="C62" i="22"/>
  <c r="B62" i="22"/>
  <c r="AH61" i="22"/>
  <c r="AF61" i="22"/>
  <c r="AE61" i="22"/>
  <c r="AD61" i="22"/>
  <c r="AB61" i="22"/>
  <c r="Z61" i="22"/>
  <c r="Y61" i="22"/>
  <c r="X61" i="22"/>
  <c r="V61" i="22"/>
  <c r="T61" i="22"/>
  <c r="S61" i="22"/>
  <c r="R61" i="22"/>
  <c r="N61" i="22"/>
  <c r="I61" i="22"/>
  <c r="F61" i="22"/>
  <c r="AH60" i="22"/>
  <c r="AF60" i="22"/>
  <c r="AE60" i="22"/>
  <c r="AD60" i="22"/>
  <c r="AB60" i="22"/>
  <c r="X60" i="22"/>
  <c r="V60" i="22"/>
  <c r="T60" i="22"/>
  <c r="S60" i="22"/>
  <c r="R60" i="22"/>
  <c r="N60" i="22"/>
  <c r="I60" i="22"/>
  <c r="F60" i="22"/>
  <c r="AH59" i="22"/>
  <c r="AG59" i="22"/>
  <c r="AF59" i="22"/>
  <c r="AE59" i="22"/>
  <c r="AD59" i="22"/>
  <c r="AB59" i="22"/>
  <c r="Z59" i="22"/>
  <c r="Y59" i="22"/>
  <c r="X59" i="22"/>
  <c r="V59" i="22"/>
  <c r="T59" i="22"/>
  <c r="S59" i="22"/>
  <c r="R59" i="22"/>
  <c r="Q59" i="22"/>
  <c r="N59" i="22"/>
  <c r="F59" i="22"/>
  <c r="AI58" i="22"/>
  <c r="AH58" i="22"/>
  <c r="AG58" i="22"/>
  <c r="AF58" i="22"/>
  <c r="AE58" i="22"/>
  <c r="AD58" i="22"/>
  <c r="AB58" i="22"/>
  <c r="X58" i="22"/>
  <c r="V58" i="22"/>
  <c r="T58" i="22"/>
  <c r="S58" i="22"/>
  <c r="R58" i="22"/>
  <c r="Q58" i="22"/>
  <c r="N58" i="22"/>
  <c r="F58" i="22"/>
  <c r="AH57" i="22"/>
  <c r="AG57" i="22"/>
  <c r="AF57" i="22"/>
  <c r="AE57" i="22"/>
  <c r="AD57" i="22"/>
  <c r="AB57" i="22"/>
  <c r="AA57" i="22"/>
  <c r="X57" i="22"/>
  <c r="V57" i="22"/>
  <c r="U57" i="22"/>
  <c r="T57" i="22"/>
  <c r="S57" i="22"/>
  <c r="R57" i="22"/>
  <c r="Q57" i="22"/>
  <c r="N57" i="22"/>
  <c r="F57" i="22"/>
  <c r="I57" i="22" s="1"/>
  <c r="AE56" i="22"/>
  <c r="V56" i="22"/>
  <c r="O56" i="22"/>
  <c r="AH56" i="22" s="1"/>
  <c r="L56" i="22"/>
  <c r="K56" i="22"/>
  <c r="J56" i="22"/>
  <c r="AD56" i="22" s="1"/>
  <c r="G56" i="22"/>
  <c r="D56" i="22"/>
  <c r="C56" i="22"/>
  <c r="B56" i="22"/>
  <c r="AH55" i="22"/>
  <c r="AG55" i="22"/>
  <c r="AF55" i="22"/>
  <c r="AE55" i="22"/>
  <c r="AD55" i="22"/>
  <c r="AB55" i="22"/>
  <c r="AA55" i="22"/>
  <c r="X55" i="22"/>
  <c r="V55" i="22"/>
  <c r="U55" i="22"/>
  <c r="T55" i="22"/>
  <c r="S55" i="22"/>
  <c r="R55" i="22"/>
  <c r="Q55" i="22"/>
  <c r="N55" i="22"/>
  <c r="F55" i="22"/>
  <c r="I55" i="22" s="1"/>
  <c r="AH54" i="22"/>
  <c r="AG54" i="22"/>
  <c r="AF54" i="22"/>
  <c r="AE54" i="22"/>
  <c r="AD54" i="22"/>
  <c r="AB54" i="22"/>
  <c r="X54" i="22"/>
  <c r="V54" i="22"/>
  <c r="U54" i="22"/>
  <c r="T54" i="22"/>
  <c r="S54" i="22"/>
  <c r="R54" i="22"/>
  <c r="Q54" i="22"/>
  <c r="N54" i="22"/>
  <c r="F54" i="22"/>
  <c r="I54" i="22" s="1"/>
  <c r="AH53" i="22"/>
  <c r="AF53" i="22"/>
  <c r="AE53" i="22"/>
  <c r="AD53" i="22"/>
  <c r="X53" i="22"/>
  <c r="V53" i="22"/>
  <c r="T53" i="22"/>
  <c r="S53" i="22"/>
  <c r="R53" i="22"/>
  <c r="N53" i="22"/>
  <c r="H53" i="22"/>
  <c r="H51" i="22" s="1"/>
  <c r="F53" i="22"/>
  <c r="AH52" i="22"/>
  <c r="AG52" i="22"/>
  <c r="AF52" i="22"/>
  <c r="AE52" i="22"/>
  <c r="V52" i="22"/>
  <c r="T52" i="22"/>
  <c r="S52" i="22"/>
  <c r="R52" i="22"/>
  <c r="Q52" i="22"/>
  <c r="P52" i="22"/>
  <c r="N52" i="22"/>
  <c r="F52" i="22"/>
  <c r="I52" i="22" s="1"/>
  <c r="AH51" i="22"/>
  <c r="AG51" i="22"/>
  <c r="AF51" i="22"/>
  <c r="AE51" i="22"/>
  <c r="AD51" i="22"/>
  <c r="AB51" i="22"/>
  <c r="Z51" i="22"/>
  <c r="Y51" i="22"/>
  <c r="X51" i="22"/>
  <c r="V51" i="22"/>
  <c r="U51" i="22"/>
  <c r="T51" i="22"/>
  <c r="S51" i="22"/>
  <c r="R51" i="22"/>
  <c r="N51" i="22"/>
  <c r="AA51" i="22" s="1"/>
  <c r="M51" i="22"/>
  <c r="I51" i="22"/>
  <c r="F51" i="22"/>
  <c r="AH50" i="22"/>
  <c r="AD50" i="22"/>
  <c r="AB50" i="22"/>
  <c r="O50" i="22"/>
  <c r="L50" i="22"/>
  <c r="K50" i="22"/>
  <c r="J50" i="22"/>
  <c r="G50" i="22"/>
  <c r="D50" i="22"/>
  <c r="C50" i="22"/>
  <c r="B50" i="22"/>
  <c r="AH49" i="22"/>
  <c r="AD49" i="22"/>
  <c r="Y49" i="22"/>
  <c r="O49" i="22"/>
  <c r="K49" i="22"/>
  <c r="J49" i="22"/>
  <c r="D49" i="22"/>
  <c r="C49" i="22"/>
  <c r="AH48" i="22"/>
  <c r="AF48" i="22"/>
  <c r="AE48" i="22"/>
  <c r="AD48" i="22"/>
  <c r="AB48" i="22"/>
  <c r="X48" i="22"/>
  <c r="V48" i="22"/>
  <c r="T48" i="22"/>
  <c r="S48" i="22"/>
  <c r="R48" i="22"/>
  <c r="N48" i="22"/>
  <c r="I48" i="22"/>
  <c r="F48" i="22"/>
  <c r="AH47" i="22"/>
  <c r="AF47" i="22"/>
  <c r="AE47" i="22"/>
  <c r="AD47" i="22"/>
  <c r="AB47" i="22"/>
  <c r="X47" i="22"/>
  <c r="V47" i="22"/>
  <c r="T47" i="22"/>
  <c r="S47" i="22"/>
  <c r="R47" i="22"/>
  <c r="N47" i="22"/>
  <c r="I47" i="22"/>
  <c r="F47" i="22"/>
  <c r="X46" i="22"/>
  <c r="S46" i="22"/>
  <c r="O46" i="22"/>
  <c r="AH46" i="22" s="1"/>
  <c r="L46" i="22"/>
  <c r="K46" i="22"/>
  <c r="AE46" i="22" s="1"/>
  <c r="J46" i="22"/>
  <c r="AD46" i="22" s="1"/>
  <c r="G46" i="22"/>
  <c r="D46" i="22"/>
  <c r="C46" i="22"/>
  <c r="B46" i="22"/>
  <c r="F46" i="22" s="1"/>
  <c r="AH45" i="22"/>
  <c r="AG45" i="22"/>
  <c r="AF45" i="22"/>
  <c r="AE45" i="22"/>
  <c r="AD45" i="22"/>
  <c r="AA45" i="22"/>
  <c r="Z45" i="22"/>
  <c r="V45" i="22"/>
  <c r="U45" i="22"/>
  <c r="T45" i="22"/>
  <c r="S45" i="22"/>
  <c r="R45" i="22"/>
  <c r="Q45" i="22"/>
  <c r="AI45" i="22" s="1"/>
  <c r="N45" i="22"/>
  <c r="I45" i="22"/>
  <c r="W45" i="22" s="1"/>
  <c r="F45" i="22"/>
  <c r="AH44" i="22"/>
  <c r="AG44" i="22"/>
  <c r="AF44" i="22"/>
  <c r="AE44" i="22"/>
  <c r="AD44" i="22"/>
  <c r="Y44" i="22"/>
  <c r="V44" i="22"/>
  <c r="U44" i="22"/>
  <c r="T44" i="22"/>
  <c r="S44" i="22"/>
  <c r="R44" i="22"/>
  <c r="Q44" i="22"/>
  <c r="AC44" i="22" s="1"/>
  <c r="N44" i="22"/>
  <c r="AA44" i="22" s="1"/>
  <c r="F44" i="22"/>
  <c r="I44" i="22" s="1"/>
  <c r="AH43" i="22"/>
  <c r="AA43" i="22"/>
  <c r="O43" i="22"/>
  <c r="L43" i="22"/>
  <c r="AF43" i="22" s="1"/>
  <c r="K43" i="22"/>
  <c r="S43" i="22" s="1"/>
  <c r="J43" i="22"/>
  <c r="N43" i="22" s="1"/>
  <c r="AG43" i="22" s="1"/>
  <c r="G43" i="22"/>
  <c r="I43" i="22" s="1"/>
  <c r="D43" i="22"/>
  <c r="C43" i="22"/>
  <c r="B43" i="22"/>
  <c r="F43" i="22" s="1"/>
  <c r="U43" i="22" s="1"/>
  <c r="AH42" i="22"/>
  <c r="AF42" i="22"/>
  <c r="AE42" i="22"/>
  <c r="AD42" i="22"/>
  <c r="X42" i="22"/>
  <c r="V42" i="22"/>
  <c r="T42" i="22"/>
  <c r="S42" i="22"/>
  <c r="R42" i="22"/>
  <c r="N42" i="22"/>
  <c r="AG42" i="22" s="1"/>
  <c r="I42" i="22"/>
  <c r="F42" i="22"/>
  <c r="AH41" i="22"/>
  <c r="AG41" i="22"/>
  <c r="AF41" i="22"/>
  <c r="AE41" i="22"/>
  <c r="AD41" i="22"/>
  <c r="X41" i="22"/>
  <c r="V41" i="22"/>
  <c r="T41" i="22"/>
  <c r="S41" i="22"/>
  <c r="R41" i="22"/>
  <c r="N41" i="22"/>
  <c r="I41" i="22"/>
  <c r="F41" i="22"/>
  <c r="AH40" i="22"/>
  <c r="AD40" i="22"/>
  <c r="O40" i="22"/>
  <c r="L40" i="22"/>
  <c r="AF40" i="22" s="1"/>
  <c r="K40" i="22"/>
  <c r="AE40" i="22" s="1"/>
  <c r="J40" i="22"/>
  <c r="G40" i="22"/>
  <c r="D40" i="22"/>
  <c r="C40" i="22"/>
  <c r="S40" i="22" s="1"/>
  <c r="B40" i="22"/>
  <c r="F40" i="22" s="1"/>
  <c r="AH39" i="22"/>
  <c r="AG39" i="22"/>
  <c r="AF39" i="22"/>
  <c r="AE39" i="22"/>
  <c r="AD39" i="22"/>
  <c r="AB39" i="22"/>
  <c r="X39" i="22"/>
  <c r="V39" i="22"/>
  <c r="T39" i="22"/>
  <c r="S39" i="22"/>
  <c r="R39" i="22"/>
  <c r="Q39" i="22"/>
  <c r="AI39" i="22" s="1"/>
  <c r="N39" i="22"/>
  <c r="I39" i="22"/>
  <c r="F39" i="22"/>
  <c r="AH38" i="22"/>
  <c r="AG38" i="22"/>
  <c r="AF38" i="22"/>
  <c r="AE38" i="22"/>
  <c r="AD38" i="22"/>
  <c r="AC38" i="22"/>
  <c r="AB38" i="22"/>
  <c r="X38" i="22"/>
  <c r="V38" i="22"/>
  <c r="T38" i="22"/>
  <c r="S38" i="22"/>
  <c r="R38" i="22"/>
  <c r="Q38" i="22"/>
  <c r="AI38" i="22" s="1"/>
  <c r="N38" i="22"/>
  <c r="I38" i="22"/>
  <c r="W38" i="22" s="1"/>
  <c r="F38" i="22"/>
  <c r="AH37" i="22"/>
  <c r="AG37" i="22"/>
  <c r="AF37" i="22"/>
  <c r="AE37" i="22"/>
  <c r="AD37" i="22"/>
  <c r="AB37" i="22"/>
  <c r="X37" i="22"/>
  <c r="V37" i="22"/>
  <c r="T37" i="22"/>
  <c r="S37" i="22"/>
  <c r="R37" i="22"/>
  <c r="Q37" i="22"/>
  <c r="AI37" i="22" s="1"/>
  <c r="N37" i="22"/>
  <c r="F37" i="22"/>
  <c r="AH36" i="22"/>
  <c r="AG36" i="22"/>
  <c r="AF36" i="22"/>
  <c r="AE36" i="22"/>
  <c r="AD36" i="22"/>
  <c r="X36" i="22"/>
  <c r="V36" i="22"/>
  <c r="U36" i="22"/>
  <c r="T36" i="22"/>
  <c r="S36" i="22"/>
  <c r="R36" i="22"/>
  <c r="Q36" i="22"/>
  <c r="N36" i="22"/>
  <c r="AA36" i="22" s="1"/>
  <c r="F36" i="22"/>
  <c r="I36" i="22" s="1"/>
  <c r="AH35" i="22"/>
  <c r="AF35" i="22"/>
  <c r="AE35" i="22"/>
  <c r="AD35" i="22"/>
  <c r="X35" i="22"/>
  <c r="V35" i="22"/>
  <c r="T35" i="22"/>
  <c r="S35" i="22"/>
  <c r="R35" i="22"/>
  <c r="N35" i="22"/>
  <c r="AG35" i="22" s="1"/>
  <c r="I35" i="22"/>
  <c r="F35" i="22"/>
  <c r="AH34" i="22"/>
  <c r="AF34" i="22"/>
  <c r="AE34" i="22"/>
  <c r="AD34" i="22"/>
  <c r="AB34" i="22"/>
  <c r="X34" i="22"/>
  <c r="V34" i="22"/>
  <c r="U34" i="22"/>
  <c r="T34" i="22"/>
  <c r="S34" i="22"/>
  <c r="R34" i="22"/>
  <c r="Q34" i="22"/>
  <c r="AI34" i="22" s="1"/>
  <c r="N34" i="22"/>
  <c r="AG34" i="22" s="1"/>
  <c r="I34" i="22"/>
  <c r="F34" i="22"/>
  <c r="AH33" i="22"/>
  <c r="V33" i="22"/>
  <c r="T33" i="22"/>
  <c r="S33" i="22"/>
  <c r="R33" i="22"/>
  <c r="N33" i="22"/>
  <c r="F33" i="22"/>
  <c r="I33" i="22" s="1"/>
  <c r="AH32" i="22"/>
  <c r="V32" i="22"/>
  <c r="O32" i="22"/>
  <c r="AB32" i="22" s="1"/>
  <c r="L32" i="22"/>
  <c r="K32" i="22"/>
  <c r="AE32" i="22" s="1"/>
  <c r="J32" i="22"/>
  <c r="J26" i="22" s="1"/>
  <c r="G32" i="22"/>
  <c r="D32" i="22"/>
  <c r="C32" i="22"/>
  <c r="S32" i="22" s="1"/>
  <c r="B32" i="22"/>
  <c r="AH31" i="22"/>
  <c r="AG31" i="22"/>
  <c r="AF31" i="22"/>
  <c r="AE31" i="22"/>
  <c r="AD31" i="22"/>
  <c r="AA31" i="22"/>
  <c r="X31" i="22"/>
  <c r="V31" i="22"/>
  <c r="U31" i="22"/>
  <c r="T31" i="22"/>
  <c r="S31" i="22"/>
  <c r="R31" i="22"/>
  <c r="Q31" i="22"/>
  <c r="N31" i="22"/>
  <c r="F31" i="22"/>
  <c r="I31" i="22" s="1"/>
  <c r="AH30" i="22"/>
  <c r="AF30" i="22"/>
  <c r="AE30" i="22"/>
  <c r="AD30" i="22"/>
  <c r="AA30" i="22"/>
  <c r="X30" i="22"/>
  <c r="V30" i="22"/>
  <c r="T30" i="22"/>
  <c r="S30" i="22"/>
  <c r="R30" i="22"/>
  <c r="N30" i="22"/>
  <c r="F30" i="22"/>
  <c r="I30" i="22" s="1"/>
  <c r="AH29" i="22"/>
  <c r="AF29" i="22"/>
  <c r="AE29" i="22"/>
  <c r="AD29" i="22"/>
  <c r="AB29" i="22"/>
  <c r="AA29" i="22"/>
  <c r="X29" i="22"/>
  <c r="V29" i="22"/>
  <c r="T29" i="22"/>
  <c r="S29" i="22"/>
  <c r="R29" i="22"/>
  <c r="N29" i="22"/>
  <c r="F29" i="22"/>
  <c r="I29" i="22" s="1"/>
  <c r="V28" i="22"/>
  <c r="T28" i="22"/>
  <c r="S28" i="22"/>
  <c r="R28" i="22"/>
  <c r="N28" i="22"/>
  <c r="I28" i="22"/>
  <c r="F28" i="22"/>
  <c r="AF27" i="22"/>
  <c r="AD27" i="22"/>
  <c r="X27" i="22"/>
  <c r="S27" i="22"/>
  <c r="R27" i="22"/>
  <c r="O27" i="22"/>
  <c r="AH27" i="22" s="1"/>
  <c r="L27" i="22"/>
  <c r="K27" i="22"/>
  <c r="AE27" i="22" s="1"/>
  <c r="J27" i="22"/>
  <c r="G27" i="22"/>
  <c r="D27" i="22"/>
  <c r="C27" i="22"/>
  <c r="B27" i="22"/>
  <c r="O26" i="22"/>
  <c r="AH26" i="22" s="1"/>
  <c r="K26" i="22"/>
  <c r="AE26" i="22" s="1"/>
  <c r="C26" i="22"/>
  <c r="S26" i="22" s="1"/>
  <c r="B26" i="22"/>
  <c r="AH25" i="22"/>
  <c r="AG25" i="22"/>
  <c r="AF25" i="22"/>
  <c r="AE25" i="22"/>
  <c r="AD25" i="22"/>
  <c r="AA25" i="22"/>
  <c r="X25" i="22"/>
  <c r="V25" i="22"/>
  <c r="U25" i="22"/>
  <c r="T25" i="22"/>
  <c r="S25" i="22"/>
  <c r="R25" i="22"/>
  <c r="Q25" i="22"/>
  <c r="N25" i="22"/>
  <c r="F25" i="22"/>
  <c r="I25" i="22" s="1"/>
  <c r="AH24" i="22"/>
  <c r="AG24" i="22"/>
  <c r="AF24" i="22"/>
  <c r="AE24" i="22"/>
  <c r="AD24" i="22"/>
  <c r="AB24" i="22"/>
  <c r="AA24" i="22"/>
  <c r="X24" i="22"/>
  <c r="V24" i="22"/>
  <c r="U24" i="22"/>
  <c r="T24" i="22"/>
  <c r="S24" i="22"/>
  <c r="R24" i="22"/>
  <c r="Q24" i="22"/>
  <c r="N24" i="22"/>
  <c r="F24" i="22"/>
  <c r="I24" i="22" s="1"/>
  <c r="AH23" i="22"/>
  <c r="AF23" i="22"/>
  <c r="AE23" i="22"/>
  <c r="AD23" i="22"/>
  <c r="AB23" i="22"/>
  <c r="V23" i="22"/>
  <c r="T23" i="22"/>
  <c r="S23" i="22"/>
  <c r="R23" i="22"/>
  <c r="N23" i="22"/>
  <c r="AG23" i="22" s="1"/>
  <c r="I23" i="22"/>
  <c r="F23" i="22"/>
  <c r="AH22" i="22"/>
  <c r="AG22" i="22"/>
  <c r="AF22" i="22"/>
  <c r="AE22" i="22"/>
  <c r="AD22" i="22"/>
  <c r="AB22" i="22"/>
  <c r="V22" i="22"/>
  <c r="U22" i="22"/>
  <c r="T22" i="22"/>
  <c r="S22" i="22"/>
  <c r="R22" i="22"/>
  <c r="Q22" i="22"/>
  <c r="N22" i="22"/>
  <c r="F22" i="22"/>
  <c r="I22" i="22" s="1"/>
  <c r="AB21" i="22"/>
  <c r="V21" i="22"/>
  <c r="O21" i="22"/>
  <c r="AH21" i="22" s="1"/>
  <c r="L21" i="22"/>
  <c r="T21" i="22" s="1"/>
  <c r="K21" i="22"/>
  <c r="J21" i="22"/>
  <c r="AD21" i="22" s="1"/>
  <c r="G21" i="22"/>
  <c r="F21" i="22"/>
  <c r="D21" i="22"/>
  <c r="C21" i="22"/>
  <c r="B21" i="22"/>
  <c r="R21" i="22" s="1"/>
  <c r="AI20" i="22"/>
  <c r="AH20" i="22"/>
  <c r="AG20" i="22"/>
  <c r="AF20" i="22"/>
  <c r="AE20" i="22"/>
  <c r="AD20" i="22"/>
  <c r="AB20" i="22"/>
  <c r="AA20" i="22"/>
  <c r="X20" i="22"/>
  <c r="V20" i="22"/>
  <c r="U20" i="22"/>
  <c r="T20" i="22"/>
  <c r="S20" i="22"/>
  <c r="R20" i="22"/>
  <c r="Q20" i="22"/>
  <c r="N20" i="22"/>
  <c r="F20" i="22"/>
  <c r="I20" i="22" s="1"/>
  <c r="AI19" i="22"/>
  <c r="AH19" i="22"/>
  <c r="AG19" i="22"/>
  <c r="AF19" i="22"/>
  <c r="AE19" i="22"/>
  <c r="AD19" i="22"/>
  <c r="AB19" i="22"/>
  <c r="AA19" i="22"/>
  <c r="X19" i="22"/>
  <c r="V19" i="22"/>
  <c r="U19" i="22"/>
  <c r="T19" i="22"/>
  <c r="S19" i="22"/>
  <c r="R19" i="22"/>
  <c r="Q19" i="22"/>
  <c r="N19" i="22"/>
  <c r="F19" i="22"/>
  <c r="I19" i="22" s="1"/>
  <c r="AF18" i="22"/>
  <c r="AE18" i="22"/>
  <c r="AD18" i="22"/>
  <c r="V18" i="22"/>
  <c r="T18" i="22"/>
  <c r="S18" i="22"/>
  <c r="R18" i="22"/>
  <c r="N18" i="22"/>
  <c r="I18" i="22"/>
  <c r="F18" i="22"/>
  <c r="AF17" i="22"/>
  <c r="S17" i="22"/>
  <c r="O17" i="22"/>
  <c r="AH17" i="22" s="1"/>
  <c r="L17" i="22"/>
  <c r="K17" i="22"/>
  <c r="AE17" i="22" s="1"/>
  <c r="J17" i="22"/>
  <c r="AD17" i="22" s="1"/>
  <c r="G17" i="22"/>
  <c r="D17" i="22"/>
  <c r="C17" i="22"/>
  <c r="B17" i="22"/>
  <c r="F17" i="22" s="1"/>
  <c r="C16" i="22"/>
  <c r="C15" i="22" s="1"/>
  <c r="C89" i="22" s="1"/>
  <c r="C90" i="22" s="1"/>
  <c r="B16" i="22"/>
  <c r="M15" i="22"/>
  <c r="E15" i="22"/>
  <c r="E338" i="21"/>
  <c r="E342" i="21" s="1"/>
  <c r="D338" i="21"/>
  <c r="C338" i="21"/>
  <c r="C342" i="21" s="1"/>
  <c r="D315" i="21"/>
  <c r="D342" i="21" s="1"/>
  <c r="E191" i="21"/>
  <c r="E160" i="21"/>
  <c r="D160" i="21"/>
  <c r="C160" i="21"/>
  <c r="C191" i="21" s="1"/>
  <c r="D118" i="21"/>
  <c r="D15" i="21"/>
  <c r="D191" i="21" s="1"/>
  <c r="F145" i="17"/>
  <c r="E145" i="17"/>
  <c r="D145" i="17"/>
  <c r="C145" i="17"/>
  <c r="C144" i="17" s="1"/>
  <c r="C97" i="17" s="1"/>
  <c r="E144" i="17"/>
  <c r="F142" i="17"/>
  <c r="F141" i="17" s="1"/>
  <c r="E142" i="17"/>
  <c r="E141" i="17" s="1"/>
  <c r="D142" i="17"/>
  <c r="C142" i="17"/>
  <c r="D141" i="17"/>
  <c r="C141" i="17"/>
  <c r="F139" i="17"/>
  <c r="E139" i="17"/>
  <c r="D139" i="17"/>
  <c r="C139" i="17"/>
  <c r="F137" i="17"/>
  <c r="E137" i="17"/>
  <c r="D137" i="17"/>
  <c r="C137" i="17"/>
  <c r="F135" i="17"/>
  <c r="E135" i="17"/>
  <c r="D135" i="17"/>
  <c r="C135" i="17"/>
  <c r="F133" i="17"/>
  <c r="E133" i="17"/>
  <c r="D133" i="17"/>
  <c r="C133" i="17"/>
  <c r="F131" i="17"/>
  <c r="E131" i="17"/>
  <c r="D131" i="17"/>
  <c r="C131" i="17"/>
  <c r="F129" i="17"/>
  <c r="E129" i="17"/>
  <c r="D129" i="17"/>
  <c r="C129" i="17"/>
  <c r="F127" i="17"/>
  <c r="E127" i="17"/>
  <c r="D127" i="17"/>
  <c r="C127" i="17"/>
  <c r="F125" i="17"/>
  <c r="E125" i="17"/>
  <c r="D125" i="17"/>
  <c r="C125" i="17"/>
  <c r="F123" i="17"/>
  <c r="E123" i="17"/>
  <c r="D123" i="17"/>
  <c r="C123" i="17"/>
  <c r="F122" i="17"/>
  <c r="E122" i="17"/>
  <c r="D122" i="17"/>
  <c r="C122" i="17"/>
  <c r="F117" i="17"/>
  <c r="E117" i="17"/>
  <c r="D117" i="17"/>
  <c r="C117" i="17"/>
  <c r="F115" i="17"/>
  <c r="E115" i="17"/>
  <c r="D115" i="17"/>
  <c r="C115" i="17"/>
  <c r="F113" i="17"/>
  <c r="E113" i="17"/>
  <c r="D113" i="17"/>
  <c r="C113" i="17"/>
  <c r="F110" i="17"/>
  <c r="E110" i="17"/>
  <c r="D110" i="17"/>
  <c r="C110" i="17"/>
  <c r="F107" i="17"/>
  <c r="E107" i="17"/>
  <c r="D107" i="17"/>
  <c r="C107" i="17"/>
  <c r="F105" i="17"/>
  <c r="E105" i="17"/>
  <c r="D105" i="17"/>
  <c r="C105" i="17"/>
  <c r="F102" i="17"/>
  <c r="E102" i="17"/>
  <c r="E98" i="17" s="1"/>
  <c r="D102" i="17"/>
  <c r="C102" i="17"/>
  <c r="F99" i="17"/>
  <c r="E99" i="17"/>
  <c r="D99" i="17"/>
  <c r="C99" i="17"/>
  <c r="F98" i="17"/>
  <c r="F97" i="17" s="1"/>
  <c r="D98" i="17"/>
  <c r="C98" i="17"/>
  <c r="D97" i="17"/>
  <c r="F94" i="17"/>
  <c r="E94" i="17"/>
  <c r="D94" i="17"/>
  <c r="C94" i="17"/>
  <c r="F81" i="17"/>
  <c r="F80" i="17" s="1"/>
  <c r="E81" i="17"/>
  <c r="E80" i="17" s="1"/>
  <c r="D81" i="17"/>
  <c r="C81" i="17"/>
  <c r="D80" i="17"/>
  <c r="C80" i="17"/>
  <c r="F74" i="17"/>
  <c r="F68" i="17" s="1"/>
  <c r="E74" i="17"/>
  <c r="D74" i="17"/>
  <c r="C74" i="17"/>
  <c r="F69" i="17"/>
  <c r="E69" i="17"/>
  <c r="D69" i="17"/>
  <c r="C69" i="17"/>
  <c r="E68" i="17"/>
  <c r="C68" i="17"/>
  <c r="F65" i="17"/>
  <c r="E65" i="17"/>
  <c r="E64" i="17" s="1"/>
  <c r="D65" i="17"/>
  <c r="C65" i="17"/>
  <c r="F64" i="17"/>
  <c r="D64" i="17"/>
  <c r="C64" i="17"/>
  <c r="F62" i="17"/>
  <c r="D62" i="17"/>
  <c r="C62" i="17"/>
  <c r="F60" i="17"/>
  <c r="E60" i="17"/>
  <c r="D60" i="17"/>
  <c r="D54" i="17" s="1"/>
  <c r="D15" i="17" s="1"/>
  <c r="D14" i="17" s="1"/>
  <c r="C60" i="17"/>
  <c r="C54" i="17" s="1"/>
  <c r="F57" i="17"/>
  <c r="D57" i="17"/>
  <c r="C57" i="17"/>
  <c r="F55" i="17"/>
  <c r="E55" i="17"/>
  <c r="D55" i="17"/>
  <c r="C55" i="17"/>
  <c r="F54" i="17"/>
  <c r="E54" i="17"/>
  <c r="F28" i="17"/>
  <c r="F27" i="17" s="1"/>
  <c r="E28" i="17"/>
  <c r="D28" i="17"/>
  <c r="C28" i="17"/>
  <c r="C27" i="17" s="1"/>
  <c r="E27" i="17"/>
  <c r="D27" i="17"/>
  <c r="F24" i="17"/>
  <c r="E24" i="17"/>
  <c r="D24" i="17"/>
  <c r="C24" i="17"/>
  <c r="F17" i="17"/>
  <c r="F16" i="17" s="1"/>
  <c r="E17" i="17"/>
  <c r="D17" i="17"/>
  <c r="C17" i="17"/>
  <c r="E16" i="17"/>
  <c r="D16" i="17"/>
  <c r="C16" i="17"/>
  <c r="X26" i="22" l="1"/>
  <c r="AD26" i="22"/>
  <c r="R26" i="22"/>
  <c r="J16" i="22"/>
  <c r="U18" i="22"/>
  <c r="Q18" i="22"/>
  <c r="W18" i="22" s="1"/>
  <c r="K16" i="22"/>
  <c r="S21" i="22"/>
  <c r="N21" i="22"/>
  <c r="AE21" i="22"/>
  <c r="AA35" i="22"/>
  <c r="AC39" i="22"/>
  <c r="W39" i="22"/>
  <c r="AB46" i="22"/>
  <c r="I46" i="22"/>
  <c r="F56" i="22"/>
  <c r="R56" i="22"/>
  <c r="AE68" i="22"/>
  <c r="Y68" i="22"/>
  <c r="S68" i="22"/>
  <c r="AI88" i="22"/>
  <c r="Q106" i="22"/>
  <c r="AI106" i="22" s="1"/>
  <c r="U106" i="22"/>
  <c r="AG106" i="22"/>
  <c r="H111" i="22"/>
  <c r="H110" i="22" s="1"/>
  <c r="H91" i="22" s="1"/>
  <c r="AA111" i="22"/>
  <c r="T17" i="22"/>
  <c r="AC24" i="22"/>
  <c r="W24" i="22"/>
  <c r="AI31" i="22"/>
  <c r="W31" i="22"/>
  <c r="AC31" i="22"/>
  <c r="T32" i="22"/>
  <c r="Q35" i="22"/>
  <c r="U35" i="22"/>
  <c r="AA37" i="22"/>
  <c r="U37" i="22"/>
  <c r="V40" i="22"/>
  <c r="I40" i="22"/>
  <c r="V43" i="22"/>
  <c r="AE49" i="22"/>
  <c r="S49" i="22"/>
  <c r="N49" i="22"/>
  <c r="H63" i="22"/>
  <c r="H62" i="22" s="1"/>
  <c r="AA65" i="22"/>
  <c r="U65" i="22"/>
  <c r="Q65" i="22"/>
  <c r="AI76" i="22"/>
  <c r="T91" i="22"/>
  <c r="AF91" i="22"/>
  <c r="AG113" i="22"/>
  <c r="U113" i="22"/>
  <c r="Q113" i="22"/>
  <c r="AA113" i="22"/>
  <c r="C144" i="22"/>
  <c r="C147" i="22" s="1"/>
  <c r="AI22" i="22"/>
  <c r="W22" i="22"/>
  <c r="AC34" i="22"/>
  <c r="W34" i="22"/>
  <c r="T40" i="22"/>
  <c r="N40" i="22"/>
  <c r="I17" i="22"/>
  <c r="N17" i="22"/>
  <c r="X17" i="22"/>
  <c r="AC19" i="22"/>
  <c r="W19" i="22"/>
  <c r="I21" i="22"/>
  <c r="AI25" i="22"/>
  <c r="W25" i="22"/>
  <c r="AC25" i="22"/>
  <c r="D26" i="22"/>
  <c r="D16" i="22" s="1"/>
  <c r="D15" i="22" s="1"/>
  <c r="D89" i="22" s="1"/>
  <c r="D90" i="22" s="1"/>
  <c r="D144" i="22" s="1"/>
  <c r="D147" i="22" s="1"/>
  <c r="L26" i="22"/>
  <c r="T27" i="22"/>
  <c r="N27" i="22"/>
  <c r="AG29" i="22"/>
  <c r="U29" i="22"/>
  <c r="Q29" i="22"/>
  <c r="I37" i="22"/>
  <c r="AA38" i="22"/>
  <c r="U38" i="22"/>
  <c r="R40" i="22"/>
  <c r="H49" i="22"/>
  <c r="H15" i="22" s="1"/>
  <c r="H50" i="22"/>
  <c r="I58" i="22"/>
  <c r="AC58" i="22" s="1"/>
  <c r="U58" i="22"/>
  <c r="AA58" i="22"/>
  <c r="F62" i="22"/>
  <c r="I62" i="22" s="1"/>
  <c r="AG65" i="22"/>
  <c r="AB68" i="22"/>
  <c r="E68" i="22"/>
  <c r="F80" i="22"/>
  <c r="I80" i="22" s="1"/>
  <c r="AI83" i="22"/>
  <c r="AI87" i="22"/>
  <c r="AG97" i="22"/>
  <c r="U97" i="22"/>
  <c r="Q97" i="22"/>
  <c r="AH98" i="22"/>
  <c r="V98" i="22"/>
  <c r="F16" i="22"/>
  <c r="B15" i="22"/>
  <c r="O16" i="22"/>
  <c r="AB17" i="22"/>
  <c r="AC20" i="22"/>
  <c r="W20" i="22"/>
  <c r="AC22" i="22"/>
  <c r="AI24" i="22"/>
  <c r="F26" i="22"/>
  <c r="V26" i="22"/>
  <c r="G26" i="22"/>
  <c r="G16" i="22" s="1"/>
  <c r="AB27" i="22"/>
  <c r="AG30" i="22"/>
  <c r="U30" i="22"/>
  <c r="Q30" i="22"/>
  <c r="N32" i="22"/>
  <c r="X32" i="22"/>
  <c r="R32" i="22"/>
  <c r="AD32" i="22"/>
  <c r="AA34" i="22"/>
  <c r="W36" i="22"/>
  <c r="AI36" i="22"/>
  <c r="AC36" i="22"/>
  <c r="AA39" i="22"/>
  <c r="U39" i="22"/>
  <c r="W44" i="22"/>
  <c r="AI44" i="22"/>
  <c r="T46" i="22"/>
  <c r="N46" i="22"/>
  <c r="AF46" i="22"/>
  <c r="W52" i="22"/>
  <c r="AI52" i="22"/>
  <c r="U52" i="22"/>
  <c r="AC54" i="22"/>
  <c r="W54" i="22"/>
  <c r="AI54" i="22"/>
  <c r="I56" i="22"/>
  <c r="AB56" i="22"/>
  <c r="G49" i="22"/>
  <c r="X62" i="22"/>
  <c r="R62" i="22"/>
  <c r="N62" i="22"/>
  <c r="AD62" i="22"/>
  <c r="U66" i="22"/>
  <c r="AC71" i="22"/>
  <c r="W71" i="22"/>
  <c r="H82" i="22"/>
  <c r="I82" i="22" s="1"/>
  <c r="I83" i="22"/>
  <c r="W83" i="22" s="1"/>
  <c r="AF92" i="22"/>
  <c r="T92" i="22"/>
  <c r="AA41" i="22"/>
  <c r="U41" i="22"/>
  <c r="Q41" i="22"/>
  <c r="Q43" i="22"/>
  <c r="AD43" i="22"/>
  <c r="AA47" i="22"/>
  <c r="U47" i="22"/>
  <c r="Q47" i="22"/>
  <c r="AG47" i="22"/>
  <c r="AA48" i="22"/>
  <c r="U48" i="22"/>
  <c r="Q48" i="22"/>
  <c r="AG48" i="22"/>
  <c r="AE50" i="22"/>
  <c r="S50" i="22"/>
  <c r="Y50" i="22"/>
  <c r="V50" i="22"/>
  <c r="AG53" i="22"/>
  <c r="AA53" i="22"/>
  <c r="U53" i="22"/>
  <c r="AC55" i="22"/>
  <c r="W55" i="22"/>
  <c r="AC57" i="22"/>
  <c r="W57" i="22"/>
  <c r="AA59" i="22"/>
  <c r="I59" i="22"/>
  <c r="AC59" i="22" s="1"/>
  <c r="AA60" i="22"/>
  <c r="U60" i="22"/>
  <c r="Q60" i="22"/>
  <c r="AG60" i="22"/>
  <c r="AG61" i="22"/>
  <c r="U61" i="22"/>
  <c r="Q61" i="22"/>
  <c r="AB62" i="22"/>
  <c r="AH62" i="22"/>
  <c r="V62" i="22"/>
  <c r="AE62" i="22"/>
  <c r="F68" i="22"/>
  <c r="Z68" i="22"/>
  <c r="T68" i="22"/>
  <c r="AF68" i="22"/>
  <c r="AI70" i="22"/>
  <c r="AA75" i="22"/>
  <c r="U75" i="22"/>
  <c r="Q75" i="22"/>
  <c r="P75" i="22"/>
  <c r="AA82" i="22"/>
  <c r="U82" i="22"/>
  <c r="Q82" i="22"/>
  <c r="AG82" i="22"/>
  <c r="AI85" i="22"/>
  <c r="W85" i="22"/>
  <c r="U86" i="22"/>
  <c r="Q86" i="22"/>
  <c r="AG86" i="22"/>
  <c r="H87" i="22"/>
  <c r="H86" i="22" s="1"/>
  <c r="I86" i="22" s="1"/>
  <c r="I92" i="22"/>
  <c r="G91" i="22"/>
  <c r="AB92" i="22"/>
  <c r="AH92" i="22"/>
  <c r="V92" i="22"/>
  <c r="O91" i="22"/>
  <c r="AC94" i="22"/>
  <c r="W94" i="22"/>
  <c r="N98" i="22"/>
  <c r="R98" i="22"/>
  <c r="P98" i="22"/>
  <c r="F107" i="22"/>
  <c r="I107" i="22" s="1"/>
  <c r="C91" i="22"/>
  <c r="F91" i="22" s="1"/>
  <c r="AG107" i="22"/>
  <c r="Q107" i="22"/>
  <c r="AH107" i="22"/>
  <c r="V107" i="22"/>
  <c r="AG110" i="22"/>
  <c r="P91" i="22"/>
  <c r="AG129" i="22"/>
  <c r="U129" i="22"/>
  <c r="AG130" i="22"/>
  <c r="U130" i="22"/>
  <c r="V17" i="22"/>
  <c r="F27" i="22"/>
  <c r="I27" i="22" s="1"/>
  <c r="U28" i="22"/>
  <c r="Q28" i="22"/>
  <c r="W28" i="22" s="1"/>
  <c r="AF32" i="22"/>
  <c r="X40" i="22"/>
  <c r="Q42" i="22"/>
  <c r="U42" i="22"/>
  <c r="AA42" i="22"/>
  <c r="R43" i="22"/>
  <c r="Y43" i="22"/>
  <c r="AE43" i="22"/>
  <c r="V46" i="22"/>
  <c r="F50" i="22"/>
  <c r="I50" i="22" s="1"/>
  <c r="B49" i="22"/>
  <c r="T50" i="22"/>
  <c r="L49" i="22"/>
  <c r="X50" i="22"/>
  <c r="P53" i="22"/>
  <c r="P51" i="22" s="1"/>
  <c r="S56" i="22"/>
  <c r="N56" i="22"/>
  <c r="AA61" i="22"/>
  <c r="Y62" i="22"/>
  <c r="U64" i="22"/>
  <c r="Q64" i="22"/>
  <c r="U67" i="22"/>
  <c r="Q67" i="22"/>
  <c r="AA69" i="22"/>
  <c r="U69" i="22"/>
  <c r="Q69" i="22"/>
  <c r="AA73" i="22"/>
  <c r="U73" i="22"/>
  <c r="Q73" i="22"/>
  <c r="AG73" i="22"/>
  <c r="U74" i="22"/>
  <c r="Q77" i="22"/>
  <c r="P79" i="22"/>
  <c r="P78" i="22" s="1"/>
  <c r="Q78" i="22" s="1"/>
  <c r="AG79" i="22"/>
  <c r="AA79" i="22"/>
  <c r="AA86" i="22"/>
  <c r="F88" i="22"/>
  <c r="AI94" i="22"/>
  <c r="AF95" i="22"/>
  <c r="T95" i="22"/>
  <c r="S98" i="22"/>
  <c r="AE98" i="22"/>
  <c r="T98" i="22"/>
  <c r="AD98" i="22"/>
  <c r="AI108" i="22"/>
  <c r="W108" i="22"/>
  <c r="X110" i="22"/>
  <c r="R110" i="22"/>
  <c r="Q110" i="22"/>
  <c r="AI110" i="22" s="1"/>
  <c r="Q111" i="22"/>
  <c r="AI111" i="22" s="1"/>
  <c r="AG128" i="22"/>
  <c r="U128" i="22"/>
  <c r="Q128" i="22"/>
  <c r="R17" i="22"/>
  <c r="AF21" i="22"/>
  <c r="Q23" i="22"/>
  <c r="U23" i="22"/>
  <c r="V27" i="22"/>
  <c r="F32" i="22"/>
  <c r="I32" i="22" s="1"/>
  <c r="U33" i="22"/>
  <c r="Q33" i="22"/>
  <c r="W33" i="22" s="1"/>
  <c r="T43" i="22"/>
  <c r="Z43" i="22"/>
  <c r="AC45" i="22"/>
  <c r="R46" i="22"/>
  <c r="N50" i="22"/>
  <c r="R50" i="22"/>
  <c r="Z50" i="22"/>
  <c r="AF50" i="22"/>
  <c r="AA54" i="22"/>
  <c r="AI55" i="22"/>
  <c r="T56" i="22"/>
  <c r="AF56" i="22"/>
  <c r="AI57" i="22"/>
  <c r="AI59" i="22"/>
  <c r="W59" i="22"/>
  <c r="U59" i="22"/>
  <c r="AA64" i="22"/>
  <c r="Q66" i="22"/>
  <c r="AG67" i="22"/>
  <c r="AG69" i="22"/>
  <c r="AA72" i="22"/>
  <c r="U72" i="22"/>
  <c r="Q72" i="22"/>
  <c r="AG75" i="22"/>
  <c r="I77" i="22"/>
  <c r="H77" i="22"/>
  <c r="I78" i="22"/>
  <c r="Q79" i="22"/>
  <c r="U79" i="22"/>
  <c r="N81" i="22"/>
  <c r="M80" i="22"/>
  <c r="AA84" i="22"/>
  <c r="U84" i="22"/>
  <c r="Q84" i="22"/>
  <c r="AA87" i="22"/>
  <c r="I95" i="22"/>
  <c r="Q96" i="22"/>
  <c r="U96" i="22"/>
  <c r="F98" i="22"/>
  <c r="F110" i="22"/>
  <c r="T117" i="22"/>
  <c r="AF117" i="22"/>
  <c r="N92" i="22"/>
  <c r="AA94" i="22"/>
  <c r="R95" i="22"/>
  <c r="N95" i="22"/>
  <c r="AG104" i="22"/>
  <c r="S107" i="22"/>
  <c r="U111" i="22"/>
  <c r="S112" i="22"/>
  <c r="X115" i="22"/>
  <c r="F117" i="22"/>
  <c r="H139" i="22"/>
  <c r="H117" i="22" s="1"/>
  <c r="I140" i="22"/>
  <c r="AC142" i="22"/>
  <c r="W142" i="22"/>
  <c r="AI142" i="22"/>
  <c r="X21" i="22"/>
  <c r="I53" i="22"/>
  <c r="AA63" i="22"/>
  <c r="U63" i="22"/>
  <c r="Q63" i="22"/>
  <c r="AG63" i="22"/>
  <c r="AH68" i="22"/>
  <c r="V68" i="22"/>
  <c r="I69" i="22"/>
  <c r="I84" i="22"/>
  <c r="J91" i="22"/>
  <c r="S92" i="22"/>
  <c r="K91" i="22"/>
  <c r="R92" i="22"/>
  <c r="X92" i="22"/>
  <c r="AD92" i="22"/>
  <c r="Q93" i="22"/>
  <c r="U93" i="22"/>
  <c r="V95" i="22"/>
  <c r="Q104" i="22"/>
  <c r="R107" i="22"/>
  <c r="U109" i="22"/>
  <c r="Q109" i="22"/>
  <c r="AG114" i="22"/>
  <c r="U114" i="22"/>
  <c r="Q114" i="22"/>
  <c r="AE115" i="22"/>
  <c r="S115" i="22"/>
  <c r="N115" i="22"/>
  <c r="R115" i="22"/>
  <c r="X118" i="22"/>
  <c r="AD118" i="22"/>
  <c r="N118" i="22"/>
  <c r="J117" i="22"/>
  <c r="R118" i="22"/>
  <c r="G117" i="22"/>
  <c r="I117" i="22" s="1"/>
  <c r="I122" i="22"/>
  <c r="AC122" i="22" s="1"/>
  <c r="AA132" i="22"/>
  <c r="I132" i="22"/>
  <c r="AC132" i="22" s="1"/>
  <c r="AI134" i="22"/>
  <c r="W134" i="22"/>
  <c r="AB135" i="22"/>
  <c r="V135" i="22"/>
  <c r="I135" i="22"/>
  <c r="AC135" i="22" s="1"/>
  <c r="G131" i="22"/>
  <c r="AA145" i="22"/>
  <c r="AG145" i="22"/>
  <c r="U145" i="22"/>
  <c r="Q145" i="22"/>
  <c r="AC143" i="22"/>
  <c r="W143" i="22"/>
  <c r="U146" i="22"/>
  <c r="X56" i="22"/>
  <c r="R68" i="22"/>
  <c r="U100" i="22"/>
  <c r="U102" i="22"/>
  <c r="N112" i="22"/>
  <c r="AB112" i="22"/>
  <c r="AG121" i="22"/>
  <c r="U121" i="22"/>
  <c r="Q121" i="22"/>
  <c r="AH122" i="22"/>
  <c r="V122" i="22"/>
  <c r="O117" i="22"/>
  <c r="AD141" i="22"/>
  <c r="X141" i="22"/>
  <c r="N141" i="22"/>
  <c r="R141" i="22"/>
  <c r="AI143" i="22"/>
  <c r="AG131" i="22"/>
  <c r="AB139" i="22"/>
  <c r="F118" i="22"/>
  <c r="I118" i="22" s="1"/>
  <c r="S118" i="22"/>
  <c r="Q120" i="22"/>
  <c r="R122" i="22"/>
  <c r="P123" i="22"/>
  <c r="U133" i="22"/>
  <c r="AH139" i="22"/>
  <c r="Q116" i="22"/>
  <c r="U116" i="22"/>
  <c r="K117" i="22"/>
  <c r="Q119" i="22"/>
  <c r="U119" i="22"/>
  <c r="N122" i="22"/>
  <c r="Q131" i="22"/>
  <c r="Q132" i="22"/>
  <c r="Q146" i="22"/>
  <c r="C15" i="17"/>
  <c r="C14" i="17" s="1"/>
  <c r="E15" i="17"/>
  <c r="F15" i="17"/>
  <c r="F14" i="17" s="1"/>
  <c r="E97" i="17"/>
  <c r="G15" i="22" l="1"/>
  <c r="I16" i="22"/>
  <c r="I110" i="22"/>
  <c r="AA110" i="22"/>
  <c r="AA50" i="22"/>
  <c r="AG50" i="22"/>
  <c r="U50" i="22"/>
  <c r="AI75" i="22"/>
  <c r="W75" i="22"/>
  <c r="AC61" i="22"/>
  <c r="W61" i="22"/>
  <c r="AI61" i="22"/>
  <c r="W97" i="22"/>
  <c r="AI97" i="22"/>
  <c r="AC29" i="22"/>
  <c r="W29" i="22"/>
  <c r="AI29" i="22"/>
  <c r="X91" i="22"/>
  <c r="AD91" i="22"/>
  <c r="R91" i="22"/>
  <c r="N91" i="22"/>
  <c r="AI79" i="22"/>
  <c r="W79" i="22"/>
  <c r="W128" i="22"/>
  <c r="AI128" i="22"/>
  <c r="I88" i="22"/>
  <c r="W88" i="22" s="1"/>
  <c r="U88" i="22"/>
  <c r="AC78" i="22"/>
  <c r="W78" i="22"/>
  <c r="AI78" i="22"/>
  <c r="AI73" i="22"/>
  <c r="W73" i="22"/>
  <c r="AC73" i="22"/>
  <c r="AI64" i="22"/>
  <c r="W64" i="22"/>
  <c r="W58" i="22"/>
  <c r="P49" i="22"/>
  <c r="P15" i="22" s="1"/>
  <c r="P50" i="22"/>
  <c r="Q50" i="22" s="1"/>
  <c r="Q51" i="22"/>
  <c r="F49" i="22"/>
  <c r="X49" i="22"/>
  <c r="R49" i="22"/>
  <c r="AC42" i="22"/>
  <c r="AI42" i="22"/>
  <c r="W42" i="22"/>
  <c r="U110" i="22"/>
  <c r="W107" i="22"/>
  <c r="AI107" i="22"/>
  <c r="I87" i="22"/>
  <c r="W87" i="22" s="1"/>
  <c r="Q53" i="22"/>
  <c r="AB49" i="22"/>
  <c r="V49" i="22"/>
  <c r="I49" i="22"/>
  <c r="AA32" i="22"/>
  <c r="U32" i="22"/>
  <c r="Q32" i="22"/>
  <c r="AG32" i="22"/>
  <c r="AF26" i="22"/>
  <c r="T26" i="22"/>
  <c r="AC35" i="22"/>
  <c r="W35" i="22"/>
  <c r="AI35" i="22"/>
  <c r="L16" i="22"/>
  <c r="I111" i="22"/>
  <c r="AI146" i="22"/>
  <c r="W146" i="22"/>
  <c r="AI82" i="22"/>
  <c r="W82" i="22"/>
  <c r="AC82" i="22"/>
  <c r="AI60" i="22"/>
  <c r="W60" i="22"/>
  <c r="AC60" i="22"/>
  <c r="N16" i="22"/>
  <c r="X16" i="22"/>
  <c r="AD16" i="22"/>
  <c r="J15" i="22"/>
  <c r="R16" i="22"/>
  <c r="AI109" i="22"/>
  <c r="W109" i="22"/>
  <c r="U107" i="22"/>
  <c r="AI131" i="22"/>
  <c r="AC131" i="22"/>
  <c r="S117" i="22"/>
  <c r="AE117" i="22"/>
  <c r="W121" i="22"/>
  <c r="AI121" i="22"/>
  <c r="AG112" i="22"/>
  <c r="U112" i="22"/>
  <c r="AA112" i="22"/>
  <c r="Q112" i="22"/>
  <c r="AD117" i="22"/>
  <c r="X117" i="22"/>
  <c r="R117" i="22"/>
  <c r="N117" i="22"/>
  <c r="W114" i="22"/>
  <c r="AC114" i="22"/>
  <c r="AI114" i="22"/>
  <c r="W135" i="22"/>
  <c r="AG95" i="22"/>
  <c r="U95" i="22"/>
  <c r="Q95" i="22"/>
  <c r="AA98" i="22"/>
  <c r="I98" i="22"/>
  <c r="AC98" i="22" s="1"/>
  <c r="N80" i="22"/>
  <c r="M68" i="22"/>
  <c r="AI72" i="22"/>
  <c r="W72" i="22"/>
  <c r="AC72" i="22"/>
  <c r="AC23" i="22"/>
  <c r="W23" i="22"/>
  <c r="AI23" i="22"/>
  <c r="AI77" i="22"/>
  <c r="W77" i="22"/>
  <c r="AH91" i="22"/>
  <c r="AB91" i="22"/>
  <c r="V91" i="22"/>
  <c r="I91" i="22"/>
  <c r="AI48" i="22"/>
  <c r="W48" i="22"/>
  <c r="AC48" i="22"/>
  <c r="AI47" i="22"/>
  <c r="W47" i="22"/>
  <c r="AC47" i="22"/>
  <c r="AC43" i="22"/>
  <c r="W43" i="22"/>
  <c r="AI43" i="22"/>
  <c r="AG62" i="22"/>
  <c r="AA62" i="22"/>
  <c r="Q62" i="22"/>
  <c r="U62" i="22"/>
  <c r="W30" i="22"/>
  <c r="AC30" i="22"/>
  <c r="AI30" i="22"/>
  <c r="AC37" i="22"/>
  <c r="W37" i="22"/>
  <c r="AA17" i="22"/>
  <c r="U17" i="22"/>
  <c r="Q17" i="22"/>
  <c r="AG17" i="22"/>
  <c r="Q40" i="22"/>
  <c r="U40" i="22"/>
  <c r="AG40" i="22"/>
  <c r="AA40" i="22"/>
  <c r="AC113" i="22"/>
  <c r="W113" i="22"/>
  <c r="AI113" i="22"/>
  <c r="I63" i="22"/>
  <c r="AA21" i="22"/>
  <c r="Q21" i="22"/>
  <c r="U21" i="22"/>
  <c r="AG21" i="22"/>
  <c r="AI116" i="22"/>
  <c r="W116" i="22"/>
  <c r="AC116" i="22"/>
  <c r="AG141" i="22"/>
  <c r="AA141" i="22"/>
  <c r="U141" i="22"/>
  <c r="Q141" i="22"/>
  <c r="W104" i="22"/>
  <c r="AI104" i="22"/>
  <c r="W96" i="22"/>
  <c r="AI96" i="22"/>
  <c r="AI69" i="22"/>
  <c r="AC69" i="22"/>
  <c r="W69" i="22"/>
  <c r="AA46" i="22"/>
  <c r="U46" i="22"/>
  <c r="Q46" i="22"/>
  <c r="AG46" i="22"/>
  <c r="B89" i="22"/>
  <c r="F15" i="22"/>
  <c r="AA49" i="22"/>
  <c r="AG49" i="22"/>
  <c r="Q49" i="22"/>
  <c r="U49" i="22"/>
  <c r="AE16" i="22"/>
  <c r="K15" i="22"/>
  <c r="S16" i="22"/>
  <c r="AI132" i="22"/>
  <c r="W132" i="22"/>
  <c r="AI119" i="22"/>
  <c r="W119" i="22"/>
  <c r="AC119" i="22"/>
  <c r="AC120" i="22"/>
  <c r="W120" i="22"/>
  <c r="AI120" i="22"/>
  <c r="I139" i="22"/>
  <c r="Q92" i="22"/>
  <c r="AG92" i="22"/>
  <c r="U92" i="22"/>
  <c r="AA92" i="22"/>
  <c r="AG122" i="22"/>
  <c r="U122" i="22"/>
  <c r="Q122" i="22"/>
  <c r="AH117" i="22"/>
  <c r="AB117" i="22"/>
  <c r="V117" i="22"/>
  <c r="AI145" i="22"/>
  <c r="W145" i="22"/>
  <c r="AC145" i="22"/>
  <c r="I131" i="22"/>
  <c r="W131" i="22" s="1"/>
  <c r="V131" i="22"/>
  <c r="AB131" i="22"/>
  <c r="AG118" i="22"/>
  <c r="AA118" i="22"/>
  <c r="Q118" i="22"/>
  <c r="U118" i="22"/>
  <c r="U115" i="22"/>
  <c r="Q115" i="22"/>
  <c r="AA115" i="22"/>
  <c r="AG115" i="22"/>
  <c r="W93" i="22"/>
  <c r="AI93" i="22"/>
  <c r="AE91" i="22"/>
  <c r="S91" i="22"/>
  <c r="Y91" i="22"/>
  <c r="AI63" i="22"/>
  <c r="W63" i="22"/>
  <c r="AI84" i="22"/>
  <c r="W84" i="22"/>
  <c r="AC84" i="22"/>
  <c r="AG81" i="22"/>
  <c r="U81" i="22"/>
  <c r="Q81" i="22"/>
  <c r="H76" i="22"/>
  <c r="I76" i="22" s="1"/>
  <c r="H68" i="22"/>
  <c r="I68" i="22" s="1"/>
  <c r="AI66" i="22"/>
  <c r="W66" i="22"/>
  <c r="W67" i="22"/>
  <c r="AI67" i="22"/>
  <c r="AA56" i="22"/>
  <c r="U56" i="22"/>
  <c r="AG56" i="22"/>
  <c r="Q56" i="22"/>
  <c r="Z49" i="22"/>
  <c r="T49" i="22"/>
  <c r="AF49" i="22"/>
  <c r="U98" i="22"/>
  <c r="Q98" i="22"/>
  <c r="AG98" i="22"/>
  <c r="AC86" i="22"/>
  <c r="W86" i="22"/>
  <c r="AI86" i="22"/>
  <c r="P74" i="22"/>
  <c r="Q74" i="22" s="1"/>
  <c r="P68" i="22"/>
  <c r="AI41" i="22"/>
  <c r="W41" i="22"/>
  <c r="AC41" i="22"/>
  <c r="AB26" i="22"/>
  <c r="I26" i="22"/>
  <c r="O15" i="22"/>
  <c r="AB16" i="22"/>
  <c r="AH16" i="22"/>
  <c r="V16" i="22"/>
  <c r="AA27" i="22"/>
  <c r="U27" i="22"/>
  <c r="Q27" i="22"/>
  <c r="AG27" i="22"/>
  <c r="AI65" i="22"/>
  <c r="W65" i="22"/>
  <c r="N26" i="22"/>
  <c r="E14" i="17"/>
  <c r="AI50" i="22" l="1"/>
  <c r="W50" i="22"/>
  <c r="AC50" i="22"/>
  <c r="W92" i="22"/>
  <c r="AI92" i="22"/>
  <c r="AC92" i="22"/>
  <c r="AI46" i="22"/>
  <c r="W46" i="22"/>
  <c r="AC46" i="22"/>
  <c r="AI40" i="22"/>
  <c r="AC40" i="22"/>
  <c r="W40" i="22"/>
  <c r="M89" i="22"/>
  <c r="N68" i="22"/>
  <c r="O89" i="22"/>
  <c r="AH15" i="22"/>
  <c r="AB15" i="22"/>
  <c r="V15" i="22"/>
  <c r="W98" i="22"/>
  <c r="AI98" i="22"/>
  <c r="AG80" i="22"/>
  <c r="AA80" i="22"/>
  <c r="U80" i="22"/>
  <c r="Q80" i="22"/>
  <c r="AA16" i="22"/>
  <c r="U16" i="22"/>
  <c r="Q16" i="22"/>
  <c r="AG16" i="22"/>
  <c r="AG91" i="22"/>
  <c r="Q91" i="22"/>
  <c r="AA91" i="22"/>
  <c r="U91" i="22"/>
  <c r="AC74" i="22"/>
  <c r="W74" i="22"/>
  <c r="AI74" i="22"/>
  <c r="AC56" i="22"/>
  <c r="AI56" i="22"/>
  <c r="W56" i="22"/>
  <c r="AI118" i="22"/>
  <c r="W118" i="22"/>
  <c r="AC118" i="22"/>
  <c r="W122" i="22"/>
  <c r="AI122" i="22"/>
  <c r="AI49" i="22"/>
  <c r="W49" i="22"/>
  <c r="AC49" i="22"/>
  <c r="F89" i="22"/>
  <c r="B90" i="22"/>
  <c r="AC141" i="22"/>
  <c r="W141" i="22"/>
  <c r="AI141" i="22"/>
  <c r="AI17" i="22"/>
  <c r="W17" i="22"/>
  <c r="AC17" i="22"/>
  <c r="J89" i="22"/>
  <c r="X15" i="22"/>
  <c r="R15" i="22"/>
  <c r="AD15" i="22"/>
  <c r="AI32" i="22"/>
  <c r="AC32" i="22"/>
  <c r="W32" i="22"/>
  <c r="G89" i="22"/>
  <c r="I15" i="22"/>
  <c r="W81" i="22"/>
  <c r="AI81" i="22"/>
  <c r="AI62" i="22"/>
  <c r="W62" i="22"/>
  <c r="AI95" i="22"/>
  <c r="W95" i="22"/>
  <c r="W53" i="22"/>
  <c r="AI53" i="22"/>
  <c r="AA26" i="22"/>
  <c r="U26" i="22"/>
  <c r="Q26" i="22"/>
  <c r="AG26" i="22"/>
  <c r="AI27" i="22"/>
  <c r="AC27" i="22"/>
  <c r="W27" i="22"/>
  <c r="AC76" i="22"/>
  <c r="W76" i="22"/>
  <c r="AI115" i="22"/>
  <c r="W115" i="22"/>
  <c r="AC115" i="22"/>
  <c r="K89" i="22"/>
  <c r="AE15" i="22"/>
  <c r="S15" i="22"/>
  <c r="Y15" i="22"/>
  <c r="W21" i="22"/>
  <c r="AC21" i="22"/>
  <c r="AI21" i="22"/>
  <c r="H89" i="22"/>
  <c r="H90" i="22" s="1"/>
  <c r="AG117" i="22"/>
  <c r="Q117" i="22"/>
  <c r="U117" i="22"/>
  <c r="AA117" i="22"/>
  <c r="AC112" i="22"/>
  <c r="W112" i="22"/>
  <c r="AI112" i="22"/>
  <c r="T16" i="22"/>
  <c r="AF16" i="22"/>
  <c r="L15" i="22"/>
  <c r="AI51" i="22"/>
  <c r="W51" i="22"/>
  <c r="AC51" i="22"/>
  <c r="AI26" i="22" l="1"/>
  <c r="W26" i="22"/>
  <c r="AC26" i="22"/>
  <c r="G90" i="22"/>
  <c r="I89" i="22"/>
  <c r="AD89" i="22"/>
  <c r="X89" i="22"/>
  <c r="J90" i="22"/>
  <c r="R89" i="22"/>
  <c r="AI16" i="22"/>
  <c r="AC16" i="22"/>
  <c r="W16" i="22"/>
  <c r="V89" i="22"/>
  <c r="AH89" i="22"/>
  <c r="AB89" i="22"/>
  <c r="O90" i="22"/>
  <c r="B144" i="22"/>
  <c r="F90" i="22"/>
  <c r="W80" i="22"/>
  <c r="AC80" i="22"/>
  <c r="AI80" i="22"/>
  <c r="L89" i="22"/>
  <c r="AF15" i="22"/>
  <c r="T15" i="22"/>
  <c r="Z15" i="22"/>
  <c r="AC117" i="22"/>
  <c r="W117" i="22"/>
  <c r="AI117" i="22"/>
  <c r="N15" i="22"/>
  <c r="AC91" i="22"/>
  <c r="AI91" i="22"/>
  <c r="W91" i="22"/>
  <c r="U68" i="22"/>
  <c r="AG68" i="22"/>
  <c r="AA68" i="22"/>
  <c r="Q68" i="22"/>
  <c r="S89" i="22"/>
  <c r="K90" i="22"/>
  <c r="AE89" i="22"/>
  <c r="L90" i="22" l="1"/>
  <c r="AF89" i="22"/>
  <c r="T89" i="22"/>
  <c r="K144" i="22"/>
  <c r="AE90" i="22"/>
  <c r="S90" i="22"/>
  <c r="AA15" i="22"/>
  <c r="AG15" i="22"/>
  <c r="Q15" i="22"/>
  <c r="U15" i="22"/>
  <c r="B147" i="22"/>
  <c r="F147" i="22" s="1"/>
  <c r="F144" i="22"/>
  <c r="N89" i="22"/>
  <c r="G144" i="22"/>
  <c r="I90" i="22"/>
  <c r="AI68" i="22"/>
  <c r="AC68" i="22"/>
  <c r="W68" i="22"/>
  <c r="O144" i="22"/>
  <c r="AB90" i="22"/>
  <c r="V90" i="22"/>
  <c r="AH90" i="22"/>
  <c r="J144" i="22"/>
  <c r="R90" i="22"/>
  <c r="N90" i="22"/>
  <c r="X90" i="22"/>
  <c r="AD90" i="22"/>
  <c r="AK1054" i="15"/>
  <c r="AJ1054" i="15"/>
  <c r="AI1054" i="15"/>
  <c r="AH1054" i="15"/>
  <c r="AG1054" i="15"/>
  <c r="AF1054" i="15"/>
  <c r="AD1054" i="15"/>
  <c r="AC1054" i="15"/>
  <c r="AB1054" i="15"/>
  <c r="AA1054" i="15"/>
  <c r="Z1054" i="15"/>
  <c r="Y1054" i="15"/>
  <c r="Q1054" i="15"/>
  <c r="J1054" i="15"/>
  <c r="AE1054" i="15" s="1"/>
  <c r="C1054" i="15"/>
  <c r="X1053" i="15"/>
  <c r="AK1052" i="15"/>
  <c r="AJ1052" i="15"/>
  <c r="AI1052" i="15"/>
  <c r="AH1052" i="15"/>
  <c r="AG1052" i="15"/>
  <c r="AF1052" i="15"/>
  <c r="AD1052" i="15"/>
  <c r="AC1052" i="15"/>
  <c r="AB1052" i="15"/>
  <c r="AA1052" i="15"/>
  <c r="Z1052" i="15"/>
  <c r="Y1052" i="15"/>
  <c r="Q1052" i="15"/>
  <c r="J1052" i="15"/>
  <c r="AE1052" i="15" s="1"/>
  <c r="C1052" i="15"/>
  <c r="AK1051" i="15"/>
  <c r="AJ1051" i="15"/>
  <c r="AI1051" i="15"/>
  <c r="AH1051" i="15"/>
  <c r="AG1051" i="15"/>
  <c r="AF1051" i="15"/>
  <c r="AD1051" i="15"/>
  <c r="AC1051" i="15"/>
  <c r="AB1051" i="15"/>
  <c r="AA1051" i="15"/>
  <c r="Z1051" i="15"/>
  <c r="Y1051" i="15"/>
  <c r="Q1051" i="15"/>
  <c r="X1051" i="15" s="1"/>
  <c r="J1051" i="15"/>
  <c r="AE1051" i="15" s="1"/>
  <c r="C1051" i="15"/>
  <c r="AK1050" i="15"/>
  <c r="AJ1050" i="15"/>
  <c r="AI1050" i="15"/>
  <c r="AH1050" i="15"/>
  <c r="AG1050" i="15"/>
  <c r="AF1050" i="15"/>
  <c r="AD1050" i="15"/>
  <c r="AC1050" i="15"/>
  <c r="AB1050" i="15"/>
  <c r="AA1050" i="15"/>
  <c r="Z1050" i="15"/>
  <c r="Y1050" i="15"/>
  <c r="Q1050" i="15"/>
  <c r="J1050" i="15"/>
  <c r="C1050" i="15"/>
  <c r="AK1049" i="15"/>
  <c r="AJ1049" i="15"/>
  <c r="AI1049" i="15"/>
  <c r="AH1049" i="15"/>
  <c r="AG1049" i="15"/>
  <c r="AF1049" i="15"/>
  <c r="AD1049" i="15"/>
  <c r="AC1049" i="15"/>
  <c r="AB1049" i="15"/>
  <c r="AA1049" i="15"/>
  <c r="Z1049" i="15"/>
  <c r="Y1049" i="15"/>
  <c r="Q1049" i="15"/>
  <c r="X1049" i="15" s="1"/>
  <c r="J1049" i="15"/>
  <c r="AE1049" i="15" s="1"/>
  <c r="C1049" i="15"/>
  <c r="AK1048" i="15"/>
  <c r="AJ1048" i="15"/>
  <c r="AI1048" i="15"/>
  <c r="AH1048" i="15"/>
  <c r="AG1048" i="15"/>
  <c r="AF1048" i="15"/>
  <c r="AD1048" i="15"/>
  <c r="AC1048" i="15"/>
  <c r="AB1048" i="15"/>
  <c r="AA1048" i="15"/>
  <c r="Z1048" i="15"/>
  <c r="Y1048" i="15"/>
  <c r="Q1048" i="15"/>
  <c r="X1048" i="15" s="1"/>
  <c r="J1048" i="15"/>
  <c r="AE1048" i="15" s="1"/>
  <c r="C1048" i="15"/>
  <c r="AK1047" i="15"/>
  <c r="AJ1047" i="15"/>
  <c r="AI1047" i="15"/>
  <c r="AH1047" i="15"/>
  <c r="AG1047" i="15"/>
  <c r="AF1047" i="15"/>
  <c r="AD1047" i="15"/>
  <c r="AC1047" i="15"/>
  <c r="AB1047" i="15"/>
  <c r="AA1047" i="15"/>
  <c r="Z1047" i="15"/>
  <c r="Y1047" i="15"/>
  <c r="Q1047" i="15"/>
  <c r="J1047" i="15"/>
  <c r="AE1047" i="15" s="1"/>
  <c r="C1047" i="15"/>
  <c r="AK1046" i="15"/>
  <c r="AJ1046" i="15"/>
  <c r="AI1046" i="15"/>
  <c r="AH1046" i="15"/>
  <c r="AG1046" i="15"/>
  <c r="AF1046" i="15"/>
  <c r="AD1046" i="15"/>
  <c r="AC1046" i="15"/>
  <c r="AB1046" i="15"/>
  <c r="AA1046" i="15"/>
  <c r="Z1046" i="15"/>
  <c r="Y1046" i="15"/>
  <c r="Q1046" i="15"/>
  <c r="J1046" i="15"/>
  <c r="C1046" i="15"/>
  <c r="AK1045" i="15"/>
  <c r="AJ1045" i="15"/>
  <c r="AI1045" i="15"/>
  <c r="AH1045" i="15"/>
  <c r="AG1045" i="15"/>
  <c r="AF1045" i="15"/>
  <c r="AD1045" i="15"/>
  <c r="AC1045" i="15"/>
  <c r="AB1045" i="15"/>
  <c r="AA1045" i="15"/>
  <c r="Z1045" i="15"/>
  <c r="Y1045" i="15"/>
  <c r="Q1045" i="15"/>
  <c r="J1045" i="15"/>
  <c r="AE1045" i="15" s="1"/>
  <c r="C1045" i="15"/>
  <c r="AK1044" i="15"/>
  <c r="AJ1044" i="15"/>
  <c r="AI1044" i="15"/>
  <c r="AH1044" i="15"/>
  <c r="AG1044" i="15"/>
  <c r="AF1044" i="15"/>
  <c r="AD1044" i="15"/>
  <c r="AC1044" i="15"/>
  <c r="AB1044" i="15"/>
  <c r="AA1044" i="15"/>
  <c r="Z1044" i="15"/>
  <c r="Y1044" i="15"/>
  <c r="Q1044" i="15"/>
  <c r="J1044" i="15"/>
  <c r="AE1044" i="15" s="1"/>
  <c r="C1044" i="15"/>
  <c r="AK1043" i="15"/>
  <c r="AJ1043" i="15"/>
  <c r="AI1043" i="15"/>
  <c r="AH1043" i="15"/>
  <c r="AG1043" i="15"/>
  <c r="AF1043" i="15"/>
  <c r="AD1043" i="15"/>
  <c r="AC1043" i="15"/>
  <c r="AB1043" i="15"/>
  <c r="AA1043" i="15"/>
  <c r="Z1043" i="15"/>
  <c r="Y1043" i="15"/>
  <c r="Q1043" i="15"/>
  <c r="X1043" i="15" s="1"/>
  <c r="J1043" i="15"/>
  <c r="AE1043" i="15" s="1"/>
  <c r="C1043" i="15"/>
  <c r="AK1042" i="15"/>
  <c r="AJ1042" i="15"/>
  <c r="AI1042" i="15"/>
  <c r="AH1042" i="15"/>
  <c r="AG1042" i="15"/>
  <c r="AF1042" i="15"/>
  <c r="AD1042" i="15"/>
  <c r="AC1042" i="15"/>
  <c r="AB1042" i="15"/>
  <c r="AA1042" i="15"/>
  <c r="Z1042" i="15"/>
  <c r="Y1042" i="15"/>
  <c r="Q1042" i="15"/>
  <c r="J1042" i="15"/>
  <c r="C1042" i="15"/>
  <c r="AK1041" i="15"/>
  <c r="AJ1041" i="15"/>
  <c r="AI1041" i="15"/>
  <c r="AH1041" i="15"/>
  <c r="AG1041" i="15"/>
  <c r="AF1041" i="15"/>
  <c r="AD1041" i="15"/>
  <c r="AC1041" i="15"/>
  <c r="AB1041" i="15"/>
  <c r="AA1041" i="15"/>
  <c r="Z1041" i="15"/>
  <c r="Y1041" i="15"/>
  <c r="Q1041" i="15"/>
  <c r="X1041" i="15" s="1"/>
  <c r="J1041" i="15"/>
  <c r="AE1041" i="15" s="1"/>
  <c r="C1041" i="15"/>
  <c r="AK1040" i="15"/>
  <c r="AJ1040" i="15"/>
  <c r="AI1040" i="15"/>
  <c r="AH1040" i="15"/>
  <c r="AG1040" i="15"/>
  <c r="AF1040" i="15"/>
  <c r="AD1040" i="15"/>
  <c r="AC1040" i="15"/>
  <c r="AB1040" i="15"/>
  <c r="AA1040" i="15"/>
  <c r="Z1040" i="15"/>
  <c r="Y1040" i="15"/>
  <c r="Q1040" i="15"/>
  <c r="X1040" i="15" s="1"/>
  <c r="J1040" i="15"/>
  <c r="AE1040" i="15" s="1"/>
  <c r="C1040" i="15"/>
  <c r="AK1039" i="15"/>
  <c r="AJ1039" i="15"/>
  <c r="AI1039" i="15"/>
  <c r="AH1039" i="15"/>
  <c r="AG1039" i="15"/>
  <c r="AF1039" i="15"/>
  <c r="AD1039" i="15"/>
  <c r="AC1039" i="15"/>
  <c r="AB1039" i="15"/>
  <c r="AA1039" i="15"/>
  <c r="Z1039" i="15"/>
  <c r="Y1039" i="15"/>
  <c r="Q1039" i="15"/>
  <c r="J1039" i="15"/>
  <c r="AE1039" i="15" s="1"/>
  <c r="C1039" i="15"/>
  <c r="AK1038" i="15"/>
  <c r="AJ1038" i="15"/>
  <c r="AI1038" i="15"/>
  <c r="AH1038" i="15"/>
  <c r="AG1038" i="15"/>
  <c r="AF1038" i="15"/>
  <c r="AD1038" i="15"/>
  <c r="AC1038" i="15"/>
  <c r="AB1038" i="15"/>
  <c r="AA1038" i="15"/>
  <c r="Z1038" i="15"/>
  <c r="Y1038" i="15"/>
  <c r="Q1038" i="15"/>
  <c r="J1038" i="15"/>
  <c r="C1038" i="15"/>
  <c r="AK1037" i="15"/>
  <c r="AJ1037" i="15"/>
  <c r="AI1037" i="15"/>
  <c r="AH1037" i="15"/>
  <c r="AG1037" i="15"/>
  <c r="AF1037" i="15"/>
  <c r="AD1037" i="15"/>
  <c r="AC1037" i="15"/>
  <c r="AB1037" i="15"/>
  <c r="AA1037" i="15"/>
  <c r="Z1037" i="15"/>
  <c r="Y1037" i="15"/>
  <c r="Q1037" i="15"/>
  <c r="J1037" i="15"/>
  <c r="AE1037" i="15" s="1"/>
  <c r="C1037" i="15"/>
  <c r="AK1036" i="15"/>
  <c r="AJ1036" i="15"/>
  <c r="AI1036" i="15"/>
  <c r="AH1036" i="15"/>
  <c r="AG1036" i="15"/>
  <c r="AF1036" i="15"/>
  <c r="AD1036" i="15"/>
  <c r="AC1036" i="15"/>
  <c r="AB1036" i="15"/>
  <c r="AA1036" i="15"/>
  <c r="Z1036" i="15"/>
  <c r="Y1036" i="15"/>
  <c r="Q1036" i="15"/>
  <c r="J1036" i="15"/>
  <c r="C1036" i="15"/>
  <c r="AK1035" i="15"/>
  <c r="AJ1035" i="15"/>
  <c r="AI1035" i="15"/>
  <c r="AH1035" i="15"/>
  <c r="AG1035" i="15"/>
  <c r="AF1035" i="15"/>
  <c r="AD1035" i="15"/>
  <c r="AC1035" i="15"/>
  <c r="AB1035" i="15"/>
  <c r="AA1035" i="15"/>
  <c r="Z1035" i="15"/>
  <c r="Y1035" i="15"/>
  <c r="Q1035" i="15"/>
  <c r="X1035" i="15" s="1"/>
  <c r="J1035" i="15"/>
  <c r="AE1035" i="15" s="1"/>
  <c r="C1035" i="15"/>
  <c r="AK1034" i="15"/>
  <c r="AJ1034" i="15"/>
  <c r="AI1034" i="15"/>
  <c r="AH1034" i="15"/>
  <c r="AG1034" i="15"/>
  <c r="AF1034" i="15"/>
  <c r="AD1034" i="15"/>
  <c r="AC1034" i="15"/>
  <c r="AB1034" i="15"/>
  <c r="AA1034" i="15"/>
  <c r="Z1034" i="15"/>
  <c r="Y1034" i="15"/>
  <c r="Q1034" i="15"/>
  <c r="J1034" i="15"/>
  <c r="C1034" i="15"/>
  <c r="AK1033" i="15"/>
  <c r="AJ1033" i="15"/>
  <c r="AI1033" i="15"/>
  <c r="AH1033" i="15"/>
  <c r="AG1033" i="15"/>
  <c r="AF1033" i="15"/>
  <c r="AD1033" i="15"/>
  <c r="AC1033" i="15"/>
  <c r="AB1033" i="15"/>
  <c r="AA1033" i="15"/>
  <c r="Z1033" i="15"/>
  <c r="Y1033" i="15"/>
  <c r="Q1033" i="15"/>
  <c r="X1033" i="15" s="1"/>
  <c r="J1033" i="15"/>
  <c r="AE1033" i="15" s="1"/>
  <c r="C1033" i="15"/>
  <c r="AK1032" i="15"/>
  <c r="AJ1032" i="15"/>
  <c r="AI1032" i="15"/>
  <c r="AH1032" i="15"/>
  <c r="AG1032" i="15"/>
  <c r="AF1032" i="15"/>
  <c r="AD1032" i="15"/>
  <c r="AC1032" i="15"/>
  <c r="AB1032" i="15"/>
  <c r="AA1032" i="15"/>
  <c r="Z1032" i="15"/>
  <c r="Y1032" i="15"/>
  <c r="Q1032" i="15"/>
  <c r="X1032" i="15" s="1"/>
  <c r="J1032" i="15"/>
  <c r="AE1032" i="15" s="1"/>
  <c r="C1032" i="15"/>
  <c r="AK1031" i="15"/>
  <c r="AJ1031" i="15"/>
  <c r="AI1031" i="15"/>
  <c r="AH1031" i="15"/>
  <c r="AG1031" i="15"/>
  <c r="AF1031" i="15"/>
  <c r="AD1031" i="15"/>
  <c r="AC1031" i="15"/>
  <c r="AB1031" i="15"/>
  <c r="AA1031" i="15"/>
  <c r="Z1031" i="15"/>
  <c r="Y1031" i="15"/>
  <c r="Q1031" i="15"/>
  <c r="X1031" i="15" s="1"/>
  <c r="J1031" i="15"/>
  <c r="AE1031" i="15" s="1"/>
  <c r="C1031" i="15"/>
  <c r="AK1030" i="15"/>
  <c r="AJ1030" i="15"/>
  <c r="AI1030" i="15"/>
  <c r="AH1030" i="15"/>
  <c r="AG1030" i="15"/>
  <c r="AF1030" i="15"/>
  <c r="AD1030" i="15"/>
  <c r="AC1030" i="15"/>
  <c r="AB1030" i="15"/>
  <c r="AA1030" i="15"/>
  <c r="Z1030" i="15"/>
  <c r="Y1030" i="15"/>
  <c r="Q1030" i="15"/>
  <c r="J1030" i="15"/>
  <c r="C1030" i="15"/>
  <c r="AK1029" i="15"/>
  <c r="AJ1029" i="15"/>
  <c r="AI1029" i="15"/>
  <c r="AH1029" i="15"/>
  <c r="AG1029" i="15"/>
  <c r="AF1029" i="15"/>
  <c r="AD1029" i="15"/>
  <c r="AC1029" i="15"/>
  <c r="AB1029" i="15"/>
  <c r="AA1029" i="15"/>
  <c r="Z1029" i="15"/>
  <c r="Y1029" i="15"/>
  <c r="Q1029" i="15"/>
  <c r="J1029" i="15"/>
  <c r="AE1029" i="15" s="1"/>
  <c r="C1029" i="15"/>
  <c r="AK1028" i="15"/>
  <c r="AJ1028" i="15"/>
  <c r="AI1028" i="15"/>
  <c r="AH1028" i="15"/>
  <c r="AG1028" i="15"/>
  <c r="AF1028" i="15"/>
  <c r="AD1028" i="15"/>
  <c r="AC1028" i="15"/>
  <c r="AB1028" i="15"/>
  <c r="AA1028" i="15"/>
  <c r="Z1028" i="15"/>
  <c r="Y1028" i="15"/>
  <c r="Q1028" i="15"/>
  <c r="J1028" i="15"/>
  <c r="C1028" i="15"/>
  <c r="AK1027" i="15"/>
  <c r="AJ1027" i="15"/>
  <c r="AI1027" i="15"/>
  <c r="AH1027" i="15"/>
  <c r="AG1027" i="15"/>
  <c r="AF1027" i="15"/>
  <c r="AD1027" i="15"/>
  <c r="AC1027" i="15"/>
  <c r="AB1027" i="15"/>
  <c r="AA1027" i="15"/>
  <c r="Z1027" i="15"/>
  <c r="Y1027" i="15"/>
  <c r="Q1027" i="15"/>
  <c r="X1027" i="15" s="1"/>
  <c r="J1027" i="15"/>
  <c r="AE1027" i="15" s="1"/>
  <c r="C1027" i="15"/>
  <c r="AK1026" i="15"/>
  <c r="AJ1026" i="15"/>
  <c r="AI1026" i="15"/>
  <c r="AH1026" i="15"/>
  <c r="AG1026" i="15"/>
  <c r="AF1026" i="15"/>
  <c r="AD1026" i="15"/>
  <c r="AC1026" i="15"/>
  <c r="AB1026" i="15"/>
  <c r="AA1026" i="15"/>
  <c r="Z1026" i="15"/>
  <c r="Y1026" i="15"/>
  <c r="Q1026" i="15"/>
  <c r="X1026" i="15" s="1"/>
  <c r="J1026" i="15"/>
  <c r="AE1026" i="15" s="1"/>
  <c r="C1026" i="15"/>
  <c r="AK1025" i="15"/>
  <c r="AJ1025" i="15"/>
  <c r="AI1025" i="15"/>
  <c r="AH1025" i="15"/>
  <c r="AG1025" i="15"/>
  <c r="AF1025" i="15"/>
  <c r="AD1025" i="15"/>
  <c r="AC1025" i="15"/>
  <c r="AB1025" i="15"/>
  <c r="AA1025" i="15"/>
  <c r="Z1025" i="15"/>
  <c r="Y1025" i="15"/>
  <c r="Q1025" i="15"/>
  <c r="X1025" i="15" s="1"/>
  <c r="J1025" i="15"/>
  <c r="AE1025" i="15" s="1"/>
  <c r="C1025" i="15"/>
  <c r="AK1024" i="15"/>
  <c r="AJ1024" i="15"/>
  <c r="AI1024" i="15"/>
  <c r="AH1024" i="15"/>
  <c r="AG1024" i="15"/>
  <c r="AF1024" i="15"/>
  <c r="AD1024" i="15"/>
  <c r="AC1024" i="15"/>
  <c r="AB1024" i="15"/>
  <c r="AA1024" i="15"/>
  <c r="Z1024" i="15"/>
  <c r="Y1024" i="15"/>
  <c r="Q1024" i="15"/>
  <c r="X1024" i="15" s="1"/>
  <c r="J1024" i="15"/>
  <c r="AE1024" i="15" s="1"/>
  <c r="C1024" i="15"/>
  <c r="AK1023" i="15"/>
  <c r="AJ1023" i="15"/>
  <c r="AI1023" i="15"/>
  <c r="AH1023" i="15"/>
  <c r="AG1023" i="15"/>
  <c r="AF1023" i="15"/>
  <c r="AD1023" i="15"/>
  <c r="AC1023" i="15"/>
  <c r="AB1023" i="15"/>
  <c r="AA1023" i="15"/>
  <c r="Z1023" i="15"/>
  <c r="Y1023" i="15"/>
  <c r="Q1023" i="15"/>
  <c r="X1023" i="15" s="1"/>
  <c r="J1023" i="15"/>
  <c r="AE1023" i="15" s="1"/>
  <c r="C1023" i="15"/>
  <c r="AK1022" i="15"/>
  <c r="AJ1022" i="15"/>
  <c r="AI1022" i="15"/>
  <c r="AH1022" i="15"/>
  <c r="AG1022" i="15"/>
  <c r="AF1022" i="15"/>
  <c r="AD1022" i="15"/>
  <c r="AC1022" i="15"/>
  <c r="AB1022" i="15"/>
  <c r="AA1022" i="15"/>
  <c r="Z1022" i="15"/>
  <c r="Y1022" i="15"/>
  <c r="Q1022" i="15"/>
  <c r="J1022" i="15"/>
  <c r="C1022" i="15"/>
  <c r="AK1021" i="15"/>
  <c r="AJ1021" i="15"/>
  <c r="AI1021" i="15"/>
  <c r="AH1021" i="15"/>
  <c r="AG1021" i="15"/>
  <c r="AF1021" i="15"/>
  <c r="AD1021" i="15"/>
  <c r="AC1021" i="15"/>
  <c r="AB1021" i="15"/>
  <c r="AA1021" i="15"/>
  <c r="Z1021" i="15"/>
  <c r="Y1021" i="15"/>
  <c r="Q1021" i="15"/>
  <c r="J1021" i="15"/>
  <c r="AE1021" i="15" s="1"/>
  <c r="C1021" i="15"/>
  <c r="AK1020" i="15"/>
  <c r="AJ1020" i="15"/>
  <c r="AI1020" i="15"/>
  <c r="AH1020" i="15"/>
  <c r="AG1020" i="15"/>
  <c r="AF1020" i="15"/>
  <c r="AD1020" i="15"/>
  <c r="AC1020" i="15"/>
  <c r="AB1020" i="15"/>
  <c r="AA1020" i="15"/>
  <c r="Z1020" i="15"/>
  <c r="Y1020" i="15"/>
  <c r="Q1020" i="15"/>
  <c r="J1020" i="15"/>
  <c r="AE1020" i="15" s="1"/>
  <c r="C1020" i="15"/>
  <c r="AK1019" i="15"/>
  <c r="AJ1019" i="15"/>
  <c r="AI1019" i="15"/>
  <c r="AH1019" i="15"/>
  <c r="AG1019" i="15"/>
  <c r="AF1019" i="15"/>
  <c r="AD1019" i="15"/>
  <c r="AC1019" i="15"/>
  <c r="AB1019" i="15"/>
  <c r="AA1019" i="15"/>
  <c r="Z1019" i="15"/>
  <c r="Y1019" i="15"/>
  <c r="Q1019" i="15"/>
  <c r="J1019" i="15"/>
  <c r="C1019" i="15"/>
  <c r="C1017" i="15" s="1"/>
  <c r="W1018" i="15"/>
  <c r="AD1018" i="15" s="1"/>
  <c r="V1018" i="15"/>
  <c r="U1018" i="15"/>
  <c r="T1018" i="15"/>
  <c r="AA1018" i="15" s="1"/>
  <c r="S1018" i="15"/>
  <c r="Z1018" i="15" s="1"/>
  <c r="R1018" i="15"/>
  <c r="P1018" i="15"/>
  <c r="AK1018" i="15" s="1"/>
  <c r="O1018" i="15"/>
  <c r="AJ1018" i="15" s="1"/>
  <c r="N1018" i="15"/>
  <c r="M1018" i="15"/>
  <c r="AH1018" i="15" s="1"/>
  <c r="L1018" i="15"/>
  <c r="AG1018" i="15" s="1"/>
  <c r="K1018" i="15"/>
  <c r="AF1018" i="15" s="1"/>
  <c r="J1018" i="15"/>
  <c r="I1018" i="15"/>
  <c r="H1018" i="15"/>
  <c r="G1018" i="15"/>
  <c r="F1018" i="15"/>
  <c r="F1016" i="15" s="1"/>
  <c r="E1018" i="15"/>
  <c r="D1018" i="15"/>
  <c r="AK1017" i="15"/>
  <c r="AG1017" i="15"/>
  <c r="W1017" i="15"/>
  <c r="V1017" i="15"/>
  <c r="U1017" i="15"/>
  <c r="T1017" i="15"/>
  <c r="S1017" i="15"/>
  <c r="R1017" i="15"/>
  <c r="Q1017" i="15"/>
  <c r="P1017" i="15"/>
  <c r="O1017" i="15"/>
  <c r="AJ1017" i="15" s="1"/>
  <c r="N1017" i="15"/>
  <c r="M1017" i="15"/>
  <c r="L1017" i="15"/>
  <c r="K1017" i="15"/>
  <c r="AF1017" i="15" s="1"/>
  <c r="J1017" i="15"/>
  <c r="I1017" i="15"/>
  <c r="I1016" i="15" s="1"/>
  <c r="H1017" i="15"/>
  <c r="G1017" i="15"/>
  <c r="F1017" i="15"/>
  <c r="E1017" i="15"/>
  <c r="E1016" i="15" s="1"/>
  <c r="D1017" i="15"/>
  <c r="T1016" i="15"/>
  <c r="P1016" i="15"/>
  <c r="L1016" i="15"/>
  <c r="H1016" i="15"/>
  <c r="D1016" i="15"/>
  <c r="X1015" i="15"/>
  <c r="AK1014" i="15"/>
  <c r="AJ1014" i="15"/>
  <c r="AI1014" i="15"/>
  <c r="AH1014" i="15"/>
  <c r="AG1014" i="15"/>
  <c r="AF1014" i="15"/>
  <c r="AD1014" i="15"/>
  <c r="AC1014" i="15"/>
  <c r="AB1014" i="15"/>
  <c r="AA1014" i="15"/>
  <c r="Z1014" i="15"/>
  <c r="Y1014" i="15"/>
  <c r="Q1014" i="15"/>
  <c r="J1014" i="15"/>
  <c r="AE1014" i="15" s="1"/>
  <c r="C1014" i="15"/>
  <c r="AK1013" i="15"/>
  <c r="AJ1013" i="15"/>
  <c r="AI1013" i="15"/>
  <c r="AH1013" i="15"/>
  <c r="AG1013" i="15"/>
  <c r="AF1013" i="15"/>
  <c r="AD1013" i="15"/>
  <c r="AC1013" i="15"/>
  <c r="AB1013" i="15"/>
  <c r="AA1013" i="15"/>
  <c r="Z1013" i="15"/>
  <c r="Y1013" i="15"/>
  <c r="Q1013" i="15"/>
  <c r="J1013" i="15"/>
  <c r="AE1013" i="15" s="1"/>
  <c r="C1013" i="15"/>
  <c r="AK1012" i="15"/>
  <c r="AJ1012" i="15"/>
  <c r="AI1012" i="15"/>
  <c r="AH1012" i="15"/>
  <c r="AG1012" i="15"/>
  <c r="AF1012" i="15"/>
  <c r="AD1012" i="15"/>
  <c r="AC1012" i="15"/>
  <c r="AB1012" i="15"/>
  <c r="AA1012" i="15"/>
  <c r="Z1012" i="15"/>
  <c r="Y1012" i="15"/>
  <c r="Q1012" i="15"/>
  <c r="J1012" i="15"/>
  <c r="C1012" i="15"/>
  <c r="AK1011" i="15"/>
  <c r="AJ1011" i="15"/>
  <c r="AI1011" i="15"/>
  <c r="AH1011" i="15"/>
  <c r="AG1011" i="15"/>
  <c r="AF1011" i="15"/>
  <c r="AD1011" i="15"/>
  <c r="AC1011" i="15"/>
  <c r="AB1011" i="15"/>
  <c r="AA1011" i="15"/>
  <c r="Z1011" i="15"/>
  <c r="Y1011" i="15"/>
  <c r="Q1011" i="15"/>
  <c r="J1011" i="15"/>
  <c r="AE1011" i="15" s="1"/>
  <c r="C1011" i="15"/>
  <c r="AK1010" i="15"/>
  <c r="AJ1010" i="15"/>
  <c r="AI1010" i="15"/>
  <c r="AH1010" i="15"/>
  <c r="AG1010" i="15"/>
  <c r="AF1010" i="15"/>
  <c r="AD1010" i="15"/>
  <c r="AC1010" i="15"/>
  <c r="AB1010" i="15"/>
  <c r="AA1010" i="15"/>
  <c r="Z1010" i="15"/>
  <c r="Y1010" i="15"/>
  <c r="X1010" i="15"/>
  <c r="Q1010" i="15"/>
  <c r="J1010" i="15"/>
  <c r="AE1010" i="15" s="1"/>
  <c r="C1010" i="15"/>
  <c r="AK1009" i="15"/>
  <c r="AJ1009" i="15"/>
  <c r="AI1009" i="15"/>
  <c r="AH1009" i="15"/>
  <c r="AG1009" i="15"/>
  <c r="AF1009" i="15"/>
  <c r="AD1009" i="15"/>
  <c r="AC1009" i="15"/>
  <c r="AB1009" i="15"/>
  <c r="AA1009" i="15"/>
  <c r="Z1009" i="15"/>
  <c r="Y1009" i="15"/>
  <c r="Q1009" i="15"/>
  <c r="J1009" i="15"/>
  <c r="AE1009" i="15" s="1"/>
  <c r="C1009" i="15"/>
  <c r="AK1008" i="15"/>
  <c r="AJ1008" i="15"/>
  <c r="AI1008" i="15"/>
  <c r="AH1008" i="15"/>
  <c r="AG1008" i="15"/>
  <c r="AF1008" i="15"/>
  <c r="AD1008" i="15"/>
  <c r="AC1008" i="15"/>
  <c r="AB1008" i="15"/>
  <c r="AA1008" i="15"/>
  <c r="Z1008" i="15"/>
  <c r="Y1008" i="15"/>
  <c r="Q1008" i="15"/>
  <c r="J1008" i="15"/>
  <c r="C1008" i="15"/>
  <c r="AK1007" i="15"/>
  <c r="AJ1007" i="15"/>
  <c r="AI1007" i="15"/>
  <c r="AH1007" i="15"/>
  <c r="AG1007" i="15"/>
  <c r="AF1007" i="15"/>
  <c r="AD1007" i="15"/>
  <c r="AC1007" i="15"/>
  <c r="AB1007" i="15"/>
  <c r="AA1007" i="15"/>
  <c r="Z1007" i="15"/>
  <c r="Y1007" i="15"/>
  <c r="Q1007" i="15"/>
  <c r="X1007" i="15" s="1"/>
  <c r="J1007" i="15"/>
  <c r="AE1007" i="15" s="1"/>
  <c r="C1007" i="15"/>
  <c r="AK1006" i="15"/>
  <c r="AJ1006" i="15"/>
  <c r="AI1006" i="15"/>
  <c r="AH1006" i="15"/>
  <c r="AG1006" i="15"/>
  <c r="AF1006" i="15"/>
  <c r="AD1006" i="15"/>
  <c r="AC1006" i="15"/>
  <c r="AB1006" i="15"/>
  <c r="AA1006" i="15"/>
  <c r="Z1006" i="15"/>
  <c r="Y1006" i="15"/>
  <c r="X1006" i="15"/>
  <c r="Q1006" i="15"/>
  <c r="J1006" i="15"/>
  <c r="AE1006" i="15" s="1"/>
  <c r="C1006" i="15"/>
  <c r="AK1005" i="15"/>
  <c r="AJ1005" i="15"/>
  <c r="AI1005" i="15"/>
  <c r="AH1005" i="15"/>
  <c r="AG1005" i="15"/>
  <c r="AF1005" i="15"/>
  <c r="AD1005" i="15"/>
  <c r="AC1005" i="15"/>
  <c r="AB1005" i="15"/>
  <c r="AA1005" i="15"/>
  <c r="Z1005" i="15"/>
  <c r="Y1005" i="15"/>
  <c r="Q1005" i="15"/>
  <c r="X1005" i="15" s="1"/>
  <c r="J1005" i="15"/>
  <c r="AE1005" i="15" s="1"/>
  <c r="C1005" i="15"/>
  <c r="AK1004" i="15"/>
  <c r="AJ1004" i="15"/>
  <c r="AI1004" i="15"/>
  <c r="AH1004" i="15"/>
  <c r="AG1004" i="15"/>
  <c r="AF1004" i="15"/>
  <c r="AD1004" i="15"/>
  <c r="AC1004" i="15"/>
  <c r="AB1004" i="15"/>
  <c r="AA1004" i="15"/>
  <c r="Z1004" i="15"/>
  <c r="Y1004" i="15"/>
  <c r="Q1004" i="15"/>
  <c r="J1004" i="15"/>
  <c r="C1004" i="15"/>
  <c r="AK1003" i="15"/>
  <c r="AJ1003" i="15"/>
  <c r="AI1003" i="15"/>
  <c r="AH1003" i="15"/>
  <c r="AG1003" i="15"/>
  <c r="AF1003" i="15"/>
  <c r="AD1003" i="15"/>
  <c r="AC1003" i="15"/>
  <c r="AB1003" i="15"/>
  <c r="AA1003" i="15"/>
  <c r="Z1003" i="15"/>
  <c r="Y1003" i="15"/>
  <c r="Q1003" i="15"/>
  <c r="X1003" i="15" s="1"/>
  <c r="J1003" i="15"/>
  <c r="AE1003" i="15" s="1"/>
  <c r="C1003" i="15"/>
  <c r="AK1002" i="15"/>
  <c r="AJ1002" i="15"/>
  <c r="AI1002" i="15"/>
  <c r="AH1002" i="15"/>
  <c r="AG1002" i="15"/>
  <c r="AF1002" i="15"/>
  <c r="AD1002" i="15"/>
  <c r="AC1002" i="15"/>
  <c r="AB1002" i="15"/>
  <c r="AA1002" i="15"/>
  <c r="Z1002" i="15"/>
  <c r="Y1002" i="15"/>
  <c r="Q1002" i="15"/>
  <c r="J1002" i="15"/>
  <c r="AE1002" i="15" s="1"/>
  <c r="C1002" i="15"/>
  <c r="AK1001" i="15"/>
  <c r="AJ1001" i="15"/>
  <c r="AI1001" i="15"/>
  <c r="AH1001" i="15"/>
  <c r="AG1001" i="15"/>
  <c r="AF1001" i="15"/>
  <c r="AD1001" i="15"/>
  <c r="AC1001" i="15"/>
  <c r="AB1001" i="15"/>
  <c r="AA1001" i="15"/>
  <c r="Z1001" i="15"/>
  <c r="Y1001" i="15"/>
  <c r="Q1001" i="15"/>
  <c r="J1001" i="15"/>
  <c r="AE1001" i="15" s="1"/>
  <c r="C1001" i="15"/>
  <c r="AK1000" i="15"/>
  <c r="AJ1000" i="15"/>
  <c r="AI1000" i="15"/>
  <c r="AH1000" i="15"/>
  <c r="AG1000" i="15"/>
  <c r="AF1000" i="15"/>
  <c r="AD1000" i="15"/>
  <c r="AC1000" i="15"/>
  <c r="AB1000" i="15"/>
  <c r="AA1000" i="15"/>
  <c r="Z1000" i="15"/>
  <c r="Y1000" i="15"/>
  <c r="Q1000" i="15"/>
  <c r="J1000" i="15"/>
  <c r="C1000" i="15"/>
  <c r="AK999" i="15"/>
  <c r="AJ999" i="15"/>
  <c r="AI999" i="15"/>
  <c r="AH999" i="15"/>
  <c r="AG999" i="15"/>
  <c r="AF999" i="15"/>
  <c r="AD999" i="15"/>
  <c r="AC999" i="15"/>
  <c r="AB999" i="15"/>
  <c r="AA999" i="15"/>
  <c r="Z999" i="15"/>
  <c r="Y999" i="15"/>
  <c r="Q999" i="15"/>
  <c r="J999" i="15"/>
  <c r="AE999" i="15" s="1"/>
  <c r="C999" i="15"/>
  <c r="AK998" i="15"/>
  <c r="AJ998" i="15"/>
  <c r="AI998" i="15"/>
  <c r="AH998" i="15"/>
  <c r="AG998" i="15"/>
  <c r="AF998" i="15"/>
  <c r="AD998" i="15"/>
  <c r="AC998" i="15"/>
  <c r="AB998" i="15"/>
  <c r="AA998" i="15"/>
  <c r="Z998" i="15"/>
  <c r="Y998" i="15"/>
  <c r="Q998" i="15"/>
  <c r="J998" i="15"/>
  <c r="C998" i="15"/>
  <c r="AK997" i="15"/>
  <c r="AJ997" i="15"/>
  <c r="AI997" i="15"/>
  <c r="AH997" i="15"/>
  <c r="AG997" i="15"/>
  <c r="AF997" i="15"/>
  <c r="AD997" i="15"/>
  <c r="AC997" i="15"/>
  <c r="AB997" i="15"/>
  <c r="AA997" i="15"/>
  <c r="Z997" i="15"/>
  <c r="Y997" i="15"/>
  <c r="Q997" i="15"/>
  <c r="J997" i="15"/>
  <c r="AE997" i="15" s="1"/>
  <c r="C997" i="15"/>
  <c r="AK996" i="15"/>
  <c r="AJ996" i="15"/>
  <c r="AI996" i="15"/>
  <c r="AH996" i="15"/>
  <c r="AG996" i="15"/>
  <c r="AF996" i="15"/>
  <c r="AD996" i="15"/>
  <c r="AC996" i="15"/>
  <c r="AB996" i="15"/>
  <c r="AA996" i="15"/>
  <c r="Z996" i="15"/>
  <c r="Y996" i="15"/>
  <c r="Q996" i="15"/>
  <c r="J996" i="15"/>
  <c r="C996" i="15"/>
  <c r="AK995" i="15"/>
  <c r="AJ995" i="15"/>
  <c r="AI995" i="15"/>
  <c r="AH995" i="15"/>
  <c r="AG995" i="15"/>
  <c r="AF995" i="15"/>
  <c r="AD995" i="15"/>
  <c r="AC995" i="15"/>
  <c r="AB995" i="15"/>
  <c r="AA995" i="15"/>
  <c r="Z995" i="15"/>
  <c r="Y995" i="15"/>
  <c r="Q995" i="15"/>
  <c r="X995" i="15" s="1"/>
  <c r="J995" i="15"/>
  <c r="AE995" i="15" s="1"/>
  <c r="C995" i="15"/>
  <c r="AK994" i="15"/>
  <c r="AJ994" i="15"/>
  <c r="AI994" i="15"/>
  <c r="AH994" i="15"/>
  <c r="AG994" i="15"/>
  <c r="AF994" i="15"/>
  <c r="AD994" i="15"/>
  <c r="AC994" i="15"/>
  <c r="AB994" i="15"/>
  <c r="AA994" i="15"/>
  <c r="Z994" i="15"/>
  <c r="Y994" i="15"/>
  <c r="X994" i="15"/>
  <c r="Q994" i="15"/>
  <c r="J994" i="15"/>
  <c r="AE994" i="15" s="1"/>
  <c r="C994" i="15"/>
  <c r="AK993" i="15"/>
  <c r="AJ993" i="15"/>
  <c r="AI993" i="15"/>
  <c r="AH993" i="15"/>
  <c r="AG993" i="15"/>
  <c r="AF993" i="15"/>
  <c r="AD993" i="15"/>
  <c r="AC993" i="15"/>
  <c r="AB993" i="15"/>
  <c r="AA993" i="15"/>
  <c r="Z993" i="15"/>
  <c r="Y993" i="15"/>
  <c r="Q993" i="15"/>
  <c r="X993" i="15" s="1"/>
  <c r="J993" i="15"/>
  <c r="AE993" i="15" s="1"/>
  <c r="C993" i="15"/>
  <c r="AK992" i="15"/>
  <c r="AJ992" i="15"/>
  <c r="AI992" i="15"/>
  <c r="AH992" i="15"/>
  <c r="AG992" i="15"/>
  <c r="AF992" i="15"/>
  <c r="AD992" i="15"/>
  <c r="AC992" i="15"/>
  <c r="AB992" i="15"/>
  <c r="AA992" i="15"/>
  <c r="Z992" i="15"/>
  <c r="Y992" i="15"/>
  <c r="Q992" i="15"/>
  <c r="J992" i="15"/>
  <c r="C992" i="15"/>
  <c r="AK991" i="15"/>
  <c r="AJ991" i="15"/>
  <c r="AI991" i="15"/>
  <c r="AH991" i="15"/>
  <c r="AG991" i="15"/>
  <c r="AF991" i="15"/>
  <c r="AD991" i="15"/>
  <c r="AC991" i="15"/>
  <c r="AB991" i="15"/>
  <c r="AA991" i="15"/>
  <c r="Z991" i="15"/>
  <c r="Y991" i="15"/>
  <c r="Q991" i="15"/>
  <c r="X991" i="15" s="1"/>
  <c r="J991" i="15"/>
  <c r="AE991" i="15" s="1"/>
  <c r="C991" i="15"/>
  <c r="AK990" i="15"/>
  <c r="AJ990" i="15"/>
  <c r="AI990" i="15"/>
  <c r="AH990" i="15"/>
  <c r="AG990" i="15"/>
  <c r="AF990" i="15"/>
  <c r="AD990" i="15"/>
  <c r="AC990" i="15"/>
  <c r="AB990" i="15"/>
  <c r="AA990" i="15"/>
  <c r="Z990" i="15"/>
  <c r="Y990" i="15"/>
  <c r="Q990" i="15"/>
  <c r="X990" i="15" s="1"/>
  <c r="J990" i="15"/>
  <c r="AE990" i="15" s="1"/>
  <c r="C990" i="15"/>
  <c r="AK989" i="15"/>
  <c r="AJ989" i="15"/>
  <c r="AI989" i="15"/>
  <c r="AH989" i="15"/>
  <c r="AG989" i="15"/>
  <c r="AF989" i="15"/>
  <c r="AD989" i="15"/>
  <c r="AC989" i="15"/>
  <c r="AB989" i="15"/>
  <c r="AA989" i="15"/>
  <c r="Z989" i="15"/>
  <c r="Y989" i="15"/>
  <c r="Q989" i="15"/>
  <c r="X989" i="15" s="1"/>
  <c r="J989" i="15"/>
  <c r="AE989" i="15" s="1"/>
  <c r="C989" i="15"/>
  <c r="AK988" i="15"/>
  <c r="AJ988" i="15"/>
  <c r="AI988" i="15"/>
  <c r="AH988" i="15"/>
  <c r="AG988" i="15"/>
  <c r="AF988" i="15"/>
  <c r="AD988" i="15"/>
  <c r="AC988" i="15"/>
  <c r="AB988" i="15"/>
  <c r="AA988" i="15"/>
  <c r="Z988" i="15"/>
  <c r="Y988" i="15"/>
  <c r="Q988" i="15"/>
  <c r="J988" i="15"/>
  <c r="C988" i="15"/>
  <c r="AK987" i="15"/>
  <c r="AJ987" i="15"/>
  <c r="AI987" i="15"/>
  <c r="AH987" i="15"/>
  <c r="AG987" i="15"/>
  <c r="AF987" i="15"/>
  <c r="AD987" i="15"/>
  <c r="AC987" i="15"/>
  <c r="AB987" i="15"/>
  <c r="AA987" i="15"/>
  <c r="Z987" i="15"/>
  <c r="Y987" i="15"/>
  <c r="Q987" i="15"/>
  <c r="J987" i="15"/>
  <c r="AE987" i="15" s="1"/>
  <c r="C987" i="15"/>
  <c r="AK986" i="15"/>
  <c r="AJ986" i="15"/>
  <c r="AI986" i="15"/>
  <c r="AH986" i="15"/>
  <c r="AG986" i="15"/>
  <c r="AF986" i="15"/>
  <c r="AD986" i="15"/>
  <c r="AC986" i="15"/>
  <c r="AB986" i="15"/>
  <c r="AA986" i="15"/>
  <c r="Z986" i="15"/>
  <c r="Y986" i="15"/>
  <c r="Q986" i="15"/>
  <c r="J986" i="15"/>
  <c r="AE986" i="15" s="1"/>
  <c r="C986" i="15"/>
  <c r="AK985" i="15"/>
  <c r="AJ985" i="15"/>
  <c r="AI985" i="15"/>
  <c r="AH985" i="15"/>
  <c r="AG985" i="15"/>
  <c r="AF985" i="15"/>
  <c r="AD985" i="15"/>
  <c r="AC985" i="15"/>
  <c r="AB985" i="15"/>
  <c r="AA985" i="15"/>
  <c r="Z985" i="15"/>
  <c r="Y985" i="15"/>
  <c r="Q985" i="15"/>
  <c r="J985" i="15"/>
  <c r="AE985" i="15" s="1"/>
  <c r="C985" i="15"/>
  <c r="AK984" i="15"/>
  <c r="AJ984" i="15"/>
  <c r="AI984" i="15"/>
  <c r="AH984" i="15"/>
  <c r="AG984" i="15"/>
  <c r="AF984" i="15"/>
  <c r="AD984" i="15"/>
  <c r="AC984" i="15"/>
  <c r="AB984" i="15"/>
  <c r="AA984" i="15"/>
  <c r="Z984" i="15"/>
  <c r="Y984" i="15"/>
  <c r="Q984" i="15"/>
  <c r="J984" i="15"/>
  <c r="C984" i="15"/>
  <c r="AK983" i="15"/>
  <c r="AJ983" i="15"/>
  <c r="AI983" i="15"/>
  <c r="AH983" i="15"/>
  <c r="AG983" i="15"/>
  <c r="AF983" i="15"/>
  <c r="AD983" i="15"/>
  <c r="AC983" i="15"/>
  <c r="AB983" i="15"/>
  <c r="AA983" i="15"/>
  <c r="Z983" i="15"/>
  <c r="Y983" i="15"/>
  <c r="Q983" i="15"/>
  <c r="J983" i="15"/>
  <c r="J981" i="15" s="1"/>
  <c r="C983" i="15"/>
  <c r="AB982" i="15"/>
  <c r="W982" i="15"/>
  <c r="V982" i="15"/>
  <c r="U982" i="15"/>
  <c r="T982" i="15"/>
  <c r="S982" i="15"/>
  <c r="R982" i="15"/>
  <c r="P982" i="15"/>
  <c r="O982" i="15"/>
  <c r="AJ982" i="15" s="1"/>
  <c r="N982" i="15"/>
  <c r="AI982" i="15" s="1"/>
  <c r="M982" i="15"/>
  <c r="AH982" i="15" s="1"/>
  <c r="L982" i="15"/>
  <c r="K982" i="15"/>
  <c r="AF982" i="15" s="1"/>
  <c r="I982" i="15"/>
  <c r="H982" i="15"/>
  <c r="G982" i="15"/>
  <c r="F982" i="15"/>
  <c r="F980" i="15" s="1"/>
  <c r="E982" i="15"/>
  <c r="D982" i="15"/>
  <c r="W981" i="15"/>
  <c r="V981" i="15"/>
  <c r="U981" i="15"/>
  <c r="U980" i="15" s="1"/>
  <c r="T981" i="15"/>
  <c r="AA981" i="15" s="1"/>
  <c r="S981" i="15"/>
  <c r="R981" i="15"/>
  <c r="P981" i="15"/>
  <c r="O981" i="15"/>
  <c r="N981" i="15"/>
  <c r="M981" i="15"/>
  <c r="AH981" i="15" s="1"/>
  <c r="L981" i="15"/>
  <c r="K981" i="15"/>
  <c r="I981" i="15"/>
  <c r="H981" i="15"/>
  <c r="G981" i="15"/>
  <c r="G980" i="15" s="1"/>
  <c r="F981" i="15"/>
  <c r="E981" i="15"/>
  <c r="D981" i="15"/>
  <c r="C981" i="15"/>
  <c r="V980" i="15"/>
  <c r="R980" i="15"/>
  <c r="N980" i="15"/>
  <c r="X979" i="15"/>
  <c r="AK978" i="15"/>
  <c r="AJ978" i="15"/>
  <c r="AI978" i="15"/>
  <c r="AH978" i="15"/>
  <c r="AG978" i="15"/>
  <c r="AF978" i="15"/>
  <c r="AD978" i="15"/>
  <c r="AC978" i="15"/>
  <c r="AB978" i="15"/>
  <c r="AA978" i="15"/>
  <c r="Z978" i="15"/>
  <c r="Y978" i="15"/>
  <c r="Q978" i="15"/>
  <c r="J978" i="15"/>
  <c r="C978" i="15"/>
  <c r="AK977" i="15"/>
  <c r="AJ977" i="15"/>
  <c r="AI977" i="15"/>
  <c r="AH977" i="15"/>
  <c r="AG977" i="15"/>
  <c r="AF977" i="15"/>
  <c r="AD977" i="15"/>
  <c r="AC977" i="15"/>
  <c r="AB977" i="15"/>
  <c r="AA977" i="15"/>
  <c r="Z977" i="15"/>
  <c r="Y977" i="15"/>
  <c r="Q977" i="15"/>
  <c r="J977" i="15"/>
  <c r="AE977" i="15" s="1"/>
  <c r="C977" i="15"/>
  <c r="AK976" i="15"/>
  <c r="AJ976" i="15"/>
  <c r="AI976" i="15"/>
  <c r="AH976" i="15"/>
  <c r="AG976" i="15"/>
  <c r="AF976" i="15"/>
  <c r="AD976" i="15"/>
  <c r="AC976" i="15"/>
  <c r="AB976" i="15"/>
  <c r="AA976" i="15"/>
  <c r="Z976" i="15"/>
  <c r="Y976" i="15"/>
  <c r="Q976" i="15"/>
  <c r="X976" i="15" s="1"/>
  <c r="J976" i="15"/>
  <c r="AE976" i="15" s="1"/>
  <c r="C976" i="15"/>
  <c r="AK975" i="15"/>
  <c r="AJ975" i="15"/>
  <c r="AI975" i="15"/>
  <c r="AH975" i="15"/>
  <c r="AG975" i="15"/>
  <c r="AF975" i="15"/>
  <c r="AD975" i="15"/>
  <c r="AC975" i="15"/>
  <c r="AB975" i="15"/>
  <c r="AA975" i="15"/>
  <c r="Z975" i="15"/>
  <c r="Y975" i="15"/>
  <c r="Q975" i="15"/>
  <c r="X975" i="15" s="1"/>
  <c r="J975" i="15"/>
  <c r="C975" i="15"/>
  <c r="AK974" i="15"/>
  <c r="AJ974" i="15"/>
  <c r="AI974" i="15"/>
  <c r="AH974" i="15"/>
  <c r="AG974" i="15"/>
  <c r="AF974" i="15"/>
  <c r="AD974" i="15"/>
  <c r="AC974" i="15"/>
  <c r="AB974" i="15"/>
  <c r="AA974" i="15"/>
  <c r="Z974" i="15"/>
  <c r="Y974" i="15"/>
  <c r="Q974" i="15"/>
  <c r="J974" i="15"/>
  <c r="C974" i="15"/>
  <c r="AK973" i="15"/>
  <c r="AJ973" i="15"/>
  <c r="AI973" i="15"/>
  <c r="AH973" i="15"/>
  <c r="AG973" i="15"/>
  <c r="AF973" i="15"/>
  <c r="AD973" i="15"/>
  <c r="AC973" i="15"/>
  <c r="AB973" i="15"/>
  <c r="AA973" i="15"/>
  <c r="Z973" i="15"/>
  <c r="Y973" i="15"/>
  <c r="Q973" i="15"/>
  <c r="X973" i="15" s="1"/>
  <c r="J973" i="15"/>
  <c r="AE973" i="15" s="1"/>
  <c r="C973" i="15"/>
  <c r="AK972" i="15"/>
  <c r="AJ972" i="15"/>
  <c r="AI972" i="15"/>
  <c r="AH972" i="15"/>
  <c r="AG972" i="15"/>
  <c r="AF972" i="15"/>
  <c r="AD972" i="15"/>
  <c r="AC972" i="15"/>
  <c r="AB972" i="15"/>
  <c r="AA972" i="15"/>
  <c r="Z972" i="15"/>
  <c r="Y972" i="15"/>
  <c r="X972" i="15"/>
  <c r="Q972" i="15"/>
  <c r="J972" i="15"/>
  <c r="AE972" i="15" s="1"/>
  <c r="C972" i="15"/>
  <c r="AK971" i="15"/>
  <c r="AJ971" i="15"/>
  <c r="AI971" i="15"/>
  <c r="AH971" i="15"/>
  <c r="AG971" i="15"/>
  <c r="AF971" i="15"/>
  <c r="AD971" i="15"/>
  <c r="AC971" i="15"/>
  <c r="AB971" i="15"/>
  <c r="AA971" i="15"/>
  <c r="Z971" i="15"/>
  <c r="Y971" i="15"/>
  <c r="Q971" i="15"/>
  <c r="X971" i="15" s="1"/>
  <c r="J971" i="15"/>
  <c r="AE971" i="15" s="1"/>
  <c r="C971" i="15"/>
  <c r="AK970" i="15"/>
  <c r="AJ970" i="15"/>
  <c r="AI970" i="15"/>
  <c r="AH970" i="15"/>
  <c r="AG970" i="15"/>
  <c r="AF970" i="15"/>
  <c r="AD970" i="15"/>
  <c r="AC970" i="15"/>
  <c r="AB970" i="15"/>
  <c r="AA970" i="15"/>
  <c r="Z970" i="15"/>
  <c r="Y970" i="15"/>
  <c r="Q970" i="15"/>
  <c r="J970" i="15"/>
  <c r="C970" i="15"/>
  <c r="AK969" i="15"/>
  <c r="AJ969" i="15"/>
  <c r="AI969" i="15"/>
  <c r="AH969" i="15"/>
  <c r="AG969" i="15"/>
  <c r="AF969" i="15"/>
  <c r="AD969" i="15"/>
  <c r="AC969" i="15"/>
  <c r="AB969" i="15"/>
  <c r="AA969" i="15"/>
  <c r="Z969" i="15"/>
  <c r="Y969" i="15"/>
  <c r="Q969" i="15"/>
  <c r="J969" i="15"/>
  <c r="AE969" i="15" s="1"/>
  <c r="C969" i="15"/>
  <c r="AK968" i="15"/>
  <c r="AJ968" i="15"/>
  <c r="AI968" i="15"/>
  <c r="AH968" i="15"/>
  <c r="AG968" i="15"/>
  <c r="AF968" i="15"/>
  <c r="AD968" i="15"/>
  <c r="AC968" i="15"/>
  <c r="AB968" i="15"/>
  <c r="AA968" i="15"/>
  <c r="Z968" i="15"/>
  <c r="Y968" i="15"/>
  <c r="Q968" i="15"/>
  <c r="J968" i="15"/>
  <c r="AE968" i="15" s="1"/>
  <c r="C968" i="15"/>
  <c r="AK967" i="15"/>
  <c r="AJ967" i="15"/>
  <c r="AI967" i="15"/>
  <c r="AH967" i="15"/>
  <c r="AG967" i="15"/>
  <c r="AF967" i="15"/>
  <c r="AD967" i="15"/>
  <c r="AC967" i="15"/>
  <c r="AB967" i="15"/>
  <c r="AA967" i="15"/>
  <c r="Z967" i="15"/>
  <c r="Y967" i="15"/>
  <c r="Q967" i="15"/>
  <c r="J967" i="15"/>
  <c r="AE967" i="15" s="1"/>
  <c r="C967" i="15"/>
  <c r="AK966" i="15"/>
  <c r="AJ966" i="15"/>
  <c r="AI966" i="15"/>
  <c r="AH966" i="15"/>
  <c r="AG966" i="15"/>
  <c r="AF966" i="15"/>
  <c r="AD966" i="15"/>
  <c r="AC966" i="15"/>
  <c r="AB966" i="15"/>
  <c r="AA966" i="15"/>
  <c r="Z966" i="15"/>
  <c r="Y966" i="15"/>
  <c r="Q966" i="15"/>
  <c r="J966" i="15"/>
  <c r="C966" i="15"/>
  <c r="AK965" i="15"/>
  <c r="AJ965" i="15"/>
  <c r="AI965" i="15"/>
  <c r="AH965" i="15"/>
  <c r="AG965" i="15"/>
  <c r="AF965" i="15"/>
  <c r="AD965" i="15"/>
  <c r="AC965" i="15"/>
  <c r="AB965" i="15"/>
  <c r="AA965" i="15"/>
  <c r="Z965" i="15"/>
  <c r="Y965" i="15"/>
  <c r="Q965" i="15"/>
  <c r="J965" i="15"/>
  <c r="AE965" i="15" s="1"/>
  <c r="C965" i="15"/>
  <c r="AK964" i="15"/>
  <c r="AJ964" i="15"/>
  <c r="AI964" i="15"/>
  <c r="AH964" i="15"/>
  <c r="AG964" i="15"/>
  <c r="AF964" i="15"/>
  <c r="AD964" i="15"/>
  <c r="AC964" i="15"/>
  <c r="AB964" i="15"/>
  <c r="AA964" i="15"/>
  <c r="Z964" i="15"/>
  <c r="Y964" i="15"/>
  <c r="Q964" i="15"/>
  <c r="J964" i="15"/>
  <c r="AE964" i="15" s="1"/>
  <c r="C964" i="15"/>
  <c r="AK963" i="15"/>
  <c r="AJ963" i="15"/>
  <c r="AI963" i="15"/>
  <c r="AH963" i="15"/>
  <c r="AG963" i="15"/>
  <c r="AF963" i="15"/>
  <c r="AD963" i="15"/>
  <c r="AC963" i="15"/>
  <c r="AB963" i="15"/>
  <c r="AA963" i="15"/>
  <c r="Z963" i="15"/>
  <c r="Y963" i="15"/>
  <c r="Q963" i="15"/>
  <c r="J963" i="15"/>
  <c r="C963" i="15"/>
  <c r="AH962" i="15"/>
  <c r="AF962" i="15"/>
  <c r="W962" i="15"/>
  <c r="V962" i="15"/>
  <c r="U962" i="15"/>
  <c r="T962" i="15"/>
  <c r="S962" i="15"/>
  <c r="Z962" i="15" s="1"/>
  <c r="R962" i="15"/>
  <c r="Y962" i="15" s="1"/>
  <c r="P962" i="15"/>
  <c r="O962" i="15"/>
  <c r="N962" i="15"/>
  <c r="M962" i="15"/>
  <c r="M960" i="15" s="1"/>
  <c r="AH960" i="15" s="1"/>
  <c r="L962" i="15"/>
  <c r="K962" i="15"/>
  <c r="I962" i="15"/>
  <c r="I960" i="15" s="1"/>
  <c r="H962" i="15"/>
  <c r="G962" i="15"/>
  <c r="F962" i="15"/>
  <c r="E962" i="15"/>
  <c r="E960" i="15" s="1"/>
  <c r="D962" i="15"/>
  <c r="W961" i="15"/>
  <c r="V961" i="15"/>
  <c r="U961" i="15"/>
  <c r="U960" i="15" s="1"/>
  <c r="T961" i="15"/>
  <c r="AA961" i="15" s="1"/>
  <c r="S961" i="15"/>
  <c r="R961" i="15"/>
  <c r="P961" i="15"/>
  <c r="O961" i="15"/>
  <c r="N961" i="15"/>
  <c r="M961" i="15"/>
  <c r="AH961" i="15" s="1"/>
  <c r="L961" i="15"/>
  <c r="K961" i="15"/>
  <c r="J961" i="15"/>
  <c r="I961" i="15"/>
  <c r="H961" i="15"/>
  <c r="G961" i="15"/>
  <c r="G960" i="15" s="1"/>
  <c r="F961" i="15"/>
  <c r="E961" i="15"/>
  <c r="D961" i="15"/>
  <c r="C961" i="15"/>
  <c r="R960" i="15"/>
  <c r="F960" i="15"/>
  <c r="X959" i="15"/>
  <c r="AK958" i="15"/>
  <c r="AJ958" i="15"/>
  <c r="AI958" i="15"/>
  <c r="AH958" i="15"/>
  <c r="AG958" i="15"/>
  <c r="AF958" i="15"/>
  <c r="AD958" i="15"/>
  <c r="AC958" i="15"/>
  <c r="AB958" i="15"/>
  <c r="AA958" i="15"/>
  <c r="Z958" i="15"/>
  <c r="Y958" i="15"/>
  <c r="Q958" i="15"/>
  <c r="J958" i="15"/>
  <c r="AE958" i="15" s="1"/>
  <c r="C958" i="15"/>
  <c r="AK957" i="15"/>
  <c r="AJ957" i="15"/>
  <c r="AI957" i="15"/>
  <c r="AH957" i="15"/>
  <c r="AG957" i="15"/>
  <c r="AF957" i="15"/>
  <c r="AD957" i="15"/>
  <c r="AC957" i="15"/>
  <c r="AB957" i="15"/>
  <c r="AA957" i="15"/>
  <c r="Z957" i="15"/>
  <c r="Y957" i="15"/>
  <c r="Q957" i="15"/>
  <c r="J957" i="15"/>
  <c r="AE957" i="15" s="1"/>
  <c r="C957" i="15"/>
  <c r="AK956" i="15"/>
  <c r="AJ956" i="15"/>
  <c r="AI956" i="15"/>
  <c r="AH956" i="15"/>
  <c r="AG956" i="15"/>
  <c r="AF956" i="15"/>
  <c r="AD956" i="15"/>
  <c r="AC956" i="15"/>
  <c r="AB956" i="15"/>
  <c r="AA956" i="15"/>
  <c r="Z956" i="15"/>
  <c r="Y956" i="15"/>
  <c r="Q956" i="15"/>
  <c r="J956" i="15"/>
  <c r="C956" i="15"/>
  <c r="AK955" i="15"/>
  <c r="AJ955" i="15"/>
  <c r="AI955" i="15"/>
  <c r="AH955" i="15"/>
  <c r="AG955" i="15"/>
  <c r="AF955" i="15"/>
  <c r="AD955" i="15"/>
  <c r="AC955" i="15"/>
  <c r="AB955" i="15"/>
  <c r="AA955" i="15"/>
  <c r="Z955" i="15"/>
  <c r="Y955" i="15"/>
  <c r="Q955" i="15"/>
  <c r="J955" i="15"/>
  <c r="AE955" i="15" s="1"/>
  <c r="C955" i="15"/>
  <c r="AK954" i="15"/>
  <c r="AJ954" i="15"/>
  <c r="AI954" i="15"/>
  <c r="AH954" i="15"/>
  <c r="AG954" i="15"/>
  <c r="AF954" i="15"/>
  <c r="AD954" i="15"/>
  <c r="AC954" i="15"/>
  <c r="AB954" i="15"/>
  <c r="AA954" i="15"/>
  <c r="Z954" i="15"/>
  <c r="Y954" i="15"/>
  <c r="Q954" i="15"/>
  <c r="J954" i="15"/>
  <c r="C954" i="15"/>
  <c r="AK953" i="15"/>
  <c r="AJ953" i="15"/>
  <c r="AI953" i="15"/>
  <c r="AH953" i="15"/>
  <c r="AG953" i="15"/>
  <c r="AF953" i="15"/>
  <c r="AD953" i="15"/>
  <c r="AC953" i="15"/>
  <c r="AB953" i="15"/>
  <c r="AA953" i="15"/>
  <c r="Z953" i="15"/>
  <c r="Y953" i="15"/>
  <c r="Q953" i="15"/>
  <c r="J953" i="15"/>
  <c r="AE953" i="15" s="1"/>
  <c r="C953" i="15"/>
  <c r="AK952" i="15"/>
  <c r="AJ952" i="15"/>
  <c r="AI952" i="15"/>
  <c r="AH952" i="15"/>
  <c r="AG952" i="15"/>
  <c r="AF952" i="15"/>
  <c r="AD952" i="15"/>
  <c r="AC952" i="15"/>
  <c r="AB952" i="15"/>
  <c r="AA952" i="15"/>
  <c r="Z952" i="15"/>
  <c r="Y952" i="15"/>
  <c r="Q952" i="15"/>
  <c r="X952" i="15" s="1"/>
  <c r="J952" i="15"/>
  <c r="AE952" i="15" s="1"/>
  <c r="C952" i="15"/>
  <c r="AK951" i="15"/>
  <c r="AJ951" i="15"/>
  <c r="AI951" i="15"/>
  <c r="AH951" i="15"/>
  <c r="AG951" i="15"/>
  <c r="AF951" i="15"/>
  <c r="AE951" i="15"/>
  <c r="AD951" i="15"/>
  <c r="AC951" i="15"/>
  <c r="AB951" i="15"/>
  <c r="AA951" i="15"/>
  <c r="Z951" i="15"/>
  <c r="Y951" i="15"/>
  <c r="X951" i="15"/>
  <c r="Q951" i="15"/>
  <c r="J951" i="15"/>
  <c r="C951" i="15"/>
  <c r="AK950" i="15"/>
  <c r="AJ950" i="15"/>
  <c r="AI950" i="15"/>
  <c r="AH950" i="15"/>
  <c r="AG950" i="15"/>
  <c r="AF950" i="15"/>
  <c r="AD950" i="15"/>
  <c r="AC950" i="15"/>
  <c r="AB950" i="15"/>
  <c r="AA950" i="15"/>
  <c r="Z950" i="15"/>
  <c r="Y950" i="15"/>
  <c r="Q950" i="15"/>
  <c r="J950" i="15"/>
  <c r="C950" i="15"/>
  <c r="AK949" i="15"/>
  <c r="AJ949" i="15"/>
  <c r="AI949" i="15"/>
  <c r="AH949" i="15"/>
  <c r="AG949" i="15"/>
  <c r="AF949" i="15"/>
  <c r="AD949" i="15"/>
  <c r="AC949" i="15"/>
  <c r="AB949" i="15"/>
  <c r="AA949" i="15"/>
  <c r="Z949" i="15"/>
  <c r="Y949" i="15"/>
  <c r="Q949" i="15"/>
  <c r="X949" i="15" s="1"/>
  <c r="J949" i="15"/>
  <c r="AE949" i="15" s="1"/>
  <c r="C949" i="15"/>
  <c r="AK948" i="15"/>
  <c r="AJ948" i="15"/>
  <c r="AI948" i="15"/>
  <c r="AH948" i="15"/>
  <c r="AG948" i="15"/>
  <c r="AF948" i="15"/>
  <c r="AE948" i="15"/>
  <c r="AD948" i="15"/>
  <c r="AC948" i="15"/>
  <c r="AB948" i="15"/>
  <c r="AA948" i="15"/>
  <c r="Z948" i="15"/>
  <c r="Y948" i="15"/>
  <c r="X948" i="15"/>
  <c r="Q948" i="15"/>
  <c r="J948" i="15"/>
  <c r="C948" i="15"/>
  <c r="AK947" i="15"/>
  <c r="AJ947" i="15"/>
  <c r="AI947" i="15"/>
  <c r="AH947" i="15"/>
  <c r="AG947" i="15"/>
  <c r="AF947" i="15"/>
  <c r="AE947" i="15"/>
  <c r="AD947" i="15"/>
  <c r="AC947" i="15"/>
  <c r="AB947" i="15"/>
  <c r="AA947" i="15"/>
  <c r="Z947" i="15"/>
  <c r="Y947" i="15"/>
  <c r="X947" i="15"/>
  <c r="Q947" i="15"/>
  <c r="J947" i="15"/>
  <c r="C947" i="15"/>
  <c r="AK946" i="15"/>
  <c r="AJ946" i="15"/>
  <c r="AI946" i="15"/>
  <c r="AH946" i="15"/>
  <c r="AG946" i="15"/>
  <c r="AF946" i="15"/>
  <c r="AD946" i="15"/>
  <c r="AC946" i="15"/>
  <c r="AB946" i="15"/>
  <c r="AA946" i="15"/>
  <c r="Z946" i="15"/>
  <c r="Y946" i="15"/>
  <c r="Q946" i="15"/>
  <c r="J946" i="15"/>
  <c r="C946" i="15"/>
  <c r="AK945" i="15"/>
  <c r="AJ945" i="15"/>
  <c r="AI945" i="15"/>
  <c r="AH945" i="15"/>
  <c r="AG945" i="15"/>
  <c r="AF945" i="15"/>
  <c r="AD945" i="15"/>
  <c r="AC945" i="15"/>
  <c r="AB945" i="15"/>
  <c r="AA945" i="15"/>
  <c r="Z945" i="15"/>
  <c r="Y945" i="15"/>
  <c r="Q945" i="15"/>
  <c r="X945" i="15" s="1"/>
  <c r="J945" i="15"/>
  <c r="AE945" i="15" s="1"/>
  <c r="C945" i="15"/>
  <c r="AK944" i="15"/>
  <c r="AJ944" i="15"/>
  <c r="AI944" i="15"/>
  <c r="AH944" i="15"/>
  <c r="AG944" i="15"/>
  <c r="AF944" i="15"/>
  <c r="AE944" i="15"/>
  <c r="AD944" i="15"/>
  <c r="AC944" i="15"/>
  <c r="AB944" i="15"/>
  <c r="AA944" i="15"/>
  <c r="Z944" i="15"/>
  <c r="Y944" i="15"/>
  <c r="X944" i="15"/>
  <c r="Q944" i="15"/>
  <c r="J944" i="15"/>
  <c r="C944" i="15"/>
  <c r="AK943" i="15"/>
  <c r="AJ943" i="15"/>
  <c r="AI943" i="15"/>
  <c r="AH943" i="15"/>
  <c r="AG943" i="15"/>
  <c r="AF943" i="15"/>
  <c r="AD943" i="15"/>
  <c r="AC943" i="15"/>
  <c r="AB943" i="15"/>
  <c r="AA943" i="15"/>
  <c r="Z943" i="15"/>
  <c r="Y943" i="15"/>
  <c r="Q943" i="15"/>
  <c r="J943" i="15"/>
  <c r="C943" i="15"/>
  <c r="AK942" i="15"/>
  <c r="AJ942" i="15"/>
  <c r="AI942" i="15"/>
  <c r="AH942" i="15"/>
  <c r="AG942" i="15"/>
  <c r="AF942" i="15"/>
  <c r="AD942" i="15"/>
  <c r="AC942" i="15"/>
  <c r="AB942" i="15"/>
  <c r="AA942" i="15"/>
  <c r="Z942" i="15"/>
  <c r="Y942" i="15"/>
  <c r="Q942" i="15"/>
  <c r="J942" i="15"/>
  <c r="C942" i="15"/>
  <c r="AK941" i="15"/>
  <c r="AJ941" i="15"/>
  <c r="AI941" i="15"/>
  <c r="AH941" i="15"/>
  <c r="AG941" i="15"/>
  <c r="AF941" i="15"/>
  <c r="AD941" i="15"/>
  <c r="AC941" i="15"/>
  <c r="AB941" i="15"/>
  <c r="AA941" i="15"/>
  <c r="Z941" i="15"/>
  <c r="Y941" i="15"/>
  <c r="Q941" i="15"/>
  <c r="X941" i="15" s="1"/>
  <c r="J941" i="15"/>
  <c r="AE941" i="15" s="1"/>
  <c r="C941" i="15"/>
  <c r="AK940" i="15"/>
  <c r="AJ940" i="15"/>
  <c r="AI940" i="15"/>
  <c r="AH940" i="15"/>
  <c r="AG940" i="15"/>
  <c r="AF940" i="15"/>
  <c r="AD940" i="15"/>
  <c r="AC940" i="15"/>
  <c r="AB940" i="15"/>
  <c r="AA940" i="15"/>
  <c r="Z940" i="15"/>
  <c r="Y940" i="15"/>
  <c r="Q940" i="15"/>
  <c r="J940" i="15"/>
  <c r="C940" i="15"/>
  <c r="AK939" i="15"/>
  <c r="AJ939" i="15"/>
  <c r="AI939" i="15"/>
  <c r="AH939" i="15"/>
  <c r="AG939" i="15"/>
  <c r="AF939" i="15"/>
  <c r="AD939" i="15"/>
  <c r="AC939" i="15"/>
  <c r="AB939" i="15"/>
  <c r="AA939" i="15"/>
  <c r="Z939" i="15"/>
  <c r="Y939" i="15"/>
  <c r="Q939" i="15"/>
  <c r="X939" i="15" s="1"/>
  <c r="J939" i="15"/>
  <c r="AE939" i="15" s="1"/>
  <c r="C939" i="15"/>
  <c r="AK938" i="15"/>
  <c r="AJ938" i="15"/>
  <c r="AI938" i="15"/>
  <c r="AH938" i="15"/>
  <c r="AG938" i="15"/>
  <c r="AF938" i="15"/>
  <c r="AD938" i="15"/>
  <c r="AC938" i="15"/>
  <c r="AB938" i="15"/>
  <c r="AA938" i="15"/>
  <c r="Z938" i="15"/>
  <c r="Y938" i="15"/>
  <c r="Q938" i="15"/>
  <c r="J938" i="15"/>
  <c r="C938" i="15"/>
  <c r="AK937" i="15"/>
  <c r="AJ937" i="15"/>
  <c r="AI937" i="15"/>
  <c r="AH937" i="15"/>
  <c r="AG937" i="15"/>
  <c r="AF937" i="15"/>
  <c r="AD937" i="15"/>
  <c r="AC937" i="15"/>
  <c r="AB937" i="15"/>
  <c r="AA937" i="15"/>
  <c r="Z937" i="15"/>
  <c r="Y937" i="15"/>
  <c r="Q937" i="15"/>
  <c r="J937" i="15"/>
  <c r="AE937" i="15" s="1"/>
  <c r="C937" i="15"/>
  <c r="AK936" i="15"/>
  <c r="AJ936" i="15"/>
  <c r="AI936" i="15"/>
  <c r="AH936" i="15"/>
  <c r="AG936" i="15"/>
  <c r="AF936" i="15"/>
  <c r="AD936" i="15"/>
  <c r="AC936" i="15"/>
  <c r="AB936" i="15"/>
  <c r="AA936" i="15"/>
  <c r="Z936" i="15"/>
  <c r="Y936" i="15"/>
  <c r="Q936" i="15"/>
  <c r="X936" i="15" s="1"/>
  <c r="J936" i="15"/>
  <c r="AE936" i="15" s="1"/>
  <c r="C936" i="15"/>
  <c r="AK935" i="15"/>
  <c r="AJ935" i="15"/>
  <c r="AI935" i="15"/>
  <c r="AH935" i="15"/>
  <c r="AG935" i="15"/>
  <c r="AF935" i="15"/>
  <c r="AD935" i="15"/>
  <c r="AC935" i="15"/>
  <c r="AB935" i="15"/>
  <c r="AA935" i="15"/>
  <c r="Z935" i="15"/>
  <c r="Y935" i="15"/>
  <c r="Q935" i="15"/>
  <c r="J935" i="15"/>
  <c r="J933" i="15" s="1"/>
  <c r="C935" i="15"/>
  <c r="C933" i="15" s="1"/>
  <c r="AH934" i="15"/>
  <c r="AG934" i="15"/>
  <c r="Z934" i="15"/>
  <c r="W934" i="15"/>
  <c r="AD934" i="15" s="1"/>
  <c r="V934" i="15"/>
  <c r="U934" i="15"/>
  <c r="T934" i="15"/>
  <c r="AA934" i="15" s="1"/>
  <c r="S934" i="15"/>
  <c r="R934" i="15"/>
  <c r="P934" i="15"/>
  <c r="AK934" i="15" s="1"/>
  <c r="O934" i="15"/>
  <c r="N934" i="15"/>
  <c r="M934" i="15"/>
  <c r="L934" i="15"/>
  <c r="K934" i="15"/>
  <c r="AF934" i="15" s="1"/>
  <c r="I934" i="15"/>
  <c r="H934" i="15"/>
  <c r="G934" i="15"/>
  <c r="F934" i="15"/>
  <c r="F932" i="15" s="1"/>
  <c r="E934" i="15"/>
  <c r="D934" i="15"/>
  <c r="AG933" i="15"/>
  <c r="W933" i="15"/>
  <c r="V933" i="15"/>
  <c r="U933" i="15"/>
  <c r="T933" i="15"/>
  <c r="S933" i="15"/>
  <c r="R933" i="15"/>
  <c r="P933" i="15"/>
  <c r="O933" i="15"/>
  <c r="N933" i="15"/>
  <c r="M933" i="15"/>
  <c r="L933" i="15"/>
  <c r="L932" i="15" s="1"/>
  <c r="K933" i="15"/>
  <c r="I933" i="15"/>
  <c r="H933" i="15"/>
  <c r="G933" i="15"/>
  <c r="F933" i="15"/>
  <c r="E933" i="15"/>
  <c r="D933" i="15"/>
  <c r="D932" i="15" s="1"/>
  <c r="W932" i="15"/>
  <c r="H932" i="15"/>
  <c r="G932" i="15"/>
  <c r="X931" i="15"/>
  <c r="AK930" i="15"/>
  <c r="AJ930" i="15"/>
  <c r="AI930" i="15"/>
  <c r="AH930" i="15"/>
  <c r="AG930" i="15"/>
  <c r="AF930" i="15"/>
  <c r="AD930" i="15"/>
  <c r="AC930" i="15"/>
  <c r="AB930" i="15"/>
  <c r="AA930" i="15"/>
  <c r="Z930" i="15"/>
  <c r="Y930" i="15"/>
  <c r="X930" i="15"/>
  <c r="Q930" i="15"/>
  <c r="J930" i="15"/>
  <c r="AE930" i="15" s="1"/>
  <c r="C930" i="15"/>
  <c r="AK929" i="15"/>
  <c r="AJ929" i="15"/>
  <c r="AI929" i="15"/>
  <c r="AH929" i="15"/>
  <c r="AG929" i="15"/>
  <c r="AF929" i="15"/>
  <c r="AD929" i="15"/>
  <c r="AC929" i="15"/>
  <c r="AB929" i="15"/>
  <c r="AA929" i="15"/>
  <c r="Z929" i="15"/>
  <c r="Y929" i="15"/>
  <c r="Q929" i="15"/>
  <c r="X929" i="15" s="1"/>
  <c r="J929" i="15"/>
  <c r="AE929" i="15" s="1"/>
  <c r="C929" i="15"/>
  <c r="AK928" i="15"/>
  <c r="AJ928" i="15"/>
  <c r="AI928" i="15"/>
  <c r="AH928" i="15"/>
  <c r="AG928" i="15"/>
  <c r="AF928" i="15"/>
  <c r="AD928" i="15"/>
  <c r="AC928" i="15"/>
  <c r="AB928" i="15"/>
  <c r="AA928" i="15"/>
  <c r="Z928" i="15"/>
  <c r="Y928" i="15"/>
  <c r="Q928" i="15"/>
  <c r="J928" i="15"/>
  <c r="C928" i="15"/>
  <c r="AK927" i="15"/>
  <c r="AJ927" i="15"/>
  <c r="AI927" i="15"/>
  <c r="AH927" i="15"/>
  <c r="AG927" i="15"/>
  <c r="AF927" i="15"/>
  <c r="AD927" i="15"/>
  <c r="AC927" i="15"/>
  <c r="AB927" i="15"/>
  <c r="AA927" i="15"/>
  <c r="Z927" i="15"/>
  <c r="Y927" i="15"/>
  <c r="Q927" i="15"/>
  <c r="J927" i="15"/>
  <c r="AE927" i="15" s="1"/>
  <c r="C927" i="15"/>
  <c r="AK926" i="15"/>
  <c r="AJ926" i="15"/>
  <c r="AI926" i="15"/>
  <c r="AH926" i="15"/>
  <c r="AG926" i="15"/>
  <c r="AF926" i="15"/>
  <c r="AD926" i="15"/>
  <c r="AC926" i="15"/>
  <c r="AB926" i="15"/>
  <c r="AA926" i="15"/>
  <c r="Z926" i="15"/>
  <c r="Y926" i="15"/>
  <c r="Q926" i="15"/>
  <c r="J926" i="15"/>
  <c r="AE926" i="15" s="1"/>
  <c r="C926" i="15"/>
  <c r="AK925" i="15"/>
  <c r="AJ925" i="15"/>
  <c r="AI925" i="15"/>
  <c r="AH925" i="15"/>
  <c r="AG925" i="15"/>
  <c r="AF925" i="15"/>
  <c r="AD925" i="15"/>
  <c r="AC925" i="15"/>
  <c r="AB925" i="15"/>
  <c r="AA925" i="15"/>
  <c r="Z925" i="15"/>
  <c r="Y925" i="15"/>
  <c r="Q925" i="15"/>
  <c r="J925" i="15"/>
  <c r="AE925" i="15" s="1"/>
  <c r="C925" i="15"/>
  <c r="AK924" i="15"/>
  <c r="AJ924" i="15"/>
  <c r="AI924" i="15"/>
  <c r="AH924" i="15"/>
  <c r="AG924" i="15"/>
  <c r="AF924" i="15"/>
  <c r="AD924" i="15"/>
  <c r="AC924" i="15"/>
  <c r="AB924" i="15"/>
  <c r="AA924" i="15"/>
  <c r="Z924" i="15"/>
  <c r="Y924" i="15"/>
  <c r="Q924" i="15"/>
  <c r="J924" i="15"/>
  <c r="C924" i="15"/>
  <c r="AK923" i="15"/>
  <c r="AJ923" i="15"/>
  <c r="AI923" i="15"/>
  <c r="AH923" i="15"/>
  <c r="AG923" i="15"/>
  <c r="AF923" i="15"/>
  <c r="AD923" i="15"/>
  <c r="AC923" i="15"/>
  <c r="AB923" i="15"/>
  <c r="AA923" i="15"/>
  <c r="Z923" i="15"/>
  <c r="Y923" i="15"/>
  <c r="Q923" i="15"/>
  <c r="J923" i="15"/>
  <c r="C923" i="15"/>
  <c r="AK922" i="15"/>
  <c r="AJ922" i="15"/>
  <c r="AI922" i="15"/>
  <c r="AH922" i="15"/>
  <c r="AG922" i="15"/>
  <c r="AF922" i="15"/>
  <c r="AD922" i="15"/>
  <c r="AC922" i="15"/>
  <c r="AB922" i="15"/>
  <c r="AA922" i="15"/>
  <c r="Z922" i="15"/>
  <c r="Y922" i="15"/>
  <c r="Q922" i="15"/>
  <c r="X922" i="15" s="1"/>
  <c r="J922" i="15"/>
  <c r="AE922" i="15" s="1"/>
  <c r="C922" i="15"/>
  <c r="AK921" i="15"/>
  <c r="AJ921" i="15"/>
  <c r="AI921" i="15"/>
  <c r="AH921" i="15"/>
  <c r="AG921" i="15"/>
  <c r="AF921" i="15"/>
  <c r="AD921" i="15"/>
  <c r="AC921" i="15"/>
  <c r="AB921" i="15"/>
  <c r="AA921" i="15"/>
  <c r="Z921" i="15"/>
  <c r="Y921" i="15"/>
  <c r="Q921" i="15"/>
  <c r="X921" i="15" s="1"/>
  <c r="J921" i="15"/>
  <c r="AE921" i="15" s="1"/>
  <c r="C921" i="15"/>
  <c r="AK920" i="15"/>
  <c r="AJ920" i="15"/>
  <c r="AI920" i="15"/>
  <c r="AH920" i="15"/>
  <c r="AG920" i="15"/>
  <c r="AF920" i="15"/>
  <c r="AD920" i="15"/>
  <c r="AC920" i="15"/>
  <c r="AB920" i="15"/>
  <c r="AA920" i="15"/>
  <c r="Z920" i="15"/>
  <c r="Y920" i="15"/>
  <c r="Q920" i="15"/>
  <c r="J920" i="15"/>
  <c r="C920" i="15"/>
  <c r="AK919" i="15"/>
  <c r="AJ919" i="15"/>
  <c r="AI919" i="15"/>
  <c r="AH919" i="15"/>
  <c r="AG919" i="15"/>
  <c r="AF919" i="15"/>
  <c r="AD919" i="15"/>
  <c r="AC919" i="15"/>
  <c r="AB919" i="15"/>
  <c r="AA919" i="15"/>
  <c r="Z919" i="15"/>
  <c r="Y919" i="15"/>
  <c r="Q919" i="15"/>
  <c r="J919" i="15"/>
  <c r="AE919" i="15" s="1"/>
  <c r="C919" i="15"/>
  <c r="AK918" i="15"/>
  <c r="AJ918" i="15"/>
  <c r="AI918" i="15"/>
  <c r="AH918" i="15"/>
  <c r="AG918" i="15"/>
  <c r="AF918" i="15"/>
  <c r="AD918" i="15"/>
  <c r="AC918" i="15"/>
  <c r="AB918" i="15"/>
  <c r="AA918" i="15"/>
  <c r="Z918" i="15"/>
  <c r="Y918" i="15"/>
  <c r="Q918" i="15"/>
  <c r="J918" i="15"/>
  <c r="AE918" i="15" s="1"/>
  <c r="C918" i="15"/>
  <c r="AK917" i="15"/>
  <c r="AJ917" i="15"/>
  <c r="AI917" i="15"/>
  <c r="AH917" i="15"/>
  <c r="AG917" i="15"/>
  <c r="AF917" i="15"/>
  <c r="AE917" i="15"/>
  <c r="AD917" i="15"/>
  <c r="AC917" i="15"/>
  <c r="AB917" i="15"/>
  <c r="AA917" i="15"/>
  <c r="Z917" i="15"/>
  <c r="Y917" i="15"/>
  <c r="Q917" i="15"/>
  <c r="X917" i="15" s="1"/>
  <c r="J917" i="15"/>
  <c r="C917" i="15"/>
  <c r="AK916" i="15"/>
  <c r="AJ916" i="15"/>
  <c r="AI916" i="15"/>
  <c r="AH916" i="15"/>
  <c r="AG916" i="15"/>
  <c r="AF916" i="15"/>
  <c r="AD916" i="15"/>
  <c r="AC916" i="15"/>
  <c r="AB916" i="15"/>
  <c r="AA916" i="15"/>
  <c r="Z916" i="15"/>
  <c r="Y916" i="15"/>
  <c r="Q916" i="15"/>
  <c r="J916" i="15"/>
  <c r="C916" i="15"/>
  <c r="AK915" i="15"/>
  <c r="AJ915" i="15"/>
  <c r="AI915" i="15"/>
  <c r="AH915" i="15"/>
  <c r="AG915" i="15"/>
  <c r="AF915" i="15"/>
  <c r="AD915" i="15"/>
  <c r="AC915" i="15"/>
  <c r="AB915" i="15"/>
  <c r="AA915" i="15"/>
  <c r="Z915" i="15"/>
  <c r="Y915" i="15"/>
  <c r="Q915" i="15"/>
  <c r="J915" i="15"/>
  <c r="AE915" i="15" s="1"/>
  <c r="C915" i="15"/>
  <c r="AK914" i="15"/>
  <c r="AJ914" i="15"/>
  <c r="AI914" i="15"/>
  <c r="AH914" i="15"/>
  <c r="AG914" i="15"/>
  <c r="AF914" i="15"/>
  <c r="AD914" i="15"/>
  <c r="AC914" i="15"/>
  <c r="AB914" i="15"/>
  <c r="AA914" i="15"/>
  <c r="Z914" i="15"/>
  <c r="Y914" i="15"/>
  <c r="Q914" i="15"/>
  <c r="J914" i="15"/>
  <c r="AE914" i="15" s="1"/>
  <c r="C914" i="15"/>
  <c r="AK913" i="15"/>
  <c r="AJ913" i="15"/>
  <c r="AI913" i="15"/>
  <c r="AH913" i="15"/>
  <c r="AG913" i="15"/>
  <c r="AF913" i="15"/>
  <c r="AE913" i="15"/>
  <c r="AD913" i="15"/>
  <c r="AC913" i="15"/>
  <c r="AB913" i="15"/>
  <c r="AA913" i="15"/>
  <c r="Z913" i="15"/>
  <c r="Y913" i="15"/>
  <c r="Q913" i="15"/>
  <c r="X913" i="15" s="1"/>
  <c r="J913" i="15"/>
  <c r="C913" i="15"/>
  <c r="AK912" i="15"/>
  <c r="AJ912" i="15"/>
  <c r="AI912" i="15"/>
  <c r="AH912" i="15"/>
  <c r="AG912" i="15"/>
  <c r="AF912" i="15"/>
  <c r="AD912" i="15"/>
  <c r="AC912" i="15"/>
  <c r="AB912" i="15"/>
  <c r="AA912" i="15"/>
  <c r="Z912" i="15"/>
  <c r="Y912" i="15"/>
  <c r="Q912" i="15"/>
  <c r="J912" i="15"/>
  <c r="J906" i="15" s="1"/>
  <c r="C912" i="15"/>
  <c r="AK911" i="15"/>
  <c r="AJ911" i="15"/>
  <c r="AI911" i="15"/>
  <c r="AH911" i="15"/>
  <c r="AG911" i="15"/>
  <c r="AF911" i="15"/>
  <c r="AD911" i="15"/>
  <c r="AC911" i="15"/>
  <c r="AB911" i="15"/>
  <c r="AA911" i="15"/>
  <c r="Z911" i="15"/>
  <c r="Y911" i="15"/>
  <c r="Q911" i="15"/>
  <c r="J911" i="15"/>
  <c r="AE911" i="15" s="1"/>
  <c r="C911" i="15"/>
  <c r="AK910" i="15"/>
  <c r="AJ910" i="15"/>
  <c r="AI910" i="15"/>
  <c r="AH910" i="15"/>
  <c r="AG910" i="15"/>
  <c r="AF910" i="15"/>
  <c r="AD910" i="15"/>
  <c r="AC910" i="15"/>
  <c r="AB910" i="15"/>
  <c r="AA910" i="15"/>
  <c r="Z910" i="15"/>
  <c r="Y910" i="15"/>
  <c r="Q910" i="15"/>
  <c r="J910" i="15"/>
  <c r="AE910" i="15" s="1"/>
  <c r="C910" i="15"/>
  <c r="AK909" i="15"/>
  <c r="AJ909" i="15"/>
  <c r="AI909" i="15"/>
  <c r="AH909" i="15"/>
  <c r="AG909" i="15"/>
  <c r="AF909" i="15"/>
  <c r="AE909" i="15"/>
  <c r="AD909" i="15"/>
  <c r="AC909" i="15"/>
  <c r="AB909" i="15"/>
  <c r="AA909" i="15"/>
  <c r="Z909" i="15"/>
  <c r="Y909" i="15"/>
  <c r="Q909" i="15"/>
  <c r="X909" i="15" s="1"/>
  <c r="J909" i="15"/>
  <c r="C909" i="15"/>
  <c r="AK908" i="15"/>
  <c r="AJ908" i="15"/>
  <c r="AI908" i="15"/>
  <c r="AH908" i="15"/>
  <c r="AG908" i="15"/>
  <c r="AF908" i="15"/>
  <c r="AD908" i="15"/>
  <c r="AC908" i="15"/>
  <c r="AB908" i="15"/>
  <c r="AA908" i="15"/>
  <c r="Z908" i="15"/>
  <c r="Y908" i="15"/>
  <c r="Q908" i="15"/>
  <c r="J908" i="15"/>
  <c r="C908" i="15"/>
  <c r="AK907" i="15"/>
  <c r="AJ907" i="15"/>
  <c r="AI907" i="15"/>
  <c r="AH907" i="15"/>
  <c r="AG907" i="15"/>
  <c r="AF907" i="15"/>
  <c r="AD907" i="15"/>
  <c r="AC907" i="15"/>
  <c r="AB907" i="15"/>
  <c r="AA907" i="15"/>
  <c r="Z907" i="15"/>
  <c r="Y907" i="15"/>
  <c r="Q907" i="15"/>
  <c r="J907" i="15"/>
  <c r="C907" i="15"/>
  <c r="W906" i="15"/>
  <c r="AD906" i="15" s="1"/>
  <c r="V906" i="15"/>
  <c r="U906" i="15"/>
  <c r="T906" i="15"/>
  <c r="S906" i="15"/>
  <c r="Z906" i="15" s="1"/>
  <c r="R906" i="15"/>
  <c r="Y906" i="15" s="1"/>
  <c r="P906" i="15"/>
  <c r="AK906" i="15" s="1"/>
  <c r="O906" i="15"/>
  <c r="N906" i="15"/>
  <c r="N904" i="15" s="1"/>
  <c r="M906" i="15"/>
  <c r="AH906" i="15" s="1"/>
  <c r="L906" i="15"/>
  <c r="AG906" i="15" s="1"/>
  <c r="K906" i="15"/>
  <c r="AF906" i="15" s="1"/>
  <c r="I906" i="15"/>
  <c r="H906" i="15"/>
  <c r="G906" i="15"/>
  <c r="F906" i="15"/>
  <c r="F904" i="15" s="1"/>
  <c r="E906" i="15"/>
  <c r="D906" i="15"/>
  <c r="Y905" i="15"/>
  <c r="W905" i="15"/>
  <c r="V905" i="15"/>
  <c r="U905" i="15"/>
  <c r="T905" i="15"/>
  <c r="T904" i="15" s="1"/>
  <c r="S905" i="15"/>
  <c r="R905" i="15"/>
  <c r="Q905" i="15"/>
  <c r="P905" i="15"/>
  <c r="AK905" i="15" s="1"/>
  <c r="O905" i="15"/>
  <c r="N905" i="15"/>
  <c r="M905" i="15"/>
  <c r="L905" i="15"/>
  <c r="L904" i="15" s="1"/>
  <c r="K905" i="15"/>
  <c r="I905" i="15"/>
  <c r="H905" i="15"/>
  <c r="H904" i="15" s="1"/>
  <c r="G905" i="15"/>
  <c r="G904" i="15" s="1"/>
  <c r="F905" i="15"/>
  <c r="E905" i="15"/>
  <c r="D905" i="15"/>
  <c r="D904" i="15" s="1"/>
  <c r="C905" i="15"/>
  <c r="I904" i="15"/>
  <c r="X903" i="15"/>
  <c r="AK902" i="15"/>
  <c r="AJ902" i="15"/>
  <c r="AI902" i="15"/>
  <c r="AH902" i="15"/>
  <c r="AG902" i="15"/>
  <c r="AF902" i="15"/>
  <c r="AD902" i="15"/>
  <c r="AC902" i="15"/>
  <c r="AB902" i="15"/>
  <c r="AA902" i="15"/>
  <c r="Z902" i="15"/>
  <c r="Y902" i="15"/>
  <c r="Q902" i="15"/>
  <c r="J902" i="15"/>
  <c r="C902" i="15"/>
  <c r="AK901" i="15"/>
  <c r="AJ901" i="15"/>
  <c r="AI901" i="15"/>
  <c r="AH901" i="15"/>
  <c r="AG901" i="15"/>
  <c r="AF901" i="15"/>
  <c r="AD901" i="15"/>
  <c r="AC901" i="15"/>
  <c r="AB901" i="15"/>
  <c r="AA901" i="15"/>
  <c r="Z901" i="15"/>
  <c r="Y901" i="15"/>
  <c r="Q901" i="15"/>
  <c r="J901" i="15"/>
  <c r="AE901" i="15" s="1"/>
  <c r="C901" i="15"/>
  <c r="AK900" i="15"/>
  <c r="AJ900" i="15"/>
  <c r="AI900" i="15"/>
  <c r="AH900" i="15"/>
  <c r="AG900" i="15"/>
  <c r="AF900" i="15"/>
  <c r="AD900" i="15"/>
  <c r="AC900" i="15"/>
  <c r="AB900" i="15"/>
  <c r="AA900" i="15"/>
  <c r="Z900" i="15"/>
  <c r="Y900" i="15"/>
  <c r="Q900" i="15"/>
  <c r="J900" i="15"/>
  <c r="AE900" i="15" s="1"/>
  <c r="C900" i="15"/>
  <c r="AK899" i="15"/>
  <c r="AJ899" i="15"/>
  <c r="AI899" i="15"/>
  <c r="AH899" i="15"/>
  <c r="AG899" i="15"/>
  <c r="AF899" i="15"/>
  <c r="AD899" i="15"/>
  <c r="AC899" i="15"/>
  <c r="AB899" i="15"/>
  <c r="AA899" i="15"/>
  <c r="Z899" i="15"/>
  <c r="Y899" i="15"/>
  <c r="Q899" i="15"/>
  <c r="J899" i="15"/>
  <c r="AE899" i="15" s="1"/>
  <c r="C899" i="15"/>
  <c r="AK898" i="15"/>
  <c r="AJ898" i="15"/>
  <c r="AI898" i="15"/>
  <c r="AH898" i="15"/>
  <c r="AG898" i="15"/>
  <c r="AF898" i="15"/>
  <c r="AD898" i="15"/>
  <c r="AC898" i="15"/>
  <c r="AB898" i="15"/>
  <c r="AA898" i="15"/>
  <c r="Z898" i="15"/>
  <c r="Y898" i="15"/>
  <c r="Q898" i="15"/>
  <c r="X898" i="15" s="1"/>
  <c r="J898" i="15"/>
  <c r="AE898" i="15" s="1"/>
  <c r="C898" i="15"/>
  <c r="AK897" i="15"/>
  <c r="AJ897" i="15"/>
  <c r="AI897" i="15"/>
  <c r="AH897" i="15"/>
  <c r="AG897" i="15"/>
  <c r="AF897" i="15"/>
  <c r="AD897" i="15"/>
  <c r="AC897" i="15"/>
  <c r="AB897" i="15"/>
  <c r="AA897" i="15"/>
  <c r="Z897" i="15"/>
  <c r="Y897" i="15"/>
  <c r="Q897" i="15"/>
  <c r="J897" i="15"/>
  <c r="AE897" i="15" s="1"/>
  <c r="C897" i="15"/>
  <c r="AK896" i="15"/>
  <c r="AJ896" i="15"/>
  <c r="AI896" i="15"/>
  <c r="AH896" i="15"/>
  <c r="AG896" i="15"/>
  <c r="AF896" i="15"/>
  <c r="AD896" i="15"/>
  <c r="AC896" i="15"/>
  <c r="AB896" i="15"/>
  <c r="AA896" i="15"/>
  <c r="Z896" i="15"/>
  <c r="Y896" i="15"/>
  <c r="Q896" i="15"/>
  <c r="J896" i="15"/>
  <c r="AE896" i="15" s="1"/>
  <c r="C896" i="15"/>
  <c r="AK895" i="15"/>
  <c r="AJ895" i="15"/>
  <c r="AI895" i="15"/>
  <c r="AH895" i="15"/>
  <c r="AG895" i="15"/>
  <c r="AF895" i="15"/>
  <c r="AD895" i="15"/>
  <c r="AC895" i="15"/>
  <c r="AB895" i="15"/>
  <c r="AA895" i="15"/>
  <c r="Z895" i="15"/>
  <c r="Y895" i="15"/>
  <c r="Q895" i="15"/>
  <c r="J895" i="15"/>
  <c r="AE895" i="15" s="1"/>
  <c r="C895" i="15"/>
  <c r="AK894" i="15"/>
  <c r="AJ894" i="15"/>
  <c r="AI894" i="15"/>
  <c r="AH894" i="15"/>
  <c r="AG894" i="15"/>
  <c r="AF894" i="15"/>
  <c r="AD894" i="15"/>
  <c r="AC894" i="15"/>
  <c r="AB894" i="15"/>
  <c r="AA894" i="15"/>
  <c r="Z894" i="15"/>
  <c r="Y894" i="15"/>
  <c r="Q894" i="15"/>
  <c r="J894" i="15"/>
  <c r="AE894" i="15" s="1"/>
  <c r="C894" i="15"/>
  <c r="AK893" i="15"/>
  <c r="AJ893" i="15"/>
  <c r="AI893" i="15"/>
  <c r="AH893" i="15"/>
  <c r="AG893" i="15"/>
  <c r="AF893" i="15"/>
  <c r="AD893" i="15"/>
  <c r="AC893" i="15"/>
  <c r="AB893" i="15"/>
  <c r="AA893" i="15"/>
  <c r="Z893" i="15"/>
  <c r="Y893" i="15"/>
  <c r="Q893" i="15"/>
  <c r="J893" i="15"/>
  <c r="AE893" i="15" s="1"/>
  <c r="C893" i="15"/>
  <c r="AK892" i="15"/>
  <c r="AJ892" i="15"/>
  <c r="AI892" i="15"/>
  <c r="AH892" i="15"/>
  <c r="AG892" i="15"/>
  <c r="AF892" i="15"/>
  <c r="AD892" i="15"/>
  <c r="AC892" i="15"/>
  <c r="AB892" i="15"/>
  <c r="AA892" i="15"/>
  <c r="Z892" i="15"/>
  <c r="Y892" i="15"/>
  <c r="Q892" i="15"/>
  <c r="X892" i="15" s="1"/>
  <c r="J892" i="15"/>
  <c r="AE892" i="15" s="1"/>
  <c r="C892" i="15"/>
  <c r="AK891" i="15"/>
  <c r="AJ891" i="15"/>
  <c r="AI891" i="15"/>
  <c r="AH891" i="15"/>
  <c r="AG891" i="15"/>
  <c r="AF891" i="15"/>
  <c r="AD891" i="15"/>
  <c r="AC891" i="15"/>
  <c r="AB891" i="15"/>
  <c r="AA891" i="15"/>
  <c r="Z891" i="15"/>
  <c r="Y891" i="15"/>
  <c r="Q891" i="15"/>
  <c r="J891" i="15"/>
  <c r="AE891" i="15" s="1"/>
  <c r="C891" i="15"/>
  <c r="AK890" i="15"/>
  <c r="AJ890" i="15"/>
  <c r="AI890" i="15"/>
  <c r="AH890" i="15"/>
  <c r="AG890" i="15"/>
  <c r="AF890" i="15"/>
  <c r="AD890" i="15"/>
  <c r="AC890" i="15"/>
  <c r="AB890" i="15"/>
  <c r="AA890" i="15"/>
  <c r="Z890" i="15"/>
  <c r="Y890" i="15"/>
  <c r="Q890" i="15"/>
  <c r="X890" i="15" s="1"/>
  <c r="J890" i="15"/>
  <c r="AE890" i="15" s="1"/>
  <c r="C890" i="15"/>
  <c r="AK889" i="15"/>
  <c r="AJ889" i="15"/>
  <c r="AI889" i="15"/>
  <c r="AH889" i="15"/>
  <c r="AG889" i="15"/>
  <c r="AF889" i="15"/>
  <c r="AD889" i="15"/>
  <c r="AC889" i="15"/>
  <c r="AB889" i="15"/>
  <c r="AA889" i="15"/>
  <c r="Z889" i="15"/>
  <c r="Y889" i="15"/>
  <c r="Q889" i="15"/>
  <c r="X889" i="15" s="1"/>
  <c r="J889" i="15"/>
  <c r="AE889" i="15" s="1"/>
  <c r="C889" i="15"/>
  <c r="AK888" i="15"/>
  <c r="AJ888" i="15"/>
  <c r="AI888" i="15"/>
  <c r="AH888" i="15"/>
  <c r="AG888" i="15"/>
  <c r="AF888" i="15"/>
  <c r="AD888" i="15"/>
  <c r="AC888" i="15"/>
  <c r="AB888" i="15"/>
  <c r="AA888" i="15"/>
  <c r="Z888" i="15"/>
  <c r="Y888" i="15"/>
  <c r="X888" i="15"/>
  <c r="Q888" i="15"/>
  <c r="J888" i="15"/>
  <c r="AE888" i="15" s="1"/>
  <c r="C888" i="15"/>
  <c r="AK887" i="15"/>
  <c r="AJ887" i="15"/>
  <c r="AI887" i="15"/>
  <c r="AH887" i="15"/>
  <c r="AG887" i="15"/>
  <c r="AF887" i="15"/>
  <c r="AD887" i="15"/>
  <c r="AC887" i="15"/>
  <c r="AB887" i="15"/>
  <c r="AA887" i="15"/>
  <c r="Z887" i="15"/>
  <c r="Y887" i="15"/>
  <c r="X887" i="15"/>
  <c r="Q887" i="15"/>
  <c r="J887" i="15"/>
  <c r="AE887" i="15" s="1"/>
  <c r="C887" i="15"/>
  <c r="AK886" i="15"/>
  <c r="AJ886" i="15"/>
  <c r="AI886" i="15"/>
  <c r="AH886" i="15"/>
  <c r="AG886" i="15"/>
  <c r="AF886" i="15"/>
  <c r="AD886" i="15"/>
  <c r="AC886" i="15"/>
  <c r="AB886" i="15"/>
  <c r="AA886" i="15"/>
  <c r="Z886" i="15"/>
  <c r="Y886" i="15"/>
  <c r="Q886" i="15"/>
  <c r="X886" i="15" s="1"/>
  <c r="J886" i="15"/>
  <c r="AE886" i="15" s="1"/>
  <c r="C886" i="15"/>
  <c r="AK885" i="15"/>
  <c r="AJ885" i="15"/>
  <c r="AI885" i="15"/>
  <c r="AH885" i="15"/>
  <c r="AG885" i="15"/>
  <c r="AF885" i="15"/>
  <c r="AD885" i="15"/>
  <c r="AC885" i="15"/>
  <c r="AB885" i="15"/>
  <c r="AA885" i="15"/>
  <c r="Z885" i="15"/>
  <c r="Y885" i="15"/>
  <c r="Q885" i="15"/>
  <c r="X885" i="15" s="1"/>
  <c r="J885" i="15"/>
  <c r="AE885" i="15" s="1"/>
  <c r="C885" i="15"/>
  <c r="AK884" i="15"/>
  <c r="AJ884" i="15"/>
  <c r="AI884" i="15"/>
  <c r="AH884" i="15"/>
  <c r="AG884" i="15"/>
  <c r="AF884" i="15"/>
  <c r="AD884" i="15"/>
  <c r="AC884" i="15"/>
  <c r="AB884" i="15"/>
  <c r="AA884" i="15"/>
  <c r="Z884" i="15"/>
  <c r="Y884" i="15"/>
  <c r="Q884" i="15"/>
  <c r="J884" i="15"/>
  <c r="C884" i="15"/>
  <c r="AK883" i="15"/>
  <c r="AJ883" i="15"/>
  <c r="AI883" i="15"/>
  <c r="AH883" i="15"/>
  <c r="AG883" i="15"/>
  <c r="AF883" i="15"/>
  <c r="AD883" i="15"/>
  <c r="AC883" i="15"/>
  <c r="AB883" i="15"/>
  <c r="AA883" i="15"/>
  <c r="Z883" i="15"/>
  <c r="Y883" i="15"/>
  <c r="Q883" i="15"/>
  <c r="J883" i="15"/>
  <c r="C883" i="15"/>
  <c r="AK882" i="15"/>
  <c r="AJ882" i="15"/>
  <c r="AI882" i="15"/>
  <c r="AH882" i="15"/>
  <c r="AG882" i="15"/>
  <c r="AF882" i="15"/>
  <c r="AD882" i="15"/>
  <c r="AC882" i="15"/>
  <c r="AB882" i="15"/>
  <c r="AA882" i="15"/>
  <c r="Z882" i="15"/>
  <c r="Y882" i="15"/>
  <c r="Q882" i="15"/>
  <c r="X882" i="15" s="1"/>
  <c r="J882" i="15"/>
  <c r="AE882" i="15" s="1"/>
  <c r="C882" i="15"/>
  <c r="AK881" i="15"/>
  <c r="AJ881" i="15"/>
  <c r="AI881" i="15"/>
  <c r="AH881" i="15"/>
  <c r="AG881" i="15"/>
  <c r="AF881" i="15"/>
  <c r="AD881" i="15"/>
  <c r="AC881" i="15"/>
  <c r="AB881" i="15"/>
  <c r="AA881" i="15"/>
  <c r="Z881" i="15"/>
  <c r="Y881" i="15"/>
  <c r="Q881" i="15"/>
  <c r="X881" i="15" s="1"/>
  <c r="J881" i="15"/>
  <c r="AE881" i="15" s="1"/>
  <c r="C881" i="15"/>
  <c r="AK880" i="15"/>
  <c r="AJ880" i="15"/>
  <c r="AI880" i="15"/>
  <c r="AH880" i="15"/>
  <c r="AG880" i="15"/>
  <c r="AF880" i="15"/>
  <c r="AD880" i="15"/>
  <c r="AC880" i="15"/>
  <c r="AB880" i="15"/>
  <c r="AA880" i="15"/>
  <c r="Z880" i="15"/>
  <c r="Y880" i="15"/>
  <c r="X880" i="15"/>
  <c r="Q880" i="15"/>
  <c r="J880" i="15"/>
  <c r="AE880" i="15" s="1"/>
  <c r="C880" i="15"/>
  <c r="AK879" i="15"/>
  <c r="AJ879" i="15"/>
  <c r="AI879" i="15"/>
  <c r="AH879" i="15"/>
  <c r="AG879" i="15"/>
  <c r="AF879" i="15"/>
  <c r="AD879" i="15"/>
  <c r="AC879" i="15"/>
  <c r="AB879" i="15"/>
  <c r="AA879" i="15"/>
  <c r="Z879" i="15"/>
  <c r="Y879" i="15"/>
  <c r="X879" i="15"/>
  <c r="Q879" i="15"/>
  <c r="J879" i="15"/>
  <c r="AE879" i="15" s="1"/>
  <c r="C879" i="15"/>
  <c r="AK878" i="15"/>
  <c r="AJ878" i="15"/>
  <c r="AI878" i="15"/>
  <c r="AH878" i="15"/>
  <c r="AG878" i="15"/>
  <c r="AF878" i="15"/>
  <c r="AD878" i="15"/>
  <c r="AC878" i="15"/>
  <c r="AB878" i="15"/>
  <c r="AA878" i="15"/>
  <c r="Z878" i="15"/>
  <c r="Y878" i="15"/>
  <c r="Q878" i="15"/>
  <c r="X878" i="15" s="1"/>
  <c r="J878" i="15"/>
  <c r="AE878" i="15" s="1"/>
  <c r="C878" i="15"/>
  <c r="AK877" i="15"/>
  <c r="AJ877" i="15"/>
  <c r="AI877" i="15"/>
  <c r="AH877" i="15"/>
  <c r="AG877" i="15"/>
  <c r="AF877" i="15"/>
  <c r="AD877" i="15"/>
  <c r="AC877" i="15"/>
  <c r="AB877" i="15"/>
  <c r="AA877" i="15"/>
  <c r="Z877" i="15"/>
  <c r="Y877" i="15"/>
  <c r="Q877" i="15"/>
  <c r="J877" i="15"/>
  <c r="AE877" i="15" s="1"/>
  <c r="C877" i="15"/>
  <c r="AK876" i="15"/>
  <c r="AJ876" i="15"/>
  <c r="AI876" i="15"/>
  <c r="AH876" i="15"/>
  <c r="AG876" i="15"/>
  <c r="AF876" i="15"/>
  <c r="AD876" i="15"/>
  <c r="AC876" i="15"/>
  <c r="AB876" i="15"/>
  <c r="AA876" i="15"/>
  <c r="Z876" i="15"/>
  <c r="Y876" i="15"/>
  <c r="Q876" i="15"/>
  <c r="X876" i="15" s="1"/>
  <c r="J876" i="15"/>
  <c r="C876" i="15"/>
  <c r="AK875" i="15"/>
  <c r="AJ875" i="15"/>
  <c r="AI875" i="15"/>
  <c r="AH875" i="15"/>
  <c r="AG875" i="15"/>
  <c r="AF875" i="15"/>
  <c r="AD875" i="15"/>
  <c r="AC875" i="15"/>
  <c r="AB875" i="15"/>
  <c r="AA875" i="15"/>
  <c r="Z875" i="15"/>
  <c r="Y875" i="15"/>
  <c r="Q875" i="15"/>
  <c r="J875" i="15"/>
  <c r="C875" i="15"/>
  <c r="C873" i="15" s="1"/>
  <c r="AG874" i="15"/>
  <c r="W874" i="15"/>
  <c r="V874" i="15"/>
  <c r="U874" i="15"/>
  <c r="AB874" i="15" s="1"/>
  <c r="T874" i="15"/>
  <c r="S874" i="15"/>
  <c r="Z874" i="15" s="1"/>
  <c r="R874" i="15"/>
  <c r="P874" i="15"/>
  <c r="AD874" i="15" s="1"/>
  <c r="O874" i="15"/>
  <c r="N874" i="15"/>
  <c r="M874" i="15"/>
  <c r="AH874" i="15" s="1"/>
  <c r="L874" i="15"/>
  <c r="K874" i="15"/>
  <c r="AF874" i="15" s="1"/>
  <c r="I874" i="15"/>
  <c r="H874" i="15"/>
  <c r="H872" i="15" s="1"/>
  <c r="G874" i="15"/>
  <c r="F874" i="15"/>
  <c r="E874" i="15"/>
  <c r="D874" i="15"/>
  <c r="W873" i="15"/>
  <c r="AD873" i="15" s="1"/>
  <c r="V873" i="15"/>
  <c r="AC873" i="15" s="1"/>
  <c r="U873" i="15"/>
  <c r="T873" i="15"/>
  <c r="S873" i="15"/>
  <c r="R873" i="15"/>
  <c r="Y873" i="15" s="1"/>
  <c r="Q873" i="15"/>
  <c r="P873" i="15"/>
  <c r="O873" i="15"/>
  <c r="AJ873" i="15" s="1"/>
  <c r="N873" i="15"/>
  <c r="M873" i="15"/>
  <c r="L873" i="15"/>
  <c r="K873" i="15"/>
  <c r="I873" i="15"/>
  <c r="H873" i="15"/>
  <c r="G873" i="15"/>
  <c r="F873" i="15"/>
  <c r="E873" i="15"/>
  <c r="D873" i="15"/>
  <c r="T872" i="15"/>
  <c r="O872" i="15"/>
  <c r="L872" i="15"/>
  <c r="G872" i="15"/>
  <c r="D872" i="15"/>
  <c r="X871" i="15"/>
  <c r="AK870" i="15"/>
  <c r="AJ870" i="15"/>
  <c r="AI870" i="15"/>
  <c r="AH870" i="15"/>
  <c r="AG870" i="15"/>
  <c r="AF870" i="15"/>
  <c r="AE870" i="15"/>
  <c r="AD870" i="15"/>
  <c r="AC870" i="15"/>
  <c r="AB870" i="15"/>
  <c r="AA870" i="15"/>
  <c r="Z870" i="15"/>
  <c r="Y870" i="15"/>
  <c r="X870" i="15"/>
  <c r="Q870" i="15"/>
  <c r="J870" i="15"/>
  <c r="C870" i="15"/>
  <c r="AK869" i="15"/>
  <c r="AJ869" i="15"/>
  <c r="AI869" i="15"/>
  <c r="AH869" i="15"/>
  <c r="AG869" i="15"/>
  <c r="AF869" i="15"/>
  <c r="AD869" i="15"/>
  <c r="AC869" i="15"/>
  <c r="AB869" i="15"/>
  <c r="AA869" i="15"/>
  <c r="Z869" i="15"/>
  <c r="Y869" i="15"/>
  <c r="X869" i="15"/>
  <c r="Q869" i="15"/>
  <c r="J869" i="15"/>
  <c r="AE869" i="15" s="1"/>
  <c r="C869" i="15"/>
  <c r="AK868" i="15"/>
  <c r="AJ868" i="15"/>
  <c r="AI868" i="15"/>
  <c r="AH868" i="15"/>
  <c r="AG868" i="15"/>
  <c r="AF868" i="15"/>
  <c r="AD868" i="15"/>
  <c r="AC868" i="15"/>
  <c r="AB868" i="15"/>
  <c r="AA868" i="15"/>
  <c r="Z868" i="15"/>
  <c r="Y868" i="15"/>
  <c r="Q868" i="15"/>
  <c r="J868" i="15"/>
  <c r="C868" i="15"/>
  <c r="AK867" i="15"/>
  <c r="AJ867" i="15"/>
  <c r="AI867" i="15"/>
  <c r="AH867" i="15"/>
  <c r="AG867" i="15"/>
  <c r="AF867" i="15"/>
  <c r="AD867" i="15"/>
  <c r="AC867" i="15"/>
  <c r="AB867" i="15"/>
  <c r="AA867" i="15"/>
  <c r="Z867" i="15"/>
  <c r="Y867" i="15"/>
  <c r="Q867" i="15"/>
  <c r="X867" i="15" s="1"/>
  <c r="J867" i="15"/>
  <c r="AE867" i="15" s="1"/>
  <c r="C867" i="15"/>
  <c r="AK866" i="15"/>
  <c r="AJ866" i="15"/>
  <c r="AI866" i="15"/>
  <c r="AH866" i="15"/>
  <c r="AG866" i="15"/>
  <c r="AF866" i="15"/>
  <c r="AE866" i="15"/>
  <c r="AD866" i="15"/>
  <c r="AC866" i="15"/>
  <c r="AB866" i="15"/>
  <c r="AA866" i="15"/>
  <c r="Z866" i="15"/>
  <c r="Y866" i="15"/>
  <c r="X866" i="15"/>
  <c r="Q866" i="15"/>
  <c r="J866" i="15"/>
  <c r="C866" i="15"/>
  <c r="AK865" i="15"/>
  <c r="AJ865" i="15"/>
  <c r="AI865" i="15"/>
  <c r="AH865" i="15"/>
  <c r="AG865" i="15"/>
  <c r="AF865" i="15"/>
  <c r="AD865" i="15"/>
  <c r="AC865" i="15"/>
  <c r="AB865" i="15"/>
  <c r="AA865" i="15"/>
  <c r="Z865" i="15"/>
  <c r="Y865" i="15"/>
  <c r="X865" i="15"/>
  <c r="Q865" i="15"/>
  <c r="J865" i="15"/>
  <c r="AE865" i="15" s="1"/>
  <c r="C865" i="15"/>
  <c r="AK864" i="15"/>
  <c r="AJ864" i="15"/>
  <c r="AI864" i="15"/>
  <c r="AH864" i="15"/>
  <c r="AG864" i="15"/>
  <c r="AF864" i="15"/>
  <c r="AD864" i="15"/>
  <c r="AC864" i="15"/>
  <c r="AB864" i="15"/>
  <c r="AA864" i="15"/>
  <c r="Z864" i="15"/>
  <c r="Y864" i="15"/>
  <c r="Q864" i="15"/>
  <c r="J864" i="15"/>
  <c r="AE864" i="15" s="1"/>
  <c r="C864" i="15"/>
  <c r="AK863" i="15"/>
  <c r="AJ863" i="15"/>
  <c r="AI863" i="15"/>
  <c r="AH863" i="15"/>
  <c r="AG863" i="15"/>
  <c r="AF863" i="15"/>
  <c r="AD863" i="15"/>
  <c r="AC863" i="15"/>
  <c r="AB863" i="15"/>
  <c r="AA863" i="15"/>
  <c r="Z863" i="15"/>
  <c r="Y863" i="15"/>
  <c r="Q863" i="15"/>
  <c r="X863" i="15" s="1"/>
  <c r="J863" i="15"/>
  <c r="AE863" i="15" s="1"/>
  <c r="C863" i="15"/>
  <c r="AK862" i="15"/>
  <c r="AJ862" i="15"/>
  <c r="AI862" i="15"/>
  <c r="AH862" i="15"/>
  <c r="AG862" i="15"/>
  <c r="AF862" i="15"/>
  <c r="AE862" i="15"/>
  <c r="AD862" i="15"/>
  <c r="AC862" i="15"/>
  <c r="AB862" i="15"/>
  <c r="AA862" i="15"/>
  <c r="Z862" i="15"/>
  <c r="Y862" i="15"/>
  <c r="X862" i="15"/>
  <c r="Q862" i="15"/>
  <c r="J862" i="15"/>
  <c r="C862" i="15"/>
  <c r="AK861" i="15"/>
  <c r="AJ861" i="15"/>
  <c r="AI861" i="15"/>
  <c r="AH861" i="15"/>
  <c r="AG861" i="15"/>
  <c r="AF861" i="15"/>
  <c r="AD861" i="15"/>
  <c r="AC861" i="15"/>
  <c r="AB861" i="15"/>
  <c r="AA861" i="15"/>
  <c r="Z861" i="15"/>
  <c r="Y861" i="15"/>
  <c r="X861" i="15"/>
  <c r="Q861" i="15"/>
  <c r="J861" i="15"/>
  <c r="AE861" i="15" s="1"/>
  <c r="C861" i="15"/>
  <c r="AK860" i="15"/>
  <c r="AJ860" i="15"/>
  <c r="AI860" i="15"/>
  <c r="AH860" i="15"/>
  <c r="AG860" i="15"/>
  <c r="AF860" i="15"/>
  <c r="AD860" i="15"/>
  <c r="AC860" i="15"/>
  <c r="AB860" i="15"/>
  <c r="AA860" i="15"/>
  <c r="Z860" i="15"/>
  <c r="Y860" i="15"/>
  <c r="Q860" i="15"/>
  <c r="J860" i="15"/>
  <c r="C860" i="15"/>
  <c r="AK859" i="15"/>
  <c r="AJ859" i="15"/>
  <c r="AI859" i="15"/>
  <c r="AH859" i="15"/>
  <c r="AG859" i="15"/>
  <c r="AF859" i="15"/>
  <c r="AD859" i="15"/>
  <c r="AC859" i="15"/>
  <c r="AB859" i="15"/>
  <c r="AA859" i="15"/>
  <c r="Z859" i="15"/>
  <c r="Y859" i="15"/>
  <c r="Q859" i="15"/>
  <c r="X859" i="15" s="1"/>
  <c r="J859" i="15"/>
  <c r="AE859" i="15" s="1"/>
  <c r="C859" i="15"/>
  <c r="AK858" i="15"/>
  <c r="AJ858" i="15"/>
  <c r="AI858" i="15"/>
  <c r="AH858" i="15"/>
  <c r="AG858" i="15"/>
  <c r="AF858" i="15"/>
  <c r="AE858" i="15"/>
  <c r="AD858" i="15"/>
  <c r="AC858" i="15"/>
  <c r="AB858" i="15"/>
  <c r="AA858" i="15"/>
  <c r="Z858" i="15"/>
  <c r="Y858" i="15"/>
  <c r="X858" i="15"/>
  <c r="Q858" i="15"/>
  <c r="J858" i="15"/>
  <c r="C858" i="15"/>
  <c r="AK857" i="15"/>
  <c r="AJ857" i="15"/>
  <c r="AI857" i="15"/>
  <c r="AH857" i="15"/>
  <c r="AG857" i="15"/>
  <c r="AF857" i="15"/>
  <c r="AD857" i="15"/>
  <c r="AC857" i="15"/>
  <c r="AB857" i="15"/>
  <c r="AA857" i="15"/>
  <c r="Z857" i="15"/>
  <c r="Y857" i="15"/>
  <c r="X857" i="15"/>
  <c r="Q857" i="15"/>
  <c r="J857" i="15"/>
  <c r="AE857" i="15" s="1"/>
  <c r="C857" i="15"/>
  <c r="AK856" i="15"/>
  <c r="AJ856" i="15"/>
  <c r="AI856" i="15"/>
  <c r="AH856" i="15"/>
  <c r="AG856" i="15"/>
  <c r="AF856" i="15"/>
  <c r="AD856" i="15"/>
  <c r="AC856" i="15"/>
  <c r="AB856" i="15"/>
  <c r="AA856" i="15"/>
  <c r="Z856" i="15"/>
  <c r="Y856" i="15"/>
  <c r="Q856" i="15"/>
  <c r="J856" i="15"/>
  <c r="AE856" i="15" s="1"/>
  <c r="C856" i="15"/>
  <c r="AK855" i="15"/>
  <c r="AJ855" i="15"/>
  <c r="AI855" i="15"/>
  <c r="AH855" i="15"/>
  <c r="AG855" i="15"/>
  <c r="AF855" i="15"/>
  <c r="AD855" i="15"/>
  <c r="AC855" i="15"/>
  <c r="AB855" i="15"/>
  <c r="AA855" i="15"/>
  <c r="Z855" i="15"/>
  <c r="Y855" i="15"/>
  <c r="Q855" i="15"/>
  <c r="X855" i="15" s="1"/>
  <c r="J855" i="15"/>
  <c r="AE855" i="15" s="1"/>
  <c r="C855" i="15"/>
  <c r="AK854" i="15"/>
  <c r="AJ854" i="15"/>
  <c r="AI854" i="15"/>
  <c r="AH854" i="15"/>
  <c r="AG854" i="15"/>
  <c r="AF854" i="15"/>
  <c r="AE854" i="15"/>
  <c r="AD854" i="15"/>
  <c r="AC854" i="15"/>
  <c r="AB854" i="15"/>
  <c r="AA854" i="15"/>
  <c r="Z854" i="15"/>
  <c r="Y854" i="15"/>
  <c r="X854" i="15"/>
  <c r="Q854" i="15"/>
  <c r="J854" i="15"/>
  <c r="C854" i="15"/>
  <c r="AK853" i="15"/>
  <c r="AJ853" i="15"/>
  <c r="AI853" i="15"/>
  <c r="AH853" i="15"/>
  <c r="AG853" i="15"/>
  <c r="AF853" i="15"/>
  <c r="AD853" i="15"/>
  <c r="AC853" i="15"/>
  <c r="AB853" i="15"/>
  <c r="AA853" i="15"/>
  <c r="Z853" i="15"/>
  <c r="Y853" i="15"/>
  <c r="X853" i="15"/>
  <c r="Q853" i="15"/>
  <c r="J853" i="15"/>
  <c r="AE853" i="15" s="1"/>
  <c r="C853" i="15"/>
  <c r="AK852" i="15"/>
  <c r="AJ852" i="15"/>
  <c r="AI852" i="15"/>
  <c r="AH852" i="15"/>
  <c r="AG852" i="15"/>
  <c r="AF852" i="15"/>
  <c r="AD852" i="15"/>
  <c r="AC852" i="15"/>
  <c r="AB852" i="15"/>
  <c r="AA852" i="15"/>
  <c r="Z852" i="15"/>
  <c r="Y852" i="15"/>
  <c r="Q852" i="15"/>
  <c r="X852" i="15" s="1"/>
  <c r="J852" i="15"/>
  <c r="AE852" i="15" s="1"/>
  <c r="C852" i="15"/>
  <c r="AK851" i="15"/>
  <c r="AJ851" i="15"/>
  <c r="AI851" i="15"/>
  <c r="AH851" i="15"/>
  <c r="AG851" i="15"/>
  <c r="AF851" i="15"/>
  <c r="AD851" i="15"/>
  <c r="AC851" i="15"/>
  <c r="AB851" i="15"/>
  <c r="AA851" i="15"/>
  <c r="Z851" i="15"/>
  <c r="Y851" i="15"/>
  <c r="Q851" i="15"/>
  <c r="X851" i="15" s="1"/>
  <c r="J851" i="15"/>
  <c r="AE851" i="15" s="1"/>
  <c r="C851" i="15"/>
  <c r="AK850" i="15"/>
  <c r="AJ850" i="15"/>
  <c r="AI850" i="15"/>
  <c r="AH850" i="15"/>
  <c r="AG850" i="15"/>
  <c r="AF850" i="15"/>
  <c r="AE850" i="15"/>
  <c r="AD850" i="15"/>
  <c r="AC850" i="15"/>
  <c r="AB850" i="15"/>
  <c r="AA850" i="15"/>
  <c r="Z850" i="15"/>
  <c r="Y850" i="15"/>
  <c r="X850" i="15"/>
  <c r="Q850" i="15"/>
  <c r="J850" i="15"/>
  <c r="C850" i="15"/>
  <c r="AK849" i="15"/>
  <c r="AJ849" i="15"/>
  <c r="AI849" i="15"/>
  <c r="AH849" i="15"/>
  <c r="AG849" i="15"/>
  <c r="AF849" i="15"/>
  <c r="AD849" i="15"/>
  <c r="AC849" i="15"/>
  <c r="AB849" i="15"/>
  <c r="AA849" i="15"/>
  <c r="Z849" i="15"/>
  <c r="Y849" i="15"/>
  <c r="X849" i="15"/>
  <c r="Q849" i="15"/>
  <c r="J849" i="15"/>
  <c r="AE849" i="15" s="1"/>
  <c r="C849" i="15"/>
  <c r="AK848" i="15"/>
  <c r="AJ848" i="15"/>
  <c r="AI848" i="15"/>
  <c r="AH848" i="15"/>
  <c r="AG848" i="15"/>
  <c r="AF848" i="15"/>
  <c r="AD848" i="15"/>
  <c r="AC848" i="15"/>
  <c r="AB848" i="15"/>
  <c r="AA848" i="15"/>
  <c r="Z848" i="15"/>
  <c r="Y848" i="15"/>
  <c r="Q848" i="15"/>
  <c r="X848" i="15" s="1"/>
  <c r="J848" i="15"/>
  <c r="AE848" i="15" s="1"/>
  <c r="C848" i="15"/>
  <c r="AK847" i="15"/>
  <c r="AJ847" i="15"/>
  <c r="AI847" i="15"/>
  <c r="AH847" i="15"/>
  <c r="AG847" i="15"/>
  <c r="AF847" i="15"/>
  <c r="AD847" i="15"/>
  <c r="AC847" i="15"/>
  <c r="AB847" i="15"/>
  <c r="AA847" i="15"/>
  <c r="Z847" i="15"/>
  <c r="Y847" i="15"/>
  <c r="Q847" i="15"/>
  <c r="X847" i="15" s="1"/>
  <c r="J847" i="15"/>
  <c r="AE847" i="15" s="1"/>
  <c r="C847" i="15"/>
  <c r="AK846" i="15"/>
  <c r="AJ846" i="15"/>
  <c r="AI846" i="15"/>
  <c r="AH846" i="15"/>
  <c r="AG846" i="15"/>
  <c r="AF846" i="15"/>
  <c r="AE846" i="15"/>
  <c r="AD846" i="15"/>
  <c r="AC846" i="15"/>
  <c r="AB846" i="15"/>
  <c r="AA846" i="15"/>
  <c r="Z846" i="15"/>
  <c r="Y846" i="15"/>
  <c r="X846" i="15"/>
  <c r="Q846" i="15"/>
  <c r="J846" i="15"/>
  <c r="C846" i="15"/>
  <c r="AK845" i="15"/>
  <c r="AJ845" i="15"/>
  <c r="AI845" i="15"/>
  <c r="AH845" i="15"/>
  <c r="AG845" i="15"/>
  <c r="AF845" i="15"/>
  <c r="AD845" i="15"/>
  <c r="AC845" i="15"/>
  <c r="AB845" i="15"/>
  <c r="AA845" i="15"/>
  <c r="Z845" i="15"/>
  <c r="Y845" i="15"/>
  <c r="X845" i="15"/>
  <c r="Q845" i="15"/>
  <c r="J845" i="15"/>
  <c r="AE845" i="15" s="1"/>
  <c r="C845" i="15"/>
  <c r="AK844" i="15"/>
  <c r="AJ844" i="15"/>
  <c r="AI844" i="15"/>
  <c r="AH844" i="15"/>
  <c r="AG844" i="15"/>
  <c r="AF844" i="15"/>
  <c r="AD844" i="15"/>
  <c r="AC844" i="15"/>
  <c r="AB844" i="15"/>
  <c r="AA844" i="15"/>
  <c r="Z844" i="15"/>
  <c r="Y844" i="15"/>
  <c r="Q844" i="15"/>
  <c r="X844" i="15" s="1"/>
  <c r="J844" i="15"/>
  <c r="AE844" i="15" s="1"/>
  <c r="C844" i="15"/>
  <c r="AK843" i="15"/>
  <c r="AJ843" i="15"/>
  <c r="AI843" i="15"/>
  <c r="AH843" i="15"/>
  <c r="AG843" i="15"/>
  <c r="AF843" i="15"/>
  <c r="AD843" i="15"/>
  <c r="AC843" i="15"/>
  <c r="AB843" i="15"/>
  <c r="AA843" i="15"/>
  <c r="Z843" i="15"/>
  <c r="Y843" i="15"/>
  <c r="Q843" i="15"/>
  <c r="J843" i="15"/>
  <c r="AE843" i="15" s="1"/>
  <c r="C843" i="15"/>
  <c r="AK842" i="15"/>
  <c r="AJ842" i="15"/>
  <c r="AI842" i="15"/>
  <c r="AH842" i="15"/>
  <c r="AG842" i="15"/>
  <c r="AF842" i="15"/>
  <c r="AE842" i="15"/>
  <c r="AD842" i="15"/>
  <c r="AC842" i="15"/>
  <c r="AB842" i="15"/>
  <c r="AA842" i="15"/>
  <c r="Z842" i="15"/>
  <c r="Y842" i="15"/>
  <c r="Q842" i="15"/>
  <c r="X842" i="15" s="1"/>
  <c r="J842" i="15"/>
  <c r="C842" i="15"/>
  <c r="AK841" i="15"/>
  <c r="AJ841" i="15"/>
  <c r="AI841" i="15"/>
  <c r="AH841" i="15"/>
  <c r="AG841" i="15"/>
  <c r="AF841" i="15"/>
  <c r="AD841" i="15"/>
  <c r="AC841" i="15"/>
  <c r="AB841" i="15"/>
  <c r="AA841" i="15"/>
  <c r="Z841" i="15"/>
  <c r="Y841" i="15"/>
  <c r="Q841" i="15"/>
  <c r="X841" i="15" s="1"/>
  <c r="J841" i="15"/>
  <c r="AE841" i="15" s="1"/>
  <c r="C841" i="15"/>
  <c r="AK840" i="15"/>
  <c r="AJ840" i="15"/>
  <c r="AI840" i="15"/>
  <c r="AH840" i="15"/>
  <c r="AG840" i="15"/>
  <c r="AF840" i="15"/>
  <c r="AD840" i="15"/>
  <c r="AC840" i="15"/>
  <c r="AB840" i="15"/>
  <c r="AA840" i="15"/>
  <c r="Z840" i="15"/>
  <c r="Y840" i="15"/>
  <c r="Q840" i="15"/>
  <c r="J840" i="15"/>
  <c r="AE840" i="15" s="1"/>
  <c r="C840" i="15"/>
  <c r="AK839" i="15"/>
  <c r="AJ839" i="15"/>
  <c r="AI839" i="15"/>
  <c r="AH839" i="15"/>
  <c r="AG839" i="15"/>
  <c r="AF839" i="15"/>
  <c r="AD839" i="15"/>
  <c r="AC839" i="15"/>
  <c r="AB839" i="15"/>
  <c r="AA839" i="15"/>
  <c r="Z839" i="15"/>
  <c r="Y839" i="15"/>
  <c r="Q839" i="15"/>
  <c r="X839" i="15" s="1"/>
  <c r="J839" i="15"/>
  <c r="AE839" i="15" s="1"/>
  <c r="C839" i="15"/>
  <c r="AK838" i="15"/>
  <c r="AJ838" i="15"/>
  <c r="AI838" i="15"/>
  <c r="AH838" i="15"/>
  <c r="AG838" i="15"/>
  <c r="AF838" i="15"/>
  <c r="AD838" i="15"/>
  <c r="AC838" i="15"/>
  <c r="AB838" i="15"/>
  <c r="AA838" i="15"/>
  <c r="Z838" i="15"/>
  <c r="Y838" i="15"/>
  <c r="Q838" i="15"/>
  <c r="J838" i="15"/>
  <c r="C838" i="15"/>
  <c r="AK837" i="15"/>
  <c r="AJ837" i="15"/>
  <c r="AI837" i="15"/>
  <c r="AH837" i="15"/>
  <c r="AG837" i="15"/>
  <c r="AF837" i="15"/>
  <c r="AD837" i="15"/>
  <c r="AC837" i="15"/>
  <c r="AB837" i="15"/>
  <c r="AA837" i="15"/>
  <c r="Z837" i="15"/>
  <c r="Y837" i="15"/>
  <c r="Q837" i="15"/>
  <c r="J837" i="15"/>
  <c r="C837" i="15"/>
  <c r="AK836" i="15"/>
  <c r="AJ836" i="15"/>
  <c r="AI836" i="15"/>
  <c r="AH836" i="15"/>
  <c r="AG836" i="15"/>
  <c r="AF836" i="15"/>
  <c r="AD836" i="15"/>
  <c r="AC836" i="15"/>
  <c r="AB836" i="15"/>
  <c r="AA836" i="15"/>
  <c r="Z836" i="15"/>
  <c r="Y836" i="15"/>
  <c r="Q836" i="15"/>
  <c r="X836" i="15" s="1"/>
  <c r="J836" i="15"/>
  <c r="C836" i="15"/>
  <c r="AK835" i="15"/>
  <c r="AJ835" i="15"/>
  <c r="AI835" i="15"/>
  <c r="AH835" i="15"/>
  <c r="AG835" i="15"/>
  <c r="AF835" i="15"/>
  <c r="AD835" i="15"/>
  <c r="AC835" i="15"/>
  <c r="AB835" i="15"/>
  <c r="AA835" i="15"/>
  <c r="Z835" i="15"/>
  <c r="Y835" i="15"/>
  <c r="Q835" i="15"/>
  <c r="J835" i="15"/>
  <c r="J833" i="15" s="1"/>
  <c r="C835" i="15"/>
  <c r="AI834" i="15"/>
  <c r="W834" i="15"/>
  <c r="V834" i="15"/>
  <c r="V832" i="15" s="1"/>
  <c r="U834" i="15"/>
  <c r="AB834" i="15" s="1"/>
  <c r="T834" i="15"/>
  <c r="S834" i="15"/>
  <c r="R834" i="15"/>
  <c r="R832" i="15" s="1"/>
  <c r="P834" i="15"/>
  <c r="O834" i="15"/>
  <c r="N834" i="15"/>
  <c r="M834" i="15"/>
  <c r="L834" i="15"/>
  <c r="AG834" i="15" s="1"/>
  <c r="K834" i="15"/>
  <c r="AF834" i="15" s="1"/>
  <c r="I834" i="15"/>
  <c r="H834" i="15"/>
  <c r="H832" i="15" s="1"/>
  <c r="G834" i="15"/>
  <c r="F834" i="15"/>
  <c r="E834" i="15"/>
  <c r="D834" i="15"/>
  <c r="D832" i="15" s="1"/>
  <c r="AH833" i="15"/>
  <c r="AA833" i="15"/>
  <c r="W833" i="15"/>
  <c r="AD833" i="15" s="1"/>
  <c r="V833" i="15"/>
  <c r="U833" i="15"/>
  <c r="T833" i="15"/>
  <c r="S833" i="15"/>
  <c r="R833" i="15"/>
  <c r="P833" i="15"/>
  <c r="AK833" i="15" s="1"/>
  <c r="O833" i="15"/>
  <c r="N833" i="15"/>
  <c r="M833" i="15"/>
  <c r="L833" i="15"/>
  <c r="K833" i="15"/>
  <c r="I833" i="15"/>
  <c r="H833" i="15"/>
  <c r="G833" i="15"/>
  <c r="G832" i="15" s="1"/>
  <c r="F833" i="15"/>
  <c r="E833" i="15"/>
  <c r="E832" i="15" s="1"/>
  <c r="D833" i="15"/>
  <c r="C833" i="15"/>
  <c r="N832" i="15"/>
  <c r="I832" i="15"/>
  <c r="F832" i="15"/>
  <c r="X831" i="15"/>
  <c r="AK830" i="15"/>
  <c r="AJ830" i="15"/>
  <c r="AI830" i="15"/>
  <c r="AH830" i="15"/>
  <c r="AG830" i="15"/>
  <c r="AF830" i="15"/>
  <c r="AD830" i="15"/>
  <c r="AC830" i="15"/>
  <c r="AB830" i="15"/>
  <c r="AA830" i="15"/>
  <c r="Z830" i="15"/>
  <c r="Y830" i="15"/>
  <c r="Q830" i="15"/>
  <c r="J830" i="15"/>
  <c r="AE830" i="15" s="1"/>
  <c r="C830" i="15"/>
  <c r="AK829" i="15"/>
  <c r="AJ829" i="15"/>
  <c r="AI829" i="15"/>
  <c r="AH829" i="15"/>
  <c r="AG829" i="15"/>
  <c r="AF829" i="15"/>
  <c r="AD829" i="15"/>
  <c r="AC829" i="15"/>
  <c r="AB829" i="15"/>
  <c r="AA829" i="15"/>
  <c r="Z829" i="15"/>
  <c r="Y829" i="15"/>
  <c r="Q829" i="15"/>
  <c r="J829" i="15"/>
  <c r="C829" i="15"/>
  <c r="AK828" i="15"/>
  <c r="AJ828" i="15"/>
  <c r="AI828" i="15"/>
  <c r="AH828" i="15"/>
  <c r="AG828" i="15"/>
  <c r="AF828" i="15"/>
  <c r="AD828" i="15"/>
  <c r="AC828" i="15"/>
  <c r="AB828" i="15"/>
  <c r="AA828" i="15"/>
  <c r="Z828" i="15"/>
  <c r="Y828" i="15"/>
  <c r="Q828" i="15"/>
  <c r="X828" i="15" s="1"/>
  <c r="J828" i="15"/>
  <c r="AE828" i="15" s="1"/>
  <c r="C828" i="15"/>
  <c r="AK827" i="15"/>
  <c r="AJ827" i="15"/>
  <c r="AI827" i="15"/>
  <c r="AH827" i="15"/>
  <c r="AG827" i="15"/>
  <c r="AF827" i="15"/>
  <c r="AD827" i="15"/>
  <c r="AC827" i="15"/>
  <c r="AB827" i="15"/>
  <c r="AA827" i="15"/>
  <c r="Z827" i="15"/>
  <c r="Y827" i="15"/>
  <c r="Q827" i="15"/>
  <c r="X827" i="15" s="1"/>
  <c r="J827" i="15"/>
  <c r="C827" i="15"/>
  <c r="AK826" i="15"/>
  <c r="AJ826" i="15"/>
  <c r="AI826" i="15"/>
  <c r="AH826" i="15"/>
  <c r="AG826" i="15"/>
  <c r="AF826" i="15"/>
  <c r="AD826" i="15"/>
  <c r="AC826" i="15"/>
  <c r="AB826" i="15"/>
  <c r="AA826" i="15"/>
  <c r="Z826" i="15"/>
  <c r="Y826" i="15"/>
  <c r="Q826" i="15"/>
  <c r="X826" i="15" s="1"/>
  <c r="J826" i="15"/>
  <c r="AE826" i="15" s="1"/>
  <c r="C826" i="15"/>
  <c r="AK825" i="15"/>
  <c r="AJ825" i="15"/>
  <c r="AI825" i="15"/>
  <c r="AH825" i="15"/>
  <c r="AG825" i="15"/>
  <c r="AF825" i="15"/>
  <c r="AD825" i="15"/>
  <c r="AC825" i="15"/>
  <c r="AB825" i="15"/>
  <c r="AA825" i="15"/>
  <c r="Z825" i="15"/>
  <c r="Y825" i="15"/>
  <c r="Q825" i="15"/>
  <c r="J825" i="15"/>
  <c r="C825" i="15"/>
  <c r="AK824" i="15"/>
  <c r="AJ824" i="15"/>
  <c r="AI824" i="15"/>
  <c r="AH824" i="15"/>
  <c r="AG824" i="15"/>
  <c r="AF824" i="15"/>
  <c r="AD824" i="15"/>
  <c r="AC824" i="15"/>
  <c r="AB824" i="15"/>
  <c r="AA824" i="15"/>
  <c r="Z824" i="15"/>
  <c r="Y824" i="15"/>
  <c r="Q824" i="15"/>
  <c r="J824" i="15"/>
  <c r="AE824" i="15" s="1"/>
  <c r="C824" i="15"/>
  <c r="AK823" i="15"/>
  <c r="AJ823" i="15"/>
  <c r="AI823" i="15"/>
  <c r="AH823" i="15"/>
  <c r="AG823" i="15"/>
  <c r="AF823" i="15"/>
  <c r="AD823" i="15"/>
  <c r="AC823" i="15"/>
  <c r="AB823" i="15"/>
  <c r="AA823" i="15"/>
  <c r="Z823" i="15"/>
  <c r="Y823" i="15"/>
  <c r="X823" i="15"/>
  <c r="Q823" i="15"/>
  <c r="J823" i="15"/>
  <c r="AE823" i="15" s="1"/>
  <c r="C823" i="15"/>
  <c r="AK822" i="15"/>
  <c r="AJ822" i="15"/>
  <c r="AI822" i="15"/>
  <c r="AH822" i="15"/>
  <c r="AG822" i="15"/>
  <c r="AF822" i="15"/>
  <c r="AD822" i="15"/>
  <c r="AC822" i="15"/>
  <c r="AB822" i="15"/>
  <c r="AA822" i="15"/>
  <c r="Z822" i="15"/>
  <c r="Y822" i="15"/>
  <c r="Q822" i="15"/>
  <c r="J822" i="15"/>
  <c r="AE822" i="15" s="1"/>
  <c r="C822" i="15"/>
  <c r="AK821" i="15"/>
  <c r="AJ821" i="15"/>
  <c r="AI821" i="15"/>
  <c r="AH821" i="15"/>
  <c r="AG821" i="15"/>
  <c r="AF821" i="15"/>
  <c r="AD821" i="15"/>
  <c r="AC821" i="15"/>
  <c r="AB821" i="15"/>
  <c r="AA821" i="15"/>
  <c r="Z821" i="15"/>
  <c r="Y821" i="15"/>
  <c r="Q821" i="15"/>
  <c r="J821" i="15"/>
  <c r="C821" i="15"/>
  <c r="AK820" i="15"/>
  <c r="AJ820" i="15"/>
  <c r="AI820" i="15"/>
  <c r="AH820" i="15"/>
  <c r="AG820" i="15"/>
  <c r="AF820" i="15"/>
  <c r="AD820" i="15"/>
  <c r="AC820" i="15"/>
  <c r="AB820" i="15"/>
  <c r="AA820" i="15"/>
  <c r="Z820" i="15"/>
  <c r="Y820" i="15"/>
  <c r="Q820" i="15"/>
  <c r="X820" i="15" s="1"/>
  <c r="J820" i="15"/>
  <c r="AE820" i="15" s="1"/>
  <c r="C820" i="15"/>
  <c r="AK819" i="15"/>
  <c r="AJ819" i="15"/>
  <c r="AI819" i="15"/>
  <c r="AH819" i="15"/>
  <c r="AG819" i="15"/>
  <c r="AF819" i="15"/>
  <c r="AD819" i="15"/>
  <c r="AC819" i="15"/>
  <c r="AB819" i="15"/>
  <c r="AA819" i="15"/>
  <c r="Z819" i="15"/>
  <c r="Y819" i="15"/>
  <c r="Q819" i="15"/>
  <c r="X819" i="15" s="1"/>
  <c r="J819" i="15"/>
  <c r="AE819" i="15" s="1"/>
  <c r="C819" i="15"/>
  <c r="AK818" i="15"/>
  <c r="AJ818" i="15"/>
  <c r="AI818" i="15"/>
  <c r="AH818" i="15"/>
  <c r="AG818" i="15"/>
  <c r="AF818" i="15"/>
  <c r="AD818" i="15"/>
  <c r="AC818" i="15"/>
  <c r="AB818" i="15"/>
  <c r="AA818" i="15"/>
  <c r="Z818" i="15"/>
  <c r="Y818" i="15"/>
  <c r="Q818" i="15"/>
  <c r="X818" i="15" s="1"/>
  <c r="J818" i="15"/>
  <c r="AE818" i="15" s="1"/>
  <c r="C818" i="15"/>
  <c r="AK817" i="15"/>
  <c r="AJ817" i="15"/>
  <c r="AI817" i="15"/>
  <c r="AH817" i="15"/>
  <c r="AG817" i="15"/>
  <c r="AF817" i="15"/>
  <c r="AD817" i="15"/>
  <c r="AC817" i="15"/>
  <c r="AB817" i="15"/>
  <c r="AA817" i="15"/>
  <c r="Z817" i="15"/>
  <c r="Y817" i="15"/>
  <c r="Q817" i="15"/>
  <c r="J817" i="15"/>
  <c r="C817" i="15"/>
  <c r="AK816" i="15"/>
  <c r="AJ816" i="15"/>
  <c r="AI816" i="15"/>
  <c r="AH816" i="15"/>
  <c r="AG816" i="15"/>
  <c r="AF816" i="15"/>
  <c r="AD816" i="15"/>
  <c r="AC816" i="15"/>
  <c r="AB816" i="15"/>
  <c r="AA816" i="15"/>
  <c r="Z816" i="15"/>
  <c r="Y816" i="15"/>
  <c r="Q816" i="15"/>
  <c r="J816" i="15"/>
  <c r="AE816" i="15" s="1"/>
  <c r="C816" i="15"/>
  <c r="AK815" i="15"/>
  <c r="AJ815" i="15"/>
  <c r="AI815" i="15"/>
  <c r="AH815" i="15"/>
  <c r="AG815" i="15"/>
  <c r="AF815" i="15"/>
  <c r="AD815" i="15"/>
  <c r="AC815" i="15"/>
  <c r="AB815" i="15"/>
  <c r="AA815" i="15"/>
  <c r="Z815" i="15"/>
  <c r="Y815" i="15"/>
  <c r="Q815" i="15"/>
  <c r="J815" i="15"/>
  <c r="C815" i="15"/>
  <c r="AK814" i="15"/>
  <c r="AJ814" i="15"/>
  <c r="AI814" i="15"/>
  <c r="AH814" i="15"/>
  <c r="AG814" i="15"/>
  <c r="AF814" i="15"/>
  <c r="AD814" i="15"/>
  <c r="AC814" i="15"/>
  <c r="AB814" i="15"/>
  <c r="AA814" i="15"/>
  <c r="Z814" i="15"/>
  <c r="Y814" i="15"/>
  <c r="Q814" i="15"/>
  <c r="J814" i="15"/>
  <c r="AE814" i="15" s="1"/>
  <c r="C814" i="15"/>
  <c r="AK813" i="15"/>
  <c r="AJ813" i="15"/>
  <c r="AI813" i="15"/>
  <c r="AH813" i="15"/>
  <c r="AG813" i="15"/>
  <c r="AF813" i="15"/>
  <c r="AD813" i="15"/>
  <c r="AC813" i="15"/>
  <c r="AB813" i="15"/>
  <c r="AA813" i="15"/>
  <c r="Z813" i="15"/>
  <c r="Y813" i="15"/>
  <c r="Q813" i="15"/>
  <c r="J813" i="15"/>
  <c r="C813" i="15"/>
  <c r="AK812" i="15"/>
  <c r="AJ812" i="15"/>
  <c r="AI812" i="15"/>
  <c r="AH812" i="15"/>
  <c r="AG812" i="15"/>
  <c r="AF812" i="15"/>
  <c r="AD812" i="15"/>
  <c r="AC812" i="15"/>
  <c r="AB812" i="15"/>
  <c r="AA812" i="15"/>
  <c r="Z812" i="15"/>
  <c r="Y812" i="15"/>
  <c r="Q812" i="15"/>
  <c r="X812" i="15" s="1"/>
  <c r="J812" i="15"/>
  <c r="AE812" i="15" s="1"/>
  <c r="C812" i="15"/>
  <c r="AK811" i="15"/>
  <c r="AJ811" i="15"/>
  <c r="AI811" i="15"/>
  <c r="AH811" i="15"/>
  <c r="AG811" i="15"/>
  <c r="AF811" i="15"/>
  <c r="AD811" i="15"/>
  <c r="AC811" i="15"/>
  <c r="AB811" i="15"/>
  <c r="AA811" i="15"/>
  <c r="Z811" i="15"/>
  <c r="Y811" i="15"/>
  <c r="Q811" i="15"/>
  <c r="X811" i="15" s="1"/>
  <c r="J811" i="15"/>
  <c r="AE811" i="15" s="1"/>
  <c r="C811" i="15"/>
  <c r="AK810" i="15"/>
  <c r="AJ810" i="15"/>
  <c r="AI810" i="15"/>
  <c r="AH810" i="15"/>
  <c r="AG810" i="15"/>
  <c r="AF810" i="15"/>
  <c r="AD810" i="15"/>
  <c r="AC810" i="15"/>
  <c r="AB810" i="15"/>
  <c r="AA810" i="15"/>
  <c r="Z810" i="15"/>
  <c r="Y810" i="15"/>
  <c r="Q810" i="15"/>
  <c r="X810" i="15" s="1"/>
  <c r="J810" i="15"/>
  <c r="AE810" i="15" s="1"/>
  <c r="C810" i="15"/>
  <c r="AK809" i="15"/>
  <c r="AJ809" i="15"/>
  <c r="AI809" i="15"/>
  <c r="AH809" i="15"/>
  <c r="AG809" i="15"/>
  <c r="AF809" i="15"/>
  <c r="AD809" i="15"/>
  <c r="AC809" i="15"/>
  <c r="AB809" i="15"/>
  <c r="AA809" i="15"/>
  <c r="Z809" i="15"/>
  <c r="Y809" i="15"/>
  <c r="Q809" i="15"/>
  <c r="J809" i="15"/>
  <c r="C809" i="15"/>
  <c r="AK808" i="15"/>
  <c r="AJ808" i="15"/>
  <c r="AI808" i="15"/>
  <c r="AH808" i="15"/>
  <c r="AG808" i="15"/>
  <c r="AF808" i="15"/>
  <c r="AD808" i="15"/>
  <c r="AC808" i="15"/>
  <c r="AB808" i="15"/>
  <c r="AA808" i="15"/>
  <c r="Z808" i="15"/>
  <c r="Y808" i="15"/>
  <c r="Q808" i="15"/>
  <c r="J808" i="15"/>
  <c r="AE808" i="15" s="1"/>
  <c r="C808" i="15"/>
  <c r="AK807" i="15"/>
  <c r="AJ807" i="15"/>
  <c r="AI807" i="15"/>
  <c r="AH807" i="15"/>
  <c r="AG807" i="15"/>
  <c r="AF807" i="15"/>
  <c r="AD807" i="15"/>
  <c r="AC807" i="15"/>
  <c r="AB807" i="15"/>
  <c r="AA807" i="15"/>
  <c r="Z807" i="15"/>
  <c r="Y807" i="15"/>
  <c r="X807" i="15"/>
  <c r="Q807" i="15"/>
  <c r="J807" i="15"/>
  <c r="AE807" i="15" s="1"/>
  <c r="C807" i="15"/>
  <c r="AK806" i="15"/>
  <c r="AJ806" i="15"/>
  <c r="AI806" i="15"/>
  <c r="AH806" i="15"/>
  <c r="AG806" i="15"/>
  <c r="AF806" i="15"/>
  <c r="AD806" i="15"/>
  <c r="AC806" i="15"/>
  <c r="AB806" i="15"/>
  <c r="AA806" i="15"/>
  <c r="Z806" i="15"/>
  <c r="Y806" i="15"/>
  <c r="Q806" i="15"/>
  <c r="J806" i="15"/>
  <c r="AE806" i="15" s="1"/>
  <c r="C806" i="15"/>
  <c r="AK805" i="15"/>
  <c r="AJ805" i="15"/>
  <c r="AI805" i="15"/>
  <c r="AH805" i="15"/>
  <c r="AG805" i="15"/>
  <c r="AF805" i="15"/>
  <c r="AD805" i="15"/>
  <c r="AC805" i="15"/>
  <c r="AB805" i="15"/>
  <c r="AA805" i="15"/>
  <c r="Z805" i="15"/>
  <c r="Y805" i="15"/>
  <c r="Q805" i="15"/>
  <c r="J805" i="15"/>
  <c r="C805" i="15"/>
  <c r="AK804" i="15"/>
  <c r="AJ804" i="15"/>
  <c r="AI804" i="15"/>
  <c r="AH804" i="15"/>
  <c r="AG804" i="15"/>
  <c r="AF804" i="15"/>
  <c r="AD804" i="15"/>
  <c r="AC804" i="15"/>
  <c r="AB804" i="15"/>
  <c r="AA804" i="15"/>
  <c r="Z804" i="15"/>
  <c r="Y804" i="15"/>
  <c r="Q804" i="15"/>
  <c r="J804" i="15"/>
  <c r="AE804" i="15" s="1"/>
  <c r="C804" i="15"/>
  <c r="W803" i="15"/>
  <c r="V803" i="15"/>
  <c r="AC803" i="15" s="1"/>
  <c r="U803" i="15"/>
  <c r="AB803" i="15" s="1"/>
  <c r="T803" i="15"/>
  <c r="S803" i="15"/>
  <c r="R803" i="15"/>
  <c r="Y803" i="15" s="1"/>
  <c r="P803" i="15"/>
  <c r="O803" i="15"/>
  <c r="N803" i="15"/>
  <c r="AI803" i="15" s="1"/>
  <c r="M803" i="15"/>
  <c r="AH803" i="15" s="1"/>
  <c r="L803" i="15"/>
  <c r="K803" i="15"/>
  <c r="AF803" i="15" s="1"/>
  <c r="I803" i="15"/>
  <c r="H803" i="15"/>
  <c r="H801" i="15" s="1"/>
  <c r="G803" i="15"/>
  <c r="F803" i="15"/>
  <c r="E803" i="15"/>
  <c r="D803" i="15"/>
  <c r="D801" i="15" s="1"/>
  <c r="W802" i="15"/>
  <c r="V802" i="15"/>
  <c r="U802" i="15"/>
  <c r="U801" i="15" s="1"/>
  <c r="T802" i="15"/>
  <c r="AA802" i="15" s="1"/>
  <c r="S802" i="15"/>
  <c r="R802" i="15"/>
  <c r="P802" i="15"/>
  <c r="O802" i="15"/>
  <c r="N802" i="15"/>
  <c r="M802" i="15"/>
  <c r="AH802" i="15" s="1"/>
  <c r="L802" i="15"/>
  <c r="K802" i="15"/>
  <c r="I802" i="15"/>
  <c r="I801" i="15" s="1"/>
  <c r="H802" i="15"/>
  <c r="G802" i="15"/>
  <c r="G801" i="15" s="1"/>
  <c r="F802" i="15"/>
  <c r="E802" i="15"/>
  <c r="E801" i="15" s="1"/>
  <c r="D802" i="15"/>
  <c r="C802" i="15"/>
  <c r="R801" i="15"/>
  <c r="N801" i="15"/>
  <c r="F801" i="15"/>
  <c r="X800" i="15"/>
  <c r="AK799" i="15"/>
  <c r="AJ799" i="15"/>
  <c r="AI799" i="15"/>
  <c r="AH799" i="15"/>
  <c r="AG799" i="15"/>
  <c r="AF799" i="15"/>
  <c r="AD799" i="15"/>
  <c r="AC799" i="15"/>
  <c r="AB799" i="15"/>
  <c r="AA799" i="15"/>
  <c r="Z799" i="15"/>
  <c r="Y799" i="15"/>
  <c r="Q799" i="15"/>
  <c r="J799" i="15"/>
  <c r="C799" i="15"/>
  <c r="AK798" i="15"/>
  <c r="AJ798" i="15"/>
  <c r="AI798" i="15"/>
  <c r="AH798" i="15"/>
  <c r="AG798" i="15"/>
  <c r="AF798" i="15"/>
  <c r="AD798" i="15"/>
  <c r="AC798" i="15"/>
  <c r="AB798" i="15"/>
  <c r="AA798" i="15"/>
  <c r="Z798" i="15"/>
  <c r="Y798" i="15"/>
  <c r="Q798" i="15"/>
  <c r="X798" i="15" s="1"/>
  <c r="J798" i="15"/>
  <c r="AE798" i="15" s="1"/>
  <c r="C798" i="15"/>
  <c r="AK797" i="15"/>
  <c r="AJ797" i="15"/>
  <c r="AI797" i="15"/>
  <c r="AH797" i="15"/>
  <c r="AG797" i="15"/>
  <c r="AF797" i="15"/>
  <c r="AD797" i="15"/>
  <c r="AC797" i="15"/>
  <c r="AB797" i="15"/>
  <c r="AA797" i="15"/>
  <c r="Z797" i="15"/>
  <c r="Y797" i="15"/>
  <c r="Q797" i="15"/>
  <c r="X797" i="15" s="1"/>
  <c r="J797" i="15"/>
  <c r="AE797" i="15" s="1"/>
  <c r="C797" i="15"/>
  <c r="AK796" i="15"/>
  <c r="AJ796" i="15"/>
  <c r="AI796" i="15"/>
  <c r="AH796" i="15"/>
  <c r="AG796" i="15"/>
  <c r="AF796" i="15"/>
  <c r="AD796" i="15"/>
  <c r="AC796" i="15"/>
  <c r="AB796" i="15"/>
  <c r="AA796" i="15"/>
  <c r="Z796" i="15"/>
  <c r="Y796" i="15"/>
  <c r="Q796" i="15"/>
  <c r="X796" i="15" s="1"/>
  <c r="J796" i="15"/>
  <c r="AE796" i="15" s="1"/>
  <c r="C796" i="15"/>
  <c r="AK795" i="15"/>
  <c r="AJ795" i="15"/>
  <c r="AI795" i="15"/>
  <c r="AH795" i="15"/>
  <c r="AG795" i="15"/>
  <c r="AF795" i="15"/>
  <c r="AD795" i="15"/>
  <c r="AC795" i="15"/>
  <c r="AB795" i="15"/>
  <c r="AA795" i="15"/>
  <c r="Z795" i="15"/>
  <c r="Y795" i="15"/>
  <c r="Q795" i="15"/>
  <c r="J795" i="15"/>
  <c r="C795" i="15"/>
  <c r="AK794" i="15"/>
  <c r="AJ794" i="15"/>
  <c r="AI794" i="15"/>
  <c r="AH794" i="15"/>
  <c r="AG794" i="15"/>
  <c r="AF794" i="15"/>
  <c r="AD794" i="15"/>
  <c r="AC794" i="15"/>
  <c r="AB794" i="15"/>
  <c r="AA794" i="15"/>
  <c r="Z794" i="15"/>
  <c r="Y794" i="15"/>
  <c r="Q794" i="15"/>
  <c r="J794" i="15"/>
  <c r="AE794" i="15" s="1"/>
  <c r="C794" i="15"/>
  <c r="AK793" i="15"/>
  <c r="AJ793" i="15"/>
  <c r="AI793" i="15"/>
  <c r="AH793" i="15"/>
  <c r="AG793" i="15"/>
  <c r="AF793" i="15"/>
  <c r="AD793" i="15"/>
  <c r="AC793" i="15"/>
  <c r="AB793" i="15"/>
  <c r="AA793" i="15"/>
  <c r="Z793" i="15"/>
  <c r="Y793" i="15"/>
  <c r="X793" i="15"/>
  <c r="Q793" i="15"/>
  <c r="J793" i="15"/>
  <c r="AE793" i="15" s="1"/>
  <c r="C793" i="15"/>
  <c r="AK792" i="15"/>
  <c r="AJ792" i="15"/>
  <c r="AI792" i="15"/>
  <c r="AH792" i="15"/>
  <c r="AG792" i="15"/>
  <c r="AF792" i="15"/>
  <c r="AD792" i="15"/>
  <c r="AC792" i="15"/>
  <c r="AB792" i="15"/>
  <c r="AA792" i="15"/>
  <c r="Z792" i="15"/>
  <c r="Y792" i="15"/>
  <c r="Q792" i="15"/>
  <c r="X792" i="15" s="1"/>
  <c r="J792" i="15"/>
  <c r="C792" i="15"/>
  <c r="AK791" i="15"/>
  <c r="AJ791" i="15"/>
  <c r="AI791" i="15"/>
  <c r="AH791" i="15"/>
  <c r="AG791" i="15"/>
  <c r="AF791" i="15"/>
  <c r="AD791" i="15"/>
  <c r="AC791" i="15"/>
  <c r="AB791" i="15"/>
  <c r="AA791" i="15"/>
  <c r="Z791" i="15"/>
  <c r="Y791" i="15"/>
  <c r="Q791" i="15"/>
  <c r="J791" i="15"/>
  <c r="C791" i="15"/>
  <c r="AK790" i="15"/>
  <c r="AJ790" i="15"/>
  <c r="AI790" i="15"/>
  <c r="AH790" i="15"/>
  <c r="AG790" i="15"/>
  <c r="AF790" i="15"/>
  <c r="AD790" i="15"/>
  <c r="AC790" i="15"/>
  <c r="AB790" i="15"/>
  <c r="AA790" i="15"/>
  <c r="Z790" i="15"/>
  <c r="Y790" i="15"/>
  <c r="Q790" i="15"/>
  <c r="J790" i="15"/>
  <c r="AE790" i="15" s="1"/>
  <c r="C790" i="15"/>
  <c r="AK789" i="15"/>
  <c r="AJ789" i="15"/>
  <c r="AI789" i="15"/>
  <c r="AH789" i="15"/>
  <c r="AG789" i="15"/>
  <c r="AF789" i="15"/>
  <c r="AD789" i="15"/>
  <c r="AC789" i="15"/>
  <c r="AB789" i="15"/>
  <c r="AA789" i="15"/>
  <c r="Z789" i="15"/>
  <c r="Y789" i="15"/>
  <c r="Q789" i="15"/>
  <c r="J789" i="15"/>
  <c r="AE789" i="15" s="1"/>
  <c r="C789" i="15"/>
  <c r="AK788" i="15"/>
  <c r="AJ788" i="15"/>
  <c r="AI788" i="15"/>
  <c r="AH788" i="15"/>
  <c r="AG788" i="15"/>
  <c r="AF788" i="15"/>
  <c r="AD788" i="15"/>
  <c r="AC788" i="15"/>
  <c r="AB788" i="15"/>
  <c r="AA788" i="15"/>
  <c r="Z788" i="15"/>
  <c r="Y788" i="15"/>
  <c r="Q788" i="15"/>
  <c r="J788" i="15"/>
  <c r="AE788" i="15" s="1"/>
  <c r="C788" i="15"/>
  <c r="AK787" i="15"/>
  <c r="AJ787" i="15"/>
  <c r="AI787" i="15"/>
  <c r="AH787" i="15"/>
  <c r="AG787" i="15"/>
  <c r="AF787" i="15"/>
  <c r="AD787" i="15"/>
  <c r="AC787" i="15"/>
  <c r="AB787" i="15"/>
  <c r="AA787" i="15"/>
  <c r="Z787" i="15"/>
  <c r="Y787" i="15"/>
  <c r="Q787" i="15"/>
  <c r="J787" i="15"/>
  <c r="C787" i="15"/>
  <c r="AK786" i="15"/>
  <c r="AJ786" i="15"/>
  <c r="AI786" i="15"/>
  <c r="AH786" i="15"/>
  <c r="AG786" i="15"/>
  <c r="AF786" i="15"/>
  <c r="AD786" i="15"/>
  <c r="AC786" i="15"/>
  <c r="AB786" i="15"/>
  <c r="AA786" i="15"/>
  <c r="Z786" i="15"/>
  <c r="Y786" i="15"/>
  <c r="Q786" i="15"/>
  <c r="X786" i="15" s="1"/>
  <c r="J786" i="15"/>
  <c r="AE786" i="15" s="1"/>
  <c r="C786" i="15"/>
  <c r="AK785" i="15"/>
  <c r="AJ785" i="15"/>
  <c r="AI785" i="15"/>
  <c r="AH785" i="15"/>
  <c r="AG785" i="15"/>
  <c r="AF785" i="15"/>
  <c r="AD785" i="15"/>
  <c r="AC785" i="15"/>
  <c r="AB785" i="15"/>
  <c r="AA785" i="15"/>
  <c r="Z785" i="15"/>
  <c r="Y785" i="15"/>
  <c r="Q785" i="15"/>
  <c r="X785" i="15" s="1"/>
  <c r="J785" i="15"/>
  <c r="AE785" i="15" s="1"/>
  <c r="C785" i="15"/>
  <c r="AK784" i="15"/>
  <c r="AJ784" i="15"/>
  <c r="AI784" i="15"/>
  <c r="AH784" i="15"/>
  <c r="AG784" i="15"/>
  <c r="AF784" i="15"/>
  <c r="AD784" i="15"/>
  <c r="AC784" i="15"/>
  <c r="AB784" i="15"/>
  <c r="AA784" i="15"/>
  <c r="Z784" i="15"/>
  <c r="Y784" i="15"/>
  <c r="Q784" i="15"/>
  <c r="J784" i="15"/>
  <c r="C784" i="15"/>
  <c r="AK783" i="15"/>
  <c r="AJ783" i="15"/>
  <c r="AI783" i="15"/>
  <c r="AH783" i="15"/>
  <c r="AG783" i="15"/>
  <c r="AF783" i="15"/>
  <c r="AD783" i="15"/>
  <c r="AC783" i="15"/>
  <c r="AB783" i="15"/>
  <c r="AA783" i="15"/>
  <c r="Z783" i="15"/>
  <c r="Y783" i="15"/>
  <c r="Q783" i="15"/>
  <c r="J783" i="15"/>
  <c r="C783" i="15"/>
  <c r="AK782" i="15"/>
  <c r="AJ782" i="15"/>
  <c r="AI782" i="15"/>
  <c r="AH782" i="15"/>
  <c r="AG782" i="15"/>
  <c r="AF782" i="15"/>
  <c r="AD782" i="15"/>
  <c r="AC782" i="15"/>
  <c r="AB782" i="15"/>
  <c r="AA782" i="15"/>
  <c r="Z782" i="15"/>
  <c r="Y782" i="15"/>
  <c r="Q782" i="15"/>
  <c r="X782" i="15" s="1"/>
  <c r="J782" i="15"/>
  <c r="AE782" i="15" s="1"/>
  <c r="C782" i="15"/>
  <c r="AK781" i="15"/>
  <c r="AJ781" i="15"/>
  <c r="AI781" i="15"/>
  <c r="AH781" i="15"/>
  <c r="AG781" i="15"/>
  <c r="AF781" i="15"/>
  <c r="AD781" i="15"/>
  <c r="AC781" i="15"/>
  <c r="AB781" i="15"/>
  <c r="AA781" i="15"/>
  <c r="Z781" i="15"/>
  <c r="Y781" i="15"/>
  <c r="Q781" i="15"/>
  <c r="X781" i="15" s="1"/>
  <c r="J781" i="15"/>
  <c r="AE781" i="15" s="1"/>
  <c r="C781" i="15"/>
  <c r="AK780" i="15"/>
  <c r="AJ780" i="15"/>
  <c r="AI780" i="15"/>
  <c r="AH780" i="15"/>
  <c r="AG780" i="15"/>
  <c r="AF780" i="15"/>
  <c r="AD780" i="15"/>
  <c r="AC780" i="15"/>
  <c r="AB780" i="15"/>
  <c r="AA780" i="15"/>
  <c r="Z780" i="15"/>
  <c r="Y780" i="15"/>
  <c r="Q780" i="15"/>
  <c r="X780" i="15" s="1"/>
  <c r="J780" i="15"/>
  <c r="AE780" i="15" s="1"/>
  <c r="C780" i="15"/>
  <c r="AK779" i="15"/>
  <c r="AJ779" i="15"/>
  <c r="AI779" i="15"/>
  <c r="AH779" i="15"/>
  <c r="AG779" i="15"/>
  <c r="AF779" i="15"/>
  <c r="AD779" i="15"/>
  <c r="AC779" i="15"/>
  <c r="AB779" i="15"/>
  <c r="AA779" i="15"/>
  <c r="Z779" i="15"/>
  <c r="Y779" i="15"/>
  <c r="Q779" i="15"/>
  <c r="J779" i="15"/>
  <c r="C779" i="15"/>
  <c r="AK778" i="15"/>
  <c r="AJ778" i="15"/>
  <c r="AI778" i="15"/>
  <c r="AH778" i="15"/>
  <c r="AG778" i="15"/>
  <c r="AF778" i="15"/>
  <c r="AD778" i="15"/>
  <c r="AC778" i="15"/>
  <c r="AB778" i="15"/>
  <c r="AA778" i="15"/>
  <c r="Z778" i="15"/>
  <c r="Y778" i="15"/>
  <c r="Q778" i="15"/>
  <c r="J778" i="15"/>
  <c r="AE778" i="15" s="1"/>
  <c r="C778" i="15"/>
  <c r="AK777" i="15"/>
  <c r="AJ777" i="15"/>
  <c r="AI777" i="15"/>
  <c r="AH777" i="15"/>
  <c r="AG777" i="15"/>
  <c r="AF777" i="15"/>
  <c r="AD777" i="15"/>
  <c r="AC777" i="15"/>
  <c r="AB777" i="15"/>
  <c r="AA777" i="15"/>
  <c r="Z777" i="15"/>
  <c r="Y777" i="15"/>
  <c r="X777" i="15"/>
  <c r="Q777" i="15"/>
  <c r="J777" i="15"/>
  <c r="AE777" i="15" s="1"/>
  <c r="C777" i="15"/>
  <c r="AK776" i="15"/>
  <c r="AJ776" i="15"/>
  <c r="AI776" i="15"/>
  <c r="AH776" i="15"/>
  <c r="AG776" i="15"/>
  <c r="AF776" i="15"/>
  <c r="AD776" i="15"/>
  <c r="AC776" i="15"/>
  <c r="AB776" i="15"/>
  <c r="AA776" i="15"/>
  <c r="Z776" i="15"/>
  <c r="Y776" i="15"/>
  <c r="Q776" i="15"/>
  <c r="J776" i="15"/>
  <c r="AE776" i="15" s="1"/>
  <c r="C776" i="15"/>
  <c r="AK775" i="15"/>
  <c r="AJ775" i="15"/>
  <c r="AI775" i="15"/>
  <c r="AH775" i="15"/>
  <c r="AG775" i="15"/>
  <c r="AF775" i="15"/>
  <c r="AD775" i="15"/>
  <c r="AC775" i="15"/>
  <c r="AB775" i="15"/>
  <c r="AA775" i="15"/>
  <c r="Z775" i="15"/>
  <c r="Y775" i="15"/>
  <c r="Q775" i="15"/>
  <c r="J775" i="15"/>
  <c r="C775" i="15"/>
  <c r="AK774" i="15"/>
  <c r="AJ774" i="15"/>
  <c r="AI774" i="15"/>
  <c r="AH774" i="15"/>
  <c r="AG774" i="15"/>
  <c r="AF774" i="15"/>
  <c r="AD774" i="15"/>
  <c r="AC774" i="15"/>
  <c r="AB774" i="15"/>
  <c r="AA774" i="15"/>
  <c r="Z774" i="15"/>
  <c r="Y774" i="15"/>
  <c r="Q774" i="15"/>
  <c r="J774" i="15"/>
  <c r="AE774" i="15" s="1"/>
  <c r="C774" i="15"/>
  <c r="AK773" i="15"/>
  <c r="AJ773" i="15"/>
  <c r="AI773" i="15"/>
  <c r="AH773" i="15"/>
  <c r="AG773" i="15"/>
  <c r="AF773" i="15"/>
  <c r="AD773" i="15"/>
  <c r="AC773" i="15"/>
  <c r="AB773" i="15"/>
  <c r="AA773" i="15"/>
  <c r="Z773" i="15"/>
  <c r="Y773" i="15"/>
  <c r="Q773" i="15"/>
  <c r="X773" i="15" s="1"/>
  <c r="J773" i="15"/>
  <c r="AE773" i="15" s="1"/>
  <c r="C773" i="15"/>
  <c r="AK772" i="15"/>
  <c r="AJ772" i="15"/>
  <c r="AI772" i="15"/>
  <c r="AH772" i="15"/>
  <c r="AG772" i="15"/>
  <c r="AF772" i="15"/>
  <c r="AD772" i="15"/>
  <c r="AC772" i="15"/>
  <c r="AB772" i="15"/>
  <c r="AA772" i="15"/>
  <c r="Z772" i="15"/>
  <c r="Y772" i="15"/>
  <c r="Q772" i="15"/>
  <c r="X772" i="15" s="1"/>
  <c r="J772" i="15"/>
  <c r="AE772" i="15" s="1"/>
  <c r="C772" i="15"/>
  <c r="AK771" i="15"/>
  <c r="AJ771" i="15"/>
  <c r="AI771" i="15"/>
  <c r="AH771" i="15"/>
  <c r="AG771" i="15"/>
  <c r="AF771" i="15"/>
  <c r="AD771" i="15"/>
  <c r="AC771" i="15"/>
  <c r="AB771" i="15"/>
  <c r="AA771" i="15"/>
  <c r="Z771" i="15"/>
  <c r="Y771" i="15"/>
  <c r="Q771" i="15"/>
  <c r="J771" i="15"/>
  <c r="J769" i="15" s="1"/>
  <c r="C771" i="15"/>
  <c r="C769" i="15" s="1"/>
  <c r="AG770" i="15"/>
  <c r="W770" i="15"/>
  <c r="V770" i="15"/>
  <c r="U770" i="15"/>
  <c r="AB770" i="15" s="1"/>
  <c r="T770" i="15"/>
  <c r="AA770" i="15" s="1"/>
  <c r="S770" i="15"/>
  <c r="R770" i="15"/>
  <c r="P770" i="15"/>
  <c r="AK770" i="15" s="1"/>
  <c r="O770" i="15"/>
  <c r="N770" i="15"/>
  <c r="AI770" i="15" s="1"/>
  <c r="M770" i="15"/>
  <c r="AH770" i="15" s="1"/>
  <c r="L770" i="15"/>
  <c r="K770" i="15"/>
  <c r="I770" i="15"/>
  <c r="H770" i="15"/>
  <c r="G770" i="15"/>
  <c r="F770" i="15"/>
  <c r="E770" i="15"/>
  <c r="D770" i="15"/>
  <c r="AJ769" i="15"/>
  <c r="AD769" i="15"/>
  <c r="W769" i="15"/>
  <c r="V769" i="15"/>
  <c r="U769" i="15"/>
  <c r="T769" i="15"/>
  <c r="S769" i="15"/>
  <c r="Z769" i="15" s="1"/>
  <c r="R769" i="15"/>
  <c r="Q769" i="15"/>
  <c r="P769" i="15"/>
  <c r="O769" i="15"/>
  <c r="N769" i="15"/>
  <c r="M769" i="15"/>
  <c r="L769" i="15"/>
  <c r="K769" i="15"/>
  <c r="I769" i="15"/>
  <c r="H769" i="15"/>
  <c r="H768" i="15" s="1"/>
  <c r="G769" i="15"/>
  <c r="F769" i="15"/>
  <c r="F768" i="15" s="1"/>
  <c r="E769" i="15"/>
  <c r="D769" i="15"/>
  <c r="D768" i="15" s="1"/>
  <c r="U768" i="15"/>
  <c r="I768" i="15"/>
  <c r="X767" i="15"/>
  <c r="AK766" i="15"/>
  <c r="AJ766" i="15"/>
  <c r="AI766" i="15"/>
  <c r="AH766" i="15"/>
  <c r="AG766" i="15"/>
  <c r="AF766" i="15"/>
  <c r="AD766" i="15"/>
  <c r="AC766" i="15"/>
  <c r="AB766" i="15"/>
  <c r="AA766" i="15"/>
  <c r="Z766" i="15"/>
  <c r="Y766" i="15"/>
  <c r="Q766" i="15"/>
  <c r="X766" i="15" s="1"/>
  <c r="J766" i="15"/>
  <c r="AE766" i="15" s="1"/>
  <c r="C766" i="15"/>
  <c r="AK765" i="15"/>
  <c r="AJ765" i="15"/>
  <c r="AI765" i="15"/>
  <c r="AH765" i="15"/>
  <c r="AG765" i="15"/>
  <c r="AF765" i="15"/>
  <c r="AD765" i="15"/>
  <c r="AC765" i="15"/>
  <c r="AB765" i="15"/>
  <c r="AA765" i="15"/>
  <c r="Z765" i="15"/>
  <c r="Y765" i="15"/>
  <c r="Q765" i="15"/>
  <c r="J765" i="15"/>
  <c r="C765" i="15"/>
  <c r="AK764" i="15"/>
  <c r="AJ764" i="15"/>
  <c r="AI764" i="15"/>
  <c r="AH764" i="15"/>
  <c r="AG764" i="15"/>
  <c r="AF764" i="15"/>
  <c r="AD764" i="15"/>
  <c r="AC764" i="15"/>
  <c r="AB764" i="15"/>
  <c r="AA764" i="15"/>
  <c r="Z764" i="15"/>
  <c r="Y764" i="15"/>
  <c r="Q764" i="15"/>
  <c r="J764" i="15"/>
  <c r="AE764" i="15" s="1"/>
  <c r="C764" i="15"/>
  <c r="AK763" i="15"/>
  <c r="AJ763" i="15"/>
  <c r="AI763" i="15"/>
  <c r="AH763" i="15"/>
  <c r="AG763" i="15"/>
  <c r="AF763" i="15"/>
  <c r="AD763" i="15"/>
  <c r="AC763" i="15"/>
  <c r="AB763" i="15"/>
  <c r="AA763" i="15"/>
  <c r="Z763" i="15"/>
  <c r="Y763" i="15"/>
  <c r="Q763" i="15"/>
  <c r="J763" i="15"/>
  <c r="AE763" i="15" s="1"/>
  <c r="C763" i="15"/>
  <c r="AK762" i="15"/>
  <c r="AJ762" i="15"/>
  <c r="AI762" i="15"/>
  <c r="AH762" i="15"/>
  <c r="AG762" i="15"/>
  <c r="AF762" i="15"/>
  <c r="AD762" i="15"/>
  <c r="AC762" i="15"/>
  <c r="AB762" i="15"/>
  <c r="AA762" i="15"/>
  <c r="Z762" i="15"/>
  <c r="Y762" i="15"/>
  <c r="Q762" i="15"/>
  <c r="J762" i="15"/>
  <c r="AE762" i="15" s="1"/>
  <c r="C762" i="15"/>
  <c r="AK761" i="15"/>
  <c r="AJ761" i="15"/>
  <c r="AI761" i="15"/>
  <c r="AH761" i="15"/>
  <c r="AG761" i="15"/>
  <c r="AF761" i="15"/>
  <c r="AD761" i="15"/>
  <c r="AC761" i="15"/>
  <c r="AB761" i="15"/>
  <c r="AA761" i="15"/>
  <c r="Z761" i="15"/>
  <c r="Y761" i="15"/>
  <c r="Q761" i="15"/>
  <c r="J761" i="15"/>
  <c r="C761" i="15"/>
  <c r="AK760" i="15"/>
  <c r="AJ760" i="15"/>
  <c r="AI760" i="15"/>
  <c r="AH760" i="15"/>
  <c r="AG760" i="15"/>
  <c r="AF760" i="15"/>
  <c r="AD760" i="15"/>
  <c r="AC760" i="15"/>
  <c r="AB760" i="15"/>
  <c r="AA760" i="15"/>
  <c r="Z760" i="15"/>
  <c r="Y760" i="15"/>
  <c r="Q760" i="15"/>
  <c r="X760" i="15" s="1"/>
  <c r="J760" i="15"/>
  <c r="AE760" i="15" s="1"/>
  <c r="C760" i="15"/>
  <c r="AK759" i="15"/>
  <c r="AJ759" i="15"/>
  <c r="AI759" i="15"/>
  <c r="AH759" i="15"/>
  <c r="AG759" i="15"/>
  <c r="AF759" i="15"/>
  <c r="AD759" i="15"/>
  <c r="AC759" i="15"/>
  <c r="AB759" i="15"/>
  <c r="AA759" i="15"/>
  <c r="Z759" i="15"/>
  <c r="Y759" i="15"/>
  <c r="Q759" i="15"/>
  <c r="X759" i="15" s="1"/>
  <c r="J759" i="15"/>
  <c r="AE759" i="15" s="1"/>
  <c r="C759" i="15"/>
  <c r="AK758" i="15"/>
  <c r="AJ758" i="15"/>
  <c r="AI758" i="15"/>
  <c r="AH758" i="15"/>
  <c r="AG758" i="15"/>
  <c r="AF758" i="15"/>
  <c r="AD758" i="15"/>
  <c r="AC758" i="15"/>
  <c r="AB758" i="15"/>
  <c r="AA758" i="15"/>
  <c r="Z758" i="15"/>
  <c r="Y758" i="15"/>
  <c r="Q758" i="15"/>
  <c r="J758" i="15"/>
  <c r="AE758" i="15" s="1"/>
  <c r="C758" i="15"/>
  <c r="AK757" i="15"/>
  <c r="AJ757" i="15"/>
  <c r="AI757" i="15"/>
  <c r="AH757" i="15"/>
  <c r="AG757" i="15"/>
  <c r="AF757" i="15"/>
  <c r="AD757" i="15"/>
  <c r="AC757" i="15"/>
  <c r="AB757" i="15"/>
  <c r="AA757" i="15"/>
  <c r="Z757" i="15"/>
  <c r="Y757" i="15"/>
  <c r="Q757" i="15"/>
  <c r="J757" i="15"/>
  <c r="C757" i="15"/>
  <c r="AK756" i="15"/>
  <c r="AJ756" i="15"/>
  <c r="AI756" i="15"/>
  <c r="AH756" i="15"/>
  <c r="AG756" i="15"/>
  <c r="AF756" i="15"/>
  <c r="AD756" i="15"/>
  <c r="AC756" i="15"/>
  <c r="AB756" i="15"/>
  <c r="AA756" i="15"/>
  <c r="Z756" i="15"/>
  <c r="Y756" i="15"/>
  <c r="Q756" i="15"/>
  <c r="J756" i="15"/>
  <c r="AE756" i="15" s="1"/>
  <c r="C756" i="15"/>
  <c r="AK755" i="15"/>
  <c r="AJ755" i="15"/>
  <c r="AI755" i="15"/>
  <c r="AH755" i="15"/>
  <c r="AG755" i="15"/>
  <c r="AF755" i="15"/>
  <c r="AD755" i="15"/>
  <c r="AC755" i="15"/>
  <c r="AB755" i="15"/>
  <c r="AA755" i="15"/>
  <c r="Z755" i="15"/>
  <c r="Y755" i="15"/>
  <c r="X755" i="15"/>
  <c r="Q755" i="15"/>
  <c r="J755" i="15"/>
  <c r="AE755" i="15" s="1"/>
  <c r="C755" i="15"/>
  <c r="AK754" i="15"/>
  <c r="AJ754" i="15"/>
  <c r="AI754" i="15"/>
  <c r="AH754" i="15"/>
  <c r="AG754" i="15"/>
  <c r="AF754" i="15"/>
  <c r="AD754" i="15"/>
  <c r="AC754" i="15"/>
  <c r="AB754" i="15"/>
  <c r="AA754" i="15"/>
  <c r="Z754" i="15"/>
  <c r="Y754" i="15"/>
  <c r="Q754" i="15"/>
  <c r="J754" i="15"/>
  <c r="AE754" i="15" s="1"/>
  <c r="C754" i="15"/>
  <c r="AK753" i="15"/>
  <c r="AJ753" i="15"/>
  <c r="AI753" i="15"/>
  <c r="AH753" i="15"/>
  <c r="AG753" i="15"/>
  <c r="AF753" i="15"/>
  <c r="AD753" i="15"/>
  <c r="AC753" i="15"/>
  <c r="AB753" i="15"/>
  <c r="AA753" i="15"/>
  <c r="Z753" i="15"/>
  <c r="Y753" i="15"/>
  <c r="Q753" i="15"/>
  <c r="J753" i="15"/>
  <c r="C753" i="15"/>
  <c r="AK752" i="15"/>
  <c r="AJ752" i="15"/>
  <c r="AI752" i="15"/>
  <c r="AH752" i="15"/>
  <c r="AG752" i="15"/>
  <c r="AF752" i="15"/>
  <c r="AD752" i="15"/>
  <c r="AC752" i="15"/>
  <c r="AB752" i="15"/>
  <c r="AA752" i="15"/>
  <c r="Z752" i="15"/>
  <c r="Y752" i="15"/>
  <c r="Q752" i="15"/>
  <c r="X752" i="15" s="1"/>
  <c r="J752" i="15"/>
  <c r="AE752" i="15" s="1"/>
  <c r="C752" i="15"/>
  <c r="AK751" i="15"/>
  <c r="AJ751" i="15"/>
  <c r="AI751" i="15"/>
  <c r="AH751" i="15"/>
  <c r="AG751" i="15"/>
  <c r="AF751" i="15"/>
  <c r="AD751" i="15"/>
  <c r="AC751" i="15"/>
  <c r="AB751" i="15"/>
  <c r="AA751" i="15"/>
  <c r="Z751" i="15"/>
  <c r="Y751" i="15"/>
  <c r="Q751" i="15"/>
  <c r="X751" i="15" s="1"/>
  <c r="J751" i="15"/>
  <c r="AE751" i="15" s="1"/>
  <c r="C751" i="15"/>
  <c r="AK750" i="15"/>
  <c r="AJ750" i="15"/>
  <c r="AI750" i="15"/>
  <c r="AH750" i="15"/>
  <c r="AG750" i="15"/>
  <c r="AF750" i="15"/>
  <c r="AD750" i="15"/>
  <c r="AC750" i="15"/>
  <c r="AB750" i="15"/>
  <c r="AA750" i="15"/>
  <c r="Z750" i="15"/>
  <c r="Y750" i="15"/>
  <c r="Q750" i="15"/>
  <c r="X750" i="15" s="1"/>
  <c r="J750" i="15"/>
  <c r="AE750" i="15" s="1"/>
  <c r="C750" i="15"/>
  <c r="AK749" i="15"/>
  <c r="AJ749" i="15"/>
  <c r="AI749" i="15"/>
  <c r="AH749" i="15"/>
  <c r="AG749" i="15"/>
  <c r="AF749" i="15"/>
  <c r="AD749" i="15"/>
  <c r="AC749" i="15"/>
  <c r="AB749" i="15"/>
  <c r="AA749" i="15"/>
  <c r="Z749" i="15"/>
  <c r="Y749" i="15"/>
  <c r="Q749" i="15"/>
  <c r="J749" i="15"/>
  <c r="C749" i="15"/>
  <c r="AK748" i="15"/>
  <c r="AJ748" i="15"/>
  <c r="AI748" i="15"/>
  <c r="AH748" i="15"/>
  <c r="AG748" i="15"/>
  <c r="AF748" i="15"/>
  <c r="AD748" i="15"/>
  <c r="AC748" i="15"/>
  <c r="AB748" i="15"/>
  <c r="AA748" i="15"/>
  <c r="Z748" i="15"/>
  <c r="Y748" i="15"/>
  <c r="Q748" i="15"/>
  <c r="J748" i="15"/>
  <c r="AE748" i="15" s="1"/>
  <c r="C748" i="15"/>
  <c r="AK747" i="15"/>
  <c r="AJ747" i="15"/>
  <c r="AI747" i="15"/>
  <c r="AH747" i="15"/>
  <c r="AG747" i="15"/>
  <c r="AF747" i="15"/>
  <c r="AD747" i="15"/>
  <c r="AC747" i="15"/>
  <c r="AB747" i="15"/>
  <c r="AA747" i="15"/>
  <c r="Z747" i="15"/>
  <c r="Y747" i="15"/>
  <c r="Q747" i="15"/>
  <c r="J747" i="15"/>
  <c r="AE747" i="15" s="1"/>
  <c r="C747" i="15"/>
  <c r="AK746" i="15"/>
  <c r="AJ746" i="15"/>
  <c r="AI746" i="15"/>
  <c r="AH746" i="15"/>
  <c r="AG746" i="15"/>
  <c r="AF746" i="15"/>
  <c r="AD746" i="15"/>
  <c r="AC746" i="15"/>
  <c r="AB746" i="15"/>
  <c r="AA746" i="15"/>
  <c r="Z746" i="15"/>
  <c r="Y746" i="15"/>
  <c r="Q746" i="15"/>
  <c r="J746" i="15"/>
  <c r="AE746" i="15" s="1"/>
  <c r="C746" i="15"/>
  <c r="AK745" i="15"/>
  <c r="AJ745" i="15"/>
  <c r="AI745" i="15"/>
  <c r="AH745" i="15"/>
  <c r="AG745" i="15"/>
  <c r="AF745" i="15"/>
  <c r="AD745" i="15"/>
  <c r="AC745" i="15"/>
  <c r="AB745" i="15"/>
  <c r="AA745" i="15"/>
  <c r="Z745" i="15"/>
  <c r="Y745" i="15"/>
  <c r="Q745" i="15"/>
  <c r="J745" i="15"/>
  <c r="C745" i="15"/>
  <c r="AK744" i="15"/>
  <c r="AJ744" i="15"/>
  <c r="AI744" i="15"/>
  <c r="AH744" i="15"/>
  <c r="AG744" i="15"/>
  <c r="AF744" i="15"/>
  <c r="AD744" i="15"/>
  <c r="AC744" i="15"/>
  <c r="AB744" i="15"/>
  <c r="AA744" i="15"/>
  <c r="Z744" i="15"/>
  <c r="Y744" i="15"/>
  <c r="Q744" i="15"/>
  <c r="J744" i="15"/>
  <c r="AE744" i="15" s="1"/>
  <c r="C744" i="15"/>
  <c r="AK743" i="15"/>
  <c r="AJ743" i="15"/>
  <c r="AI743" i="15"/>
  <c r="AH743" i="15"/>
  <c r="AG743" i="15"/>
  <c r="AF743" i="15"/>
  <c r="AD743" i="15"/>
  <c r="AC743" i="15"/>
  <c r="AB743" i="15"/>
  <c r="AA743" i="15"/>
  <c r="Z743" i="15"/>
  <c r="Y743" i="15"/>
  <c r="Q743" i="15"/>
  <c r="J743" i="15"/>
  <c r="AE743" i="15" s="1"/>
  <c r="C743" i="15"/>
  <c r="AK742" i="15"/>
  <c r="AJ742" i="15"/>
  <c r="AI742" i="15"/>
  <c r="AH742" i="15"/>
  <c r="AG742" i="15"/>
  <c r="AF742" i="15"/>
  <c r="AD742" i="15"/>
  <c r="AC742" i="15"/>
  <c r="AB742" i="15"/>
  <c r="AA742" i="15"/>
  <c r="Z742" i="15"/>
  <c r="Y742" i="15"/>
  <c r="Q742" i="15"/>
  <c r="J742" i="15"/>
  <c r="AE742" i="15" s="1"/>
  <c r="C742" i="15"/>
  <c r="AK741" i="15"/>
  <c r="AJ741" i="15"/>
  <c r="AI741" i="15"/>
  <c r="AH741" i="15"/>
  <c r="AG741" i="15"/>
  <c r="AF741" i="15"/>
  <c r="AD741" i="15"/>
  <c r="AC741" i="15"/>
  <c r="AB741" i="15"/>
  <c r="AA741" i="15"/>
  <c r="Z741" i="15"/>
  <c r="Y741" i="15"/>
  <c r="Q741" i="15"/>
  <c r="J741" i="15"/>
  <c r="C741" i="15"/>
  <c r="C739" i="15" s="1"/>
  <c r="AK740" i="15"/>
  <c r="W740" i="15"/>
  <c r="V740" i="15"/>
  <c r="U740" i="15"/>
  <c r="T740" i="15"/>
  <c r="AA740" i="15" s="1"/>
  <c r="S740" i="15"/>
  <c r="R740" i="15"/>
  <c r="P740" i="15"/>
  <c r="O740" i="15"/>
  <c r="N740" i="15"/>
  <c r="AI740" i="15" s="1"/>
  <c r="M740" i="15"/>
  <c r="AH740" i="15" s="1"/>
  <c r="L740" i="15"/>
  <c r="AG740" i="15" s="1"/>
  <c r="K740" i="15"/>
  <c r="I740" i="15"/>
  <c r="I738" i="15" s="1"/>
  <c r="H740" i="15"/>
  <c r="G740" i="15"/>
  <c r="F740" i="15"/>
  <c r="E740" i="15"/>
  <c r="D740" i="15"/>
  <c r="AD739" i="15"/>
  <c r="W739" i="15"/>
  <c r="V739" i="15"/>
  <c r="U739" i="15"/>
  <c r="U738" i="15" s="1"/>
  <c r="T739" i="15"/>
  <c r="S739" i="15"/>
  <c r="R739" i="15"/>
  <c r="Q739" i="15"/>
  <c r="P739" i="15"/>
  <c r="AK739" i="15" s="1"/>
  <c r="O739" i="15"/>
  <c r="AJ739" i="15" s="1"/>
  <c r="N739" i="15"/>
  <c r="M739" i="15"/>
  <c r="L739" i="15"/>
  <c r="AG739" i="15" s="1"/>
  <c r="K739" i="15"/>
  <c r="I739" i="15"/>
  <c r="H739" i="15"/>
  <c r="H738" i="15" s="1"/>
  <c r="G739" i="15"/>
  <c r="F739" i="15"/>
  <c r="E739" i="15"/>
  <c r="D739" i="15"/>
  <c r="D738" i="15" s="1"/>
  <c r="E738" i="15"/>
  <c r="X737" i="15"/>
  <c r="AK736" i="15"/>
  <c r="AJ736" i="15"/>
  <c r="AI736" i="15"/>
  <c r="AH736" i="15"/>
  <c r="AG736" i="15"/>
  <c r="AF736" i="15"/>
  <c r="AD736" i="15"/>
  <c r="AC736" i="15"/>
  <c r="AB736" i="15"/>
  <c r="AA736" i="15"/>
  <c r="Z736" i="15"/>
  <c r="Y736" i="15"/>
  <c r="Q736" i="15"/>
  <c r="J736" i="15"/>
  <c r="AE736" i="15" s="1"/>
  <c r="C736" i="15"/>
  <c r="AK735" i="15"/>
  <c r="AJ735" i="15"/>
  <c r="AI735" i="15"/>
  <c r="AH735" i="15"/>
  <c r="AG735" i="15"/>
  <c r="AF735" i="15"/>
  <c r="AD735" i="15"/>
  <c r="AC735" i="15"/>
  <c r="AB735" i="15"/>
  <c r="AA735" i="15"/>
  <c r="Z735" i="15"/>
  <c r="Y735" i="15"/>
  <c r="Q735" i="15"/>
  <c r="J735" i="15"/>
  <c r="C735" i="15"/>
  <c r="AK734" i="15"/>
  <c r="AJ734" i="15"/>
  <c r="AI734" i="15"/>
  <c r="AH734" i="15"/>
  <c r="AG734" i="15"/>
  <c r="AF734" i="15"/>
  <c r="AD734" i="15"/>
  <c r="AC734" i="15"/>
  <c r="AB734" i="15"/>
  <c r="AA734" i="15"/>
  <c r="Z734" i="15"/>
  <c r="Y734" i="15"/>
  <c r="Q734" i="15"/>
  <c r="J734" i="15"/>
  <c r="AE734" i="15" s="1"/>
  <c r="C734" i="15"/>
  <c r="AK733" i="15"/>
  <c r="AJ733" i="15"/>
  <c r="AI733" i="15"/>
  <c r="AH733" i="15"/>
  <c r="AG733" i="15"/>
  <c r="AF733" i="15"/>
  <c r="AD733" i="15"/>
  <c r="AC733" i="15"/>
  <c r="AB733" i="15"/>
  <c r="AA733" i="15"/>
  <c r="Z733" i="15"/>
  <c r="Y733" i="15"/>
  <c r="Q733" i="15"/>
  <c r="J733" i="15"/>
  <c r="AE733" i="15" s="1"/>
  <c r="C733" i="15"/>
  <c r="AK732" i="15"/>
  <c r="AJ732" i="15"/>
  <c r="AI732" i="15"/>
  <c r="AH732" i="15"/>
  <c r="AG732" i="15"/>
  <c r="AF732" i="15"/>
  <c r="AD732" i="15"/>
  <c r="AC732" i="15"/>
  <c r="AB732" i="15"/>
  <c r="AA732" i="15"/>
  <c r="Z732" i="15"/>
  <c r="Y732" i="15"/>
  <c r="Q732" i="15"/>
  <c r="J732" i="15"/>
  <c r="AE732" i="15" s="1"/>
  <c r="C732" i="15"/>
  <c r="AK731" i="15"/>
  <c r="AJ731" i="15"/>
  <c r="AI731" i="15"/>
  <c r="AH731" i="15"/>
  <c r="AG731" i="15"/>
  <c r="AF731" i="15"/>
  <c r="AD731" i="15"/>
  <c r="AC731" i="15"/>
  <c r="AB731" i="15"/>
  <c r="AA731" i="15"/>
  <c r="Z731" i="15"/>
  <c r="Y731" i="15"/>
  <c r="Q731" i="15"/>
  <c r="J731" i="15"/>
  <c r="C731" i="15"/>
  <c r="AK730" i="15"/>
  <c r="AJ730" i="15"/>
  <c r="AI730" i="15"/>
  <c r="AH730" i="15"/>
  <c r="AG730" i="15"/>
  <c r="AF730" i="15"/>
  <c r="AD730" i="15"/>
  <c r="AC730" i="15"/>
  <c r="AB730" i="15"/>
  <c r="AA730" i="15"/>
  <c r="Z730" i="15"/>
  <c r="Y730" i="15"/>
  <c r="Q730" i="15"/>
  <c r="X730" i="15" s="1"/>
  <c r="J730" i="15"/>
  <c r="AE730" i="15" s="1"/>
  <c r="C730" i="15"/>
  <c r="AK729" i="15"/>
  <c r="AJ729" i="15"/>
  <c r="AI729" i="15"/>
  <c r="AH729" i="15"/>
  <c r="AG729" i="15"/>
  <c r="AF729" i="15"/>
  <c r="AD729" i="15"/>
  <c r="AC729" i="15"/>
  <c r="AB729" i="15"/>
  <c r="AA729" i="15"/>
  <c r="Z729" i="15"/>
  <c r="Y729" i="15"/>
  <c r="X729" i="15"/>
  <c r="Q729" i="15"/>
  <c r="J729" i="15"/>
  <c r="AE729" i="15" s="1"/>
  <c r="C729" i="15"/>
  <c r="AK728" i="15"/>
  <c r="AJ728" i="15"/>
  <c r="AI728" i="15"/>
  <c r="AH728" i="15"/>
  <c r="AG728" i="15"/>
  <c r="AF728" i="15"/>
  <c r="AD728" i="15"/>
  <c r="AC728" i="15"/>
  <c r="AB728" i="15"/>
  <c r="AA728" i="15"/>
  <c r="Z728" i="15"/>
  <c r="Y728" i="15"/>
  <c r="Q728" i="15"/>
  <c r="X728" i="15" s="1"/>
  <c r="J728" i="15"/>
  <c r="C728" i="15"/>
  <c r="AK727" i="15"/>
  <c r="AJ727" i="15"/>
  <c r="AI727" i="15"/>
  <c r="AH727" i="15"/>
  <c r="AG727" i="15"/>
  <c r="AF727" i="15"/>
  <c r="AD727" i="15"/>
  <c r="AC727" i="15"/>
  <c r="AB727" i="15"/>
  <c r="AA727" i="15"/>
  <c r="Z727" i="15"/>
  <c r="Y727" i="15"/>
  <c r="Q727" i="15"/>
  <c r="J727" i="15"/>
  <c r="C727" i="15"/>
  <c r="AK726" i="15"/>
  <c r="AJ726" i="15"/>
  <c r="AI726" i="15"/>
  <c r="AH726" i="15"/>
  <c r="AG726" i="15"/>
  <c r="AF726" i="15"/>
  <c r="AD726" i="15"/>
  <c r="AC726" i="15"/>
  <c r="AB726" i="15"/>
  <c r="AA726" i="15"/>
  <c r="Z726" i="15"/>
  <c r="Y726" i="15"/>
  <c r="Q726" i="15"/>
  <c r="J726" i="15"/>
  <c r="AE726" i="15" s="1"/>
  <c r="C726" i="15"/>
  <c r="AK725" i="15"/>
  <c r="AJ725" i="15"/>
  <c r="AI725" i="15"/>
  <c r="AH725" i="15"/>
  <c r="AG725" i="15"/>
  <c r="AF725" i="15"/>
  <c r="AD725" i="15"/>
  <c r="AC725" i="15"/>
  <c r="AB725" i="15"/>
  <c r="AA725" i="15"/>
  <c r="Z725" i="15"/>
  <c r="Y725" i="15"/>
  <c r="Q725" i="15"/>
  <c r="X725" i="15" s="1"/>
  <c r="J725" i="15"/>
  <c r="AE725" i="15" s="1"/>
  <c r="C725" i="15"/>
  <c r="AK724" i="15"/>
  <c r="AJ724" i="15"/>
  <c r="AI724" i="15"/>
  <c r="AH724" i="15"/>
  <c r="AG724" i="15"/>
  <c r="AF724" i="15"/>
  <c r="AD724" i="15"/>
  <c r="AC724" i="15"/>
  <c r="AB724" i="15"/>
  <c r="AA724" i="15"/>
  <c r="Z724" i="15"/>
  <c r="Y724" i="15"/>
  <c r="Q724" i="15"/>
  <c r="J724" i="15"/>
  <c r="AE724" i="15" s="1"/>
  <c r="C724" i="15"/>
  <c r="AK723" i="15"/>
  <c r="AJ723" i="15"/>
  <c r="AI723" i="15"/>
  <c r="AH723" i="15"/>
  <c r="AG723" i="15"/>
  <c r="AF723" i="15"/>
  <c r="AD723" i="15"/>
  <c r="AC723" i="15"/>
  <c r="AB723" i="15"/>
  <c r="AA723" i="15"/>
  <c r="Z723" i="15"/>
  <c r="Y723" i="15"/>
  <c r="Q723" i="15"/>
  <c r="J723" i="15"/>
  <c r="C723" i="15"/>
  <c r="AK722" i="15"/>
  <c r="AJ722" i="15"/>
  <c r="AI722" i="15"/>
  <c r="AH722" i="15"/>
  <c r="AG722" i="15"/>
  <c r="AF722" i="15"/>
  <c r="AD722" i="15"/>
  <c r="AC722" i="15"/>
  <c r="AB722" i="15"/>
  <c r="AA722" i="15"/>
  <c r="Z722" i="15"/>
  <c r="Y722" i="15"/>
  <c r="Q722" i="15"/>
  <c r="J722" i="15"/>
  <c r="AE722" i="15" s="1"/>
  <c r="C722" i="15"/>
  <c r="AK721" i="15"/>
  <c r="AJ721" i="15"/>
  <c r="AI721" i="15"/>
  <c r="AH721" i="15"/>
  <c r="AG721" i="15"/>
  <c r="AF721" i="15"/>
  <c r="AD721" i="15"/>
  <c r="AC721" i="15"/>
  <c r="AB721" i="15"/>
  <c r="AA721" i="15"/>
  <c r="Z721" i="15"/>
  <c r="Y721" i="15"/>
  <c r="Q721" i="15"/>
  <c r="J721" i="15"/>
  <c r="AE721" i="15" s="1"/>
  <c r="C721" i="15"/>
  <c r="AK720" i="15"/>
  <c r="AJ720" i="15"/>
  <c r="AI720" i="15"/>
  <c r="AH720" i="15"/>
  <c r="AG720" i="15"/>
  <c r="AF720" i="15"/>
  <c r="AD720" i="15"/>
  <c r="AC720" i="15"/>
  <c r="AB720" i="15"/>
  <c r="AA720" i="15"/>
  <c r="Z720" i="15"/>
  <c r="Y720" i="15"/>
  <c r="Q720" i="15"/>
  <c r="J720" i="15"/>
  <c r="AE720" i="15" s="1"/>
  <c r="C720" i="15"/>
  <c r="AK719" i="15"/>
  <c r="AJ719" i="15"/>
  <c r="AI719" i="15"/>
  <c r="AH719" i="15"/>
  <c r="AG719" i="15"/>
  <c r="AF719" i="15"/>
  <c r="AD719" i="15"/>
  <c r="AC719" i="15"/>
  <c r="AB719" i="15"/>
  <c r="AA719" i="15"/>
  <c r="Z719" i="15"/>
  <c r="Y719" i="15"/>
  <c r="Q719" i="15"/>
  <c r="J719" i="15"/>
  <c r="C719" i="15"/>
  <c r="AK718" i="15"/>
  <c r="AJ718" i="15"/>
  <c r="AI718" i="15"/>
  <c r="AH718" i="15"/>
  <c r="AG718" i="15"/>
  <c r="AF718" i="15"/>
  <c r="AD718" i="15"/>
  <c r="AC718" i="15"/>
  <c r="AB718" i="15"/>
  <c r="AA718" i="15"/>
  <c r="Z718" i="15"/>
  <c r="Y718" i="15"/>
  <c r="Q718" i="15"/>
  <c r="X718" i="15" s="1"/>
  <c r="J718" i="15"/>
  <c r="AE718" i="15" s="1"/>
  <c r="C718" i="15"/>
  <c r="AK717" i="15"/>
  <c r="AJ717" i="15"/>
  <c r="AI717" i="15"/>
  <c r="AH717" i="15"/>
  <c r="AG717" i="15"/>
  <c r="AF717" i="15"/>
  <c r="AD717" i="15"/>
  <c r="AC717" i="15"/>
  <c r="AB717" i="15"/>
  <c r="AA717" i="15"/>
  <c r="Z717" i="15"/>
  <c r="Y717" i="15"/>
  <c r="X717" i="15"/>
  <c r="Q717" i="15"/>
  <c r="J717" i="15"/>
  <c r="AE717" i="15" s="1"/>
  <c r="C717" i="15"/>
  <c r="AK716" i="15"/>
  <c r="AJ716" i="15"/>
  <c r="AI716" i="15"/>
  <c r="AH716" i="15"/>
  <c r="AG716" i="15"/>
  <c r="AF716" i="15"/>
  <c r="AD716" i="15"/>
  <c r="AC716" i="15"/>
  <c r="AB716" i="15"/>
  <c r="AA716" i="15"/>
  <c r="Z716" i="15"/>
  <c r="Y716" i="15"/>
  <c r="Q716" i="15"/>
  <c r="X716" i="15" s="1"/>
  <c r="J716" i="15"/>
  <c r="AE716" i="15" s="1"/>
  <c r="C716" i="15"/>
  <c r="AK715" i="15"/>
  <c r="AJ715" i="15"/>
  <c r="AI715" i="15"/>
  <c r="AH715" i="15"/>
  <c r="AG715" i="15"/>
  <c r="AF715" i="15"/>
  <c r="AD715" i="15"/>
  <c r="AC715" i="15"/>
  <c r="AB715" i="15"/>
  <c r="AA715" i="15"/>
  <c r="Z715" i="15"/>
  <c r="Y715" i="15"/>
  <c r="Q715" i="15"/>
  <c r="J715" i="15"/>
  <c r="C715" i="15"/>
  <c r="AK714" i="15"/>
  <c r="AJ714" i="15"/>
  <c r="AI714" i="15"/>
  <c r="AH714" i="15"/>
  <c r="AG714" i="15"/>
  <c r="AF714" i="15"/>
  <c r="AD714" i="15"/>
  <c r="AC714" i="15"/>
  <c r="AB714" i="15"/>
  <c r="AA714" i="15"/>
  <c r="Z714" i="15"/>
  <c r="Y714" i="15"/>
  <c r="Q714" i="15"/>
  <c r="X714" i="15" s="1"/>
  <c r="J714" i="15"/>
  <c r="AE714" i="15" s="1"/>
  <c r="C714" i="15"/>
  <c r="AK713" i="15"/>
  <c r="AJ713" i="15"/>
  <c r="AI713" i="15"/>
  <c r="AH713" i="15"/>
  <c r="AG713" i="15"/>
  <c r="AF713" i="15"/>
  <c r="AD713" i="15"/>
  <c r="AC713" i="15"/>
  <c r="AB713" i="15"/>
  <c r="AA713" i="15"/>
  <c r="Z713" i="15"/>
  <c r="Y713" i="15"/>
  <c r="Q713" i="15"/>
  <c r="X713" i="15" s="1"/>
  <c r="J713" i="15"/>
  <c r="AE713" i="15" s="1"/>
  <c r="C713" i="15"/>
  <c r="AK712" i="15"/>
  <c r="AJ712" i="15"/>
  <c r="AI712" i="15"/>
  <c r="AH712" i="15"/>
  <c r="AG712" i="15"/>
  <c r="AF712" i="15"/>
  <c r="AD712" i="15"/>
  <c r="AC712" i="15"/>
  <c r="AB712" i="15"/>
  <c r="AA712" i="15"/>
  <c r="Z712" i="15"/>
  <c r="Y712" i="15"/>
  <c r="Q712" i="15"/>
  <c r="X712" i="15" s="1"/>
  <c r="J712" i="15"/>
  <c r="AE712" i="15" s="1"/>
  <c r="C712" i="15"/>
  <c r="AK711" i="15"/>
  <c r="AJ711" i="15"/>
  <c r="AI711" i="15"/>
  <c r="AH711" i="15"/>
  <c r="AG711" i="15"/>
  <c r="AF711" i="15"/>
  <c r="AD711" i="15"/>
  <c r="AC711" i="15"/>
  <c r="AB711" i="15"/>
  <c r="AA711" i="15"/>
  <c r="Z711" i="15"/>
  <c r="Y711" i="15"/>
  <c r="Q711" i="15"/>
  <c r="J711" i="15"/>
  <c r="C711" i="15"/>
  <c r="AK710" i="15"/>
  <c r="AJ710" i="15"/>
  <c r="AI710" i="15"/>
  <c r="AH710" i="15"/>
  <c r="AG710" i="15"/>
  <c r="AF710" i="15"/>
  <c r="AD710" i="15"/>
  <c r="AC710" i="15"/>
  <c r="AB710" i="15"/>
  <c r="AA710" i="15"/>
  <c r="Z710" i="15"/>
  <c r="Y710" i="15"/>
  <c r="Q710" i="15"/>
  <c r="J710" i="15"/>
  <c r="AE710" i="15" s="1"/>
  <c r="C710" i="15"/>
  <c r="AK709" i="15"/>
  <c r="AJ709" i="15"/>
  <c r="AI709" i="15"/>
  <c r="AH709" i="15"/>
  <c r="AG709" i="15"/>
  <c r="AF709" i="15"/>
  <c r="AD709" i="15"/>
  <c r="AC709" i="15"/>
  <c r="AB709" i="15"/>
  <c r="AA709" i="15"/>
  <c r="Z709" i="15"/>
  <c r="Y709" i="15"/>
  <c r="Q709" i="15"/>
  <c r="J709" i="15"/>
  <c r="AE709" i="15" s="1"/>
  <c r="C709" i="15"/>
  <c r="AK708" i="15"/>
  <c r="AJ708" i="15"/>
  <c r="AI708" i="15"/>
  <c r="AH708" i="15"/>
  <c r="AG708" i="15"/>
  <c r="AF708" i="15"/>
  <c r="AD708" i="15"/>
  <c r="AC708" i="15"/>
  <c r="AB708" i="15"/>
  <c r="AA708" i="15"/>
  <c r="Z708" i="15"/>
  <c r="Y708" i="15"/>
  <c r="Q708" i="15"/>
  <c r="J708" i="15"/>
  <c r="AE708" i="15" s="1"/>
  <c r="C708" i="15"/>
  <c r="AK707" i="15"/>
  <c r="AJ707" i="15"/>
  <c r="AI707" i="15"/>
  <c r="AH707" i="15"/>
  <c r="AG707" i="15"/>
  <c r="AF707" i="15"/>
  <c r="AD707" i="15"/>
  <c r="AC707" i="15"/>
  <c r="AB707" i="15"/>
  <c r="AA707" i="15"/>
  <c r="Z707" i="15"/>
  <c r="Y707" i="15"/>
  <c r="Q707" i="15"/>
  <c r="J707" i="15"/>
  <c r="C707" i="15"/>
  <c r="AK706" i="15"/>
  <c r="AJ706" i="15"/>
  <c r="AI706" i="15"/>
  <c r="AH706" i="15"/>
  <c r="AG706" i="15"/>
  <c r="AF706" i="15"/>
  <c r="AD706" i="15"/>
  <c r="AC706" i="15"/>
  <c r="AB706" i="15"/>
  <c r="AA706" i="15"/>
  <c r="Z706" i="15"/>
  <c r="Y706" i="15"/>
  <c r="Q706" i="15"/>
  <c r="J706" i="15"/>
  <c r="AE706" i="15" s="1"/>
  <c r="C706" i="15"/>
  <c r="AK705" i="15"/>
  <c r="AJ705" i="15"/>
  <c r="AI705" i="15"/>
  <c r="AH705" i="15"/>
  <c r="AG705" i="15"/>
  <c r="AF705" i="15"/>
  <c r="AD705" i="15"/>
  <c r="AC705" i="15"/>
  <c r="AB705" i="15"/>
  <c r="AA705" i="15"/>
  <c r="Z705" i="15"/>
  <c r="Y705" i="15"/>
  <c r="Q705" i="15"/>
  <c r="J705" i="15"/>
  <c r="AE705" i="15" s="1"/>
  <c r="C705" i="15"/>
  <c r="AK704" i="15"/>
  <c r="AJ704" i="15"/>
  <c r="AI704" i="15"/>
  <c r="AH704" i="15"/>
  <c r="AG704" i="15"/>
  <c r="AF704" i="15"/>
  <c r="AD704" i="15"/>
  <c r="AC704" i="15"/>
  <c r="AB704" i="15"/>
  <c r="AA704" i="15"/>
  <c r="Z704" i="15"/>
  <c r="Y704" i="15"/>
  <c r="Q704" i="15"/>
  <c r="J704" i="15"/>
  <c r="AE704" i="15" s="1"/>
  <c r="C704" i="15"/>
  <c r="AK703" i="15"/>
  <c r="AJ703" i="15"/>
  <c r="AI703" i="15"/>
  <c r="AH703" i="15"/>
  <c r="AG703" i="15"/>
  <c r="AF703" i="15"/>
  <c r="AD703" i="15"/>
  <c r="AC703" i="15"/>
  <c r="AB703" i="15"/>
  <c r="AA703" i="15"/>
  <c r="Z703" i="15"/>
  <c r="Y703" i="15"/>
  <c r="Q703" i="15"/>
  <c r="J703" i="15"/>
  <c r="C703" i="15"/>
  <c r="AK702" i="15"/>
  <c r="AJ702" i="15"/>
  <c r="AI702" i="15"/>
  <c r="AH702" i="15"/>
  <c r="AG702" i="15"/>
  <c r="AF702" i="15"/>
  <c r="AD702" i="15"/>
  <c r="AC702" i="15"/>
  <c r="AB702" i="15"/>
  <c r="AA702" i="15"/>
  <c r="Z702" i="15"/>
  <c r="Y702" i="15"/>
  <c r="Q702" i="15"/>
  <c r="X702" i="15" s="1"/>
  <c r="J702" i="15"/>
  <c r="AE702" i="15" s="1"/>
  <c r="C702" i="15"/>
  <c r="AK701" i="15"/>
  <c r="AJ701" i="15"/>
  <c r="AI701" i="15"/>
  <c r="AH701" i="15"/>
  <c r="AG701" i="15"/>
  <c r="AF701" i="15"/>
  <c r="AD701" i="15"/>
  <c r="AC701" i="15"/>
  <c r="AB701" i="15"/>
  <c r="AA701" i="15"/>
  <c r="Z701" i="15"/>
  <c r="Y701" i="15"/>
  <c r="X701" i="15"/>
  <c r="Q701" i="15"/>
  <c r="J701" i="15"/>
  <c r="AE701" i="15" s="1"/>
  <c r="C701" i="15"/>
  <c r="AK700" i="15"/>
  <c r="AJ700" i="15"/>
  <c r="AI700" i="15"/>
  <c r="AH700" i="15"/>
  <c r="AG700" i="15"/>
  <c r="AF700" i="15"/>
  <c r="AD700" i="15"/>
  <c r="AC700" i="15"/>
  <c r="AB700" i="15"/>
  <c r="AA700" i="15"/>
  <c r="Z700" i="15"/>
  <c r="Y700" i="15"/>
  <c r="Q700" i="15"/>
  <c r="X700" i="15" s="1"/>
  <c r="J700" i="15"/>
  <c r="AE700" i="15" s="1"/>
  <c r="C700" i="15"/>
  <c r="AK699" i="15"/>
  <c r="AJ699" i="15"/>
  <c r="AI699" i="15"/>
  <c r="AH699" i="15"/>
  <c r="AG699" i="15"/>
  <c r="AF699" i="15"/>
  <c r="AD699" i="15"/>
  <c r="AC699" i="15"/>
  <c r="AB699" i="15"/>
  <c r="AA699" i="15"/>
  <c r="Z699" i="15"/>
  <c r="Y699" i="15"/>
  <c r="Q699" i="15"/>
  <c r="J699" i="15"/>
  <c r="C699" i="15"/>
  <c r="AK698" i="15"/>
  <c r="AJ698" i="15"/>
  <c r="AI698" i="15"/>
  <c r="AH698" i="15"/>
  <c r="AG698" i="15"/>
  <c r="AF698" i="15"/>
  <c r="AD698" i="15"/>
  <c r="AC698" i="15"/>
  <c r="AB698" i="15"/>
  <c r="AA698" i="15"/>
  <c r="Z698" i="15"/>
  <c r="Y698" i="15"/>
  <c r="Q698" i="15"/>
  <c r="J698" i="15"/>
  <c r="J696" i="15" s="1"/>
  <c r="C698" i="15"/>
  <c r="AF697" i="15"/>
  <c r="W697" i="15"/>
  <c r="V697" i="15"/>
  <c r="AC697" i="15" s="1"/>
  <c r="U697" i="15"/>
  <c r="AB697" i="15" s="1"/>
  <c r="T697" i="15"/>
  <c r="S697" i="15"/>
  <c r="R697" i="15"/>
  <c r="Y697" i="15" s="1"/>
  <c r="P697" i="15"/>
  <c r="O697" i="15"/>
  <c r="AJ697" i="15" s="1"/>
  <c r="N697" i="15"/>
  <c r="AI697" i="15" s="1"/>
  <c r="M697" i="15"/>
  <c r="AH697" i="15" s="1"/>
  <c r="L697" i="15"/>
  <c r="K697" i="15"/>
  <c r="I697" i="15"/>
  <c r="H697" i="15"/>
  <c r="G697" i="15"/>
  <c r="F697" i="15"/>
  <c r="E697" i="15"/>
  <c r="D697" i="15"/>
  <c r="AI696" i="15"/>
  <c r="W696" i="15"/>
  <c r="V696" i="15"/>
  <c r="U696" i="15"/>
  <c r="T696" i="15"/>
  <c r="T695" i="15" s="1"/>
  <c r="S696" i="15"/>
  <c r="R696" i="15"/>
  <c r="Q696" i="15"/>
  <c r="P696" i="15"/>
  <c r="O696" i="15"/>
  <c r="N696" i="15"/>
  <c r="M696" i="15"/>
  <c r="L696" i="15"/>
  <c r="K696" i="15"/>
  <c r="I696" i="15"/>
  <c r="I695" i="15" s="1"/>
  <c r="H696" i="15"/>
  <c r="H695" i="15" s="1"/>
  <c r="G696" i="15"/>
  <c r="F696" i="15"/>
  <c r="E696" i="15"/>
  <c r="E695" i="15" s="1"/>
  <c r="D696" i="15"/>
  <c r="C696" i="15"/>
  <c r="R695" i="15"/>
  <c r="N695" i="15"/>
  <c r="F695" i="15"/>
  <c r="D695" i="15"/>
  <c r="X694" i="15"/>
  <c r="AK693" i="15"/>
  <c r="AJ693" i="15"/>
  <c r="AI693" i="15"/>
  <c r="AH693" i="15"/>
  <c r="AG693" i="15"/>
  <c r="AF693" i="15"/>
  <c r="AD693" i="15"/>
  <c r="AC693" i="15"/>
  <c r="AB693" i="15"/>
  <c r="AA693" i="15"/>
  <c r="Z693" i="15"/>
  <c r="Y693" i="15"/>
  <c r="Q693" i="15"/>
  <c r="J693" i="15"/>
  <c r="AE693" i="15" s="1"/>
  <c r="C693" i="15"/>
  <c r="AK692" i="15"/>
  <c r="AJ692" i="15"/>
  <c r="AI692" i="15"/>
  <c r="AH692" i="15"/>
  <c r="AG692" i="15"/>
  <c r="AF692" i="15"/>
  <c r="AD692" i="15"/>
  <c r="AC692" i="15"/>
  <c r="AB692" i="15"/>
  <c r="AA692" i="15"/>
  <c r="Z692" i="15"/>
  <c r="Y692" i="15"/>
  <c r="Q692" i="15"/>
  <c r="J692" i="15"/>
  <c r="AE692" i="15" s="1"/>
  <c r="C692" i="15"/>
  <c r="AK691" i="15"/>
  <c r="AJ691" i="15"/>
  <c r="AI691" i="15"/>
  <c r="AH691" i="15"/>
  <c r="AG691" i="15"/>
  <c r="AF691" i="15"/>
  <c r="AD691" i="15"/>
  <c r="AC691" i="15"/>
  <c r="AB691" i="15"/>
  <c r="AA691" i="15"/>
  <c r="Z691" i="15"/>
  <c r="Y691" i="15"/>
  <c r="Q691" i="15"/>
  <c r="J691" i="15"/>
  <c r="AE691" i="15" s="1"/>
  <c r="C691" i="15"/>
  <c r="AK690" i="15"/>
  <c r="AJ690" i="15"/>
  <c r="AI690" i="15"/>
  <c r="AH690" i="15"/>
  <c r="AG690" i="15"/>
  <c r="AF690" i="15"/>
  <c r="AD690" i="15"/>
  <c r="AC690" i="15"/>
  <c r="AB690" i="15"/>
  <c r="AA690" i="15"/>
  <c r="Z690" i="15"/>
  <c r="Y690" i="15"/>
  <c r="Q690" i="15"/>
  <c r="J690" i="15"/>
  <c r="C690" i="15"/>
  <c r="AK689" i="15"/>
  <c r="AJ689" i="15"/>
  <c r="AI689" i="15"/>
  <c r="AH689" i="15"/>
  <c r="AG689" i="15"/>
  <c r="AF689" i="15"/>
  <c r="AD689" i="15"/>
  <c r="AC689" i="15"/>
  <c r="AB689" i="15"/>
  <c r="AA689" i="15"/>
  <c r="Z689" i="15"/>
  <c r="Y689" i="15"/>
  <c r="Q689" i="15"/>
  <c r="J689" i="15"/>
  <c r="AE689" i="15" s="1"/>
  <c r="C689" i="15"/>
  <c r="AK688" i="15"/>
  <c r="AJ688" i="15"/>
  <c r="AI688" i="15"/>
  <c r="AH688" i="15"/>
  <c r="AG688" i="15"/>
  <c r="AF688" i="15"/>
  <c r="AD688" i="15"/>
  <c r="AC688" i="15"/>
  <c r="AB688" i="15"/>
  <c r="AA688" i="15"/>
  <c r="Z688" i="15"/>
  <c r="Y688" i="15"/>
  <c r="Q688" i="15"/>
  <c r="J688" i="15"/>
  <c r="AE688" i="15" s="1"/>
  <c r="C688" i="15"/>
  <c r="AK687" i="15"/>
  <c r="AJ687" i="15"/>
  <c r="AI687" i="15"/>
  <c r="AH687" i="15"/>
  <c r="AG687" i="15"/>
  <c r="AF687" i="15"/>
  <c r="AD687" i="15"/>
  <c r="AC687" i="15"/>
  <c r="AB687" i="15"/>
  <c r="AA687" i="15"/>
  <c r="Z687" i="15"/>
  <c r="Y687" i="15"/>
  <c r="Q687" i="15"/>
  <c r="J687" i="15"/>
  <c r="AE687" i="15" s="1"/>
  <c r="C687" i="15"/>
  <c r="AK686" i="15"/>
  <c r="AJ686" i="15"/>
  <c r="AI686" i="15"/>
  <c r="AH686" i="15"/>
  <c r="AG686" i="15"/>
  <c r="AF686" i="15"/>
  <c r="AD686" i="15"/>
  <c r="AC686" i="15"/>
  <c r="AB686" i="15"/>
  <c r="AA686" i="15"/>
  <c r="Z686" i="15"/>
  <c r="Y686" i="15"/>
  <c r="Q686" i="15"/>
  <c r="X686" i="15" s="1"/>
  <c r="J686" i="15"/>
  <c r="AE686" i="15" s="1"/>
  <c r="C686" i="15"/>
  <c r="AK685" i="15"/>
  <c r="AJ685" i="15"/>
  <c r="AI685" i="15"/>
  <c r="AH685" i="15"/>
  <c r="AG685" i="15"/>
  <c r="AF685" i="15"/>
  <c r="AD685" i="15"/>
  <c r="AC685" i="15"/>
  <c r="AB685" i="15"/>
  <c r="AA685" i="15"/>
  <c r="Z685" i="15"/>
  <c r="Y685" i="15"/>
  <c r="Q685" i="15"/>
  <c r="J685" i="15"/>
  <c r="AE685" i="15" s="1"/>
  <c r="C685" i="15"/>
  <c r="AK684" i="15"/>
  <c r="AJ684" i="15"/>
  <c r="AI684" i="15"/>
  <c r="AH684" i="15"/>
  <c r="AG684" i="15"/>
  <c r="AF684" i="15"/>
  <c r="AD684" i="15"/>
  <c r="AC684" i="15"/>
  <c r="AB684" i="15"/>
  <c r="AA684" i="15"/>
  <c r="Z684" i="15"/>
  <c r="Y684" i="15"/>
  <c r="Q684" i="15"/>
  <c r="J684" i="15"/>
  <c r="AE684" i="15" s="1"/>
  <c r="C684" i="15"/>
  <c r="AK683" i="15"/>
  <c r="AJ683" i="15"/>
  <c r="AI683" i="15"/>
  <c r="AH683" i="15"/>
  <c r="AG683" i="15"/>
  <c r="AF683" i="15"/>
  <c r="AD683" i="15"/>
  <c r="AC683" i="15"/>
  <c r="AB683" i="15"/>
  <c r="AA683" i="15"/>
  <c r="Z683" i="15"/>
  <c r="Y683" i="15"/>
  <c r="Q683" i="15"/>
  <c r="J683" i="15"/>
  <c r="AE683" i="15" s="1"/>
  <c r="C683" i="15"/>
  <c r="AK682" i="15"/>
  <c r="AJ682" i="15"/>
  <c r="AI682" i="15"/>
  <c r="AH682" i="15"/>
  <c r="AG682" i="15"/>
  <c r="AF682" i="15"/>
  <c r="AD682" i="15"/>
  <c r="AC682" i="15"/>
  <c r="AB682" i="15"/>
  <c r="AA682" i="15"/>
  <c r="Z682" i="15"/>
  <c r="Y682" i="15"/>
  <c r="Q682" i="15"/>
  <c r="X682" i="15" s="1"/>
  <c r="J682" i="15"/>
  <c r="AE682" i="15" s="1"/>
  <c r="C682" i="15"/>
  <c r="AK681" i="15"/>
  <c r="AJ681" i="15"/>
  <c r="AI681" i="15"/>
  <c r="AH681" i="15"/>
  <c r="AG681" i="15"/>
  <c r="AF681" i="15"/>
  <c r="AD681" i="15"/>
  <c r="AC681" i="15"/>
  <c r="AB681" i="15"/>
  <c r="AA681" i="15"/>
  <c r="Z681" i="15"/>
  <c r="Y681" i="15"/>
  <c r="Q681" i="15"/>
  <c r="J681" i="15"/>
  <c r="C681" i="15"/>
  <c r="AK680" i="15"/>
  <c r="AJ680" i="15"/>
  <c r="AI680" i="15"/>
  <c r="AH680" i="15"/>
  <c r="AG680" i="15"/>
  <c r="AF680" i="15"/>
  <c r="AD680" i="15"/>
  <c r="AC680" i="15"/>
  <c r="AB680" i="15"/>
  <c r="AA680" i="15"/>
  <c r="Z680" i="15"/>
  <c r="Y680" i="15"/>
  <c r="Q680" i="15"/>
  <c r="J680" i="15"/>
  <c r="AE680" i="15" s="1"/>
  <c r="C680" i="15"/>
  <c r="AK679" i="15"/>
  <c r="AJ679" i="15"/>
  <c r="AI679" i="15"/>
  <c r="AH679" i="15"/>
  <c r="AG679" i="15"/>
  <c r="AF679" i="15"/>
  <c r="AD679" i="15"/>
  <c r="AC679" i="15"/>
  <c r="AB679" i="15"/>
  <c r="AA679" i="15"/>
  <c r="Z679" i="15"/>
  <c r="Y679" i="15"/>
  <c r="Q679" i="15"/>
  <c r="X679" i="15" s="1"/>
  <c r="J679" i="15"/>
  <c r="AE679" i="15" s="1"/>
  <c r="C679" i="15"/>
  <c r="AK678" i="15"/>
  <c r="AJ678" i="15"/>
  <c r="AI678" i="15"/>
  <c r="AH678" i="15"/>
  <c r="AG678" i="15"/>
  <c r="AF678" i="15"/>
  <c r="AD678" i="15"/>
  <c r="AC678" i="15"/>
  <c r="AB678" i="15"/>
  <c r="AA678" i="15"/>
  <c r="Z678" i="15"/>
  <c r="Y678" i="15"/>
  <c r="Q678" i="15"/>
  <c r="J678" i="15"/>
  <c r="X678" i="15" s="1"/>
  <c r="C678" i="15"/>
  <c r="AK677" i="15"/>
  <c r="AJ677" i="15"/>
  <c r="AI677" i="15"/>
  <c r="AH677" i="15"/>
  <c r="AG677" i="15"/>
  <c r="AF677" i="15"/>
  <c r="AD677" i="15"/>
  <c r="AC677" i="15"/>
  <c r="AB677" i="15"/>
  <c r="AA677" i="15"/>
  <c r="Z677" i="15"/>
  <c r="Y677" i="15"/>
  <c r="Q677" i="15"/>
  <c r="J677" i="15"/>
  <c r="AE677" i="15" s="1"/>
  <c r="C677" i="15"/>
  <c r="AK676" i="15"/>
  <c r="AJ676" i="15"/>
  <c r="AI676" i="15"/>
  <c r="AH676" i="15"/>
  <c r="AG676" i="15"/>
  <c r="AF676" i="15"/>
  <c r="AD676" i="15"/>
  <c r="AC676" i="15"/>
  <c r="AB676" i="15"/>
  <c r="AA676" i="15"/>
  <c r="Z676" i="15"/>
  <c r="Y676" i="15"/>
  <c r="Q676" i="15"/>
  <c r="J676" i="15"/>
  <c r="AE676" i="15" s="1"/>
  <c r="C676" i="15"/>
  <c r="AK675" i="15"/>
  <c r="AJ675" i="15"/>
  <c r="AI675" i="15"/>
  <c r="AH675" i="15"/>
  <c r="AG675" i="15"/>
  <c r="AF675" i="15"/>
  <c r="AD675" i="15"/>
  <c r="AC675" i="15"/>
  <c r="AB675" i="15"/>
  <c r="AA675" i="15"/>
  <c r="Z675" i="15"/>
  <c r="Y675" i="15"/>
  <c r="Q675" i="15"/>
  <c r="X675" i="15" s="1"/>
  <c r="J675" i="15"/>
  <c r="AE675" i="15" s="1"/>
  <c r="C675" i="15"/>
  <c r="AK674" i="15"/>
  <c r="AJ674" i="15"/>
  <c r="AI674" i="15"/>
  <c r="AH674" i="15"/>
  <c r="AG674" i="15"/>
  <c r="AF674" i="15"/>
  <c r="AD674" i="15"/>
  <c r="AC674" i="15"/>
  <c r="AB674" i="15"/>
  <c r="AA674" i="15"/>
  <c r="Z674" i="15"/>
  <c r="Y674" i="15"/>
  <c r="Q674" i="15"/>
  <c r="J674" i="15"/>
  <c r="X674" i="15" s="1"/>
  <c r="C674" i="15"/>
  <c r="AK673" i="15"/>
  <c r="AJ673" i="15"/>
  <c r="AI673" i="15"/>
  <c r="AH673" i="15"/>
  <c r="AG673" i="15"/>
  <c r="AF673" i="15"/>
  <c r="AD673" i="15"/>
  <c r="AC673" i="15"/>
  <c r="AB673" i="15"/>
  <c r="AA673" i="15"/>
  <c r="Z673" i="15"/>
  <c r="Y673" i="15"/>
  <c r="Q673" i="15"/>
  <c r="J673" i="15"/>
  <c r="C673" i="15"/>
  <c r="AK672" i="15"/>
  <c r="AJ672" i="15"/>
  <c r="AI672" i="15"/>
  <c r="AH672" i="15"/>
  <c r="AG672" i="15"/>
  <c r="AF672" i="15"/>
  <c r="AD672" i="15"/>
  <c r="AC672" i="15"/>
  <c r="AB672" i="15"/>
  <c r="AA672" i="15"/>
  <c r="Z672" i="15"/>
  <c r="Y672" i="15"/>
  <c r="Q672" i="15"/>
  <c r="Q670" i="15" s="1"/>
  <c r="J672" i="15"/>
  <c r="J670" i="15" s="1"/>
  <c r="C672" i="15"/>
  <c r="C670" i="15" s="1"/>
  <c r="AH671" i="15"/>
  <c r="W671" i="15"/>
  <c r="W669" i="15" s="1"/>
  <c r="V671" i="15"/>
  <c r="U671" i="15"/>
  <c r="T671" i="15"/>
  <c r="AA671" i="15" s="1"/>
  <c r="S671" i="15"/>
  <c r="R671" i="15"/>
  <c r="P671" i="15"/>
  <c r="AK671" i="15" s="1"/>
  <c r="O671" i="15"/>
  <c r="AJ671" i="15" s="1"/>
  <c r="N671" i="15"/>
  <c r="AI671" i="15" s="1"/>
  <c r="M671" i="15"/>
  <c r="L671" i="15"/>
  <c r="AG671" i="15" s="1"/>
  <c r="K671" i="15"/>
  <c r="AF671" i="15" s="1"/>
  <c r="I671" i="15"/>
  <c r="I669" i="15" s="1"/>
  <c r="H671" i="15"/>
  <c r="G671" i="15"/>
  <c r="F671" i="15"/>
  <c r="E671" i="15"/>
  <c r="D671" i="15"/>
  <c r="AC670" i="15"/>
  <c r="W670" i="15"/>
  <c r="V670" i="15"/>
  <c r="V669" i="15" s="1"/>
  <c r="U670" i="15"/>
  <c r="U669" i="15" s="1"/>
  <c r="T670" i="15"/>
  <c r="S670" i="15"/>
  <c r="R670" i="15"/>
  <c r="P670" i="15"/>
  <c r="AK670" i="15" s="1"/>
  <c r="O670" i="15"/>
  <c r="AJ670" i="15" s="1"/>
  <c r="N670" i="15"/>
  <c r="M670" i="15"/>
  <c r="L670" i="15"/>
  <c r="Z670" i="15" s="1"/>
  <c r="K670" i="15"/>
  <c r="I670" i="15"/>
  <c r="H670" i="15"/>
  <c r="G670" i="15"/>
  <c r="F670" i="15"/>
  <c r="E670" i="15"/>
  <c r="D670" i="15"/>
  <c r="O669" i="15"/>
  <c r="G669" i="15"/>
  <c r="X668" i="15"/>
  <c r="AK667" i="15"/>
  <c r="AJ667" i="15"/>
  <c r="AI667" i="15"/>
  <c r="AH667" i="15"/>
  <c r="AG667" i="15"/>
  <c r="AF667" i="15"/>
  <c r="AD667" i="15"/>
  <c r="AC667" i="15"/>
  <c r="AB667" i="15"/>
  <c r="AA667" i="15"/>
  <c r="Z667" i="15"/>
  <c r="Y667" i="15"/>
  <c r="Q667" i="15"/>
  <c r="X667" i="15" s="1"/>
  <c r="J667" i="15"/>
  <c r="AE667" i="15" s="1"/>
  <c r="C667" i="15"/>
  <c r="AK666" i="15"/>
  <c r="AJ666" i="15"/>
  <c r="AI666" i="15"/>
  <c r="AH666" i="15"/>
  <c r="AG666" i="15"/>
  <c r="AF666" i="15"/>
  <c r="AD666" i="15"/>
  <c r="AC666" i="15"/>
  <c r="AB666" i="15"/>
  <c r="AA666" i="15"/>
  <c r="Z666" i="15"/>
  <c r="Y666" i="15"/>
  <c r="Q666" i="15"/>
  <c r="J666" i="15"/>
  <c r="C666" i="15"/>
  <c r="AK665" i="15"/>
  <c r="AJ665" i="15"/>
  <c r="AI665" i="15"/>
  <c r="AH665" i="15"/>
  <c r="AG665" i="15"/>
  <c r="AF665" i="15"/>
  <c r="AD665" i="15"/>
  <c r="AC665" i="15"/>
  <c r="AB665" i="15"/>
  <c r="AA665" i="15"/>
  <c r="Z665" i="15"/>
  <c r="Y665" i="15"/>
  <c r="Q665" i="15"/>
  <c r="X665" i="15" s="1"/>
  <c r="J665" i="15"/>
  <c r="AE665" i="15" s="1"/>
  <c r="C665" i="15"/>
  <c r="AK664" i="15"/>
  <c r="AJ664" i="15"/>
  <c r="AI664" i="15"/>
  <c r="AH664" i="15"/>
  <c r="AG664" i="15"/>
  <c r="AF664" i="15"/>
  <c r="AD664" i="15"/>
  <c r="AC664" i="15"/>
  <c r="AB664" i="15"/>
  <c r="AA664" i="15"/>
  <c r="Z664" i="15"/>
  <c r="Y664" i="15"/>
  <c r="Q664" i="15"/>
  <c r="J664" i="15"/>
  <c r="C664" i="15"/>
  <c r="AK663" i="15"/>
  <c r="AJ663" i="15"/>
  <c r="AI663" i="15"/>
  <c r="AH663" i="15"/>
  <c r="AG663" i="15"/>
  <c r="AF663" i="15"/>
  <c r="AD663" i="15"/>
  <c r="AC663" i="15"/>
  <c r="AB663" i="15"/>
  <c r="AA663" i="15"/>
  <c r="Z663" i="15"/>
  <c r="Y663" i="15"/>
  <c r="Q663" i="15"/>
  <c r="J663" i="15"/>
  <c r="AE663" i="15" s="1"/>
  <c r="C663" i="15"/>
  <c r="AK662" i="15"/>
  <c r="AJ662" i="15"/>
  <c r="AI662" i="15"/>
  <c r="AH662" i="15"/>
  <c r="AG662" i="15"/>
  <c r="AF662" i="15"/>
  <c r="AD662" i="15"/>
  <c r="AC662" i="15"/>
  <c r="AB662" i="15"/>
  <c r="AA662" i="15"/>
  <c r="Z662" i="15"/>
  <c r="Y662" i="15"/>
  <c r="Q662" i="15"/>
  <c r="J662" i="15"/>
  <c r="C662" i="15"/>
  <c r="AK661" i="15"/>
  <c r="AJ661" i="15"/>
  <c r="AI661" i="15"/>
  <c r="AH661" i="15"/>
  <c r="AG661" i="15"/>
  <c r="AF661" i="15"/>
  <c r="AD661" i="15"/>
  <c r="AC661" i="15"/>
  <c r="AB661" i="15"/>
  <c r="AA661" i="15"/>
  <c r="Z661" i="15"/>
  <c r="Y661" i="15"/>
  <c r="Q661" i="15"/>
  <c r="J661" i="15"/>
  <c r="AE661" i="15" s="1"/>
  <c r="C661" i="15"/>
  <c r="AK660" i="15"/>
  <c r="AJ660" i="15"/>
  <c r="AI660" i="15"/>
  <c r="AH660" i="15"/>
  <c r="AG660" i="15"/>
  <c r="AF660" i="15"/>
  <c r="AD660" i="15"/>
  <c r="AC660" i="15"/>
  <c r="AB660" i="15"/>
  <c r="AA660" i="15"/>
  <c r="Z660" i="15"/>
  <c r="Y660" i="15"/>
  <c r="Q660" i="15"/>
  <c r="J660" i="15"/>
  <c r="C660" i="15"/>
  <c r="AK659" i="15"/>
  <c r="AJ659" i="15"/>
  <c r="AI659" i="15"/>
  <c r="AH659" i="15"/>
  <c r="AG659" i="15"/>
  <c r="AF659" i="15"/>
  <c r="AD659" i="15"/>
  <c r="AC659" i="15"/>
  <c r="AB659" i="15"/>
  <c r="AA659" i="15"/>
  <c r="Z659" i="15"/>
  <c r="Y659" i="15"/>
  <c r="Q659" i="15"/>
  <c r="X659" i="15" s="1"/>
  <c r="J659" i="15"/>
  <c r="AE659" i="15" s="1"/>
  <c r="C659" i="15"/>
  <c r="AK658" i="15"/>
  <c r="AJ658" i="15"/>
  <c r="AI658" i="15"/>
  <c r="AH658" i="15"/>
  <c r="AG658" i="15"/>
  <c r="AF658" i="15"/>
  <c r="AD658" i="15"/>
  <c r="AC658" i="15"/>
  <c r="AB658" i="15"/>
  <c r="AA658" i="15"/>
  <c r="Z658" i="15"/>
  <c r="Y658" i="15"/>
  <c r="Q658" i="15"/>
  <c r="J658" i="15"/>
  <c r="C658" i="15"/>
  <c r="AK657" i="15"/>
  <c r="AJ657" i="15"/>
  <c r="AI657" i="15"/>
  <c r="AH657" i="15"/>
  <c r="AG657" i="15"/>
  <c r="AF657" i="15"/>
  <c r="AD657" i="15"/>
  <c r="AC657" i="15"/>
  <c r="AB657" i="15"/>
  <c r="AA657" i="15"/>
  <c r="Z657" i="15"/>
  <c r="Y657" i="15"/>
  <c r="Q657" i="15"/>
  <c r="X657" i="15" s="1"/>
  <c r="J657" i="15"/>
  <c r="AE657" i="15" s="1"/>
  <c r="C657" i="15"/>
  <c r="AK656" i="15"/>
  <c r="AJ656" i="15"/>
  <c r="AI656" i="15"/>
  <c r="AH656" i="15"/>
  <c r="AG656" i="15"/>
  <c r="AF656" i="15"/>
  <c r="AD656" i="15"/>
  <c r="AC656" i="15"/>
  <c r="AB656" i="15"/>
  <c r="AA656" i="15"/>
  <c r="Z656" i="15"/>
  <c r="Y656" i="15"/>
  <c r="Q656" i="15"/>
  <c r="J656" i="15"/>
  <c r="C656" i="15"/>
  <c r="AK655" i="15"/>
  <c r="AJ655" i="15"/>
  <c r="AI655" i="15"/>
  <c r="AH655" i="15"/>
  <c r="AG655" i="15"/>
  <c r="AF655" i="15"/>
  <c r="AD655" i="15"/>
  <c r="AC655" i="15"/>
  <c r="AB655" i="15"/>
  <c r="AA655" i="15"/>
  <c r="Z655" i="15"/>
  <c r="Y655" i="15"/>
  <c r="Q655" i="15"/>
  <c r="J655" i="15"/>
  <c r="AE655" i="15" s="1"/>
  <c r="C655" i="15"/>
  <c r="AK654" i="15"/>
  <c r="AJ654" i="15"/>
  <c r="AI654" i="15"/>
  <c r="AH654" i="15"/>
  <c r="AG654" i="15"/>
  <c r="AF654" i="15"/>
  <c r="AD654" i="15"/>
  <c r="AC654" i="15"/>
  <c r="AB654" i="15"/>
  <c r="AA654" i="15"/>
  <c r="Z654" i="15"/>
  <c r="Y654" i="15"/>
  <c r="Q654" i="15"/>
  <c r="J654" i="15"/>
  <c r="C654" i="15"/>
  <c r="AK653" i="15"/>
  <c r="AJ653" i="15"/>
  <c r="AI653" i="15"/>
  <c r="AH653" i="15"/>
  <c r="AG653" i="15"/>
  <c r="AF653" i="15"/>
  <c r="AD653" i="15"/>
  <c r="AC653" i="15"/>
  <c r="AB653" i="15"/>
  <c r="AA653" i="15"/>
  <c r="Z653" i="15"/>
  <c r="Y653" i="15"/>
  <c r="Q653" i="15"/>
  <c r="J653" i="15"/>
  <c r="AE653" i="15" s="1"/>
  <c r="C653" i="15"/>
  <c r="AK652" i="15"/>
  <c r="AJ652" i="15"/>
  <c r="AI652" i="15"/>
  <c r="AH652" i="15"/>
  <c r="AG652" i="15"/>
  <c r="AF652" i="15"/>
  <c r="AD652" i="15"/>
  <c r="AC652" i="15"/>
  <c r="AB652" i="15"/>
  <c r="AA652" i="15"/>
  <c r="Z652" i="15"/>
  <c r="Y652" i="15"/>
  <c r="Q652" i="15"/>
  <c r="J652" i="15"/>
  <c r="C652" i="15"/>
  <c r="AK651" i="15"/>
  <c r="AJ651" i="15"/>
  <c r="AI651" i="15"/>
  <c r="AH651" i="15"/>
  <c r="AG651" i="15"/>
  <c r="AF651" i="15"/>
  <c r="AD651" i="15"/>
  <c r="AC651" i="15"/>
  <c r="AB651" i="15"/>
  <c r="AA651" i="15"/>
  <c r="Z651" i="15"/>
  <c r="Y651" i="15"/>
  <c r="Q651" i="15"/>
  <c r="X651" i="15" s="1"/>
  <c r="J651" i="15"/>
  <c r="AE651" i="15" s="1"/>
  <c r="C651" i="15"/>
  <c r="AK650" i="15"/>
  <c r="AJ650" i="15"/>
  <c r="AI650" i="15"/>
  <c r="AH650" i="15"/>
  <c r="AG650" i="15"/>
  <c r="AF650" i="15"/>
  <c r="AD650" i="15"/>
  <c r="AC650" i="15"/>
  <c r="AB650" i="15"/>
  <c r="AA650" i="15"/>
  <c r="Z650" i="15"/>
  <c r="Y650" i="15"/>
  <c r="Q650" i="15"/>
  <c r="J650" i="15"/>
  <c r="C650" i="15"/>
  <c r="AK649" i="15"/>
  <c r="AJ649" i="15"/>
  <c r="AI649" i="15"/>
  <c r="AH649" i="15"/>
  <c r="AG649" i="15"/>
  <c r="AF649" i="15"/>
  <c r="AD649" i="15"/>
  <c r="AC649" i="15"/>
  <c r="AB649" i="15"/>
  <c r="AA649" i="15"/>
  <c r="Z649" i="15"/>
  <c r="Y649" i="15"/>
  <c r="Q649" i="15"/>
  <c r="X649" i="15" s="1"/>
  <c r="J649" i="15"/>
  <c r="AE649" i="15" s="1"/>
  <c r="C649" i="15"/>
  <c r="AK648" i="15"/>
  <c r="AJ648" i="15"/>
  <c r="AI648" i="15"/>
  <c r="AH648" i="15"/>
  <c r="AG648" i="15"/>
  <c r="AF648" i="15"/>
  <c r="AD648" i="15"/>
  <c r="AC648" i="15"/>
  <c r="AB648" i="15"/>
  <c r="AA648" i="15"/>
  <c r="Z648" i="15"/>
  <c r="Y648" i="15"/>
  <c r="Q648" i="15"/>
  <c r="J648" i="15"/>
  <c r="C648" i="15"/>
  <c r="AK647" i="15"/>
  <c r="AJ647" i="15"/>
  <c r="AI647" i="15"/>
  <c r="AH647" i="15"/>
  <c r="AG647" i="15"/>
  <c r="AF647" i="15"/>
  <c r="AD647" i="15"/>
  <c r="AC647" i="15"/>
  <c r="AB647" i="15"/>
  <c r="AA647" i="15"/>
  <c r="Z647" i="15"/>
  <c r="Y647" i="15"/>
  <c r="Q647" i="15"/>
  <c r="J647" i="15"/>
  <c r="AE647" i="15" s="1"/>
  <c r="C647" i="15"/>
  <c r="AK646" i="15"/>
  <c r="AJ646" i="15"/>
  <c r="AI646" i="15"/>
  <c r="AH646" i="15"/>
  <c r="AG646" i="15"/>
  <c r="AF646" i="15"/>
  <c r="AD646" i="15"/>
  <c r="AC646" i="15"/>
  <c r="AB646" i="15"/>
  <c r="AA646" i="15"/>
  <c r="Z646" i="15"/>
  <c r="Y646" i="15"/>
  <c r="Q646" i="15"/>
  <c r="J646" i="15"/>
  <c r="C646" i="15"/>
  <c r="AK645" i="15"/>
  <c r="AJ645" i="15"/>
  <c r="AI645" i="15"/>
  <c r="AH645" i="15"/>
  <c r="AG645" i="15"/>
  <c r="AF645" i="15"/>
  <c r="AD645" i="15"/>
  <c r="AC645" i="15"/>
  <c r="AB645" i="15"/>
  <c r="AA645" i="15"/>
  <c r="Z645" i="15"/>
  <c r="Y645" i="15"/>
  <c r="Q645" i="15"/>
  <c r="J645" i="15"/>
  <c r="AE645" i="15" s="1"/>
  <c r="C645" i="15"/>
  <c r="AK644" i="15"/>
  <c r="AJ644" i="15"/>
  <c r="AI644" i="15"/>
  <c r="AH644" i="15"/>
  <c r="AG644" i="15"/>
  <c r="AF644" i="15"/>
  <c r="AD644" i="15"/>
  <c r="AC644" i="15"/>
  <c r="AB644" i="15"/>
  <c r="AA644" i="15"/>
  <c r="Z644" i="15"/>
  <c r="Y644" i="15"/>
  <c r="Q644" i="15"/>
  <c r="J644" i="15"/>
  <c r="C644" i="15"/>
  <c r="C642" i="15" s="1"/>
  <c r="AK643" i="15"/>
  <c r="W643" i="15"/>
  <c r="AD643" i="15" s="1"/>
  <c r="V643" i="15"/>
  <c r="U643" i="15"/>
  <c r="T643" i="15"/>
  <c r="S643" i="15"/>
  <c r="R643" i="15"/>
  <c r="P643" i="15"/>
  <c r="O643" i="15"/>
  <c r="O641" i="15" s="1"/>
  <c r="N643" i="15"/>
  <c r="AI643" i="15" s="1"/>
  <c r="M643" i="15"/>
  <c r="AH643" i="15" s="1"/>
  <c r="L643" i="15"/>
  <c r="AG643" i="15" s="1"/>
  <c r="K643" i="15"/>
  <c r="I643" i="15"/>
  <c r="H643" i="15"/>
  <c r="G643" i="15"/>
  <c r="F643" i="15"/>
  <c r="E643" i="15"/>
  <c r="D643" i="15"/>
  <c r="AD642" i="15"/>
  <c r="W642" i="15"/>
  <c r="V642" i="15"/>
  <c r="U642" i="15"/>
  <c r="U641" i="15" s="1"/>
  <c r="T642" i="15"/>
  <c r="S642" i="15"/>
  <c r="R642" i="15"/>
  <c r="Q642" i="15"/>
  <c r="P642" i="15"/>
  <c r="O642" i="15"/>
  <c r="AJ642" i="15" s="1"/>
  <c r="N642" i="15"/>
  <c r="M642" i="15"/>
  <c r="L642" i="15"/>
  <c r="Z642" i="15" s="1"/>
  <c r="K642" i="15"/>
  <c r="J642" i="15"/>
  <c r="I642" i="15"/>
  <c r="H642" i="15"/>
  <c r="H641" i="15" s="1"/>
  <c r="G642" i="15"/>
  <c r="F642" i="15"/>
  <c r="F641" i="15" s="1"/>
  <c r="E642" i="15"/>
  <c r="E641" i="15" s="1"/>
  <c r="D642" i="15"/>
  <c r="D641" i="15" s="1"/>
  <c r="W641" i="15"/>
  <c r="G641" i="15"/>
  <c r="X640" i="15"/>
  <c r="AK639" i="15"/>
  <c r="AJ639" i="15"/>
  <c r="AI639" i="15"/>
  <c r="AH639" i="15"/>
  <c r="AG639" i="15"/>
  <c r="AF639" i="15"/>
  <c r="AD639" i="15"/>
  <c r="AC639" i="15"/>
  <c r="AB639" i="15"/>
  <c r="AA639" i="15"/>
  <c r="Z639" i="15"/>
  <c r="Y639" i="15"/>
  <c r="Q639" i="15"/>
  <c r="X639" i="15" s="1"/>
  <c r="J639" i="15"/>
  <c r="AE639" i="15" s="1"/>
  <c r="C639" i="15"/>
  <c r="AK638" i="15"/>
  <c r="AJ638" i="15"/>
  <c r="AI638" i="15"/>
  <c r="AH638" i="15"/>
  <c r="AG638" i="15"/>
  <c r="AF638" i="15"/>
  <c r="AD638" i="15"/>
  <c r="AC638" i="15"/>
  <c r="AB638" i="15"/>
  <c r="AA638" i="15"/>
  <c r="Z638" i="15"/>
  <c r="Y638" i="15"/>
  <c r="Q638" i="15"/>
  <c r="X638" i="15" s="1"/>
  <c r="J638" i="15"/>
  <c r="AE638" i="15" s="1"/>
  <c r="C638" i="15"/>
  <c r="AK637" i="15"/>
  <c r="AJ637" i="15"/>
  <c r="AI637" i="15"/>
  <c r="AH637" i="15"/>
  <c r="AG637" i="15"/>
  <c r="AF637" i="15"/>
  <c r="AD637" i="15"/>
  <c r="AC637" i="15"/>
  <c r="AB637" i="15"/>
  <c r="AA637" i="15"/>
  <c r="Z637" i="15"/>
  <c r="Y637" i="15"/>
  <c r="Q637" i="15"/>
  <c r="X637" i="15" s="1"/>
  <c r="J637" i="15"/>
  <c r="AE637" i="15" s="1"/>
  <c r="C637" i="15"/>
  <c r="AK636" i="15"/>
  <c r="AJ636" i="15"/>
  <c r="AI636" i="15"/>
  <c r="AH636" i="15"/>
  <c r="AG636" i="15"/>
  <c r="AF636" i="15"/>
  <c r="AD636" i="15"/>
  <c r="AC636" i="15"/>
  <c r="AB636" i="15"/>
  <c r="AA636" i="15"/>
  <c r="Z636" i="15"/>
  <c r="Y636" i="15"/>
  <c r="Q636" i="15"/>
  <c r="X636" i="15" s="1"/>
  <c r="J636" i="15"/>
  <c r="AE636" i="15" s="1"/>
  <c r="C636" i="15"/>
  <c r="AK635" i="15"/>
  <c r="AJ635" i="15"/>
  <c r="AI635" i="15"/>
  <c r="AH635" i="15"/>
  <c r="AG635" i="15"/>
  <c r="AF635" i="15"/>
  <c r="AD635" i="15"/>
  <c r="AC635" i="15"/>
  <c r="AB635" i="15"/>
  <c r="AA635" i="15"/>
  <c r="Z635" i="15"/>
  <c r="Y635" i="15"/>
  <c r="Q635" i="15"/>
  <c r="X635" i="15" s="1"/>
  <c r="J635" i="15"/>
  <c r="AE635" i="15" s="1"/>
  <c r="C635" i="15"/>
  <c r="AK634" i="15"/>
  <c r="AJ634" i="15"/>
  <c r="AI634" i="15"/>
  <c r="AH634" i="15"/>
  <c r="AG634" i="15"/>
  <c r="AF634" i="15"/>
  <c r="AD634" i="15"/>
  <c r="AC634" i="15"/>
  <c r="AB634" i="15"/>
  <c r="AA634" i="15"/>
  <c r="Z634" i="15"/>
  <c r="Y634" i="15"/>
  <c r="Q634" i="15"/>
  <c r="X634" i="15" s="1"/>
  <c r="J634" i="15"/>
  <c r="AE634" i="15" s="1"/>
  <c r="C634" i="15"/>
  <c r="AK633" i="15"/>
  <c r="AJ633" i="15"/>
  <c r="AI633" i="15"/>
  <c r="AH633" i="15"/>
  <c r="AG633" i="15"/>
  <c r="AF633" i="15"/>
  <c r="AD633" i="15"/>
  <c r="AC633" i="15"/>
  <c r="AB633" i="15"/>
  <c r="AA633" i="15"/>
  <c r="Z633" i="15"/>
  <c r="Y633" i="15"/>
  <c r="Q633" i="15"/>
  <c r="X633" i="15" s="1"/>
  <c r="J633" i="15"/>
  <c r="AE633" i="15" s="1"/>
  <c r="C633" i="15"/>
  <c r="AK632" i="15"/>
  <c r="AJ632" i="15"/>
  <c r="AI632" i="15"/>
  <c r="AH632" i="15"/>
  <c r="AG632" i="15"/>
  <c r="AF632" i="15"/>
  <c r="AD632" i="15"/>
  <c r="AC632" i="15"/>
  <c r="AB632" i="15"/>
  <c r="AA632" i="15"/>
  <c r="Z632" i="15"/>
  <c r="Y632" i="15"/>
  <c r="Q632" i="15"/>
  <c r="X632" i="15" s="1"/>
  <c r="J632" i="15"/>
  <c r="AE632" i="15" s="1"/>
  <c r="C632" i="15"/>
  <c r="AK631" i="15"/>
  <c r="AJ631" i="15"/>
  <c r="AI631" i="15"/>
  <c r="AH631" i="15"/>
  <c r="AG631" i="15"/>
  <c r="AF631" i="15"/>
  <c r="AD631" i="15"/>
  <c r="AC631" i="15"/>
  <c r="AB631" i="15"/>
  <c r="AA631" i="15"/>
  <c r="Z631" i="15"/>
  <c r="Y631" i="15"/>
  <c r="Q631" i="15"/>
  <c r="X631" i="15" s="1"/>
  <c r="J631" i="15"/>
  <c r="AE631" i="15" s="1"/>
  <c r="C631" i="15"/>
  <c r="AK630" i="15"/>
  <c r="AJ630" i="15"/>
  <c r="AI630" i="15"/>
  <c r="AH630" i="15"/>
  <c r="AG630" i="15"/>
  <c r="AF630" i="15"/>
  <c r="AD630" i="15"/>
  <c r="AC630" i="15"/>
  <c r="AB630" i="15"/>
  <c r="AA630" i="15"/>
  <c r="Z630" i="15"/>
  <c r="Y630" i="15"/>
  <c r="Q630" i="15"/>
  <c r="X630" i="15" s="1"/>
  <c r="J630" i="15"/>
  <c r="AE630" i="15" s="1"/>
  <c r="C630" i="15"/>
  <c r="AK629" i="15"/>
  <c r="AJ629" i="15"/>
  <c r="AI629" i="15"/>
  <c r="AH629" i="15"/>
  <c r="AG629" i="15"/>
  <c r="AF629" i="15"/>
  <c r="AD629" i="15"/>
  <c r="AC629" i="15"/>
  <c r="AB629" i="15"/>
  <c r="AA629" i="15"/>
  <c r="Z629" i="15"/>
  <c r="Y629" i="15"/>
  <c r="Q629" i="15"/>
  <c r="X629" i="15" s="1"/>
  <c r="J629" i="15"/>
  <c r="AE629" i="15" s="1"/>
  <c r="C629" i="15"/>
  <c r="AK628" i="15"/>
  <c r="AJ628" i="15"/>
  <c r="AI628" i="15"/>
  <c r="AH628" i="15"/>
  <c r="AG628" i="15"/>
  <c r="AF628" i="15"/>
  <c r="AD628" i="15"/>
  <c r="AC628" i="15"/>
  <c r="AB628" i="15"/>
  <c r="AA628" i="15"/>
  <c r="Z628" i="15"/>
  <c r="Y628" i="15"/>
  <c r="Q628" i="15"/>
  <c r="X628" i="15" s="1"/>
  <c r="J628" i="15"/>
  <c r="AE628" i="15" s="1"/>
  <c r="C628" i="15"/>
  <c r="AK627" i="15"/>
  <c r="AJ627" i="15"/>
  <c r="AI627" i="15"/>
  <c r="AH627" i="15"/>
  <c r="AG627" i="15"/>
  <c r="AF627" i="15"/>
  <c r="AD627" i="15"/>
  <c r="AC627" i="15"/>
  <c r="AB627" i="15"/>
  <c r="AA627" i="15"/>
  <c r="Z627" i="15"/>
  <c r="Y627" i="15"/>
  <c r="Q627" i="15"/>
  <c r="X627" i="15" s="1"/>
  <c r="J627" i="15"/>
  <c r="AE627" i="15" s="1"/>
  <c r="C627" i="15"/>
  <c r="AK626" i="15"/>
  <c r="AJ626" i="15"/>
  <c r="AI626" i="15"/>
  <c r="AH626" i="15"/>
  <c r="AG626" i="15"/>
  <c r="AF626" i="15"/>
  <c r="AD626" i="15"/>
  <c r="AC626" i="15"/>
  <c r="AB626" i="15"/>
  <c r="AA626" i="15"/>
  <c r="Z626" i="15"/>
  <c r="Y626" i="15"/>
  <c r="Q626" i="15"/>
  <c r="X626" i="15" s="1"/>
  <c r="J626" i="15"/>
  <c r="AE626" i="15" s="1"/>
  <c r="C626" i="15"/>
  <c r="AK625" i="15"/>
  <c r="AJ625" i="15"/>
  <c r="AI625" i="15"/>
  <c r="AH625" i="15"/>
  <c r="AG625" i="15"/>
  <c r="AF625" i="15"/>
  <c r="AD625" i="15"/>
  <c r="AC625" i="15"/>
  <c r="AB625" i="15"/>
  <c r="AA625" i="15"/>
  <c r="Z625" i="15"/>
  <c r="Y625" i="15"/>
  <c r="Q625" i="15"/>
  <c r="X625" i="15" s="1"/>
  <c r="J625" i="15"/>
  <c r="AE625" i="15" s="1"/>
  <c r="C625" i="15"/>
  <c r="AK624" i="15"/>
  <c r="AJ624" i="15"/>
  <c r="AI624" i="15"/>
  <c r="AH624" i="15"/>
  <c r="AG624" i="15"/>
  <c r="AF624" i="15"/>
  <c r="AD624" i="15"/>
  <c r="AC624" i="15"/>
  <c r="AB624" i="15"/>
  <c r="AA624" i="15"/>
  <c r="Z624" i="15"/>
  <c r="Y624" i="15"/>
  <c r="Q624" i="15"/>
  <c r="X624" i="15" s="1"/>
  <c r="J624" i="15"/>
  <c r="AE624" i="15" s="1"/>
  <c r="C624" i="15"/>
  <c r="AK623" i="15"/>
  <c r="AJ623" i="15"/>
  <c r="AI623" i="15"/>
  <c r="AH623" i="15"/>
  <c r="AG623" i="15"/>
  <c r="AF623" i="15"/>
  <c r="AD623" i="15"/>
  <c r="AC623" i="15"/>
  <c r="AB623" i="15"/>
  <c r="AA623" i="15"/>
  <c r="Z623" i="15"/>
  <c r="Y623" i="15"/>
  <c r="Q623" i="15"/>
  <c r="X623" i="15" s="1"/>
  <c r="J623" i="15"/>
  <c r="AE623" i="15" s="1"/>
  <c r="C623" i="15"/>
  <c r="AK622" i="15"/>
  <c r="AJ622" i="15"/>
  <c r="AI622" i="15"/>
  <c r="AH622" i="15"/>
  <c r="AG622" i="15"/>
  <c r="AF622" i="15"/>
  <c r="AD622" i="15"/>
  <c r="AC622" i="15"/>
  <c r="AB622" i="15"/>
  <c r="AA622" i="15"/>
  <c r="Z622" i="15"/>
  <c r="Y622" i="15"/>
  <c r="Q622" i="15"/>
  <c r="X622" i="15" s="1"/>
  <c r="J622" i="15"/>
  <c r="AE622" i="15" s="1"/>
  <c r="C622" i="15"/>
  <c r="AK621" i="15"/>
  <c r="AJ621" i="15"/>
  <c r="AI621" i="15"/>
  <c r="AH621" i="15"/>
  <c r="AG621" i="15"/>
  <c r="AF621" i="15"/>
  <c r="AD621" i="15"/>
  <c r="AC621" i="15"/>
  <c r="AB621" i="15"/>
  <c r="AA621" i="15"/>
  <c r="Z621" i="15"/>
  <c r="Y621" i="15"/>
  <c r="Q621" i="15"/>
  <c r="X621" i="15" s="1"/>
  <c r="J621" i="15"/>
  <c r="AE621" i="15" s="1"/>
  <c r="C621" i="15"/>
  <c r="AK620" i="15"/>
  <c r="AJ620" i="15"/>
  <c r="AI620" i="15"/>
  <c r="AH620" i="15"/>
  <c r="AG620" i="15"/>
  <c r="AF620" i="15"/>
  <c r="AD620" i="15"/>
  <c r="AC620" i="15"/>
  <c r="AB620" i="15"/>
  <c r="AA620" i="15"/>
  <c r="Z620" i="15"/>
  <c r="Y620" i="15"/>
  <c r="Q620" i="15"/>
  <c r="X620" i="15" s="1"/>
  <c r="J620" i="15"/>
  <c r="AE620" i="15" s="1"/>
  <c r="C620" i="15"/>
  <c r="AK619" i="15"/>
  <c r="AJ619" i="15"/>
  <c r="AI619" i="15"/>
  <c r="AH619" i="15"/>
  <c r="AG619" i="15"/>
  <c r="AF619" i="15"/>
  <c r="AD619" i="15"/>
  <c r="AC619" i="15"/>
  <c r="AB619" i="15"/>
  <c r="AA619" i="15"/>
  <c r="Z619" i="15"/>
  <c r="Y619" i="15"/>
  <c r="Q619" i="15"/>
  <c r="X619" i="15" s="1"/>
  <c r="J619" i="15"/>
  <c r="AE619" i="15" s="1"/>
  <c r="C619" i="15"/>
  <c r="AK618" i="15"/>
  <c r="AJ618" i="15"/>
  <c r="AI618" i="15"/>
  <c r="AH618" i="15"/>
  <c r="AG618" i="15"/>
  <c r="AF618" i="15"/>
  <c r="AD618" i="15"/>
  <c r="AC618" i="15"/>
  <c r="AB618" i="15"/>
  <c r="AA618" i="15"/>
  <c r="Z618" i="15"/>
  <c r="Y618" i="15"/>
  <c r="Q618" i="15"/>
  <c r="X618" i="15" s="1"/>
  <c r="J618" i="15"/>
  <c r="AE618" i="15" s="1"/>
  <c r="C618" i="15"/>
  <c r="AK617" i="15"/>
  <c r="AJ617" i="15"/>
  <c r="AI617" i="15"/>
  <c r="AH617" i="15"/>
  <c r="AG617" i="15"/>
  <c r="AF617" i="15"/>
  <c r="AD617" i="15"/>
  <c r="AC617" i="15"/>
  <c r="AB617" i="15"/>
  <c r="AA617" i="15"/>
  <c r="Z617" i="15"/>
  <c r="Y617" i="15"/>
  <c r="Q617" i="15"/>
  <c r="X617" i="15" s="1"/>
  <c r="J617" i="15"/>
  <c r="AE617" i="15" s="1"/>
  <c r="C617" i="15"/>
  <c r="AK616" i="15"/>
  <c r="AJ616" i="15"/>
  <c r="AI616" i="15"/>
  <c r="AH616" i="15"/>
  <c r="AG616" i="15"/>
  <c r="AF616" i="15"/>
  <c r="AD616" i="15"/>
  <c r="AC616" i="15"/>
  <c r="AB616" i="15"/>
  <c r="AA616" i="15"/>
  <c r="Z616" i="15"/>
  <c r="Y616" i="15"/>
  <c r="Q616" i="15"/>
  <c r="X616" i="15" s="1"/>
  <c r="J616" i="15"/>
  <c r="C616" i="15"/>
  <c r="AK615" i="15"/>
  <c r="AJ615" i="15"/>
  <c r="AI615" i="15"/>
  <c r="AH615" i="15"/>
  <c r="AG615" i="15"/>
  <c r="AF615" i="15"/>
  <c r="AD615" i="15"/>
  <c r="AC615" i="15"/>
  <c r="AB615" i="15"/>
  <c r="AA615" i="15"/>
  <c r="Z615" i="15"/>
  <c r="Y615" i="15"/>
  <c r="Q615" i="15"/>
  <c r="J615" i="15"/>
  <c r="AE615" i="15" s="1"/>
  <c r="C615" i="15"/>
  <c r="AK614" i="15"/>
  <c r="AJ614" i="15"/>
  <c r="AI614" i="15"/>
  <c r="AH614" i="15"/>
  <c r="AG614" i="15"/>
  <c r="AF614" i="15"/>
  <c r="AD614" i="15"/>
  <c r="AC614" i="15"/>
  <c r="AB614" i="15"/>
  <c r="AA614" i="15"/>
  <c r="Z614" i="15"/>
  <c r="Y614" i="15"/>
  <c r="Q614" i="15"/>
  <c r="X614" i="15" s="1"/>
  <c r="J614" i="15"/>
  <c r="C614" i="15"/>
  <c r="AI613" i="15"/>
  <c r="W613" i="15"/>
  <c r="V613" i="15"/>
  <c r="AC613" i="15" s="1"/>
  <c r="U613" i="15"/>
  <c r="T613" i="15"/>
  <c r="S613" i="15"/>
  <c r="R613" i="15"/>
  <c r="P613" i="15"/>
  <c r="AK613" i="15" s="1"/>
  <c r="O613" i="15"/>
  <c r="N613" i="15"/>
  <c r="M613" i="15"/>
  <c r="L613" i="15"/>
  <c r="AG613" i="15" s="1"/>
  <c r="K613" i="15"/>
  <c r="I613" i="15"/>
  <c r="H613" i="15"/>
  <c r="G613" i="15"/>
  <c r="F613" i="15"/>
  <c r="E613" i="15"/>
  <c r="D613" i="15"/>
  <c r="C613" i="15"/>
  <c r="C611" i="15" s="1"/>
  <c r="AH612" i="15"/>
  <c r="W612" i="15"/>
  <c r="V612" i="15"/>
  <c r="U612" i="15"/>
  <c r="T612" i="15"/>
  <c r="S612" i="15"/>
  <c r="R612" i="15"/>
  <c r="AF612" i="15" s="1"/>
  <c r="Q612" i="15"/>
  <c r="P612" i="15"/>
  <c r="O612" i="15"/>
  <c r="N612" i="15"/>
  <c r="M612" i="15"/>
  <c r="L612" i="15"/>
  <c r="K612" i="15"/>
  <c r="I612" i="15"/>
  <c r="H612" i="15"/>
  <c r="H611" i="15" s="1"/>
  <c r="G612" i="15"/>
  <c r="F612" i="15"/>
  <c r="E612" i="15"/>
  <c r="D612" i="15"/>
  <c r="D611" i="15" s="1"/>
  <c r="C612" i="15"/>
  <c r="I611" i="15"/>
  <c r="G611" i="15"/>
  <c r="X610" i="15"/>
  <c r="AK609" i="15"/>
  <c r="AJ609" i="15"/>
  <c r="AI609" i="15"/>
  <c r="AH609" i="15"/>
  <c r="AG609" i="15"/>
  <c r="AF609" i="15"/>
  <c r="AD609" i="15"/>
  <c r="AC609" i="15"/>
  <c r="AB609" i="15"/>
  <c r="AA609" i="15"/>
  <c r="Z609" i="15"/>
  <c r="Y609" i="15"/>
  <c r="Q609" i="15"/>
  <c r="X609" i="15" s="1"/>
  <c r="J609" i="15"/>
  <c r="AE609" i="15" s="1"/>
  <c r="C609" i="15"/>
  <c r="AK608" i="15"/>
  <c r="AJ608" i="15"/>
  <c r="AI608" i="15"/>
  <c r="AH608" i="15"/>
  <c r="AG608" i="15"/>
  <c r="AF608" i="15"/>
  <c r="AD608" i="15"/>
  <c r="AC608" i="15"/>
  <c r="AB608" i="15"/>
  <c r="AA608" i="15"/>
  <c r="Z608" i="15"/>
  <c r="Y608" i="15"/>
  <c r="Q608" i="15"/>
  <c r="J608" i="15"/>
  <c r="C608" i="15"/>
  <c r="AK607" i="15"/>
  <c r="AJ607" i="15"/>
  <c r="AI607" i="15"/>
  <c r="AH607" i="15"/>
  <c r="AG607" i="15"/>
  <c r="AF607" i="15"/>
  <c r="AD607" i="15"/>
  <c r="AC607" i="15"/>
  <c r="AB607" i="15"/>
  <c r="AA607" i="15"/>
  <c r="Z607" i="15"/>
  <c r="Y607" i="15"/>
  <c r="Q607" i="15"/>
  <c r="J607" i="15"/>
  <c r="AE607" i="15" s="1"/>
  <c r="C607" i="15"/>
  <c r="AK606" i="15"/>
  <c r="AJ606" i="15"/>
  <c r="AI606" i="15"/>
  <c r="AH606" i="15"/>
  <c r="AG606" i="15"/>
  <c r="AF606" i="15"/>
  <c r="AD606" i="15"/>
  <c r="AC606" i="15"/>
  <c r="AB606" i="15"/>
  <c r="AA606" i="15"/>
  <c r="Z606" i="15"/>
  <c r="Y606" i="15"/>
  <c r="Q606" i="15"/>
  <c r="J606" i="15"/>
  <c r="C606" i="15"/>
  <c r="AK605" i="15"/>
  <c r="AJ605" i="15"/>
  <c r="AI605" i="15"/>
  <c r="AH605" i="15"/>
  <c r="AG605" i="15"/>
  <c r="AF605" i="15"/>
  <c r="AD605" i="15"/>
  <c r="AC605" i="15"/>
  <c r="AB605" i="15"/>
  <c r="AA605" i="15"/>
  <c r="Z605" i="15"/>
  <c r="Y605" i="15"/>
  <c r="Q605" i="15"/>
  <c r="J605" i="15"/>
  <c r="AE605" i="15" s="1"/>
  <c r="C605" i="15"/>
  <c r="AK604" i="15"/>
  <c r="AJ604" i="15"/>
  <c r="AI604" i="15"/>
  <c r="AH604" i="15"/>
  <c r="AG604" i="15"/>
  <c r="AF604" i="15"/>
  <c r="AD604" i="15"/>
  <c r="AC604" i="15"/>
  <c r="AB604" i="15"/>
  <c r="AA604" i="15"/>
  <c r="Z604" i="15"/>
  <c r="Y604" i="15"/>
  <c r="Q604" i="15"/>
  <c r="J604" i="15"/>
  <c r="C604" i="15"/>
  <c r="AK603" i="15"/>
  <c r="AJ603" i="15"/>
  <c r="AI603" i="15"/>
  <c r="AH603" i="15"/>
  <c r="AG603" i="15"/>
  <c r="AF603" i="15"/>
  <c r="AD603" i="15"/>
  <c r="AC603" i="15"/>
  <c r="AB603" i="15"/>
  <c r="AA603" i="15"/>
  <c r="Z603" i="15"/>
  <c r="Y603" i="15"/>
  <c r="Q603" i="15"/>
  <c r="X603" i="15" s="1"/>
  <c r="J603" i="15"/>
  <c r="AE603" i="15" s="1"/>
  <c r="C603" i="15"/>
  <c r="AK602" i="15"/>
  <c r="AJ602" i="15"/>
  <c r="AI602" i="15"/>
  <c r="AH602" i="15"/>
  <c r="AG602" i="15"/>
  <c r="AF602" i="15"/>
  <c r="AD602" i="15"/>
  <c r="AC602" i="15"/>
  <c r="AB602" i="15"/>
  <c r="AA602" i="15"/>
  <c r="Z602" i="15"/>
  <c r="Y602" i="15"/>
  <c r="Q602" i="15"/>
  <c r="J602" i="15"/>
  <c r="C602" i="15"/>
  <c r="AK601" i="15"/>
  <c r="AJ601" i="15"/>
  <c r="AI601" i="15"/>
  <c r="AH601" i="15"/>
  <c r="AG601" i="15"/>
  <c r="AF601" i="15"/>
  <c r="AD601" i="15"/>
  <c r="AC601" i="15"/>
  <c r="AB601" i="15"/>
  <c r="AA601" i="15"/>
  <c r="Z601" i="15"/>
  <c r="Y601" i="15"/>
  <c r="Q601" i="15"/>
  <c r="J601" i="15"/>
  <c r="AE601" i="15" s="1"/>
  <c r="C601" i="15"/>
  <c r="AK600" i="15"/>
  <c r="AJ600" i="15"/>
  <c r="AI600" i="15"/>
  <c r="AH600" i="15"/>
  <c r="AG600" i="15"/>
  <c r="AF600" i="15"/>
  <c r="AD600" i="15"/>
  <c r="AC600" i="15"/>
  <c r="AB600" i="15"/>
  <c r="AA600" i="15"/>
  <c r="Z600" i="15"/>
  <c r="Y600" i="15"/>
  <c r="Q600" i="15"/>
  <c r="J600" i="15"/>
  <c r="C600" i="15"/>
  <c r="AK599" i="15"/>
  <c r="AJ599" i="15"/>
  <c r="AI599" i="15"/>
  <c r="AH599" i="15"/>
  <c r="AG599" i="15"/>
  <c r="AF599" i="15"/>
  <c r="AD599" i="15"/>
  <c r="AC599" i="15"/>
  <c r="AB599" i="15"/>
  <c r="AA599" i="15"/>
  <c r="Z599" i="15"/>
  <c r="Y599" i="15"/>
  <c r="Q599" i="15"/>
  <c r="J599" i="15"/>
  <c r="AE599" i="15" s="1"/>
  <c r="C599" i="15"/>
  <c r="AK598" i="15"/>
  <c r="AJ598" i="15"/>
  <c r="AI598" i="15"/>
  <c r="AH598" i="15"/>
  <c r="AG598" i="15"/>
  <c r="AF598" i="15"/>
  <c r="AD598" i="15"/>
  <c r="AC598" i="15"/>
  <c r="AB598" i="15"/>
  <c r="AA598" i="15"/>
  <c r="Z598" i="15"/>
  <c r="Y598" i="15"/>
  <c r="Q598" i="15"/>
  <c r="J598" i="15"/>
  <c r="C598" i="15"/>
  <c r="AK597" i="15"/>
  <c r="AJ597" i="15"/>
  <c r="AI597" i="15"/>
  <c r="AH597" i="15"/>
  <c r="AG597" i="15"/>
  <c r="AF597" i="15"/>
  <c r="AD597" i="15"/>
  <c r="AC597" i="15"/>
  <c r="AB597" i="15"/>
  <c r="AA597" i="15"/>
  <c r="Z597" i="15"/>
  <c r="Y597" i="15"/>
  <c r="Q597" i="15"/>
  <c r="J597" i="15"/>
  <c r="AE597" i="15" s="1"/>
  <c r="C597" i="15"/>
  <c r="AK596" i="15"/>
  <c r="AJ596" i="15"/>
  <c r="AI596" i="15"/>
  <c r="AH596" i="15"/>
  <c r="AG596" i="15"/>
  <c r="AF596" i="15"/>
  <c r="AD596" i="15"/>
  <c r="AC596" i="15"/>
  <c r="AB596" i="15"/>
  <c r="AA596" i="15"/>
  <c r="Z596" i="15"/>
  <c r="Y596" i="15"/>
  <c r="Q596" i="15"/>
  <c r="J596" i="15"/>
  <c r="C596" i="15"/>
  <c r="AK595" i="15"/>
  <c r="AJ595" i="15"/>
  <c r="AI595" i="15"/>
  <c r="AH595" i="15"/>
  <c r="AG595" i="15"/>
  <c r="AF595" i="15"/>
  <c r="AD595" i="15"/>
  <c r="AC595" i="15"/>
  <c r="AB595" i="15"/>
  <c r="AA595" i="15"/>
  <c r="Z595" i="15"/>
  <c r="Y595" i="15"/>
  <c r="Q595" i="15"/>
  <c r="X595" i="15" s="1"/>
  <c r="J595" i="15"/>
  <c r="AE595" i="15" s="1"/>
  <c r="C595" i="15"/>
  <c r="AK594" i="15"/>
  <c r="AJ594" i="15"/>
  <c r="AI594" i="15"/>
  <c r="AH594" i="15"/>
  <c r="AG594" i="15"/>
  <c r="AF594" i="15"/>
  <c r="AD594" i="15"/>
  <c r="AC594" i="15"/>
  <c r="AB594" i="15"/>
  <c r="AA594" i="15"/>
  <c r="Z594" i="15"/>
  <c r="Y594" i="15"/>
  <c r="Q594" i="15"/>
  <c r="J594" i="15"/>
  <c r="C594" i="15"/>
  <c r="AK593" i="15"/>
  <c r="AJ593" i="15"/>
  <c r="AI593" i="15"/>
  <c r="AH593" i="15"/>
  <c r="AG593" i="15"/>
  <c r="AF593" i="15"/>
  <c r="AD593" i="15"/>
  <c r="AC593" i="15"/>
  <c r="AB593" i="15"/>
  <c r="AA593" i="15"/>
  <c r="Z593" i="15"/>
  <c r="Y593" i="15"/>
  <c r="Q593" i="15"/>
  <c r="X593" i="15" s="1"/>
  <c r="J593" i="15"/>
  <c r="AE593" i="15" s="1"/>
  <c r="C593" i="15"/>
  <c r="AK592" i="15"/>
  <c r="AJ592" i="15"/>
  <c r="AI592" i="15"/>
  <c r="AH592" i="15"/>
  <c r="AG592" i="15"/>
  <c r="AF592" i="15"/>
  <c r="AD592" i="15"/>
  <c r="AC592" i="15"/>
  <c r="AB592" i="15"/>
  <c r="AA592" i="15"/>
  <c r="Z592" i="15"/>
  <c r="Y592" i="15"/>
  <c r="Q592" i="15"/>
  <c r="J592" i="15"/>
  <c r="C592" i="15"/>
  <c r="AK591" i="15"/>
  <c r="AJ591" i="15"/>
  <c r="AI591" i="15"/>
  <c r="AH591" i="15"/>
  <c r="AG591" i="15"/>
  <c r="AF591" i="15"/>
  <c r="AD591" i="15"/>
  <c r="AC591" i="15"/>
  <c r="AB591" i="15"/>
  <c r="AA591" i="15"/>
  <c r="Z591" i="15"/>
  <c r="Y591" i="15"/>
  <c r="Q591" i="15"/>
  <c r="J591" i="15"/>
  <c r="AE591" i="15" s="1"/>
  <c r="C591" i="15"/>
  <c r="AK590" i="15"/>
  <c r="AJ590" i="15"/>
  <c r="AI590" i="15"/>
  <c r="AH590" i="15"/>
  <c r="AG590" i="15"/>
  <c r="AF590" i="15"/>
  <c r="AD590" i="15"/>
  <c r="AC590" i="15"/>
  <c r="AB590" i="15"/>
  <c r="AA590" i="15"/>
  <c r="Z590" i="15"/>
  <c r="Y590" i="15"/>
  <c r="Q590" i="15"/>
  <c r="J590" i="15"/>
  <c r="C590" i="15"/>
  <c r="AK589" i="15"/>
  <c r="AJ589" i="15"/>
  <c r="AI589" i="15"/>
  <c r="AH589" i="15"/>
  <c r="AG589" i="15"/>
  <c r="AF589" i="15"/>
  <c r="AD589" i="15"/>
  <c r="AC589" i="15"/>
  <c r="AB589" i="15"/>
  <c r="AA589" i="15"/>
  <c r="Z589" i="15"/>
  <c r="Y589" i="15"/>
  <c r="Q589" i="15"/>
  <c r="J589" i="15"/>
  <c r="AE589" i="15" s="1"/>
  <c r="C589" i="15"/>
  <c r="AK588" i="15"/>
  <c r="AJ588" i="15"/>
  <c r="AI588" i="15"/>
  <c r="AH588" i="15"/>
  <c r="AG588" i="15"/>
  <c r="AF588" i="15"/>
  <c r="AD588" i="15"/>
  <c r="AC588" i="15"/>
  <c r="AB588" i="15"/>
  <c r="AA588" i="15"/>
  <c r="Z588" i="15"/>
  <c r="Y588" i="15"/>
  <c r="Q588" i="15"/>
  <c r="J588" i="15"/>
  <c r="C588" i="15"/>
  <c r="AK587" i="15"/>
  <c r="AJ587" i="15"/>
  <c r="AI587" i="15"/>
  <c r="AH587" i="15"/>
  <c r="AG587" i="15"/>
  <c r="AF587" i="15"/>
  <c r="AD587" i="15"/>
  <c r="AC587" i="15"/>
  <c r="AB587" i="15"/>
  <c r="AA587" i="15"/>
  <c r="Z587" i="15"/>
  <c r="Y587" i="15"/>
  <c r="Q587" i="15"/>
  <c r="X587" i="15" s="1"/>
  <c r="J587" i="15"/>
  <c r="AE587" i="15" s="1"/>
  <c r="C587" i="15"/>
  <c r="AK586" i="15"/>
  <c r="AJ586" i="15"/>
  <c r="AI586" i="15"/>
  <c r="AH586" i="15"/>
  <c r="AG586" i="15"/>
  <c r="AF586" i="15"/>
  <c r="AD586" i="15"/>
  <c r="AC586" i="15"/>
  <c r="AB586" i="15"/>
  <c r="AA586" i="15"/>
  <c r="Z586" i="15"/>
  <c r="Y586" i="15"/>
  <c r="Q586" i="15"/>
  <c r="J586" i="15"/>
  <c r="C586" i="15"/>
  <c r="AK585" i="15"/>
  <c r="AJ585" i="15"/>
  <c r="AI585" i="15"/>
  <c r="AH585" i="15"/>
  <c r="AG585" i="15"/>
  <c r="AF585" i="15"/>
  <c r="AD585" i="15"/>
  <c r="AC585" i="15"/>
  <c r="AB585" i="15"/>
  <c r="AA585" i="15"/>
  <c r="Z585" i="15"/>
  <c r="Y585" i="15"/>
  <c r="Q585" i="15"/>
  <c r="X585" i="15" s="1"/>
  <c r="J585" i="15"/>
  <c r="AE585" i="15" s="1"/>
  <c r="C585" i="15"/>
  <c r="AK584" i="15"/>
  <c r="AJ584" i="15"/>
  <c r="AI584" i="15"/>
  <c r="AH584" i="15"/>
  <c r="AG584" i="15"/>
  <c r="AF584" i="15"/>
  <c r="AD584" i="15"/>
  <c r="AC584" i="15"/>
  <c r="AB584" i="15"/>
  <c r="AA584" i="15"/>
  <c r="Z584" i="15"/>
  <c r="Y584" i="15"/>
  <c r="Q584" i="15"/>
  <c r="Q582" i="15" s="1"/>
  <c r="J584" i="15"/>
  <c r="C584" i="15"/>
  <c r="AI583" i="15"/>
  <c r="W583" i="15"/>
  <c r="V583" i="15"/>
  <c r="U583" i="15"/>
  <c r="T583" i="15"/>
  <c r="S583" i="15"/>
  <c r="R583" i="15"/>
  <c r="P583" i="15"/>
  <c r="AK583" i="15" s="1"/>
  <c r="O583" i="15"/>
  <c r="N583" i="15"/>
  <c r="M583" i="15"/>
  <c r="L583" i="15"/>
  <c r="AG583" i="15" s="1"/>
  <c r="K583" i="15"/>
  <c r="I583" i="15"/>
  <c r="H583" i="15"/>
  <c r="G583" i="15"/>
  <c r="F583" i="15"/>
  <c r="E583" i="15"/>
  <c r="D583" i="15"/>
  <c r="AJ582" i="15"/>
  <c r="AH582" i="15"/>
  <c r="W582" i="15"/>
  <c r="V582" i="15"/>
  <c r="U582" i="15"/>
  <c r="T582" i="15"/>
  <c r="S582" i="15"/>
  <c r="Z582" i="15" s="1"/>
  <c r="R582" i="15"/>
  <c r="P582" i="15"/>
  <c r="O582" i="15"/>
  <c r="N582" i="15"/>
  <c r="M582" i="15"/>
  <c r="L582" i="15"/>
  <c r="K582" i="15"/>
  <c r="I582" i="15"/>
  <c r="H582" i="15"/>
  <c r="G582" i="15"/>
  <c r="G581" i="15" s="1"/>
  <c r="F582" i="15"/>
  <c r="F581" i="15" s="1"/>
  <c r="E582" i="15"/>
  <c r="E581" i="15" s="1"/>
  <c r="D582" i="15"/>
  <c r="C582" i="15"/>
  <c r="O581" i="15"/>
  <c r="AJ581" i="15" s="1"/>
  <c r="X580" i="15"/>
  <c r="AK579" i="15"/>
  <c r="AJ579" i="15"/>
  <c r="AI579" i="15"/>
  <c r="AH579" i="15"/>
  <c r="AG579" i="15"/>
  <c r="AF579" i="15"/>
  <c r="AD579" i="15"/>
  <c r="AC579" i="15"/>
  <c r="AB579" i="15"/>
  <c r="AA579" i="15"/>
  <c r="Z579" i="15"/>
  <c r="Y579" i="15"/>
  <c r="Q579" i="15"/>
  <c r="X579" i="15" s="1"/>
  <c r="J579" i="15"/>
  <c r="AE579" i="15" s="1"/>
  <c r="C579" i="15"/>
  <c r="AK578" i="15"/>
  <c r="AJ578" i="15"/>
  <c r="AI578" i="15"/>
  <c r="AH578" i="15"/>
  <c r="AG578" i="15"/>
  <c r="AF578" i="15"/>
  <c r="AD578" i="15"/>
  <c r="AC578" i="15"/>
  <c r="AB578" i="15"/>
  <c r="AA578" i="15"/>
  <c r="Z578" i="15"/>
  <c r="Y578" i="15"/>
  <c r="X578" i="15"/>
  <c r="Q578" i="15"/>
  <c r="J578" i="15"/>
  <c r="AE578" i="15" s="1"/>
  <c r="C578" i="15"/>
  <c r="AK577" i="15"/>
  <c r="AJ577" i="15"/>
  <c r="AI577" i="15"/>
  <c r="AH577" i="15"/>
  <c r="AG577" i="15"/>
  <c r="AF577" i="15"/>
  <c r="AD577" i="15"/>
  <c r="AC577" i="15"/>
  <c r="AB577" i="15"/>
  <c r="AA577" i="15"/>
  <c r="Z577" i="15"/>
  <c r="Y577" i="15"/>
  <c r="Q577" i="15"/>
  <c r="X577" i="15" s="1"/>
  <c r="J577" i="15"/>
  <c r="AE577" i="15" s="1"/>
  <c r="C577" i="15"/>
  <c r="AK576" i="15"/>
  <c r="AJ576" i="15"/>
  <c r="AI576" i="15"/>
  <c r="AH576" i="15"/>
  <c r="AG576" i="15"/>
  <c r="AF576" i="15"/>
  <c r="AD576" i="15"/>
  <c r="AC576" i="15"/>
  <c r="AB576" i="15"/>
  <c r="AA576" i="15"/>
  <c r="Z576" i="15"/>
  <c r="Y576" i="15"/>
  <c r="X576" i="15"/>
  <c r="Q576" i="15"/>
  <c r="J576" i="15"/>
  <c r="AE576" i="15" s="1"/>
  <c r="C576" i="15"/>
  <c r="AK575" i="15"/>
  <c r="AJ575" i="15"/>
  <c r="AI575" i="15"/>
  <c r="AH575" i="15"/>
  <c r="AG575" i="15"/>
  <c r="AF575" i="15"/>
  <c r="AD575" i="15"/>
  <c r="AC575" i="15"/>
  <c r="AB575" i="15"/>
  <c r="AA575" i="15"/>
  <c r="Z575" i="15"/>
  <c r="Y575" i="15"/>
  <c r="Q575" i="15"/>
  <c r="X575" i="15" s="1"/>
  <c r="J575" i="15"/>
  <c r="AE575" i="15" s="1"/>
  <c r="C575" i="15"/>
  <c r="AK574" i="15"/>
  <c r="AJ574" i="15"/>
  <c r="AI574" i="15"/>
  <c r="AH574" i="15"/>
  <c r="AG574" i="15"/>
  <c r="AF574" i="15"/>
  <c r="AD574" i="15"/>
  <c r="AC574" i="15"/>
  <c r="AB574" i="15"/>
  <c r="AA574" i="15"/>
  <c r="Z574" i="15"/>
  <c r="Y574" i="15"/>
  <c r="X574" i="15"/>
  <c r="Q574" i="15"/>
  <c r="J574" i="15"/>
  <c r="AE574" i="15" s="1"/>
  <c r="C574" i="15"/>
  <c r="AK573" i="15"/>
  <c r="AJ573" i="15"/>
  <c r="AI573" i="15"/>
  <c r="AH573" i="15"/>
  <c r="AG573" i="15"/>
  <c r="AF573" i="15"/>
  <c r="AD573" i="15"/>
  <c r="AC573" i="15"/>
  <c r="AB573" i="15"/>
  <c r="AA573" i="15"/>
  <c r="Z573" i="15"/>
  <c r="Y573" i="15"/>
  <c r="Q573" i="15"/>
  <c r="X573" i="15" s="1"/>
  <c r="J573" i="15"/>
  <c r="AE573" i="15" s="1"/>
  <c r="C573" i="15"/>
  <c r="AK572" i="15"/>
  <c r="AJ572" i="15"/>
  <c r="AI572" i="15"/>
  <c r="AH572" i="15"/>
  <c r="AG572" i="15"/>
  <c r="AF572" i="15"/>
  <c r="AD572" i="15"/>
  <c r="AC572" i="15"/>
  <c r="AB572" i="15"/>
  <c r="AA572" i="15"/>
  <c r="Z572" i="15"/>
  <c r="Y572" i="15"/>
  <c r="X572" i="15"/>
  <c r="Q572" i="15"/>
  <c r="J572" i="15"/>
  <c r="AE572" i="15" s="1"/>
  <c r="C572" i="15"/>
  <c r="AK571" i="15"/>
  <c r="AJ571" i="15"/>
  <c r="AI571" i="15"/>
  <c r="AH571" i="15"/>
  <c r="AG571" i="15"/>
  <c r="AF571" i="15"/>
  <c r="AD571" i="15"/>
  <c r="AC571" i="15"/>
  <c r="AB571" i="15"/>
  <c r="AA571" i="15"/>
  <c r="Z571" i="15"/>
  <c r="Y571" i="15"/>
  <c r="Q571" i="15"/>
  <c r="X571" i="15" s="1"/>
  <c r="J571" i="15"/>
  <c r="AE571" i="15" s="1"/>
  <c r="C571" i="15"/>
  <c r="AK570" i="15"/>
  <c r="AJ570" i="15"/>
  <c r="AI570" i="15"/>
  <c r="AH570" i="15"/>
  <c r="AG570" i="15"/>
  <c r="AF570" i="15"/>
  <c r="AD570" i="15"/>
  <c r="AC570" i="15"/>
  <c r="AB570" i="15"/>
  <c r="AA570" i="15"/>
  <c r="Z570" i="15"/>
  <c r="Y570" i="15"/>
  <c r="X570" i="15"/>
  <c r="Q570" i="15"/>
  <c r="J570" i="15"/>
  <c r="AE570" i="15" s="1"/>
  <c r="C570" i="15"/>
  <c r="AK569" i="15"/>
  <c r="AJ569" i="15"/>
  <c r="AI569" i="15"/>
  <c r="AH569" i="15"/>
  <c r="AG569" i="15"/>
  <c r="AF569" i="15"/>
  <c r="AD569" i="15"/>
  <c r="AC569" i="15"/>
  <c r="AB569" i="15"/>
  <c r="AA569" i="15"/>
  <c r="Z569" i="15"/>
  <c r="Y569" i="15"/>
  <c r="Q569" i="15"/>
  <c r="X569" i="15" s="1"/>
  <c r="J569" i="15"/>
  <c r="AE569" i="15" s="1"/>
  <c r="C569" i="15"/>
  <c r="AK568" i="15"/>
  <c r="AJ568" i="15"/>
  <c r="AI568" i="15"/>
  <c r="AH568" i="15"/>
  <c r="AG568" i="15"/>
  <c r="AF568" i="15"/>
  <c r="AD568" i="15"/>
  <c r="AC568" i="15"/>
  <c r="AB568" i="15"/>
  <c r="AA568" i="15"/>
  <c r="Z568" i="15"/>
  <c r="Y568" i="15"/>
  <c r="X568" i="15"/>
  <c r="Q568" i="15"/>
  <c r="J568" i="15"/>
  <c r="AE568" i="15" s="1"/>
  <c r="C568" i="15"/>
  <c r="AK567" i="15"/>
  <c r="AJ567" i="15"/>
  <c r="AI567" i="15"/>
  <c r="AH567" i="15"/>
  <c r="AG567" i="15"/>
  <c r="AF567" i="15"/>
  <c r="AD567" i="15"/>
  <c r="AC567" i="15"/>
  <c r="AB567" i="15"/>
  <c r="AA567" i="15"/>
  <c r="Z567" i="15"/>
  <c r="Y567" i="15"/>
  <c r="Q567" i="15"/>
  <c r="X567" i="15" s="1"/>
  <c r="J567" i="15"/>
  <c r="AE567" i="15" s="1"/>
  <c r="C567" i="15"/>
  <c r="AK566" i="15"/>
  <c r="AJ566" i="15"/>
  <c r="AI566" i="15"/>
  <c r="AH566" i="15"/>
  <c r="AG566" i="15"/>
  <c r="AF566" i="15"/>
  <c r="AD566" i="15"/>
  <c r="AC566" i="15"/>
  <c r="AB566" i="15"/>
  <c r="AA566" i="15"/>
  <c r="Z566" i="15"/>
  <c r="Y566" i="15"/>
  <c r="X566" i="15"/>
  <c r="Q566" i="15"/>
  <c r="J566" i="15"/>
  <c r="AE566" i="15" s="1"/>
  <c r="C566" i="15"/>
  <c r="AK565" i="15"/>
  <c r="AJ565" i="15"/>
  <c r="AI565" i="15"/>
  <c r="AH565" i="15"/>
  <c r="AG565" i="15"/>
  <c r="AF565" i="15"/>
  <c r="AD565" i="15"/>
  <c r="AC565" i="15"/>
  <c r="AB565" i="15"/>
  <c r="AA565" i="15"/>
  <c r="Z565" i="15"/>
  <c r="Y565" i="15"/>
  <c r="Q565" i="15"/>
  <c r="J565" i="15"/>
  <c r="C565" i="15"/>
  <c r="AK564" i="15"/>
  <c r="AJ564" i="15"/>
  <c r="AI564" i="15"/>
  <c r="AH564" i="15"/>
  <c r="AG564" i="15"/>
  <c r="AF564" i="15"/>
  <c r="AD564" i="15"/>
  <c r="AC564" i="15"/>
  <c r="AB564" i="15"/>
  <c r="AA564" i="15"/>
  <c r="Z564" i="15"/>
  <c r="Y564" i="15"/>
  <c r="Q564" i="15"/>
  <c r="X564" i="15" s="1"/>
  <c r="J564" i="15"/>
  <c r="AE564" i="15" s="1"/>
  <c r="C564" i="15"/>
  <c r="AK563" i="15"/>
  <c r="AJ563" i="15"/>
  <c r="AI563" i="15"/>
  <c r="AH563" i="15"/>
  <c r="AG563" i="15"/>
  <c r="AF563" i="15"/>
  <c r="AD563" i="15"/>
  <c r="AC563" i="15"/>
  <c r="AB563" i="15"/>
  <c r="AA563" i="15"/>
  <c r="Z563" i="15"/>
  <c r="Y563" i="15"/>
  <c r="Q563" i="15"/>
  <c r="X563" i="15" s="1"/>
  <c r="J563" i="15"/>
  <c r="AE563" i="15" s="1"/>
  <c r="C563" i="15"/>
  <c r="AK562" i="15"/>
  <c r="AJ562" i="15"/>
  <c r="AI562" i="15"/>
  <c r="AH562" i="15"/>
  <c r="AG562" i="15"/>
  <c r="AF562" i="15"/>
  <c r="AD562" i="15"/>
  <c r="AC562" i="15"/>
  <c r="AB562" i="15"/>
  <c r="AA562" i="15"/>
  <c r="Z562" i="15"/>
  <c r="Y562" i="15"/>
  <c r="X562" i="15"/>
  <c r="Q562" i="15"/>
  <c r="J562" i="15"/>
  <c r="AE562" i="15" s="1"/>
  <c r="C562" i="15"/>
  <c r="AK561" i="15"/>
  <c r="AJ561" i="15"/>
  <c r="AI561" i="15"/>
  <c r="AH561" i="15"/>
  <c r="AG561" i="15"/>
  <c r="AF561" i="15"/>
  <c r="AD561" i="15"/>
  <c r="AC561" i="15"/>
  <c r="AB561" i="15"/>
  <c r="AA561" i="15"/>
  <c r="Z561" i="15"/>
  <c r="Y561" i="15"/>
  <c r="Q561" i="15"/>
  <c r="X561" i="15" s="1"/>
  <c r="J561" i="15"/>
  <c r="AE561" i="15" s="1"/>
  <c r="C561" i="15"/>
  <c r="AK560" i="15"/>
  <c r="AJ560" i="15"/>
  <c r="AI560" i="15"/>
  <c r="AH560" i="15"/>
  <c r="AG560" i="15"/>
  <c r="AF560" i="15"/>
  <c r="AD560" i="15"/>
  <c r="AC560" i="15"/>
  <c r="AB560" i="15"/>
  <c r="AA560" i="15"/>
  <c r="Z560" i="15"/>
  <c r="Y560" i="15"/>
  <c r="Q560" i="15"/>
  <c r="X560" i="15" s="1"/>
  <c r="J560" i="15"/>
  <c r="AE560" i="15" s="1"/>
  <c r="C560" i="15"/>
  <c r="AK559" i="15"/>
  <c r="AJ559" i="15"/>
  <c r="AI559" i="15"/>
  <c r="AH559" i="15"/>
  <c r="AG559" i="15"/>
  <c r="AF559" i="15"/>
  <c r="AD559" i="15"/>
  <c r="AC559" i="15"/>
  <c r="AB559" i="15"/>
  <c r="AA559" i="15"/>
  <c r="Z559" i="15"/>
  <c r="Y559" i="15"/>
  <c r="Q559" i="15"/>
  <c r="J559" i="15"/>
  <c r="C559" i="15"/>
  <c r="AK558" i="15"/>
  <c r="AJ558" i="15"/>
  <c r="AI558" i="15"/>
  <c r="AH558" i="15"/>
  <c r="AG558" i="15"/>
  <c r="AF558" i="15"/>
  <c r="AD558" i="15"/>
  <c r="AC558" i="15"/>
  <c r="AB558" i="15"/>
  <c r="AA558" i="15"/>
  <c r="Z558" i="15"/>
  <c r="Y558" i="15"/>
  <c r="Q558" i="15"/>
  <c r="X558" i="15" s="1"/>
  <c r="J558" i="15"/>
  <c r="AE558" i="15" s="1"/>
  <c r="C558" i="15"/>
  <c r="AK557" i="15"/>
  <c r="AJ557" i="15"/>
  <c r="AI557" i="15"/>
  <c r="AH557" i="15"/>
  <c r="AG557" i="15"/>
  <c r="AF557" i="15"/>
  <c r="AD557" i="15"/>
  <c r="AC557" i="15"/>
  <c r="AB557" i="15"/>
  <c r="AA557" i="15"/>
  <c r="Z557" i="15"/>
  <c r="Y557" i="15"/>
  <c r="Q557" i="15"/>
  <c r="X557" i="15" s="1"/>
  <c r="J557" i="15"/>
  <c r="AE557" i="15" s="1"/>
  <c r="C557" i="15"/>
  <c r="AK556" i="15"/>
  <c r="AJ556" i="15"/>
  <c r="AI556" i="15"/>
  <c r="AH556" i="15"/>
  <c r="AG556" i="15"/>
  <c r="AF556" i="15"/>
  <c r="AD556" i="15"/>
  <c r="AC556" i="15"/>
  <c r="AB556" i="15"/>
  <c r="AA556" i="15"/>
  <c r="Z556" i="15"/>
  <c r="Y556" i="15"/>
  <c r="Q556" i="15"/>
  <c r="J556" i="15"/>
  <c r="AE556" i="15" s="1"/>
  <c r="C556" i="15"/>
  <c r="AK555" i="15"/>
  <c r="AJ555" i="15"/>
  <c r="AI555" i="15"/>
  <c r="AH555" i="15"/>
  <c r="AG555" i="15"/>
  <c r="AF555" i="15"/>
  <c r="AD555" i="15"/>
  <c r="AC555" i="15"/>
  <c r="AB555" i="15"/>
  <c r="AA555" i="15"/>
  <c r="Z555" i="15"/>
  <c r="Y555" i="15"/>
  <c r="Q555" i="15"/>
  <c r="J555" i="15"/>
  <c r="AE555" i="15" s="1"/>
  <c r="C555" i="15"/>
  <c r="AK554" i="15"/>
  <c r="AJ554" i="15"/>
  <c r="AI554" i="15"/>
  <c r="AH554" i="15"/>
  <c r="AG554" i="15"/>
  <c r="AF554" i="15"/>
  <c r="AD554" i="15"/>
  <c r="AC554" i="15"/>
  <c r="AB554" i="15"/>
  <c r="AA554" i="15"/>
  <c r="Z554" i="15"/>
  <c r="Y554" i="15"/>
  <c r="Q554" i="15"/>
  <c r="X554" i="15" s="1"/>
  <c r="J554" i="15"/>
  <c r="AE554" i="15" s="1"/>
  <c r="C554" i="15"/>
  <c r="AK553" i="15"/>
  <c r="AJ553" i="15"/>
  <c r="AI553" i="15"/>
  <c r="AH553" i="15"/>
  <c r="AG553" i="15"/>
  <c r="AF553" i="15"/>
  <c r="AD553" i="15"/>
  <c r="AC553" i="15"/>
  <c r="AB553" i="15"/>
  <c r="AA553" i="15"/>
  <c r="Z553" i="15"/>
  <c r="Y553" i="15"/>
  <c r="Q553" i="15"/>
  <c r="X553" i="15" s="1"/>
  <c r="J553" i="15"/>
  <c r="AE553" i="15" s="1"/>
  <c r="C553" i="15"/>
  <c r="AK552" i="15"/>
  <c r="AJ552" i="15"/>
  <c r="AI552" i="15"/>
  <c r="AH552" i="15"/>
  <c r="AG552" i="15"/>
  <c r="AF552" i="15"/>
  <c r="AD552" i="15"/>
  <c r="AC552" i="15"/>
  <c r="AB552" i="15"/>
  <c r="AA552" i="15"/>
  <c r="Z552" i="15"/>
  <c r="Y552" i="15"/>
  <c r="Q552" i="15"/>
  <c r="J552" i="15"/>
  <c r="AE552" i="15" s="1"/>
  <c r="C552" i="15"/>
  <c r="AK551" i="15"/>
  <c r="AJ551" i="15"/>
  <c r="AI551" i="15"/>
  <c r="AH551" i="15"/>
  <c r="AG551" i="15"/>
  <c r="AF551" i="15"/>
  <c r="AD551" i="15"/>
  <c r="AC551" i="15"/>
  <c r="AB551" i="15"/>
  <c r="AA551" i="15"/>
  <c r="Z551" i="15"/>
  <c r="Y551" i="15"/>
  <c r="Q551" i="15"/>
  <c r="J551" i="15"/>
  <c r="AE551" i="15" s="1"/>
  <c r="C551" i="15"/>
  <c r="AK550" i="15"/>
  <c r="AJ550" i="15"/>
  <c r="AI550" i="15"/>
  <c r="AH550" i="15"/>
  <c r="AG550" i="15"/>
  <c r="AF550" i="15"/>
  <c r="AD550" i="15"/>
  <c r="AC550" i="15"/>
  <c r="AB550" i="15"/>
  <c r="AA550" i="15"/>
  <c r="Z550" i="15"/>
  <c r="Y550" i="15"/>
  <c r="Q550" i="15"/>
  <c r="J550" i="15"/>
  <c r="AE550" i="15" s="1"/>
  <c r="C550" i="15"/>
  <c r="AK549" i="15"/>
  <c r="AJ549" i="15"/>
  <c r="AI549" i="15"/>
  <c r="AH549" i="15"/>
  <c r="AG549" i="15"/>
  <c r="AF549" i="15"/>
  <c r="AD549" i="15"/>
  <c r="AC549" i="15"/>
  <c r="AB549" i="15"/>
  <c r="AA549" i="15"/>
  <c r="Z549" i="15"/>
  <c r="Y549" i="15"/>
  <c r="Q549" i="15"/>
  <c r="J549" i="15"/>
  <c r="C549" i="15"/>
  <c r="AK548" i="15"/>
  <c r="AJ548" i="15"/>
  <c r="AI548" i="15"/>
  <c r="AH548" i="15"/>
  <c r="AG548" i="15"/>
  <c r="AF548" i="15"/>
  <c r="AD548" i="15"/>
  <c r="AC548" i="15"/>
  <c r="AB548" i="15"/>
  <c r="AA548" i="15"/>
  <c r="Z548" i="15"/>
  <c r="Y548" i="15"/>
  <c r="Q548" i="15"/>
  <c r="J548" i="15"/>
  <c r="C548" i="15"/>
  <c r="AK547" i="15"/>
  <c r="AJ547" i="15"/>
  <c r="AI547" i="15"/>
  <c r="AH547" i="15"/>
  <c r="AG547" i="15"/>
  <c r="AF547" i="15"/>
  <c r="AD547" i="15"/>
  <c r="AC547" i="15"/>
  <c r="AB547" i="15"/>
  <c r="AA547" i="15"/>
  <c r="Z547" i="15"/>
  <c r="Y547" i="15"/>
  <c r="Q547" i="15"/>
  <c r="J547" i="15"/>
  <c r="AE547" i="15" s="1"/>
  <c r="C547" i="15"/>
  <c r="AK546" i="15"/>
  <c r="AJ546" i="15"/>
  <c r="AI546" i="15"/>
  <c r="AH546" i="15"/>
  <c r="AG546" i="15"/>
  <c r="AF546" i="15"/>
  <c r="AD546" i="15"/>
  <c r="AC546" i="15"/>
  <c r="AB546" i="15"/>
  <c r="AA546" i="15"/>
  <c r="Z546" i="15"/>
  <c r="Y546" i="15"/>
  <c r="Q546" i="15"/>
  <c r="J546" i="15"/>
  <c r="C546" i="15"/>
  <c r="AK545" i="15"/>
  <c r="AJ545" i="15"/>
  <c r="AI545" i="15"/>
  <c r="AH545" i="15"/>
  <c r="AG545" i="15"/>
  <c r="AF545" i="15"/>
  <c r="AD545" i="15"/>
  <c r="AC545" i="15"/>
  <c r="AB545" i="15"/>
  <c r="AA545" i="15"/>
  <c r="Z545" i="15"/>
  <c r="Y545" i="15"/>
  <c r="Q545" i="15"/>
  <c r="J545" i="15"/>
  <c r="AE545" i="15" s="1"/>
  <c r="C545" i="15"/>
  <c r="AK544" i="15"/>
  <c r="AJ544" i="15"/>
  <c r="AI544" i="15"/>
  <c r="AH544" i="15"/>
  <c r="AG544" i="15"/>
  <c r="AF544" i="15"/>
  <c r="AD544" i="15"/>
  <c r="AC544" i="15"/>
  <c r="AB544" i="15"/>
  <c r="AA544" i="15"/>
  <c r="Z544" i="15"/>
  <c r="Y544" i="15"/>
  <c r="Q544" i="15"/>
  <c r="J544" i="15"/>
  <c r="C544" i="15"/>
  <c r="AK543" i="15"/>
  <c r="AJ543" i="15"/>
  <c r="AI543" i="15"/>
  <c r="AH543" i="15"/>
  <c r="AG543" i="15"/>
  <c r="AF543" i="15"/>
  <c r="AD543" i="15"/>
  <c r="AC543" i="15"/>
  <c r="AB543" i="15"/>
  <c r="AA543" i="15"/>
  <c r="Z543" i="15"/>
  <c r="Y543" i="15"/>
  <c r="Q543" i="15"/>
  <c r="J543" i="15"/>
  <c r="AE543" i="15" s="1"/>
  <c r="C543" i="15"/>
  <c r="AK542" i="15"/>
  <c r="AJ542" i="15"/>
  <c r="AI542" i="15"/>
  <c r="AH542" i="15"/>
  <c r="AG542" i="15"/>
  <c r="AF542" i="15"/>
  <c r="AD542" i="15"/>
  <c r="AC542" i="15"/>
  <c r="AB542" i="15"/>
  <c r="AA542" i="15"/>
  <c r="Z542" i="15"/>
  <c r="Y542" i="15"/>
  <c r="Q542" i="15"/>
  <c r="J542" i="15"/>
  <c r="C542" i="15"/>
  <c r="AK541" i="15"/>
  <c r="AJ541" i="15"/>
  <c r="AI541" i="15"/>
  <c r="AH541" i="15"/>
  <c r="AG541" i="15"/>
  <c r="AF541" i="15"/>
  <c r="AD541" i="15"/>
  <c r="AC541" i="15"/>
  <c r="AB541" i="15"/>
  <c r="AA541" i="15"/>
  <c r="Z541" i="15"/>
  <c r="Y541" i="15"/>
  <c r="Q541" i="15"/>
  <c r="J541" i="15"/>
  <c r="C541" i="15"/>
  <c r="AK540" i="15"/>
  <c r="AJ540" i="15"/>
  <c r="AI540" i="15"/>
  <c r="AH540" i="15"/>
  <c r="AG540" i="15"/>
  <c r="AF540" i="15"/>
  <c r="AD540" i="15"/>
  <c r="AC540" i="15"/>
  <c r="AB540" i="15"/>
  <c r="AA540" i="15"/>
  <c r="Z540" i="15"/>
  <c r="Y540" i="15"/>
  <c r="Q540" i="15"/>
  <c r="Q538" i="15" s="1"/>
  <c r="J540" i="15"/>
  <c r="C540" i="15"/>
  <c r="C538" i="15" s="1"/>
  <c r="W539" i="15"/>
  <c r="V539" i="15"/>
  <c r="AC539" i="15" s="1"/>
  <c r="U539" i="15"/>
  <c r="T539" i="15"/>
  <c r="S539" i="15"/>
  <c r="R539" i="15"/>
  <c r="Y539" i="15" s="1"/>
  <c r="P539" i="15"/>
  <c r="AK539" i="15" s="1"/>
  <c r="O539" i="15"/>
  <c r="N539" i="15"/>
  <c r="AI539" i="15" s="1"/>
  <c r="M539" i="15"/>
  <c r="L539" i="15"/>
  <c r="AG539" i="15" s="1"/>
  <c r="K539" i="15"/>
  <c r="AF539" i="15" s="1"/>
  <c r="I539" i="15"/>
  <c r="I537" i="15" s="1"/>
  <c r="H539" i="15"/>
  <c r="G539" i="15"/>
  <c r="F539" i="15"/>
  <c r="E539" i="15"/>
  <c r="E537" i="15" s="1"/>
  <c r="D539" i="15"/>
  <c r="X538" i="15"/>
  <c r="W538" i="15"/>
  <c r="V538" i="15"/>
  <c r="U538" i="15"/>
  <c r="T538" i="15"/>
  <c r="S538" i="15"/>
  <c r="S537" i="15" s="1"/>
  <c r="R538" i="15"/>
  <c r="P538" i="15"/>
  <c r="O538" i="15"/>
  <c r="O537" i="15" s="1"/>
  <c r="N538" i="15"/>
  <c r="AB538" i="15" s="1"/>
  <c r="M538" i="15"/>
  <c r="AH538" i="15" s="1"/>
  <c r="L538" i="15"/>
  <c r="K538" i="15"/>
  <c r="J538" i="15"/>
  <c r="I538" i="15"/>
  <c r="H538" i="15"/>
  <c r="G538" i="15"/>
  <c r="F538" i="15"/>
  <c r="F537" i="15" s="1"/>
  <c r="E538" i="15"/>
  <c r="D538" i="15"/>
  <c r="W537" i="15"/>
  <c r="G537" i="15"/>
  <c r="X536" i="15"/>
  <c r="AK535" i="15"/>
  <c r="AJ535" i="15"/>
  <c r="AI535" i="15"/>
  <c r="AH535" i="15"/>
  <c r="AG535" i="15"/>
  <c r="AF535" i="15"/>
  <c r="AD535" i="15"/>
  <c r="AC535" i="15"/>
  <c r="AB535" i="15"/>
  <c r="AA535" i="15"/>
  <c r="Z535" i="15"/>
  <c r="Y535" i="15"/>
  <c r="Q535" i="15"/>
  <c r="J535" i="15"/>
  <c r="AE535" i="15" s="1"/>
  <c r="C535" i="15"/>
  <c r="AK534" i="15"/>
  <c r="AJ534" i="15"/>
  <c r="AI534" i="15"/>
  <c r="AH534" i="15"/>
  <c r="AG534" i="15"/>
  <c r="AF534" i="15"/>
  <c r="AD534" i="15"/>
  <c r="AC534" i="15"/>
  <c r="AB534" i="15"/>
  <c r="AA534" i="15"/>
  <c r="Z534" i="15"/>
  <c r="Y534" i="15"/>
  <c r="Q534" i="15"/>
  <c r="J534" i="15"/>
  <c r="C534" i="15"/>
  <c r="AK533" i="15"/>
  <c r="AJ533" i="15"/>
  <c r="AI533" i="15"/>
  <c r="AH533" i="15"/>
  <c r="AG533" i="15"/>
  <c r="AF533" i="15"/>
  <c r="AD533" i="15"/>
  <c r="AC533" i="15"/>
  <c r="AB533" i="15"/>
  <c r="AA533" i="15"/>
  <c r="Z533" i="15"/>
  <c r="Y533" i="15"/>
  <c r="Q533" i="15"/>
  <c r="J533" i="15"/>
  <c r="AE533" i="15" s="1"/>
  <c r="C533" i="15"/>
  <c r="AK532" i="15"/>
  <c r="AJ532" i="15"/>
  <c r="AI532" i="15"/>
  <c r="AH532" i="15"/>
  <c r="AG532" i="15"/>
  <c r="AF532" i="15"/>
  <c r="AD532" i="15"/>
  <c r="AC532" i="15"/>
  <c r="AB532" i="15"/>
  <c r="AA532" i="15"/>
  <c r="Z532" i="15"/>
  <c r="Y532" i="15"/>
  <c r="Q532" i="15"/>
  <c r="J532" i="15"/>
  <c r="C532" i="15"/>
  <c r="AK531" i="15"/>
  <c r="AJ531" i="15"/>
  <c r="AI531" i="15"/>
  <c r="AH531" i="15"/>
  <c r="AG531" i="15"/>
  <c r="AF531" i="15"/>
  <c r="AD531" i="15"/>
  <c r="AC531" i="15"/>
  <c r="AB531" i="15"/>
  <c r="AA531" i="15"/>
  <c r="Z531" i="15"/>
  <c r="Y531" i="15"/>
  <c r="Q531" i="15"/>
  <c r="J531" i="15"/>
  <c r="AE531" i="15" s="1"/>
  <c r="C531" i="15"/>
  <c r="AK530" i="15"/>
  <c r="AJ530" i="15"/>
  <c r="AI530" i="15"/>
  <c r="AH530" i="15"/>
  <c r="AG530" i="15"/>
  <c r="AF530" i="15"/>
  <c r="AD530" i="15"/>
  <c r="AC530" i="15"/>
  <c r="AB530" i="15"/>
  <c r="AA530" i="15"/>
  <c r="Z530" i="15"/>
  <c r="Y530" i="15"/>
  <c r="Q530" i="15"/>
  <c r="J530" i="15"/>
  <c r="C530" i="15"/>
  <c r="AK529" i="15"/>
  <c r="AJ529" i="15"/>
  <c r="AI529" i="15"/>
  <c r="AH529" i="15"/>
  <c r="AG529" i="15"/>
  <c r="AF529" i="15"/>
  <c r="AD529" i="15"/>
  <c r="AC529" i="15"/>
  <c r="AB529" i="15"/>
  <c r="AA529" i="15"/>
  <c r="Z529" i="15"/>
  <c r="Y529" i="15"/>
  <c r="Q529" i="15"/>
  <c r="J529" i="15"/>
  <c r="AE529" i="15" s="1"/>
  <c r="C529" i="15"/>
  <c r="AK528" i="15"/>
  <c r="AJ528" i="15"/>
  <c r="AI528" i="15"/>
  <c r="AH528" i="15"/>
  <c r="AG528" i="15"/>
  <c r="AF528" i="15"/>
  <c r="AD528" i="15"/>
  <c r="AC528" i="15"/>
  <c r="AB528" i="15"/>
  <c r="AA528" i="15"/>
  <c r="Z528" i="15"/>
  <c r="Y528" i="15"/>
  <c r="Q528" i="15"/>
  <c r="J528" i="15"/>
  <c r="C528" i="15"/>
  <c r="AK527" i="15"/>
  <c r="AJ527" i="15"/>
  <c r="AI527" i="15"/>
  <c r="AH527" i="15"/>
  <c r="AG527" i="15"/>
  <c r="AF527" i="15"/>
  <c r="AD527" i="15"/>
  <c r="AC527" i="15"/>
  <c r="AB527" i="15"/>
  <c r="AA527" i="15"/>
  <c r="Z527" i="15"/>
  <c r="Y527" i="15"/>
  <c r="Q527" i="15"/>
  <c r="X527" i="15" s="1"/>
  <c r="J527" i="15"/>
  <c r="C527" i="15"/>
  <c r="AK526" i="15"/>
  <c r="AJ526" i="15"/>
  <c r="AI526" i="15"/>
  <c r="AH526" i="15"/>
  <c r="AG526" i="15"/>
  <c r="AF526" i="15"/>
  <c r="AD526" i="15"/>
  <c r="AC526" i="15"/>
  <c r="AB526" i="15"/>
  <c r="AA526" i="15"/>
  <c r="Z526" i="15"/>
  <c r="Y526" i="15"/>
  <c r="Q526" i="15"/>
  <c r="J526" i="15"/>
  <c r="AE526" i="15" s="1"/>
  <c r="C526" i="15"/>
  <c r="AK525" i="15"/>
  <c r="AJ525" i="15"/>
  <c r="AI525" i="15"/>
  <c r="AH525" i="15"/>
  <c r="AG525" i="15"/>
  <c r="AF525" i="15"/>
  <c r="AD525" i="15"/>
  <c r="AC525" i="15"/>
  <c r="AB525" i="15"/>
  <c r="AA525" i="15"/>
  <c r="Z525" i="15"/>
  <c r="Y525" i="15"/>
  <c r="Q525" i="15"/>
  <c r="J525" i="15"/>
  <c r="AE525" i="15" s="1"/>
  <c r="C525" i="15"/>
  <c r="AK524" i="15"/>
  <c r="AJ524" i="15"/>
  <c r="AI524" i="15"/>
  <c r="AH524" i="15"/>
  <c r="AG524" i="15"/>
  <c r="AF524" i="15"/>
  <c r="AD524" i="15"/>
  <c r="AC524" i="15"/>
  <c r="AB524" i="15"/>
  <c r="AA524" i="15"/>
  <c r="Z524" i="15"/>
  <c r="Y524" i="15"/>
  <c r="Q524" i="15"/>
  <c r="X524" i="15" s="1"/>
  <c r="J524" i="15"/>
  <c r="AE524" i="15" s="1"/>
  <c r="C524" i="15"/>
  <c r="AK523" i="15"/>
  <c r="AJ523" i="15"/>
  <c r="AI523" i="15"/>
  <c r="AH523" i="15"/>
  <c r="AG523" i="15"/>
  <c r="AF523" i="15"/>
  <c r="AD523" i="15"/>
  <c r="AC523" i="15"/>
  <c r="AB523" i="15"/>
  <c r="AA523" i="15"/>
  <c r="Z523" i="15"/>
  <c r="Y523" i="15"/>
  <c r="Q523" i="15"/>
  <c r="J523" i="15"/>
  <c r="AE523" i="15" s="1"/>
  <c r="C523" i="15"/>
  <c r="AK522" i="15"/>
  <c r="AJ522" i="15"/>
  <c r="AI522" i="15"/>
  <c r="AH522" i="15"/>
  <c r="AG522" i="15"/>
  <c r="AF522" i="15"/>
  <c r="AD522" i="15"/>
  <c r="AC522" i="15"/>
  <c r="AB522" i="15"/>
  <c r="AA522" i="15"/>
  <c r="Z522" i="15"/>
  <c r="Y522" i="15"/>
  <c r="Q522" i="15"/>
  <c r="J522" i="15"/>
  <c r="C522" i="15"/>
  <c r="AK521" i="15"/>
  <c r="AJ521" i="15"/>
  <c r="AI521" i="15"/>
  <c r="AH521" i="15"/>
  <c r="AG521" i="15"/>
  <c r="AF521" i="15"/>
  <c r="AD521" i="15"/>
  <c r="AC521" i="15"/>
  <c r="AB521" i="15"/>
  <c r="AA521" i="15"/>
  <c r="Z521" i="15"/>
  <c r="Y521" i="15"/>
  <c r="Q521" i="15"/>
  <c r="X521" i="15" s="1"/>
  <c r="J521" i="15"/>
  <c r="AE521" i="15" s="1"/>
  <c r="C521" i="15"/>
  <c r="AK520" i="15"/>
  <c r="AJ520" i="15"/>
  <c r="AI520" i="15"/>
  <c r="AH520" i="15"/>
  <c r="AG520" i="15"/>
  <c r="AF520" i="15"/>
  <c r="AD520" i="15"/>
  <c r="AC520" i="15"/>
  <c r="AB520" i="15"/>
  <c r="AA520" i="15"/>
  <c r="Z520" i="15"/>
  <c r="Y520" i="15"/>
  <c r="Q520" i="15"/>
  <c r="J520" i="15"/>
  <c r="C520" i="15"/>
  <c r="AK519" i="15"/>
  <c r="AJ519" i="15"/>
  <c r="AI519" i="15"/>
  <c r="AH519" i="15"/>
  <c r="AG519" i="15"/>
  <c r="AF519" i="15"/>
  <c r="AD519" i="15"/>
  <c r="AC519" i="15"/>
  <c r="AB519" i="15"/>
  <c r="AA519" i="15"/>
  <c r="Z519" i="15"/>
  <c r="Y519" i="15"/>
  <c r="Q519" i="15"/>
  <c r="J519" i="15"/>
  <c r="C519" i="15"/>
  <c r="AK518" i="15"/>
  <c r="AJ518" i="15"/>
  <c r="AI518" i="15"/>
  <c r="AH518" i="15"/>
  <c r="AG518" i="15"/>
  <c r="AF518" i="15"/>
  <c r="AD518" i="15"/>
  <c r="AC518" i="15"/>
  <c r="AB518" i="15"/>
  <c r="AA518" i="15"/>
  <c r="Z518" i="15"/>
  <c r="Y518" i="15"/>
  <c r="Q518" i="15"/>
  <c r="J518" i="15"/>
  <c r="AE518" i="15" s="1"/>
  <c r="C518" i="15"/>
  <c r="AK517" i="15"/>
  <c r="AJ517" i="15"/>
  <c r="AI517" i="15"/>
  <c r="AH517" i="15"/>
  <c r="AG517" i="15"/>
  <c r="AF517" i="15"/>
  <c r="AE517" i="15"/>
  <c r="AD517" i="15"/>
  <c r="AC517" i="15"/>
  <c r="AB517" i="15"/>
  <c r="AA517" i="15"/>
  <c r="Z517" i="15"/>
  <c r="Y517" i="15"/>
  <c r="Q517" i="15"/>
  <c r="X517" i="15" s="1"/>
  <c r="J517" i="15"/>
  <c r="C517" i="15"/>
  <c r="AK516" i="15"/>
  <c r="AJ516" i="15"/>
  <c r="AI516" i="15"/>
  <c r="AH516" i="15"/>
  <c r="AG516" i="15"/>
  <c r="AF516" i="15"/>
  <c r="AD516" i="15"/>
  <c r="AC516" i="15"/>
  <c r="AB516" i="15"/>
  <c r="AA516" i="15"/>
  <c r="Z516" i="15"/>
  <c r="Y516" i="15"/>
  <c r="Q516" i="15"/>
  <c r="J516" i="15"/>
  <c r="C516" i="15"/>
  <c r="C514" i="15" s="1"/>
  <c r="AG515" i="15"/>
  <c r="W515" i="15"/>
  <c r="V515" i="15"/>
  <c r="U515" i="15"/>
  <c r="T515" i="15"/>
  <c r="AA515" i="15" s="1"/>
  <c r="S515" i="15"/>
  <c r="S513" i="15" s="1"/>
  <c r="R515" i="15"/>
  <c r="P515" i="15"/>
  <c r="AK515" i="15" s="1"/>
  <c r="O515" i="15"/>
  <c r="N515" i="15"/>
  <c r="AI515" i="15" s="1"/>
  <c r="M515" i="15"/>
  <c r="AH515" i="15" s="1"/>
  <c r="L515" i="15"/>
  <c r="K515" i="15"/>
  <c r="I515" i="15"/>
  <c r="H515" i="15"/>
  <c r="G515" i="15"/>
  <c r="F515" i="15"/>
  <c r="E515" i="15"/>
  <c r="D515" i="15"/>
  <c r="AJ514" i="15"/>
  <c r="AH514" i="15"/>
  <c r="W514" i="15"/>
  <c r="V514" i="15"/>
  <c r="U514" i="15"/>
  <c r="T514" i="15"/>
  <c r="T513" i="15" s="1"/>
  <c r="S514" i="15"/>
  <c r="R514" i="15"/>
  <c r="Q514" i="15"/>
  <c r="P514" i="15"/>
  <c r="O514" i="15"/>
  <c r="AC514" i="15" s="1"/>
  <c r="N514" i="15"/>
  <c r="M514" i="15"/>
  <c r="M513" i="15" s="1"/>
  <c r="AH513" i="15" s="1"/>
  <c r="L514" i="15"/>
  <c r="K514" i="15"/>
  <c r="I514" i="15"/>
  <c r="H514" i="15"/>
  <c r="G514" i="15"/>
  <c r="F514" i="15"/>
  <c r="F513" i="15" s="1"/>
  <c r="E514" i="15"/>
  <c r="D514" i="15"/>
  <c r="D513" i="15" s="1"/>
  <c r="H513" i="15"/>
  <c r="X512" i="15"/>
  <c r="AK511" i="15"/>
  <c r="AJ511" i="15"/>
  <c r="AI511" i="15"/>
  <c r="AH511" i="15"/>
  <c r="AG511" i="15"/>
  <c r="AF511" i="15"/>
  <c r="AD511" i="15"/>
  <c r="AC511" i="15"/>
  <c r="AB511" i="15"/>
  <c r="AA511" i="15"/>
  <c r="Z511" i="15"/>
  <c r="Y511" i="15"/>
  <c r="Q511" i="15"/>
  <c r="J511" i="15"/>
  <c r="C511" i="15"/>
  <c r="AK510" i="15"/>
  <c r="AJ510" i="15"/>
  <c r="AI510" i="15"/>
  <c r="AH510" i="15"/>
  <c r="AG510" i="15"/>
  <c r="AF510" i="15"/>
  <c r="AD510" i="15"/>
  <c r="AC510" i="15"/>
  <c r="AB510" i="15"/>
  <c r="AA510" i="15"/>
  <c r="Z510" i="15"/>
  <c r="Y510" i="15"/>
  <c r="Q510" i="15"/>
  <c r="J510" i="15"/>
  <c r="C510" i="15"/>
  <c r="AK509" i="15"/>
  <c r="AJ509" i="15"/>
  <c r="AI509" i="15"/>
  <c r="AH509" i="15"/>
  <c r="AG509" i="15"/>
  <c r="AF509" i="15"/>
  <c r="AD509" i="15"/>
  <c r="AC509" i="15"/>
  <c r="AB509" i="15"/>
  <c r="AA509" i="15"/>
  <c r="Z509" i="15"/>
  <c r="Y509" i="15"/>
  <c r="Q509" i="15"/>
  <c r="J509" i="15"/>
  <c r="AE509" i="15" s="1"/>
  <c r="C509" i="15"/>
  <c r="AK508" i="15"/>
  <c r="AJ508" i="15"/>
  <c r="AI508" i="15"/>
  <c r="AH508" i="15"/>
  <c r="AG508" i="15"/>
  <c r="AF508" i="15"/>
  <c r="AD508" i="15"/>
  <c r="AC508" i="15"/>
  <c r="AB508" i="15"/>
  <c r="AA508" i="15"/>
  <c r="Z508" i="15"/>
  <c r="Y508" i="15"/>
  <c r="Q508" i="15"/>
  <c r="J508" i="15"/>
  <c r="AE508" i="15" s="1"/>
  <c r="C508" i="15"/>
  <c r="AK507" i="15"/>
  <c r="AJ507" i="15"/>
  <c r="AI507" i="15"/>
  <c r="AH507" i="15"/>
  <c r="AG507" i="15"/>
  <c r="AF507" i="15"/>
  <c r="AE507" i="15"/>
  <c r="AD507" i="15"/>
  <c r="AC507" i="15"/>
  <c r="AB507" i="15"/>
  <c r="AA507" i="15"/>
  <c r="Z507" i="15"/>
  <c r="Y507" i="15"/>
  <c r="Q507" i="15"/>
  <c r="X507" i="15" s="1"/>
  <c r="J507" i="15"/>
  <c r="C507" i="15"/>
  <c r="AK506" i="15"/>
  <c r="AJ506" i="15"/>
  <c r="AI506" i="15"/>
  <c r="AH506" i="15"/>
  <c r="AG506" i="15"/>
  <c r="AF506" i="15"/>
  <c r="AD506" i="15"/>
  <c r="AC506" i="15"/>
  <c r="AB506" i="15"/>
  <c r="AA506" i="15"/>
  <c r="Z506" i="15"/>
  <c r="Y506" i="15"/>
  <c r="Q506" i="15"/>
  <c r="J506" i="15"/>
  <c r="C506" i="15"/>
  <c r="AK505" i="15"/>
  <c r="AJ505" i="15"/>
  <c r="AI505" i="15"/>
  <c r="AH505" i="15"/>
  <c r="AG505" i="15"/>
  <c r="AF505" i="15"/>
  <c r="AD505" i="15"/>
  <c r="AC505" i="15"/>
  <c r="AB505" i="15"/>
  <c r="AA505" i="15"/>
  <c r="Z505" i="15"/>
  <c r="Y505" i="15"/>
  <c r="Q505" i="15"/>
  <c r="J505" i="15"/>
  <c r="AE505" i="15" s="1"/>
  <c r="C505" i="15"/>
  <c r="AK504" i="15"/>
  <c r="AJ504" i="15"/>
  <c r="AI504" i="15"/>
  <c r="AH504" i="15"/>
  <c r="AG504" i="15"/>
  <c r="AF504" i="15"/>
  <c r="AD504" i="15"/>
  <c r="AC504" i="15"/>
  <c r="AB504" i="15"/>
  <c r="AA504" i="15"/>
  <c r="Z504" i="15"/>
  <c r="Y504" i="15"/>
  <c r="Q504" i="15"/>
  <c r="X504" i="15" s="1"/>
  <c r="J504" i="15"/>
  <c r="AE504" i="15" s="1"/>
  <c r="C504" i="15"/>
  <c r="AK503" i="15"/>
  <c r="AJ503" i="15"/>
  <c r="AI503" i="15"/>
  <c r="AH503" i="15"/>
  <c r="AG503" i="15"/>
  <c r="AF503" i="15"/>
  <c r="AD503" i="15"/>
  <c r="AC503" i="15"/>
  <c r="AB503" i="15"/>
  <c r="AA503" i="15"/>
  <c r="Z503" i="15"/>
  <c r="Y503" i="15"/>
  <c r="X503" i="15"/>
  <c r="Q503" i="15"/>
  <c r="J503" i="15"/>
  <c r="AE503" i="15" s="1"/>
  <c r="C503" i="15"/>
  <c r="AK502" i="15"/>
  <c r="AJ502" i="15"/>
  <c r="AI502" i="15"/>
  <c r="AH502" i="15"/>
  <c r="AG502" i="15"/>
  <c r="AF502" i="15"/>
  <c r="AD502" i="15"/>
  <c r="AC502" i="15"/>
  <c r="AB502" i="15"/>
  <c r="AA502" i="15"/>
  <c r="Z502" i="15"/>
  <c r="Y502" i="15"/>
  <c r="Q502" i="15"/>
  <c r="J502" i="15"/>
  <c r="C502" i="15"/>
  <c r="AK501" i="15"/>
  <c r="AJ501" i="15"/>
  <c r="AI501" i="15"/>
  <c r="AH501" i="15"/>
  <c r="AG501" i="15"/>
  <c r="AF501" i="15"/>
  <c r="AD501" i="15"/>
  <c r="AC501" i="15"/>
  <c r="AB501" i="15"/>
  <c r="AA501" i="15"/>
  <c r="Z501" i="15"/>
  <c r="Y501" i="15"/>
  <c r="Q501" i="15"/>
  <c r="J501" i="15"/>
  <c r="AE501" i="15" s="1"/>
  <c r="C501" i="15"/>
  <c r="AK500" i="15"/>
  <c r="AJ500" i="15"/>
  <c r="AI500" i="15"/>
  <c r="AH500" i="15"/>
  <c r="AG500" i="15"/>
  <c r="AF500" i="15"/>
  <c r="AE500" i="15"/>
  <c r="AD500" i="15"/>
  <c r="AC500" i="15"/>
  <c r="AB500" i="15"/>
  <c r="AA500" i="15"/>
  <c r="Z500" i="15"/>
  <c r="Y500" i="15"/>
  <c r="Q500" i="15"/>
  <c r="X500" i="15" s="1"/>
  <c r="J500" i="15"/>
  <c r="C500" i="15"/>
  <c r="AK499" i="15"/>
  <c r="AJ499" i="15"/>
  <c r="AI499" i="15"/>
  <c r="AH499" i="15"/>
  <c r="AG499" i="15"/>
  <c r="AF499" i="15"/>
  <c r="AD499" i="15"/>
  <c r="AC499" i="15"/>
  <c r="AB499" i="15"/>
  <c r="AA499" i="15"/>
  <c r="Z499" i="15"/>
  <c r="Y499" i="15"/>
  <c r="X499" i="15"/>
  <c r="Q499" i="15"/>
  <c r="J499" i="15"/>
  <c r="AE499" i="15" s="1"/>
  <c r="C499" i="15"/>
  <c r="AK498" i="15"/>
  <c r="AJ498" i="15"/>
  <c r="AI498" i="15"/>
  <c r="AH498" i="15"/>
  <c r="AG498" i="15"/>
  <c r="AF498" i="15"/>
  <c r="AD498" i="15"/>
  <c r="AC498" i="15"/>
  <c r="AB498" i="15"/>
  <c r="AA498" i="15"/>
  <c r="Z498" i="15"/>
  <c r="Y498" i="15"/>
  <c r="Q498" i="15"/>
  <c r="J498" i="15"/>
  <c r="C498" i="15"/>
  <c r="AK497" i="15"/>
  <c r="AJ497" i="15"/>
  <c r="AI497" i="15"/>
  <c r="AH497" i="15"/>
  <c r="AG497" i="15"/>
  <c r="AF497" i="15"/>
  <c r="AD497" i="15"/>
  <c r="AC497" i="15"/>
  <c r="AB497" i="15"/>
  <c r="AA497" i="15"/>
  <c r="Z497" i="15"/>
  <c r="Y497" i="15"/>
  <c r="Q497" i="15"/>
  <c r="J497" i="15"/>
  <c r="AE497" i="15" s="1"/>
  <c r="C497" i="15"/>
  <c r="AK496" i="15"/>
  <c r="AJ496" i="15"/>
  <c r="AI496" i="15"/>
  <c r="AH496" i="15"/>
  <c r="AG496" i="15"/>
  <c r="AF496" i="15"/>
  <c r="AD496" i="15"/>
  <c r="AC496" i="15"/>
  <c r="AB496" i="15"/>
  <c r="AA496" i="15"/>
  <c r="Z496" i="15"/>
  <c r="Y496" i="15"/>
  <c r="Q496" i="15"/>
  <c r="J496" i="15"/>
  <c r="AE496" i="15" s="1"/>
  <c r="C496" i="15"/>
  <c r="AK495" i="15"/>
  <c r="AJ495" i="15"/>
  <c r="AI495" i="15"/>
  <c r="AH495" i="15"/>
  <c r="AG495" i="15"/>
  <c r="AF495" i="15"/>
  <c r="AE495" i="15"/>
  <c r="AD495" i="15"/>
  <c r="AC495" i="15"/>
  <c r="AB495" i="15"/>
  <c r="AA495" i="15"/>
  <c r="Z495" i="15"/>
  <c r="Y495" i="15"/>
  <c r="Q495" i="15"/>
  <c r="X495" i="15" s="1"/>
  <c r="J495" i="15"/>
  <c r="C495" i="15"/>
  <c r="AK494" i="15"/>
  <c r="AJ494" i="15"/>
  <c r="AI494" i="15"/>
  <c r="AH494" i="15"/>
  <c r="AG494" i="15"/>
  <c r="AF494" i="15"/>
  <c r="AD494" i="15"/>
  <c r="AC494" i="15"/>
  <c r="AB494" i="15"/>
  <c r="AA494" i="15"/>
  <c r="Z494" i="15"/>
  <c r="Y494" i="15"/>
  <c r="Q494" i="15"/>
  <c r="J494" i="15"/>
  <c r="C494" i="15"/>
  <c r="AK493" i="15"/>
  <c r="AJ493" i="15"/>
  <c r="AI493" i="15"/>
  <c r="AH493" i="15"/>
  <c r="AG493" i="15"/>
  <c r="AF493" i="15"/>
  <c r="AD493" i="15"/>
  <c r="AC493" i="15"/>
  <c r="AB493" i="15"/>
  <c r="AA493" i="15"/>
  <c r="Z493" i="15"/>
  <c r="Y493" i="15"/>
  <c r="Q493" i="15"/>
  <c r="J493" i="15"/>
  <c r="AE493" i="15" s="1"/>
  <c r="C493" i="15"/>
  <c r="AK492" i="15"/>
  <c r="AJ492" i="15"/>
  <c r="AI492" i="15"/>
  <c r="AH492" i="15"/>
  <c r="AG492" i="15"/>
  <c r="AF492" i="15"/>
  <c r="AD492" i="15"/>
  <c r="AC492" i="15"/>
  <c r="AB492" i="15"/>
  <c r="AA492" i="15"/>
  <c r="Z492" i="15"/>
  <c r="Y492" i="15"/>
  <c r="Q492" i="15"/>
  <c r="X492" i="15" s="1"/>
  <c r="J492" i="15"/>
  <c r="AE492" i="15" s="1"/>
  <c r="C492" i="15"/>
  <c r="AK491" i="15"/>
  <c r="AJ491" i="15"/>
  <c r="AI491" i="15"/>
  <c r="AH491" i="15"/>
  <c r="AG491" i="15"/>
  <c r="AF491" i="15"/>
  <c r="AD491" i="15"/>
  <c r="AC491" i="15"/>
  <c r="AB491" i="15"/>
  <c r="AA491" i="15"/>
  <c r="Z491" i="15"/>
  <c r="Y491" i="15"/>
  <c r="Q491" i="15"/>
  <c r="J491" i="15"/>
  <c r="C491" i="15"/>
  <c r="AK490" i="15"/>
  <c r="AJ490" i="15"/>
  <c r="AI490" i="15"/>
  <c r="AH490" i="15"/>
  <c r="AG490" i="15"/>
  <c r="AF490" i="15"/>
  <c r="AD490" i="15"/>
  <c r="AC490" i="15"/>
  <c r="AB490" i="15"/>
  <c r="AA490" i="15"/>
  <c r="Z490" i="15"/>
  <c r="Y490" i="15"/>
  <c r="Q490" i="15"/>
  <c r="J490" i="15"/>
  <c r="C490" i="15"/>
  <c r="AK489" i="15"/>
  <c r="AJ489" i="15"/>
  <c r="AI489" i="15"/>
  <c r="AH489" i="15"/>
  <c r="AG489" i="15"/>
  <c r="AF489" i="15"/>
  <c r="AD489" i="15"/>
  <c r="AC489" i="15"/>
  <c r="AB489" i="15"/>
  <c r="AA489" i="15"/>
  <c r="Z489" i="15"/>
  <c r="Y489" i="15"/>
  <c r="Q489" i="15"/>
  <c r="J489" i="15"/>
  <c r="AE489" i="15" s="1"/>
  <c r="C489" i="15"/>
  <c r="AK488" i="15"/>
  <c r="AJ488" i="15"/>
  <c r="AI488" i="15"/>
  <c r="AH488" i="15"/>
  <c r="AG488" i="15"/>
  <c r="AF488" i="15"/>
  <c r="AD488" i="15"/>
  <c r="AC488" i="15"/>
  <c r="AB488" i="15"/>
  <c r="AA488" i="15"/>
  <c r="Z488" i="15"/>
  <c r="Y488" i="15"/>
  <c r="Q488" i="15"/>
  <c r="J488" i="15"/>
  <c r="AE488" i="15" s="1"/>
  <c r="C488" i="15"/>
  <c r="AK487" i="15"/>
  <c r="AJ487" i="15"/>
  <c r="AI487" i="15"/>
  <c r="AH487" i="15"/>
  <c r="AG487" i="15"/>
  <c r="AF487" i="15"/>
  <c r="AE487" i="15"/>
  <c r="AD487" i="15"/>
  <c r="AC487" i="15"/>
  <c r="AB487" i="15"/>
  <c r="AA487" i="15"/>
  <c r="Z487" i="15"/>
  <c r="Y487" i="15"/>
  <c r="Q487" i="15"/>
  <c r="X487" i="15" s="1"/>
  <c r="J487" i="15"/>
  <c r="C487" i="15"/>
  <c r="AK486" i="15"/>
  <c r="AJ486" i="15"/>
  <c r="AI486" i="15"/>
  <c r="AH486" i="15"/>
  <c r="AG486" i="15"/>
  <c r="AF486" i="15"/>
  <c r="AD486" i="15"/>
  <c r="AC486" i="15"/>
  <c r="AB486" i="15"/>
  <c r="AA486" i="15"/>
  <c r="Z486" i="15"/>
  <c r="Y486" i="15"/>
  <c r="Q486" i="15"/>
  <c r="J486" i="15"/>
  <c r="C486" i="15"/>
  <c r="AK485" i="15"/>
  <c r="AJ485" i="15"/>
  <c r="AI485" i="15"/>
  <c r="AH485" i="15"/>
  <c r="AG485" i="15"/>
  <c r="AF485" i="15"/>
  <c r="AD485" i="15"/>
  <c r="AC485" i="15"/>
  <c r="AB485" i="15"/>
  <c r="AA485" i="15"/>
  <c r="Z485" i="15"/>
  <c r="Y485" i="15"/>
  <c r="Q485" i="15"/>
  <c r="X485" i="15" s="1"/>
  <c r="J485" i="15"/>
  <c r="AE485" i="15" s="1"/>
  <c r="C485" i="15"/>
  <c r="AK484" i="15"/>
  <c r="AJ484" i="15"/>
  <c r="AI484" i="15"/>
  <c r="AH484" i="15"/>
  <c r="AG484" i="15"/>
  <c r="AF484" i="15"/>
  <c r="AD484" i="15"/>
  <c r="AC484" i="15"/>
  <c r="AB484" i="15"/>
  <c r="AA484" i="15"/>
  <c r="Z484" i="15"/>
  <c r="Y484" i="15"/>
  <c r="X484" i="15"/>
  <c r="Q484" i="15"/>
  <c r="J484" i="15"/>
  <c r="AE484" i="15" s="1"/>
  <c r="C484" i="15"/>
  <c r="AK483" i="15"/>
  <c r="AJ483" i="15"/>
  <c r="AI483" i="15"/>
  <c r="AH483" i="15"/>
  <c r="AG483" i="15"/>
  <c r="AF483" i="15"/>
  <c r="AD483" i="15"/>
  <c r="AC483" i="15"/>
  <c r="AB483" i="15"/>
  <c r="AA483" i="15"/>
  <c r="Z483" i="15"/>
  <c r="Y483" i="15"/>
  <c r="X483" i="15"/>
  <c r="Q483" i="15"/>
  <c r="J483" i="15"/>
  <c r="C483" i="15"/>
  <c r="AK482" i="15"/>
  <c r="AJ482" i="15"/>
  <c r="AI482" i="15"/>
  <c r="AH482" i="15"/>
  <c r="AG482" i="15"/>
  <c r="AF482" i="15"/>
  <c r="AD482" i="15"/>
  <c r="AC482" i="15"/>
  <c r="AB482" i="15"/>
  <c r="AA482" i="15"/>
  <c r="Z482" i="15"/>
  <c r="Y482" i="15"/>
  <c r="Q482" i="15"/>
  <c r="J482" i="15"/>
  <c r="C482" i="15"/>
  <c r="AK481" i="15"/>
  <c r="AJ481" i="15"/>
  <c r="AI481" i="15"/>
  <c r="AH481" i="15"/>
  <c r="AG481" i="15"/>
  <c r="AF481" i="15"/>
  <c r="AD481" i="15"/>
  <c r="AC481" i="15"/>
  <c r="AB481" i="15"/>
  <c r="AA481" i="15"/>
  <c r="Z481" i="15"/>
  <c r="Y481" i="15"/>
  <c r="Q481" i="15"/>
  <c r="J481" i="15"/>
  <c r="AE481" i="15" s="1"/>
  <c r="C481" i="15"/>
  <c r="AK480" i="15"/>
  <c r="AJ480" i="15"/>
  <c r="AI480" i="15"/>
  <c r="AH480" i="15"/>
  <c r="AG480" i="15"/>
  <c r="AF480" i="15"/>
  <c r="AE480" i="15"/>
  <c r="AD480" i="15"/>
  <c r="AC480" i="15"/>
  <c r="AB480" i="15"/>
  <c r="AA480" i="15"/>
  <c r="Z480" i="15"/>
  <c r="Y480" i="15"/>
  <c r="Q480" i="15"/>
  <c r="X480" i="15" s="1"/>
  <c r="J480" i="15"/>
  <c r="C480" i="15"/>
  <c r="AK479" i="15"/>
  <c r="AJ479" i="15"/>
  <c r="AI479" i="15"/>
  <c r="AH479" i="15"/>
  <c r="AG479" i="15"/>
  <c r="AF479" i="15"/>
  <c r="AD479" i="15"/>
  <c r="AC479" i="15"/>
  <c r="AB479" i="15"/>
  <c r="AA479" i="15"/>
  <c r="Z479" i="15"/>
  <c r="Y479" i="15"/>
  <c r="X479" i="15"/>
  <c r="Q479" i="15"/>
  <c r="J479" i="15"/>
  <c r="AE479" i="15" s="1"/>
  <c r="C479" i="15"/>
  <c r="AK478" i="15"/>
  <c r="AJ478" i="15"/>
  <c r="AI478" i="15"/>
  <c r="AH478" i="15"/>
  <c r="AG478" i="15"/>
  <c r="AF478" i="15"/>
  <c r="AD478" i="15"/>
  <c r="AC478" i="15"/>
  <c r="AB478" i="15"/>
  <c r="AA478" i="15"/>
  <c r="Z478" i="15"/>
  <c r="Y478" i="15"/>
  <c r="Q478" i="15"/>
  <c r="J478" i="15"/>
  <c r="C478" i="15"/>
  <c r="AK477" i="15"/>
  <c r="AJ477" i="15"/>
  <c r="AI477" i="15"/>
  <c r="AH477" i="15"/>
  <c r="AG477" i="15"/>
  <c r="AF477" i="15"/>
  <c r="AD477" i="15"/>
  <c r="AC477" i="15"/>
  <c r="AB477" i="15"/>
  <c r="AA477" i="15"/>
  <c r="Z477" i="15"/>
  <c r="Y477" i="15"/>
  <c r="Q477" i="15"/>
  <c r="J477" i="15"/>
  <c r="AE477" i="15" s="1"/>
  <c r="C477" i="15"/>
  <c r="AK476" i="15"/>
  <c r="AJ476" i="15"/>
  <c r="AI476" i="15"/>
  <c r="AH476" i="15"/>
  <c r="AG476" i="15"/>
  <c r="AF476" i="15"/>
  <c r="AE476" i="15"/>
  <c r="AD476" i="15"/>
  <c r="AC476" i="15"/>
  <c r="AB476" i="15"/>
  <c r="AA476" i="15"/>
  <c r="Z476" i="15"/>
  <c r="Y476" i="15"/>
  <c r="Q476" i="15"/>
  <c r="X476" i="15" s="1"/>
  <c r="J476" i="15"/>
  <c r="C476" i="15"/>
  <c r="AK475" i="15"/>
  <c r="AJ475" i="15"/>
  <c r="AI475" i="15"/>
  <c r="AH475" i="15"/>
  <c r="AG475" i="15"/>
  <c r="AF475" i="15"/>
  <c r="AD475" i="15"/>
  <c r="AC475" i="15"/>
  <c r="AB475" i="15"/>
  <c r="AA475" i="15"/>
  <c r="Z475" i="15"/>
  <c r="Y475" i="15"/>
  <c r="X475" i="15"/>
  <c r="Q475" i="15"/>
  <c r="J475" i="15"/>
  <c r="AE475" i="15" s="1"/>
  <c r="C475" i="15"/>
  <c r="AK474" i="15"/>
  <c r="AJ474" i="15"/>
  <c r="AI474" i="15"/>
  <c r="AH474" i="15"/>
  <c r="AG474" i="15"/>
  <c r="AF474" i="15"/>
  <c r="AD474" i="15"/>
  <c r="AC474" i="15"/>
  <c r="AB474" i="15"/>
  <c r="AA474" i="15"/>
  <c r="Z474" i="15"/>
  <c r="Y474" i="15"/>
  <c r="Q474" i="15"/>
  <c r="J474" i="15"/>
  <c r="C474" i="15"/>
  <c r="AK473" i="15"/>
  <c r="AJ473" i="15"/>
  <c r="AI473" i="15"/>
  <c r="AH473" i="15"/>
  <c r="AG473" i="15"/>
  <c r="AF473" i="15"/>
  <c r="AD473" i="15"/>
  <c r="AC473" i="15"/>
  <c r="AB473" i="15"/>
  <c r="AA473" i="15"/>
  <c r="Z473" i="15"/>
  <c r="Y473" i="15"/>
  <c r="Q473" i="15"/>
  <c r="J473" i="15"/>
  <c r="C473" i="15"/>
  <c r="AK472" i="15"/>
  <c r="AJ472" i="15"/>
  <c r="AI472" i="15"/>
  <c r="AH472" i="15"/>
  <c r="AG472" i="15"/>
  <c r="AF472" i="15"/>
  <c r="AD472" i="15"/>
  <c r="AC472" i="15"/>
  <c r="AB472" i="15"/>
  <c r="AA472" i="15"/>
  <c r="Z472" i="15"/>
  <c r="Y472" i="15"/>
  <c r="Q472" i="15"/>
  <c r="J472" i="15"/>
  <c r="AE472" i="15" s="1"/>
  <c r="C472" i="15"/>
  <c r="AK471" i="15"/>
  <c r="AJ471" i="15"/>
  <c r="AI471" i="15"/>
  <c r="AH471" i="15"/>
  <c r="AG471" i="15"/>
  <c r="AF471" i="15"/>
  <c r="AD471" i="15"/>
  <c r="AC471" i="15"/>
  <c r="AB471" i="15"/>
  <c r="AA471" i="15"/>
  <c r="Z471" i="15"/>
  <c r="Y471" i="15"/>
  <c r="Q471" i="15"/>
  <c r="J471" i="15"/>
  <c r="X471" i="15" s="1"/>
  <c r="C471" i="15"/>
  <c r="C469" i="15" s="1"/>
  <c r="AF470" i="15"/>
  <c r="AC470" i="15"/>
  <c r="W470" i="15"/>
  <c r="V470" i="15"/>
  <c r="U470" i="15"/>
  <c r="T470" i="15"/>
  <c r="S470" i="15"/>
  <c r="Z470" i="15" s="1"/>
  <c r="R470" i="15"/>
  <c r="P470" i="15"/>
  <c r="AK470" i="15" s="1"/>
  <c r="O470" i="15"/>
  <c r="N470" i="15"/>
  <c r="M470" i="15"/>
  <c r="AH470" i="15" s="1"/>
  <c r="L470" i="15"/>
  <c r="AG470" i="15" s="1"/>
  <c r="K470" i="15"/>
  <c r="I470" i="15"/>
  <c r="H470" i="15"/>
  <c r="G470" i="15"/>
  <c r="G468" i="15" s="1"/>
  <c r="F470" i="15"/>
  <c r="E470" i="15"/>
  <c r="D470" i="15"/>
  <c r="AJ469" i="15"/>
  <c r="W469" i="15"/>
  <c r="V469" i="15"/>
  <c r="AC469" i="15" s="1"/>
  <c r="U469" i="15"/>
  <c r="T469" i="15"/>
  <c r="T468" i="15" s="1"/>
  <c r="S469" i="15"/>
  <c r="R469" i="15"/>
  <c r="Q469" i="15"/>
  <c r="P469" i="15"/>
  <c r="AK469" i="15" s="1"/>
  <c r="O469" i="15"/>
  <c r="N469" i="15"/>
  <c r="M469" i="15"/>
  <c r="L469" i="15"/>
  <c r="L468" i="15" s="1"/>
  <c r="K469" i="15"/>
  <c r="J469" i="15"/>
  <c r="I469" i="15"/>
  <c r="H469" i="15"/>
  <c r="G469" i="15"/>
  <c r="F469" i="15"/>
  <c r="E469" i="15"/>
  <c r="D469" i="15"/>
  <c r="D468" i="15" s="1"/>
  <c r="S468" i="15"/>
  <c r="Z468" i="15" s="1"/>
  <c r="O468" i="15"/>
  <c r="K468" i="15"/>
  <c r="H468" i="15"/>
  <c r="X467" i="15"/>
  <c r="AK466" i="15"/>
  <c r="AJ466" i="15"/>
  <c r="AI466" i="15"/>
  <c r="AH466" i="15"/>
  <c r="AG466" i="15"/>
  <c r="AF466" i="15"/>
  <c r="AD466" i="15"/>
  <c r="AC466" i="15"/>
  <c r="AB466" i="15"/>
  <c r="AA466" i="15"/>
  <c r="Z466" i="15"/>
  <c r="Y466" i="15"/>
  <c r="Q466" i="15"/>
  <c r="X466" i="15" s="1"/>
  <c r="J466" i="15"/>
  <c r="AE466" i="15" s="1"/>
  <c r="C466" i="15"/>
  <c r="AK465" i="15"/>
  <c r="AJ465" i="15"/>
  <c r="AI465" i="15"/>
  <c r="AH465" i="15"/>
  <c r="AG465" i="15"/>
  <c r="AF465" i="15"/>
  <c r="AD465" i="15"/>
  <c r="AC465" i="15"/>
  <c r="AB465" i="15"/>
  <c r="AA465" i="15"/>
  <c r="Z465" i="15"/>
  <c r="Y465" i="15"/>
  <c r="X465" i="15"/>
  <c r="Q465" i="15"/>
  <c r="J465" i="15"/>
  <c r="AE465" i="15" s="1"/>
  <c r="C465" i="15"/>
  <c r="AK464" i="15"/>
  <c r="AJ464" i="15"/>
  <c r="AI464" i="15"/>
  <c r="AH464" i="15"/>
  <c r="AG464" i="15"/>
  <c r="AF464" i="15"/>
  <c r="AD464" i="15"/>
  <c r="AC464" i="15"/>
  <c r="AB464" i="15"/>
  <c r="AA464" i="15"/>
  <c r="Z464" i="15"/>
  <c r="Y464" i="15"/>
  <c r="Q464" i="15"/>
  <c r="J464" i="15"/>
  <c r="C464" i="15"/>
  <c r="AK463" i="15"/>
  <c r="AJ463" i="15"/>
  <c r="AI463" i="15"/>
  <c r="AH463" i="15"/>
  <c r="AG463" i="15"/>
  <c r="AF463" i="15"/>
  <c r="AD463" i="15"/>
  <c r="AC463" i="15"/>
  <c r="AB463" i="15"/>
  <c r="AA463" i="15"/>
  <c r="Z463" i="15"/>
  <c r="Y463" i="15"/>
  <c r="Q463" i="15"/>
  <c r="J463" i="15"/>
  <c r="AE463" i="15" s="1"/>
  <c r="C463" i="15"/>
  <c r="AK462" i="15"/>
  <c r="AJ462" i="15"/>
  <c r="AI462" i="15"/>
  <c r="AH462" i="15"/>
  <c r="AG462" i="15"/>
  <c r="AF462" i="15"/>
  <c r="AD462" i="15"/>
  <c r="AC462" i="15"/>
  <c r="AB462" i="15"/>
  <c r="AA462" i="15"/>
  <c r="Z462" i="15"/>
  <c r="Y462" i="15"/>
  <c r="Q462" i="15"/>
  <c r="J462" i="15"/>
  <c r="AE462" i="15" s="1"/>
  <c r="C462" i="15"/>
  <c r="AK461" i="15"/>
  <c r="AJ461" i="15"/>
  <c r="AI461" i="15"/>
  <c r="AH461" i="15"/>
  <c r="AG461" i="15"/>
  <c r="AF461" i="15"/>
  <c r="AE461" i="15"/>
  <c r="AD461" i="15"/>
  <c r="AC461" i="15"/>
  <c r="AB461" i="15"/>
  <c r="AA461" i="15"/>
  <c r="Z461" i="15"/>
  <c r="Y461" i="15"/>
  <c r="Q461" i="15"/>
  <c r="X461" i="15" s="1"/>
  <c r="J461" i="15"/>
  <c r="C461" i="15"/>
  <c r="AK460" i="15"/>
  <c r="AJ460" i="15"/>
  <c r="AI460" i="15"/>
  <c r="AH460" i="15"/>
  <c r="AG460" i="15"/>
  <c r="AF460" i="15"/>
  <c r="AD460" i="15"/>
  <c r="AC460" i="15"/>
  <c r="AB460" i="15"/>
  <c r="AA460" i="15"/>
  <c r="Z460" i="15"/>
  <c r="Y460" i="15"/>
  <c r="Q460" i="15"/>
  <c r="X460" i="15" s="1"/>
  <c r="J460" i="15"/>
  <c r="AE460" i="15" s="1"/>
  <c r="C460" i="15"/>
  <c r="AK459" i="15"/>
  <c r="AJ459" i="15"/>
  <c r="AI459" i="15"/>
  <c r="AH459" i="15"/>
  <c r="AG459" i="15"/>
  <c r="AF459" i="15"/>
  <c r="AD459" i="15"/>
  <c r="AC459" i="15"/>
  <c r="AB459" i="15"/>
  <c r="AA459" i="15"/>
  <c r="Z459" i="15"/>
  <c r="Y459" i="15"/>
  <c r="Q459" i="15"/>
  <c r="J459" i="15"/>
  <c r="AE459" i="15" s="1"/>
  <c r="C459" i="15"/>
  <c r="AK458" i="15"/>
  <c r="AJ458" i="15"/>
  <c r="AI458" i="15"/>
  <c r="AH458" i="15"/>
  <c r="AG458" i="15"/>
  <c r="AF458" i="15"/>
  <c r="AD458" i="15"/>
  <c r="AC458" i="15"/>
  <c r="AB458" i="15"/>
  <c r="AA458" i="15"/>
  <c r="Z458" i="15"/>
  <c r="Y458" i="15"/>
  <c r="Q458" i="15"/>
  <c r="J458" i="15"/>
  <c r="C458" i="15"/>
  <c r="AK457" i="15"/>
  <c r="AJ457" i="15"/>
  <c r="AI457" i="15"/>
  <c r="AH457" i="15"/>
  <c r="AG457" i="15"/>
  <c r="AF457" i="15"/>
  <c r="AD457" i="15"/>
  <c r="AC457" i="15"/>
  <c r="AB457" i="15"/>
  <c r="AA457" i="15"/>
  <c r="Z457" i="15"/>
  <c r="Y457" i="15"/>
  <c r="Q457" i="15"/>
  <c r="X457" i="15" s="1"/>
  <c r="J457" i="15"/>
  <c r="AE457" i="15" s="1"/>
  <c r="C457" i="15"/>
  <c r="AK456" i="15"/>
  <c r="AJ456" i="15"/>
  <c r="AI456" i="15"/>
  <c r="AH456" i="15"/>
  <c r="AG456" i="15"/>
  <c r="AF456" i="15"/>
  <c r="AD456" i="15"/>
  <c r="AC456" i="15"/>
  <c r="AB456" i="15"/>
  <c r="AA456" i="15"/>
  <c r="Z456" i="15"/>
  <c r="Y456" i="15"/>
  <c r="Q456" i="15"/>
  <c r="J456" i="15"/>
  <c r="C456" i="15"/>
  <c r="AK455" i="15"/>
  <c r="AJ455" i="15"/>
  <c r="AI455" i="15"/>
  <c r="AH455" i="15"/>
  <c r="AG455" i="15"/>
  <c r="AF455" i="15"/>
  <c r="AD455" i="15"/>
  <c r="AC455" i="15"/>
  <c r="AB455" i="15"/>
  <c r="AA455" i="15"/>
  <c r="Z455" i="15"/>
  <c r="Y455" i="15"/>
  <c r="Q455" i="15"/>
  <c r="X455" i="15" s="1"/>
  <c r="J455" i="15"/>
  <c r="AE455" i="15" s="1"/>
  <c r="C455" i="15"/>
  <c r="AK454" i="15"/>
  <c r="AJ454" i="15"/>
  <c r="AI454" i="15"/>
  <c r="AH454" i="15"/>
  <c r="AG454" i="15"/>
  <c r="AF454" i="15"/>
  <c r="AD454" i="15"/>
  <c r="AC454" i="15"/>
  <c r="AB454" i="15"/>
  <c r="AA454" i="15"/>
  <c r="Z454" i="15"/>
  <c r="Y454" i="15"/>
  <c r="X454" i="15"/>
  <c r="Q454" i="15"/>
  <c r="J454" i="15"/>
  <c r="AE454" i="15" s="1"/>
  <c r="C454" i="15"/>
  <c r="AK453" i="15"/>
  <c r="AJ453" i="15"/>
  <c r="AI453" i="15"/>
  <c r="AH453" i="15"/>
  <c r="AG453" i="15"/>
  <c r="AF453" i="15"/>
  <c r="AE453" i="15"/>
  <c r="AD453" i="15"/>
  <c r="AC453" i="15"/>
  <c r="AB453" i="15"/>
  <c r="AA453" i="15"/>
  <c r="Z453" i="15"/>
  <c r="Y453" i="15"/>
  <c r="Q453" i="15"/>
  <c r="X453" i="15" s="1"/>
  <c r="J453" i="15"/>
  <c r="C453" i="15"/>
  <c r="AK452" i="15"/>
  <c r="AJ452" i="15"/>
  <c r="AI452" i="15"/>
  <c r="AH452" i="15"/>
  <c r="AG452" i="15"/>
  <c r="AF452" i="15"/>
  <c r="AD452" i="15"/>
  <c r="AC452" i="15"/>
  <c r="AB452" i="15"/>
  <c r="AA452" i="15"/>
  <c r="Z452" i="15"/>
  <c r="Y452" i="15"/>
  <c r="Q452" i="15"/>
  <c r="X452" i="15" s="1"/>
  <c r="J452" i="15"/>
  <c r="AE452" i="15" s="1"/>
  <c r="C452" i="15"/>
  <c r="AK451" i="15"/>
  <c r="AJ451" i="15"/>
  <c r="AI451" i="15"/>
  <c r="AH451" i="15"/>
  <c r="AG451" i="15"/>
  <c r="AF451" i="15"/>
  <c r="AD451" i="15"/>
  <c r="AC451" i="15"/>
  <c r="AB451" i="15"/>
  <c r="AA451" i="15"/>
  <c r="Z451" i="15"/>
  <c r="Y451" i="15"/>
  <c r="Q451" i="15"/>
  <c r="J451" i="15"/>
  <c r="AE451" i="15" s="1"/>
  <c r="C451" i="15"/>
  <c r="AK450" i="15"/>
  <c r="AJ450" i="15"/>
  <c r="AI450" i="15"/>
  <c r="AH450" i="15"/>
  <c r="AG450" i="15"/>
  <c r="AF450" i="15"/>
  <c r="AD450" i="15"/>
  <c r="AC450" i="15"/>
  <c r="AB450" i="15"/>
  <c r="AA450" i="15"/>
  <c r="Z450" i="15"/>
  <c r="Y450" i="15"/>
  <c r="Q450" i="15"/>
  <c r="J450" i="15"/>
  <c r="C450" i="15"/>
  <c r="AK449" i="15"/>
  <c r="AJ449" i="15"/>
  <c r="AI449" i="15"/>
  <c r="AH449" i="15"/>
  <c r="AG449" i="15"/>
  <c r="AF449" i="15"/>
  <c r="AD449" i="15"/>
  <c r="AC449" i="15"/>
  <c r="AB449" i="15"/>
  <c r="AA449" i="15"/>
  <c r="Z449" i="15"/>
  <c r="Y449" i="15"/>
  <c r="Q449" i="15"/>
  <c r="X449" i="15" s="1"/>
  <c r="J449" i="15"/>
  <c r="AE449" i="15" s="1"/>
  <c r="C449" i="15"/>
  <c r="AK448" i="15"/>
  <c r="AJ448" i="15"/>
  <c r="AI448" i="15"/>
  <c r="AH448" i="15"/>
  <c r="AG448" i="15"/>
  <c r="AF448" i="15"/>
  <c r="AD448" i="15"/>
  <c r="AC448" i="15"/>
  <c r="AB448" i="15"/>
  <c r="AA448" i="15"/>
  <c r="Z448" i="15"/>
  <c r="Y448" i="15"/>
  <c r="Q448" i="15"/>
  <c r="J448" i="15"/>
  <c r="C448" i="15"/>
  <c r="AK447" i="15"/>
  <c r="AJ447" i="15"/>
  <c r="AI447" i="15"/>
  <c r="AH447" i="15"/>
  <c r="AG447" i="15"/>
  <c r="AF447" i="15"/>
  <c r="AD447" i="15"/>
  <c r="AC447" i="15"/>
  <c r="AB447" i="15"/>
  <c r="AA447" i="15"/>
  <c r="Z447" i="15"/>
  <c r="Y447" i="15"/>
  <c r="Q447" i="15"/>
  <c r="J447" i="15"/>
  <c r="AE447" i="15" s="1"/>
  <c r="C447" i="15"/>
  <c r="AK446" i="15"/>
  <c r="AJ446" i="15"/>
  <c r="AI446" i="15"/>
  <c r="AH446" i="15"/>
  <c r="AG446" i="15"/>
  <c r="AF446" i="15"/>
  <c r="AD446" i="15"/>
  <c r="AC446" i="15"/>
  <c r="AB446" i="15"/>
  <c r="AA446" i="15"/>
  <c r="Z446" i="15"/>
  <c r="Y446" i="15"/>
  <c r="Q446" i="15"/>
  <c r="X446" i="15" s="1"/>
  <c r="J446" i="15"/>
  <c r="AE446" i="15" s="1"/>
  <c r="C446" i="15"/>
  <c r="AK445" i="15"/>
  <c r="AJ445" i="15"/>
  <c r="AI445" i="15"/>
  <c r="AH445" i="15"/>
  <c r="AG445" i="15"/>
  <c r="AF445" i="15"/>
  <c r="AD445" i="15"/>
  <c r="AC445" i="15"/>
  <c r="AB445" i="15"/>
  <c r="AA445" i="15"/>
  <c r="Z445" i="15"/>
  <c r="Y445" i="15"/>
  <c r="Q445" i="15"/>
  <c r="J445" i="15"/>
  <c r="C445" i="15"/>
  <c r="AK444" i="15"/>
  <c r="AJ444" i="15"/>
  <c r="AI444" i="15"/>
  <c r="AH444" i="15"/>
  <c r="AG444" i="15"/>
  <c r="AF444" i="15"/>
  <c r="AD444" i="15"/>
  <c r="AC444" i="15"/>
  <c r="AB444" i="15"/>
  <c r="AA444" i="15"/>
  <c r="Z444" i="15"/>
  <c r="Y444" i="15"/>
  <c r="Q444" i="15"/>
  <c r="J444" i="15"/>
  <c r="C444" i="15"/>
  <c r="AK443" i="15"/>
  <c r="AJ443" i="15"/>
  <c r="AI443" i="15"/>
  <c r="AH443" i="15"/>
  <c r="AG443" i="15"/>
  <c r="AF443" i="15"/>
  <c r="AD443" i="15"/>
  <c r="AC443" i="15"/>
  <c r="AB443" i="15"/>
  <c r="AA443" i="15"/>
  <c r="Z443" i="15"/>
  <c r="Y443" i="15"/>
  <c r="Q443" i="15"/>
  <c r="X443" i="15" s="1"/>
  <c r="J443" i="15"/>
  <c r="AE443" i="15" s="1"/>
  <c r="C443" i="15"/>
  <c r="AK442" i="15"/>
  <c r="AJ442" i="15"/>
  <c r="AI442" i="15"/>
  <c r="AH442" i="15"/>
  <c r="AG442" i="15"/>
  <c r="AF442" i="15"/>
  <c r="AD442" i="15"/>
  <c r="AC442" i="15"/>
  <c r="AB442" i="15"/>
  <c r="AA442" i="15"/>
  <c r="Z442" i="15"/>
  <c r="Y442" i="15"/>
  <c r="Q442" i="15"/>
  <c r="J442" i="15"/>
  <c r="C442" i="15"/>
  <c r="AK441" i="15"/>
  <c r="AJ441" i="15"/>
  <c r="AI441" i="15"/>
  <c r="AH441" i="15"/>
  <c r="AG441" i="15"/>
  <c r="AF441" i="15"/>
  <c r="AD441" i="15"/>
  <c r="AC441" i="15"/>
  <c r="AB441" i="15"/>
  <c r="AA441" i="15"/>
  <c r="Z441" i="15"/>
  <c r="Y441" i="15"/>
  <c r="Q441" i="15"/>
  <c r="J441" i="15"/>
  <c r="AE441" i="15" s="1"/>
  <c r="C441" i="15"/>
  <c r="AK440" i="15"/>
  <c r="AJ440" i="15"/>
  <c r="AI440" i="15"/>
  <c r="AH440" i="15"/>
  <c r="AG440" i="15"/>
  <c r="AF440" i="15"/>
  <c r="AD440" i="15"/>
  <c r="AC440" i="15"/>
  <c r="AB440" i="15"/>
  <c r="AA440" i="15"/>
  <c r="Z440" i="15"/>
  <c r="Y440" i="15"/>
  <c r="Q440" i="15"/>
  <c r="J440" i="15"/>
  <c r="C440" i="15"/>
  <c r="AK439" i="15"/>
  <c r="AJ439" i="15"/>
  <c r="AI439" i="15"/>
  <c r="AH439" i="15"/>
  <c r="AG439" i="15"/>
  <c r="AF439" i="15"/>
  <c r="AD439" i="15"/>
  <c r="AC439" i="15"/>
  <c r="AB439" i="15"/>
  <c r="AA439" i="15"/>
  <c r="Z439" i="15"/>
  <c r="Y439" i="15"/>
  <c r="Q439" i="15"/>
  <c r="J439" i="15"/>
  <c r="AE439" i="15" s="1"/>
  <c r="C439" i="15"/>
  <c r="AK438" i="15"/>
  <c r="AJ438" i="15"/>
  <c r="AI438" i="15"/>
  <c r="AH438" i="15"/>
  <c r="AG438" i="15"/>
  <c r="AF438" i="15"/>
  <c r="AD438" i="15"/>
  <c r="AC438" i="15"/>
  <c r="AB438" i="15"/>
  <c r="AA438" i="15"/>
  <c r="Z438" i="15"/>
  <c r="Y438" i="15"/>
  <c r="Q438" i="15"/>
  <c r="J438" i="15"/>
  <c r="AE438" i="15" s="1"/>
  <c r="C438" i="15"/>
  <c r="AK437" i="15"/>
  <c r="AJ437" i="15"/>
  <c r="AI437" i="15"/>
  <c r="AH437" i="15"/>
  <c r="AG437" i="15"/>
  <c r="AF437" i="15"/>
  <c r="AE437" i="15"/>
  <c r="AD437" i="15"/>
  <c r="AC437" i="15"/>
  <c r="AB437" i="15"/>
  <c r="AA437" i="15"/>
  <c r="Z437" i="15"/>
  <c r="Y437" i="15"/>
  <c r="Q437" i="15"/>
  <c r="X437" i="15" s="1"/>
  <c r="J437" i="15"/>
  <c r="C437" i="15"/>
  <c r="AK436" i="15"/>
  <c r="AJ436" i="15"/>
  <c r="AI436" i="15"/>
  <c r="AH436" i="15"/>
  <c r="AG436" i="15"/>
  <c r="AF436" i="15"/>
  <c r="AD436" i="15"/>
  <c r="AC436" i="15"/>
  <c r="AB436" i="15"/>
  <c r="AA436" i="15"/>
  <c r="Z436" i="15"/>
  <c r="Y436" i="15"/>
  <c r="Q436" i="15"/>
  <c r="X436" i="15" s="1"/>
  <c r="J436" i="15"/>
  <c r="AE436" i="15" s="1"/>
  <c r="C436" i="15"/>
  <c r="AK435" i="15"/>
  <c r="AJ435" i="15"/>
  <c r="AI435" i="15"/>
  <c r="AH435" i="15"/>
  <c r="AG435" i="15"/>
  <c r="AF435" i="15"/>
  <c r="AD435" i="15"/>
  <c r="AC435" i="15"/>
  <c r="AB435" i="15"/>
  <c r="AA435" i="15"/>
  <c r="Z435" i="15"/>
  <c r="Y435" i="15"/>
  <c r="Q435" i="15"/>
  <c r="J435" i="15"/>
  <c r="AE435" i="15" s="1"/>
  <c r="C435" i="15"/>
  <c r="AK434" i="15"/>
  <c r="AJ434" i="15"/>
  <c r="AI434" i="15"/>
  <c r="AH434" i="15"/>
  <c r="AG434" i="15"/>
  <c r="AF434" i="15"/>
  <c r="AD434" i="15"/>
  <c r="AC434" i="15"/>
  <c r="AB434" i="15"/>
  <c r="AA434" i="15"/>
  <c r="Z434" i="15"/>
  <c r="Y434" i="15"/>
  <c r="Q434" i="15"/>
  <c r="J434" i="15"/>
  <c r="C434" i="15"/>
  <c r="AK433" i="15"/>
  <c r="AJ433" i="15"/>
  <c r="AI433" i="15"/>
  <c r="AH433" i="15"/>
  <c r="AG433" i="15"/>
  <c r="AF433" i="15"/>
  <c r="AD433" i="15"/>
  <c r="AC433" i="15"/>
  <c r="AB433" i="15"/>
  <c r="AA433" i="15"/>
  <c r="Z433" i="15"/>
  <c r="Y433" i="15"/>
  <c r="Q433" i="15"/>
  <c r="J433" i="15"/>
  <c r="AE433" i="15" s="1"/>
  <c r="C433" i="15"/>
  <c r="C431" i="15" s="1"/>
  <c r="AF432" i="15"/>
  <c r="AC432" i="15"/>
  <c r="W432" i="15"/>
  <c r="AD432" i="15" s="1"/>
  <c r="V432" i="15"/>
  <c r="U432" i="15"/>
  <c r="AB432" i="15" s="1"/>
  <c r="T432" i="15"/>
  <c r="AA432" i="15" s="1"/>
  <c r="S432" i="15"/>
  <c r="R432" i="15"/>
  <c r="P432" i="15"/>
  <c r="AK432" i="15" s="1"/>
  <c r="O432" i="15"/>
  <c r="AJ432" i="15" s="1"/>
  <c r="N432" i="15"/>
  <c r="AI432" i="15" s="1"/>
  <c r="M432" i="15"/>
  <c r="AH432" i="15" s="1"/>
  <c r="L432" i="15"/>
  <c r="K432" i="15"/>
  <c r="Y432" i="15" s="1"/>
  <c r="I432" i="15"/>
  <c r="H432" i="15"/>
  <c r="G432" i="15"/>
  <c r="G430" i="15" s="1"/>
  <c r="F432" i="15"/>
  <c r="E432" i="15"/>
  <c r="D432" i="15"/>
  <c r="W431" i="15"/>
  <c r="V431" i="15"/>
  <c r="U431" i="15"/>
  <c r="T431" i="15"/>
  <c r="S431" i="15"/>
  <c r="R431" i="15"/>
  <c r="P431" i="15"/>
  <c r="P430" i="15" s="1"/>
  <c r="O431" i="15"/>
  <c r="N431" i="15"/>
  <c r="N430" i="15" s="1"/>
  <c r="M431" i="15"/>
  <c r="L431" i="15"/>
  <c r="L430" i="15" s="1"/>
  <c r="K431" i="15"/>
  <c r="J431" i="15"/>
  <c r="I431" i="15"/>
  <c r="H431" i="15"/>
  <c r="H430" i="15" s="1"/>
  <c r="G431" i="15"/>
  <c r="F431" i="15"/>
  <c r="F430" i="15" s="1"/>
  <c r="E431" i="15"/>
  <c r="D431" i="15"/>
  <c r="D430" i="15" s="1"/>
  <c r="V430" i="15"/>
  <c r="R430" i="15"/>
  <c r="X429" i="15"/>
  <c r="AK428" i="15"/>
  <c r="AJ428" i="15"/>
  <c r="AI428" i="15"/>
  <c r="AH428" i="15"/>
  <c r="AG428" i="15"/>
  <c r="AF428" i="15"/>
  <c r="AD428" i="15"/>
  <c r="AC428" i="15"/>
  <c r="AB428" i="15"/>
  <c r="AA428" i="15"/>
  <c r="Z428" i="15"/>
  <c r="Y428" i="15"/>
  <c r="Q428" i="15"/>
  <c r="J428" i="15"/>
  <c r="C428" i="15"/>
  <c r="AK427" i="15"/>
  <c r="AJ427" i="15"/>
  <c r="AI427" i="15"/>
  <c r="AH427" i="15"/>
  <c r="AG427" i="15"/>
  <c r="AF427" i="15"/>
  <c r="AD427" i="15"/>
  <c r="AC427" i="15"/>
  <c r="AB427" i="15"/>
  <c r="AA427" i="15"/>
  <c r="Z427" i="15"/>
  <c r="Y427" i="15"/>
  <c r="Q427" i="15"/>
  <c r="J427" i="15"/>
  <c r="AE427" i="15" s="1"/>
  <c r="C427" i="15"/>
  <c r="AK426" i="15"/>
  <c r="AJ426" i="15"/>
  <c r="AI426" i="15"/>
  <c r="AH426" i="15"/>
  <c r="AG426" i="15"/>
  <c r="AF426" i="15"/>
  <c r="AD426" i="15"/>
  <c r="AC426" i="15"/>
  <c r="AB426" i="15"/>
  <c r="AA426" i="15"/>
  <c r="Z426" i="15"/>
  <c r="Y426" i="15"/>
  <c r="Q426" i="15"/>
  <c r="J426" i="15"/>
  <c r="C426" i="15"/>
  <c r="AK425" i="15"/>
  <c r="AJ425" i="15"/>
  <c r="AI425" i="15"/>
  <c r="AH425" i="15"/>
  <c r="AG425" i="15"/>
  <c r="AF425" i="15"/>
  <c r="AD425" i="15"/>
  <c r="AC425" i="15"/>
  <c r="AB425" i="15"/>
  <c r="AA425" i="15"/>
  <c r="Z425" i="15"/>
  <c r="Y425" i="15"/>
  <c r="Q425" i="15"/>
  <c r="J425" i="15"/>
  <c r="AE425" i="15" s="1"/>
  <c r="C425" i="15"/>
  <c r="AK424" i="15"/>
  <c r="AJ424" i="15"/>
  <c r="AI424" i="15"/>
  <c r="AH424" i="15"/>
  <c r="AG424" i="15"/>
  <c r="AF424" i="15"/>
  <c r="AD424" i="15"/>
  <c r="AC424" i="15"/>
  <c r="AB424" i="15"/>
  <c r="AA424" i="15"/>
  <c r="Z424" i="15"/>
  <c r="Y424" i="15"/>
  <c r="Q424" i="15"/>
  <c r="J424" i="15"/>
  <c r="AE424" i="15" s="1"/>
  <c r="C424" i="15"/>
  <c r="AK423" i="15"/>
  <c r="AJ423" i="15"/>
  <c r="AI423" i="15"/>
  <c r="AH423" i="15"/>
  <c r="AG423" i="15"/>
  <c r="AF423" i="15"/>
  <c r="AE423" i="15"/>
  <c r="AD423" i="15"/>
  <c r="AC423" i="15"/>
  <c r="AB423" i="15"/>
  <c r="AA423" i="15"/>
  <c r="Z423" i="15"/>
  <c r="Y423" i="15"/>
  <c r="Q423" i="15"/>
  <c r="X423" i="15" s="1"/>
  <c r="J423" i="15"/>
  <c r="C423" i="15"/>
  <c r="AK422" i="15"/>
  <c r="AJ422" i="15"/>
  <c r="AI422" i="15"/>
  <c r="AH422" i="15"/>
  <c r="AG422" i="15"/>
  <c r="AF422" i="15"/>
  <c r="AD422" i="15"/>
  <c r="AC422" i="15"/>
  <c r="AB422" i="15"/>
  <c r="AA422" i="15"/>
  <c r="Z422" i="15"/>
  <c r="Y422" i="15"/>
  <c r="Q422" i="15"/>
  <c r="X422" i="15" s="1"/>
  <c r="J422" i="15"/>
  <c r="AE422" i="15" s="1"/>
  <c r="C422" i="15"/>
  <c r="AK421" i="15"/>
  <c r="AJ421" i="15"/>
  <c r="AI421" i="15"/>
  <c r="AH421" i="15"/>
  <c r="AG421" i="15"/>
  <c r="AF421" i="15"/>
  <c r="AD421" i="15"/>
  <c r="AC421" i="15"/>
  <c r="AB421" i="15"/>
  <c r="AA421" i="15"/>
  <c r="Z421" i="15"/>
  <c r="Y421" i="15"/>
  <c r="Q421" i="15"/>
  <c r="J421" i="15"/>
  <c r="AE421" i="15" s="1"/>
  <c r="C421" i="15"/>
  <c r="AK420" i="15"/>
  <c r="AJ420" i="15"/>
  <c r="AI420" i="15"/>
  <c r="AH420" i="15"/>
  <c r="AG420" i="15"/>
  <c r="AF420" i="15"/>
  <c r="AD420" i="15"/>
  <c r="AC420" i="15"/>
  <c r="AB420" i="15"/>
  <c r="AA420" i="15"/>
  <c r="Z420" i="15"/>
  <c r="Y420" i="15"/>
  <c r="Q420" i="15"/>
  <c r="J420" i="15"/>
  <c r="C420" i="15"/>
  <c r="AK419" i="15"/>
  <c r="AJ419" i="15"/>
  <c r="AI419" i="15"/>
  <c r="AH419" i="15"/>
  <c r="AG419" i="15"/>
  <c r="AF419" i="15"/>
  <c r="AD419" i="15"/>
  <c r="AC419" i="15"/>
  <c r="AB419" i="15"/>
  <c r="AA419" i="15"/>
  <c r="Z419" i="15"/>
  <c r="Y419" i="15"/>
  <c r="Q419" i="15"/>
  <c r="X419" i="15" s="1"/>
  <c r="J419" i="15"/>
  <c r="AE419" i="15" s="1"/>
  <c r="C419" i="15"/>
  <c r="AK418" i="15"/>
  <c r="AJ418" i="15"/>
  <c r="AI418" i="15"/>
  <c r="AH418" i="15"/>
  <c r="AG418" i="15"/>
  <c r="AF418" i="15"/>
  <c r="AD418" i="15"/>
  <c r="AC418" i="15"/>
  <c r="AB418" i="15"/>
  <c r="AA418" i="15"/>
  <c r="Z418" i="15"/>
  <c r="Y418" i="15"/>
  <c r="Q418" i="15"/>
  <c r="J418" i="15"/>
  <c r="C418" i="15"/>
  <c r="AK417" i="15"/>
  <c r="AJ417" i="15"/>
  <c r="AI417" i="15"/>
  <c r="AH417" i="15"/>
  <c r="AG417" i="15"/>
  <c r="AF417" i="15"/>
  <c r="AD417" i="15"/>
  <c r="AC417" i="15"/>
  <c r="AB417" i="15"/>
  <c r="AA417" i="15"/>
  <c r="Z417" i="15"/>
  <c r="Y417" i="15"/>
  <c r="Q417" i="15"/>
  <c r="X417" i="15" s="1"/>
  <c r="J417" i="15"/>
  <c r="AE417" i="15" s="1"/>
  <c r="C417" i="15"/>
  <c r="AK416" i="15"/>
  <c r="AJ416" i="15"/>
  <c r="AI416" i="15"/>
  <c r="AH416" i="15"/>
  <c r="AG416" i="15"/>
  <c r="AF416" i="15"/>
  <c r="AD416" i="15"/>
  <c r="AC416" i="15"/>
  <c r="AB416" i="15"/>
  <c r="AA416" i="15"/>
  <c r="Z416" i="15"/>
  <c r="Y416" i="15"/>
  <c r="X416" i="15"/>
  <c r="Q416" i="15"/>
  <c r="J416" i="15"/>
  <c r="AE416" i="15" s="1"/>
  <c r="C416" i="15"/>
  <c r="AK415" i="15"/>
  <c r="AJ415" i="15"/>
  <c r="AI415" i="15"/>
  <c r="AH415" i="15"/>
  <c r="AG415" i="15"/>
  <c r="AF415" i="15"/>
  <c r="AE415" i="15"/>
  <c r="AD415" i="15"/>
  <c r="AC415" i="15"/>
  <c r="AB415" i="15"/>
  <c r="AA415" i="15"/>
  <c r="Z415" i="15"/>
  <c r="Y415" i="15"/>
  <c r="Q415" i="15"/>
  <c r="X415" i="15" s="1"/>
  <c r="J415" i="15"/>
  <c r="C415" i="15"/>
  <c r="AK414" i="15"/>
  <c r="AJ414" i="15"/>
  <c r="AI414" i="15"/>
  <c r="AH414" i="15"/>
  <c r="AG414" i="15"/>
  <c r="AF414" i="15"/>
  <c r="AD414" i="15"/>
  <c r="AC414" i="15"/>
  <c r="AB414" i="15"/>
  <c r="AA414" i="15"/>
  <c r="Z414" i="15"/>
  <c r="Y414" i="15"/>
  <c r="Q414" i="15"/>
  <c r="X414" i="15" s="1"/>
  <c r="J414" i="15"/>
  <c r="AE414" i="15" s="1"/>
  <c r="C414" i="15"/>
  <c r="AK413" i="15"/>
  <c r="AJ413" i="15"/>
  <c r="AI413" i="15"/>
  <c r="AH413" i="15"/>
  <c r="AG413" i="15"/>
  <c r="AF413" i="15"/>
  <c r="AD413" i="15"/>
  <c r="AC413" i="15"/>
  <c r="AB413" i="15"/>
  <c r="AA413" i="15"/>
  <c r="Z413" i="15"/>
  <c r="Y413" i="15"/>
  <c r="Q413" i="15"/>
  <c r="J413" i="15"/>
  <c r="AE413" i="15" s="1"/>
  <c r="C413" i="15"/>
  <c r="AK412" i="15"/>
  <c r="AJ412" i="15"/>
  <c r="AI412" i="15"/>
  <c r="AH412" i="15"/>
  <c r="AG412" i="15"/>
  <c r="AF412" i="15"/>
  <c r="AD412" i="15"/>
  <c r="AC412" i="15"/>
  <c r="AB412" i="15"/>
  <c r="AA412" i="15"/>
  <c r="Z412" i="15"/>
  <c r="Y412" i="15"/>
  <c r="Q412" i="15"/>
  <c r="J412" i="15"/>
  <c r="C412" i="15"/>
  <c r="AK411" i="15"/>
  <c r="AJ411" i="15"/>
  <c r="AI411" i="15"/>
  <c r="AH411" i="15"/>
  <c r="AG411" i="15"/>
  <c r="AF411" i="15"/>
  <c r="AD411" i="15"/>
  <c r="AC411" i="15"/>
  <c r="AB411" i="15"/>
  <c r="AA411" i="15"/>
  <c r="Z411" i="15"/>
  <c r="Y411" i="15"/>
  <c r="Q411" i="15"/>
  <c r="X411" i="15" s="1"/>
  <c r="J411" i="15"/>
  <c r="AE411" i="15" s="1"/>
  <c r="C411" i="15"/>
  <c r="AK410" i="15"/>
  <c r="AJ410" i="15"/>
  <c r="AI410" i="15"/>
  <c r="AH410" i="15"/>
  <c r="AG410" i="15"/>
  <c r="AF410" i="15"/>
  <c r="AD410" i="15"/>
  <c r="AC410" i="15"/>
  <c r="AB410" i="15"/>
  <c r="AA410" i="15"/>
  <c r="Z410" i="15"/>
  <c r="Y410" i="15"/>
  <c r="Q410" i="15"/>
  <c r="J410" i="15"/>
  <c r="C410" i="15"/>
  <c r="AK409" i="15"/>
  <c r="AJ409" i="15"/>
  <c r="AI409" i="15"/>
  <c r="AH409" i="15"/>
  <c r="AG409" i="15"/>
  <c r="AF409" i="15"/>
  <c r="AD409" i="15"/>
  <c r="AC409" i="15"/>
  <c r="AB409" i="15"/>
  <c r="AA409" i="15"/>
  <c r="Z409" i="15"/>
  <c r="Y409" i="15"/>
  <c r="Q409" i="15"/>
  <c r="J409" i="15"/>
  <c r="AE409" i="15" s="1"/>
  <c r="C409" i="15"/>
  <c r="AK408" i="15"/>
  <c r="AJ408" i="15"/>
  <c r="AI408" i="15"/>
  <c r="AH408" i="15"/>
  <c r="AG408" i="15"/>
  <c r="AF408" i="15"/>
  <c r="AD408" i="15"/>
  <c r="AC408" i="15"/>
  <c r="AB408" i="15"/>
  <c r="AA408" i="15"/>
  <c r="Z408" i="15"/>
  <c r="Y408" i="15"/>
  <c r="Q408" i="15"/>
  <c r="X408" i="15" s="1"/>
  <c r="J408" i="15"/>
  <c r="AE408" i="15" s="1"/>
  <c r="C408" i="15"/>
  <c r="AK407" i="15"/>
  <c r="AJ407" i="15"/>
  <c r="AI407" i="15"/>
  <c r="AH407" i="15"/>
  <c r="AG407" i="15"/>
  <c r="AF407" i="15"/>
  <c r="AD407" i="15"/>
  <c r="AC407" i="15"/>
  <c r="AB407" i="15"/>
  <c r="AA407" i="15"/>
  <c r="Z407" i="15"/>
  <c r="Y407" i="15"/>
  <c r="Q407" i="15"/>
  <c r="J407" i="15"/>
  <c r="C407" i="15"/>
  <c r="AK406" i="15"/>
  <c r="AJ406" i="15"/>
  <c r="AI406" i="15"/>
  <c r="AH406" i="15"/>
  <c r="AG406" i="15"/>
  <c r="AF406" i="15"/>
  <c r="AD406" i="15"/>
  <c r="AC406" i="15"/>
  <c r="AB406" i="15"/>
  <c r="AA406" i="15"/>
  <c r="Z406" i="15"/>
  <c r="Y406" i="15"/>
  <c r="Q406" i="15"/>
  <c r="J406" i="15"/>
  <c r="C406" i="15"/>
  <c r="AK405" i="15"/>
  <c r="AJ405" i="15"/>
  <c r="AI405" i="15"/>
  <c r="AH405" i="15"/>
  <c r="AG405" i="15"/>
  <c r="AF405" i="15"/>
  <c r="AD405" i="15"/>
  <c r="AC405" i="15"/>
  <c r="AB405" i="15"/>
  <c r="AA405" i="15"/>
  <c r="Z405" i="15"/>
  <c r="Y405" i="15"/>
  <c r="Q405" i="15"/>
  <c r="X405" i="15" s="1"/>
  <c r="J405" i="15"/>
  <c r="AE405" i="15" s="1"/>
  <c r="C405" i="15"/>
  <c r="AK404" i="15"/>
  <c r="AJ404" i="15"/>
  <c r="AI404" i="15"/>
  <c r="AH404" i="15"/>
  <c r="AG404" i="15"/>
  <c r="AF404" i="15"/>
  <c r="AD404" i="15"/>
  <c r="AC404" i="15"/>
  <c r="AB404" i="15"/>
  <c r="AA404" i="15"/>
  <c r="Z404" i="15"/>
  <c r="Y404" i="15"/>
  <c r="Q404" i="15"/>
  <c r="J404" i="15"/>
  <c r="C404" i="15"/>
  <c r="AK403" i="15"/>
  <c r="AJ403" i="15"/>
  <c r="AI403" i="15"/>
  <c r="AH403" i="15"/>
  <c r="AG403" i="15"/>
  <c r="AF403" i="15"/>
  <c r="AD403" i="15"/>
  <c r="AC403" i="15"/>
  <c r="AB403" i="15"/>
  <c r="AA403" i="15"/>
  <c r="Z403" i="15"/>
  <c r="Y403" i="15"/>
  <c r="Q403" i="15"/>
  <c r="J403" i="15"/>
  <c r="AE403" i="15" s="1"/>
  <c r="C403" i="15"/>
  <c r="AK402" i="15"/>
  <c r="AJ402" i="15"/>
  <c r="AI402" i="15"/>
  <c r="AH402" i="15"/>
  <c r="AG402" i="15"/>
  <c r="AF402" i="15"/>
  <c r="AD402" i="15"/>
  <c r="AC402" i="15"/>
  <c r="AB402" i="15"/>
  <c r="AA402" i="15"/>
  <c r="Z402" i="15"/>
  <c r="Y402" i="15"/>
  <c r="Q402" i="15"/>
  <c r="J402" i="15"/>
  <c r="C402" i="15"/>
  <c r="AK401" i="15"/>
  <c r="AJ401" i="15"/>
  <c r="AI401" i="15"/>
  <c r="AH401" i="15"/>
  <c r="AG401" i="15"/>
  <c r="AF401" i="15"/>
  <c r="AD401" i="15"/>
  <c r="AC401" i="15"/>
  <c r="AB401" i="15"/>
  <c r="AA401" i="15"/>
  <c r="Z401" i="15"/>
  <c r="Y401" i="15"/>
  <c r="Q401" i="15"/>
  <c r="J401" i="15"/>
  <c r="AE401" i="15" s="1"/>
  <c r="C401" i="15"/>
  <c r="AK400" i="15"/>
  <c r="AJ400" i="15"/>
  <c r="AI400" i="15"/>
  <c r="AH400" i="15"/>
  <c r="AG400" i="15"/>
  <c r="AF400" i="15"/>
  <c r="AD400" i="15"/>
  <c r="AC400" i="15"/>
  <c r="AB400" i="15"/>
  <c r="AA400" i="15"/>
  <c r="Z400" i="15"/>
  <c r="Y400" i="15"/>
  <c r="Q400" i="15"/>
  <c r="J400" i="15"/>
  <c r="AE400" i="15" s="1"/>
  <c r="C400" i="15"/>
  <c r="AK399" i="15"/>
  <c r="AJ399" i="15"/>
  <c r="AI399" i="15"/>
  <c r="AH399" i="15"/>
  <c r="AG399" i="15"/>
  <c r="AF399" i="15"/>
  <c r="AE399" i="15"/>
  <c r="AD399" i="15"/>
  <c r="AC399" i="15"/>
  <c r="AB399" i="15"/>
  <c r="AA399" i="15"/>
  <c r="Z399" i="15"/>
  <c r="Y399" i="15"/>
  <c r="Q399" i="15"/>
  <c r="X399" i="15" s="1"/>
  <c r="J399" i="15"/>
  <c r="C399" i="15"/>
  <c r="AK398" i="15"/>
  <c r="AJ398" i="15"/>
  <c r="AI398" i="15"/>
  <c r="AH398" i="15"/>
  <c r="AG398" i="15"/>
  <c r="AF398" i="15"/>
  <c r="AD398" i="15"/>
  <c r="AC398" i="15"/>
  <c r="AB398" i="15"/>
  <c r="AA398" i="15"/>
  <c r="Z398" i="15"/>
  <c r="Y398" i="15"/>
  <c r="Q398" i="15"/>
  <c r="X398" i="15" s="1"/>
  <c r="J398" i="15"/>
  <c r="AE398" i="15" s="1"/>
  <c r="C398" i="15"/>
  <c r="AK397" i="15"/>
  <c r="AJ397" i="15"/>
  <c r="AI397" i="15"/>
  <c r="AH397" i="15"/>
  <c r="AG397" i="15"/>
  <c r="AF397" i="15"/>
  <c r="AD397" i="15"/>
  <c r="AC397" i="15"/>
  <c r="AB397" i="15"/>
  <c r="AA397" i="15"/>
  <c r="Z397" i="15"/>
  <c r="Y397" i="15"/>
  <c r="Q397" i="15"/>
  <c r="J397" i="15"/>
  <c r="C397" i="15"/>
  <c r="AK396" i="15"/>
  <c r="AJ396" i="15"/>
  <c r="AI396" i="15"/>
  <c r="AH396" i="15"/>
  <c r="AG396" i="15"/>
  <c r="AF396" i="15"/>
  <c r="AD396" i="15"/>
  <c r="AC396" i="15"/>
  <c r="AB396" i="15"/>
  <c r="AA396" i="15"/>
  <c r="Z396" i="15"/>
  <c r="Y396" i="15"/>
  <c r="Q396" i="15"/>
  <c r="Q394" i="15" s="1"/>
  <c r="J396" i="15"/>
  <c r="C396" i="15"/>
  <c r="C394" i="15" s="1"/>
  <c r="AC395" i="15"/>
  <c r="W395" i="15"/>
  <c r="V395" i="15"/>
  <c r="U395" i="15"/>
  <c r="T395" i="15"/>
  <c r="S395" i="15"/>
  <c r="R395" i="15"/>
  <c r="P395" i="15"/>
  <c r="AK395" i="15" s="1"/>
  <c r="O395" i="15"/>
  <c r="N395" i="15"/>
  <c r="AI395" i="15" s="1"/>
  <c r="M395" i="15"/>
  <c r="AH395" i="15" s="1"/>
  <c r="L395" i="15"/>
  <c r="AG395" i="15" s="1"/>
  <c r="K395" i="15"/>
  <c r="I395" i="15"/>
  <c r="H395" i="15"/>
  <c r="G395" i="15"/>
  <c r="F395" i="15"/>
  <c r="E395" i="15"/>
  <c r="D395" i="15"/>
  <c r="AJ394" i="15"/>
  <c r="AH394" i="15"/>
  <c r="AA394" i="15"/>
  <c r="W394" i="15"/>
  <c r="W393" i="15" s="1"/>
  <c r="V394" i="15"/>
  <c r="U394" i="15"/>
  <c r="U393" i="15" s="1"/>
  <c r="T394" i="15"/>
  <c r="S394" i="15"/>
  <c r="R394" i="15"/>
  <c r="Y394" i="15" s="1"/>
  <c r="P394" i="15"/>
  <c r="O394" i="15"/>
  <c r="O393" i="15" s="1"/>
  <c r="N394" i="15"/>
  <c r="M394" i="15"/>
  <c r="L394" i="15"/>
  <c r="K394" i="15"/>
  <c r="I394" i="15"/>
  <c r="I393" i="15" s="1"/>
  <c r="H394" i="15"/>
  <c r="H393" i="15" s="1"/>
  <c r="G394" i="15"/>
  <c r="F394" i="15"/>
  <c r="E394" i="15"/>
  <c r="E393" i="15" s="1"/>
  <c r="D394" i="15"/>
  <c r="D393" i="15" s="1"/>
  <c r="M393" i="15"/>
  <c r="AH393" i="15" s="1"/>
  <c r="F393" i="15"/>
  <c r="X392" i="15"/>
  <c r="AK391" i="15"/>
  <c r="AJ391" i="15"/>
  <c r="AI391" i="15"/>
  <c r="AH391" i="15"/>
  <c r="AG391" i="15"/>
  <c r="AF391" i="15"/>
  <c r="AD391" i="15"/>
  <c r="AC391" i="15"/>
  <c r="AB391" i="15"/>
  <c r="AA391" i="15"/>
  <c r="Z391" i="15"/>
  <c r="Y391" i="15"/>
  <c r="X391" i="15"/>
  <c r="Q391" i="15"/>
  <c r="J391" i="15"/>
  <c r="AE391" i="15" s="1"/>
  <c r="C391" i="15"/>
  <c r="AK390" i="15"/>
  <c r="AJ390" i="15"/>
  <c r="AI390" i="15"/>
  <c r="AH390" i="15"/>
  <c r="AG390" i="15"/>
  <c r="AF390" i="15"/>
  <c r="AD390" i="15"/>
  <c r="AC390" i="15"/>
  <c r="AB390" i="15"/>
  <c r="AA390" i="15"/>
  <c r="Z390" i="15"/>
  <c r="Y390" i="15"/>
  <c r="Q390" i="15"/>
  <c r="J390" i="15"/>
  <c r="C390" i="15"/>
  <c r="AK389" i="15"/>
  <c r="AJ389" i="15"/>
  <c r="AI389" i="15"/>
  <c r="AH389" i="15"/>
  <c r="AG389" i="15"/>
  <c r="AF389" i="15"/>
  <c r="AD389" i="15"/>
  <c r="AC389" i="15"/>
  <c r="AB389" i="15"/>
  <c r="AA389" i="15"/>
  <c r="Z389" i="15"/>
  <c r="Y389" i="15"/>
  <c r="Q389" i="15"/>
  <c r="J389" i="15"/>
  <c r="AE389" i="15" s="1"/>
  <c r="C389" i="15"/>
  <c r="AK388" i="15"/>
  <c r="AJ388" i="15"/>
  <c r="AI388" i="15"/>
  <c r="AH388" i="15"/>
  <c r="AG388" i="15"/>
  <c r="AF388" i="15"/>
  <c r="AE388" i="15"/>
  <c r="AD388" i="15"/>
  <c r="AC388" i="15"/>
  <c r="AB388" i="15"/>
  <c r="AA388" i="15"/>
  <c r="Z388" i="15"/>
  <c r="Y388" i="15"/>
  <c r="Q388" i="15"/>
  <c r="X388" i="15" s="1"/>
  <c r="J388" i="15"/>
  <c r="C388" i="15"/>
  <c r="AK387" i="15"/>
  <c r="AJ387" i="15"/>
  <c r="AI387" i="15"/>
  <c r="AH387" i="15"/>
  <c r="AG387" i="15"/>
  <c r="AF387" i="15"/>
  <c r="AD387" i="15"/>
  <c r="AC387" i="15"/>
  <c r="AB387" i="15"/>
  <c r="AA387" i="15"/>
  <c r="Z387" i="15"/>
  <c r="Y387" i="15"/>
  <c r="X387" i="15"/>
  <c r="Q387" i="15"/>
  <c r="J387" i="15"/>
  <c r="AE387" i="15" s="1"/>
  <c r="C387" i="15"/>
  <c r="AK386" i="15"/>
  <c r="AJ386" i="15"/>
  <c r="AI386" i="15"/>
  <c r="AH386" i="15"/>
  <c r="AG386" i="15"/>
  <c r="AF386" i="15"/>
  <c r="AD386" i="15"/>
  <c r="AC386" i="15"/>
  <c r="AB386" i="15"/>
  <c r="AA386" i="15"/>
  <c r="Z386" i="15"/>
  <c r="Y386" i="15"/>
  <c r="Q386" i="15"/>
  <c r="J386" i="15"/>
  <c r="C386" i="15"/>
  <c r="AK385" i="15"/>
  <c r="AJ385" i="15"/>
  <c r="AI385" i="15"/>
  <c r="AH385" i="15"/>
  <c r="AG385" i="15"/>
  <c r="AF385" i="15"/>
  <c r="AD385" i="15"/>
  <c r="AC385" i="15"/>
  <c r="AB385" i="15"/>
  <c r="AA385" i="15"/>
  <c r="Z385" i="15"/>
  <c r="Y385" i="15"/>
  <c r="Q385" i="15"/>
  <c r="J385" i="15"/>
  <c r="AE385" i="15" s="1"/>
  <c r="C385" i="15"/>
  <c r="AK384" i="15"/>
  <c r="AJ384" i="15"/>
  <c r="AI384" i="15"/>
  <c r="AH384" i="15"/>
  <c r="AG384" i="15"/>
  <c r="AF384" i="15"/>
  <c r="AD384" i="15"/>
  <c r="AC384" i="15"/>
  <c r="AB384" i="15"/>
  <c r="AA384" i="15"/>
  <c r="Z384" i="15"/>
  <c r="Y384" i="15"/>
  <c r="Q384" i="15"/>
  <c r="J384" i="15"/>
  <c r="AE384" i="15" s="1"/>
  <c r="C384" i="15"/>
  <c r="AK383" i="15"/>
  <c r="AJ383" i="15"/>
  <c r="AI383" i="15"/>
  <c r="AH383" i="15"/>
  <c r="AG383" i="15"/>
  <c r="AF383" i="15"/>
  <c r="AE383" i="15"/>
  <c r="AD383" i="15"/>
  <c r="AC383" i="15"/>
  <c r="AB383" i="15"/>
  <c r="AA383" i="15"/>
  <c r="Z383" i="15"/>
  <c r="Y383" i="15"/>
  <c r="Q383" i="15"/>
  <c r="X383" i="15" s="1"/>
  <c r="J383" i="15"/>
  <c r="C383" i="15"/>
  <c r="AK382" i="15"/>
  <c r="AJ382" i="15"/>
  <c r="AI382" i="15"/>
  <c r="AH382" i="15"/>
  <c r="AG382" i="15"/>
  <c r="AF382" i="15"/>
  <c r="AD382" i="15"/>
  <c r="AC382" i="15"/>
  <c r="AB382" i="15"/>
  <c r="AA382" i="15"/>
  <c r="Z382" i="15"/>
  <c r="Y382" i="15"/>
  <c r="Q382" i="15"/>
  <c r="J382" i="15"/>
  <c r="C382" i="15"/>
  <c r="AK381" i="15"/>
  <c r="AJ381" i="15"/>
  <c r="AI381" i="15"/>
  <c r="AH381" i="15"/>
  <c r="AG381" i="15"/>
  <c r="AF381" i="15"/>
  <c r="AD381" i="15"/>
  <c r="AC381" i="15"/>
  <c r="AB381" i="15"/>
  <c r="AA381" i="15"/>
  <c r="Z381" i="15"/>
  <c r="Y381" i="15"/>
  <c r="Q381" i="15"/>
  <c r="J381" i="15"/>
  <c r="C381" i="15"/>
  <c r="AK380" i="15"/>
  <c r="AJ380" i="15"/>
  <c r="AI380" i="15"/>
  <c r="AH380" i="15"/>
  <c r="AG380" i="15"/>
  <c r="AF380" i="15"/>
  <c r="AD380" i="15"/>
  <c r="AC380" i="15"/>
  <c r="AB380" i="15"/>
  <c r="AA380" i="15"/>
  <c r="Z380" i="15"/>
  <c r="Y380" i="15"/>
  <c r="Q380" i="15"/>
  <c r="J380" i="15"/>
  <c r="AE380" i="15" s="1"/>
  <c r="C380" i="15"/>
  <c r="C378" i="15" s="1"/>
  <c r="AI379" i="15"/>
  <c r="W379" i="15"/>
  <c r="V379" i="15"/>
  <c r="V377" i="15" s="1"/>
  <c r="U379" i="15"/>
  <c r="U377" i="15" s="1"/>
  <c r="T379" i="15"/>
  <c r="S379" i="15"/>
  <c r="R379" i="15"/>
  <c r="Y379" i="15" s="1"/>
  <c r="P379" i="15"/>
  <c r="AK379" i="15" s="1"/>
  <c r="O379" i="15"/>
  <c r="AJ379" i="15" s="1"/>
  <c r="N379" i="15"/>
  <c r="M379" i="15"/>
  <c r="L379" i="15"/>
  <c r="AG379" i="15" s="1"/>
  <c r="K379" i="15"/>
  <c r="AF379" i="15" s="1"/>
  <c r="I379" i="15"/>
  <c r="H379" i="15"/>
  <c r="G379" i="15"/>
  <c r="F379" i="15"/>
  <c r="E379" i="15"/>
  <c r="D379" i="15"/>
  <c r="AI378" i="15"/>
  <c r="W378" i="15"/>
  <c r="V378" i="15"/>
  <c r="U378" i="15"/>
  <c r="AB378" i="15" s="1"/>
  <c r="T378" i="15"/>
  <c r="AA378" i="15" s="1"/>
  <c r="S378" i="15"/>
  <c r="S377" i="15" s="1"/>
  <c r="R378" i="15"/>
  <c r="P378" i="15"/>
  <c r="O378" i="15"/>
  <c r="N378" i="15"/>
  <c r="M378" i="15"/>
  <c r="L378" i="15"/>
  <c r="K378" i="15"/>
  <c r="AF378" i="15" s="1"/>
  <c r="J378" i="15"/>
  <c r="I378" i="15"/>
  <c r="H378" i="15"/>
  <c r="G378" i="15"/>
  <c r="G377" i="15" s="1"/>
  <c r="F378" i="15"/>
  <c r="E378" i="15"/>
  <c r="D378" i="15"/>
  <c r="W377" i="15"/>
  <c r="R377" i="15"/>
  <c r="N377" i="15"/>
  <c r="AI377" i="15" s="1"/>
  <c r="F377" i="15"/>
  <c r="X376" i="15"/>
  <c r="AK375" i="15"/>
  <c r="AJ375" i="15"/>
  <c r="AI375" i="15"/>
  <c r="AH375" i="15"/>
  <c r="AG375" i="15"/>
  <c r="AF375" i="15"/>
  <c r="AD375" i="15"/>
  <c r="AC375" i="15"/>
  <c r="AB375" i="15"/>
  <c r="AA375" i="15"/>
  <c r="Z375" i="15"/>
  <c r="Y375" i="15"/>
  <c r="Q375" i="15"/>
  <c r="X375" i="15" s="1"/>
  <c r="J375" i="15"/>
  <c r="AE375" i="15" s="1"/>
  <c r="C375" i="15"/>
  <c r="AK374" i="15"/>
  <c r="AJ374" i="15"/>
  <c r="AI374" i="15"/>
  <c r="AH374" i="15"/>
  <c r="AG374" i="15"/>
  <c r="AF374" i="15"/>
  <c r="AD374" i="15"/>
  <c r="AC374" i="15"/>
  <c r="AB374" i="15"/>
  <c r="AA374" i="15"/>
  <c r="Z374" i="15"/>
  <c r="Y374" i="15"/>
  <c r="Q374" i="15"/>
  <c r="J374" i="15"/>
  <c r="C374" i="15"/>
  <c r="AK373" i="15"/>
  <c r="AJ373" i="15"/>
  <c r="AI373" i="15"/>
  <c r="AH373" i="15"/>
  <c r="AG373" i="15"/>
  <c r="AF373" i="15"/>
  <c r="AE373" i="15"/>
  <c r="AD373" i="15"/>
  <c r="AC373" i="15"/>
  <c r="AB373" i="15"/>
  <c r="AA373" i="15"/>
  <c r="Z373" i="15"/>
  <c r="Y373" i="15"/>
  <c r="Q373" i="15"/>
  <c r="X373" i="15" s="1"/>
  <c r="J373" i="15"/>
  <c r="C373" i="15"/>
  <c r="AK372" i="15"/>
  <c r="AJ372" i="15"/>
  <c r="AI372" i="15"/>
  <c r="AH372" i="15"/>
  <c r="AG372" i="15"/>
  <c r="AF372" i="15"/>
  <c r="AD372" i="15"/>
  <c r="AC372" i="15"/>
  <c r="AB372" i="15"/>
  <c r="AA372" i="15"/>
  <c r="Z372" i="15"/>
  <c r="Y372" i="15"/>
  <c r="Q372" i="15"/>
  <c r="J372" i="15"/>
  <c r="C372" i="15"/>
  <c r="AK371" i="15"/>
  <c r="AJ371" i="15"/>
  <c r="AI371" i="15"/>
  <c r="AH371" i="15"/>
  <c r="AG371" i="15"/>
  <c r="AF371" i="15"/>
  <c r="AD371" i="15"/>
  <c r="AC371" i="15"/>
  <c r="AB371" i="15"/>
  <c r="AA371" i="15"/>
  <c r="Z371" i="15"/>
  <c r="Y371" i="15"/>
  <c r="Q371" i="15"/>
  <c r="J371" i="15"/>
  <c r="AE371" i="15" s="1"/>
  <c r="C371" i="15"/>
  <c r="AK370" i="15"/>
  <c r="AJ370" i="15"/>
  <c r="AI370" i="15"/>
  <c r="AH370" i="15"/>
  <c r="AG370" i="15"/>
  <c r="AF370" i="15"/>
  <c r="AD370" i="15"/>
  <c r="AC370" i="15"/>
  <c r="AB370" i="15"/>
  <c r="AA370" i="15"/>
  <c r="Z370" i="15"/>
  <c r="Y370" i="15"/>
  <c r="Q370" i="15"/>
  <c r="X370" i="15" s="1"/>
  <c r="J370" i="15"/>
  <c r="AE370" i="15" s="1"/>
  <c r="C370" i="15"/>
  <c r="AK369" i="15"/>
  <c r="AJ369" i="15"/>
  <c r="AI369" i="15"/>
  <c r="AH369" i="15"/>
  <c r="AG369" i="15"/>
  <c r="AF369" i="15"/>
  <c r="AD369" i="15"/>
  <c r="AC369" i="15"/>
  <c r="AB369" i="15"/>
  <c r="AA369" i="15"/>
  <c r="Z369" i="15"/>
  <c r="Y369" i="15"/>
  <c r="Q369" i="15"/>
  <c r="J369" i="15"/>
  <c r="C369" i="15"/>
  <c r="AK368" i="15"/>
  <c r="AJ368" i="15"/>
  <c r="AI368" i="15"/>
  <c r="AH368" i="15"/>
  <c r="AG368" i="15"/>
  <c r="AF368" i="15"/>
  <c r="AD368" i="15"/>
  <c r="AC368" i="15"/>
  <c r="AB368" i="15"/>
  <c r="AA368" i="15"/>
  <c r="Z368" i="15"/>
  <c r="Y368" i="15"/>
  <c r="Q368" i="15"/>
  <c r="J368" i="15"/>
  <c r="C368" i="15"/>
  <c r="AK367" i="15"/>
  <c r="AJ367" i="15"/>
  <c r="AI367" i="15"/>
  <c r="AH367" i="15"/>
  <c r="AG367" i="15"/>
  <c r="AF367" i="15"/>
  <c r="AD367" i="15"/>
  <c r="AC367" i="15"/>
  <c r="AB367" i="15"/>
  <c r="AA367" i="15"/>
  <c r="Z367" i="15"/>
  <c r="Y367" i="15"/>
  <c r="Q367" i="15"/>
  <c r="J367" i="15"/>
  <c r="AE367" i="15" s="1"/>
  <c r="C367" i="15"/>
  <c r="AK366" i="15"/>
  <c r="AJ366" i="15"/>
  <c r="AI366" i="15"/>
  <c r="AH366" i="15"/>
  <c r="AG366" i="15"/>
  <c r="AF366" i="15"/>
  <c r="AD366" i="15"/>
  <c r="AC366" i="15"/>
  <c r="AB366" i="15"/>
  <c r="AA366" i="15"/>
  <c r="Z366" i="15"/>
  <c r="Y366" i="15"/>
  <c r="Q366" i="15"/>
  <c r="J366" i="15"/>
  <c r="AE366" i="15" s="1"/>
  <c r="C366" i="15"/>
  <c r="AK365" i="15"/>
  <c r="AJ365" i="15"/>
  <c r="AI365" i="15"/>
  <c r="AH365" i="15"/>
  <c r="AG365" i="15"/>
  <c r="AF365" i="15"/>
  <c r="AE365" i="15"/>
  <c r="AD365" i="15"/>
  <c r="AC365" i="15"/>
  <c r="AB365" i="15"/>
  <c r="AA365" i="15"/>
  <c r="Z365" i="15"/>
  <c r="Y365" i="15"/>
  <c r="Q365" i="15"/>
  <c r="X365" i="15" s="1"/>
  <c r="J365" i="15"/>
  <c r="C365" i="15"/>
  <c r="AK364" i="15"/>
  <c r="AJ364" i="15"/>
  <c r="AI364" i="15"/>
  <c r="AH364" i="15"/>
  <c r="AG364" i="15"/>
  <c r="AF364" i="15"/>
  <c r="AD364" i="15"/>
  <c r="AC364" i="15"/>
  <c r="AB364" i="15"/>
  <c r="AA364" i="15"/>
  <c r="Z364" i="15"/>
  <c r="Y364" i="15"/>
  <c r="Q364" i="15"/>
  <c r="J364" i="15"/>
  <c r="C364" i="15"/>
  <c r="AK363" i="15"/>
  <c r="AJ363" i="15"/>
  <c r="AI363" i="15"/>
  <c r="AH363" i="15"/>
  <c r="AG363" i="15"/>
  <c r="AF363" i="15"/>
  <c r="AD363" i="15"/>
  <c r="AC363" i="15"/>
  <c r="AB363" i="15"/>
  <c r="AA363" i="15"/>
  <c r="Z363" i="15"/>
  <c r="Y363" i="15"/>
  <c r="Q363" i="15"/>
  <c r="X363" i="15" s="1"/>
  <c r="J363" i="15"/>
  <c r="C363" i="15"/>
  <c r="AK362" i="15"/>
  <c r="AJ362" i="15"/>
  <c r="AI362" i="15"/>
  <c r="AH362" i="15"/>
  <c r="AG362" i="15"/>
  <c r="AF362" i="15"/>
  <c r="AD362" i="15"/>
  <c r="AC362" i="15"/>
  <c r="AB362" i="15"/>
  <c r="AA362" i="15"/>
  <c r="Z362" i="15"/>
  <c r="Y362" i="15"/>
  <c r="Q362" i="15"/>
  <c r="J362" i="15"/>
  <c r="C362" i="15"/>
  <c r="AK361" i="15"/>
  <c r="AJ361" i="15"/>
  <c r="AI361" i="15"/>
  <c r="AH361" i="15"/>
  <c r="AG361" i="15"/>
  <c r="AF361" i="15"/>
  <c r="AD361" i="15"/>
  <c r="AC361" i="15"/>
  <c r="AB361" i="15"/>
  <c r="AA361" i="15"/>
  <c r="Z361" i="15"/>
  <c r="Y361" i="15"/>
  <c r="X361" i="15"/>
  <c r="Q361" i="15"/>
  <c r="J361" i="15"/>
  <c r="AE361" i="15" s="1"/>
  <c r="C361" i="15"/>
  <c r="AK360" i="15"/>
  <c r="AJ360" i="15"/>
  <c r="AI360" i="15"/>
  <c r="AH360" i="15"/>
  <c r="AG360" i="15"/>
  <c r="AF360" i="15"/>
  <c r="AD360" i="15"/>
  <c r="AC360" i="15"/>
  <c r="AB360" i="15"/>
  <c r="AA360" i="15"/>
  <c r="Z360" i="15"/>
  <c r="Y360" i="15"/>
  <c r="Q360" i="15"/>
  <c r="J360" i="15"/>
  <c r="C360" i="15"/>
  <c r="AK359" i="15"/>
  <c r="AJ359" i="15"/>
  <c r="AI359" i="15"/>
  <c r="AH359" i="15"/>
  <c r="AG359" i="15"/>
  <c r="AF359" i="15"/>
  <c r="AD359" i="15"/>
  <c r="AC359" i="15"/>
  <c r="AB359" i="15"/>
  <c r="AA359" i="15"/>
  <c r="Z359" i="15"/>
  <c r="Y359" i="15"/>
  <c r="Q359" i="15"/>
  <c r="J359" i="15"/>
  <c r="AE359" i="15" s="1"/>
  <c r="C359" i="15"/>
  <c r="AK358" i="15"/>
  <c r="AJ358" i="15"/>
  <c r="AI358" i="15"/>
  <c r="AH358" i="15"/>
  <c r="AG358" i="15"/>
  <c r="AF358" i="15"/>
  <c r="AE358" i="15"/>
  <c r="AD358" i="15"/>
  <c r="AC358" i="15"/>
  <c r="AB358" i="15"/>
  <c r="AA358" i="15"/>
  <c r="Z358" i="15"/>
  <c r="Y358" i="15"/>
  <c r="Q358" i="15"/>
  <c r="X358" i="15" s="1"/>
  <c r="J358" i="15"/>
  <c r="C358" i="15"/>
  <c r="AK357" i="15"/>
  <c r="AJ357" i="15"/>
  <c r="AI357" i="15"/>
  <c r="AH357" i="15"/>
  <c r="AG357" i="15"/>
  <c r="AF357" i="15"/>
  <c r="AD357" i="15"/>
  <c r="AC357" i="15"/>
  <c r="AB357" i="15"/>
  <c r="AA357" i="15"/>
  <c r="Z357" i="15"/>
  <c r="Y357" i="15"/>
  <c r="X357" i="15"/>
  <c r="Q357" i="15"/>
  <c r="J357" i="15"/>
  <c r="AE357" i="15" s="1"/>
  <c r="C357" i="15"/>
  <c r="AK356" i="15"/>
  <c r="AJ356" i="15"/>
  <c r="AI356" i="15"/>
  <c r="AH356" i="15"/>
  <c r="AG356" i="15"/>
  <c r="AF356" i="15"/>
  <c r="AD356" i="15"/>
  <c r="AC356" i="15"/>
  <c r="AB356" i="15"/>
  <c r="AA356" i="15"/>
  <c r="Z356" i="15"/>
  <c r="Y356" i="15"/>
  <c r="Q356" i="15"/>
  <c r="J356" i="15"/>
  <c r="C356" i="15"/>
  <c r="AK355" i="15"/>
  <c r="AJ355" i="15"/>
  <c r="AI355" i="15"/>
  <c r="AH355" i="15"/>
  <c r="AG355" i="15"/>
  <c r="AF355" i="15"/>
  <c r="AD355" i="15"/>
  <c r="AC355" i="15"/>
  <c r="AB355" i="15"/>
  <c r="AA355" i="15"/>
  <c r="Z355" i="15"/>
  <c r="Y355" i="15"/>
  <c r="Q355" i="15"/>
  <c r="J355" i="15"/>
  <c r="AE355" i="15" s="1"/>
  <c r="C355" i="15"/>
  <c r="AK354" i="15"/>
  <c r="AJ354" i="15"/>
  <c r="AI354" i="15"/>
  <c r="AH354" i="15"/>
  <c r="AG354" i="15"/>
  <c r="AF354" i="15"/>
  <c r="AD354" i="15"/>
  <c r="AC354" i="15"/>
  <c r="AB354" i="15"/>
  <c r="AA354" i="15"/>
  <c r="Z354" i="15"/>
  <c r="Y354" i="15"/>
  <c r="Q354" i="15"/>
  <c r="J354" i="15"/>
  <c r="AE354" i="15" s="1"/>
  <c r="C354" i="15"/>
  <c r="AK353" i="15"/>
  <c r="AJ353" i="15"/>
  <c r="AI353" i="15"/>
  <c r="AH353" i="15"/>
  <c r="AG353" i="15"/>
  <c r="AF353" i="15"/>
  <c r="AD353" i="15"/>
  <c r="AC353" i="15"/>
  <c r="AB353" i="15"/>
  <c r="AA353" i="15"/>
  <c r="Z353" i="15"/>
  <c r="Y353" i="15"/>
  <c r="X353" i="15"/>
  <c r="Q353" i="15"/>
  <c r="J353" i="15"/>
  <c r="C353" i="15"/>
  <c r="AK352" i="15"/>
  <c r="AJ352" i="15"/>
  <c r="AI352" i="15"/>
  <c r="AH352" i="15"/>
  <c r="AG352" i="15"/>
  <c r="AF352" i="15"/>
  <c r="AD352" i="15"/>
  <c r="AC352" i="15"/>
  <c r="AB352" i="15"/>
  <c r="AA352" i="15"/>
  <c r="Z352" i="15"/>
  <c r="Y352" i="15"/>
  <c r="Q352" i="15"/>
  <c r="J352" i="15"/>
  <c r="C352" i="15"/>
  <c r="AK351" i="15"/>
  <c r="AJ351" i="15"/>
  <c r="AI351" i="15"/>
  <c r="AH351" i="15"/>
  <c r="AG351" i="15"/>
  <c r="AF351" i="15"/>
  <c r="AD351" i="15"/>
  <c r="AC351" i="15"/>
  <c r="AB351" i="15"/>
  <c r="AA351" i="15"/>
  <c r="Z351" i="15"/>
  <c r="Y351" i="15"/>
  <c r="Q351" i="15"/>
  <c r="J351" i="15"/>
  <c r="AE351" i="15" s="1"/>
  <c r="C351" i="15"/>
  <c r="AK350" i="15"/>
  <c r="AJ350" i="15"/>
  <c r="AI350" i="15"/>
  <c r="AH350" i="15"/>
  <c r="AG350" i="15"/>
  <c r="AF350" i="15"/>
  <c r="AD350" i="15"/>
  <c r="AC350" i="15"/>
  <c r="AB350" i="15"/>
  <c r="AA350" i="15"/>
  <c r="Z350" i="15"/>
  <c r="Y350" i="15"/>
  <c r="Q350" i="15"/>
  <c r="X350" i="15" s="1"/>
  <c r="J350" i="15"/>
  <c r="C350" i="15"/>
  <c r="AK349" i="15"/>
  <c r="AJ349" i="15"/>
  <c r="AI349" i="15"/>
  <c r="AH349" i="15"/>
  <c r="AG349" i="15"/>
  <c r="AF349" i="15"/>
  <c r="AD349" i="15"/>
  <c r="AC349" i="15"/>
  <c r="AB349" i="15"/>
  <c r="AA349" i="15"/>
  <c r="Z349" i="15"/>
  <c r="Y349" i="15"/>
  <c r="X349" i="15"/>
  <c r="Q349" i="15"/>
  <c r="J349" i="15"/>
  <c r="AE349" i="15" s="1"/>
  <c r="C349" i="15"/>
  <c r="AK348" i="15"/>
  <c r="AJ348" i="15"/>
  <c r="AI348" i="15"/>
  <c r="AH348" i="15"/>
  <c r="AG348" i="15"/>
  <c r="AF348" i="15"/>
  <c r="AD348" i="15"/>
  <c r="AC348" i="15"/>
  <c r="AB348" i="15"/>
  <c r="AA348" i="15"/>
  <c r="Z348" i="15"/>
  <c r="Y348" i="15"/>
  <c r="Q348" i="15"/>
  <c r="J348" i="15"/>
  <c r="C348" i="15"/>
  <c r="AK347" i="15"/>
  <c r="AJ347" i="15"/>
  <c r="AI347" i="15"/>
  <c r="AH347" i="15"/>
  <c r="AG347" i="15"/>
  <c r="AF347" i="15"/>
  <c r="AD347" i="15"/>
  <c r="AC347" i="15"/>
  <c r="AB347" i="15"/>
  <c r="AA347" i="15"/>
  <c r="Z347" i="15"/>
  <c r="Y347" i="15"/>
  <c r="Q347" i="15"/>
  <c r="J347" i="15"/>
  <c r="J345" i="15" s="1"/>
  <c r="C347" i="15"/>
  <c r="W346" i="15"/>
  <c r="V346" i="15"/>
  <c r="U346" i="15"/>
  <c r="T346" i="15"/>
  <c r="S346" i="15"/>
  <c r="R346" i="15"/>
  <c r="P346" i="15"/>
  <c r="O346" i="15"/>
  <c r="AJ346" i="15" s="1"/>
  <c r="N346" i="15"/>
  <c r="M346" i="15"/>
  <c r="AH346" i="15" s="1"/>
  <c r="L346" i="15"/>
  <c r="K346" i="15"/>
  <c r="AF346" i="15" s="1"/>
  <c r="I346" i="15"/>
  <c r="I344" i="15" s="1"/>
  <c r="H346" i="15"/>
  <c r="G346" i="15"/>
  <c r="F346" i="15"/>
  <c r="E346" i="15"/>
  <c r="E344" i="15" s="1"/>
  <c r="D346" i="15"/>
  <c r="W345" i="15"/>
  <c r="V345" i="15"/>
  <c r="U345" i="15"/>
  <c r="U344" i="15" s="1"/>
  <c r="T345" i="15"/>
  <c r="AA345" i="15" s="1"/>
  <c r="S345" i="15"/>
  <c r="R345" i="15"/>
  <c r="P345" i="15"/>
  <c r="AD345" i="15" s="1"/>
  <c r="O345" i="15"/>
  <c r="N345" i="15"/>
  <c r="M345" i="15"/>
  <c r="M344" i="15" s="1"/>
  <c r="L345" i="15"/>
  <c r="K345" i="15"/>
  <c r="I345" i="15"/>
  <c r="H345" i="15"/>
  <c r="G345" i="15"/>
  <c r="F345" i="15"/>
  <c r="F344" i="15" s="1"/>
  <c r="E345" i="15"/>
  <c r="D345" i="15"/>
  <c r="C345" i="15"/>
  <c r="AH344" i="15"/>
  <c r="R344" i="15"/>
  <c r="X343" i="15"/>
  <c r="AK342" i="15"/>
  <c r="AJ342" i="15"/>
  <c r="AI342" i="15"/>
  <c r="AH342" i="15"/>
  <c r="AG342" i="15"/>
  <c r="AF342" i="15"/>
  <c r="AD342" i="15"/>
  <c r="AC342" i="15"/>
  <c r="AB342" i="15"/>
  <c r="AA342" i="15"/>
  <c r="Z342" i="15"/>
  <c r="Y342" i="15"/>
  <c r="Q342" i="15"/>
  <c r="J342" i="15"/>
  <c r="C342" i="15"/>
  <c r="AK341" i="15"/>
  <c r="AJ341" i="15"/>
  <c r="AI341" i="15"/>
  <c r="AH341" i="15"/>
  <c r="AG341" i="15"/>
  <c r="AF341" i="15"/>
  <c r="AD341" i="15"/>
  <c r="AC341" i="15"/>
  <c r="AB341" i="15"/>
  <c r="AA341" i="15"/>
  <c r="Z341" i="15"/>
  <c r="Y341" i="15"/>
  <c r="Q341" i="15"/>
  <c r="X341" i="15" s="1"/>
  <c r="J341" i="15"/>
  <c r="AE341" i="15" s="1"/>
  <c r="C341" i="15"/>
  <c r="AK340" i="15"/>
  <c r="AJ340" i="15"/>
  <c r="AI340" i="15"/>
  <c r="AH340" i="15"/>
  <c r="AG340" i="15"/>
  <c r="AF340" i="15"/>
  <c r="AD340" i="15"/>
  <c r="AC340" i="15"/>
  <c r="AB340" i="15"/>
  <c r="AA340" i="15"/>
  <c r="Z340" i="15"/>
  <c r="Y340" i="15"/>
  <c r="Q340" i="15"/>
  <c r="J340" i="15"/>
  <c r="AE340" i="15" s="1"/>
  <c r="C340" i="15"/>
  <c r="AK339" i="15"/>
  <c r="AJ339" i="15"/>
  <c r="AI339" i="15"/>
  <c r="AH339" i="15"/>
  <c r="AG339" i="15"/>
  <c r="AF339" i="15"/>
  <c r="AE339" i="15"/>
  <c r="AD339" i="15"/>
  <c r="AC339" i="15"/>
  <c r="AB339" i="15"/>
  <c r="AA339" i="15"/>
  <c r="Z339" i="15"/>
  <c r="Y339" i="15"/>
  <c r="Q339" i="15"/>
  <c r="X339" i="15" s="1"/>
  <c r="J339" i="15"/>
  <c r="C339" i="15"/>
  <c r="AK338" i="15"/>
  <c r="AJ338" i="15"/>
  <c r="AI338" i="15"/>
  <c r="AH338" i="15"/>
  <c r="AG338" i="15"/>
  <c r="AF338" i="15"/>
  <c r="AD338" i="15"/>
  <c r="AC338" i="15"/>
  <c r="AB338" i="15"/>
  <c r="AA338" i="15"/>
  <c r="Z338" i="15"/>
  <c r="Y338" i="15"/>
  <c r="Q338" i="15"/>
  <c r="J338" i="15"/>
  <c r="C338" i="15"/>
  <c r="AK337" i="15"/>
  <c r="AJ337" i="15"/>
  <c r="AI337" i="15"/>
  <c r="AH337" i="15"/>
  <c r="AG337" i="15"/>
  <c r="AF337" i="15"/>
  <c r="AD337" i="15"/>
  <c r="AC337" i="15"/>
  <c r="AB337" i="15"/>
  <c r="AA337" i="15"/>
  <c r="Z337" i="15"/>
  <c r="Y337" i="15"/>
  <c r="Q337" i="15"/>
  <c r="J337" i="15"/>
  <c r="AE337" i="15" s="1"/>
  <c r="C337" i="15"/>
  <c r="AK336" i="15"/>
  <c r="AJ336" i="15"/>
  <c r="AI336" i="15"/>
  <c r="AH336" i="15"/>
  <c r="AG336" i="15"/>
  <c r="AF336" i="15"/>
  <c r="AD336" i="15"/>
  <c r="AC336" i="15"/>
  <c r="AB336" i="15"/>
  <c r="AA336" i="15"/>
  <c r="Z336" i="15"/>
  <c r="Y336" i="15"/>
  <c r="Q336" i="15"/>
  <c r="X336" i="15" s="1"/>
  <c r="J336" i="15"/>
  <c r="AE336" i="15" s="1"/>
  <c r="C336" i="15"/>
  <c r="AK335" i="15"/>
  <c r="AJ335" i="15"/>
  <c r="AI335" i="15"/>
  <c r="AH335" i="15"/>
  <c r="AG335" i="15"/>
  <c r="AF335" i="15"/>
  <c r="AD335" i="15"/>
  <c r="AC335" i="15"/>
  <c r="AB335" i="15"/>
  <c r="AA335" i="15"/>
  <c r="Z335" i="15"/>
  <c r="Y335" i="15"/>
  <c r="Q335" i="15"/>
  <c r="J335" i="15"/>
  <c r="C335" i="15"/>
  <c r="AK334" i="15"/>
  <c r="AJ334" i="15"/>
  <c r="AI334" i="15"/>
  <c r="AH334" i="15"/>
  <c r="AG334" i="15"/>
  <c r="AF334" i="15"/>
  <c r="AD334" i="15"/>
  <c r="AC334" i="15"/>
  <c r="AB334" i="15"/>
  <c r="AA334" i="15"/>
  <c r="Z334" i="15"/>
  <c r="Y334" i="15"/>
  <c r="Q334" i="15"/>
  <c r="J334" i="15"/>
  <c r="C334" i="15"/>
  <c r="AK333" i="15"/>
  <c r="AJ333" i="15"/>
  <c r="AI333" i="15"/>
  <c r="AH333" i="15"/>
  <c r="AG333" i="15"/>
  <c r="AF333" i="15"/>
  <c r="AD333" i="15"/>
  <c r="AC333" i="15"/>
  <c r="AB333" i="15"/>
  <c r="AA333" i="15"/>
  <c r="Z333" i="15"/>
  <c r="Y333" i="15"/>
  <c r="Q333" i="15"/>
  <c r="J333" i="15"/>
  <c r="AE333" i="15" s="1"/>
  <c r="C333" i="15"/>
  <c r="AK332" i="15"/>
  <c r="AJ332" i="15"/>
  <c r="AI332" i="15"/>
  <c r="AH332" i="15"/>
  <c r="AG332" i="15"/>
  <c r="AF332" i="15"/>
  <c r="AD332" i="15"/>
  <c r="AC332" i="15"/>
  <c r="AB332" i="15"/>
  <c r="AA332" i="15"/>
  <c r="Z332" i="15"/>
  <c r="Y332" i="15"/>
  <c r="Q332" i="15"/>
  <c r="J332" i="15"/>
  <c r="AE332" i="15" s="1"/>
  <c r="C332" i="15"/>
  <c r="AK331" i="15"/>
  <c r="AJ331" i="15"/>
  <c r="AI331" i="15"/>
  <c r="AH331" i="15"/>
  <c r="AG331" i="15"/>
  <c r="AF331" i="15"/>
  <c r="AE331" i="15"/>
  <c r="AD331" i="15"/>
  <c r="AC331" i="15"/>
  <c r="AB331" i="15"/>
  <c r="AA331" i="15"/>
  <c r="Z331" i="15"/>
  <c r="Y331" i="15"/>
  <c r="Q331" i="15"/>
  <c r="X331" i="15" s="1"/>
  <c r="J331" i="15"/>
  <c r="C331" i="15"/>
  <c r="AK330" i="15"/>
  <c r="AJ330" i="15"/>
  <c r="AI330" i="15"/>
  <c r="AH330" i="15"/>
  <c r="AG330" i="15"/>
  <c r="AF330" i="15"/>
  <c r="AD330" i="15"/>
  <c r="AC330" i="15"/>
  <c r="AB330" i="15"/>
  <c r="AA330" i="15"/>
  <c r="Z330" i="15"/>
  <c r="Y330" i="15"/>
  <c r="Q330" i="15"/>
  <c r="J330" i="15"/>
  <c r="C330" i="15"/>
  <c r="AK329" i="15"/>
  <c r="AJ329" i="15"/>
  <c r="AI329" i="15"/>
  <c r="AH329" i="15"/>
  <c r="AG329" i="15"/>
  <c r="AF329" i="15"/>
  <c r="AD329" i="15"/>
  <c r="AC329" i="15"/>
  <c r="AB329" i="15"/>
  <c r="AA329" i="15"/>
  <c r="Z329" i="15"/>
  <c r="Y329" i="15"/>
  <c r="Q329" i="15"/>
  <c r="J329" i="15"/>
  <c r="AE329" i="15" s="1"/>
  <c r="C329" i="15"/>
  <c r="AK328" i="15"/>
  <c r="AJ328" i="15"/>
  <c r="AI328" i="15"/>
  <c r="AH328" i="15"/>
  <c r="AG328" i="15"/>
  <c r="AF328" i="15"/>
  <c r="AD328" i="15"/>
  <c r="AC328" i="15"/>
  <c r="AB328" i="15"/>
  <c r="AA328" i="15"/>
  <c r="Z328" i="15"/>
  <c r="Y328" i="15"/>
  <c r="Q328" i="15"/>
  <c r="J328" i="15"/>
  <c r="C328" i="15"/>
  <c r="AK327" i="15"/>
  <c r="AJ327" i="15"/>
  <c r="AI327" i="15"/>
  <c r="AH327" i="15"/>
  <c r="AG327" i="15"/>
  <c r="AF327" i="15"/>
  <c r="AE327" i="15"/>
  <c r="AD327" i="15"/>
  <c r="AC327" i="15"/>
  <c r="AB327" i="15"/>
  <c r="AA327" i="15"/>
  <c r="Z327" i="15"/>
  <c r="Y327" i="15"/>
  <c r="Q327" i="15"/>
  <c r="X327" i="15" s="1"/>
  <c r="J327" i="15"/>
  <c r="C327" i="15"/>
  <c r="AK326" i="15"/>
  <c r="AJ326" i="15"/>
  <c r="AI326" i="15"/>
  <c r="AH326" i="15"/>
  <c r="AG326" i="15"/>
  <c r="AF326" i="15"/>
  <c r="AD326" i="15"/>
  <c r="AC326" i="15"/>
  <c r="AB326" i="15"/>
  <c r="AA326" i="15"/>
  <c r="Z326" i="15"/>
  <c r="Y326" i="15"/>
  <c r="Q326" i="15"/>
  <c r="J326" i="15"/>
  <c r="C326" i="15"/>
  <c r="AK325" i="15"/>
  <c r="AJ325" i="15"/>
  <c r="AI325" i="15"/>
  <c r="AH325" i="15"/>
  <c r="AG325" i="15"/>
  <c r="AF325" i="15"/>
  <c r="AD325" i="15"/>
  <c r="AC325" i="15"/>
  <c r="AB325" i="15"/>
  <c r="AA325" i="15"/>
  <c r="Z325" i="15"/>
  <c r="Y325" i="15"/>
  <c r="Q325" i="15"/>
  <c r="X325" i="15" s="1"/>
  <c r="J325" i="15"/>
  <c r="AE325" i="15" s="1"/>
  <c r="C325" i="15"/>
  <c r="AK324" i="15"/>
  <c r="AJ324" i="15"/>
  <c r="AI324" i="15"/>
  <c r="AH324" i="15"/>
  <c r="AG324" i="15"/>
  <c r="AF324" i="15"/>
  <c r="AD324" i="15"/>
  <c r="AC324" i="15"/>
  <c r="AB324" i="15"/>
  <c r="AA324" i="15"/>
  <c r="Z324" i="15"/>
  <c r="Y324" i="15"/>
  <c r="X324" i="15"/>
  <c r="Q324" i="15"/>
  <c r="J324" i="15"/>
  <c r="AE324" i="15" s="1"/>
  <c r="C324" i="15"/>
  <c r="AK323" i="15"/>
  <c r="AJ323" i="15"/>
  <c r="AI323" i="15"/>
  <c r="AH323" i="15"/>
  <c r="AG323" i="15"/>
  <c r="AF323" i="15"/>
  <c r="AE323" i="15"/>
  <c r="AD323" i="15"/>
  <c r="AC323" i="15"/>
  <c r="AB323" i="15"/>
  <c r="AA323" i="15"/>
  <c r="Z323" i="15"/>
  <c r="Y323" i="15"/>
  <c r="Q323" i="15"/>
  <c r="X323" i="15" s="1"/>
  <c r="J323" i="15"/>
  <c r="C323" i="15"/>
  <c r="AK322" i="15"/>
  <c r="AJ322" i="15"/>
  <c r="AI322" i="15"/>
  <c r="AH322" i="15"/>
  <c r="AG322" i="15"/>
  <c r="AF322" i="15"/>
  <c r="AD322" i="15"/>
  <c r="AC322" i="15"/>
  <c r="AB322" i="15"/>
  <c r="AA322" i="15"/>
  <c r="Z322" i="15"/>
  <c r="Y322" i="15"/>
  <c r="Q322" i="15"/>
  <c r="J322" i="15"/>
  <c r="C322" i="15"/>
  <c r="AK321" i="15"/>
  <c r="AJ321" i="15"/>
  <c r="AI321" i="15"/>
  <c r="AH321" i="15"/>
  <c r="AG321" i="15"/>
  <c r="AF321" i="15"/>
  <c r="AD321" i="15"/>
  <c r="AC321" i="15"/>
  <c r="AB321" i="15"/>
  <c r="AA321" i="15"/>
  <c r="Z321" i="15"/>
  <c r="Y321" i="15"/>
  <c r="Q321" i="15"/>
  <c r="J321" i="15"/>
  <c r="C321" i="15"/>
  <c r="AK320" i="15"/>
  <c r="AJ320" i="15"/>
  <c r="AI320" i="15"/>
  <c r="AH320" i="15"/>
  <c r="AG320" i="15"/>
  <c r="AF320" i="15"/>
  <c r="AD320" i="15"/>
  <c r="AC320" i="15"/>
  <c r="AB320" i="15"/>
  <c r="AA320" i="15"/>
  <c r="Z320" i="15"/>
  <c r="Y320" i="15"/>
  <c r="Q320" i="15"/>
  <c r="Q318" i="15" s="1"/>
  <c r="J320" i="15"/>
  <c r="J318" i="15" s="1"/>
  <c r="C320" i="15"/>
  <c r="AI319" i="15"/>
  <c r="AG319" i="15"/>
  <c r="AC319" i="15"/>
  <c r="W319" i="15"/>
  <c r="V319" i="15"/>
  <c r="U319" i="15"/>
  <c r="U317" i="15" s="1"/>
  <c r="T319" i="15"/>
  <c r="S319" i="15"/>
  <c r="R319" i="15"/>
  <c r="Y319" i="15" s="1"/>
  <c r="P319" i="15"/>
  <c r="AK319" i="15" s="1"/>
  <c r="O319" i="15"/>
  <c r="AJ319" i="15" s="1"/>
  <c r="N319" i="15"/>
  <c r="M319" i="15"/>
  <c r="L319" i="15"/>
  <c r="K319" i="15"/>
  <c r="AF319" i="15" s="1"/>
  <c r="I319" i="15"/>
  <c r="H319" i="15"/>
  <c r="G319" i="15"/>
  <c r="F319" i="15"/>
  <c r="E319" i="15"/>
  <c r="D319" i="15"/>
  <c r="AH318" i="15"/>
  <c r="W318" i="15"/>
  <c r="V318" i="15"/>
  <c r="AC318" i="15" s="1"/>
  <c r="U318" i="15"/>
  <c r="AB318" i="15" s="1"/>
  <c r="T318" i="15"/>
  <c r="T317" i="15" s="1"/>
  <c r="S318" i="15"/>
  <c r="S317" i="15" s="1"/>
  <c r="R318" i="15"/>
  <c r="Y318" i="15" s="1"/>
  <c r="P318" i="15"/>
  <c r="O318" i="15"/>
  <c r="N318" i="15"/>
  <c r="AI318" i="15" s="1"/>
  <c r="M318" i="15"/>
  <c r="L318" i="15"/>
  <c r="K318" i="15"/>
  <c r="I318" i="15"/>
  <c r="H318" i="15"/>
  <c r="G318" i="15"/>
  <c r="G317" i="15" s="1"/>
  <c r="F318" i="15"/>
  <c r="E318" i="15"/>
  <c r="D318" i="15"/>
  <c r="C318" i="15"/>
  <c r="W317" i="15"/>
  <c r="R317" i="15"/>
  <c r="N317" i="15"/>
  <c r="AI317" i="15" s="1"/>
  <c r="F317" i="15"/>
  <c r="X316" i="15"/>
  <c r="AK315" i="15"/>
  <c r="AJ315" i="15"/>
  <c r="AI315" i="15"/>
  <c r="AH315" i="15"/>
  <c r="AG315" i="15"/>
  <c r="AF315" i="15"/>
  <c r="AD315" i="15"/>
  <c r="AC315" i="15"/>
  <c r="AB315" i="15"/>
  <c r="AA315" i="15"/>
  <c r="Z315" i="15"/>
  <c r="Y315" i="15"/>
  <c r="Q315" i="15"/>
  <c r="X315" i="15" s="1"/>
  <c r="J315" i="15"/>
  <c r="AE315" i="15" s="1"/>
  <c r="C315" i="15"/>
  <c r="AK314" i="15"/>
  <c r="AJ314" i="15"/>
  <c r="AI314" i="15"/>
  <c r="AH314" i="15"/>
  <c r="AG314" i="15"/>
  <c r="AF314" i="15"/>
  <c r="AD314" i="15"/>
  <c r="AC314" i="15"/>
  <c r="AB314" i="15"/>
  <c r="AA314" i="15"/>
  <c r="Z314" i="15"/>
  <c r="Y314" i="15"/>
  <c r="Q314" i="15"/>
  <c r="J314" i="15"/>
  <c r="C314" i="15"/>
  <c r="AK313" i="15"/>
  <c r="AJ313" i="15"/>
  <c r="AI313" i="15"/>
  <c r="AH313" i="15"/>
  <c r="AG313" i="15"/>
  <c r="AF313" i="15"/>
  <c r="AE313" i="15"/>
  <c r="AD313" i="15"/>
  <c r="AC313" i="15"/>
  <c r="AB313" i="15"/>
  <c r="AA313" i="15"/>
  <c r="Z313" i="15"/>
  <c r="Y313" i="15"/>
  <c r="Q313" i="15"/>
  <c r="X313" i="15" s="1"/>
  <c r="J313" i="15"/>
  <c r="C313" i="15"/>
  <c r="AK312" i="15"/>
  <c r="AJ312" i="15"/>
  <c r="AI312" i="15"/>
  <c r="AH312" i="15"/>
  <c r="AG312" i="15"/>
  <c r="AF312" i="15"/>
  <c r="AD312" i="15"/>
  <c r="AC312" i="15"/>
  <c r="AB312" i="15"/>
  <c r="AA312" i="15"/>
  <c r="Z312" i="15"/>
  <c r="Y312" i="15"/>
  <c r="Q312" i="15"/>
  <c r="J312" i="15"/>
  <c r="C312" i="15"/>
  <c r="AK311" i="15"/>
  <c r="AJ311" i="15"/>
  <c r="AI311" i="15"/>
  <c r="AH311" i="15"/>
  <c r="AG311" i="15"/>
  <c r="AF311" i="15"/>
  <c r="AD311" i="15"/>
  <c r="AC311" i="15"/>
  <c r="AB311" i="15"/>
  <c r="AA311" i="15"/>
  <c r="Z311" i="15"/>
  <c r="Y311" i="15"/>
  <c r="Q311" i="15"/>
  <c r="J311" i="15"/>
  <c r="AE311" i="15" s="1"/>
  <c r="C311" i="15"/>
  <c r="AK310" i="15"/>
  <c r="AJ310" i="15"/>
  <c r="AI310" i="15"/>
  <c r="AH310" i="15"/>
  <c r="AG310" i="15"/>
  <c r="AF310" i="15"/>
  <c r="AD310" i="15"/>
  <c r="AC310" i="15"/>
  <c r="AB310" i="15"/>
  <c r="AA310" i="15"/>
  <c r="Z310" i="15"/>
  <c r="Y310" i="15"/>
  <c r="Q310" i="15"/>
  <c r="X310" i="15" s="1"/>
  <c r="J310" i="15"/>
  <c r="AE310" i="15" s="1"/>
  <c r="C310" i="15"/>
  <c r="AK309" i="15"/>
  <c r="AJ309" i="15"/>
  <c r="AI309" i="15"/>
  <c r="AH309" i="15"/>
  <c r="AG309" i="15"/>
  <c r="AF309" i="15"/>
  <c r="AD309" i="15"/>
  <c r="AC309" i="15"/>
  <c r="AB309" i="15"/>
  <c r="AA309" i="15"/>
  <c r="Z309" i="15"/>
  <c r="Y309" i="15"/>
  <c r="X309" i="15"/>
  <c r="Q309" i="15"/>
  <c r="J309" i="15"/>
  <c r="AE309" i="15" s="1"/>
  <c r="C309" i="15"/>
  <c r="AK308" i="15"/>
  <c r="AJ308" i="15"/>
  <c r="AI308" i="15"/>
  <c r="AH308" i="15"/>
  <c r="AG308" i="15"/>
  <c r="AF308" i="15"/>
  <c r="AD308" i="15"/>
  <c r="AC308" i="15"/>
  <c r="AB308" i="15"/>
  <c r="AA308" i="15"/>
  <c r="Z308" i="15"/>
  <c r="Y308" i="15"/>
  <c r="Q308" i="15"/>
  <c r="J308" i="15"/>
  <c r="C308" i="15"/>
  <c r="AK307" i="15"/>
  <c r="AJ307" i="15"/>
  <c r="AI307" i="15"/>
  <c r="AH307" i="15"/>
  <c r="AG307" i="15"/>
  <c r="AF307" i="15"/>
  <c r="AD307" i="15"/>
  <c r="AC307" i="15"/>
  <c r="AB307" i="15"/>
  <c r="AA307" i="15"/>
  <c r="Z307" i="15"/>
  <c r="Y307" i="15"/>
  <c r="Q307" i="15"/>
  <c r="J307" i="15"/>
  <c r="AE307" i="15" s="1"/>
  <c r="C307" i="15"/>
  <c r="AK306" i="15"/>
  <c r="AJ306" i="15"/>
  <c r="AI306" i="15"/>
  <c r="AH306" i="15"/>
  <c r="AG306" i="15"/>
  <c r="AF306" i="15"/>
  <c r="AD306" i="15"/>
  <c r="AC306" i="15"/>
  <c r="AB306" i="15"/>
  <c r="AA306" i="15"/>
  <c r="Z306" i="15"/>
  <c r="Y306" i="15"/>
  <c r="Q306" i="15"/>
  <c r="J306" i="15"/>
  <c r="AE306" i="15" s="1"/>
  <c r="C306" i="15"/>
  <c r="AK305" i="15"/>
  <c r="AJ305" i="15"/>
  <c r="AI305" i="15"/>
  <c r="AH305" i="15"/>
  <c r="AG305" i="15"/>
  <c r="AF305" i="15"/>
  <c r="AD305" i="15"/>
  <c r="AC305" i="15"/>
  <c r="AB305" i="15"/>
  <c r="AA305" i="15"/>
  <c r="Z305" i="15"/>
  <c r="Y305" i="15"/>
  <c r="Q305" i="15"/>
  <c r="J305" i="15"/>
  <c r="X305" i="15" s="1"/>
  <c r="C305" i="15"/>
  <c r="AK304" i="15"/>
  <c r="AJ304" i="15"/>
  <c r="AI304" i="15"/>
  <c r="AH304" i="15"/>
  <c r="AG304" i="15"/>
  <c r="AF304" i="15"/>
  <c r="AD304" i="15"/>
  <c r="AC304" i="15"/>
  <c r="AB304" i="15"/>
  <c r="AA304" i="15"/>
  <c r="Z304" i="15"/>
  <c r="Y304" i="15"/>
  <c r="Q304" i="15"/>
  <c r="J304" i="15"/>
  <c r="C304" i="15"/>
  <c r="AK303" i="15"/>
  <c r="AJ303" i="15"/>
  <c r="AI303" i="15"/>
  <c r="AH303" i="15"/>
  <c r="AG303" i="15"/>
  <c r="AF303" i="15"/>
  <c r="AD303" i="15"/>
  <c r="AC303" i="15"/>
  <c r="AB303" i="15"/>
  <c r="AA303" i="15"/>
  <c r="Z303" i="15"/>
  <c r="Y303" i="15"/>
  <c r="Q303" i="15"/>
  <c r="J303" i="15"/>
  <c r="AE303" i="15" s="1"/>
  <c r="C303" i="15"/>
  <c r="AK302" i="15"/>
  <c r="AJ302" i="15"/>
  <c r="AI302" i="15"/>
  <c r="AH302" i="15"/>
  <c r="AG302" i="15"/>
  <c r="AF302" i="15"/>
  <c r="AD302" i="15"/>
  <c r="AC302" i="15"/>
  <c r="AB302" i="15"/>
  <c r="AA302" i="15"/>
  <c r="Z302" i="15"/>
  <c r="Y302" i="15"/>
  <c r="Q302" i="15"/>
  <c r="J302" i="15"/>
  <c r="AE302" i="15" s="1"/>
  <c r="C302" i="15"/>
  <c r="AK301" i="15"/>
  <c r="AJ301" i="15"/>
  <c r="AI301" i="15"/>
  <c r="AH301" i="15"/>
  <c r="AG301" i="15"/>
  <c r="AF301" i="15"/>
  <c r="AE301" i="15"/>
  <c r="AD301" i="15"/>
  <c r="AC301" i="15"/>
  <c r="AB301" i="15"/>
  <c r="AA301" i="15"/>
  <c r="Z301" i="15"/>
  <c r="Y301" i="15"/>
  <c r="Q301" i="15"/>
  <c r="X301" i="15" s="1"/>
  <c r="J301" i="15"/>
  <c r="C301" i="15"/>
  <c r="AK300" i="15"/>
  <c r="AJ300" i="15"/>
  <c r="AI300" i="15"/>
  <c r="AH300" i="15"/>
  <c r="AG300" i="15"/>
  <c r="AF300" i="15"/>
  <c r="AD300" i="15"/>
  <c r="AC300" i="15"/>
  <c r="AB300" i="15"/>
  <c r="AA300" i="15"/>
  <c r="Z300" i="15"/>
  <c r="Y300" i="15"/>
  <c r="Q300" i="15"/>
  <c r="J300" i="15"/>
  <c r="C300" i="15"/>
  <c r="AK299" i="15"/>
  <c r="AJ299" i="15"/>
  <c r="AI299" i="15"/>
  <c r="AH299" i="15"/>
  <c r="AG299" i="15"/>
  <c r="AF299" i="15"/>
  <c r="AD299" i="15"/>
  <c r="AC299" i="15"/>
  <c r="AB299" i="15"/>
  <c r="AA299" i="15"/>
  <c r="Z299" i="15"/>
  <c r="Y299" i="15"/>
  <c r="Q299" i="15"/>
  <c r="J299" i="15"/>
  <c r="AE299" i="15" s="1"/>
  <c r="C299" i="15"/>
  <c r="AK298" i="15"/>
  <c r="AJ298" i="15"/>
  <c r="AI298" i="15"/>
  <c r="AH298" i="15"/>
  <c r="AG298" i="15"/>
  <c r="AF298" i="15"/>
  <c r="AD298" i="15"/>
  <c r="AC298" i="15"/>
  <c r="AB298" i="15"/>
  <c r="AA298" i="15"/>
  <c r="Z298" i="15"/>
  <c r="Y298" i="15"/>
  <c r="Q298" i="15"/>
  <c r="J298" i="15"/>
  <c r="AE298" i="15" s="1"/>
  <c r="C298" i="15"/>
  <c r="AK297" i="15"/>
  <c r="AJ297" i="15"/>
  <c r="AI297" i="15"/>
  <c r="AH297" i="15"/>
  <c r="AG297" i="15"/>
  <c r="AF297" i="15"/>
  <c r="AE297" i="15"/>
  <c r="AD297" i="15"/>
  <c r="AC297" i="15"/>
  <c r="AB297" i="15"/>
  <c r="AA297" i="15"/>
  <c r="Z297" i="15"/>
  <c r="Y297" i="15"/>
  <c r="Q297" i="15"/>
  <c r="X297" i="15" s="1"/>
  <c r="J297" i="15"/>
  <c r="C297" i="15"/>
  <c r="AK296" i="15"/>
  <c r="AJ296" i="15"/>
  <c r="AI296" i="15"/>
  <c r="AH296" i="15"/>
  <c r="AG296" i="15"/>
  <c r="AF296" i="15"/>
  <c r="AD296" i="15"/>
  <c r="AC296" i="15"/>
  <c r="AB296" i="15"/>
  <c r="AA296" i="15"/>
  <c r="Z296" i="15"/>
  <c r="Y296" i="15"/>
  <c r="Q296" i="15"/>
  <c r="J296" i="15"/>
  <c r="C296" i="15"/>
  <c r="AK295" i="15"/>
  <c r="AJ295" i="15"/>
  <c r="AI295" i="15"/>
  <c r="AH295" i="15"/>
  <c r="AG295" i="15"/>
  <c r="AF295" i="15"/>
  <c r="AD295" i="15"/>
  <c r="AC295" i="15"/>
  <c r="AB295" i="15"/>
  <c r="AA295" i="15"/>
  <c r="Z295" i="15"/>
  <c r="Y295" i="15"/>
  <c r="Q295" i="15"/>
  <c r="X295" i="15" s="1"/>
  <c r="J295" i="15"/>
  <c r="AE295" i="15" s="1"/>
  <c r="C295" i="15"/>
  <c r="AK294" i="15"/>
  <c r="AJ294" i="15"/>
  <c r="AI294" i="15"/>
  <c r="AH294" i="15"/>
  <c r="AG294" i="15"/>
  <c r="AF294" i="15"/>
  <c r="AD294" i="15"/>
  <c r="AC294" i="15"/>
  <c r="AB294" i="15"/>
  <c r="AA294" i="15"/>
  <c r="Z294" i="15"/>
  <c r="Y294" i="15"/>
  <c r="X294" i="15"/>
  <c r="Q294" i="15"/>
  <c r="J294" i="15"/>
  <c r="AE294" i="15" s="1"/>
  <c r="C294" i="15"/>
  <c r="AK293" i="15"/>
  <c r="AJ293" i="15"/>
  <c r="AI293" i="15"/>
  <c r="AH293" i="15"/>
  <c r="AG293" i="15"/>
  <c r="AF293" i="15"/>
  <c r="AE293" i="15"/>
  <c r="AD293" i="15"/>
  <c r="AC293" i="15"/>
  <c r="AB293" i="15"/>
  <c r="AA293" i="15"/>
  <c r="Z293" i="15"/>
  <c r="Y293" i="15"/>
  <c r="Q293" i="15"/>
  <c r="X293" i="15" s="1"/>
  <c r="J293" i="15"/>
  <c r="C293" i="15"/>
  <c r="AK292" i="15"/>
  <c r="AJ292" i="15"/>
  <c r="AI292" i="15"/>
  <c r="AH292" i="15"/>
  <c r="AG292" i="15"/>
  <c r="AF292" i="15"/>
  <c r="AD292" i="15"/>
  <c r="AC292" i="15"/>
  <c r="AB292" i="15"/>
  <c r="AA292" i="15"/>
  <c r="Z292" i="15"/>
  <c r="Y292" i="15"/>
  <c r="Q292" i="15"/>
  <c r="J292" i="15"/>
  <c r="C292" i="15"/>
  <c r="AK291" i="15"/>
  <c r="AJ291" i="15"/>
  <c r="AI291" i="15"/>
  <c r="AH291" i="15"/>
  <c r="AG291" i="15"/>
  <c r="AF291" i="15"/>
  <c r="AD291" i="15"/>
  <c r="AC291" i="15"/>
  <c r="AB291" i="15"/>
  <c r="AA291" i="15"/>
  <c r="Z291" i="15"/>
  <c r="Y291" i="15"/>
  <c r="Q291" i="15"/>
  <c r="J291" i="15"/>
  <c r="C291" i="15"/>
  <c r="AK290" i="15"/>
  <c r="AJ290" i="15"/>
  <c r="AI290" i="15"/>
  <c r="AH290" i="15"/>
  <c r="AG290" i="15"/>
  <c r="AF290" i="15"/>
  <c r="AD290" i="15"/>
  <c r="AC290" i="15"/>
  <c r="AB290" i="15"/>
  <c r="AA290" i="15"/>
  <c r="Z290" i="15"/>
  <c r="Y290" i="15"/>
  <c r="Q290" i="15"/>
  <c r="Q288" i="15" s="1"/>
  <c r="J290" i="15"/>
  <c r="J288" i="15" s="1"/>
  <c r="C290" i="15"/>
  <c r="AJ289" i="15"/>
  <c r="AI289" i="15"/>
  <c r="AG289" i="15"/>
  <c r="W289" i="15"/>
  <c r="V289" i="15"/>
  <c r="U289" i="15"/>
  <c r="U287" i="15" s="1"/>
  <c r="T289" i="15"/>
  <c r="S289" i="15"/>
  <c r="R289" i="15"/>
  <c r="P289" i="15"/>
  <c r="AK289" i="15" s="1"/>
  <c r="O289" i="15"/>
  <c r="AC289" i="15" s="1"/>
  <c r="N289" i="15"/>
  <c r="M289" i="15"/>
  <c r="L289" i="15"/>
  <c r="K289" i="15"/>
  <c r="AF289" i="15" s="1"/>
  <c r="I289" i="15"/>
  <c r="H289" i="15"/>
  <c r="G289" i="15"/>
  <c r="F289" i="15"/>
  <c r="E289" i="15"/>
  <c r="D289" i="15"/>
  <c r="AH288" i="15"/>
  <c r="W288" i="15"/>
  <c r="V288" i="15"/>
  <c r="U288" i="15"/>
  <c r="AB288" i="15" s="1"/>
  <c r="T288" i="15"/>
  <c r="T287" i="15" s="1"/>
  <c r="S288" i="15"/>
  <c r="S287" i="15" s="1"/>
  <c r="R288" i="15"/>
  <c r="P288" i="15"/>
  <c r="O288" i="15"/>
  <c r="N288" i="15"/>
  <c r="AI288" i="15" s="1"/>
  <c r="M288" i="15"/>
  <c r="L288" i="15"/>
  <c r="K288" i="15"/>
  <c r="AF288" i="15" s="1"/>
  <c r="I288" i="15"/>
  <c r="H288" i="15"/>
  <c r="G288" i="15"/>
  <c r="G287" i="15" s="1"/>
  <c r="F288" i="15"/>
  <c r="E288" i="15"/>
  <c r="D288" i="15"/>
  <c r="C288" i="15"/>
  <c r="W287" i="15"/>
  <c r="V287" i="15"/>
  <c r="R287" i="15"/>
  <c r="N287" i="15"/>
  <c r="AI287" i="15" s="1"/>
  <c r="F287" i="15"/>
  <c r="X286" i="15"/>
  <c r="AK285" i="15"/>
  <c r="AJ285" i="15"/>
  <c r="AI285" i="15"/>
  <c r="AH285" i="15"/>
  <c r="AG285" i="15"/>
  <c r="AF285" i="15"/>
  <c r="AD285" i="15"/>
  <c r="AC285" i="15"/>
  <c r="AB285" i="15"/>
  <c r="AA285" i="15"/>
  <c r="Z285" i="15"/>
  <c r="Y285" i="15"/>
  <c r="Q285" i="15"/>
  <c r="X285" i="15" s="1"/>
  <c r="J285" i="15"/>
  <c r="AE285" i="15" s="1"/>
  <c r="C285" i="15"/>
  <c r="AK284" i="15"/>
  <c r="AJ284" i="15"/>
  <c r="AI284" i="15"/>
  <c r="AH284" i="15"/>
  <c r="AG284" i="15"/>
  <c r="AF284" i="15"/>
  <c r="AD284" i="15"/>
  <c r="AC284" i="15"/>
  <c r="AB284" i="15"/>
  <c r="AA284" i="15"/>
  <c r="Z284" i="15"/>
  <c r="Y284" i="15"/>
  <c r="Q284" i="15"/>
  <c r="J284" i="15"/>
  <c r="AE284" i="15" s="1"/>
  <c r="C284" i="15"/>
  <c r="AK283" i="15"/>
  <c r="AJ283" i="15"/>
  <c r="AI283" i="15"/>
  <c r="AH283" i="15"/>
  <c r="AG283" i="15"/>
  <c r="AF283" i="15"/>
  <c r="AE283" i="15"/>
  <c r="AD283" i="15"/>
  <c r="AC283" i="15"/>
  <c r="AB283" i="15"/>
  <c r="AA283" i="15"/>
  <c r="Z283" i="15"/>
  <c r="Y283" i="15"/>
  <c r="Q283" i="15"/>
  <c r="X283" i="15" s="1"/>
  <c r="J283" i="15"/>
  <c r="C283" i="15"/>
  <c r="AK282" i="15"/>
  <c r="AJ282" i="15"/>
  <c r="AI282" i="15"/>
  <c r="AH282" i="15"/>
  <c r="AG282" i="15"/>
  <c r="AF282" i="15"/>
  <c r="AD282" i="15"/>
  <c r="AC282" i="15"/>
  <c r="AB282" i="15"/>
  <c r="AA282" i="15"/>
  <c r="Z282" i="15"/>
  <c r="Y282" i="15"/>
  <c r="Q282" i="15"/>
  <c r="J282" i="15"/>
  <c r="C282" i="15"/>
  <c r="AK281" i="15"/>
  <c r="AJ281" i="15"/>
  <c r="AI281" i="15"/>
  <c r="AH281" i="15"/>
  <c r="AG281" i="15"/>
  <c r="AF281" i="15"/>
  <c r="AD281" i="15"/>
  <c r="AC281" i="15"/>
  <c r="AB281" i="15"/>
  <c r="AA281" i="15"/>
  <c r="Z281" i="15"/>
  <c r="Y281" i="15"/>
  <c r="Q281" i="15"/>
  <c r="J281" i="15"/>
  <c r="AE281" i="15" s="1"/>
  <c r="C281" i="15"/>
  <c r="AK280" i="15"/>
  <c r="AJ280" i="15"/>
  <c r="AI280" i="15"/>
  <c r="AH280" i="15"/>
  <c r="AG280" i="15"/>
  <c r="AF280" i="15"/>
  <c r="AD280" i="15"/>
  <c r="AC280" i="15"/>
  <c r="AB280" i="15"/>
  <c r="AA280" i="15"/>
  <c r="Z280" i="15"/>
  <c r="Y280" i="15"/>
  <c r="Q280" i="15"/>
  <c r="X280" i="15" s="1"/>
  <c r="J280" i="15"/>
  <c r="AE280" i="15" s="1"/>
  <c r="C280" i="15"/>
  <c r="AK279" i="15"/>
  <c r="AJ279" i="15"/>
  <c r="AI279" i="15"/>
  <c r="AH279" i="15"/>
  <c r="AG279" i="15"/>
  <c r="AF279" i="15"/>
  <c r="AD279" i="15"/>
  <c r="AC279" i="15"/>
  <c r="AB279" i="15"/>
  <c r="AA279" i="15"/>
  <c r="Z279" i="15"/>
  <c r="Y279" i="15"/>
  <c r="Q279" i="15"/>
  <c r="J279" i="15"/>
  <c r="C279" i="15"/>
  <c r="AK278" i="15"/>
  <c r="AJ278" i="15"/>
  <c r="AI278" i="15"/>
  <c r="AH278" i="15"/>
  <c r="AG278" i="15"/>
  <c r="AF278" i="15"/>
  <c r="AD278" i="15"/>
  <c r="AC278" i="15"/>
  <c r="AB278" i="15"/>
  <c r="AA278" i="15"/>
  <c r="Z278" i="15"/>
  <c r="Y278" i="15"/>
  <c r="Q278" i="15"/>
  <c r="J278" i="15"/>
  <c r="C278" i="15"/>
  <c r="AK277" i="15"/>
  <c r="AJ277" i="15"/>
  <c r="AI277" i="15"/>
  <c r="AH277" i="15"/>
  <c r="AG277" i="15"/>
  <c r="AF277" i="15"/>
  <c r="AD277" i="15"/>
  <c r="AC277" i="15"/>
  <c r="AB277" i="15"/>
  <c r="AA277" i="15"/>
  <c r="Z277" i="15"/>
  <c r="Y277" i="15"/>
  <c r="Q277" i="15"/>
  <c r="J277" i="15"/>
  <c r="AE277" i="15" s="1"/>
  <c r="C277" i="15"/>
  <c r="AK276" i="15"/>
  <c r="AJ276" i="15"/>
  <c r="AI276" i="15"/>
  <c r="AH276" i="15"/>
  <c r="AG276" i="15"/>
  <c r="AF276" i="15"/>
  <c r="AD276" i="15"/>
  <c r="AC276" i="15"/>
  <c r="AB276" i="15"/>
  <c r="AA276" i="15"/>
  <c r="Z276" i="15"/>
  <c r="Y276" i="15"/>
  <c r="Q276" i="15"/>
  <c r="J276" i="15"/>
  <c r="AE276" i="15" s="1"/>
  <c r="C276" i="15"/>
  <c r="AK275" i="15"/>
  <c r="AJ275" i="15"/>
  <c r="AI275" i="15"/>
  <c r="AH275" i="15"/>
  <c r="AG275" i="15"/>
  <c r="AF275" i="15"/>
  <c r="AE275" i="15"/>
  <c r="AD275" i="15"/>
  <c r="AC275" i="15"/>
  <c r="AB275" i="15"/>
  <c r="AA275" i="15"/>
  <c r="Z275" i="15"/>
  <c r="Y275" i="15"/>
  <c r="Q275" i="15"/>
  <c r="X275" i="15" s="1"/>
  <c r="J275" i="15"/>
  <c r="C275" i="15"/>
  <c r="AK274" i="15"/>
  <c r="AJ274" i="15"/>
  <c r="AI274" i="15"/>
  <c r="AH274" i="15"/>
  <c r="AG274" i="15"/>
  <c r="AF274" i="15"/>
  <c r="AD274" i="15"/>
  <c r="AC274" i="15"/>
  <c r="AB274" i="15"/>
  <c r="AA274" i="15"/>
  <c r="Z274" i="15"/>
  <c r="Y274" i="15"/>
  <c r="Q274" i="15"/>
  <c r="J274" i="15"/>
  <c r="C274" i="15"/>
  <c r="AK273" i="15"/>
  <c r="AJ273" i="15"/>
  <c r="AI273" i="15"/>
  <c r="AH273" i="15"/>
  <c r="AG273" i="15"/>
  <c r="AF273" i="15"/>
  <c r="AD273" i="15"/>
  <c r="AC273" i="15"/>
  <c r="AB273" i="15"/>
  <c r="AA273" i="15"/>
  <c r="Z273" i="15"/>
  <c r="Y273" i="15"/>
  <c r="Q273" i="15"/>
  <c r="X273" i="15" s="1"/>
  <c r="J273" i="15"/>
  <c r="AE273" i="15" s="1"/>
  <c r="C273" i="15"/>
  <c r="AK272" i="15"/>
  <c r="AJ272" i="15"/>
  <c r="AI272" i="15"/>
  <c r="AH272" i="15"/>
  <c r="AG272" i="15"/>
  <c r="AF272" i="15"/>
  <c r="AD272" i="15"/>
  <c r="AC272" i="15"/>
  <c r="AB272" i="15"/>
  <c r="AA272" i="15"/>
  <c r="Z272" i="15"/>
  <c r="Y272" i="15"/>
  <c r="Q272" i="15"/>
  <c r="J272" i="15"/>
  <c r="C272" i="15"/>
  <c r="AK271" i="15"/>
  <c r="AJ271" i="15"/>
  <c r="AI271" i="15"/>
  <c r="AH271" i="15"/>
  <c r="AG271" i="15"/>
  <c r="AF271" i="15"/>
  <c r="AE271" i="15"/>
  <c r="AD271" i="15"/>
  <c r="AC271" i="15"/>
  <c r="AB271" i="15"/>
  <c r="AA271" i="15"/>
  <c r="Z271" i="15"/>
  <c r="Y271" i="15"/>
  <c r="Q271" i="15"/>
  <c r="X271" i="15" s="1"/>
  <c r="J271" i="15"/>
  <c r="C271" i="15"/>
  <c r="AK270" i="15"/>
  <c r="AJ270" i="15"/>
  <c r="AI270" i="15"/>
  <c r="AH270" i="15"/>
  <c r="AG270" i="15"/>
  <c r="AF270" i="15"/>
  <c r="AD270" i="15"/>
  <c r="AC270" i="15"/>
  <c r="AB270" i="15"/>
  <c r="AA270" i="15"/>
  <c r="Z270" i="15"/>
  <c r="Y270" i="15"/>
  <c r="Q270" i="15"/>
  <c r="J270" i="15"/>
  <c r="C270" i="15"/>
  <c r="AK269" i="15"/>
  <c r="AJ269" i="15"/>
  <c r="AI269" i="15"/>
  <c r="AH269" i="15"/>
  <c r="AG269" i="15"/>
  <c r="AF269" i="15"/>
  <c r="AD269" i="15"/>
  <c r="AC269" i="15"/>
  <c r="AB269" i="15"/>
  <c r="AA269" i="15"/>
  <c r="Z269" i="15"/>
  <c r="Y269" i="15"/>
  <c r="Q269" i="15"/>
  <c r="X269" i="15" s="1"/>
  <c r="J269" i="15"/>
  <c r="AE269" i="15" s="1"/>
  <c r="C269" i="15"/>
  <c r="AK268" i="15"/>
  <c r="AJ268" i="15"/>
  <c r="AI268" i="15"/>
  <c r="AH268" i="15"/>
  <c r="AG268" i="15"/>
  <c r="AF268" i="15"/>
  <c r="AD268" i="15"/>
  <c r="AC268" i="15"/>
  <c r="AB268" i="15"/>
  <c r="AA268" i="15"/>
  <c r="Z268" i="15"/>
  <c r="Y268" i="15"/>
  <c r="X268" i="15"/>
  <c r="Q268" i="15"/>
  <c r="J268" i="15"/>
  <c r="AE268" i="15" s="1"/>
  <c r="C268" i="15"/>
  <c r="AK267" i="15"/>
  <c r="AJ267" i="15"/>
  <c r="AI267" i="15"/>
  <c r="AH267" i="15"/>
  <c r="AG267" i="15"/>
  <c r="AF267" i="15"/>
  <c r="AE267" i="15"/>
  <c r="AD267" i="15"/>
  <c r="AC267" i="15"/>
  <c r="AB267" i="15"/>
  <c r="AA267" i="15"/>
  <c r="Z267" i="15"/>
  <c r="Y267" i="15"/>
  <c r="Q267" i="15"/>
  <c r="X267" i="15" s="1"/>
  <c r="J267" i="15"/>
  <c r="C267" i="15"/>
  <c r="AK266" i="15"/>
  <c r="AJ266" i="15"/>
  <c r="AI266" i="15"/>
  <c r="AH266" i="15"/>
  <c r="AG266" i="15"/>
  <c r="AF266" i="15"/>
  <c r="AD266" i="15"/>
  <c r="AC266" i="15"/>
  <c r="AB266" i="15"/>
  <c r="AA266" i="15"/>
  <c r="Z266" i="15"/>
  <c r="Y266" i="15"/>
  <c r="Q266" i="15"/>
  <c r="J266" i="15"/>
  <c r="C266" i="15"/>
  <c r="AK265" i="15"/>
  <c r="AJ265" i="15"/>
  <c r="AI265" i="15"/>
  <c r="AH265" i="15"/>
  <c r="AG265" i="15"/>
  <c r="AF265" i="15"/>
  <c r="AD265" i="15"/>
  <c r="AC265" i="15"/>
  <c r="AB265" i="15"/>
  <c r="AA265" i="15"/>
  <c r="Z265" i="15"/>
  <c r="Y265" i="15"/>
  <c r="Q265" i="15"/>
  <c r="J265" i="15"/>
  <c r="C265" i="15"/>
  <c r="AK264" i="15"/>
  <c r="AJ264" i="15"/>
  <c r="AI264" i="15"/>
  <c r="AH264" i="15"/>
  <c r="AG264" i="15"/>
  <c r="AF264" i="15"/>
  <c r="AD264" i="15"/>
  <c r="AC264" i="15"/>
  <c r="AB264" i="15"/>
  <c r="AA264" i="15"/>
  <c r="Z264" i="15"/>
  <c r="Y264" i="15"/>
  <c r="Q264" i="15"/>
  <c r="J264" i="15"/>
  <c r="AE264" i="15" s="1"/>
  <c r="C264" i="15"/>
  <c r="AK263" i="15"/>
  <c r="AJ263" i="15"/>
  <c r="AI263" i="15"/>
  <c r="AH263" i="15"/>
  <c r="AG263" i="15"/>
  <c r="AF263" i="15"/>
  <c r="AD263" i="15"/>
  <c r="AC263" i="15"/>
  <c r="AB263" i="15"/>
  <c r="AA263" i="15"/>
  <c r="Z263" i="15"/>
  <c r="Y263" i="15"/>
  <c r="Q263" i="15"/>
  <c r="J263" i="15"/>
  <c r="AE263" i="15" s="1"/>
  <c r="C263" i="15"/>
  <c r="AK262" i="15"/>
  <c r="AJ262" i="15"/>
  <c r="AI262" i="15"/>
  <c r="AH262" i="15"/>
  <c r="AG262" i="15"/>
  <c r="AF262" i="15"/>
  <c r="AD262" i="15"/>
  <c r="AC262" i="15"/>
  <c r="AB262" i="15"/>
  <c r="AA262" i="15"/>
  <c r="Z262" i="15"/>
  <c r="Y262" i="15"/>
  <c r="Q262" i="15"/>
  <c r="Q260" i="15" s="1"/>
  <c r="J262" i="15"/>
  <c r="C262" i="15"/>
  <c r="C260" i="15" s="1"/>
  <c r="AI261" i="15"/>
  <c r="AH261" i="15"/>
  <c r="AA261" i="15"/>
  <c r="W261" i="15"/>
  <c r="V261" i="15"/>
  <c r="U261" i="15"/>
  <c r="T261" i="15"/>
  <c r="S261" i="15"/>
  <c r="R261" i="15"/>
  <c r="P261" i="15"/>
  <c r="AK261" i="15" s="1"/>
  <c r="O261" i="15"/>
  <c r="N261" i="15"/>
  <c r="M261" i="15"/>
  <c r="L261" i="15"/>
  <c r="AG261" i="15" s="1"/>
  <c r="K261" i="15"/>
  <c r="I261" i="15"/>
  <c r="I259" i="15" s="1"/>
  <c r="H261" i="15"/>
  <c r="G261" i="15"/>
  <c r="F261" i="15"/>
  <c r="E261" i="15"/>
  <c r="D261" i="15"/>
  <c r="Z260" i="15"/>
  <c r="W260" i="15"/>
  <c r="V260" i="15"/>
  <c r="V259" i="15" s="1"/>
  <c r="U260" i="15"/>
  <c r="T260" i="15"/>
  <c r="T259" i="15" s="1"/>
  <c r="S260" i="15"/>
  <c r="R260" i="15"/>
  <c r="P260" i="15"/>
  <c r="AK260" i="15" s="1"/>
  <c r="O260" i="15"/>
  <c r="AJ260" i="15" s="1"/>
  <c r="N260" i="15"/>
  <c r="M260" i="15"/>
  <c r="M259" i="15" s="1"/>
  <c r="AH259" i="15" s="1"/>
  <c r="L260" i="15"/>
  <c r="L259" i="15" s="1"/>
  <c r="K260" i="15"/>
  <c r="I260" i="15"/>
  <c r="H260" i="15"/>
  <c r="G260" i="15"/>
  <c r="F260" i="15"/>
  <c r="F259" i="15" s="1"/>
  <c r="E260" i="15"/>
  <c r="D260" i="15"/>
  <c r="P259" i="15"/>
  <c r="H259" i="15"/>
  <c r="D259" i="15"/>
  <c r="X258" i="15"/>
  <c r="AK257" i="15"/>
  <c r="AJ257" i="15"/>
  <c r="AI257" i="15"/>
  <c r="AH257" i="15"/>
  <c r="AG257" i="15"/>
  <c r="AF257" i="15"/>
  <c r="AE257" i="15"/>
  <c r="AD257" i="15"/>
  <c r="AC257" i="15"/>
  <c r="AB257" i="15"/>
  <c r="AA257" i="15"/>
  <c r="Z257" i="15"/>
  <c r="Y257" i="15"/>
  <c r="Q257" i="15"/>
  <c r="X257" i="15" s="1"/>
  <c r="J257" i="15"/>
  <c r="C257" i="15"/>
  <c r="AK256" i="15"/>
  <c r="AJ256" i="15"/>
  <c r="AI256" i="15"/>
  <c r="AH256" i="15"/>
  <c r="AG256" i="15"/>
  <c r="AF256" i="15"/>
  <c r="AD256" i="15"/>
  <c r="AC256" i="15"/>
  <c r="AB256" i="15"/>
  <c r="AA256" i="15"/>
  <c r="Z256" i="15"/>
  <c r="Y256" i="15"/>
  <c r="Q256" i="15"/>
  <c r="J256" i="15"/>
  <c r="C256" i="15"/>
  <c r="AK255" i="15"/>
  <c r="AJ255" i="15"/>
  <c r="AI255" i="15"/>
  <c r="AH255" i="15"/>
  <c r="AG255" i="15"/>
  <c r="AF255" i="15"/>
  <c r="AD255" i="15"/>
  <c r="AC255" i="15"/>
  <c r="AB255" i="15"/>
  <c r="AA255" i="15"/>
  <c r="Z255" i="15"/>
  <c r="Y255" i="15"/>
  <c r="Q255" i="15"/>
  <c r="J255" i="15"/>
  <c r="AE255" i="15" s="1"/>
  <c r="C255" i="15"/>
  <c r="AK254" i="15"/>
  <c r="AJ254" i="15"/>
  <c r="AI254" i="15"/>
  <c r="AH254" i="15"/>
  <c r="AG254" i="15"/>
  <c r="AF254" i="15"/>
  <c r="AD254" i="15"/>
  <c r="AC254" i="15"/>
  <c r="AB254" i="15"/>
  <c r="AA254" i="15"/>
  <c r="Z254" i="15"/>
  <c r="Y254" i="15"/>
  <c r="Q254" i="15"/>
  <c r="X254" i="15" s="1"/>
  <c r="J254" i="15"/>
  <c r="AE254" i="15" s="1"/>
  <c r="C254" i="15"/>
  <c r="AK253" i="15"/>
  <c r="AJ253" i="15"/>
  <c r="AI253" i="15"/>
  <c r="AH253" i="15"/>
  <c r="AG253" i="15"/>
  <c r="AF253" i="15"/>
  <c r="AD253" i="15"/>
  <c r="AC253" i="15"/>
  <c r="AB253" i="15"/>
  <c r="AA253" i="15"/>
  <c r="Z253" i="15"/>
  <c r="Y253" i="15"/>
  <c r="Q253" i="15"/>
  <c r="X253" i="15" s="1"/>
  <c r="J253" i="15"/>
  <c r="AE253" i="15" s="1"/>
  <c r="C253" i="15"/>
  <c r="AK252" i="15"/>
  <c r="AJ252" i="15"/>
  <c r="AI252" i="15"/>
  <c r="AH252" i="15"/>
  <c r="AG252" i="15"/>
  <c r="AF252" i="15"/>
  <c r="AD252" i="15"/>
  <c r="AC252" i="15"/>
  <c r="AB252" i="15"/>
  <c r="AA252" i="15"/>
  <c r="Z252" i="15"/>
  <c r="Y252" i="15"/>
  <c r="Q252" i="15"/>
  <c r="J252" i="15"/>
  <c r="C252" i="15"/>
  <c r="AK251" i="15"/>
  <c r="AJ251" i="15"/>
  <c r="AI251" i="15"/>
  <c r="AH251" i="15"/>
  <c r="AG251" i="15"/>
  <c r="AF251" i="15"/>
  <c r="AD251" i="15"/>
  <c r="AC251" i="15"/>
  <c r="AB251" i="15"/>
  <c r="AA251" i="15"/>
  <c r="Z251" i="15"/>
  <c r="Y251" i="15"/>
  <c r="Q251" i="15"/>
  <c r="J251" i="15"/>
  <c r="AE251" i="15" s="1"/>
  <c r="C251" i="15"/>
  <c r="AK250" i="15"/>
  <c r="AJ250" i="15"/>
  <c r="AI250" i="15"/>
  <c r="AH250" i="15"/>
  <c r="AG250" i="15"/>
  <c r="AF250" i="15"/>
  <c r="AD250" i="15"/>
  <c r="AC250" i="15"/>
  <c r="AB250" i="15"/>
  <c r="AA250" i="15"/>
  <c r="Z250" i="15"/>
  <c r="Y250" i="15"/>
  <c r="Q250" i="15"/>
  <c r="J250" i="15"/>
  <c r="AE250" i="15" s="1"/>
  <c r="C250" i="15"/>
  <c r="AK249" i="15"/>
  <c r="AJ249" i="15"/>
  <c r="AI249" i="15"/>
  <c r="AH249" i="15"/>
  <c r="AG249" i="15"/>
  <c r="AF249" i="15"/>
  <c r="AD249" i="15"/>
  <c r="AC249" i="15"/>
  <c r="AB249" i="15"/>
  <c r="AA249" i="15"/>
  <c r="Z249" i="15"/>
  <c r="Y249" i="15"/>
  <c r="Q249" i="15"/>
  <c r="X249" i="15" s="1"/>
  <c r="J249" i="15"/>
  <c r="AE249" i="15" s="1"/>
  <c r="C249" i="15"/>
  <c r="AK248" i="15"/>
  <c r="AJ248" i="15"/>
  <c r="AI248" i="15"/>
  <c r="AH248" i="15"/>
  <c r="AG248" i="15"/>
  <c r="AF248" i="15"/>
  <c r="AD248" i="15"/>
  <c r="AC248" i="15"/>
  <c r="AB248" i="15"/>
  <c r="AA248" i="15"/>
  <c r="Z248" i="15"/>
  <c r="Y248" i="15"/>
  <c r="Q248" i="15"/>
  <c r="J248" i="15"/>
  <c r="C248" i="15"/>
  <c r="AK247" i="15"/>
  <c r="AJ247" i="15"/>
  <c r="AI247" i="15"/>
  <c r="AH247" i="15"/>
  <c r="AG247" i="15"/>
  <c r="AF247" i="15"/>
  <c r="AD247" i="15"/>
  <c r="AC247" i="15"/>
  <c r="AB247" i="15"/>
  <c r="AA247" i="15"/>
  <c r="Z247" i="15"/>
  <c r="Y247" i="15"/>
  <c r="Q247" i="15"/>
  <c r="X247" i="15" s="1"/>
  <c r="J247" i="15"/>
  <c r="AE247" i="15" s="1"/>
  <c r="C247" i="15"/>
  <c r="AK246" i="15"/>
  <c r="AJ246" i="15"/>
  <c r="AI246" i="15"/>
  <c r="AH246" i="15"/>
  <c r="AG246" i="15"/>
  <c r="AF246" i="15"/>
  <c r="AD246" i="15"/>
  <c r="AC246" i="15"/>
  <c r="AB246" i="15"/>
  <c r="AA246" i="15"/>
  <c r="Z246" i="15"/>
  <c r="Y246" i="15"/>
  <c r="Q246" i="15"/>
  <c r="J246" i="15"/>
  <c r="C246" i="15"/>
  <c r="AK245" i="15"/>
  <c r="AJ245" i="15"/>
  <c r="AI245" i="15"/>
  <c r="AH245" i="15"/>
  <c r="AG245" i="15"/>
  <c r="AF245" i="15"/>
  <c r="AD245" i="15"/>
  <c r="AC245" i="15"/>
  <c r="AB245" i="15"/>
  <c r="AA245" i="15"/>
  <c r="Z245" i="15"/>
  <c r="Y245" i="15"/>
  <c r="Q245" i="15"/>
  <c r="J245" i="15"/>
  <c r="AE245" i="15" s="1"/>
  <c r="C245" i="15"/>
  <c r="AK244" i="15"/>
  <c r="AJ244" i="15"/>
  <c r="AI244" i="15"/>
  <c r="AH244" i="15"/>
  <c r="AG244" i="15"/>
  <c r="AF244" i="15"/>
  <c r="AD244" i="15"/>
  <c r="AC244" i="15"/>
  <c r="AB244" i="15"/>
  <c r="AA244" i="15"/>
  <c r="Z244" i="15"/>
  <c r="Y244" i="15"/>
  <c r="Q244" i="15"/>
  <c r="J244" i="15"/>
  <c r="C244" i="15"/>
  <c r="AK243" i="15"/>
  <c r="AJ243" i="15"/>
  <c r="AI243" i="15"/>
  <c r="AH243" i="15"/>
  <c r="AG243" i="15"/>
  <c r="AF243" i="15"/>
  <c r="AD243" i="15"/>
  <c r="AC243" i="15"/>
  <c r="AB243" i="15"/>
  <c r="AA243" i="15"/>
  <c r="Z243" i="15"/>
  <c r="Y243" i="15"/>
  <c r="Q243" i="15"/>
  <c r="X243" i="15" s="1"/>
  <c r="J243" i="15"/>
  <c r="AE243" i="15" s="1"/>
  <c r="C243" i="15"/>
  <c r="AK242" i="15"/>
  <c r="AJ242" i="15"/>
  <c r="AI242" i="15"/>
  <c r="AH242" i="15"/>
  <c r="AG242" i="15"/>
  <c r="AF242" i="15"/>
  <c r="AD242" i="15"/>
  <c r="AC242" i="15"/>
  <c r="AB242" i="15"/>
  <c r="AA242" i="15"/>
  <c r="Z242" i="15"/>
  <c r="Y242" i="15"/>
  <c r="X242" i="15"/>
  <c r="Q242" i="15"/>
  <c r="J242" i="15"/>
  <c r="AE242" i="15" s="1"/>
  <c r="C242" i="15"/>
  <c r="AK241" i="15"/>
  <c r="AJ241" i="15"/>
  <c r="AI241" i="15"/>
  <c r="AH241" i="15"/>
  <c r="AG241" i="15"/>
  <c r="AF241" i="15"/>
  <c r="AD241" i="15"/>
  <c r="AC241" i="15"/>
  <c r="AB241" i="15"/>
  <c r="AA241" i="15"/>
  <c r="Z241" i="15"/>
  <c r="Y241" i="15"/>
  <c r="Q241" i="15"/>
  <c r="X241" i="15" s="1"/>
  <c r="J241" i="15"/>
  <c r="AE241" i="15" s="1"/>
  <c r="C241" i="15"/>
  <c r="AK240" i="15"/>
  <c r="AJ240" i="15"/>
  <c r="AI240" i="15"/>
  <c r="AH240" i="15"/>
  <c r="AG240" i="15"/>
  <c r="AF240" i="15"/>
  <c r="AD240" i="15"/>
  <c r="AC240" i="15"/>
  <c r="AB240" i="15"/>
  <c r="AA240" i="15"/>
  <c r="Z240" i="15"/>
  <c r="Y240" i="15"/>
  <c r="Q240" i="15"/>
  <c r="J240" i="15"/>
  <c r="C240" i="15"/>
  <c r="AK239" i="15"/>
  <c r="AJ239" i="15"/>
  <c r="AI239" i="15"/>
  <c r="AH239" i="15"/>
  <c r="AG239" i="15"/>
  <c r="AF239" i="15"/>
  <c r="AD239" i="15"/>
  <c r="AC239" i="15"/>
  <c r="AB239" i="15"/>
  <c r="AA239" i="15"/>
  <c r="Z239" i="15"/>
  <c r="Y239" i="15"/>
  <c r="Q239" i="15"/>
  <c r="J239" i="15"/>
  <c r="AE239" i="15" s="1"/>
  <c r="C239" i="15"/>
  <c r="AK238" i="15"/>
  <c r="AJ238" i="15"/>
  <c r="AI238" i="15"/>
  <c r="AH238" i="15"/>
  <c r="AG238" i="15"/>
  <c r="AF238" i="15"/>
  <c r="AD238" i="15"/>
  <c r="AC238" i="15"/>
  <c r="AB238" i="15"/>
  <c r="AA238" i="15"/>
  <c r="Z238" i="15"/>
  <c r="Y238" i="15"/>
  <c r="Q238" i="15"/>
  <c r="X238" i="15" s="1"/>
  <c r="J238" i="15"/>
  <c r="AE238" i="15" s="1"/>
  <c r="C238" i="15"/>
  <c r="AK237" i="15"/>
  <c r="AJ237" i="15"/>
  <c r="AI237" i="15"/>
  <c r="AH237" i="15"/>
  <c r="AG237" i="15"/>
  <c r="AF237" i="15"/>
  <c r="AD237" i="15"/>
  <c r="AC237" i="15"/>
  <c r="AB237" i="15"/>
  <c r="AA237" i="15"/>
  <c r="Z237" i="15"/>
  <c r="Y237" i="15"/>
  <c r="Q237" i="15"/>
  <c r="J237" i="15"/>
  <c r="AE237" i="15" s="1"/>
  <c r="C237" i="15"/>
  <c r="AK236" i="15"/>
  <c r="AJ236" i="15"/>
  <c r="AI236" i="15"/>
  <c r="AH236" i="15"/>
  <c r="AG236" i="15"/>
  <c r="AF236" i="15"/>
  <c r="AD236" i="15"/>
  <c r="AC236" i="15"/>
  <c r="AB236" i="15"/>
  <c r="AA236" i="15"/>
  <c r="Z236" i="15"/>
  <c r="Y236" i="15"/>
  <c r="Q236" i="15"/>
  <c r="J236" i="15"/>
  <c r="C236" i="15"/>
  <c r="AK235" i="15"/>
  <c r="AJ235" i="15"/>
  <c r="AI235" i="15"/>
  <c r="AH235" i="15"/>
  <c r="AG235" i="15"/>
  <c r="AF235" i="15"/>
  <c r="AD235" i="15"/>
  <c r="AC235" i="15"/>
  <c r="AB235" i="15"/>
  <c r="AA235" i="15"/>
  <c r="Z235" i="15"/>
  <c r="Y235" i="15"/>
  <c r="Q235" i="15"/>
  <c r="J235" i="15"/>
  <c r="AE235" i="15" s="1"/>
  <c r="C235" i="15"/>
  <c r="AK234" i="15"/>
  <c r="AJ234" i="15"/>
  <c r="AI234" i="15"/>
  <c r="AH234" i="15"/>
  <c r="AG234" i="15"/>
  <c r="AF234" i="15"/>
  <c r="AD234" i="15"/>
  <c r="AC234" i="15"/>
  <c r="AB234" i="15"/>
  <c r="AA234" i="15"/>
  <c r="Z234" i="15"/>
  <c r="Y234" i="15"/>
  <c r="Q234" i="15"/>
  <c r="X234" i="15" s="1"/>
  <c r="J234" i="15"/>
  <c r="AE234" i="15" s="1"/>
  <c r="C234" i="15"/>
  <c r="AK233" i="15"/>
  <c r="AJ233" i="15"/>
  <c r="AI233" i="15"/>
  <c r="AH233" i="15"/>
  <c r="AG233" i="15"/>
  <c r="AF233" i="15"/>
  <c r="AE233" i="15"/>
  <c r="AD233" i="15"/>
  <c r="AC233" i="15"/>
  <c r="AB233" i="15"/>
  <c r="AA233" i="15"/>
  <c r="Z233" i="15"/>
  <c r="Y233" i="15"/>
  <c r="X233" i="15"/>
  <c r="Q233" i="15"/>
  <c r="J233" i="15"/>
  <c r="C233" i="15"/>
  <c r="AK232" i="15"/>
  <c r="AJ232" i="15"/>
  <c r="AI232" i="15"/>
  <c r="AH232" i="15"/>
  <c r="AG232" i="15"/>
  <c r="AF232" i="15"/>
  <c r="AD232" i="15"/>
  <c r="AC232" i="15"/>
  <c r="AB232" i="15"/>
  <c r="AA232" i="15"/>
  <c r="Z232" i="15"/>
  <c r="Y232" i="15"/>
  <c r="Q232" i="15"/>
  <c r="J232" i="15"/>
  <c r="C232" i="15"/>
  <c r="AK231" i="15"/>
  <c r="AJ231" i="15"/>
  <c r="AI231" i="15"/>
  <c r="AH231" i="15"/>
  <c r="AG231" i="15"/>
  <c r="AF231" i="15"/>
  <c r="AD231" i="15"/>
  <c r="AC231" i="15"/>
  <c r="AB231" i="15"/>
  <c r="AA231" i="15"/>
  <c r="Z231" i="15"/>
  <c r="Y231" i="15"/>
  <c r="Q231" i="15"/>
  <c r="J231" i="15"/>
  <c r="C231" i="15"/>
  <c r="AK230" i="15"/>
  <c r="AJ230" i="15"/>
  <c r="AI230" i="15"/>
  <c r="AH230" i="15"/>
  <c r="AG230" i="15"/>
  <c r="AF230" i="15"/>
  <c r="AD230" i="15"/>
  <c r="AC230" i="15"/>
  <c r="AB230" i="15"/>
  <c r="AA230" i="15"/>
  <c r="Z230" i="15"/>
  <c r="Y230" i="15"/>
  <c r="Q230" i="15"/>
  <c r="J230" i="15"/>
  <c r="C230" i="15"/>
  <c r="C228" i="15" s="1"/>
  <c r="W229" i="15"/>
  <c r="V229" i="15"/>
  <c r="U229" i="15"/>
  <c r="T229" i="15"/>
  <c r="AA229" i="15" s="1"/>
  <c r="S229" i="15"/>
  <c r="R229" i="15"/>
  <c r="P229" i="15"/>
  <c r="AK229" i="15" s="1"/>
  <c r="O229" i="15"/>
  <c r="AJ229" i="15" s="1"/>
  <c r="N229" i="15"/>
  <c r="AI229" i="15" s="1"/>
  <c r="M229" i="15"/>
  <c r="L229" i="15"/>
  <c r="AG229" i="15" s="1"/>
  <c r="K229" i="15"/>
  <c r="K227" i="15" s="1"/>
  <c r="I229" i="15"/>
  <c r="H229" i="15"/>
  <c r="G229" i="15"/>
  <c r="F229" i="15"/>
  <c r="E229" i="15"/>
  <c r="D229" i="15"/>
  <c r="W228" i="15"/>
  <c r="AD228" i="15" s="1"/>
  <c r="V228" i="15"/>
  <c r="AC228" i="15" s="1"/>
  <c r="U228" i="15"/>
  <c r="AB228" i="15" s="1"/>
  <c r="T228" i="15"/>
  <c r="AA228" i="15" s="1"/>
  <c r="S228" i="15"/>
  <c r="Z228" i="15" s="1"/>
  <c r="R228" i="15"/>
  <c r="P228" i="15"/>
  <c r="O228" i="15"/>
  <c r="AJ228" i="15" s="1"/>
  <c r="N228" i="15"/>
  <c r="AI228" i="15" s="1"/>
  <c r="M228" i="15"/>
  <c r="L228" i="15"/>
  <c r="K228" i="15"/>
  <c r="J228" i="15"/>
  <c r="I228" i="15"/>
  <c r="H228" i="15"/>
  <c r="G228" i="15"/>
  <c r="F228" i="15"/>
  <c r="E228" i="15"/>
  <c r="D228" i="15"/>
  <c r="V227" i="15"/>
  <c r="O227" i="15"/>
  <c r="N227" i="15"/>
  <c r="G227" i="15"/>
  <c r="F227" i="15"/>
  <c r="X226" i="15"/>
  <c r="AK225" i="15"/>
  <c r="AJ225" i="15"/>
  <c r="AI225" i="15"/>
  <c r="AH225" i="15"/>
  <c r="AG225" i="15"/>
  <c r="AF225" i="15"/>
  <c r="AD225" i="15"/>
  <c r="AC225" i="15"/>
  <c r="AB225" i="15"/>
  <c r="AA225" i="15"/>
  <c r="Z225" i="15"/>
  <c r="Y225" i="15"/>
  <c r="Q225" i="15"/>
  <c r="J225" i="15"/>
  <c r="AE225" i="15" s="1"/>
  <c r="C225" i="15"/>
  <c r="AK224" i="15"/>
  <c r="AJ224" i="15"/>
  <c r="AI224" i="15"/>
  <c r="AH224" i="15"/>
  <c r="AG224" i="15"/>
  <c r="AF224" i="15"/>
  <c r="AD224" i="15"/>
  <c r="AC224" i="15"/>
  <c r="AB224" i="15"/>
  <c r="AA224" i="15"/>
  <c r="Z224" i="15"/>
  <c r="Y224" i="15"/>
  <c r="Q224" i="15"/>
  <c r="X224" i="15" s="1"/>
  <c r="J224" i="15"/>
  <c r="AE224" i="15" s="1"/>
  <c r="C224" i="15"/>
  <c r="AK223" i="15"/>
  <c r="AJ223" i="15"/>
  <c r="AI223" i="15"/>
  <c r="AH223" i="15"/>
  <c r="AG223" i="15"/>
  <c r="AF223" i="15"/>
  <c r="AD223" i="15"/>
  <c r="AC223" i="15"/>
  <c r="AB223" i="15"/>
  <c r="AA223" i="15"/>
  <c r="Z223" i="15"/>
  <c r="Y223" i="15"/>
  <c r="Q223" i="15"/>
  <c r="J223" i="15"/>
  <c r="X223" i="15" s="1"/>
  <c r="C223" i="15"/>
  <c r="AK222" i="15"/>
  <c r="AJ222" i="15"/>
  <c r="AI222" i="15"/>
  <c r="AH222" i="15"/>
  <c r="AG222" i="15"/>
  <c r="AF222" i="15"/>
  <c r="AD222" i="15"/>
  <c r="AC222" i="15"/>
  <c r="AB222" i="15"/>
  <c r="AA222" i="15"/>
  <c r="Z222" i="15"/>
  <c r="Y222" i="15"/>
  <c r="Q222" i="15"/>
  <c r="J222" i="15"/>
  <c r="C222" i="15"/>
  <c r="AK221" i="15"/>
  <c r="AJ221" i="15"/>
  <c r="AI221" i="15"/>
  <c r="AH221" i="15"/>
  <c r="AG221" i="15"/>
  <c r="AF221" i="15"/>
  <c r="AD221" i="15"/>
  <c r="AC221" i="15"/>
  <c r="AB221" i="15"/>
  <c r="AA221" i="15"/>
  <c r="Z221" i="15"/>
  <c r="Y221" i="15"/>
  <c r="Q221" i="15"/>
  <c r="J221" i="15"/>
  <c r="AE221" i="15" s="1"/>
  <c r="C221" i="15"/>
  <c r="AK220" i="15"/>
  <c r="AJ220" i="15"/>
  <c r="AI220" i="15"/>
  <c r="AH220" i="15"/>
  <c r="AG220" i="15"/>
  <c r="AF220" i="15"/>
  <c r="AD220" i="15"/>
  <c r="AC220" i="15"/>
  <c r="AB220" i="15"/>
  <c r="AA220" i="15"/>
  <c r="Z220" i="15"/>
  <c r="Y220" i="15"/>
  <c r="Q220" i="15"/>
  <c r="X220" i="15" s="1"/>
  <c r="J220" i="15"/>
  <c r="AE220" i="15" s="1"/>
  <c r="C220" i="15"/>
  <c r="AK219" i="15"/>
  <c r="AJ219" i="15"/>
  <c r="AI219" i="15"/>
  <c r="AH219" i="15"/>
  <c r="AG219" i="15"/>
  <c r="AF219" i="15"/>
  <c r="AE219" i="15"/>
  <c r="AD219" i="15"/>
  <c r="AC219" i="15"/>
  <c r="AB219" i="15"/>
  <c r="AA219" i="15"/>
  <c r="Z219" i="15"/>
  <c r="Y219" i="15"/>
  <c r="X219" i="15"/>
  <c r="Q219" i="15"/>
  <c r="J219" i="15"/>
  <c r="C219" i="15"/>
  <c r="AK218" i="15"/>
  <c r="AJ218" i="15"/>
  <c r="AI218" i="15"/>
  <c r="AH218" i="15"/>
  <c r="AG218" i="15"/>
  <c r="AF218" i="15"/>
  <c r="AD218" i="15"/>
  <c r="AC218" i="15"/>
  <c r="AB218" i="15"/>
  <c r="AA218" i="15"/>
  <c r="Z218" i="15"/>
  <c r="Y218" i="15"/>
  <c r="Q218" i="15"/>
  <c r="J218" i="15"/>
  <c r="C218" i="15"/>
  <c r="AK217" i="15"/>
  <c r="AJ217" i="15"/>
  <c r="AI217" i="15"/>
  <c r="AH217" i="15"/>
  <c r="AG217" i="15"/>
  <c r="AF217" i="15"/>
  <c r="AD217" i="15"/>
  <c r="AC217" i="15"/>
  <c r="AB217" i="15"/>
  <c r="AA217" i="15"/>
  <c r="Z217" i="15"/>
  <c r="Y217" i="15"/>
  <c r="Q217" i="15"/>
  <c r="J217" i="15"/>
  <c r="AE217" i="15" s="1"/>
  <c r="C217" i="15"/>
  <c r="AK216" i="15"/>
  <c r="AJ216" i="15"/>
  <c r="AI216" i="15"/>
  <c r="AH216" i="15"/>
  <c r="AG216" i="15"/>
  <c r="AF216" i="15"/>
  <c r="AD216" i="15"/>
  <c r="AC216" i="15"/>
  <c r="AB216" i="15"/>
  <c r="AA216" i="15"/>
  <c r="Z216" i="15"/>
  <c r="Y216" i="15"/>
  <c r="Q216" i="15"/>
  <c r="J216" i="15"/>
  <c r="C216" i="15"/>
  <c r="AK215" i="15"/>
  <c r="AJ215" i="15"/>
  <c r="AI215" i="15"/>
  <c r="AH215" i="15"/>
  <c r="AG215" i="15"/>
  <c r="AF215" i="15"/>
  <c r="AE215" i="15"/>
  <c r="AD215" i="15"/>
  <c r="AC215" i="15"/>
  <c r="AB215" i="15"/>
  <c r="AA215" i="15"/>
  <c r="Z215" i="15"/>
  <c r="Y215" i="15"/>
  <c r="Q215" i="15"/>
  <c r="X215" i="15" s="1"/>
  <c r="J215" i="15"/>
  <c r="C215" i="15"/>
  <c r="AK214" i="15"/>
  <c r="AJ214" i="15"/>
  <c r="AI214" i="15"/>
  <c r="AH214" i="15"/>
  <c r="AG214" i="15"/>
  <c r="AF214" i="15"/>
  <c r="AD214" i="15"/>
  <c r="AC214" i="15"/>
  <c r="AB214" i="15"/>
  <c r="AA214" i="15"/>
  <c r="Z214" i="15"/>
  <c r="Y214" i="15"/>
  <c r="Q214" i="15"/>
  <c r="J214" i="15"/>
  <c r="C214" i="15"/>
  <c r="AK213" i="15"/>
  <c r="AJ213" i="15"/>
  <c r="AI213" i="15"/>
  <c r="AH213" i="15"/>
  <c r="AG213" i="15"/>
  <c r="AF213" i="15"/>
  <c r="AD213" i="15"/>
  <c r="AC213" i="15"/>
  <c r="AB213" i="15"/>
  <c r="AA213" i="15"/>
  <c r="Z213" i="15"/>
  <c r="Y213" i="15"/>
  <c r="Q213" i="15"/>
  <c r="J213" i="15"/>
  <c r="AE213" i="15" s="1"/>
  <c r="C213" i="15"/>
  <c r="AK212" i="15"/>
  <c r="AJ212" i="15"/>
  <c r="AI212" i="15"/>
  <c r="AH212" i="15"/>
  <c r="AG212" i="15"/>
  <c r="AF212" i="15"/>
  <c r="AD212" i="15"/>
  <c r="AC212" i="15"/>
  <c r="AB212" i="15"/>
  <c r="AA212" i="15"/>
  <c r="Z212" i="15"/>
  <c r="Y212" i="15"/>
  <c r="Q212" i="15"/>
  <c r="J212" i="15"/>
  <c r="AE212" i="15" s="1"/>
  <c r="C212" i="15"/>
  <c r="AK211" i="15"/>
  <c r="AJ211" i="15"/>
  <c r="AI211" i="15"/>
  <c r="AH211" i="15"/>
  <c r="AG211" i="15"/>
  <c r="AF211" i="15"/>
  <c r="AE211" i="15"/>
  <c r="AD211" i="15"/>
  <c r="AC211" i="15"/>
  <c r="AB211" i="15"/>
  <c r="AA211" i="15"/>
  <c r="Z211" i="15"/>
  <c r="Y211" i="15"/>
  <c r="Q211" i="15"/>
  <c r="X211" i="15" s="1"/>
  <c r="J211" i="15"/>
  <c r="C211" i="15"/>
  <c r="AK210" i="15"/>
  <c r="AJ210" i="15"/>
  <c r="AI210" i="15"/>
  <c r="AH210" i="15"/>
  <c r="AG210" i="15"/>
  <c r="AF210" i="15"/>
  <c r="AD210" i="15"/>
  <c r="AC210" i="15"/>
  <c r="AB210" i="15"/>
  <c r="AA210" i="15"/>
  <c r="Z210" i="15"/>
  <c r="Y210" i="15"/>
  <c r="Q210" i="15"/>
  <c r="J210" i="15"/>
  <c r="C210" i="15"/>
  <c r="AK209" i="15"/>
  <c r="AJ209" i="15"/>
  <c r="AI209" i="15"/>
  <c r="AH209" i="15"/>
  <c r="AG209" i="15"/>
  <c r="AF209" i="15"/>
  <c r="AD209" i="15"/>
  <c r="AC209" i="15"/>
  <c r="AB209" i="15"/>
  <c r="AA209" i="15"/>
  <c r="Z209" i="15"/>
  <c r="Y209" i="15"/>
  <c r="Q209" i="15"/>
  <c r="J209" i="15"/>
  <c r="AE209" i="15" s="1"/>
  <c r="C209" i="15"/>
  <c r="AK208" i="15"/>
  <c r="AJ208" i="15"/>
  <c r="AI208" i="15"/>
  <c r="AH208" i="15"/>
  <c r="AG208" i="15"/>
  <c r="AF208" i="15"/>
  <c r="AD208" i="15"/>
  <c r="AC208" i="15"/>
  <c r="AB208" i="15"/>
  <c r="AA208" i="15"/>
  <c r="Z208" i="15"/>
  <c r="Y208" i="15"/>
  <c r="Q208" i="15"/>
  <c r="J208" i="15"/>
  <c r="AE208" i="15" s="1"/>
  <c r="C208" i="15"/>
  <c r="AK207" i="15"/>
  <c r="AJ207" i="15"/>
  <c r="AI207" i="15"/>
  <c r="AH207" i="15"/>
  <c r="AG207" i="15"/>
  <c r="AF207" i="15"/>
  <c r="AD207" i="15"/>
  <c r="AC207" i="15"/>
  <c r="AB207" i="15"/>
  <c r="AA207" i="15"/>
  <c r="Z207" i="15"/>
  <c r="Y207" i="15"/>
  <c r="Q207" i="15"/>
  <c r="J207" i="15"/>
  <c r="AE207" i="15" s="1"/>
  <c r="C207" i="15"/>
  <c r="AK206" i="15"/>
  <c r="AJ206" i="15"/>
  <c r="AI206" i="15"/>
  <c r="AH206" i="15"/>
  <c r="AG206" i="15"/>
  <c r="AF206" i="15"/>
  <c r="AD206" i="15"/>
  <c r="AC206" i="15"/>
  <c r="AB206" i="15"/>
  <c r="AA206" i="15"/>
  <c r="Z206" i="15"/>
  <c r="Y206" i="15"/>
  <c r="Q206" i="15"/>
  <c r="J206" i="15"/>
  <c r="C206" i="15"/>
  <c r="AK205" i="15"/>
  <c r="AJ205" i="15"/>
  <c r="AI205" i="15"/>
  <c r="AH205" i="15"/>
  <c r="AG205" i="15"/>
  <c r="AF205" i="15"/>
  <c r="AD205" i="15"/>
  <c r="AC205" i="15"/>
  <c r="AB205" i="15"/>
  <c r="AA205" i="15"/>
  <c r="Z205" i="15"/>
  <c r="Y205" i="15"/>
  <c r="Q205" i="15"/>
  <c r="J205" i="15"/>
  <c r="AE205" i="15" s="1"/>
  <c r="C205" i="15"/>
  <c r="AK204" i="15"/>
  <c r="AJ204" i="15"/>
  <c r="AI204" i="15"/>
  <c r="AH204" i="15"/>
  <c r="AG204" i="15"/>
  <c r="AF204" i="15"/>
  <c r="AD204" i="15"/>
  <c r="AC204" i="15"/>
  <c r="AB204" i="15"/>
  <c r="AA204" i="15"/>
  <c r="Z204" i="15"/>
  <c r="Y204" i="15"/>
  <c r="Q204" i="15"/>
  <c r="X204" i="15" s="1"/>
  <c r="J204" i="15"/>
  <c r="AE204" i="15" s="1"/>
  <c r="C204" i="15"/>
  <c r="AK203" i="15"/>
  <c r="AJ203" i="15"/>
  <c r="AI203" i="15"/>
  <c r="AH203" i="15"/>
  <c r="AG203" i="15"/>
  <c r="AF203" i="15"/>
  <c r="AD203" i="15"/>
  <c r="AC203" i="15"/>
  <c r="AB203" i="15"/>
  <c r="AA203" i="15"/>
  <c r="Z203" i="15"/>
  <c r="Y203" i="15"/>
  <c r="Q203" i="15"/>
  <c r="J203" i="15"/>
  <c r="X203" i="15" s="1"/>
  <c r="C203" i="15"/>
  <c r="AK202" i="15"/>
  <c r="AJ202" i="15"/>
  <c r="AI202" i="15"/>
  <c r="AH202" i="15"/>
  <c r="AG202" i="15"/>
  <c r="AF202" i="15"/>
  <c r="AD202" i="15"/>
  <c r="AC202" i="15"/>
  <c r="AB202" i="15"/>
  <c r="AA202" i="15"/>
  <c r="Z202" i="15"/>
  <c r="Y202" i="15"/>
  <c r="Q202" i="15"/>
  <c r="J202" i="15"/>
  <c r="C202" i="15"/>
  <c r="AK201" i="15"/>
  <c r="AJ201" i="15"/>
  <c r="AI201" i="15"/>
  <c r="AH201" i="15"/>
  <c r="AG201" i="15"/>
  <c r="AF201" i="15"/>
  <c r="AD201" i="15"/>
  <c r="AC201" i="15"/>
  <c r="AB201" i="15"/>
  <c r="AA201" i="15"/>
  <c r="Z201" i="15"/>
  <c r="Y201" i="15"/>
  <c r="Q201" i="15"/>
  <c r="X201" i="15" s="1"/>
  <c r="J201" i="15"/>
  <c r="AE201" i="15" s="1"/>
  <c r="C201" i="15"/>
  <c r="AK200" i="15"/>
  <c r="AJ200" i="15"/>
  <c r="AI200" i="15"/>
  <c r="AH200" i="15"/>
  <c r="AG200" i="15"/>
  <c r="AF200" i="15"/>
  <c r="AD200" i="15"/>
  <c r="AC200" i="15"/>
  <c r="AB200" i="15"/>
  <c r="AA200" i="15"/>
  <c r="Z200" i="15"/>
  <c r="Y200" i="15"/>
  <c r="Q200" i="15"/>
  <c r="J200" i="15"/>
  <c r="C200" i="15"/>
  <c r="AK199" i="15"/>
  <c r="AJ199" i="15"/>
  <c r="AI199" i="15"/>
  <c r="AH199" i="15"/>
  <c r="AG199" i="15"/>
  <c r="AF199" i="15"/>
  <c r="AE199" i="15"/>
  <c r="AD199" i="15"/>
  <c r="AC199" i="15"/>
  <c r="AB199" i="15"/>
  <c r="AA199" i="15"/>
  <c r="Z199" i="15"/>
  <c r="Y199" i="15"/>
  <c r="X199" i="15"/>
  <c r="Q199" i="15"/>
  <c r="J199" i="15"/>
  <c r="C199" i="15"/>
  <c r="AK198" i="15"/>
  <c r="AJ198" i="15"/>
  <c r="AI198" i="15"/>
  <c r="AH198" i="15"/>
  <c r="AG198" i="15"/>
  <c r="AF198" i="15"/>
  <c r="AD198" i="15"/>
  <c r="AC198" i="15"/>
  <c r="AB198" i="15"/>
  <c r="AA198" i="15"/>
  <c r="Z198" i="15"/>
  <c r="Y198" i="15"/>
  <c r="Q198" i="15"/>
  <c r="J198" i="15"/>
  <c r="C198" i="15"/>
  <c r="AK197" i="15"/>
  <c r="AJ197" i="15"/>
  <c r="AI197" i="15"/>
  <c r="AH197" i="15"/>
  <c r="AG197" i="15"/>
  <c r="AF197" i="15"/>
  <c r="AD197" i="15"/>
  <c r="AC197" i="15"/>
  <c r="AB197" i="15"/>
  <c r="AA197" i="15"/>
  <c r="Z197" i="15"/>
  <c r="Y197" i="15"/>
  <c r="Q197" i="15"/>
  <c r="J197" i="15"/>
  <c r="AE197" i="15" s="1"/>
  <c r="C197" i="15"/>
  <c r="AI196" i="15"/>
  <c r="AH196" i="15"/>
  <c r="W196" i="15"/>
  <c r="V196" i="15"/>
  <c r="U196" i="15"/>
  <c r="T196" i="15"/>
  <c r="S196" i="15"/>
  <c r="R196" i="15"/>
  <c r="P196" i="15"/>
  <c r="O196" i="15"/>
  <c r="AJ196" i="15" s="1"/>
  <c r="N196" i="15"/>
  <c r="M196" i="15"/>
  <c r="L196" i="15"/>
  <c r="K196" i="15"/>
  <c r="AF196" i="15" s="1"/>
  <c r="I196" i="15"/>
  <c r="H196" i="15"/>
  <c r="H194" i="15" s="1"/>
  <c r="G196" i="15"/>
  <c r="F196" i="15"/>
  <c r="E196" i="15"/>
  <c r="D196" i="15"/>
  <c r="D194" i="15" s="1"/>
  <c r="W195" i="15"/>
  <c r="AD195" i="15" s="1"/>
  <c r="V195" i="15"/>
  <c r="U195" i="15"/>
  <c r="T195" i="15"/>
  <c r="AA195" i="15" s="1"/>
  <c r="S195" i="15"/>
  <c r="Z195" i="15" s="1"/>
  <c r="R195" i="15"/>
  <c r="R194" i="15" s="1"/>
  <c r="P195" i="15"/>
  <c r="O195" i="15"/>
  <c r="N195" i="15"/>
  <c r="N194" i="15" s="1"/>
  <c r="M195" i="15"/>
  <c r="AH195" i="15" s="1"/>
  <c r="L195" i="15"/>
  <c r="K195" i="15"/>
  <c r="I195" i="15"/>
  <c r="H195" i="15"/>
  <c r="G195" i="15"/>
  <c r="F195" i="15"/>
  <c r="F194" i="15" s="1"/>
  <c r="E195" i="15"/>
  <c r="D195" i="15"/>
  <c r="C195" i="15"/>
  <c r="V194" i="15"/>
  <c r="M194" i="15"/>
  <c r="AH194" i="15" s="1"/>
  <c r="I194" i="15"/>
  <c r="E194" i="15"/>
  <c r="X193" i="15"/>
  <c r="AK192" i="15"/>
  <c r="AJ192" i="15"/>
  <c r="AI192" i="15"/>
  <c r="AH192" i="15"/>
  <c r="AG192" i="15"/>
  <c r="AF192" i="15"/>
  <c r="AD192" i="15"/>
  <c r="AC192" i="15"/>
  <c r="AB192" i="15"/>
  <c r="AA192" i="15"/>
  <c r="Z192" i="15"/>
  <c r="Y192" i="15"/>
  <c r="Q192" i="15"/>
  <c r="J192" i="15"/>
  <c r="C192" i="15"/>
  <c r="AK191" i="15"/>
  <c r="AJ191" i="15"/>
  <c r="AI191" i="15"/>
  <c r="AH191" i="15"/>
  <c r="AG191" i="15"/>
  <c r="AF191" i="15"/>
  <c r="AD191" i="15"/>
  <c r="AC191" i="15"/>
  <c r="AB191" i="15"/>
  <c r="AA191" i="15"/>
  <c r="Z191" i="15"/>
  <c r="Y191" i="15"/>
  <c r="Q191" i="15"/>
  <c r="J191" i="15"/>
  <c r="AE191" i="15" s="1"/>
  <c r="C191" i="15"/>
  <c r="AK190" i="15"/>
  <c r="AJ190" i="15"/>
  <c r="AI190" i="15"/>
  <c r="AH190" i="15"/>
  <c r="AG190" i="15"/>
  <c r="AF190" i="15"/>
  <c r="AD190" i="15"/>
  <c r="AC190" i="15"/>
  <c r="AB190" i="15"/>
  <c r="AA190" i="15"/>
  <c r="Z190" i="15"/>
  <c r="Y190" i="15"/>
  <c r="Q190" i="15"/>
  <c r="X190" i="15" s="1"/>
  <c r="J190" i="15"/>
  <c r="AE190" i="15" s="1"/>
  <c r="C190" i="15"/>
  <c r="AK189" i="15"/>
  <c r="AJ189" i="15"/>
  <c r="AI189" i="15"/>
  <c r="AH189" i="15"/>
  <c r="AG189" i="15"/>
  <c r="AF189" i="15"/>
  <c r="AE189" i="15"/>
  <c r="AD189" i="15"/>
  <c r="AC189" i="15"/>
  <c r="AB189" i="15"/>
  <c r="AA189" i="15"/>
  <c r="Z189" i="15"/>
  <c r="Y189" i="15"/>
  <c r="X189" i="15"/>
  <c r="Q189" i="15"/>
  <c r="J189" i="15"/>
  <c r="C189" i="15"/>
  <c r="AK188" i="15"/>
  <c r="AJ188" i="15"/>
  <c r="AI188" i="15"/>
  <c r="AH188" i="15"/>
  <c r="AG188" i="15"/>
  <c r="AF188" i="15"/>
  <c r="AD188" i="15"/>
  <c r="AC188" i="15"/>
  <c r="AB188" i="15"/>
  <c r="AA188" i="15"/>
  <c r="Z188" i="15"/>
  <c r="Y188" i="15"/>
  <c r="Q188" i="15"/>
  <c r="J188" i="15"/>
  <c r="C188" i="15"/>
  <c r="AK187" i="15"/>
  <c r="AJ187" i="15"/>
  <c r="AI187" i="15"/>
  <c r="AH187" i="15"/>
  <c r="AG187" i="15"/>
  <c r="AF187" i="15"/>
  <c r="AD187" i="15"/>
  <c r="AC187" i="15"/>
  <c r="AB187" i="15"/>
  <c r="AA187" i="15"/>
  <c r="Z187" i="15"/>
  <c r="Y187" i="15"/>
  <c r="Q187" i="15"/>
  <c r="J187" i="15"/>
  <c r="AE187" i="15" s="1"/>
  <c r="C187" i="15"/>
  <c r="AK186" i="15"/>
  <c r="AJ186" i="15"/>
  <c r="AI186" i="15"/>
  <c r="AH186" i="15"/>
  <c r="AG186" i="15"/>
  <c r="AF186" i="15"/>
  <c r="AE186" i="15"/>
  <c r="AD186" i="15"/>
  <c r="AC186" i="15"/>
  <c r="AB186" i="15"/>
  <c r="AA186" i="15"/>
  <c r="Z186" i="15"/>
  <c r="Y186" i="15"/>
  <c r="Q186" i="15"/>
  <c r="X186" i="15" s="1"/>
  <c r="J186" i="15"/>
  <c r="C186" i="15"/>
  <c r="AK185" i="15"/>
  <c r="AJ185" i="15"/>
  <c r="AI185" i="15"/>
  <c r="AH185" i="15"/>
  <c r="AG185" i="15"/>
  <c r="AF185" i="15"/>
  <c r="AE185" i="15"/>
  <c r="AD185" i="15"/>
  <c r="AC185" i="15"/>
  <c r="AB185" i="15"/>
  <c r="AA185" i="15"/>
  <c r="Z185" i="15"/>
  <c r="Y185" i="15"/>
  <c r="X185" i="15"/>
  <c r="Q185" i="15"/>
  <c r="J185" i="15"/>
  <c r="C185" i="15"/>
  <c r="AK184" i="15"/>
  <c r="AJ184" i="15"/>
  <c r="AI184" i="15"/>
  <c r="AH184" i="15"/>
  <c r="AG184" i="15"/>
  <c r="AF184" i="15"/>
  <c r="AD184" i="15"/>
  <c r="AC184" i="15"/>
  <c r="AB184" i="15"/>
  <c r="AA184" i="15"/>
  <c r="Z184" i="15"/>
  <c r="Y184" i="15"/>
  <c r="Q184" i="15"/>
  <c r="J184" i="15"/>
  <c r="C184" i="15"/>
  <c r="AK183" i="15"/>
  <c r="AJ183" i="15"/>
  <c r="AI183" i="15"/>
  <c r="AH183" i="15"/>
  <c r="AG183" i="15"/>
  <c r="AF183" i="15"/>
  <c r="AD183" i="15"/>
  <c r="AC183" i="15"/>
  <c r="AB183" i="15"/>
  <c r="AA183" i="15"/>
  <c r="Z183" i="15"/>
  <c r="Y183" i="15"/>
  <c r="Q183" i="15"/>
  <c r="J183" i="15"/>
  <c r="AE183" i="15" s="1"/>
  <c r="C183" i="15"/>
  <c r="AK182" i="15"/>
  <c r="AJ182" i="15"/>
  <c r="AI182" i="15"/>
  <c r="AH182" i="15"/>
  <c r="AG182" i="15"/>
  <c r="AF182" i="15"/>
  <c r="AE182" i="15"/>
  <c r="AD182" i="15"/>
  <c r="AC182" i="15"/>
  <c r="AB182" i="15"/>
  <c r="AA182" i="15"/>
  <c r="Z182" i="15"/>
  <c r="Y182" i="15"/>
  <c r="Q182" i="15"/>
  <c r="X182" i="15" s="1"/>
  <c r="J182" i="15"/>
  <c r="C182" i="15"/>
  <c r="AK181" i="15"/>
  <c r="AJ181" i="15"/>
  <c r="AI181" i="15"/>
  <c r="AH181" i="15"/>
  <c r="AG181" i="15"/>
  <c r="AF181" i="15"/>
  <c r="AE181" i="15"/>
  <c r="AD181" i="15"/>
  <c r="AC181" i="15"/>
  <c r="AB181" i="15"/>
  <c r="AA181" i="15"/>
  <c r="Z181" i="15"/>
  <c r="Y181" i="15"/>
  <c r="X181" i="15"/>
  <c r="Q181" i="15"/>
  <c r="J181" i="15"/>
  <c r="C181" i="15"/>
  <c r="AK180" i="15"/>
  <c r="AJ180" i="15"/>
  <c r="AI180" i="15"/>
  <c r="AH180" i="15"/>
  <c r="AG180" i="15"/>
  <c r="AF180" i="15"/>
  <c r="AD180" i="15"/>
  <c r="AC180" i="15"/>
  <c r="AB180" i="15"/>
  <c r="AA180" i="15"/>
  <c r="Z180" i="15"/>
  <c r="Y180" i="15"/>
  <c r="Q180" i="15"/>
  <c r="J180" i="15"/>
  <c r="C180" i="15"/>
  <c r="AK179" i="15"/>
  <c r="AJ179" i="15"/>
  <c r="AI179" i="15"/>
  <c r="AH179" i="15"/>
  <c r="AG179" i="15"/>
  <c r="AF179" i="15"/>
  <c r="AD179" i="15"/>
  <c r="AC179" i="15"/>
  <c r="AB179" i="15"/>
  <c r="AA179" i="15"/>
  <c r="Z179" i="15"/>
  <c r="Y179" i="15"/>
  <c r="Q179" i="15"/>
  <c r="J179" i="15"/>
  <c r="AE179" i="15" s="1"/>
  <c r="C179" i="15"/>
  <c r="AK178" i="15"/>
  <c r="AJ178" i="15"/>
  <c r="AI178" i="15"/>
  <c r="AH178" i="15"/>
  <c r="AG178" i="15"/>
  <c r="AF178" i="15"/>
  <c r="AD178" i="15"/>
  <c r="AC178" i="15"/>
  <c r="AB178" i="15"/>
  <c r="AA178" i="15"/>
  <c r="Z178" i="15"/>
  <c r="Y178" i="15"/>
  <c r="Q178" i="15"/>
  <c r="J178" i="15"/>
  <c r="AE178" i="15" s="1"/>
  <c r="C178" i="15"/>
  <c r="AK177" i="15"/>
  <c r="AJ177" i="15"/>
  <c r="AI177" i="15"/>
  <c r="AH177" i="15"/>
  <c r="AG177" i="15"/>
  <c r="AF177" i="15"/>
  <c r="AD177" i="15"/>
  <c r="AC177" i="15"/>
  <c r="AB177" i="15"/>
  <c r="AA177" i="15"/>
  <c r="Z177" i="15"/>
  <c r="Y177" i="15"/>
  <c r="Q177" i="15"/>
  <c r="J177" i="15"/>
  <c r="AE177" i="15" s="1"/>
  <c r="C177" i="15"/>
  <c r="AK176" i="15"/>
  <c r="AJ176" i="15"/>
  <c r="AI176" i="15"/>
  <c r="AH176" i="15"/>
  <c r="AG176" i="15"/>
  <c r="AF176" i="15"/>
  <c r="AD176" i="15"/>
  <c r="AC176" i="15"/>
  <c r="AB176" i="15"/>
  <c r="AA176" i="15"/>
  <c r="Z176" i="15"/>
  <c r="Y176" i="15"/>
  <c r="Q176" i="15"/>
  <c r="J176" i="15"/>
  <c r="AE176" i="15" s="1"/>
  <c r="C176" i="15"/>
  <c r="AK175" i="15"/>
  <c r="AJ175" i="15"/>
  <c r="AI175" i="15"/>
  <c r="AH175" i="15"/>
  <c r="AG175" i="15"/>
  <c r="AF175" i="15"/>
  <c r="AD175" i="15"/>
  <c r="AC175" i="15"/>
  <c r="AB175" i="15"/>
  <c r="AA175" i="15"/>
  <c r="Z175" i="15"/>
  <c r="Y175" i="15"/>
  <c r="Q175" i="15"/>
  <c r="J175" i="15"/>
  <c r="AE175" i="15" s="1"/>
  <c r="C175" i="15"/>
  <c r="AK174" i="15"/>
  <c r="AJ174" i="15"/>
  <c r="AI174" i="15"/>
  <c r="AH174" i="15"/>
  <c r="AG174" i="15"/>
  <c r="AF174" i="15"/>
  <c r="AD174" i="15"/>
  <c r="AC174" i="15"/>
  <c r="AB174" i="15"/>
  <c r="AA174" i="15"/>
  <c r="Z174" i="15"/>
  <c r="Y174" i="15"/>
  <c r="Q174" i="15"/>
  <c r="X174" i="15" s="1"/>
  <c r="J174" i="15"/>
  <c r="AE174" i="15" s="1"/>
  <c r="C174" i="15"/>
  <c r="AK173" i="15"/>
  <c r="AJ173" i="15"/>
  <c r="AI173" i="15"/>
  <c r="AH173" i="15"/>
  <c r="AG173" i="15"/>
  <c r="AF173" i="15"/>
  <c r="AE173" i="15"/>
  <c r="AD173" i="15"/>
  <c r="AC173" i="15"/>
  <c r="AB173" i="15"/>
  <c r="AA173" i="15"/>
  <c r="Z173" i="15"/>
  <c r="Y173" i="15"/>
  <c r="Q173" i="15"/>
  <c r="X173" i="15" s="1"/>
  <c r="J173" i="15"/>
  <c r="C173" i="15"/>
  <c r="AK172" i="15"/>
  <c r="AJ172" i="15"/>
  <c r="AI172" i="15"/>
  <c r="AH172" i="15"/>
  <c r="AG172" i="15"/>
  <c r="AF172" i="15"/>
  <c r="AD172" i="15"/>
  <c r="AC172" i="15"/>
  <c r="AB172" i="15"/>
  <c r="AA172" i="15"/>
  <c r="Z172" i="15"/>
  <c r="Y172" i="15"/>
  <c r="Q172" i="15"/>
  <c r="J172" i="15"/>
  <c r="AE172" i="15" s="1"/>
  <c r="C172" i="15"/>
  <c r="AK171" i="15"/>
  <c r="AJ171" i="15"/>
  <c r="AI171" i="15"/>
  <c r="AH171" i="15"/>
  <c r="AG171" i="15"/>
  <c r="AF171" i="15"/>
  <c r="AD171" i="15"/>
  <c r="AC171" i="15"/>
  <c r="AB171" i="15"/>
  <c r="AA171" i="15"/>
  <c r="Z171" i="15"/>
  <c r="Y171" i="15"/>
  <c r="Q171" i="15"/>
  <c r="J171" i="15"/>
  <c r="AE171" i="15" s="1"/>
  <c r="C171" i="15"/>
  <c r="AK170" i="15"/>
  <c r="AJ170" i="15"/>
  <c r="AI170" i="15"/>
  <c r="AH170" i="15"/>
  <c r="AG170" i="15"/>
  <c r="AF170" i="15"/>
  <c r="AD170" i="15"/>
  <c r="AC170" i="15"/>
  <c r="AB170" i="15"/>
  <c r="AA170" i="15"/>
  <c r="Z170" i="15"/>
  <c r="Y170" i="15"/>
  <c r="Q170" i="15"/>
  <c r="J170" i="15"/>
  <c r="C170" i="15"/>
  <c r="AK169" i="15"/>
  <c r="AJ169" i="15"/>
  <c r="AI169" i="15"/>
  <c r="AH169" i="15"/>
  <c r="AG169" i="15"/>
  <c r="AF169" i="15"/>
  <c r="AD169" i="15"/>
  <c r="AC169" i="15"/>
  <c r="AB169" i="15"/>
  <c r="AA169" i="15"/>
  <c r="Z169" i="15"/>
  <c r="Y169" i="15"/>
  <c r="Q169" i="15"/>
  <c r="X169" i="15" s="1"/>
  <c r="J169" i="15"/>
  <c r="AE169" i="15" s="1"/>
  <c r="C169" i="15"/>
  <c r="AK168" i="15"/>
  <c r="AJ168" i="15"/>
  <c r="AI168" i="15"/>
  <c r="AH168" i="15"/>
  <c r="AG168" i="15"/>
  <c r="AF168" i="15"/>
  <c r="AD168" i="15"/>
  <c r="AC168" i="15"/>
  <c r="AB168" i="15"/>
  <c r="AA168" i="15"/>
  <c r="Z168" i="15"/>
  <c r="Y168" i="15"/>
  <c r="X168" i="15"/>
  <c r="Q168" i="15"/>
  <c r="J168" i="15"/>
  <c r="C168" i="15"/>
  <c r="AK167" i="15"/>
  <c r="AJ167" i="15"/>
  <c r="AI167" i="15"/>
  <c r="AH167" i="15"/>
  <c r="AG167" i="15"/>
  <c r="AF167" i="15"/>
  <c r="AD167" i="15"/>
  <c r="AC167" i="15"/>
  <c r="AB167" i="15"/>
  <c r="AA167" i="15"/>
  <c r="Z167" i="15"/>
  <c r="Y167" i="15"/>
  <c r="Q167" i="15"/>
  <c r="J167" i="15"/>
  <c r="AE167" i="15" s="1"/>
  <c r="C167" i="15"/>
  <c r="AK166" i="15"/>
  <c r="AJ166" i="15"/>
  <c r="AI166" i="15"/>
  <c r="AH166" i="15"/>
  <c r="AG166" i="15"/>
  <c r="AF166" i="15"/>
  <c r="AE166" i="15"/>
  <c r="AD166" i="15"/>
  <c r="AC166" i="15"/>
  <c r="AB166" i="15"/>
  <c r="AA166" i="15"/>
  <c r="Z166" i="15"/>
  <c r="Y166" i="15"/>
  <c r="X166" i="15"/>
  <c r="Q166" i="15"/>
  <c r="J166" i="15"/>
  <c r="C166" i="15"/>
  <c r="AK165" i="15"/>
  <c r="AJ165" i="15"/>
  <c r="AI165" i="15"/>
  <c r="AH165" i="15"/>
  <c r="AG165" i="15"/>
  <c r="AF165" i="15"/>
  <c r="AD165" i="15"/>
  <c r="AC165" i="15"/>
  <c r="AB165" i="15"/>
  <c r="AA165" i="15"/>
  <c r="Z165" i="15"/>
  <c r="Y165" i="15"/>
  <c r="X165" i="15"/>
  <c r="Q165" i="15"/>
  <c r="AE165" i="15" s="1"/>
  <c r="J165" i="15"/>
  <c r="C165" i="15"/>
  <c r="C163" i="15" s="1"/>
  <c r="AH164" i="15"/>
  <c r="AB164" i="15"/>
  <c r="W164" i="15"/>
  <c r="V164" i="15"/>
  <c r="U164" i="15"/>
  <c r="T164" i="15"/>
  <c r="AA164" i="15" s="1"/>
  <c r="S164" i="15"/>
  <c r="R164" i="15"/>
  <c r="P164" i="15"/>
  <c r="AK164" i="15" s="1"/>
  <c r="O164" i="15"/>
  <c r="AC164" i="15" s="1"/>
  <c r="N164" i="15"/>
  <c r="AI164" i="15" s="1"/>
  <c r="M164" i="15"/>
  <c r="L164" i="15"/>
  <c r="Z164" i="15" s="1"/>
  <c r="K164" i="15"/>
  <c r="AF164" i="15" s="1"/>
  <c r="I164" i="15"/>
  <c r="H164" i="15"/>
  <c r="G164" i="15"/>
  <c r="F164" i="15"/>
  <c r="E164" i="15"/>
  <c r="D164" i="15"/>
  <c r="AA163" i="15"/>
  <c r="W163" i="15"/>
  <c r="V163" i="15"/>
  <c r="AC163" i="15" s="1"/>
  <c r="U163" i="15"/>
  <c r="T163" i="15"/>
  <c r="S163" i="15"/>
  <c r="R163" i="15"/>
  <c r="Y163" i="15" s="1"/>
  <c r="Q163" i="15"/>
  <c r="X163" i="15" s="1"/>
  <c r="P163" i="15"/>
  <c r="O163" i="15"/>
  <c r="N163" i="15"/>
  <c r="M163" i="15"/>
  <c r="AH163" i="15" s="1"/>
  <c r="L163" i="15"/>
  <c r="K163" i="15"/>
  <c r="J163" i="15"/>
  <c r="I163" i="15"/>
  <c r="I162" i="15" s="1"/>
  <c r="H163" i="15"/>
  <c r="H162" i="15" s="1"/>
  <c r="G163" i="15"/>
  <c r="F163" i="15"/>
  <c r="E163" i="15"/>
  <c r="E162" i="15" s="1"/>
  <c r="D163" i="15"/>
  <c r="D162" i="15" s="1"/>
  <c r="V162" i="15"/>
  <c r="N162" i="15"/>
  <c r="M162" i="15"/>
  <c r="AH162" i="15" s="1"/>
  <c r="X161" i="15"/>
  <c r="AK160" i="15"/>
  <c r="AJ160" i="15"/>
  <c r="AI160" i="15"/>
  <c r="AH160" i="15"/>
  <c r="AG160" i="15"/>
  <c r="AF160" i="15"/>
  <c r="AD160" i="15"/>
  <c r="AC160" i="15"/>
  <c r="AB160" i="15"/>
  <c r="AA160" i="15"/>
  <c r="Z160" i="15"/>
  <c r="Y160" i="15"/>
  <c r="Q160" i="15"/>
  <c r="X160" i="15" s="1"/>
  <c r="J160" i="15"/>
  <c r="C160" i="15"/>
  <c r="AK159" i="15"/>
  <c r="AJ159" i="15"/>
  <c r="AI159" i="15"/>
  <c r="AH159" i="15"/>
  <c r="AG159" i="15"/>
  <c r="AF159" i="15"/>
  <c r="AD159" i="15"/>
  <c r="AC159" i="15"/>
  <c r="AB159" i="15"/>
  <c r="AA159" i="15"/>
  <c r="Z159" i="15"/>
  <c r="Y159" i="15"/>
  <c r="Q159" i="15"/>
  <c r="X159" i="15" s="1"/>
  <c r="J159" i="15"/>
  <c r="AE159" i="15" s="1"/>
  <c r="C159" i="15"/>
  <c r="AK158" i="15"/>
  <c r="AJ158" i="15"/>
  <c r="AI158" i="15"/>
  <c r="AH158" i="15"/>
  <c r="AG158" i="15"/>
  <c r="AF158" i="15"/>
  <c r="AD158" i="15"/>
  <c r="AC158" i="15"/>
  <c r="AB158" i="15"/>
  <c r="AA158" i="15"/>
  <c r="Z158" i="15"/>
  <c r="Y158" i="15"/>
  <c r="X158" i="15"/>
  <c r="Q158" i="15"/>
  <c r="J158" i="15"/>
  <c r="AE158" i="15" s="1"/>
  <c r="C158" i="15"/>
  <c r="AK157" i="15"/>
  <c r="AJ157" i="15"/>
  <c r="AI157" i="15"/>
  <c r="AH157" i="15"/>
  <c r="AG157" i="15"/>
  <c r="AF157" i="15"/>
  <c r="AD157" i="15"/>
  <c r="AC157" i="15"/>
  <c r="AB157" i="15"/>
  <c r="AA157" i="15"/>
  <c r="Z157" i="15"/>
  <c r="Y157" i="15"/>
  <c r="Q157" i="15"/>
  <c r="J157" i="15"/>
  <c r="C157" i="15"/>
  <c r="AK156" i="15"/>
  <c r="AJ156" i="15"/>
  <c r="AI156" i="15"/>
  <c r="AH156" i="15"/>
  <c r="AG156" i="15"/>
  <c r="AF156" i="15"/>
  <c r="AD156" i="15"/>
  <c r="AC156" i="15"/>
  <c r="AB156" i="15"/>
  <c r="AA156" i="15"/>
  <c r="Z156" i="15"/>
  <c r="Y156" i="15"/>
  <c r="Q156" i="15"/>
  <c r="J156" i="15"/>
  <c r="AE156" i="15" s="1"/>
  <c r="C156" i="15"/>
  <c r="AK155" i="15"/>
  <c r="AJ155" i="15"/>
  <c r="AI155" i="15"/>
  <c r="AH155" i="15"/>
  <c r="AG155" i="15"/>
  <c r="AF155" i="15"/>
  <c r="AD155" i="15"/>
  <c r="AC155" i="15"/>
  <c r="AB155" i="15"/>
  <c r="AA155" i="15"/>
  <c r="Z155" i="15"/>
  <c r="Y155" i="15"/>
  <c r="Q155" i="15"/>
  <c r="J155" i="15"/>
  <c r="AE155" i="15" s="1"/>
  <c r="C155" i="15"/>
  <c r="AK154" i="15"/>
  <c r="AJ154" i="15"/>
  <c r="AI154" i="15"/>
  <c r="AH154" i="15"/>
  <c r="AG154" i="15"/>
  <c r="AF154" i="15"/>
  <c r="AE154" i="15"/>
  <c r="AD154" i="15"/>
  <c r="AC154" i="15"/>
  <c r="AB154" i="15"/>
  <c r="AA154" i="15"/>
  <c r="Z154" i="15"/>
  <c r="Y154" i="15"/>
  <c r="Q154" i="15"/>
  <c r="X154" i="15" s="1"/>
  <c r="J154" i="15"/>
  <c r="C154" i="15"/>
  <c r="AK153" i="15"/>
  <c r="AJ153" i="15"/>
  <c r="AI153" i="15"/>
  <c r="AH153" i="15"/>
  <c r="AG153" i="15"/>
  <c r="AF153" i="15"/>
  <c r="AD153" i="15"/>
  <c r="AC153" i="15"/>
  <c r="AB153" i="15"/>
  <c r="AA153" i="15"/>
  <c r="Z153" i="15"/>
  <c r="Y153" i="15"/>
  <c r="Q153" i="15"/>
  <c r="J153" i="15"/>
  <c r="X153" i="15" s="1"/>
  <c r="C153" i="15"/>
  <c r="AK152" i="15"/>
  <c r="AJ152" i="15"/>
  <c r="AI152" i="15"/>
  <c r="AH152" i="15"/>
  <c r="AG152" i="15"/>
  <c r="AF152" i="15"/>
  <c r="AD152" i="15"/>
  <c r="AC152" i="15"/>
  <c r="AB152" i="15"/>
  <c r="AA152" i="15"/>
  <c r="Z152" i="15"/>
  <c r="Y152" i="15"/>
  <c r="Q152" i="15"/>
  <c r="J152" i="15"/>
  <c r="AE152" i="15" s="1"/>
  <c r="C152" i="15"/>
  <c r="AK151" i="15"/>
  <c r="AJ151" i="15"/>
  <c r="AI151" i="15"/>
  <c r="AH151" i="15"/>
  <c r="AG151" i="15"/>
  <c r="AF151" i="15"/>
  <c r="AD151" i="15"/>
  <c r="AC151" i="15"/>
  <c r="AB151" i="15"/>
  <c r="AA151" i="15"/>
  <c r="Z151" i="15"/>
  <c r="Y151" i="15"/>
  <c r="Q151" i="15"/>
  <c r="J151" i="15"/>
  <c r="AE151" i="15" s="1"/>
  <c r="C151" i="15"/>
  <c r="AK150" i="15"/>
  <c r="AJ150" i="15"/>
  <c r="AI150" i="15"/>
  <c r="AH150" i="15"/>
  <c r="AG150" i="15"/>
  <c r="AF150" i="15"/>
  <c r="AD150" i="15"/>
  <c r="AC150" i="15"/>
  <c r="AB150" i="15"/>
  <c r="AA150" i="15"/>
  <c r="Z150" i="15"/>
  <c r="Y150" i="15"/>
  <c r="Q150" i="15"/>
  <c r="J150" i="15"/>
  <c r="AE150" i="15" s="1"/>
  <c r="C150" i="15"/>
  <c r="AK149" i="15"/>
  <c r="AJ149" i="15"/>
  <c r="AI149" i="15"/>
  <c r="AH149" i="15"/>
  <c r="AG149" i="15"/>
  <c r="AF149" i="15"/>
  <c r="AD149" i="15"/>
  <c r="AC149" i="15"/>
  <c r="AB149" i="15"/>
  <c r="AA149" i="15"/>
  <c r="Z149" i="15"/>
  <c r="Y149" i="15"/>
  <c r="Q149" i="15"/>
  <c r="J149" i="15"/>
  <c r="X149" i="15" s="1"/>
  <c r="C149" i="15"/>
  <c r="AK148" i="15"/>
  <c r="AJ148" i="15"/>
  <c r="AI148" i="15"/>
  <c r="AH148" i="15"/>
  <c r="AG148" i="15"/>
  <c r="AF148" i="15"/>
  <c r="AD148" i="15"/>
  <c r="AC148" i="15"/>
  <c r="AB148" i="15"/>
  <c r="AA148" i="15"/>
  <c r="Z148" i="15"/>
  <c r="Y148" i="15"/>
  <c r="Q148" i="15"/>
  <c r="X148" i="15" s="1"/>
  <c r="J148" i="15"/>
  <c r="AE148" i="15" s="1"/>
  <c r="C148" i="15"/>
  <c r="AK147" i="15"/>
  <c r="AJ147" i="15"/>
  <c r="AI147" i="15"/>
  <c r="AH147" i="15"/>
  <c r="AG147" i="15"/>
  <c r="AF147" i="15"/>
  <c r="AD147" i="15"/>
  <c r="AC147" i="15"/>
  <c r="AB147" i="15"/>
  <c r="AA147" i="15"/>
  <c r="Z147" i="15"/>
  <c r="Y147" i="15"/>
  <c r="Q147" i="15"/>
  <c r="X147" i="15" s="1"/>
  <c r="J147" i="15"/>
  <c r="AE147" i="15" s="1"/>
  <c r="C147" i="15"/>
  <c r="AK146" i="15"/>
  <c r="AJ146" i="15"/>
  <c r="AI146" i="15"/>
  <c r="AH146" i="15"/>
  <c r="AG146" i="15"/>
  <c r="AF146" i="15"/>
  <c r="AD146" i="15"/>
  <c r="AC146" i="15"/>
  <c r="AB146" i="15"/>
  <c r="AA146" i="15"/>
  <c r="Z146" i="15"/>
  <c r="Y146" i="15"/>
  <c r="Q146" i="15"/>
  <c r="J146" i="15"/>
  <c r="X146" i="15" s="1"/>
  <c r="C146" i="15"/>
  <c r="AK145" i="15"/>
  <c r="AJ145" i="15"/>
  <c r="AI145" i="15"/>
  <c r="AH145" i="15"/>
  <c r="AG145" i="15"/>
  <c r="AF145" i="15"/>
  <c r="AD145" i="15"/>
  <c r="AC145" i="15"/>
  <c r="AB145" i="15"/>
  <c r="AA145" i="15"/>
  <c r="Z145" i="15"/>
  <c r="Y145" i="15"/>
  <c r="Q145" i="15"/>
  <c r="J145" i="15"/>
  <c r="C145" i="15"/>
  <c r="AK144" i="15"/>
  <c r="AJ144" i="15"/>
  <c r="AI144" i="15"/>
  <c r="AH144" i="15"/>
  <c r="AG144" i="15"/>
  <c r="AF144" i="15"/>
  <c r="AD144" i="15"/>
  <c r="AC144" i="15"/>
  <c r="AB144" i="15"/>
  <c r="AA144" i="15"/>
  <c r="Z144" i="15"/>
  <c r="Y144" i="15"/>
  <c r="Q144" i="15"/>
  <c r="J144" i="15"/>
  <c r="AE144" i="15" s="1"/>
  <c r="C144" i="15"/>
  <c r="AK143" i="15"/>
  <c r="AJ143" i="15"/>
  <c r="AI143" i="15"/>
  <c r="AH143" i="15"/>
  <c r="AG143" i="15"/>
  <c r="AF143" i="15"/>
  <c r="AD143" i="15"/>
  <c r="AC143" i="15"/>
  <c r="AB143" i="15"/>
  <c r="AA143" i="15"/>
  <c r="Z143" i="15"/>
  <c r="Y143" i="15"/>
  <c r="Q143" i="15"/>
  <c r="X143" i="15" s="1"/>
  <c r="J143" i="15"/>
  <c r="AE143" i="15" s="1"/>
  <c r="C143" i="15"/>
  <c r="AK142" i="15"/>
  <c r="AJ142" i="15"/>
  <c r="AI142" i="15"/>
  <c r="AH142" i="15"/>
  <c r="AG142" i="15"/>
  <c r="AF142" i="15"/>
  <c r="AE142" i="15"/>
  <c r="AD142" i="15"/>
  <c r="AC142" i="15"/>
  <c r="AB142" i="15"/>
  <c r="AA142" i="15"/>
  <c r="Z142" i="15"/>
  <c r="Y142" i="15"/>
  <c r="X142" i="15"/>
  <c r="Q142" i="15"/>
  <c r="J142" i="15"/>
  <c r="C142" i="15"/>
  <c r="AK141" i="15"/>
  <c r="AJ141" i="15"/>
  <c r="AI141" i="15"/>
  <c r="AH141" i="15"/>
  <c r="AG141" i="15"/>
  <c r="AF141" i="15"/>
  <c r="AD141" i="15"/>
  <c r="AC141" i="15"/>
  <c r="AB141" i="15"/>
  <c r="AA141" i="15"/>
  <c r="Z141" i="15"/>
  <c r="Y141" i="15"/>
  <c r="Q141" i="15"/>
  <c r="J141" i="15"/>
  <c r="C141" i="15"/>
  <c r="AK140" i="15"/>
  <c r="AJ140" i="15"/>
  <c r="AI140" i="15"/>
  <c r="AH140" i="15"/>
  <c r="AG140" i="15"/>
  <c r="AF140" i="15"/>
  <c r="AD140" i="15"/>
  <c r="AC140" i="15"/>
  <c r="AB140" i="15"/>
  <c r="AA140" i="15"/>
  <c r="Z140" i="15"/>
  <c r="Y140" i="15"/>
  <c r="Q140" i="15"/>
  <c r="J140" i="15"/>
  <c r="AE140" i="15" s="1"/>
  <c r="C140" i="15"/>
  <c r="AK139" i="15"/>
  <c r="AJ139" i="15"/>
  <c r="AI139" i="15"/>
  <c r="AH139" i="15"/>
  <c r="AG139" i="15"/>
  <c r="AF139" i="15"/>
  <c r="AD139" i="15"/>
  <c r="AC139" i="15"/>
  <c r="AB139" i="15"/>
  <c r="AA139" i="15"/>
  <c r="Z139" i="15"/>
  <c r="Y139" i="15"/>
  <c r="Q139" i="15"/>
  <c r="J139" i="15"/>
  <c r="AE139" i="15" s="1"/>
  <c r="C139" i="15"/>
  <c r="AK138" i="15"/>
  <c r="AJ138" i="15"/>
  <c r="AI138" i="15"/>
  <c r="AH138" i="15"/>
  <c r="AG138" i="15"/>
  <c r="AF138" i="15"/>
  <c r="AE138" i="15"/>
  <c r="AD138" i="15"/>
  <c r="AC138" i="15"/>
  <c r="AB138" i="15"/>
  <c r="AA138" i="15"/>
  <c r="Z138" i="15"/>
  <c r="Y138" i="15"/>
  <c r="Q138" i="15"/>
  <c r="X138" i="15" s="1"/>
  <c r="J138" i="15"/>
  <c r="C138" i="15"/>
  <c r="AK137" i="15"/>
  <c r="AJ137" i="15"/>
  <c r="AI137" i="15"/>
  <c r="AH137" i="15"/>
  <c r="AG137" i="15"/>
  <c r="AF137" i="15"/>
  <c r="AD137" i="15"/>
  <c r="AC137" i="15"/>
  <c r="AB137" i="15"/>
  <c r="AA137" i="15"/>
  <c r="Z137" i="15"/>
  <c r="Y137" i="15"/>
  <c r="Q137" i="15"/>
  <c r="J137" i="15"/>
  <c r="X137" i="15" s="1"/>
  <c r="C137" i="15"/>
  <c r="AK136" i="15"/>
  <c r="AJ136" i="15"/>
  <c r="AI136" i="15"/>
  <c r="AH136" i="15"/>
  <c r="AG136" i="15"/>
  <c r="AF136" i="15"/>
  <c r="AD136" i="15"/>
  <c r="AC136" i="15"/>
  <c r="AB136" i="15"/>
  <c r="AA136" i="15"/>
  <c r="Z136" i="15"/>
  <c r="Y136" i="15"/>
  <c r="Q136" i="15"/>
  <c r="J136" i="15"/>
  <c r="AE136" i="15" s="1"/>
  <c r="C136" i="15"/>
  <c r="AK135" i="15"/>
  <c r="AJ135" i="15"/>
  <c r="AI135" i="15"/>
  <c r="AH135" i="15"/>
  <c r="AG135" i="15"/>
  <c r="AF135" i="15"/>
  <c r="AD135" i="15"/>
  <c r="AC135" i="15"/>
  <c r="AB135" i="15"/>
  <c r="AA135" i="15"/>
  <c r="Z135" i="15"/>
  <c r="Y135" i="15"/>
  <c r="Q135" i="15"/>
  <c r="J135" i="15"/>
  <c r="AE135" i="15" s="1"/>
  <c r="C135" i="15"/>
  <c r="AK134" i="15"/>
  <c r="AJ134" i="15"/>
  <c r="AI134" i="15"/>
  <c r="AH134" i="15"/>
  <c r="AG134" i="15"/>
  <c r="AF134" i="15"/>
  <c r="AD134" i="15"/>
  <c r="AC134" i="15"/>
  <c r="AB134" i="15"/>
  <c r="AA134" i="15"/>
  <c r="Z134" i="15"/>
  <c r="Y134" i="15"/>
  <c r="Q134" i="15"/>
  <c r="J134" i="15"/>
  <c r="AE134" i="15" s="1"/>
  <c r="C134" i="15"/>
  <c r="AK133" i="15"/>
  <c r="AJ133" i="15"/>
  <c r="AI133" i="15"/>
  <c r="AH133" i="15"/>
  <c r="AG133" i="15"/>
  <c r="AF133" i="15"/>
  <c r="AD133" i="15"/>
  <c r="AC133" i="15"/>
  <c r="AB133" i="15"/>
  <c r="AA133" i="15"/>
  <c r="Z133" i="15"/>
  <c r="Y133" i="15"/>
  <c r="Q133" i="15"/>
  <c r="J133" i="15"/>
  <c r="X133" i="15" s="1"/>
  <c r="C133" i="15"/>
  <c r="AK132" i="15"/>
  <c r="AJ132" i="15"/>
  <c r="AI132" i="15"/>
  <c r="AH132" i="15"/>
  <c r="AG132" i="15"/>
  <c r="AF132" i="15"/>
  <c r="AD132" i="15"/>
  <c r="AC132" i="15"/>
  <c r="AB132" i="15"/>
  <c r="AA132" i="15"/>
  <c r="Z132" i="15"/>
  <c r="Y132" i="15"/>
  <c r="Q132" i="15"/>
  <c r="X132" i="15" s="1"/>
  <c r="J132" i="15"/>
  <c r="AE132" i="15" s="1"/>
  <c r="C132" i="15"/>
  <c r="AK131" i="15"/>
  <c r="AJ131" i="15"/>
  <c r="AI131" i="15"/>
  <c r="AH131" i="15"/>
  <c r="AG131" i="15"/>
  <c r="AF131" i="15"/>
  <c r="AD131" i="15"/>
  <c r="AC131" i="15"/>
  <c r="AB131" i="15"/>
  <c r="AA131" i="15"/>
  <c r="Z131" i="15"/>
  <c r="Y131" i="15"/>
  <c r="Q131" i="15"/>
  <c r="X131" i="15" s="1"/>
  <c r="J131" i="15"/>
  <c r="AE131" i="15" s="1"/>
  <c r="C131" i="15"/>
  <c r="AK130" i="15"/>
  <c r="AJ130" i="15"/>
  <c r="AI130" i="15"/>
  <c r="AH130" i="15"/>
  <c r="AG130" i="15"/>
  <c r="AF130" i="15"/>
  <c r="AD130" i="15"/>
  <c r="AC130" i="15"/>
  <c r="AB130" i="15"/>
  <c r="AA130" i="15"/>
  <c r="Z130" i="15"/>
  <c r="Y130" i="15"/>
  <c r="Q130" i="15"/>
  <c r="J130" i="15"/>
  <c r="X130" i="15" s="1"/>
  <c r="C130" i="15"/>
  <c r="AK129" i="15"/>
  <c r="AJ129" i="15"/>
  <c r="AI129" i="15"/>
  <c r="AH129" i="15"/>
  <c r="AG129" i="15"/>
  <c r="AF129" i="15"/>
  <c r="AD129" i="15"/>
  <c r="AC129" i="15"/>
  <c r="AB129" i="15"/>
  <c r="AA129" i="15"/>
  <c r="Z129" i="15"/>
  <c r="Y129" i="15"/>
  <c r="Q129" i="15"/>
  <c r="J129" i="15"/>
  <c r="C129" i="15"/>
  <c r="AK128" i="15"/>
  <c r="AJ128" i="15"/>
  <c r="AI128" i="15"/>
  <c r="AH128" i="15"/>
  <c r="AG128" i="15"/>
  <c r="AF128" i="15"/>
  <c r="AD128" i="15"/>
  <c r="AC128" i="15"/>
  <c r="AB128" i="15"/>
  <c r="AA128" i="15"/>
  <c r="Z128" i="15"/>
  <c r="Y128" i="15"/>
  <c r="Q128" i="15"/>
  <c r="J128" i="15"/>
  <c r="AE128" i="15" s="1"/>
  <c r="C128" i="15"/>
  <c r="AK127" i="15"/>
  <c r="AJ127" i="15"/>
  <c r="AI127" i="15"/>
  <c r="AH127" i="15"/>
  <c r="AG127" i="15"/>
  <c r="AF127" i="15"/>
  <c r="AD127" i="15"/>
  <c r="AC127" i="15"/>
  <c r="AB127" i="15"/>
  <c r="AA127" i="15"/>
  <c r="Z127" i="15"/>
  <c r="Y127" i="15"/>
  <c r="Q127" i="15"/>
  <c r="J127" i="15"/>
  <c r="AE127" i="15" s="1"/>
  <c r="C127" i="15"/>
  <c r="AK126" i="15"/>
  <c r="AJ126" i="15"/>
  <c r="AI126" i="15"/>
  <c r="AH126" i="15"/>
  <c r="AG126" i="15"/>
  <c r="AF126" i="15"/>
  <c r="AE126" i="15"/>
  <c r="AD126" i="15"/>
  <c r="AC126" i="15"/>
  <c r="AB126" i="15"/>
  <c r="AA126" i="15"/>
  <c r="Z126" i="15"/>
  <c r="Y126" i="15"/>
  <c r="X126" i="15"/>
  <c r="Q126" i="15"/>
  <c r="J126" i="15"/>
  <c r="C126" i="15"/>
  <c r="AK125" i="15"/>
  <c r="AJ125" i="15"/>
  <c r="AI125" i="15"/>
  <c r="AH125" i="15"/>
  <c r="AG125" i="15"/>
  <c r="AF125" i="15"/>
  <c r="AD125" i="15"/>
  <c r="AC125" i="15"/>
  <c r="AB125" i="15"/>
  <c r="AA125" i="15"/>
  <c r="Z125" i="15"/>
  <c r="Y125" i="15"/>
  <c r="Q125" i="15"/>
  <c r="J125" i="15"/>
  <c r="C125" i="15"/>
  <c r="AK124" i="15"/>
  <c r="AJ124" i="15"/>
  <c r="AI124" i="15"/>
  <c r="AH124" i="15"/>
  <c r="AG124" i="15"/>
  <c r="AF124" i="15"/>
  <c r="AD124" i="15"/>
  <c r="AC124" i="15"/>
  <c r="AB124" i="15"/>
  <c r="AA124" i="15"/>
  <c r="Z124" i="15"/>
  <c r="Y124" i="15"/>
  <c r="Q124" i="15"/>
  <c r="J124" i="15"/>
  <c r="C124" i="15"/>
  <c r="AK123" i="15"/>
  <c r="AJ123" i="15"/>
  <c r="AI123" i="15"/>
  <c r="AH123" i="15"/>
  <c r="AG123" i="15"/>
  <c r="AF123" i="15"/>
  <c r="AD123" i="15"/>
  <c r="AC123" i="15"/>
  <c r="AB123" i="15"/>
  <c r="AA123" i="15"/>
  <c r="Z123" i="15"/>
  <c r="Y123" i="15"/>
  <c r="Q123" i="15"/>
  <c r="J123" i="15"/>
  <c r="J121" i="15" s="1"/>
  <c r="C123" i="15"/>
  <c r="AF122" i="15"/>
  <c r="W122" i="15"/>
  <c r="AD122" i="15" s="1"/>
  <c r="V122" i="15"/>
  <c r="AC122" i="15" s="1"/>
  <c r="U122" i="15"/>
  <c r="T122" i="15"/>
  <c r="AA122" i="15" s="1"/>
  <c r="S122" i="15"/>
  <c r="Z122" i="15" s="1"/>
  <c r="R122" i="15"/>
  <c r="P122" i="15"/>
  <c r="AK122" i="15" s="1"/>
  <c r="O122" i="15"/>
  <c r="AJ122" i="15" s="1"/>
  <c r="N122" i="15"/>
  <c r="M122" i="15"/>
  <c r="L122" i="15"/>
  <c r="AG122" i="15" s="1"/>
  <c r="K122" i="15"/>
  <c r="K2" i="15" s="1"/>
  <c r="I122" i="15"/>
  <c r="I120" i="15" s="1"/>
  <c r="H122" i="15"/>
  <c r="G122" i="15"/>
  <c r="F122" i="15"/>
  <c r="F120" i="15" s="1"/>
  <c r="E122" i="15"/>
  <c r="E120" i="15" s="1"/>
  <c r="D122" i="15"/>
  <c r="AB121" i="15"/>
  <c r="W121" i="15"/>
  <c r="V121" i="15"/>
  <c r="AC121" i="15" s="1"/>
  <c r="U121" i="15"/>
  <c r="T121" i="15"/>
  <c r="S121" i="15"/>
  <c r="R121" i="15"/>
  <c r="Y121" i="15" s="1"/>
  <c r="P121" i="15"/>
  <c r="O121" i="15"/>
  <c r="N121" i="15"/>
  <c r="AI121" i="15" s="1"/>
  <c r="M121" i="15"/>
  <c r="AH121" i="15" s="1"/>
  <c r="L121" i="15"/>
  <c r="K121" i="15"/>
  <c r="I121" i="15"/>
  <c r="H121" i="15"/>
  <c r="H120" i="15" s="1"/>
  <c r="G121" i="15"/>
  <c r="G120" i="15" s="1"/>
  <c r="F121" i="15"/>
  <c r="E121" i="15"/>
  <c r="D121" i="15"/>
  <c r="D120" i="15" s="1"/>
  <c r="C121" i="15"/>
  <c r="V120" i="15"/>
  <c r="R120" i="15"/>
  <c r="X119" i="15"/>
  <c r="AK118" i="15"/>
  <c r="AJ118" i="15"/>
  <c r="AI118" i="15"/>
  <c r="AH118" i="15"/>
  <c r="AG118" i="15"/>
  <c r="AF118" i="15"/>
  <c r="AD118" i="15"/>
  <c r="AC118" i="15"/>
  <c r="AB118" i="15"/>
  <c r="AA118" i="15"/>
  <c r="Z118" i="15"/>
  <c r="Y118" i="15"/>
  <c r="Q118" i="15"/>
  <c r="X118" i="15" s="1"/>
  <c r="J118" i="15"/>
  <c r="AE118" i="15" s="1"/>
  <c r="C118" i="15"/>
  <c r="AK117" i="15"/>
  <c r="AJ117" i="15"/>
  <c r="AI117" i="15"/>
  <c r="AH117" i="15"/>
  <c r="AG117" i="15"/>
  <c r="AF117" i="15"/>
  <c r="AD117" i="15"/>
  <c r="AC117" i="15"/>
  <c r="AB117" i="15"/>
  <c r="AA117" i="15"/>
  <c r="Z117" i="15"/>
  <c r="Y117" i="15"/>
  <c r="Q117" i="15"/>
  <c r="X117" i="15" s="1"/>
  <c r="J117" i="15"/>
  <c r="AE117" i="15" s="1"/>
  <c r="C117" i="15"/>
  <c r="AK116" i="15"/>
  <c r="AJ116" i="15"/>
  <c r="AI116" i="15"/>
  <c r="AH116" i="15"/>
  <c r="AG116" i="15"/>
  <c r="AF116" i="15"/>
  <c r="AE116" i="15"/>
  <c r="AD116" i="15"/>
  <c r="AC116" i="15"/>
  <c r="AB116" i="15"/>
  <c r="AA116" i="15"/>
  <c r="Z116" i="15"/>
  <c r="Y116" i="15"/>
  <c r="X116" i="15"/>
  <c r="Q116" i="15"/>
  <c r="J116" i="15"/>
  <c r="C116" i="15"/>
  <c r="AK115" i="15"/>
  <c r="AJ115" i="15"/>
  <c r="AI115" i="15"/>
  <c r="AH115" i="15"/>
  <c r="AG115" i="15"/>
  <c r="AF115" i="15"/>
  <c r="AD115" i="15"/>
  <c r="AC115" i="15"/>
  <c r="AB115" i="15"/>
  <c r="AA115" i="15"/>
  <c r="Z115" i="15"/>
  <c r="Y115" i="15"/>
  <c r="Q115" i="15"/>
  <c r="J115" i="15"/>
  <c r="C115" i="15"/>
  <c r="AK114" i="15"/>
  <c r="AJ114" i="15"/>
  <c r="AI114" i="15"/>
  <c r="AH114" i="15"/>
  <c r="AG114" i="15"/>
  <c r="AF114" i="15"/>
  <c r="AD114" i="15"/>
  <c r="AC114" i="15"/>
  <c r="AB114" i="15"/>
  <c r="AA114" i="15"/>
  <c r="Z114" i="15"/>
  <c r="Y114" i="15"/>
  <c r="Q114" i="15"/>
  <c r="J114" i="15"/>
  <c r="AE114" i="15" s="1"/>
  <c r="C114" i="15"/>
  <c r="AK113" i="15"/>
  <c r="AJ113" i="15"/>
  <c r="AI113" i="15"/>
  <c r="AH113" i="15"/>
  <c r="AG113" i="15"/>
  <c r="AF113" i="15"/>
  <c r="AD113" i="15"/>
  <c r="AC113" i="15"/>
  <c r="AB113" i="15"/>
  <c r="AA113" i="15"/>
  <c r="Z113" i="15"/>
  <c r="Y113" i="15"/>
  <c r="Q113" i="15"/>
  <c r="J113" i="15"/>
  <c r="AE113" i="15" s="1"/>
  <c r="C113" i="15"/>
  <c r="AK112" i="15"/>
  <c r="AJ112" i="15"/>
  <c r="AI112" i="15"/>
  <c r="AH112" i="15"/>
  <c r="AG112" i="15"/>
  <c r="AF112" i="15"/>
  <c r="AE112" i="15"/>
  <c r="AD112" i="15"/>
  <c r="AC112" i="15"/>
  <c r="AB112" i="15"/>
  <c r="AA112" i="15"/>
  <c r="Z112" i="15"/>
  <c r="Y112" i="15"/>
  <c r="Q112" i="15"/>
  <c r="X112" i="15" s="1"/>
  <c r="J112" i="15"/>
  <c r="C112" i="15"/>
  <c r="AK111" i="15"/>
  <c r="AJ111" i="15"/>
  <c r="AI111" i="15"/>
  <c r="AH111" i="15"/>
  <c r="AG111" i="15"/>
  <c r="AF111" i="15"/>
  <c r="AD111" i="15"/>
  <c r="AC111" i="15"/>
  <c r="AB111" i="15"/>
  <c r="AA111" i="15"/>
  <c r="Z111" i="15"/>
  <c r="Y111" i="15"/>
  <c r="Q111" i="15"/>
  <c r="J111" i="15"/>
  <c r="X111" i="15" s="1"/>
  <c r="C111" i="15"/>
  <c r="AK110" i="15"/>
  <c r="AJ110" i="15"/>
  <c r="AI110" i="15"/>
  <c r="AH110" i="15"/>
  <c r="AG110" i="15"/>
  <c r="AF110" i="15"/>
  <c r="AD110" i="15"/>
  <c r="AC110" i="15"/>
  <c r="AB110" i="15"/>
  <c r="AA110" i="15"/>
  <c r="Z110" i="15"/>
  <c r="Y110" i="15"/>
  <c r="Q110" i="15"/>
  <c r="J110" i="15"/>
  <c r="AE110" i="15" s="1"/>
  <c r="C110" i="15"/>
  <c r="AK109" i="15"/>
  <c r="AJ109" i="15"/>
  <c r="AI109" i="15"/>
  <c r="AH109" i="15"/>
  <c r="AG109" i="15"/>
  <c r="AF109" i="15"/>
  <c r="AD109" i="15"/>
  <c r="AC109" i="15"/>
  <c r="AB109" i="15"/>
  <c r="AA109" i="15"/>
  <c r="Z109" i="15"/>
  <c r="Y109" i="15"/>
  <c r="Q109" i="15"/>
  <c r="J109" i="15"/>
  <c r="AE109" i="15" s="1"/>
  <c r="C109" i="15"/>
  <c r="AK108" i="15"/>
  <c r="AJ108" i="15"/>
  <c r="AI108" i="15"/>
  <c r="AH108" i="15"/>
  <c r="AG108" i="15"/>
  <c r="AF108" i="15"/>
  <c r="AD108" i="15"/>
  <c r="AC108" i="15"/>
  <c r="AB108" i="15"/>
  <c r="AA108" i="15"/>
  <c r="Z108" i="15"/>
  <c r="Y108" i="15"/>
  <c r="Q108" i="15"/>
  <c r="X108" i="15" s="1"/>
  <c r="J108" i="15"/>
  <c r="AE108" i="15" s="1"/>
  <c r="C108" i="15"/>
  <c r="AK107" i="15"/>
  <c r="AJ107" i="15"/>
  <c r="AI107" i="15"/>
  <c r="AH107" i="15"/>
  <c r="AG107" i="15"/>
  <c r="AF107" i="15"/>
  <c r="AD107" i="15"/>
  <c r="AC107" i="15"/>
  <c r="AB107" i="15"/>
  <c r="AA107" i="15"/>
  <c r="Z107" i="15"/>
  <c r="Y107" i="15"/>
  <c r="Q107" i="15"/>
  <c r="J107" i="15"/>
  <c r="X107" i="15" s="1"/>
  <c r="C107" i="15"/>
  <c r="AK106" i="15"/>
  <c r="AJ106" i="15"/>
  <c r="AI106" i="15"/>
  <c r="AH106" i="15"/>
  <c r="AG106" i="15"/>
  <c r="AF106" i="15"/>
  <c r="AD106" i="15"/>
  <c r="AC106" i="15"/>
  <c r="AB106" i="15"/>
  <c r="AA106" i="15"/>
  <c r="Z106" i="15"/>
  <c r="Y106" i="15"/>
  <c r="Q106" i="15"/>
  <c r="J106" i="15"/>
  <c r="AE106" i="15" s="1"/>
  <c r="C106" i="15"/>
  <c r="AK105" i="15"/>
  <c r="AJ105" i="15"/>
  <c r="AI105" i="15"/>
  <c r="AH105" i="15"/>
  <c r="AG105" i="15"/>
  <c r="AF105" i="15"/>
  <c r="AD105" i="15"/>
  <c r="AC105" i="15"/>
  <c r="AB105" i="15"/>
  <c r="AA105" i="15"/>
  <c r="Z105" i="15"/>
  <c r="Y105" i="15"/>
  <c r="Q105" i="15"/>
  <c r="X105" i="15" s="1"/>
  <c r="J105" i="15"/>
  <c r="AE105" i="15" s="1"/>
  <c r="C105" i="15"/>
  <c r="AK104" i="15"/>
  <c r="AJ104" i="15"/>
  <c r="AI104" i="15"/>
  <c r="AH104" i="15"/>
  <c r="AG104" i="15"/>
  <c r="AF104" i="15"/>
  <c r="AD104" i="15"/>
  <c r="AC104" i="15"/>
  <c r="AB104" i="15"/>
  <c r="AA104" i="15"/>
  <c r="Z104" i="15"/>
  <c r="Y104" i="15"/>
  <c r="Q104" i="15"/>
  <c r="J104" i="15"/>
  <c r="X104" i="15" s="1"/>
  <c r="C104" i="15"/>
  <c r="AK103" i="15"/>
  <c r="AJ103" i="15"/>
  <c r="AI103" i="15"/>
  <c r="AH103" i="15"/>
  <c r="AG103" i="15"/>
  <c r="AF103" i="15"/>
  <c r="AD103" i="15"/>
  <c r="AC103" i="15"/>
  <c r="AB103" i="15"/>
  <c r="AA103" i="15"/>
  <c r="Z103" i="15"/>
  <c r="Y103" i="15"/>
  <c r="Q103" i="15"/>
  <c r="J103" i="15"/>
  <c r="C103" i="15"/>
  <c r="AK102" i="15"/>
  <c r="AJ102" i="15"/>
  <c r="AI102" i="15"/>
  <c r="AH102" i="15"/>
  <c r="AG102" i="15"/>
  <c r="AF102" i="15"/>
  <c r="AD102" i="15"/>
  <c r="AC102" i="15"/>
  <c r="AB102" i="15"/>
  <c r="AA102" i="15"/>
  <c r="Z102" i="15"/>
  <c r="Y102" i="15"/>
  <c r="Q102" i="15"/>
  <c r="X102" i="15" s="1"/>
  <c r="J102" i="15"/>
  <c r="AE102" i="15" s="1"/>
  <c r="C102" i="15"/>
  <c r="AK101" i="15"/>
  <c r="AJ101" i="15"/>
  <c r="AI101" i="15"/>
  <c r="AH101" i="15"/>
  <c r="AG101" i="15"/>
  <c r="AF101" i="15"/>
  <c r="AD101" i="15"/>
  <c r="AC101" i="15"/>
  <c r="AB101" i="15"/>
  <c r="AA101" i="15"/>
  <c r="Z101" i="15"/>
  <c r="Y101" i="15"/>
  <c r="Q101" i="15"/>
  <c r="X101" i="15" s="1"/>
  <c r="J101" i="15"/>
  <c r="AE101" i="15" s="1"/>
  <c r="C101" i="15"/>
  <c r="AK100" i="15"/>
  <c r="AJ100" i="15"/>
  <c r="AI100" i="15"/>
  <c r="AH100" i="15"/>
  <c r="AG100" i="15"/>
  <c r="AF100" i="15"/>
  <c r="AE100" i="15"/>
  <c r="AD100" i="15"/>
  <c r="AC100" i="15"/>
  <c r="AB100" i="15"/>
  <c r="AA100" i="15"/>
  <c r="Z100" i="15"/>
  <c r="Y100" i="15"/>
  <c r="X100" i="15"/>
  <c r="Q100" i="15"/>
  <c r="J100" i="15"/>
  <c r="C100" i="15"/>
  <c r="AK99" i="15"/>
  <c r="AJ99" i="15"/>
  <c r="AI99" i="15"/>
  <c r="AH99" i="15"/>
  <c r="AG99" i="15"/>
  <c r="AF99" i="15"/>
  <c r="AD99" i="15"/>
  <c r="AC99" i="15"/>
  <c r="AB99" i="15"/>
  <c r="AA99" i="15"/>
  <c r="Z99" i="15"/>
  <c r="Y99" i="15"/>
  <c r="Q99" i="15"/>
  <c r="J99" i="15"/>
  <c r="C99" i="15"/>
  <c r="AK98" i="15"/>
  <c r="AJ98" i="15"/>
  <c r="AI98" i="15"/>
  <c r="AH98" i="15"/>
  <c r="AG98" i="15"/>
  <c r="AF98" i="15"/>
  <c r="AD98" i="15"/>
  <c r="AC98" i="15"/>
  <c r="AB98" i="15"/>
  <c r="AA98" i="15"/>
  <c r="Z98" i="15"/>
  <c r="Y98" i="15"/>
  <c r="Q98" i="15"/>
  <c r="J98" i="15"/>
  <c r="AE98" i="15" s="1"/>
  <c r="C98" i="15"/>
  <c r="AK97" i="15"/>
  <c r="AJ97" i="15"/>
  <c r="AI97" i="15"/>
  <c r="AH97" i="15"/>
  <c r="AG97" i="15"/>
  <c r="AF97" i="15"/>
  <c r="AD97" i="15"/>
  <c r="AC97" i="15"/>
  <c r="AB97" i="15"/>
  <c r="AA97" i="15"/>
  <c r="Z97" i="15"/>
  <c r="Y97" i="15"/>
  <c r="Q97" i="15"/>
  <c r="J97" i="15"/>
  <c r="AE97" i="15" s="1"/>
  <c r="C97" i="15"/>
  <c r="AK96" i="15"/>
  <c r="AJ96" i="15"/>
  <c r="AI96" i="15"/>
  <c r="AH96" i="15"/>
  <c r="AG96" i="15"/>
  <c r="AF96" i="15"/>
  <c r="AD96" i="15"/>
  <c r="AC96" i="15"/>
  <c r="AB96" i="15"/>
  <c r="AA96" i="15"/>
  <c r="Z96" i="15"/>
  <c r="Y96" i="15"/>
  <c r="Q96" i="15"/>
  <c r="J96" i="15"/>
  <c r="C96" i="15"/>
  <c r="AK95" i="15"/>
  <c r="AJ95" i="15"/>
  <c r="AI95" i="15"/>
  <c r="AH95" i="15"/>
  <c r="AG95" i="15"/>
  <c r="AF95" i="15"/>
  <c r="AD95" i="15"/>
  <c r="AC95" i="15"/>
  <c r="AB95" i="15"/>
  <c r="AA95" i="15"/>
  <c r="Z95" i="15"/>
  <c r="Y95" i="15"/>
  <c r="Q95" i="15"/>
  <c r="J95" i="15"/>
  <c r="X95" i="15" s="1"/>
  <c r="C95" i="15"/>
  <c r="AK94" i="15"/>
  <c r="AJ94" i="15"/>
  <c r="AI94" i="15"/>
  <c r="AH94" i="15"/>
  <c r="AG94" i="15"/>
  <c r="AF94" i="15"/>
  <c r="AD94" i="15"/>
  <c r="AC94" i="15"/>
  <c r="AB94" i="15"/>
  <c r="AA94" i="15"/>
  <c r="Z94" i="15"/>
  <c r="Y94" i="15"/>
  <c r="Q94" i="15"/>
  <c r="J94" i="15"/>
  <c r="AE94" i="15" s="1"/>
  <c r="C94" i="15"/>
  <c r="AK93" i="15"/>
  <c r="AJ93" i="15"/>
  <c r="AI93" i="15"/>
  <c r="AH93" i="15"/>
  <c r="AG93" i="15"/>
  <c r="AF93" i="15"/>
  <c r="AD93" i="15"/>
  <c r="AC93" i="15"/>
  <c r="AB93" i="15"/>
  <c r="AA93" i="15"/>
  <c r="Z93" i="15"/>
  <c r="Y93" i="15"/>
  <c r="Q93" i="15"/>
  <c r="X93" i="15" s="1"/>
  <c r="J93" i="15"/>
  <c r="AE93" i="15" s="1"/>
  <c r="C93" i="15"/>
  <c r="AK92" i="15"/>
  <c r="AJ92" i="15"/>
  <c r="AI92" i="15"/>
  <c r="AH92" i="15"/>
  <c r="AG92" i="15"/>
  <c r="AF92" i="15"/>
  <c r="AD92" i="15"/>
  <c r="AC92" i="15"/>
  <c r="AB92" i="15"/>
  <c r="AA92" i="15"/>
  <c r="Z92" i="15"/>
  <c r="Y92" i="15"/>
  <c r="Q92" i="15"/>
  <c r="J92" i="15"/>
  <c r="X92" i="15" s="1"/>
  <c r="C92" i="15"/>
  <c r="AK91" i="15"/>
  <c r="AJ91" i="15"/>
  <c r="AI91" i="15"/>
  <c r="AH91" i="15"/>
  <c r="AG91" i="15"/>
  <c r="AF91" i="15"/>
  <c r="AD91" i="15"/>
  <c r="AC91" i="15"/>
  <c r="AB91" i="15"/>
  <c r="AA91" i="15"/>
  <c r="Z91" i="15"/>
  <c r="Y91" i="15"/>
  <c r="Q91" i="15"/>
  <c r="J91" i="15"/>
  <c r="C91" i="15"/>
  <c r="AK90" i="15"/>
  <c r="AJ90" i="15"/>
  <c r="AI90" i="15"/>
  <c r="AH90" i="15"/>
  <c r="AG90" i="15"/>
  <c r="AF90" i="15"/>
  <c r="AD90" i="15"/>
  <c r="AC90" i="15"/>
  <c r="AB90" i="15"/>
  <c r="AA90" i="15"/>
  <c r="Z90" i="15"/>
  <c r="Y90" i="15"/>
  <c r="Q90" i="15"/>
  <c r="Q88" i="15" s="1"/>
  <c r="X88" i="15" s="1"/>
  <c r="J90" i="15"/>
  <c r="C90" i="15"/>
  <c r="AH89" i="15"/>
  <c r="W89" i="15"/>
  <c r="V89" i="15"/>
  <c r="U89" i="15"/>
  <c r="AB89" i="15" s="1"/>
  <c r="T89" i="15"/>
  <c r="S89" i="15"/>
  <c r="R89" i="15"/>
  <c r="P89" i="15"/>
  <c r="O89" i="15"/>
  <c r="N89" i="15"/>
  <c r="AI89" i="15" s="1"/>
  <c r="M89" i="15"/>
  <c r="M87" i="15" s="1"/>
  <c r="AH87" i="15" s="1"/>
  <c r="L89" i="15"/>
  <c r="K89" i="15"/>
  <c r="AF89" i="15" s="1"/>
  <c r="I89" i="15"/>
  <c r="H89" i="15"/>
  <c r="H87" i="15" s="1"/>
  <c r="G89" i="15"/>
  <c r="F89" i="15"/>
  <c r="E89" i="15"/>
  <c r="D89" i="15"/>
  <c r="D87" i="15" s="1"/>
  <c r="AH88" i="15"/>
  <c r="Z88" i="15"/>
  <c r="W88" i="15"/>
  <c r="AD88" i="15" s="1"/>
  <c r="V88" i="15"/>
  <c r="U88" i="15"/>
  <c r="U87" i="15" s="1"/>
  <c r="T88" i="15"/>
  <c r="AA88" i="15" s="1"/>
  <c r="S88" i="15"/>
  <c r="R88" i="15"/>
  <c r="P88" i="15"/>
  <c r="O88" i="15"/>
  <c r="AJ88" i="15" s="1"/>
  <c r="N88" i="15"/>
  <c r="M88" i="15"/>
  <c r="L88" i="15"/>
  <c r="K88" i="15"/>
  <c r="K1" i="15" s="1"/>
  <c r="J88" i="15"/>
  <c r="I88" i="15"/>
  <c r="H88" i="15"/>
  <c r="G88" i="15"/>
  <c r="G87" i="15" s="1"/>
  <c r="F88" i="15"/>
  <c r="F87" i="15" s="1"/>
  <c r="E88" i="15"/>
  <c r="D88" i="15"/>
  <c r="C88" i="15"/>
  <c r="I87" i="15"/>
  <c r="E87" i="15"/>
  <c r="X86" i="15"/>
  <c r="AK85" i="15"/>
  <c r="AJ85" i="15"/>
  <c r="AI85" i="15"/>
  <c r="AH85" i="15"/>
  <c r="AG85" i="15"/>
  <c r="AF85" i="15"/>
  <c r="AD85" i="15"/>
  <c r="AC85" i="15"/>
  <c r="AB85" i="15"/>
  <c r="AA85" i="15"/>
  <c r="Z85" i="15"/>
  <c r="Y85" i="15"/>
  <c r="Q85" i="15"/>
  <c r="J85" i="15"/>
  <c r="X85" i="15" s="1"/>
  <c r="C85" i="15"/>
  <c r="AK84" i="15"/>
  <c r="AJ84" i="15"/>
  <c r="AI84" i="15"/>
  <c r="AH84" i="15"/>
  <c r="AG84" i="15"/>
  <c r="AF84" i="15"/>
  <c r="AD84" i="15"/>
  <c r="AC84" i="15"/>
  <c r="AB84" i="15"/>
  <c r="AA84" i="15"/>
  <c r="Z84" i="15"/>
  <c r="Y84" i="15"/>
  <c r="Q84" i="15"/>
  <c r="X84" i="15" s="1"/>
  <c r="J84" i="15"/>
  <c r="AE84" i="15" s="1"/>
  <c r="C84" i="15"/>
  <c r="AK83" i="15"/>
  <c r="AJ83" i="15"/>
  <c r="AI83" i="15"/>
  <c r="AH83" i="15"/>
  <c r="AG83" i="15"/>
  <c r="AF83" i="15"/>
  <c r="AD83" i="15"/>
  <c r="AC83" i="15"/>
  <c r="AB83" i="15"/>
  <c r="AA83" i="15"/>
  <c r="Z83" i="15"/>
  <c r="Y83" i="15"/>
  <c r="Q83" i="15"/>
  <c r="J83" i="15"/>
  <c r="AE83" i="15" s="1"/>
  <c r="C83" i="15"/>
  <c r="AK82" i="15"/>
  <c r="AJ82" i="15"/>
  <c r="AI82" i="15"/>
  <c r="AH82" i="15"/>
  <c r="AG82" i="15"/>
  <c r="AF82" i="15"/>
  <c r="AD82" i="15"/>
  <c r="AC82" i="15"/>
  <c r="AB82" i="15"/>
  <c r="AA82" i="15"/>
  <c r="Z82" i="15"/>
  <c r="Y82" i="15"/>
  <c r="Q82" i="15"/>
  <c r="J82" i="15"/>
  <c r="X82" i="15" s="1"/>
  <c r="C82" i="15"/>
  <c r="AK81" i="15"/>
  <c r="AJ81" i="15"/>
  <c r="AI81" i="15"/>
  <c r="AH81" i="15"/>
  <c r="AG81" i="15"/>
  <c r="AF81" i="15"/>
  <c r="AD81" i="15"/>
  <c r="AC81" i="15"/>
  <c r="AB81" i="15"/>
  <c r="AA81" i="15"/>
  <c r="Z81" i="15"/>
  <c r="Y81" i="15"/>
  <c r="Q81" i="15"/>
  <c r="J81" i="15"/>
  <c r="C81" i="15"/>
  <c r="AK80" i="15"/>
  <c r="AJ80" i="15"/>
  <c r="AI80" i="15"/>
  <c r="AH80" i="15"/>
  <c r="AG80" i="15"/>
  <c r="AF80" i="15"/>
  <c r="AD80" i="15"/>
  <c r="AC80" i="15"/>
  <c r="AB80" i="15"/>
  <c r="AA80" i="15"/>
  <c r="Z80" i="15"/>
  <c r="Y80" i="15"/>
  <c r="Q80" i="15"/>
  <c r="J80" i="15"/>
  <c r="C80" i="15"/>
  <c r="AK79" i="15"/>
  <c r="AJ79" i="15"/>
  <c r="AI79" i="15"/>
  <c r="AH79" i="15"/>
  <c r="AG79" i="15"/>
  <c r="AF79" i="15"/>
  <c r="AD79" i="15"/>
  <c r="AC79" i="15"/>
  <c r="AB79" i="15"/>
  <c r="AA79" i="15"/>
  <c r="Z79" i="15"/>
  <c r="Y79" i="15"/>
  <c r="Q79" i="15"/>
  <c r="X79" i="15" s="1"/>
  <c r="J79" i="15"/>
  <c r="AE79" i="15" s="1"/>
  <c r="C79" i="15"/>
  <c r="AK78" i="15"/>
  <c r="AJ78" i="15"/>
  <c r="AI78" i="15"/>
  <c r="AH78" i="15"/>
  <c r="AG78" i="15"/>
  <c r="AF78" i="15"/>
  <c r="AD78" i="15"/>
  <c r="AC78" i="15"/>
  <c r="AB78" i="15"/>
  <c r="AA78" i="15"/>
  <c r="Z78" i="15"/>
  <c r="Y78" i="15"/>
  <c r="Q78" i="15"/>
  <c r="J78" i="15"/>
  <c r="C78" i="15"/>
  <c r="C76" i="15" s="1"/>
  <c r="W77" i="15"/>
  <c r="V77" i="15"/>
  <c r="AJ77" i="15" s="1"/>
  <c r="U77" i="15"/>
  <c r="AB77" i="15" s="1"/>
  <c r="T77" i="15"/>
  <c r="S77" i="15"/>
  <c r="R77" i="15"/>
  <c r="P77" i="15"/>
  <c r="O77" i="15"/>
  <c r="N77" i="15"/>
  <c r="M77" i="15"/>
  <c r="L77" i="15"/>
  <c r="Z77" i="15" s="1"/>
  <c r="K77" i="15"/>
  <c r="AF77" i="15" s="1"/>
  <c r="I77" i="15"/>
  <c r="H77" i="15"/>
  <c r="H2" i="15" s="1"/>
  <c r="G77" i="15"/>
  <c r="G75" i="15" s="1"/>
  <c r="F77" i="15"/>
  <c r="E77" i="15"/>
  <c r="D77" i="15"/>
  <c r="AJ76" i="15"/>
  <c r="Y76" i="15"/>
  <c r="W76" i="15"/>
  <c r="V76" i="15"/>
  <c r="AC76" i="15" s="1"/>
  <c r="U76" i="15"/>
  <c r="T76" i="15"/>
  <c r="S76" i="15"/>
  <c r="R76" i="15"/>
  <c r="AF76" i="15" s="1"/>
  <c r="Q76" i="15"/>
  <c r="P76" i="15"/>
  <c r="O76" i="15"/>
  <c r="N76" i="15"/>
  <c r="N11" i="15" s="1"/>
  <c r="M76" i="15"/>
  <c r="M1" i="15" s="1"/>
  <c r="L76" i="15"/>
  <c r="K76" i="15"/>
  <c r="J76" i="15"/>
  <c r="I76" i="15"/>
  <c r="I1" i="15" s="1"/>
  <c r="H76" i="15"/>
  <c r="G76" i="15"/>
  <c r="F76" i="15"/>
  <c r="F1" i="15" s="1"/>
  <c r="E76" i="15"/>
  <c r="D76" i="15"/>
  <c r="W75" i="15"/>
  <c r="S75" i="15"/>
  <c r="O75" i="15"/>
  <c r="K75" i="15"/>
  <c r="X74" i="15"/>
  <c r="AK73" i="15"/>
  <c r="AJ73" i="15"/>
  <c r="AI73" i="15"/>
  <c r="AH73" i="15"/>
  <c r="AG73" i="15"/>
  <c r="AF73" i="15"/>
  <c r="AD73" i="15"/>
  <c r="AC73" i="15"/>
  <c r="AB73" i="15"/>
  <c r="AA73" i="15"/>
  <c r="Z73" i="15"/>
  <c r="Y73" i="15"/>
  <c r="Q73" i="15"/>
  <c r="X73" i="15" s="1"/>
  <c r="J73" i="15"/>
  <c r="AE73" i="15" s="1"/>
  <c r="C73" i="15"/>
  <c r="AK72" i="15"/>
  <c r="AJ72" i="15"/>
  <c r="AI72" i="15"/>
  <c r="AH72" i="15"/>
  <c r="AG72" i="15"/>
  <c r="AF72" i="15"/>
  <c r="AD72" i="15"/>
  <c r="AC72" i="15"/>
  <c r="AB72" i="15"/>
  <c r="AA72" i="15"/>
  <c r="Z72" i="15"/>
  <c r="Y72" i="15"/>
  <c r="Q72" i="15"/>
  <c r="J72" i="15"/>
  <c r="X72" i="15" s="1"/>
  <c r="C72" i="15"/>
  <c r="AK71" i="15"/>
  <c r="AJ71" i="15"/>
  <c r="AI71" i="15"/>
  <c r="AH71" i="15"/>
  <c r="AG71" i="15"/>
  <c r="AF71" i="15"/>
  <c r="AD71" i="15"/>
  <c r="AC71" i="15"/>
  <c r="AB71" i="15"/>
  <c r="AA71" i="15"/>
  <c r="Z71" i="15"/>
  <c r="Y71" i="15"/>
  <c r="Q71" i="15"/>
  <c r="J71" i="15"/>
  <c r="C71" i="15"/>
  <c r="AK70" i="15"/>
  <c r="AJ70" i="15"/>
  <c r="AI70" i="15"/>
  <c r="AH70" i="15"/>
  <c r="AG70" i="15"/>
  <c r="AF70" i="15"/>
  <c r="AD70" i="15"/>
  <c r="AC70" i="15"/>
  <c r="AB70" i="15"/>
  <c r="AA70" i="15"/>
  <c r="Z70" i="15"/>
  <c r="Y70" i="15"/>
  <c r="Q70" i="15"/>
  <c r="X70" i="15" s="1"/>
  <c r="J70" i="15"/>
  <c r="AE70" i="15" s="1"/>
  <c r="C70" i="15"/>
  <c r="AK69" i="15"/>
  <c r="AJ69" i="15"/>
  <c r="AI69" i="15"/>
  <c r="AH69" i="15"/>
  <c r="AG69" i="15"/>
  <c r="AF69" i="15"/>
  <c r="AD69" i="15"/>
  <c r="AC69" i="15"/>
  <c r="AB69" i="15"/>
  <c r="AA69" i="15"/>
  <c r="Z69" i="15"/>
  <c r="Y69" i="15"/>
  <c r="Q69" i="15"/>
  <c r="X69" i="15" s="1"/>
  <c r="J69" i="15"/>
  <c r="AE69" i="15" s="1"/>
  <c r="C69" i="15"/>
  <c r="AK68" i="15"/>
  <c r="AJ68" i="15"/>
  <c r="AI68" i="15"/>
  <c r="AH68" i="15"/>
  <c r="AG68" i="15"/>
  <c r="AF68" i="15"/>
  <c r="AE68" i="15"/>
  <c r="AD68" i="15"/>
  <c r="AC68" i="15"/>
  <c r="AB68" i="15"/>
  <c r="AA68" i="15"/>
  <c r="Z68" i="15"/>
  <c r="Y68" i="15"/>
  <c r="X68" i="15"/>
  <c r="Q68" i="15"/>
  <c r="J68" i="15"/>
  <c r="C68" i="15"/>
  <c r="AK67" i="15"/>
  <c r="AJ67" i="15"/>
  <c r="AI67" i="15"/>
  <c r="AH67" i="15"/>
  <c r="AG67" i="15"/>
  <c r="AF67" i="15"/>
  <c r="AD67" i="15"/>
  <c r="AC67" i="15"/>
  <c r="AB67" i="15"/>
  <c r="AA67" i="15"/>
  <c r="Z67" i="15"/>
  <c r="Y67" i="15"/>
  <c r="Q67" i="15"/>
  <c r="J67" i="15"/>
  <c r="C67" i="15"/>
  <c r="AK66" i="15"/>
  <c r="AJ66" i="15"/>
  <c r="AI66" i="15"/>
  <c r="AH66" i="15"/>
  <c r="AG66" i="15"/>
  <c r="AF66" i="15"/>
  <c r="AD66" i="15"/>
  <c r="AC66" i="15"/>
  <c r="AB66" i="15"/>
  <c r="AA66" i="15"/>
  <c r="Z66" i="15"/>
  <c r="Y66" i="15"/>
  <c r="Q66" i="15"/>
  <c r="J66" i="15"/>
  <c r="AE66" i="15" s="1"/>
  <c r="C66" i="15"/>
  <c r="AK65" i="15"/>
  <c r="AJ65" i="15"/>
  <c r="AI65" i="15"/>
  <c r="AH65" i="15"/>
  <c r="AG65" i="15"/>
  <c r="AF65" i="15"/>
  <c r="AD65" i="15"/>
  <c r="AC65" i="15"/>
  <c r="AB65" i="15"/>
  <c r="AA65" i="15"/>
  <c r="Z65" i="15"/>
  <c r="Y65" i="15"/>
  <c r="Q65" i="15"/>
  <c r="J65" i="15"/>
  <c r="AE65" i="15" s="1"/>
  <c r="C65" i="15"/>
  <c r="AK64" i="15"/>
  <c r="AJ64" i="15"/>
  <c r="AI64" i="15"/>
  <c r="AH64" i="15"/>
  <c r="AG64" i="15"/>
  <c r="AF64" i="15"/>
  <c r="AE64" i="15"/>
  <c r="AD64" i="15"/>
  <c r="AC64" i="15"/>
  <c r="AB64" i="15"/>
  <c r="AA64" i="15"/>
  <c r="Z64" i="15"/>
  <c r="Y64" i="15"/>
  <c r="Q64" i="15"/>
  <c r="X64" i="15" s="1"/>
  <c r="J64" i="15"/>
  <c r="C64" i="15"/>
  <c r="AK63" i="15"/>
  <c r="AJ63" i="15"/>
  <c r="AI63" i="15"/>
  <c r="AH63" i="15"/>
  <c r="AG63" i="15"/>
  <c r="AF63" i="15"/>
  <c r="AD63" i="15"/>
  <c r="AC63" i="15"/>
  <c r="AB63" i="15"/>
  <c r="AA63" i="15"/>
  <c r="Z63" i="15"/>
  <c r="Y63" i="15"/>
  <c r="Q63" i="15"/>
  <c r="J63" i="15"/>
  <c r="X63" i="15" s="1"/>
  <c r="C63" i="15"/>
  <c r="AK62" i="15"/>
  <c r="AJ62" i="15"/>
  <c r="AI62" i="15"/>
  <c r="AH62" i="15"/>
  <c r="AG62" i="15"/>
  <c r="AF62" i="15"/>
  <c r="AD62" i="15"/>
  <c r="AC62" i="15"/>
  <c r="AB62" i="15"/>
  <c r="AA62" i="15"/>
  <c r="Z62" i="15"/>
  <c r="Y62" i="15"/>
  <c r="Q62" i="15"/>
  <c r="J62" i="15"/>
  <c r="AE62" i="15" s="1"/>
  <c r="C62" i="15"/>
  <c r="AK61" i="15"/>
  <c r="AJ61" i="15"/>
  <c r="AI61" i="15"/>
  <c r="AH61" i="15"/>
  <c r="AG61" i="15"/>
  <c r="AF61" i="15"/>
  <c r="AD61" i="15"/>
  <c r="AC61" i="15"/>
  <c r="AB61" i="15"/>
  <c r="AA61" i="15"/>
  <c r="Z61" i="15"/>
  <c r="Y61" i="15"/>
  <c r="Q61" i="15"/>
  <c r="J61" i="15"/>
  <c r="AE61" i="15" s="1"/>
  <c r="C61" i="15"/>
  <c r="AK60" i="15"/>
  <c r="AJ60" i="15"/>
  <c r="AI60" i="15"/>
  <c r="AH60" i="15"/>
  <c r="AG60" i="15"/>
  <c r="AF60" i="15"/>
  <c r="AD60" i="15"/>
  <c r="AC60" i="15"/>
  <c r="AB60" i="15"/>
  <c r="AA60" i="15"/>
  <c r="Z60" i="15"/>
  <c r="Y60" i="15"/>
  <c r="Q60" i="15"/>
  <c r="J60" i="15"/>
  <c r="AE60" i="15" s="1"/>
  <c r="C60" i="15"/>
  <c r="AK59" i="15"/>
  <c r="AJ59" i="15"/>
  <c r="AI59" i="15"/>
  <c r="AH59" i="15"/>
  <c r="AG59" i="15"/>
  <c r="AF59" i="15"/>
  <c r="AD59" i="15"/>
  <c r="AC59" i="15"/>
  <c r="AB59" i="15"/>
  <c r="AA59" i="15"/>
  <c r="Z59" i="15"/>
  <c r="Y59" i="15"/>
  <c r="Q59" i="15"/>
  <c r="J59" i="15"/>
  <c r="X59" i="15" s="1"/>
  <c r="C59" i="15"/>
  <c r="AK58" i="15"/>
  <c r="AJ58" i="15"/>
  <c r="AI58" i="15"/>
  <c r="AH58" i="15"/>
  <c r="AG58" i="15"/>
  <c r="AF58" i="15"/>
  <c r="AD58" i="15"/>
  <c r="AC58" i="15"/>
  <c r="AB58" i="15"/>
  <c r="AA58" i="15"/>
  <c r="Z58" i="15"/>
  <c r="Y58" i="15"/>
  <c r="Q58" i="15"/>
  <c r="J58" i="15"/>
  <c r="AE58" i="15" s="1"/>
  <c r="C58" i="15"/>
  <c r="AK57" i="15"/>
  <c r="AJ57" i="15"/>
  <c r="AI57" i="15"/>
  <c r="AH57" i="15"/>
  <c r="AG57" i="15"/>
  <c r="AF57" i="15"/>
  <c r="AD57" i="15"/>
  <c r="AC57" i="15"/>
  <c r="AB57" i="15"/>
  <c r="AA57" i="15"/>
  <c r="Z57" i="15"/>
  <c r="Y57" i="15"/>
  <c r="Q57" i="15"/>
  <c r="X57" i="15" s="1"/>
  <c r="J57" i="15"/>
  <c r="AE57" i="15" s="1"/>
  <c r="C57" i="15"/>
  <c r="AK56" i="15"/>
  <c r="AJ56" i="15"/>
  <c r="AI56" i="15"/>
  <c r="AH56" i="15"/>
  <c r="AG56" i="15"/>
  <c r="AF56" i="15"/>
  <c r="AD56" i="15"/>
  <c r="AC56" i="15"/>
  <c r="AB56" i="15"/>
  <c r="AA56" i="15"/>
  <c r="Z56" i="15"/>
  <c r="Y56" i="15"/>
  <c r="Q56" i="15"/>
  <c r="J56" i="15"/>
  <c r="X56" i="15" s="1"/>
  <c r="C56" i="15"/>
  <c r="AK55" i="15"/>
  <c r="AJ55" i="15"/>
  <c r="AI55" i="15"/>
  <c r="AH55" i="15"/>
  <c r="AG55" i="15"/>
  <c r="AF55" i="15"/>
  <c r="AD55" i="15"/>
  <c r="AC55" i="15"/>
  <c r="AB55" i="15"/>
  <c r="AA55" i="15"/>
  <c r="Z55" i="15"/>
  <c r="Y55" i="15"/>
  <c r="Q55" i="15"/>
  <c r="J55" i="15"/>
  <c r="C55" i="15"/>
  <c r="AK54" i="15"/>
  <c r="AJ54" i="15"/>
  <c r="AI54" i="15"/>
  <c r="AH54" i="15"/>
  <c r="AG54" i="15"/>
  <c r="AF54" i="15"/>
  <c r="AD54" i="15"/>
  <c r="AC54" i="15"/>
  <c r="AB54" i="15"/>
  <c r="AA54" i="15"/>
  <c r="Z54" i="15"/>
  <c r="Y54" i="15"/>
  <c r="Q54" i="15"/>
  <c r="X54" i="15" s="1"/>
  <c r="J54" i="15"/>
  <c r="AE54" i="15" s="1"/>
  <c r="C54" i="15"/>
  <c r="AK53" i="15"/>
  <c r="AJ53" i="15"/>
  <c r="AI53" i="15"/>
  <c r="AH53" i="15"/>
  <c r="AG53" i="15"/>
  <c r="AF53" i="15"/>
  <c r="AD53" i="15"/>
  <c r="AC53" i="15"/>
  <c r="AB53" i="15"/>
  <c r="AA53" i="15"/>
  <c r="Z53" i="15"/>
  <c r="Y53" i="15"/>
  <c r="Q53" i="15"/>
  <c r="X53" i="15" s="1"/>
  <c r="J53" i="15"/>
  <c r="AE53" i="15" s="1"/>
  <c r="C53" i="15"/>
  <c r="AK52" i="15"/>
  <c r="AJ52" i="15"/>
  <c r="AI52" i="15"/>
  <c r="AH52" i="15"/>
  <c r="AG52" i="15"/>
  <c r="AF52" i="15"/>
  <c r="AE52" i="15"/>
  <c r="AD52" i="15"/>
  <c r="AC52" i="15"/>
  <c r="AB52" i="15"/>
  <c r="AA52" i="15"/>
  <c r="Z52" i="15"/>
  <c r="Y52" i="15"/>
  <c r="X52" i="15"/>
  <c r="Q52" i="15"/>
  <c r="J52" i="15"/>
  <c r="C52" i="15"/>
  <c r="AK51" i="15"/>
  <c r="AJ51" i="15"/>
  <c r="AI51" i="15"/>
  <c r="AH51" i="15"/>
  <c r="AG51" i="15"/>
  <c r="AF51" i="15"/>
  <c r="AD51" i="15"/>
  <c r="AC51" i="15"/>
  <c r="AB51" i="15"/>
  <c r="AA51" i="15"/>
  <c r="Z51" i="15"/>
  <c r="Y51" i="15"/>
  <c r="Q51" i="15"/>
  <c r="J51" i="15"/>
  <c r="C51" i="15"/>
  <c r="AK50" i="15"/>
  <c r="AJ50" i="15"/>
  <c r="AI50" i="15"/>
  <c r="AH50" i="15"/>
  <c r="AG50" i="15"/>
  <c r="AF50" i="15"/>
  <c r="AD50" i="15"/>
  <c r="AC50" i="15"/>
  <c r="AB50" i="15"/>
  <c r="AA50" i="15"/>
  <c r="Z50" i="15"/>
  <c r="Y50" i="15"/>
  <c r="Q50" i="15"/>
  <c r="J50" i="15"/>
  <c r="AE50" i="15" s="1"/>
  <c r="C50" i="15"/>
  <c r="AK49" i="15"/>
  <c r="AJ49" i="15"/>
  <c r="AI49" i="15"/>
  <c r="AH49" i="15"/>
  <c r="AG49" i="15"/>
  <c r="AF49" i="15"/>
  <c r="AD49" i="15"/>
  <c r="AC49" i="15"/>
  <c r="AB49" i="15"/>
  <c r="AA49" i="15"/>
  <c r="Z49" i="15"/>
  <c r="Y49" i="15"/>
  <c r="Q49" i="15"/>
  <c r="J49" i="15"/>
  <c r="J46" i="15" s="1"/>
  <c r="AE46" i="15" s="1"/>
  <c r="C49" i="15"/>
  <c r="AK48" i="15"/>
  <c r="AJ48" i="15"/>
  <c r="AI48" i="15"/>
  <c r="AH48" i="15"/>
  <c r="AG48" i="15"/>
  <c r="AF48" i="15"/>
  <c r="AE48" i="15"/>
  <c r="AD48" i="15"/>
  <c r="AC48" i="15"/>
  <c r="AB48" i="15"/>
  <c r="AA48" i="15"/>
  <c r="Z48" i="15"/>
  <c r="Y48" i="15"/>
  <c r="Q48" i="15"/>
  <c r="X48" i="15" s="1"/>
  <c r="J48" i="15"/>
  <c r="C48" i="15"/>
  <c r="AK47" i="15"/>
  <c r="AJ47" i="15"/>
  <c r="AI47" i="15"/>
  <c r="AH47" i="15"/>
  <c r="AG47" i="15"/>
  <c r="AF47" i="15"/>
  <c r="AD47" i="15"/>
  <c r="AC47" i="15"/>
  <c r="AB47" i="15"/>
  <c r="AA47" i="15"/>
  <c r="Z47" i="15"/>
  <c r="Y47" i="15"/>
  <c r="Q47" i="15"/>
  <c r="Q45" i="15" s="1"/>
  <c r="J47" i="15"/>
  <c r="C47" i="15"/>
  <c r="C45" i="15" s="1"/>
  <c r="AH46" i="15"/>
  <c r="AG46" i="15"/>
  <c r="W46" i="15"/>
  <c r="V46" i="15"/>
  <c r="U46" i="15"/>
  <c r="T46" i="15"/>
  <c r="AA46" i="15" s="1"/>
  <c r="S46" i="15"/>
  <c r="R46" i="15"/>
  <c r="P46" i="15"/>
  <c r="AK46" i="15" s="1"/>
  <c r="O46" i="15"/>
  <c r="N46" i="15"/>
  <c r="M46" i="15"/>
  <c r="L46" i="15"/>
  <c r="K46" i="15"/>
  <c r="I46" i="15"/>
  <c r="H46" i="15"/>
  <c r="G46" i="15"/>
  <c r="F46" i="15"/>
  <c r="E46" i="15"/>
  <c r="D46" i="15"/>
  <c r="W45" i="15"/>
  <c r="AD45" i="15" s="1"/>
  <c r="V45" i="15"/>
  <c r="U45" i="15"/>
  <c r="T45" i="15"/>
  <c r="AA45" i="15" s="1"/>
  <c r="S45" i="15"/>
  <c r="Z45" i="15" s="1"/>
  <c r="R45" i="15"/>
  <c r="P45" i="15"/>
  <c r="P44" i="15" s="1"/>
  <c r="O45" i="15"/>
  <c r="N45" i="15"/>
  <c r="M45" i="15"/>
  <c r="AH45" i="15" s="1"/>
  <c r="L45" i="15"/>
  <c r="L44" i="15" s="1"/>
  <c r="K45" i="15"/>
  <c r="Y45" i="15" s="1"/>
  <c r="I45" i="15"/>
  <c r="H45" i="15"/>
  <c r="G45" i="15"/>
  <c r="F45" i="15"/>
  <c r="E45" i="15"/>
  <c r="D45" i="15"/>
  <c r="D44" i="15" s="1"/>
  <c r="T44" i="15"/>
  <c r="I44" i="15"/>
  <c r="H44" i="15"/>
  <c r="X43" i="15"/>
  <c r="AK42" i="15"/>
  <c r="AJ42" i="15"/>
  <c r="AI42" i="15"/>
  <c r="AH42" i="15"/>
  <c r="AG42" i="15"/>
  <c r="AF42" i="15"/>
  <c r="AE42" i="15"/>
  <c r="AD42" i="15"/>
  <c r="AC42" i="15"/>
  <c r="AB42" i="15"/>
  <c r="AA42" i="15"/>
  <c r="Z42" i="15"/>
  <c r="Y42" i="15"/>
  <c r="X42" i="15"/>
  <c r="Q42" i="15"/>
  <c r="J42" i="15"/>
  <c r="C42" i="15"/>
  <c r="AK41" i="15"/>
  <c r="AJ41" i="15"/>
  <c r="AI41" i="15"/>
  <c r="AH41" i="15"/>
  <c r="AG41" i="15"/>
  <c r="AF41" i="15"/>
  <c r="AD41" i="15"/>
  <c r="AC41" i="15"/>
  <c r="AB41" i="15"/>
  <c r="AA41" i="15"/>
  <c r="Z41" i="15"/>
  <c r="Y41" i="15"/>
  <c r="Q41" i="15"/>
  <c r="J41" i="15"/>
  <c r="C41" i="15"/>
  <c r="AK40" i="15"/>
  <c r="AJ40" i="15"/>
  <c r="AI40" i="15"/>
  <c r="AH40" i="15"/>
  <c r="AG40" i="15"/>
  <c r="AF40" i="15"/>
  <c r="AD40" i="15"/>
  <c r="AC40" i="15"/>
  <c r="AB40" i="15"/>
  <c r="AA40" i="15"/>
  <c r="Z40" i="15"/>
  <c r="Y40" i="15"/>
  <c r="Q40" i="15"/>
  <c r="J40" i="15"/>
  <c r="AE40" i="15" s="1"/>
  <c r="C40" i="15"/>
  <c r="AK39" i="15"/>
  <c r="AJ39" i="15"/>
  <c r="AI39" i="15"/>
  <c r="AH39" i="15"/>
  <c r="AG39" i="15"/>
  <c r="AF39" i="15"/>
  <c r="AD39" i="15"/>
  <c r="AC39" i="15"/>
  <c r="AB39" i="15"/>
  <c r="AA39" i="15"/>
  <c r="Z39" i="15"/>
  <c r="Y39" i="15"/>
  <c r="Q39" i="15"/>
  <c r="J39" i="15"/>
  <c r="AE39" i="15" s="1"/>
  <c r="C39" i="15"/>
  <c r="AK38" i="15"/>
  <c r="AJ38" i="15"/>
  <c r="AI38" i="15"/>
  <c r="AH38" i="15"/>
  <c r="AG38" i="15"/>
  <c r="AF38" i="15"/>
  <c r="AE38" i="15"/>
  <c r="AD38" i="15"/>
  <c r="AC38" i="15"/>
  <c r="AB38" i="15"/>
  <c r="AA38" i="15"/>
  <c r="Z38" i="15"/>
  <c r="Y38" i="15"/>
  <c r="Q38" i="15"/>
  <c r="X38" i="15" s="1"/>
  <c r="J38" i="15"/>
  <c r="C38" i="15"/>
  <c r="AK37" i="15"/>
  <c r="AJ37" i="15"/>
  <c r="AI37" i="15"/>
  <c r="AH37" i="15"/>
  <c r="AG37" i="15"/>
  <c r="AF37" i="15"/>
  <c r="AD37" i="15"/>
  <c r="AC37" i="15"/>
  <c r="AB37" i="15"/>
  <c r="AA37" i="15"/>
  <c r="Z37" i="15"/>
  <c r="Y37" i="15"/>
  <c r="Q37" i="15"/>
  <c r="J37" i="15"/>
  <c r="C37" i="15"/>
  <c r="AK36" i="15"/>
  <c r="AJ36" i="15"/>
  <c r="AI36" i="15"/>
  <c r="AH36" i="15"/>
  <c r="AG36" i="15"/>
  <c r="AF36" i="15"/>
  <c r="AD36" i="15"/>
  <c r="AC36" i="15"/>
  <c r="AB36" i="15"/>
  <c r="AA36" i="15"/>
  <c r="Z36" i="15"/>
  <c r="Y36" i="15"/>
  <c r="Q36" i="15"/>
  <c r="J36" i="15"/>
  <c r="AE36" i="15" s="1"/>
  <c r="C36" i="15"/>
  <c r="AK35" i="15"/>
  <c r="AJ35" i="15"/>
  <c r="AI35" i="15"/>
  <c r="AH35" i="15"/>
  <c r="AG35" i="15"/>
  <c r="AF35" i="15"/>
  <c r="AD35" i="15"/>
  <c r="AC35" i="15"/>
  <c r="AB35" i="15"/>
  <c r="AA35" i="15"/>
  <c r="Z35" i="15"/>
  <c r="Y35" i="15"/>
  <c r="Q35" i="15"/>
  <c r="J35" i="15"/>
  <c r="AE35" i="15" s="1"/>
  <c r="C35" i="15"/>
  <c r="AK34" i="15"/>
  <c r="AJ34" i="15"/>
  <c r="AI34" i="15"/>
  <c r="AH34" i="15"/>
  <c r="AG34" i="15"/>
  <c r="AF34" i="15"/>
  <c r="AD34" i="15"/>
  <c r="AC34" i="15"/>
  <c r="AB34" i="15"/>
  <c r="AA34" i="15"/>
  <c r="Z34" i="15"/>
  <c r="Y34" i="15"/>
  <c r="Q34" i="15"/>
  <c r="X34" i="15" s="1"/>
  <c r="J34" i="15"/>
  <c r="AE34" i="15" s="1"/>
  <c r="C34" i="15"/>
  <c r="AK33" i="15"/>
  <c r="AJ33" i="15"/>
  <c r="AI33" i="15"/>
  <c r="AH33" i="15"/>
  <c r="AG33" i="15"/>
  <c r="AF33" i="15"/>
  <c r="AD33" i="15"/>
  <c r="AC33" i="15"/>
  <c r="AB33" i="15"/>
  <c r="AA33" i="15"/>
  <c r="Z33" i="15"/>
  <c r="Y33" i="15"/>
  <c r="Q33" i="15"/>
  <c r="J33" i="15"/>
  <c r="C33" i="15"/>
  <c r="AK32" i="15"/>
  <c r="AJ32" i="15"/>
  <c r="AI32" i="15"/>
  <c r="AH32" i="15"/>
  <c r="AG32" i="15"/>
  <c r="AF32" i="15"/>
  <c r="AD32" i="15"/>
  <c r="AC32" i="15"/>
  <c r="AB32" i="15"/>
  <c r="AA32" i="15"/>
  <c r="Z32" i="15"/>
  <c r="Y32" i="15"/>
  <c r="Q32" i="15"/>
  <c r="J32" i="15"/>
  <c r="C32" i="15"/>
  <c r="AK31" i="15"/>
  <c r="AJ31" i="15"/>
  <c r="AI31" i="15"/>
  <c r="AH31" i="15"/>
  <c r="AG31" i="15"/>
  <c r="AF31" i="15"/>
  <c r="AD31" i="15"/>
  <c r="AC31" i="15"/>
  <c r="AB31" i="15"/>
  <c r="AA31" i="15"/>
  <c r="Z31" i="15"/>
  <c r="Y31" i="15"/>
  <c r="Q31" i="15"/>
  <c r="X31" i="15" s="1"/>
  <c r="J31" i="15"/>
  <c r="AE31" i="15" s="1"/>
  <c r="C31" i="15"/>
  <c r="AK30" i="15"/>
  <c r="AJ30" i="15"/>
  <c r="AI30" i="15"/>
  <c r="AH30" i="15"/>
  <c r="AG30" i="15"/>
  <c r="AF30" i="15"/>
  <c r="AD30" i="15"/>
  <c r="AC30" i="15"/>
  <c r="AB30" i="15"/>
  <c r="AA30" i="15"/>
  <c r="Z30" i="15"/>
  <c r="Y30" i="15"/>
  <c r="Q30" i="15"/>
  <c r="J30" i="15"/>
  <c r="X30" i="15" s="1"/>
  <c r="C30" i="15"/>
  <c r="AK29" i="15"/>
  <c r="AJ29" i="15"/>
  <c r="AI29" i="15"/>
  <c r="AH29" i="15"/>
  <c r="AG29" i="15"/>
  <c r="AF29" i="15"/>
  <c r="AD29" i="15"/>
  <c r="AC29" i="15"/>
  <c r="AB29" i="15"/>
  <c r="AA29" i="15"/>
  <c r="Z29" i="15"/>
  <c r="Y29" i="15"/>
  <c r="Q29" i="15"/>
  <c r="J29" i="15"/>
  <c r="C29" i="15"/>
  <c r="AK28" i="15"/>
  <c r="AJ28" i="15"/>
  <c r="AI28" i="15"/>
  <c r="AH28" i="15"/>
  <c r="AG28" i="15"/>
  <c r="AF28" i="15"/>
  <c r="AD28" i="15"/>
  <c r="AC28" i="15"/>
  <c r="AB28" i="15"/>
  <c r="AA28" i="15"/>
  <c r="Z28" i="15"/>
  <c r="Y28" i="15"/>
  <c r="Q28" i="15"/>
  <c r="J28" i="15"/>
  <c r="AE28" i="15" s="1"/>
  <c r="C28" i="15"/>
  <c r="AK27" i="15"/>
  <c r="AJ27" i="15"/>
  <c r="AI27" i="15"/>
  <c r="AH27" i="15"/>
  <c r="AG27" i="15"/>
  <c r="AF27" i="15"/>
  <c r="AE27" i="15"/>
  <c r="AD27" i="15"/>
  <c r="AC27" i="15"/>
  <c r="AB27" i="15"/>
  <c r="AA27" i="15"/>
  <c r="Z27" i="15"/>
  <c r="Y27" i="15"/>
  <c r="X27" i="15"/>
  <c r="Q27" i="15"/>
  <c r="J27" i="15"/>
  <c r="C27" i="15"/>
  <c r="AK26" i="15"/>
  <c r="AJ26" i="15"/>
  <c r="AI26" i="15"/>
  <c r="AH26" i="15"/>
  <c r="AG26" i="15"/>
  <c r="AF26" i="15"/>
  <c r="AD26" i="15"/>
  <c r="AC26" i="15"/>
  <c r="AB26" i="15"/>
  <c r="AA26" i="15"/>
  <c r="Z26" i="15"/>
  <c r="Y26" i="15"/>
  <c r="Q26" i="15"/>
  <c r="J26" i="15"/>
  <c r="X26" i="15" s="1"/>
  <c r="C26" i="15"/>
  <c r="AK25" i="15"/>
  <c r="AJ25" i="15"/>
  <c r="AI25" i="15"/>
  <c r="AH25" i="15"/>
  <c r="AG25" i="15"/>
  <c r="AF25" i="15"/>
  <c r="AD25" i="15"/>
  <c r="AC25" i="15"/>
  <c r="AB25" i="15"/>
  <c r="AA25" i="15"/>
  <c r="Z25" i="15"/>
  <c r="Y25" i="15"/>
  <c r="Q25" i="15"/>
  <c r="J25" i="15"/>
  <c r="C25" i="15"/>
  <c r="AK24" i="15"/>
  <c r="AI24" i="15"/>
  <c r="AH24" i="15"/>
  <c r="AG24" i="15"/>
  <c r="AF24" i="15"/>
  <c r="AD24" i="15"/>
  <c r="AB24" i="15"/>
  <c r="AA24" i="15"/>
  <c r="Z24" i="15"/>
  <c r="Y24" i="15"/>
  <c r="Q24" i="15"/>
  <c r="O24" i="15"/>
  <c r="H24" i="15"/>
  <c r="AG23" i="15"/>
  <c r="W23" i="15"/>
  <c r="AD23" i="15" s="1"/>
  <c r="V23" i="15"/>
  <c r="U23" i="15"/>
  <c r="T23" i="15"/>
  <c r="AA23" i="15" s="1"/>
  <c r="S23" i="15"/>
  <c r="R23" i="15"/>
  <c r="P23" i="15"/>
  <c r="AK23" i="15" s="1"/>
  <c r="O23" i="15"/>
  <c r="N23" i="15"/>
  <c r="M23" i="15"/>
  <c r="AH23" i="15" s="1"/>
  <c r="L23" i="15"/>
  <c r="Z23" i="15" s="1"/>
  <c r="K23" i="15"/>
  <c r="I23" i="15"/>
  <c r="H23" i="15"/>
  <c r="G23" i="15"/>
  <c r="F23" i="15"/>
  <c r="F21" i="15" s="1"/>
  <c r="E23" i="15"/>
  <c r="D23" i="15"/>
  <c r="W22" i="15"/>
  <c r="AD22" i="15" s="1"/>
  <c r="V22" i="15"/>
  <c r="U22" i="15"/>
  <c r="AB22" i="15" s="1"/>
  <c r="T22" i="15"/>
  <c r="S22" i="15"/>
  <c r="S21" i="15" s="1"/>
  <c r="R22" i="15"/>
  <c r="Y22" i="15" s="1"/>
  <c r="P22" i="15"/>
  <c r="N22" i="15"/>
  <c r="M22" i="15"/>
  <c r="L22" i="15"/>
  <c r="AG22" i="15" s="1"/>
  <c r="K22" i="15"/>
  <c r="I22" i="15"/>
  <c r="G22" i="15"/>
  <c r="G21" i="15" s="1"/>
  <c r="F22" i="15"/>
  <c r="E22" i="15"/>
  <c r="D22" i="15"/>
  <c r="P21" i="15"/>
  <c r="L21" i="15"/>
  <c r="D21" i="15"/>
  <c r="X20" i="15"/>
  <c r="AK19" i="15"/>
  <c r="AJ19" i="15"/>
  <c r="AI19" i="15"/>
  <c r="AH19" i="15"/>
  <c r="AG19" i="15"/>
  <c r="AF19" i="15"/>
  <c r="AD19" i="15"/>
  <c r="AC19" i="15"/>
  <c r="AB19" i="15"/>
  <c r="AA19" i="15"/>
  <c r="Z19" i="15"/>
  <c r="Y19" i="15"/>
  <c r="Q19" i="15"/>
  <c r="J19" i="15"/>
  <c r="J16" i="15" s="1"/>
  <c r="AE16" i="15" s="1"/>
  <c r="C19" i="15"/>
  <c r="AK18" i="15"/>
  <c r="AJ18" i="15"/>
  <c r="AI18" i="15"/>
  <c r="AH18" i="15"/>
  <c r="AG18" i="15"/>
  <c r="AF18" i="15"/>
  <c r="AE18" i="15"/>
  <c r="AD18" i="15"/>
  <c r="AC18" i="15"/>
  <c r="AB18" i="15"/>
  <c r="AA18" i="15"/>
  <c r="Z18" i="15"/>
  <c r="Y18" i="15"/>
  <c r="Q18" i="15"/>
  <c r="X18" i="15" s="1"/>
  <c r="J18" i="15"/>
  <c r="C18" i="15"/>
  <c r="AK17" i="15"/>
  <c r="AI17" i="15"/>
  <c r="AH17" i="15"/>
  <c r="AG17" i="15"/>
  <c r="AF17" i="15"/>
  <c r="AD17" i="15"/>
  <c r="AB17" i="15"/>
  <c r="AA17" i="15"/>
  <c r="Z17" i="15"/>
  <c r="Y17" i="15"/>
  <c r="Q17" i="15"/>
  <c r="O17" i="15"/>
  <c r="AJ17" i="15" s="1"/>
  <c r="J17" i="15"/>
  <c r="H17" i="15"/>
  <c r="C17" i="15" s="1"/>
  <c r="AJ16" i="15"/>
  <c r="AF16" i="15"/>
  <c r="AC16" i="15"/>
  <c r="W16" i="15"/>
  <c r="V16" i="15"/>
  <c r="V14" i="15" s="1"/>
  <c r="U16" i="15"/>
  <c r="T16" i="15"/>
  <c r="S16" i="15"/>
  <c r="R16" i="15"/>
  <c r="Y16" i="15" s="1"/>
  <c r="P16" i="15"/>
  <c r="O16" i="15"/>
  <c r="N16" i="15"/>
  <c r="AI16" i="15" s="1"/>
  <c r="M16" i="15"/>
  <c r="L16" i="15"/>
  <c r="AG16" i="15" s="1"/>
  <c r="K16" i="15"/>
  <c r="I16" i="15"/>
  <c r="H16" i="15"/>
  <c r="G16" i="15"/>
  <c r="F16" i="15"/>
  <c r="E16" i="15"/>
  <c r="D16" i="15"/>
  <c r="AF15" i="15"/>
  <c r="AB15" i="15"/>
  <c r="W15" i="15"/>
  <c r="V15" i="15"/>
  <c r="U15" i="15"/>
  <c r="T15" i="15"/>
  <c r="S15" i="15"/>
  <c r="S14" i="15" s="1"/>
  <c r="R15" i="15"/>
  <c r="Q15" i="15"/>
  <c r="P15" i="15"/>
  <c r="O15" i="15"/>
  <c r="N15" i="15"/>
  <c r="M15" i="15"/>
  <c r="AH15" i="15" s="1"/>
  <c r="L15" i="15"/>
  <c r="K15" i="15"/>
  <c r="I15" i="15"/>
  <c r="G15" i="15"/>
  <c r="F15" i="15"/>
  <c r="E15" i="15"/>
  <c r="D15" i="15"/>
  <c r="C15" i="15"/>
  <c r="R14" i="15"/>
  <c r="N14" i="15"/>
  <c r="K14" i="15"/>
  <c r="X13" i="15"/>
  <c r="V12" i="15"/>
  <c r="M11" i="15"/>
  <c r="F11" i="15"/>
  <c r="G2" i="15"/>
  <c r="D2" i="15"/>
  <c r="K147" i="22" l="1"/>
  <c r="S144" i="22"/>
  <c r="AE144" i="22"/>
  <c r="Y144" i="22"/>
  <c r="X144" i="22"/>
  <c r="J147" i="22"/>
  <c r="R144" i="22"/>
  <c r="AD144" i="22"/>
  <c r="O147" i="22"/>
  <c r="AB144" i="22"/>
  <c r="V144" i="22"/>
  <c r="AH144" i="22"/>
  <c r="I144" i="22"/>
  <c r="G147" i="22"/>
  <c r="I147" i="22" s="1"/>
  <c r="AG90" i="22"/>
  <c r="AA90" i="22"/>
  <c r="Q90" i="22"/>
  <c r="U90" i="22"/>
  <c r="AG89" i="22"/>
  <c r="Q89" i="22"/>
  <c r="U89" i="22"/>
  <c r="AA89" i="22"/>
  <c r="AI15" i="22"/>
  <c r="W15" i="22"/>
  <c r="AC15" i="22"/>
  <c r="L144" i="22"/>
  <c r="AF90" i="22"/>
  <c r="T90" i="22"/>
  <c r="C24" i="15"/>
  <c r="C22" i="15" s="1"/>
  <c r="H22" i="15"/>
  <c r="H21" i="15" s="1"/>
  <c r="AI76" i="15"/>
  <c r="AB76" i="15"/>
  <c r="AE406" i="15"/>
  <c r="X406" i="15"/>
  <c r="AE444" i="15"/>
  <c r="X444" i="15"/>
  <c r="X601" i="15"/>
  <c r="Q583" i="15"/>
  <c r="E1" i="15"/>
  <c r="E11" i="15"/>
  <c r="AG77" i="15"/>
  <c r="AE200" i="15"/>
  <c r="X200" i="15"/>
  <c r="G1" i="15"/>
  <c r="AE49" i="15"/>
  <c r="X96" i="15"/>
  <c r="J195" i="15"/>
  <c r="X207" i="15"/>
  <c r="X212" i="15"/>
  <c r="AE246" i="15"/>
  <c r="X246" i="15"/>
  <c r="S259" i="15"/>
  <c r="AG259" i="15" s="1"/>
  <c r="Z261" i="15"/>
  <c r="W259" i="15"/>
  <c r="AK259" i="15" s="1"/>
  <c r="AD261" i="15"/>
  <c r="AE279" i="15"/>
  <c r="X279" i="15"/>
  <c r="AE328" i="15"/>
  <c r="X328" i="15"/>
  <c r="AB394" i="15"/>
  <c r="AI394" i="15"/>
  <c r="N393" i="15"/>
  <c r="AI393" i="15" s="1"/>
  <c r="S393" i="15"/>
  <c r="Z394" i="15"/>
  <c r="AE76" i="15"/>
  <c r="X76" i="15"/>
  <c r="L2" i="15"/>
  <c r="H15" i="15"/>
  <c r="O1" i="15"/>
  <c r="O2" i="15"/>
  <c r="K12" i="15"/>
  <c r="AF12" i="15" s="1"/>
  <c r="AI15" i="15"/>
  <c r="Q16" i="15"/>
  <c r="Z21" i="15"/>
  <c r="AF23" i="15"/>
  <c r="K21" i="15"/>
  <c r="O12" i="15"/>
  <c r="AJ12" i="15" s="1"/>
  <c r="AJ23" i="15"/>
  <c r="Y23" i="15"/>
  <c r="F12" i="15"/>
  <c r="S44" i="15"/>
  <c r="Z46" i="15"/>
  <c r="W44" i="15"/>
  <c r="AD44" i="15" s="1"/>
  <c r="AD46" i="15"/>
  <c r="X47" i="15"/>
  <c r="J45" i="15"/>
  <c r="X60" i="15"/>
  <c r="AD77" i="15"/>
  <c r="AE123" i="15"/>
  <c r="U162" i="15"/>
  <c r="AB162" i="15" s="1"/>
  <c r="AB163" i="15"/>
  <c r="X176" i="15"/>
  <c r="AI195" i="15"/>
  <c r="AB196" i="15"/>
  <c r="U194" i="15"/>
  <c r="AI194" i="15" s="1"/>
  <c r="AE314" i="15"/>
  <c r="X314" i="15"/>
  <c r="AI346" i="15"/>
  <c r="AB346" i="15"/>
  <c r="AB431" i="15"/>
  <c r="AI431" i="15"/>
  <c r="AE528" i="15"/>
  <c r="X528" i="15"/>
  <c r="P2" i="15"/>
  <c r="AK77" i="15"/>
  <c r="G12" i="15"/>
  <c r="U11" i="15"/>
  <c r="AB11" i="15" s="1"/>
  <c r="F14" i="15"/>
  <c r="AE19" i="15"/>
  <c r="AF22" i="15"/>
  <c r="AG45" i="15"/>
  <c r="X45" i="15"/>
  <c r="AE78" i="15"/>
  <c r="X78" i="15"/>
  <c r="N120" i="15"/>
  <c r="AI122" i="15"/>
  <c r="X134" i="15"/>
  <c r="X150" i="15"/>
  <c r="F162" i="15"/>
  <c r="Y228" i="15"/>
  <c r="R227" i="15"/>
  <c r="Y227" i="15" s="1"/>
  <c r="E227" i="15"/>
  <c r="I227" i="15"/>
  <c r="AE272" i="15"/>
  <c r="X272" i="15"/>
  <c r="AJ288" i="15"/>
  <c r="O287" i="15"/>
  <c r="AJ287" i="15" s="1"/>
  <c r="AA288" i="15"/>
  <c r="Y289" i="15"/>
  <c r="AE335" i="15"/>
  <c r="X335" i="15"/>
  <c r="AE362" i="15"/>
  <c r="X362" i="15"/>
  <c r="Y469" i="15"/>
  <c r="AF469" i="15"/>
  <c r="R75" i="15"/>
  <c r="X113" i="15"/>
  <c r="Y122" i="15"/>
  <c r="X139" i="15"/>
  <c r="AI162" i="15"/>
  <c r="AI163" i="15"/>
  <c r="X178" i="15"/>
  <c r="X183" i="15"/>
  <c r="X187" i="15"/>
  <c r="G194" i="15"/>
  <c r="AE216" i="15"/>
  <c r="X217" i="15"/>
  <c r="AJ227" i="15"/>
  <c r="AC229" i="15"/>
  <c r="X245" i="15"/>
  <c r="AG260" i="15"/>
  <c r="X369" i="15"/>
  <c r="AE369" i="15"/>
  <c r="X374" i="15"/>
  <c r="AE374" i="15"/>
  <c r="AD470" i="15"/>
  <c r="W468" i="15"/>
  <c r="X491" i="15"/>
  <c r="AE491" i="15"/>
  <c r="J515" i="15"/>
  <c r="AE534" i="15"/>
  <c r="X534" i="15"/>
  <c r="J539" i="15"/>
  <c r="AE541" i="15"/>
  <c r="AE542" i="15"/>
  <c r="X542" i="15"/>
  <c r="AE875" i="15"/>
  <c r="J873" i="15"/>
  <c r="X19" i="15"/>
  <c r="G44" i="15"/>
  <c r="O44" i="15"/>
  <c r="AC77" i="15"/>
  <c r="X97" i="15"/>
  <c r="AE163" i="15"/>
  <c r="X177" i="15"/>
  <c r="N1" i="15"/>
  <c r="C16" i="15"/>
  <c r="E21" i="15"/>
  <c r="AA22" i="15"/>
  <c r="R21" i="15"/>
  <c r="V21" i="15"/>
  <c r="AE26" i="15"/>
  <c r="AE30" i="15"/>
  <c r="J23" i="15"/>
  <c r="AE23" i="15" s="1"/>
  <c r="X35" i="15"/>
  <c r="E44" i="15"/>
  <c r="AB45" i="15"/>
  <c r="X55" i="15"/>
  <c r="AE56" i="15"/>
  <c r="X61" i="15"/>
  <c r="X71" i="15"/>
  <c r="AE72" i="15"/>
  <c r="Z76" i="15"/>
  <c r="AD76" i="15"/>
  <c r="N75" i="15"/>
  <c r="X81" i="15"/>
  <c r="AE82" i="15"/>
  <c r="AJ89" i="15"/>
  <c r="T87" i="15"/>
  <c r="AA87" i="15" s="1"/>
  <c r="AA89" i="15"/>
  <c r="X91" i="15"/>
  <c r="AE92" i="15"/>
  <c r="X103" i="15"/>
  <c r="AE104" i="15"/>
  <c r="X109" i="15"/>
  <c r="U120" i="15"/>
  <c r="AB122" i="15"/>
  <c r="X129" i="15"/>
  <c r="AE130" i="15"/>
  <c r="X135" i="15"/>
  <c r="X145" i="15"/>
  <c r="AE146" i="15"/>
  <c r="X151" i="15"/>
  <c r="AE160" i="15"/>
  <c r="R162" i="15"/>
  <c r="G162" i="15"/>
  <c r="K162" i="15"/>
  <c r="AK163" i="15"/>
  <c r="Y164" i="15"/>
  <c r="AJ164" i="15"/>
  <c r="AE168" i="15"/>
  <c r="X175" i="15"/>
  <c r="AB195" i="15"/>
  <c r="Z196" i="15"/>
  <c r="AD196" i="15"/>
  <c r="AE203" i="15"/>
  <c r="X208" i="15"/>
  <c r="X213" i="15"/>
  <c r="X216" i="15"/>
  <c r="AE223" i="15"/>
  <c r="AF228" i="15"/>
  <c r="U227" i="15"/>
  <c r="AB227" i="15" s="1"/>
  <c r="AF229" i="15"/>
  <c r="Q228" i="15"/>
  <c r="X230" i="15"/>
  <c r="G259" i="15"/>
  <c r="AB261" i="15"/>
  <c r="Y288" i="15"/>
  <c r="AC288" i="15"/>
  <c r="V317" i="15"/>
  <c r="AH345" i="15"/>
  <c r="AE532" i="15"/>
  <c r="X532" i="15"/>
  <c r="AF538" i="15"/>
  <c r="K537" i="15"/>
  <c r="X550" i="15"/>
  <c r="Q539" i="15"/>
  <c r="X539" i="15" s="1"/>
  <c r="AH583" i="15"/>
  <c r="M581" i="15"/>
  <c r="AH581" i="15" s="1"/>
  <c r="AB583" i="15"/>
  <c r="U581" i="15"/>
  <c r="X615" i="15"/>
  <c r="Q613" i="15"/>
  <c r="Q611" i="15" s="1"/>
  <c r="Z671" i="15"/>
  <c r="S669" i="15"/>
  <c r="Z22" i="15"/>
  <c r="AK22" i="15"/>
  <c r="X39" i="15"/>
  <c r="AK45" i="15"/>
  <c r="K44" i="15"/>
  <c r="X65" i="15"/>
  <c r="AE96" i="15"/>
  <c r="X155" i="15"/>
  <c r="R12" i="15"/>
  <c r="Y12" i="15" s="1"/>
  <c r="AF14" i="15"/>
  <c r="K11" i="15"/>
  <c r="D12" i="15"/>
  <c r="H12" i="15"/>
  <c r="W21" i="15"/>
  <c r="AK21" i="15" s="1"/>
  <c r="Y46" i="15"/>
  <c r="AC46" i="15"/>
  <c r="X51" i="15"/>
  <c r="X67" i="15"/>
  <c r="AF75" i="15"/>
  <c r="F75" i="15"/>
  <c r="AA77" i="15"/>
  <c r="Y77" i="15"/>
  <c r="AG88" i="15"/>
  <c r="AK88" i="15"/>
  <c r="L87" i="15"/>
  <c r="P87" i="15"/>
  <c r="AE90" i="15"/>
  <c r="X99" i="15"/>
  <c r="X115" i="15"/>
  <c r="T120" i="15"/>
  <c r="AA120" i="15" s="1"/>
  <c r="AA121" i="15"/>
  <c r="M120" i="15"/>
  <c r="AH120" i="15" s="1"/>
  <c r="X125" i="15"/>
  <c r="X141" i="15"/>
  <c r="X157" i="15"/>
  <c r="L162" i="15"/>
  <c r="P162" i="15"/>
  <c r="T162" i="15"/>
  <c r="AA162" i="15" s="1"/>
  <c r="AG164" i="15"/>
  <c r="T194" i="15"/>
  <c r="AA194" i="15" s="1"/>
  <c r="S227" i="15"/>
  <c r="Y229" i="15"/>
  <c r="X237" i="15"/>
  <c r="E259" i="15"/>
  <c r="AD260" i="15"/>
  <c r="X263" i="15"/>
  <c r="X284" i="15"/>
  <c r="X298" i="15"/>
  <c r="AF318" i="15"/>
  <c r="AJ318" i="15"/>
  <c r="O317" i="15"/>
  <c r="AJ317" i="15" s="1"/>
  <c r="AA318" i="15"/>
  <c r="X340" i="15"/>
  <c r="Y345" i="15"/>
  <c r="AJ378" i="15"/>
  <c r="O377" i="15"/>
  <c r="AJ377" i="15" s="1"/>
  <c r="AC379" i="15"/>
  <c r="AB395" i="15"/>
  <c r="X407" i="15"/>
  <c r="AE407" i="15"/>
  <c r="C395" i="15"/>
  <c r="C393" i="15" s="1"/>
  <c r="X445" i="15"/>
  <c r="AE445" i="15"/>
  <c r="AE511" i="15"/>
  <c r="X511" i="15"/>
  <c r="AG514" i="15"/>
  <c r="L513" i="15"/>
  <c r="AG513" i="15" s="1"/>
  <c r="AK514" i="15"/>
  <c r="P513" i="15"/>
  <c r="Z514" i="15"/>
  <c r="AE530" i="15"/>
  <c r="X530" i="15"/>
  <c r="C539" i="15"/>
  <c r="C537" i="15" s="1"/>
  <c r="AD582" i="15"/>
  <c r="W581" i="15"/>
  <c r="E669" i="15"/>
  <c r="X250" i="15"/>
  <c r="Y261" i="15"/>
  <c r="AC261" i="15"/>
  <c r="D287" i="15"/>
  <c r="H287" i="15"/>
  <c r="E287" i="15"/>
  <c r="I287" i="15"/>
  <c r="Z289" i="15"/>
  <c r="AD289" i="15"/>
  <c r="X302" i="15"/>
  <c r="D317" i="15"/>
  <c r="H317" i="15"/>
  <c r="E317" i="15"/>
  <c r="I317" i="15"/>
  <c r="Z319" i="15"/>
  <c r="AD319" i="15"/>
  <c r="X332" i="15"/>
  <c r="AI345" i="15"/>
  <c r="D344" i="15"/>
  <c r="H344" i="15"/>
  <c r="Y346" i="15"/>
  <c r="AC346" i="15"/>
  <c r="AE353" i="15"/>
  <c r="X354" i="15"/>
  <c r="X359" i="15"/>
  <c r="D377" i="15"/>
  <c r="H377" i="15"/>
  <c r="E377" i="15"/>
  <c r="I377" i="15"/>
  <c r="Z379" i="15"/>
  <c r="AD379" i="15"/>
  <c r="J379" i="15"/>
  <c r="X384" i="15"/>
  <c r="X389" i="15"/>
  <c r="R393" i="15"/>
  <c r="AJ395" i="15"/>
  <c r="AA395" i="15"/>
  <c r="X397" i="15"/>
  <c r="X400" i="15"/>
  <c r="X421" i="15"/>
  <c r="X424" i="15"/>
  <c r="X435" i="15"/>
  <c r="X438" i="15"/>
  <c r="X459" i="15"/>
  <c r="X462" i="15"/>
  <c r="AG469" i="15"/>
  <c r="F468" i="15"/>
  <c r="AE471" i="15"/>
  <c r="X472" i="15"/>
  <c r="X477" i="15"/>
  <c r="X481" i="15"/>
  <c r="X496" i="15"/>
  <c r="X501" i="15"/>
  <c r="Y515" i="15"/>
  <c r="AC515" i="15"/>
  <c r="C515" i="15"/>
  <c r="X529" i="15"/>
  <c r="X531" i="15"/>
  <c r="X533" i="15"/>
  <c r="X535" i="15"/>
  <c r="D537" i="15"/>
  <c r="H537" i="15"/>
  <c r="AE540" i="15"/>
  <c r="X540" i="15"/>
  <c r="AE548" i="15"/>
  <c r="X548" i="15"/>
  <c r="X555" i="15"/>
  <c r="X556" i="15"/>
  <c r="Z613" i="15"/>
  <c r="S611" i="15"/>
  <c r="AD613" i="15"/>
  <c r="W611" i="15"/>
  <c r="M738" i="15"/>
  <c r="AH738" i="15" s="1"/>
  <c r="AH739" i="15"/>
  <c r="X747" i="15"/>
  <c r="C346" i="15"/>
  <c r="Y378" i="15"/>
  <c r="AC378" i="15"/>
  <c r="AA379" i="15"/>
  <c r="G393" i="15"/>
  <c r="AB470" i="15"/>
  <c r="W513" i="15"/>
  <c r="AD515" i="15"/>
  <c r="AE546" i="15"/>
  <c r="X546" i="15"/>
  <c r="AF613" i="15"/>
  <c r="K611" i="15"/>
  <c r="Y613" i="15"/>
  <c r="AJ613" i="15"/>
  <c r="O611" i="15"/>
  <c r="AH642" i="15"/>
  <c r="M641" i="15"/>
  <c r="AH641" i="15" s="1"/>
  <c r="AH834" i="15"/>
  <c r="M832" i="15"/>
  <c r="AH832" i="15" s="1"/>
  <c r="J261" i="15"/>
  <c r="X276" i="15"/>
  <c r="AB289" i="15"/>
  <c r="AE305" i="15"/>
  <c r="X306" i="15"/>
  <c r="AB319" i="15"/>
  <c r="T344" i="15"/>
  <c r="AA346" i="15"/>
  <c r="Q346" i="15"/>
  <c r="AE363" i="15"/>
  <c r="X366" i="15"/>
  <c r="AB379" i="15"/>
  <c r="AF394" i="15"/>
  <c r="X403" i="15"/>
  <c r="X413" i="15"/>
  <c r="X427" i="15"/>
  <c r="X441" i="15"/>
  <c r="X451" i="15"/>
  <c r="P468" i="15"/>
  <c r="AK468" i="15" s="1"/>
  <c r="AE483" i="15"/>
  <c r="X508" i="15"/>
  <c r="AD514" i="15"/>
  <c r="X525" i="15"/>
  <c r="X526" i="15"/>
  <c r="AE544" i="15"/>
  <c r="X544" i="15"/>
  <c r="X551" i="15"/>
  <c r="X552" i="15"/>
  <c r="Q581" i="15"/>
  <c r="I641" i="15"/>
  <c r="M669" i="15"/>
  <c r="AH669" i="15" s="1"/>
  <c r="AH670" i="15"/>
  <c r="X685" i="15"/>
  <c r="X709" i="15"/>
  <c r="X591" i="15"/>
  <c r="X599" i="15"/>
  <c r="X607" i="15"/>
  <c r="X647" i="15"/>
  <c r="X655" i="15"/>
  <c r="X663" i="15"/>
  <c r="AC669" i="15"/>
  <c r="C671" i="15"/>
  <c r="C669" i="15" s="1"/>
  <c r="X688" i="15"/>
  <c r="X698" i="15"/>
  <c r="X708" i="15"/>
  <c r="X710" i="15"/>
  <c r="X724" i="15"/>
  <c r="X726" i="15"/>
  <c r="X736" i="15"/>
  <c r="X746" i="15"/>
  <c r="X748" i="15"/>
  <c r="AH769" i="15"/>
  <c r="M768" i="15"/>
  <c r="AH768" i="15" s="1"/>
  <c r="G768" i="15"/>
  <c r="X838" i="15"/>
  <c r="AE838" i="15"/>
  <c r="X875" i="15"/>
  <c r="AE884" i="15"/>
  <c r="X884" i="15"/>
  <c r="E513" i="15"/>
  <c r="I513" i="15"/>
  <c r="V513" i="15"/>
  <c r="G513" i="15"/>
  <c r="AB515" i="15"/>
  <c r="X523" i="15"/>
  <c r="AJ539" i="15"/>
  <c r="Z539" i="15"/>
  <c r="AD539" i="15"/>
  <c r="X541" i="15"/>
  <c r="X543" i="15"/>
  <c r="X545" i="15"/>
  <c r="X547" i="15"/>
  <c r="D581" i="15"/>
  <c r="H581" i="15"/>
  <c r="I581" i="15"/>
  <c r="X589" i="15"/>
  <c r="X597" i="15"/>
  <c r="X605" i="15"/>
  <c r="F611" i="15"/>
  <c r="X645" i="15"/>
  <c r="X653" i="15"/>
  <c r="X661" i="15"/>
  <c r="K669" i="15"/>
  <c r="F669" i="15"/>
  <c r="AE674" i="15"/>
  <c r="AE678" i="15"/>
  <c r="X683" i="15"/>
  <c r="X687" i="15"/>
  <c r="X692" i="15"/>
  <c r="V695" i="15"/>
  <c r="X704" i="15"/>
  <c r="X706" i="15"/>
  <c r="X720" i="15"/>
  <c r="X722" i="15"/>
  <c r="X732" i="15"/>
  <c r="X734" i="15"/>
  <c r="F738" i="15"/>
  <c r="G738" i="15"/>
  <c r="AB740" i="15"/>
  <c r="X742" i="15"/>
  <c r="X758" i="15"/>
  <c r="E768" i="15"/>
  <c r="V801" i="15"/>
  <c r="AJ803" i="15"/>
  <c r="AE837" i="15"/>
  <c r="X837" i="15"/>
  <c r="AF873" i="15"/>
  <c r="K872" i="15"/>
  <c r="Z873" i="15"/>
  <c r="S872" i="15"/>
  <c r="Z872" i="15" s="1"/>
  <c r="AE883" i="15"/>
  <c r="X883" i="15"/>
  <c r="O932" i="15"/>
  <c r="AB960" i="15"/>
  <c r="AI962" i="15"/>
  <c r="N960" i="15"/>
  <c r="AI960" i="15" s="1"/>
  <c r="AE1028" i="15"/>
  <c r="X1028" i="15"/>
  <c r="AD583" i="15"/>
  <c r="E611" i="15"/>
  <c r="AE614" i="15"/>
  <c r="Q643" i="15"/>
  <c r="Q641" i="15" s="1"/>
  <c r="AB643" i="15"/>
  <c r="Y671" i="15"/>
  <c r="AC671" i="15"/>
  <c r="X677" i="15"/>
  <c r="G695" i="15"/>
  <c r="AA697" i="15"/>
  <c r="X705" i="15"/>
  <c r="X721" i="15"/>
  <c r="X733" i="15"/>
  <c r="T738" i="15"/>
  <c r="Z739" i="15"/>
  <c r="X743" i="15"/>
  <c r="X763" i="15"/>
  <c r="X789" i="15"/>
  <c r="AE815" i="15"/>
  <c r="X815" i="15"/>
  <c r="AG833" i="15"/>
  <c r="Z833" i="15"/>
  <c r="L832" i="15"/>
  <c r="AB833" i="15"/>
  <c r="AI833" i="15"/>
  <c r="U832" i="15"/>
  <c r="W872" i="15"/>
  <c r="AK873" i="15"/>
  <c r="AG873" i="15"/>
  <c r="AE876" i="15"/>
  <c r="J874" i="15"/>
  <c r="AK933" i="15"/>
  <c r="P932" i="15"/>
  <c r="AK932" i="15" s="1"/>
  <c r="X754" i="15"/>
  <c r="X756" i="15"/>
  <c r="AG769" i="15"/>
  <c r="AK769" i="15"/>
  <c r="T768" i="15"/>
  <c r="AA768" i="15" s="1"/>
  <c r="C770" i="15"/>
  <c r="X784" i="15"/>
  <c r="X794" i="15"/>
  <c r="J802" i="15"/>
  <c r="X814" i="15"/>
  <c r="X816" i="15"/>
  <c r="AE827" i="15"/>
  <c r="X830" i="15"/>
  <c r="Z834" i="15"/>
  <c r="AD834" i="15"/>
  <c r="X840" i="15"/>
  <c r="X843" i="15"/>
  <c r="P872" i="15"/>
  <c r="F872" i="15"/>
  <c r="X891" i="15"/>
  <c r="X896" i="15"/>
  <c r="P904" i="15"/>
  <c r="AG905" i="15"/>
  <c r="AJ906" i="15"/>
  <c r="X914" i="15"/>
  <c r="X915" i="15"/>
  <c r="X918" i="15"/>
  <c r="X925" i="15"/>
  <c r="X926" i="15"/>
  <c r="AC933" i="15"/>
  <c r="AJ933" i="15"/>
  <c r="AE935" i="15"/>
  <c r="X935" i="15"/>
  <c r="Q933" i="15"/>
  <c r="X957" i="15"/>
  <c r="X958" i="15"/>
  <c r="X969" i="15"/>
  <c r="AI981" i="15"/>
  <c r="X1001" i="15"/>
  <c r="X1002" i="15"/>
  <c r="X1014" i="15"/>
  <c r="X1039" i="15"/>
  <c r="X1044" i="15"/>
  <c r="AJ834" i="15"/>
  <c r="T832" i="15"/>
  <c r="AA832" i="15" s="1"/>
  <c r="AA834" i="15"/>
  <c r="E872" i="15"/>
  <c r="I872" i="15"/>
  <c r="AJ874" i="15"/>
  <c r="AA874" i="15"/>
  <c r="AK874" i="15"/>
  <c r="X899" i="15"/>
  <c r="R904" i="15"/>
  <c r="Z905" i="15"/>
  <c r="AD905" i="15"/>
  <c r="AE907" i="15"/>
  <c r="J905" i="15"/>
  <c r="AE905" i="15" s="1"/>
  <c r="X910" i="15"/>
  <c r="Z933" i="15"/>
  <c r="S932" i="15"/>
  <c r="AG932" i="15" s="1"/>
  <c r="AD933" i="15"/>
  <c r="X940" i="15"/>
  <c r="AE940" i="15"/>
  <c r="AE956" i="15"/>
  <c r="X956" i="15"/>
  <c r="AB962" i="15"/>
  <c r="X967" i="15"/>
  <c r="X968" i="15"/>
  <c r="AI980" i="15"/>
  <c r="AE998" i="15"/>
  <c r="X998" i="15"/>
  <c r="AK1016" i="15"/>
  <c r="Y1017" i="15"/>
  <c r="AC1017" i="15"/>
  <c r="AE1036" i="15"/>
  <c r="X1036" i="15"/>
  <c r="X762" i="15"/>
  <c r="X764" i="15"/>
  <c r="X776" i="15"/>
  <c r="X778" i="15"/>
  <c r="X788" i="15"/>
  <c r="X790" i="15"/>
  <c r="AB801" i="15"/>
  <c r="AI802" i="15"/>
  <c r="X806" i="15"/>
  <c r="X808" i="15"/>
  <c r="X822" i="15"/>
  <c r="X824" i="15"/>
  <c r="AI832" i="15"/>
  <c r="AE860" i="15"/>
  <c r="AG872" i="15"/>
  <c r="AC906" i="15"/>
  <c r="V904" i="15"/>
  <c r="AF933" i="15"/>
  <c r="K932" i="15"/>
  <c r="T932" i="15"/>
  <c r="Y933" i="15"/>
  <c r="J934" i="15"/>
  <c r="X943" i="15"/>
  <c r="AE943" i="15"/>
  <c r="X955" i="15"/>
  <c r="D960" i="15"/>
  <c r="H960" i="15"/>
  <c r="AC962" i="15"/>
  <c r="V960" i="15"/>
  <c r="AE983" i="15"/>
  <c r="X985" i="15"/>
  <c r="X986" i="15"/>
  <c r="G1016" i="15"/>
  <c r="S1016" i="15"/>
  <c r="W1016" i="15"/>
  <c r="X1020" i="15"/>
  <c r="X1047" i="15"/>
  <c r="X1052" i="15"/>
  <c r="X895" i="15"/>
  <c r="X897" i="15"/>
  <c r="X900" i="15"/>
  <c r="E904" i="15"/>
  <c r="AA906" i="15"/>
  <c r="X907" i="15"/>
  <c r="C906" i="15"/>
  <c r="X911" i="15"/>
  <c r="X919" i="15"/>
  <c r="E932" i="15"/>
  <c r="I932" i="15"/>
  <c r="AB934" i="15"/>
  <c r="X953" i="15"/>
  <c r="Y961" i="15"/>
  <c r="AC961" i="15"/>
  <c r="AA962" i="15"/>
  <c r="X977" i="15"/>
  <c r="E980" i="15"/>
  <c r="I980" i="15"/>
  <c r="D980" i="15"/>
  <c r="H980" i="15"/>
  <c r="Y982" i="15"/>
  <c r="AC982" i="15"/>
  <c r="X997" i="15"/>
  <c r="X999" i="15"/>
  <c r="X1013" i="15"/>
  <c r="X1019" i="15"/>
  <c r="X1029" i="15"/>
  <c r="X1037" i="15"/>
  <c r="X1045" i="15"/>
  <c r="X893" i="15"/>
  <c r="X894" i="15"/>
  <c r="AC905" i="15"/>
  <c r="X923" i="15"/>
  <c r="X927" i="15"/>
  <c r="AI961" i="15"/>
  <c r="X1009" i="15"/>
  <c r="X1011" i="15"/>
  <c r="AG1016" i="15"/>
  <c r="U14" i="15"/>
  <c r="AB14" i="15" s="1"/>
  <c r="U12" i="15"/>
  <c r="U10" i="15" s="1"/>
  <c r="AB16" i="15"/>
  <c r="AE32" i="15"/>
  <c r="X262" i="15"/>
  <c r="AE262" i="15"/>
  <c r="J260" i="15"/>
  <c r="Q14" i="15"/>
  <c r="X16" i="15"/>
  <c r="X33" i="15"/>
  <c r="AE33" i="15"/>
  <c r="AI46" i="15"/>
  <c r="N12" i="15"/>
  <c r="AI12" i="15" s="1"/>
  <c r="Z89" i="15"/>
  <c r="S12" i="15"/>
  <c r="J164" i="15"/>
  <c r="AE170" i="15"/>
  <c r="X231" i="15"/>
  <c r="Q229" i="15"/>
  <c r="AE448" i="15"/>
  <c r="X448" i="15"/>
  <c r="I14" i="15"/>
  <c r="I12" i="15"/>
  <c r="Z44" i="15"/>
  <c r="AG44" i="15"/>
  <c r="X83" i="15"/>
  <c r="Q77" i="15"/>
  <c r="C89" i="15"/>
  <c r="X28" i="15"/>
  <c r="Q23" i="15"/>
  <c r="X23" i="15" s="1"/>
  <c r="AK44" i="15"/>
  <c r="Y88" i="15"/>
  <c r="R87" i="15"/>
  <c r="R11" i="15"/>
  <c r="AC88" i="15"/>
  <c r="V87" i="15"/>
  <c r="V11" i="15"/>
  <c r="AG288" i="15"/>
  <c r="L287" i="15"/>
  <c r="AK288" i="15"/>
  <c r="P287" i="15"/>
  <c r="AK287" i="15" s="1"/>
  <c r="Z431" i="15"/>
  <c r="S430" i="15"/>
  <c r="Z430" i="15" s="1"/>
  <c r="AG431" i="15"/>
  <c r="AD431" i="15"/>
  <c r="W430" i="15"/>
  <c r="AD430" i="15" s="1"/>
  <c r="E14" i="15"/>
  <c r="E12" i="15"/>
  <c r="E10" i="15" s="1"/>
  <c r="M14" i="15"/>
  <c r="AH14" i="15" s="1"/>
  <c r="M12" i="15"/>
  <c r="AH12" i="15" s="1"/>
  <c r="AH16" i="15"/>
  <c r="X17" i="15"/>
  <c r="J15" i="15"/>
  <c r="AE17" i="15"/>
  <c r="AE80" i="15"/>
  <c r="J77" i="15"/>
  <c r="AD89" i="15"/>
  <c r="W12" i="15"/>
  <c r="AI14" i="15"/>
  <c r="C11" i="15"/>
  <c r="C14" i="15"/>
  <c r="G11" i="15"/>
  <c r="G10" i="15" s="1"/>
  <c r="G14" i="15"/>
  <c r="L11" i="15"/>
  <c r="AG15" i="15"/>
  <c r="L14" i="15"/>
  <c r="AG14" i="15" s="1"/>
  <c r="P11" i="15"/>
  <c r="AK15" i="15"/>
  <c r="P14" i="15"/>
  <c r="T11" i="15"/>
  <c r="T14" i="15"/>
  <c r="AA14" i="15" s="1"/>
  <c r="AA15" i="15"/>
  <c r="I21" i="15"/>
  <c r="I11" i="15"/>
  <c r="I10" i="15" s="1"/>
  <c r="AC24" i="15"/>
  <c r="J24" i="15"/>
  <c r="O22" i="15"/>
  <c r="AJ24" i="15"/>
  <c r="X329" i="15"/>
  <c r="Q319" i="15"/>
  <c r="AE410" i="15"/>
  <c r="X410" i="15"/>
  <c r="X490" i="15"/>
  <c r="AE490" i="15"/>
  <c r="X494" i="15"/>
  <c r="AE494" i="15"/>
  <c r="AF11" i="15"/>
  <c r="K10" i="15"/>
  <c r="O11" i="15"/>
  <c r="Z15" i="15"/>
  <c r="S11" i="15"/>
  <c r="AD15" i="15"/>
  <c r="W11" i="15"/>
  <c r="L12" i="15"/>
  <c r="AG12" i="15" s="1"/>
  <c r="P12" i="15"/>
  <c r="AK12" i="15" s="1"/>
  <c r="AA16" i="15"/>
  <c r="T12" i="15"/>
  <c r="AA12" i="15" s="1"/>
  <c r="AC17" i="15"/>
  <c r="AD21" i="15"/>
  <c r="AH22" i="15"/>
  <c r="M21" i="15"/>
  <c r="AH21" i="15" s="1"/>
  <c r="N21" i="15"/>
  <c r="AI23" i="15"/>
  <c r="Y21" i="15"/>
  <c r="AC23" i="15"/>
  <c r="X29" i="15"/>
  <c r="AE29" i="15"/>
  <c r="X40" i="15"/>
  <c r="M44" i="15"/>
  <c r="AH44" i="15" s="1"/>
  <c r="U44" i="15"/>
  <c r="X58" i="15"/>
  <c r="D1" i="15"/>
  <c r="D75" i="15"/>
  <c r="H75" i="15"/>
  <c r="H1" i="15"/>
  <c r="L1" i="15"/>
  <c r="AG76" i="15"/>
  <c r="L75" i="15"/>
  <c r="AG75" i="15" s="1"/>
  <c r="AK76" i="15"/>
  <c r="P75" i="15"/>
  <c r="AK75" i="15" s="1"/>
  <c r="P1" i="15"/>
  <c r="AA76" i="15"/>
  <c r="T75" i="15"/>
  <c r="C77" i="15"/>
  <c r="AB88" i="15"/>
  <c r="Y89" i="15"/>
  <c r="AC89" i="15"/>
  <c r="X94" i="15"/>
  <c r="X106" i="15"/>
  <c r="AG121" i="15"/>
  <c r="AK121" i="15"/>
  <c r="C122" i="15"/>
  <c r="X136" i="15"/>
  <c r="X152" i="15"/>
  <c r="C196" i="15"/>
  <c r="C194" i="15" s="1"/>
  <c r="X206" i="15"/>
  <c r="AE206" i="15"/>
  <c r="AH260" i="15"/>
  <c r="X278" i="15"/>
  <c r="AE278" i="15"/>
  <c r="X304" i="15"/>
  <c r="AE304" i="15"/>
  <c r="AG318" i="15"/>
  <c r="L317" i="15"/>
  <c r="AK318" i="15"/>
  <c r="P317" i="15"/>
  <c r="AK317" i="15" s="1"/>
  <c r="Q378" i="15"/>
  <c r="X380" i="15"/>
  <c r="X506" i="15"/>
  <c r="AE506" i="15"/>
  <c r="X510" i="15"/>
  <c r="AE510" i="15"/>
  <c r="AE586" i="15"/>
  <c r="J583" i="15"/>
  <c r="AE583" i="15" s="1"/>
  <c r="X586" i="15"/>
  <c r="AE594" i="15"/>
  <c r="X594" i="15"/>
  <c r="AE602" i="15"/>
  <c r="X602" i="15"/>
  <c r="AE642" i="15"/>
  <c r="X642" i="15"/>
  <c r="AI642" i="15"/>
  <c r="N641" i="15"/>
  <c r="AI641" i="15" s="1"/>
  <c r="AB642" i="15"/>
  <c r="R641" i="15"/>
  <c r="Y642" i="15"/>
  <c r="AF642" i="15"/>
  <c r="V641" i="15"/>
  <c r="AC641" i="15" s="1"/>
  <c r="AC642" i="15"/>
  <c r="O14" i="15"/>
  <c r="AJ14" i="15" s="1"/>
  <c r="W14" i="15"/>
  <c r="AD14" i="15" s="1"/>
  <c r="D11" i="15"/>
  <c r="D10" i="15" s="1"/>
  <c r="D14" i="15"/>
  <c r="H11" i="15"/>
  <c r="H10" i="15" s="1"/>
  <c r="H14" i="15"/>
  <c r="X24" i="15"/>
  <c r="C23" i="15"/>
  <c r="X32" i="15"/>
  <c r="X37" i="15"/>
  <c r="AE37" i="15"/>
  <c r="Q46" i="15"/>
  <c r="X49" i="15"/>
  <c r="X50" i="15"/>
  <c r="X66" i="15"/>
  <c r="AH77" i="15"/>
  <c r="M2" i="15"/>
  <c r="X80" i="15"/>
  <c r="AB87" i="15"/>
  <c r="AE88" i="15"/>
  <c r="N87" i="15"/>
  <c r="AI87" i="15" s="1"/>
  <c r="AI88" i="15"/>
  <c r="X98" i="15"/>
  <c r="X114" i="15"/>
  <c r="Z121" i="15"/>
  <c r="S120" i="15"/>
  <c r="AD121" i="15"/>
  <c r="W120" i="15"/>
  <c r="J122" i="15"/>
  <c r="AE124" i="15"/>
  <c r="X127" i="15"/>
  <c r="Q122" i="15"/>
  <c r="X128" i="15"/>
  <c r="X144" i="15"/>
  <c r="X170" i="15"/>
  <c r="X192" i="15"/>
  <c r="AE192" i="15"/>
  <c r="AF195" i="15"/>
  <c r="K194" i="15"/>
  <c r="AJ195" i="15"/>
  <c r="O194" i="15"/>
  <c r="AJ194" i="15" s="1"/>
  <c r="X222" i="15"/>
  <c r="AE222" i="15"/>
  <c r="X252" i="15"/>
  <c r="AE252" i="15"/>
  <c r="X260" i="15"/>
  <c r="AB260" i="15"/>
  <c r="U259" i="15"/>
  <c r="AD287" i="15"/>
  <c r="X299" i="15"/>
  <c r="Q289" i="15"/>
  <c r="Q287" i="15" s="1"/>
  <c r="C319" i="15"/>
  <c r="AC345" i="15"/>
  <c r="V344" i="15"/>
  <c r="X368" i="15"/>
  <c r="AE368" i="15"/>
  <c r="X404" i="15"/>
  <c r="AE404" i="15"/>
  <c r="X442" i="15"/>
  <c r="AE442" i="15"/>
  <c r="J470" i="15"/>
  <c r="AE473" i="15"/>
  <c r="X474" i="15"/>
  <c r="AE474" i="15"/>
  <c r="X488" i="15"/>
  <c r="Q470" i="15"/>
  <c r="F10" i="15"/>
  <c r="AI11" i="15"/>
  <c r="N10" i="15"/>
  <c r="AC12" i="15"/>
  <c r="Y14" i="15"/>
  <c r="Y15" i="15"/>
  <c r="AC15" i="15"/>
  <c r="AJ15" i="15"/>
  <c r="Z16" i="15"/>
  <c r="AD16" i="15"/>
  <c r="AK16" i="15"/>
  <c r="AG21" i="15"/>
  <c r="T21" i="15"/>
  <c r="AA21" i="15" s="1"/>
  <c r="Q22" i="15"/>
  <c r="AI22" i="15"/>
  <c r="U21" i="15"/>
  <c r="AB21" i="15" s="1"/>
  <c r="AB23" i="15"/>
  <c r="X25" i="15"/>
  <c r="AE25" i="15"/>
  <c r="X36" i="15"/>
  <c r="X41" i="15"/>
  <c r="AE41" i="15"/>
  <c r="AA44" i="15"/>
  <c r="F44" i="15"/>
  <c r="AE45" i="15"/>
  <c r="J44" i="15"/>
  <c r="AI45" i="15"/>
  <c r="N44" i="15"/>
  <c r="AI44" i="15" s="1"/>
  <c r="AF45" i="15"/>
  <c r="R44" i="15"/>
  <c r="AJ45" i="15"/>
  <c r="V44" i="15"/>
  <c r="AC44" i="15" s="1"/>
  <c r="AC45" i="15"/>
  <c r="AB46" i="15"/>
  <c r="C46" i="15"/>
  <c r="C44" i="15" s="1"/>
  <c r="X62" i="15"/>
  <c r="Z75" i="15"/>
  <c r="E2" i="15"/>
  <c r="I2" i="15"/>
  <c r="Y75" i="15"/>
  <c r="C87" i="15"/>
  <c r="AF88" i="15"/>
  <c r="Q89" i="15"/>
  <c r="X110" i="15"/>
  <c r="C120" i="15"/>
  <c r="K120" i="15"/>
  <c r="AF120" i="15" s="1"/>
  <c r="AF121" i="15"/>
  <c r="AJ121" i="15"/>
  <c r="O120" i="15"/>
  <c r="AJ120" i="15" s="1"/>
  <c r="AB120" i="15"/>
  <c r="X123" i="15"/>
  <c r="Q121" i="15"/>
  <c r="X124" i="15"/>
  <c r="X140" i="15"/>
  <c r="X156" i="15"/>
  <c r="AF162" i="15"/>
  <c r="AJ163" i="15"/>
  <c r="O162" i="15"/>
  <c r="AJ162" i="15" s="1"/>
  <c r="Z163" i="15"/>
  <c r="S162" i="15"/>
  <c r="Z162" i="15" s="1"/>
  <c r="AD163" i="15"/>
  <c r="W162" i="15"/>
  <c r="AD162" i="15" s="1"/>
  <c r="AF163" i="15"/>
  <c r="X167" i="15"/>
  <c r="Q164" i="15"/>
  <c r="X236" i="15"/>
  <c r="AE236" i="15"/>
  <c r="C261" i="15"/>
  <c r="C289" i="15"/>
  <c r="C287" i="15" s="1"/>
  <c r="X308" i="15"/>
  <c r="AE308" i="15"/>
  <c r="C317" i="15"/>
  <c r="X334" i="15"/>
  <c r="AE334" i="15"/>
  <c r="L344" i="15"/>
  <c r="AG346" i="15"/>
  <c r="P344" i="15"/>
  <c r="AK346" i="15"/>
  <c r="AE347" i="15"/>
  <c r="X348" i="15"/>
  <c r="J346" i="15"/>
  <c r="AE348" i="15"/>
  <c r="AG378" i="15"/>
  <c r="L377" i="15"/>
  <c r="AK378" i="15"/>
  <c r="P377" i="15"/>
  <c r="AK377" i="15" s="1"/>
  <c r="AE379" i="15"/>
  <c r="J377" i="15"/>
  <c r="AE381" i="15"/>
  <c r="X382" i="15"/>
  <c r="AE382" i="15"/>
  <c r="AG430" i="15"/>
  <c r="X516" i="15"/>
  <c r="AE516" i="15"/>
  <c r="J514" i="15"/>
  <c r="AE519" i="15"/>
  <c r="AE520" i="15"/>
  <c r="X520" i="15"/>
  <c r="J1016" i="15"/>
  <c r="AE1018" i="15"/>
  <c r="AB1018" i="15"/>
  <c r="N1016" i="15"/>
  <c r="AI1018" i="15"/>
  <c r="X1022" i="15"/>
  <c r="AE1022" i="15"/>
  <c r="AG163" i="15"/>
  <c r="X191" i="15"/>
  <c r="X205" i="15"/>
  <c r="X210" i="15"/>
  <c r="AE210" i="15"/>
  <c r="X221" i="15"/>
  <c r="AF227" i="15"/>
  <c r="M227" i="15"/>
  <c r="AH229" i="15"/>
  <c r="X235" i="15"/>
  <c r="X240" i="15"/>
  <c r="AE240" i="15"/>
  <c r="X251" i="15"/>
  <c r="X256" i="15"/>
  <c r="AE256" i="15"/>
  <c r="AA259" i="15"/>
  <c r="AI260" i="15"/>
  <c r="N259" i="15"/>
  <c r="AI259" i="15" s="1"/>
  <c r="AF260" i="15"/>
  <c r="R259" i="15"/>
  <c r="AC260" i="15"/>
  <c r="Q261" i="15"/>
  <c r="AE265" i="15"/>
  <c r="X266" i="15"/>
  <c r="AE266" i="15"/>
  <c r="X277" i="15"/>
  <c r="X282" i="15"/>
  <c r="AE282" i="15"/>
  <c r="AE290" i="15"/>
  <c r="J289" i="15"/>
  <c r="AE291" i="15"/>
  <c r="X292" i="15"/>
  <c r="AE292" i="15"/>
  <c r="X303" i="15"/>
  <c r="X307" i="15"/>
  <c r="X312" i="15"/>
  <c r="AE312" i="15"/>
  <c r="Q317" i="15"/>
  <c r="AE320" i="15"/>
  <c r="J319" i="15"/>
  <c r="AE321" i="15"/>
  <c r="X322" i="15"/>
  <c r="AE322" i="15"/>
  <c r="X333" i="15"/>
  <c r="X338" i="15"/>
  <c r="AE338" i="15"/>
  <c r="AG345" i="15"/>
  <c r="S344" i="15"/>
  <c r="AK345" i="15"/>
  <c r="W344" i="15"/>
  <c r="Q345" i="15"/>
  <c r="X347" i="15"/>
  <c r="AE350" i="15"/>
  <c r="X352" i="15"/>
  <c r="AE352" i="15"/>
  <c r="X356" i="15"/>
  <c r="AE356" i="15"/>
  <c r="X367" i="15"/>
  <c r="X372" i="15"/>
  <c r="AE372" i="15"/>
  <c r="X381" i="15"/>
  <c r="X386" i="15"/>
  <c r="AE386" i="15"/>
  <c r="X396" i="15"/>
  <c r="AE396" i="15"/>
  <c r="J394" i="15"/>
  <c r="AE402" i="15"/>
  <c r="X402" i="15"/>
  <c r="X409" i="15"/>
  <c r="X428" i="15"/>
  <c r="AE428" i="15"/>
  <c r="AK430" i="15"/>
  <c r="AF431" i="15"/>
  <c r="Y431" i="15"/>
  <c r="O430" i="15"/>
  <c r="AJ430" i="15" s="1"/>
  <c r="AJ431" i="15"/>
  <c r="AA431" i="15"/>
  <c r="T430" i="15"/>
  <c r="AG432" i="15"/>
  <c r="Z432" i="15"/>
  <c r="X434" i="15"/>
  <c r="AE434" i="15"/>
  <c r="J432" i="15"/>
  <c r="AE440" i="15"/>
  <c r="X440" i="15"/>
  <c r="X447" i="15"/>
  <c r="X489" i="15"/>
  <c r="X505" i="15"/>
  <c r="X514" i="15"/>
  <c r="AB514" i="15"/>
  <c r="U513" i="15"/>
  <c r="Q515" i="15"/>
  <c r="X518" i="15"/>
  <c r="AG538" i="15"/>
  <c r="L537" i="15"/>
  <c r="AG537" i="15" s="1"/>
  <c r="AK538" i="15"/>
  <c r="P537" i="15"/>
  <c r="AK537" i="15" s="1"/>
  <c r="AD538" i="15"/>
  <c r="Z538" i="15"/>
  <c r="AH539" i="15"/>
  <c r="M537" i="15"/>
  <c r="AH537" i="15" s="1"/>
  <c r="AB539" i="15"/>
  <c r="U537" i="15"/>
  <c r="AA539" i="15"/>
  <c r="AE584" i="15"/>
  <c r="X584" i="15"/>
  <c r="AE592" i="15"/>
  <c r="X592" i="15"/>
  <c r="AE600" i="15"/>
  <c r="X600" i="15"/>
  <c r="AE608" i="15"/>
  <c r="X608" i="15"/>
  <c r="AE646" i="15"/>
  <c r="J643" i="15"/>
  <c r="AE643" i="15" s="1"/>
  <c r="X646" i="15"/>
  <c r="AE654" i="15"/>
  <c r="X654" i="15"/>
  <c r="AE662" i="15"/>
  <c r="X662" i="15"/>
  <c r="Z770" i="15"/>
  <c r="S768" i="15"/>
  <c r="AD770" i="15"/>
  <c r="W768" i="15"/>
  <c r="Z802" i="15"/>
  <c r="AG802" i="15"/>
  <c r="S801" i="15"/>
  <c r="AD802" i="15"/>
  <c r="AK802" i="15"/>
  <c r="W801" i="15"/>
  <c r="AF46" i="15"/>
  <c r="AJ46" i="15"/>
  <c r="AE47" i="15"/>
  <c r="AE51" i="15"/>
  <c r="AE55" i="15"/>
  <c r="AE59" i="15"/>
  <c r="AE63" i="15"/>
  <c r="AE67" i="15"/>
  <c r="AE71" i="15"/>
  <c r="E75" i="15"/>
  <c r="I75" i="15"/>
  <c r="M75" i="15"/>
  <c r="AH75" i="15" s="1"/>
  <c r="Q75" i="15"/>
  <c r="U75" i="15"/>
  <c r="AH76" i="15"/>
  <c r="AI77" i="15"/>
  <c r="AE81" i="15"/>
  <c r="AE85" i="15"/>
  <c r="K87" i="15"/>
  <c r="AF87" i="15" s="1"/>
  <c r="O87" i="15"/>
  <c r="AJ87" i="15" s="1"/>
  <c r="S87" i="15"/>
  <c r="W87" i="15"/>
  <c r="AG89" i="15"/>
  <c r="AK89" i="15"/>
  <c r="X90" i="15"/>
  <c r="AE91" i="15"/>
  <c r="AE95" i="15"/>
  <c r="AE99" i="15"/>
  <c r="AE103" i="15"/>
  <c r="AE107" i="15"/>
  <c r="AE111" i="15"/>
  <c r="AE115" i="15"/>
  <c r="L120" i="15"/>
  <c r="AG120" i="15" s="1"/>
  <c r="P120" i="15"/>
  <c r="AK120" i="15" s="1"/>
  <c r="AH122" i="15"/>
  <c r="AE125" i="15"/>
  <c r="AE129" i="15"/>
  <c r="AE133" i="15"/>
  <c r="AE137" i="15"/>
  <c r="AE141" i="15"/>
  <c r="AE145" i="15"/>
  <c r="AE149" i="15"/>
  <c r="AE153" i="15"/>
  <c r="AE157" i="15"/>
  <c r="AD164" i="15"/>
  <c r="C164" i="15"/>
  <c r="C162" i="15" s="1"/>
  <c r="X171" i="15"/>
  <c r="X179" i="15"/>
  <c r="X184" i="15"/>
  <c r="AE184" i="15"/>
  <c r="Y195" i="15"/>
  <c r="AC195" i="15"/>
  <c r="L194" i="15"/>
  <c r="AG196" i="15"/>
  <c r="P194" i="15"/>
  <c r="AK196" i="15"/>
  <c r="AA196" i="15"/>
  <c r="X198" i="15"/>
  <c r="J196" i="15"/>
  <c r="AE198" i="15"/>
  <c r="Q196" i="15"/>
  <c r="X209" i="15"/>
  <c r="X214" i="15"/>
  <c r="AE214" i="15"/>
  <c r="X225" i="15"/>
  <c r="AC227" i="15"/>
  <c r="AH228" i="15"/>
  <c r="T227" i="15"/>
  <c r="AA227" i="15" s="1"/>
  <c r="AB229" i="15"/>
  <c r="C229" i="15"/>
  <c r="C227" i="15" s="1"/>
  <c r="X239" i="15"/>
  <c r="X244" i="15"/>
  <c r="AE244" i="15"/>
  <c r="X255" i="15"/>
  <c r="Z259" i="15"/>
  <c r="AD259" i="15"/>
  <c r="X264" i="15"/>
  <c r="X265" i="15"/>
  <c r="X270" i="15"/>
  <c r="AE270" i="15"/>
  <c r="X281" i="15"/>
  <c r="K287" i="15"/>
  <c r="AF287" i="15" s="1"/>
  <c r="Z288" i="15"/>
  <c r="AD288" i="15"/>
  <c r="AE288" i="15"/>
  <c r="AA289" i="15"/>
  <c r="X290" i="15"/>
  <c r="X291" i="15"/>
  <c r="X296" i="15"/>
  <c r="AE296" i="15"/>
  <c r="X311" i="15"/>
  <c r="K317" i="15"/>
  <c r="AF317" i="15" s="1"/>
  <c r="Z318" i="15"/>
  <c r="AD318" i="15"/>
  <c r="AE318" i="15"/>
  <c r="AA319" i="15"/>
  <c r="X320" i="15"/>
  <c r="X321" i="15"/>
  <c r="X326" i="15"/>
  <c r="AE326" i="15"/>
  <c r="X337" i="15"/>
  <c r="X342" i="15"/>
  <c r="AE342" i="15"/>
  <c r="N344" i="15"/>
  <c r="AI344" i="15" s="1"/>
  <c r="C344" i="15"/>
  <c r="G344" i="15"/>
  <c r="AF345" i="15"/>
  <c r="K344" i="15"/>
  <c r="AF344" i="15" s="1"/>
  <c r="AJ345" i="15"/>
  <c r="O344" i="15"/>
  <c r="AJ344" i="15" s="1"/>
  <c r="Z345" i="15"/>
  <c r="Z346" i="15"/>
  <c r="AD346" i="15"/>
  <c r="X351" i="15"/>
  <c r="X355" i="15"/>
  <c r="X360" i="15"/>
  <c r="AE360" i="15"/>
  <c r="X371" i="15"/>
  <c r="K377" i="15"/>
  <c r="AF377" i="15" s="1"/>
  <c r="Z378" i="15"/>
  <c r="AD378" i="15"/>
  <c r="M377" i="15"/>
  <c r="AH379" i="15"/>
  <c r="Q379" i="15"/>
  <c r="X379" i="15" s="1"/>
  <c r="AB377" i="15"/>
  <c r="X385" i="15"/>
  <c r="X390" i="15"/>
  <c r="AE390" i="15"/>
  <c r="AG394" i="15"/>
  <c r="L393" i="15"/>
  <c r="AG393" i="15" s="1"/>
  <c r="AK394" i="15"/>
  <c r="P393" i="15"/>
  <c r="AK393" i="15" s="1"/>
  <c r="AD394" i="15"/>
  <c r="Z395" i="15"/>
  <c r="AD395" i="15"/>
  <c r="X401" i="15"/>
  <c r="X420" i="15"/>
  <c r="AE420" i="15"/>
  <c r="AE426" i="15"/>
  <c r="X426" i="15"/>
  <c r="K430" i="15"/>
  <c r="AF430" i="15" s="1"/>
  <c r="AK431" i="15"/>
  <c r="Q432" i="15"/>
  <c r="X432" i="15" s="1"/>
  <c r="X433" i="15"/>
  <c r="Q431" i="15"/>
  <c r="X439" i="15"/>
  <c r="X458" i="15"/>
  <c r="AE458" i="15"/>
  <c r="X464" i="15"/>
  <c r="AE464" i="15"/>
  <c r="AG468" i="15"/>
  <c r="N468" i="15"/>
  <c r="AI470" i="15"/>
  <c r="R468" i="15"/>
  <c r="Y470" i="15"/>
  <c r="AJ470" i="15"/>
  <c r="V468" i="15"/>
  <c r="AC468" i="15" s="1"/>
  <c r="AA513" i="15"/>
  <c r="AI514" i="15"/>
  <c r="N513" i="15"/>
  <c r="AI513" i="15" s="1"/>
  <c r="AF514" i="15"/>
  <c r="R513" i="15"/>
  <c r="Y514" i="15"/>
  <c r="X565" i="15"/>
  <c r="AE565" i="15"/>
  <c r="C583" i="15"/>
  <c r="C581" i="15" s="1"/>
  <c r="AG612" i="15"/>
  <c r="L611" i="15"/>
  <c r="AG611" i="15" s="1"/>
  <c r="AK612" i="15"/>
  <c r="P611" i="15"/>
  <c r="AK611" i="15" s="1"/>
  <c r="AD612" i="15"/>
  <c r="AA612" i="15"/>
  <c r="T611" i="15"/>
  <c r="AB641" i="15"/>
  <c r="AE644" i="15"/>
  <c r="X644" i="15"/>
  <c r="AE652" i="15"/>
  <c r="X652" i="15"/>
  <c r="AE660" i="15"/>
  <c r="X660" i="15"/>
  <c r="X670" i="15"/>
  <c r="AE670" i="15"/>
  <c r="AE672" i="15"/>
  <c r="AE673" i="15"/>
  <c r="J671" i="15"/>
  <c r="J669" i="15" s="1"/>
  <c r="X673" i="15"/>
  <c r="AE681" i="15"/>
  <c r="X681" i="15"/>
  <c r="X180" i="15"/>
  <c r="AE180" i="15"/>
  <c r="F2" i="15"/>
  <c r="N2" i="15"/>
  <c r="V75" i="15"/>
  <c r="AC75" i="15" s="1"/>
  <c r="J89" i="15"/>
  <c r="AE89" i="15" s="1"/>
  <c r="X172" i="15"/>
  <c r="X188" i="15"/>
  <c r="AE188" i="15"/>
  <c r="AB194" i="15"/>
  <c r="AG195" i="15"/>
  <c r="S194" i="15"/>
  <c r="AK195" i="15"/>
  <c r="W194" i="15"/>
  <c r="AD194" i="15" s="1"/>
  <c r="Y196" i="15"/>
  <c r="AC196" i="15"/>
  <c r="Q195" i="15"/>
  <c r="AE195" i="15" s="1"/>
  <c r="X197" i="15"/>
  <c r="X202" i="15"/>
  <c r="AE202" i="15"/>
  <c r="X218" i="15"/>
  <c r="AE218" i="15"/>
  <c r="W227" i="15"/>
  <c r="D227" i="15"/>
  <c r="H227" i="15"/>
  <c r="AG228" i="15"/>
  <c r="L227" i="15"/>
  <c r="AK228" i="15"/>
  <c r="P227" i="15"/>
  <c r="Z229" i="15"/>
  <c r="AD229" i="15"/>
  <c r="Q227" i="15"/>
  <c r="AE230" i="15"/>
  <c r="J229" i="15"/>
  <c r="AE231" i="15"/>
  <c r="X232" i="15"/>
  <c r="AE232" i="15"/>
  <c r="X248" i="15"/>
  <c r="AE248" i="15"/>
  <c r="AA260" i="15"/>
  <c r="Y260" i="15"/>
  <c r="K259" i="15"/>
  <c r="AF259" i="15" s="1"/>
  <c r="AF261" i="15"/>
  <c r="O259" i="15"/>
  <c r="AJ259" i="15" s="1"/>
  <c r="AJ261" i="15"/>
  <c r="C259" i="15"/>
  <c r="X274" i="15"/>
  <c r="AE274" i="15"/>
  <c r="AC287" i="15"/>
  <c r="X288" i="15"/>
  <c r="M287" i="15"/>
  <c r="AH287" i="15" s="1"/>
  <c r="AH289" i="15"/>
  <c r="AB287" i="15"/>
  <c r="X300" i="15"/>
  <c r="AE300" i="15"/>
  <c r="AC317" i="15"/>
  <c r="X318" i="15"/>
  <c r="M317" i="15"/>
  <c r="AH317" i="15" s="1"/>
  <c r="AH319" i="15"/>
  <c r="AB317" i="15"/>
  <c r="X330" i="15"/>
  <c r="AE330" i="15"/>
  <c r="AB345" i="15"/>
  <c r="AA344" i="15"/>
  <c r="X364" i="15"/>
  <c r="AE364" i="15"/>
  <c r="AC377" i="15"/>
  <c r="AH378" i="15"/>
  <c r="T377" i="15"/>
  <c r="AA377" i="15" s="1"/>
  <c r="C379" i="15"/>
  <c r="C377" i="15" s="1"/>
  <c r="AC394" i="15"/>
  <c r="V393" i="15"/>
  <c r="AC393" i="15" s="1"/>
  <c r="AF395" i="15"/>
  <c r="K393" i="15"/>
  <c r="AF393" i="15" s="1"/>
  <c r="Y395" i="15"/>
  <c r="X412" i="15"/>
  <c r="AE412" i="15"/>
  <c r="AE418" i="15"/>
  <c r="X418" i="15"/>
  <c r="X425" i="15"/>
  <c r="AC430" i="15"/>
  <c r="AC431" i="15"/>
  <c r="C432" i="15"/>
  <c r="C430" i="15" s="1"/>
  <c r="X450" i="15"/>
  <c r="AE450" i="15"/>
  <c r="AE456" i="15"/>
  <c r="X456" i="15"/>
  <c r="X463" i="15"/>
  <c r="E468" i="15"/>
  <c r="I468" i="15"/>
  <c r="AH469" i="15"/>
  <c r="M468" i="15"/>
  <c r="AH468" i="15" s="1"/>
  <c r="AE469" i="15"/>
  <c r="Q468" i="15"/>
  <c r="X469" i="15"/>
  <c r="AI469" i="15"/>
  <c r="U468" i="15"/>
  <c r="AB469" i="15"/>
  <c r="C470" i="15"/>
  <c r="C468" i="15" s="1"/>
  <c r="X522" i="15"/>
  <c r="AE522" i="15"/>
  <c r="Q537" i="15"/>
  <c r="J582" i="15"/>
  <c r="AI582" i="15"/>
  <c r="N581" i="15"/>
  <c r="AI581" i="15" s="1"/>
  <c r="AB582" i="15"/>
  <c r="R581" i="15"/>
  <c r="Y582" i="15"/>
  <c r="AF582" i="15"/>
  <c r="V581" i="15"/>
  <c r="AC581" i="15" s="1"/>
  <c r="AC582" i="15"/>
  <c r="Z612" i="15"/>
  <c r="AH613" i="15"/>
  <c r="M611" i="15"/>
  <c r="AH611" i="15" s="1"/>
  <c r="AB613" i="15"/>
  <c r="U611" i="15"/>
  <c r="AA613" i="15"/>
  <c r="C643" i="15"/>
  <c r="C641" i="15" s="1"/>
  <c r="AB393" i="15"/>
  <c r="Q395" i="15"/>
  <c r="J395" i="15"/>
  <c r="AE395" i="15" s="1"/>
  <c r="AE397" i="15"/>
  <c r="E430" i="15"/>
  <c r="I430" i="15"/>
  <c r="AH431" i="15"/>
  <c r="M430" i="15"/>
  <c r="AH430" i="15" s="1"/>
  <c r="U430" i="15"/>
  <c r="AB430" i="15" s="1"/>
  <c r="Z469" i="15"/>
  <c r="AD469" i="15"/>
  <c r="X473" i="15"/>
  <c r="X478" i="15"/>
  <c r="AE478" i="15"/>
  <c r="X493" i="15"/>
  <c r="X498" i="15"/>
  <c r="AE498" i="15"/>
  <c r="X509" i="15"/>
  <c r="Z513" i="15"/>
  <c r="AD513" i="15"/>
  <c r="X519" i="15"/>
  <c r="AE539" i="15"/>
  <c r="X559" i="15"/>
  <c r="AE559" i="15"/>
  <c r="AF583" i="15"/>
  <c r="K581" i="15"/>
  <c r="AJ583" i="15"/>
  <c r="AC583" i="15"/>
  <c r="Z583" i="15"/>
  <c r="S581" i="15"/>
  <c r="AE590" i="15"/>
  <c r="X590" i="15"/>
  <c r="AE598" i="15"/>
  <c r="X598" i="15"/>
  <c r="AE606" i="15"/>
  <c r="X606" i="15"/>
  <c r="AJ641" i="15"/>
  <c r="AF643" i="15"/>
  <c r="K641" i="15"/>
  <c r="AF641" i="15" s="1"/>
  <c r="AJ643" i="15"/>
  <c r="AC643" i="15"/>
  <c r="Z643" i="15"/>
  <c r="S641" i="15"/>
  <c r="AE650" i="15"/>
  <c r="X650" i="15"/>
  <c r="AE658" i="15"/>
  <c r="X658" i="15"/>
  <c r="AE666" i="15"/>
  <c r="X666" i="15"/>
  <c r="AI670" i="15"/>
  <c r="N669" i="15"/>
  <c r="AI669" i="15" s="1"/>
  <c r="Y670" i="15"/>
  <c r="R669" i="15"/>
  <c r="Y669" i="15" s="1"/>
  <c r="AF696" i="15"/>
  <c r="K695" i="15"/>
  <c r="AF695" i="15" s="1"/>
  <c r="Y696" i="15"/>
  <c r="AC696" i="15"/>
  <c r="AJ696" i="15"/>
  <c r="O695" i="15"/>
  <c r="AJ695" i="15" s="1"/>
  <c r="Z696" i="15"/>
  <c r="AG696" i="15"/>
  <c r="S695" i="15"/>
  <c r="AD696" i="15"/>
  <c r="AK696" i="15"/>
  <c r="W695" i="15"/>
  <c r="X741" i="15"/>
  <c r="AE741" i="15"/>
  <c r="J739" i="15"/>
  <c r="Q740" i="15"/>
  <c r="X744" i="15"/>
  <c r="X757" i="15"/>
  <c r="AE757" i="15"/>
  <c r="X769" i="15"/>
  <c r="AE769" i="15"/>
  <c r="AB769" i="15"/>
  <c r="AI769" i="15"/>
  <c r="N768" i="15"/>
  <c r="AI768" i="15" s="1"/>
  <c r="Y769" i="15"/>
  <c r="AF769" i="15"/>
  <c r="R768" i="15"/>
  <c r="AC769" i="15"/>
  <c r="V768" i="15"/>
  <c r="T393" i="15"/>
  <c r="AA393" i="15" s="1"/>
  <c r="AD468" i="15"/>
  <c r="AA469" i="15"/>
  <c r="AA470" i="15"/>
  <c r="X482" i="15"/>
  <c r="AE482" i="15"/>
  <c r="X486" i="15"/>
  <c r="AE486" i="15"/>
  <c r="X497" i="15"/>
  <c r="X502" i="15"/>
  <c r="AE502" i="15"/>
  <c r="AA514" i="15"/>
  <c r="K513" i="15"/>
  <c r="AF513" i="15" s="1"/>
  <c r="AF515" i="15"/>
  <c r="O513" i="15"/>
  <c r="AJ513" i="15" s="1"/>
  <c r="AJ515" i="15"/>
  <c r="Z515" i="15"/>
  <c r="C513" i="15"/>
  <c r="AD537" i="15"/>
  <c r="T537" i="15"/>
  <c r="AA537" i="15" s="1"/>
  <c r="AA538" i="15"/>
  <c r="X549" i="15"/>
  <c r="AE549" i="15"/>
  <c r="Y583" i="15"/>
  <c r="AE588" i="15"/>
  <c r="X588" i="15"/>
  <c r="AE596" i="15"/>
  <c r="X596" i="15"/>
  <c r="AE604" i="15"/>
  <c r="X604" i="15"/>
  <c r="Y643" i="15"/>
  <c r="AE648" i="15"/>
  <c r="X648" i="15"/>
  <c r="AE656" i="15"/>
  <c r="X656" i="15"/>
  <c r="AE664" i="15"/>
  <c r="X664" i="15"/>
  <c r="X690" i="15"/>
  <c r="AE690" i="15"/>
  <c r="Z697" i="15"/>
  <c r="AG697" i="15"/>
  <c r="L695" i="15"/>
  <c r="AG695" i="15" s="1"/>
  <c r="AD697" i="15"/>
  <c r="AK697" i="15"/>
  <c r="P695" i="15"/>
  <c r="AK695" i="15" s="1"/>
  <c r="AE527" i="15"/>
  <c r="Z537" i="15"/>
  <c r="Y538" i="15"/>
  <c r="R537" i="15"/>
  <c r="Y537" i="15" s="1"/>
  <c r="AC538" i="15"/>
  <c r="V537" i="15"/>
  <c r="AC537" i="15" s="1"/>
  <c r="AJ538" i="15"/>
  <c r="AG582" i="15"/>
  <c r="L581" i="15"/>
  <c r="AG581" i="15" s="1"/>
  <c r="AK582" i="15"/>
  <c r="P581" i="15"/>
  <c r="AK581" i="15" s="1"/>
  <c r="AA582" i="15"/>
  <c r="T581" i="15"/>
  <c r="AA581" i="15" s="1"/>
  <c r="X583" i="15"/>
  <c r="AA583" i="15"/>
  <c r="J612" i="15"/>
  <c r="AI612" i="15"/>
  <c r="N611" i="15"/>
  <c r="R611" i="15"/>
  <c r="Y611" i="15" s="1"/>
  <c r="Y612" i="15"/>
  <c r="V611" i="15"/>
  <c r="AC611" i="15" s="1"/>
  <c r="AC612" i="15"/>
  <c r="AB612" i="15"/>
  <c r="AJ612" i="15"/>
  <c r="AG642" i="15"/>
  <c r="L641" i="15"/>
  <c r="AK642" i="15"/>
  <c r="P641" i="15"/>
  <c r="AK641" i="15" s="1"/>
  <c r="AA642" i="15"/>
  <c r="T641" i="15"/>
  <c r="AA641" i="15" s="1"/>
  <c r="X643" i="15"/>
  <c r="AA643" i="15"/>
  <c r="AB671" i="15"/>
  <c r="C740" i="15"/>
  <c r="X805" i="15"/>
  <c r="J803" i="15"/>
  <c r="AE805" i="15"/>
  <c r="X821" i="15"/>
  <c r="AE821" i="15"/>
  <c r="AE538" i="15"/>
  <c r="J537" i="15"/>
  <c r="AE537" i="15" s="1"/>
  <c r="AI538" i="15"/>
  <c r="N537" i="15"/>
  <c r="AI537" i="15" s="1"/>
  <c r="AD611" i="15"/>
  <c r="AE616" i="15"/>
  <c r="J613" i="15"/>
  <c r="AE613" i="15" s="1"/>
  <c r="AJ669" i="15"/>
  <c r="D669" i="15"/>
  <c r="H669" i="15"/>
  <c r="L669" i="15"/>
  <c r="AG669" i="15" s="1"/>
  <c r="AG670" i="15"/>
  <c r="AD670" i="15"/>
  <c r="P669" i="15"/>
  <c r="AK669" i="15" s="1"/>
  <c r="T669" i="15"/>
  <c r="AA669" i="15" s="1"/>
  <c r="AA670" i="15"/>
  <c r="AD671" i="15"/>
  <c r="X703" i="15"/>
  <c r="AE703" i="15"/>
  <c r="X719" i="15"/>
  <c r="AE719" i="15"/>
  <c r="X731" i="15"/>
  <c r="AE731" i="15"/>
  <c r="X783" i="15"/>
  <c r="AE783" i="15"/>
  <c r="AF670" i="15"/>
  <c r="X672" i="15"/>
  <c r="Q671" i="15"/>
  <c r="X680" i="15"/>
  <c r="X689" i="15"/>
  <c r="X691" i="15"/>
  <c r="X693" i="15"/>
  <c r="AE698" i="15"/>
  <c r="X699" i="15"/>
  <c r="J697" i="15"/>
  <c r="AE699" i="15"/>
  <c r="X715" i="15"/>
  <c r="AE715" i="15"/>
  <c r="AB739" i="15"/>
  <c r="AI739" i="15"/>
  <c r="N738" i="15"/>
  <c r="AI738" i="15" s="1"/>
  <c r="Y739" i="15"/>
  <c r="AF739" i="15"/>
  <c r="R738" i="15"/>
  <c r="AC739" i="15"/>
  <c r="V738" i="15"/>
  <c r="Z740" i="15"/>
  <c r="S738" i="15"/>
  <c r="AD740" i="15"/>
  <c r="W738" i="15"/>
  <c r="X753" i="15"/>
  <c r="AE753" i="15"/>
  <c r="AB768" i="15"/>
  <c r="Y770" i="15"/>
  <c r="K768" i="15"/>
  <c r="AF770" i="15"/>
  <c r="AC770" i="15"/>
  <c r="O768" i="15"/>
  <c r="AJ768" i="15" s="1"/>
  <c r="AJ770" i="15"/>
  <c r="X779" i="15"/>
  <c r="AE779" i="15"/>
  <c r="X791" i="15"/>
  <c r="AE791" i="15"/>
  <c r="Y802" i="15"/>
  <c r="AF802" i="15"/>
  <c r="K801" i="15"/>
  <c r="AF801" i="15" s="1"/>
  <c r="AC802" i="15"/>
  <c r="AJ802" i="15"/>
  <c r="O801" i="15"/>
  <c r="AJ801" i="15" s="1"/>
  <c r="Q802" i="15"/>
  <c r="X804" i="15"/>
  <c r="X817" i="15"/>
  <c r="AE817" i="15"/>
  <c r="Y832" i="15"/>
  <c r="AF833" i="15"/>
  <c r="K832" i="15"/>
  <c r="AF832" i="15" s="1"/>
  <c r="AJ833" i="15"/>
  <c r="O832" i="15"/>
  <c r="AJ832" i="15" s="1"/>
  <c r="J932" i="15"/>
  <c r="AH696" i="15"/>
  <c r="M695" i="15"/>
  <c r="AH695" i="15" s="1"/>
  <c r="X696" i="15"/>
  <c r="U695" i="15"/>
  <c r="AB695" i="15" s="1"/>
  <c r="AB696" i="15"/>
  <c r="AA696" i="15"/>
  <c r="X711" i="15"/>
  <c r="AE711" i="15"/>
  <c r="X727" i="15"/>
  <c r="AE727" i="15"/>
  <c r="AB738" i="15"/>
  <c r="Y740" i="15"/>
  <c r="K738" i="15"/>
  <c r="AF740" i="15"/>
  <c r="AC740" i="15"/>
  <c r="O738" i="15"/>
  <c r="AJ740" i="15"/>
  <c r="X749" i="15"/>
  <c r="AE749" i="15"/>
  <c r="X765" i="15"/>
  <c r="AE765" i="15"/>
  <c r="C768" i="15"/>
  <c r="X775" i="15"/>
  <c r="AE775" i="15"/>
  <c r="X787" i="15"/>
  <c r="AE787" i="15"/>
  <c r="X799" i="15"/>
  <c r="AE799" i="15"/>
  <c r="AA803" i="15"/>
  <c r="T801" i="15"/>
  <c r="C803" i="15"/>
  <c r="C801" i="15" s="1"/>
  <c r="X813" i="15"/>
  <c r="AE813" i="15"/>
  <c r="X829" i="15"/>
  <c r="AE829" i="15"/>
  <c r="AH873" i="15"/>
  <c r="M872" i="15"/>
  <c r="AH872" i="15" s="1"/>
  <c r="X873" i="15"/>
  <c r="AB873" i="15"/>
  <c r="U872" i="15"/>
  <c r="AB872" i="15" s="1"/>
  <c r="Q874" i="15"/>
  <c r="X874" i="15" s="1"/>
  <c r="X877" i="15"/>
  <c r="AB670" i="15"/>
  <c r="X676" i="15"/>
  <c r="X684" i="15"/>
  <c r="AE696" i="15"/>
  <c r="C697" i="15"/>
  <c r="C695" i="15" s="1"/>
  <c r="X707" i="15"/>
  <c r="AE707" i="15"/>
  <c r="X723" i="15"/>
  <c r="AE723" i="15"/>
  <c r="X735" i="15"/>
  <c r="AE735" i="15"/>
  <c r="AA738" i="15"/>
  <c r="C738" i="15"/>
  <c r="X745" i="15"/>
  <c r="AE745" i="15"/>
  <c r="X761" i="15"/>
  <c r="AE761" i="15"/>
  <c r="X771" i="15"/>
  <c r="AE771" i="15"/>
  <c r="Q770" i="15"/>
  <c r="X774" i="15"/>
  <c r="X795" i="15"/>
  <c r="AE795" i="15"/>
  <c r="AI801" i="15"/>
  <c r="Z803" i="15"/>
  <c r="L801" i="15"/>
  <c r="AG801" i="15" s="1"/>
  <c r="AG803" i="15"/>
  <c r="AD803" i="15"/>
  <c r="P801" i="15"/>
  <c r="AK801" i="15" s="1"/>
  <c r="AK803" i="15"/>
  <c r="X809" i="15"/>
  <c r="AE809" i="15"/>
  <c r="X825" i="15"/>
  <c r="AE825" i="15"/>
  <c r="C834" i="15"/>
  <c r="C832" i="15" s="1"/>
  <c r="Q697" i="15"/>
  <c r="AA739" i="15"/>
  <c r="AA769" i="15"/>
  <c r="AB802" i="15"/>
  <c r="Q803" i="15"/>
  <c r="X803" i="15" s="1"/>
  <c r="AE835" i="15"/>
  <c r="J834" i="15"/>
  <c r="AE836" i="15"/>
  <c r="Q834" i="15"/>
  <c r="X868" i="15"/>
  <c r="AE868" i="15"/>
  <c r="AE873" i="15"/>
  <c r="AI873" i="15"/>
  <c r="Q934" i="15"/>
  <c r="X934" i="15" s="1"/>
  <c r="X937" i="15"/>
  <c r="X942" i="15"/>
  <c r="AE942" i="15"/>
  <c r="Z982" i="15"/>
  <c r="L980" i="15"/>
  <c r="AG982" i="15"/>
  <c r="AD982" i="15"/>
  <c r="P980" i="15"/>
  <c r="AK982" i="15"/>
  <c r="AE728" i="15"/>
  <c r="AE784" i="15"/>
  <c r="AE792" i="15"/>
  <c r="Y833" i="15"/>
  <c r="AC833" i="15"/>
  <c r="P832" i="15"/>
  <c r="AK834" i="15"/>
  <c r="Q833" i="15"/>
  <c r="X835" i="15"/>
  <c r="X856" i="15"/>
  <c r="X860" i="15"/>
  <c r="X864" i="15"/>
  <c r="AD872" i="15"/>
  <c r="Y874" i="15"/>
  <c r="R872" i="15"/>
  <c r="AC874" i="15"/>
  <c r="V872" i="15"/>
  <c r="C874" i="15"/>
  <c r="C872" i="15" s="1"/>
  <c r="AE902" i="15"/>
  <c r="X902" i="15"/>
  <c r="AI906" i="15"/>
  <c r="AB906" i="15"/>
  <c r="X916" i="15"/>
  <c r="AE916" i="15"/>
  <c r="Q962" i="15"/>
  <c r="X965" i="15"/>
  <c r="L738" i="15"/>
  <c r="P738" i="15"/>
  <c r="J740" i="15"/>
  <c r="AE740" i="15" s="1"/>
  <c r="L768" i="15"/>
  <c r="AG768" i="15" s="1"/>
  <c r="P768" i="15"/>
  <c r="AK768" i="15" s="1"/>
  <c r="J770" i="15"/>
  <c r="AE770" i="15" s="1"/>
  <c r="M801" i="15"/>
  <c r="AH801" i="15" s="1"/>
  <c r="AB832" i="15"/>
  <c r="S832" i="15"/>
  <c r="Z832" i="15" s="1"/>
  <c r="W832" i="15"/>
  <c r="AD832" i="15" s="1"/>
  <c r="Y834" i="15"/>
  <c r="AC834" i="15"/>
  <c r="AA873" i="15"/>
  <c r="J872" i="15"/>
  <c r="N872" i="15"/>
  <c r="AI874" i="15"/>
  <c r="M904" i="15"/>
  <c r="AH904" i="15" s="1"/>
  <c r="AH905" i="15"/>
  <c r="AA905" i="15"/>
  <c r="X905" i="15"/>
  <c r="AB905" i="15"/>
  <c r="AI905" i="15"/>
  <c r="U904" i="15"/>
  <c r="AB904" i="15" s="1"/>
  <c r="Z961" i="15"/>
  <c r="S960" i="15"/>
  <c r="AD961" i="15"/>
  <c r="AK961" i="15"/>
  <c r="W960" i="15"/>
  <c r="X901" i="15"/>
  <c r="X920" i="15"/>
  <c r="AE920" i="15"/>
  <c r="Y934" i="15"/>
  <c r="R932" i="15"/>
  <c r="AC934" i="15"/>
  <c r="AJ934" i="15"/>
  <c r="V932" i="15"/>
  <c r="X946" i="15"/>
  <c r="AE946" i="15"/>
  <c r="AF961" i="15"/>
  <c r="K960" i="15"/>
  <c r="AF960" i="15" s="1"/>
  <c r="AJ961" i="15"/>
  <c r="O960" i="15"/>
  <c r="AJ960" i="15" s="1"/>
  <c r="AG962" i="15"/>
  <c r="L960" i="15"/>
  <c r="AG960" i="15" s="1"/>
  <c r="AK962" i="15"/>
  <c r="AD962" i="15"/>
  <c r="P960" i="15"/>
  <c r="C904" i="15"/>
  <c r="AF905" i="15"/>
  <c r="K904" i="15"/>
  <c r="AJ905" i="15"/>
  <c r="O904" i="15"/>
  <c r="S904" i="15"/>
  <c r="Z904" i="15" s="1"/>
  <c r="W904" i="15"/>
  <c r="AD904" i="15" s="1"/>
  <c r="X908" i="15"/>
  <c r="AE908" i="15"/>
  <c r="Q906" i="15"/>
  <c r="X906" i="15" s="1"/>
  <c r="AE923" i="15"/>
  <c r="X924" i="15"/>
  <c r="AE924" i="15"/>
  <c r="AA933" i="15"/>
  <c r="N932" i="15"/>
  <c r="AI934" i="15"/>
  <c r="C934" i="15"/>
  <c r="C932" i="15" s="1"/>
  <c r="X950" i="15"/>
  <c r="AE950" i="15"/>
  <c r="AG961" i="15"/>
  <c r="X963" i="15"/>
  <c r="AE963" i="15"/>
  <c r="Q961" i="15"/>
  <c r="X912" i="15"/>
  <c r="AE912" i="15"/>
  <c r="X928" i="15"/>
  <c r="AE928" i="15"/>
  <c r="Z932" i="15"/>
  <c r="AH933" i="15"/>
  <c r="M932" i="15"/>
  <c r="AH932" i="15" s="1"/>
  <c r="X933" i="15"/>
  <c r="AE933" i="15"/>
  <c r="AB933" i="15"/>
  <c r="AI933" i="15"/>
  <c r="U932" i="15"/>
  <c r="AB932" i="15" s="1"/>
  <c r="X938" i="15"/>
  <c r="AE938" i="15"/>
  <c r="X954" i="15"/>
  <c r="AE954" i="15"/>
  <c r="Y960" i="15"/>
  <c r="X988" i="15"/>
  <c r="AE988" i="15"/>
  <c r="X1004" i="15"/>
  <c r="AE1004" i="15"/>
  <c r="AJ962" i="15"/>
  <c r="X964" i="15"/>
  <c r="X974" i="15"/>
  <c r="AE974" i="15"/>
  <c r="Z981" i="15"/>
  <c r="AG981" i="15"/>
  <c r="S980" i="15"/>
  <c r="Z980" i="15" s="1"/>
  <c r="AD981" i="15"/>
  <c r="AK981" i="15"/>
  <c r="W980" i="15"/>
  <c r="X984" i="15"/>
  <c r="J982" i="15"/>
  <c r="AE984" i="15"/>
  <c r="X987" i="15"/>
  <c r="Q982" i="15"/>
  <c r="X1000" i="15"/>
  <c r="AE1000" i="15"/>
  <c r="Z1016" i="15"/>
  <c r="AD1016" i="15"/>
  <c r="Q1018" i="15"/>
  <c r="X1018" i="15" s="1"/>
  <c r="X1021" i="15"/>
  <c r="X1030" i="15"/>
  <c r="AE1030" i="15"/>
  <c r="X1038" i="15"/>
  <c r="AE1038" i="15"/>
  <c r="X1046" i="15"/>
  <c r="AE1046" i="15"/>
  <c r="T960" i="15"/>
  <c r="AA960" i="15" s="1"/>
  <c r="AB961" i="15"/>
  <c r="J962" i="15"/>
  <c r="C962" i="15"/>
  <c r="C960" i="15" s="1"/>
  <c r="X970" i="15"/>
  <c r="AE970" i="15"/>
  <c r="AC980" i="15"/>
  <c r="C980" i="15"/>
  <c r="Y981" i="15"/>
  <c r="AF981" i="15"/>
  <c r="K980" i="15"/>
  <c r="AF980" i="15" s="1"/>
  <c r="AC981" i="15"/>
  <c r="AJ981" i="15"/>
  <c r="O980" i="15"/>
  <c r="AJ980" i="15" s="1"/>
  <c r="Q981" i="15"/>
  <c r="X983" i="15"/>
  <c r="X996" i="15"/>
  <c r="AE996" i="15"/>
  <c r="X1012" i="15"/>
  <c r="AE1012" i="15"/>
  <c r="C1018" i="15"/>
  <c r="C1016" i="15" s="1"/>
  <c r="X966" i="15"/>
  <c r="AE966" i="15"/>
  <c r="X978" i="15"/>
  <c r="AE978" i="15"/>
  <c r="AB980" i="15"/>
  <c r="AA982" i="15"/>
  <c r="T980" i="15"/>
  <c r="C982" i="15"/>
  <c r="X992" i="15"/>
  <c r="AE992" i="15"/>
  <c r="X1008" i="15"/>
  <c r="AE1008" i="15"/>
  <c r="AA1017" i="15"/>
  <c r="AH1017" i="15"/>
  <c r="M1016" i="15"/>
  <c r="AH1016" i="15" s="1"/>
  <c r="X1017" i="15"/>
  <c r="AE1017" i="15"/>
  <c r="Q1016" i="15"/>
  <c r="X1016" i="15" s="1"/>
  <c r="AB1017" i="15"/>
  <c r="AI1017" i="15"/>
  <c r="U1016" i="15"/>
  <c r="AB1016" i="15" s="1"/>
  <c r="Y1018" i="15"/>
  <c r="R1016" i="15"/>
  <c r="AC1018" i="15"/>
  <c r="V1016" i="15"/>
  <c r="X1034" i="15"/>
  <c r="AE1034" i="15"/>
  <c r="X1042" i="15"/>
  <c r="AE1042" i="15"/>
  <c r="X1050" i="15"/>
  <c r="AE1050" i="15"/>
  <c r="X1054" i="15"/>
  <c r="AB981" i="15"/>
  <c r="Z1017" i="15"/>
  <c r="AD1017" i="15"/>
  <c r="AE975" i="15"/>
  <c r="AE1019" i="15"/>
  <c r="M980" i="15"/>
  <c r="AH980" i="15" s="1"/>
  <c r="K1016" i="15"/>
  <c r="AF1016" i="15" s="1"/>
  <c r="O1016" i="15"/>
  <c r="AJ1016" i="15" s="1"/>
  <c r="T144" i="22" l="1"/>
  <c r="AF144" i="22"/>
  <c r="L147" i="22"/>
  <c r="N144" i="22"/>
  <c r="AC90" i="22"/>
  <c r="AI90" i="22"/>
  <c r="W90" i="22"/>
  <c r="AH147" i="22"/>
  <c r="V147" i="22"/>
  <c r="X147" i="22"/>
  <c r="AD147" i="22"/>
  <c r="N147" i="22"/>
  <c r="R147" i="22"/>
  <c r="AC89" i="22"/>
  <c r="W89" i="22"/>
  <c r="AI89" i="22"/>
  <c r="AE147" i="22"/>
  <c r="S147" i="22"/>
  <c r="Y980" i="15"/>
  <c r="AE874" i="15"/>
  <c r="AA695" i="15"/>
  <c r="AC801" i="15"/>
  <c r="Z738" i="15"/>
  <c r="Y738" i="15"/>
  <c r="AD669" i="15"/>
  <c r="AG641" i="15"/>
  <c r="AI611" i="15"/>
  <c r="AE196" i="15"/>
  <c r="Z344" i="15"/>
  <c r="AK872" i="15"/>
  <c r="Y162" i="15"/>
  <c r="AA980" i="15"/>
  <c r="Q932" i="15"/>
  <c r="X932" i="15" s="1"/>
  <c r="AK738" i="15"/>
  <c r="AB669" i="15"/>
  <c r="Y768" i="15"/>
  <c r="Z611" i="15"/>
  <c r="AB468" i="15"/>
  <c r="Y430" i="15"/>
  <c r="AK344" i="15"/>
  <c r="AD932" i="15"/>
  <c r="X228" i="15"/>
  <c r="AE228" i="15"/>
  <c r="AI227" i="15"/>
  <c r="AF21" i="15"/>
  <c r="AK513" i="15"/>
  <c r="AI120" i="15"/>
  <c r="AD960" i="15"/>
  <c r="AK980" i="15"/>
  <c r="Z194" i="15"/>
  <c r="AC960" i="15"/>
  <c r="X834" i="15"/>
  <c r="X697" i="15"/>
  <c r="AG832" i="15"/>
  <c r="AJ738" i="15"/>
  <c r="Y695" i="15"/>
  <c r="AC695" i="15"/>
  <c r="AD641" i="15"/>
  <c r="X613" i="15"/>
  <c r="Y581" i="15"/>
  <c r="AD227" i="15"/>
  <c r="AD12" i="15"/>
  <c r="AB10" i="15"/>
  <c r="J904" i="15"/>
  <c r="C1" i="15"/>
  <c r="X961" i="15"/>
  <c r="Q960" i="15"/>
  <c r="AE961" i="15"/>
  <c r="AI932" i="15"/>
  <c r="AF904" i="15"/>
  <c r="Y904" i="15"/>
  <c r="Y932" i="15"/>
  <c r="AF932" i="15"/>
  <c r="Z960" i="15"/>
  <c r="AI872" i="15"/>
  <c r="X833" i="15"/>
  <c r="Q832" i="15"/>
  <c r="AG980" i="15"/>
  <c r="AE834" i="15"/>
  <c r="AC832" i="15"/>
  <c r="Q872" i="15"/>
  <c r="X872" i="15" s="1"/>
  <c r="AF738" i="15"/>
  <c r="AE932" i="15"/>
  <c r="AE833" i="15"/>
  <c r="AI695" i="15"/>
  <c r="AF611" i="15"/>
  <c r="Z695" i="15"/>
  <c r="Z641" i="15"/>
  <c r="Y513" i="15"/>
  <c r="Y468" i="15"/>
  <c r="AF468" i="15"/>
  <c r="AJ468" i="15"/>
  <c r="Z393" i="15"/>
  <c r="X196" i="15"/>
  <c r="AG194" i="15"/>
  <c r="AD87" i="15"/>
  <c r="AK87" i="15"/>
  <c r="AB75" i="15"/>
  <c r="AI75" i="15"/>
  <c r="AD768" i="15"/>
  <c r="AB581" i="15"/>
  <c r="X394" i="15"/>
  <c r="J393" i="15"/>
  <c r="AE394" i="15"/>
  <c r="Y317" i="15"/>
  <c r="AE289" i="15"/>
  <c r="J287" i="15"/>
  <c r="AE287" i="15" s="1"/>
  <c r="Y259" i="15"/>
  <c r="AH227" i="15"/>
  <c r="AI1016" i="15"/>
  <c r="AE514" i="15"/>
  <c r="J513" i="15"/>
  <c r="AD393" i="15"/>
  <c r="AG377" i="15"/>
  <c r="Z377" i="15"/>
  <c r="AE346" i="15"/>
  <c r="J344" i="15"/>
  <c r="AC259" i="15"/>
  <c r="X89" i="15"/>
  <c r="X470" i="15"/>
  <c r="X289" i="15"/>
  <c r="AF194" i="15"/>
  <c r="Y194" i="15"/>
  <c r="X122" i="15"/>
  <c r="AD120" i="15"/>
  <c r="Y120" i="15"/>
  <c r="Y641" i="15"/>
  <c r="Y393" i="15"/>
  <c r="AG162" i="15"/>
  <c r="AA75" i="15"/>
  <c r="AD75" i="15"/>
  <c r="AI21" i="15"/>
  <c r="AA11" i="15"/>
  <c r="T10" i="15"/>
  <c r="M10" i="15"/>
  <c r="V10" i="15"/>
  <c r="AC11" i="15"/>
  <c r="Y87" i="15"/>
  <c r="Q87" i="15"/>
  <c r="Y1016" i="15"/>
  <c r="AE982" i="15"/>
  <c r="J980" i="15"/>
  <c r="AC932" i="15"/>
  <c r="AJ932" i="15"/>
  <c r="X962" i="15"/>
  <c r="Y872" i="15"/>
  <c r="AF872" i="15"/>
  <c r="AA904" i="15"/>
  <c r="Q801" i="15"/>
  <c r="X802" i="15"/>
  <c r="AE802" i="15"/>
  <c r="X671" i="15"/>
  <c r="Q669" i="15"/>
  <c r="X669" i="15" s="1"/>
  <c r="Y801" i="15"/>
  <c r="X740" i="15"/>
  <c r="Q738" i="15"/>
  <c r="AD695" i="15"/>
  <c r="AE582" i="15"/>
  <c r="J581" i="15"/>
  <c r="X582" i="15"/>
  <c r="AG227" i="15"/>
  <c r="Z227" i="15"/>
  <c r="Z669" i="15"/>
  <c r="AJ537" i="15"/>
  <c r="Z87" i="15"/>
  <c r="AG87" i="15"/>
  <c r="Z801" i="15"/>
  <c r="X515" i="15"/>
  <c r="Q513" i="15"/>
  <c r="X513" i="15" s="1"/>
  <c r="X345" i="15"/>
  <c r="Q344" i="15"/>
  <c r="X344" i="15" s="1"/>
  <c r="AE319" i="15"/>
  <c r="J317" i="15"/>
  <c r="AE317" i="15" s="1"/>
  <c r="Y44" i="15"/>
  <c r="AF44" i="15"/>
  <c r="J2" i="15"/>
  <c r="AI10" i="15"/>
  <c r="J468" i="15"/>
  <c r="AE468" i="15" s="1"/>
  <c r="AE470" i="15"/>
  <c r="AC344" i="15"/>
  <c r="J87" i="15"/>
  <c r="AE87" i="15" s="1"/>
  <c r="Q1" i="15"/>
  <c r="J641" i="15"/>
  <c r="W10" i="15"/>
  <c r="AD11" i="15"/>
  <c r="AJ11" i="15"/>
  <c r="O10" i="15"/>
  <c r="AJ10" i="15" s="1"/>
  <c r="AJ22" i="15"/>
  <c r="O21" i="15"/>
  <c r="AC22" i="15"/>
  <c r="AK14" i="15"/>
  <c r="J1" i="15"/>
  <c r="AC14" i="15"/>
  <c r="AC87" i="15"/>
  <c r="X77" i="15"/>
  <c r="Q2" i="15"/>
  <c r="AD317" i="15"/>
  <c r="AB12" i="15"/>
  <c r="Q980" i="15"/>
  <c r="X981" i="15"/>
  <c r="AE981" i="15"/>
  <c r="AE962" i="15"/>
  <c r="J960" i="15"/>
  <c r="AE960" i="15" s="1"/>
  <c r="X982" i="15"/>
  <c r="AC904" i="15"/>
  <c r="AJ904" i="15"/>
  <c r="AE906" i="15"/>
  <c r="Q904" i="15"/>
  <c r="AE872" i="15"/>
  <c r="AK832" i="15"/>
  <c r="AA932" i="15"/>
  <c r="AG904" i="15"/>
  <c r="AF768" i="15"/>
  <c r="AE697" i="15"/>
  <c r="J695" i="15"/>
  <c r="X739" i="15"/>
  <c r="AE739" i="15"/>
  <c r="J738" i="15"/>
  <c r="AE738" i="15" s="1"/>
  <c r="Z581" i="15"/>
  <c r="AF581" i="15"/>
  <c r="Q393" i="15"/>
  <c r="X395" i="15"/>
  <c r="X537" i="15"/>
  <c r="X468" i="15"/>
  <c r="AE229" i="15"/>
  <c r="J227" i="15"/>
  <c r="AE227" i="15" s="1"/>
  <c r="AF669" i="15"/>
  <c r="AA611" i="15"/>
  <c r="AD581" i="15"/>
  <c r="AC513" i="15"/>
  <c r="AI468" i="15"/>
  <c r="Q430" i="15"/>
  <c r="X430" i="15" s="1"/>
  <c r="AE431" i="15"/>
  <c r="X431" i="15"/>
  <c r="AK194" i="15"/>
  <c r="AD801" i="15"/>
  <c r="Z768" i="15"/>
  <c r="AB537" i="15"/>
  <c r="AB513" i="15"/>
  <c r="AE432" i="15"/>
  <c r="J430" i="15"/>
  <c r="AD344" i="15"/>
  <c r="AB344" i="15"/>
  <c r="X287" i="15"/>
  <c r="X261" i="15"/>
  <c r="Q259" i="15"/>
  <c r="X346" i="15"/>
  <c r="AA317" i="15"/>
  <c r="AC162" i="15"/>
  <c r="Q120" i="15"/>
  <c r="X121" i="15"/>
  <c r="AE121" i="15"/>
  <c r="AC120" i="15"/>
  <c r="Q21" i="15"/>
  <c r="Q11" i="15"/>
  <c r="Z120" i="15"/>
  <c r="AA468" i="15"/>
  <c r="Q377" i="15"/>
  <c r="X377" i="15" s="1"/>
  <c r="X378" i="15"/>
  <c r="AE378" i="15"/>
  <c r="AG317" i="15"/>
  <c r="Z317" i="15"/>
  <c r="AA287" i="15"/>
  <c r="AC194" i="15"/>
  <c r="X319" i="15"/>
  <c r="J22" i="15"/>
  <c r="J11" i="15" s="1"/>
  <c r="AE24" i="15"/>
  <c r="AG11" i="15"/>
  <c r="L10" i="15"/>
  <c r="AG287" i="15"/>
  <c r="Z287" i="15"/>
  <c r="AJ44" i="15"/>
  <c r="AH11" i="15"/>
  <c r="Y344" i="15"/>
  <c r="AE164" i="15"/>
  <c r="J162" i="15"/>
  <c r="Q12" i="15"/>
  <c r="AE261" i="15"/>
  <c r="AC1016" i="15"/>
  <c r="AA1016" i="15"/>
  <c r="AD980" i="15"/>
  <c r="AK960" i="15"/>
  <c r="AG738" i="15"/>
  <c r="AK904" i="15"/>
  <c r="AC872" i="15"/>
  <c r="AJ872" i="15"/>
  <c r="AI904" i="15"/>
  <c r="AA872" i="15"/>
  <c r="X770" i="15"/>
  <c r="Q768" i="15"/>
  <c r="AA801" i="15"/>
  <c r="Q695" i="15"/>
  <c r="X695" i="15" s="1"/>
  <c r="AE934" i="15"/>
  <c r="J832" i="15"/>
  <c r="AE832" i="15" s="1"/>
  <c r="AD738" i="15"/>
  <c r="AC738" i="15"/>
  <c r="AJ611" i="15"/>
  <c r="AE803" i="15"/>
  <c r="J801" i="15"/>
  <c r="AE801" i="15" s="1"/>
  <c r="AE612" i="15"/>
  <c r="J611" i="15"/>
  <c r="X612" i="15"/>
  <c r="AF537" i="15"/>
  <c r="AC768" i="15"/>
  <c r="J768" i="15"/>
  <c r="AE768" i="15" s="1"/>
  <c r="AB611" i="15"/>
  <c r="AK227" i="15"/>
  <c r="X195" i="15"/>
  <c r="Q194" i="15"/>
  <c r="X194" i="15" s="1"/>
  <c r="AE671" i="15"/>
  <c r="AH377" i="15"/>
  <c r="J194" i="15"/>
  <c r="AA430" i="15"/>
  <c r="AJ393" i="15"/>
  <c r="Y377" i="15"/>
  <c r="Y287" i="15"/>
  <c r="AE1016" i="15"/>
  <c r="AE515" i="15"/>
  <c r="AE345" i="15"/>
  <c r="AG344" i="15"/>
  <c r="Q162" i="15"/>
  <c r="X164" i="15"/>
  <c r="AB259" i="15"/>
  <c r="AE122" i="15"/>
  <c r="J120" i="15"/>
  <c r="AE120" i="15" s="1"/>
  <c r="AJ75" i="15"/>
  <c r="X46" i="15"/>
  <c r="Q44" i="15"/>
  <c r="X44" i="15" s="1"/>
  <c r="C12" i="15"/>
  <c r="C10" i="15" s="1"/>
  <c r="C21" i="15"/>
  <c r="AI430" i="15"/>
  <c r="AD377" i="15"/>
  <c r="AK162" i="15"/>
  <c r="C75" i="15"/>
  <c r="C2" i="15"/>
  <c r="AB44" i="15"/>
  <c r="S10" i="15"/>
  <c r="Z10" i="15" s="1"/>
  <c r="Z11" i="15"/>
  <c r="P10" i="15"/>
  <c r="AK11" i="15"/>
  <c r="J75" i="15"/>
  <c r="AE75" i="15" s="1"/>
  <c r="AE77" i="15"/>
  <c r="J12" i="15"/>
  <c r="J14" i="15"/>
  <c r="AE14" i="15" s="1"/>
  <c r="AE15" i="15"/>
  <c r="X15" i="15"/>
  <c r="R10" i="15"/>
  <c r="Y10" i="15" s="1"/>
  <c r="Y11" i="15"/>
  <c r="Z14" i="15"/>
  <c r="X229" i="15"/>
  <c r="Z12" i="15"/>
  <c r="AE260" i="15"/>
  <c r="J259" i="15"/>
  <c r="AE259" i="15" s="1"/>
  <c r="AG144" i="22" l="1"/>
  <c r="AA144" i="22"/>
  <c r="U144" i="22"/>
  <c r="Q144" i="22"/>
  <c r="AF147" i="22"/>
  <c r="T147" i="22"/>
  <c r="AA147" i="22"/>
  <c r="U147" i="22"/>
  <c r="Q147" i="22"/>
  <c r="AG147" i="22"/>
  <c r="X12" i="15"/>
  <c r="AE980" i="15"/>
  <c r="AA10" i="15"/>
  <c r="AE162" i="15"/>
  <c r="AD10" i="15"/>
  <c r="AE393" i="15"/>
  <c r="AE11" i="15"/>
  <c r="J10" i="15"/>
  <c r="AE611" i="15"/>
  <c r="X611" i="15"/>
  <c r="AE12" i="15"/>
  <c r="AK10" i="15"/>
  <c r="X317" i="15"/>
  <c r="AE194" i="15"/>
  <c r="AG10" i="15"/>
  <c r="X11" i="15"/>
  <c r="Q10" i="15"/>
  <c r="AE695" i="15"/>
  <c r="X980" i="15"/>
  <c r="AE641" i="15"/>
  <c r="X641" i="15"/>
  <c r="AE44" i="15"/>
  <c r="X801" i="15"/>
  <c r="AE344" i="15"/>
  <c r="AE377" i="15"/>
  <c r="X960" i="15"/>
  <c r="AF10" i="15"/>
  <c r="X120" i="15"/>
  <c r="X259" i="15"/>
  <c r="X738" i="15"/>
  <c r="AC10" i="15"/>
  <c r="AE22" i="15"/>
  <c r="J21" i="15"/>
  <c r="AE21" i="15" s="1"/>
  <c r="X22" i="15"/>
  <c r="X904" i="15"/>
  <c r="AE904" i="15"/>
  <c r="X14" i="15"/>
  <c r="X162" i="15"/>
  <c r="X768" i="15"/>
  <c r="AE430" i="15"/>
  <c r="X393" i="15"/>
  <c r="AJ21" i="15"/>
  <c r="AC21" i="15"/>
  <c r="X75" i="15"/>
  <c r="AE581" i="15"/>
  <c r="X581" i="15"/>
  <c r="X87" i="15"/>
  <c r="AH10" i="15"/>
  <c r="AE513" i="15"/>
  <c r="X227" i="15"/>
  <c r="X832" i="15"/>
  <c r="AE669" i="15"/>
  <c r="AC144" i="22" l="1"/>
  <c r="W144" i="22"/>
  <c r="AI144" i="22"/>
  <c r="AI147" i="22"/>
  <c r="W147" i="22"/>
  <c r="AC147" i="22"/>
  <c r="X10" i="15"/>
  <c r="X21" i="15"/>
  <c r="AE10" i="15"/>
  <c r="AV1053" i="14" l="1"/>
  <c r="AU1053" i="14"/>
  <c r="AT1053" i="14"/>
  <c r="AS1053" i="14"/>
  <c r="AR1053" i="14"/>
  <c r="AQ1053" i="14"/>
  <c r="AP1053" i="14"/>
  <c r="AO1053" i="14"/>
  <c r="AM1053" i="14"/>
  <c r="AL1053" i="14"/>
  <c r="AK1053" i="14"/>
  <c r="AJ1053" i="14"/>
  <c r="AI1053" i="14"/>
  <c r="AH1053" i="14"/>
  <c r="AG1053" i="14"/>
  <c r="AF1053" i="14"/>
  <c r="V1053" i="14"/>
  <c r="M1053" i="14"/>
  <c r="AN1053" i="14" s="1"/>
  <c r="D1053" i="14"/>
  <c r="AV1051" i="14"/>
  <c r="AU1051" i="14"/>
  <c r="AT1051" i="14"/>
  <c r="AS1051" i="14"/>
  <c r="AR1051" i="14"/>
  <c r="AQ1051" i="14"/>
  <c r="AP1051" i="14"/>
  <c r="AO1051" i="14"/>
  <c r="AM1051" i="14"/>
  <c r="AL1051" i="14"/>
  <c r="AK1051" i="14"/>
  <c r="AJ1051" i="14"/>
  <c r="AI1051" i="14"/>
  <c r="AH1051" i="14"/>
  <c r="AG1051" i="14"/>
  <c r="AF1051" i="14"/>
  <c r="V1051" i="14"/>
  <c r="AE1051" i="14" s="1"/>
  <c r="M1051" i="14"/>
  <c r="D1051" i="14"/>
  <c r="AV1050" i="14"/>
  <c r="AU1050" i="14"/>
  <c r="AT1050" i="14"/>
  <c r="AS1050" i="14"/>
  <c r="AR1050" i="14"/>
  <c r="AQ1050" i="14"/>
  <c r="AP1050" i="14"/>
  <c r="AO1050" i="14"/>
  <c r="AM1050" i="14"/>
  <c r="AL1050" i="14"/>
  <c r="AK1050" i="14"/>
  <c r="AJ1050" i="14"/>
  <c r="AI1050" i="14"/>
  <c r="AH1050" i="14"/>
  <c r="AG1050" i="14"/>
  <c r="AF1050" i="14"/>
  <c r="V1050" i="14"/>
  <c r="M1050" i="14"/>
  <c r="D1050" i="14"/>
  <c r="AV1049" i="14"/>
  <c r="AU1049" i="14"/>
  <c r="AT1049" i="14"/>
  <c r="AS1049" i="14"/>
  <c r="AR1049" i="14"/>
  <c r="AQ1049" i="14"/>
  <c r="AP1049" i="14"/>
  <c r="AO1049" i="14"/>
  <c r="AM1049" i="14"/>
  <c r="AL1049" i="14"/>
  <c r="AK1049" i="14"/>
  <c r="AJ1049" i="14"/>
  <c r="AI1049" i="14"/>
  <c r="AH1049" i="14"/>
  <c r="AG1049" i="14"/>
  <c r="AF1049" i="14"/>
  <c r="V1049" i="14"/>
  <c r="M1049" i="14"/>
  <c r="AN1049" i="14" s="1"/>
  <c r="D1049" i="14"/>
  <c r="AV1048" i="14"/>
  <c r="AU1048" i="14"/>
  <c r="AT1048" i="14"/>
  <c r="AS1048" i="14"/>
  <c r="AR1048" i="14"/>
  <c r="AQ1048" i="14"/>
  <c r="AP1048" i="14"/>
  <c r="AO1048" i="14"/>
  <c r="AM1048" i="14"/>
  <c r="AL1048" i="14"/>
  <c r="AK1048" i="14"/>
  <c r="AJ1048" i="14"/>
  <c r="AI1048" i="14"/>
  <c r="AH1048" i="14"/>
  <c r="AG1048" i="14"/>
  <c r="AF1048" i="14"/>
  <c r="V1048" i="14"/>
  <c r="M1048" i="14"/>
  <c r="AN1048" i="14" s="1"/>
  <c r="D1048" i="14"/>
  <c r="AV1047" i="14"/>
  <c r="AU1047" i="14"/>
  <c r="AT1047" i="14"/>
  <c r="AS1047" i="14"/>
  <c r="AR1047" i="14"/>
  <c r="AQ1047" i="14"/>
  <c r="AP1047" i="14"/>
  <c r="AO1047" i="14"/>
  <c r="AM1047" i="14"/>
  <c r="AL1047" i="14"/>
  <c r="AK1047" i="14"/>
  <c r="AJ1047" i="14"/>
  <c r="AI1047" i="14"/>
  <c r="AH1047" i="14"/>
  <c r="AG1047" i="14"/>
  <c r="AF1047" i="14"/>
  <c r="V1047" i="14"/>
  <c r="M1047" i="14"/>
  <c r="D1047" i="14"/>
  <c r="AV1046" i="14"/>
  <c r="AU1046" i="14"/>
  <c r="AT1046" i="14"/>
  <c r="AS1046" i="14"/>
  <c r="AR1046" i="14"/>
  <c r="AQ1046" i="14"/>
  <c r="AP1046" i="14"/>
  <c r="AO1046" i="14"/>
  <c r="AM1046" i="14"/>
  <c r="AL1046" i="14"/>
  <c r="AK1046" i="14"/>
  <c r="AJ1046" i="14"/>
  <c r="AI1046" i="14"/>
  <c r="AH1046" i="14"/>
  <c r="AG1046" i="14"/>
  <c r="AF1046" i="14"/>
  <c r="V1046" i="14"/>
  <c r="AE1046" i="14" s="1"/>
  <c r="M1046" i="14"/>
  <c r="D1046" i="14"/>
  <c r="AV1045" i="14"/>
  <c r="AU1045" i="14"/>
  <c r="AT1045" i="14"/>
  <c r="AS1045" i="14"/>
  <c r="AR1045" i="14"/>
  <c r="AQ1045" i="14"/>
  <c r="AP1045" i="14"/>
  <c r="AO1045" i="14"/>
  <c r="AM1045" i="14"/>
  <c r="AL1045" i="14"/>
  <c r="AK1045" i="14"/>
  <c r="AJ1045" i="14"/>
  <c r="AI1045" i="14"/>
  <c r="AH1045" i="14"/>
  <c r="AG1045" i="14"/>
  <c r="AF1045" i="14"/>
  <c r="V1045" i="14"/>
  <c r="M1045" i="14"/>
  <c r="AN1045" i="14" s="1"/>
  <c r="D1045" i="14"/>
  <c r="AV1044" i="14"/>
  <c r="AU1044" i="14"/>
  <c r="AT1044" i="14"/>
  <c r="AS1044" i="14"/>
  <c r="AR1044" i="14"/>
  <c r="AQ1044" i="14"/>
  <c r="AP1044" i="14"/>
  <c r="AO1044" i="14"/>
  <c r="AM1044" i="14"/>
  <c r="AL1044" i="14"/>
  <c r="AK1044" i="14"/>
  <c r="AJ1044" i="14"/>
  <c r="AI1044" i="14"/>
  <c r="AH1044" i="14"/>
  <c r="AG1044" i="14"/>
  <c r="AF1044" i="14"/>
  <c r="V1044" i="14"/>
  <c r="M1044" i="14"/>
  <c r="D1044" i="14"/>
  <c r="AV1043" i="14"/>
  <c r="AU1043" i="14"/>
  <c r="AT1043" i="14"/>
  <c r="AS1043" i="14"/>
  <c r="AR1043" i="14"/>
  <c r="AQ1043" i="14"/>
  <c r="AP1043" i="14"/>
  <c r="AO1043" i="14"/>
  <c r="AM1043" i="14"/>
  <c r="AL1043" i="14"/>
  <c r="AK1043" i="14"/>
  <c r="AJ1043" i="14"/>
  <c r="AI1043" i="14"/>
  <c r="AH1043" i="14"/>
  <c r="AG1043" i="14"/>
  <c r="AF1043" i="14"/>
  <c r="V1043" i="14"/>
  <c r="AE1043" i="14" s="1"/>
  <c r="M1043" i="14"/>
  <c r="D1043" i="14"/>
  <c r="AV1042" i="14"/>
  <c r="AU1042" i="14"/>
  <c r="AT1042" i="14"/>
  <c r="AS1042" i="14"/>
  <c r="AR1042" i="14"/>
  <c r="AQ1042" i="14"/>
  <c r="AP1042" i="14"/>
  <c r="AO1042" i="14"/>
  <c r="AM1042" i="14"/>
  <c r="AL1042" i="14"/>
  <c r="AK1042" i="14"/>
  <c r="AJ1042" i="14"/>
  <c r="AI1042" i="14"/>
  <c r="AH1042" i="14"/>
  <c r="AG1042" i="14"/>
  <c r="AF1042" i="14"/>
  <c r="V1042" i="14"/>
  <c r="M1042" i="14"/>
  <c r="D1042" i="14"/>
  <c r="AV1041" i="14"/>
  <c r="AU1041" i="14"/>
  <c r="AT1041" i="14"/>
  <c r="AS1041" i="14"/>
  <c r="AR1041" i="14"/>
  <c r="AQ1041" i="14"/>
  <c r="AP1041" i="14"/>
  <c r="AO1041" i="14"/>
  <c r="AM1041" i="14"/>
  <c r="AL1041" i="14"/>
  <c r="AK1041" i="14"/>
  <c r="AJ1041" i="14"/>
  <c r="AI1041" i="14"/>
  <c r="AH1041" i="14"/>
  <c r="AG1041" i="14"/>
  <c r="AF1041" i="14"/>
  <c r="V1041" i="14"/>
  <c r="AE1041" i="14" s="1"/>
  <c r="M1041" i="14"/>
  <c r="D1041" i="14"/>
  <c r="AV1040" i="14"/>
  <c r="AU1040" i="14"/>
  <c r="AT1040" i="14"/>
  <c r="AS1040" i="14"/>
  <c r="AR1040" i="14"/>
  <c r="AQ1040" i="14"/>
  <c r="AP1040" i="14"/>
  <c r="AO1040" i="14"/>
  <c r="AM1040" i="14"/>
  <c r="AL1040" i="14"/>
  <c r="AK1040" i="14"/>
  <c r="AJ1040" i="14"/>
  <c r="AI1040" i="14"/>
  <c r="AH1040" i="14"/>
  <c r="AG1040" i="14"/>
  <c r="AF1040" i="14"/>
  <c r="V1040" i="14"/>
  <c r="M1040" i="14"/>
  <c r="AN1040" i="14" s="1"/>
  <c r="D1040" i="14"/>
  <c r="AV1039" i="14"/>
  <c r="AU1039" i="14"/>
  <c r="AT1039" i="14"/>
  <c r="AS1039" i="14"/>
  <c r="AR1039" i="14"/>
  <c r="AQ1039" i="14"/>
  <c r="AP1039" i="14"/>
  <c r="AO1039" i="14"/>
  <c r="AM1039" i="14"/>
  <c r="AL1039" i="14"/>
  <c r="AK1039" i="14"/>
  <c r="AJ1039" i="14"/>
  <c r="AI1039" i="14"/>
  <c r="AH1039" i="14"/>
  <c r="AG1039" i="14"/>
  <c r="AF1039" i="14"/>
  <c r="V1039" i="14"/>
  <c r="M1039" i="14"/>
  <c r="D1039" i="14"/>
  <c r="AV1038" i="14"/>
  <c r="AU1038" i="14"/>
  <c r="AT1038" i="14"/>
  <c r="AS1038" i="14"/>
  <c r="AR1038" i="14"/>
  <c r="AQ1038" i="14"/>
  <c r="AP1038" i="14"/>
  <c r="AO1038" i="14"/>
  <c r="AM1038" i="14"/>
  <c r="AL1038" i="14"/>
  <c r="AK1038" i="14"/>
  <c r="AJ1038" i="14"/>
  <c r="AI1038" i="14"/>
  <c r="AH1038" i="14"/>
  <c r="AG1038" i="14"/>
  <c r="AF1038" i="14"/>
  <c r="V1038" i="14"/>
  <c r="AE1038" i="14" s="1"/>
  <c r="M1038" i="14"/>
  <c r="D1038" i="14"/>
  <c r="AV1037" i="14"/>
  <c r="AU1037" i="14"/>
  <c r="AT1037" i="14"/>
  <c r="AS1037" i="14"/>
  <c r="AR1037" i="14"/>
  <c r="AQ1037" i="14"/>
  <c r="AP1037" i="14"/>
  <c r="AO1037" i="14"/>
  <c r="AM1037" i="14"/>
  <c r="AL1037" i="14"/>
  <c r="AK1037" i="14"/>
  <c r="AJ1037" i="14"/>
  <c r="AI1037" i="14"/>
  <c r="AH1037" i="14"/>
  <c r="AG1037" i="14"/>
  <c r="AF1037" i="14"/>
  <c r="V1037" i="14"/>
  <c r="M1037" i="14"/>
  <c r="AN1037" i="14" s="1"/>
  <c r="D1037" i="14"/>
  <c r="AV1036" i="14"/>
  <c r="AU1036" i="14"/>
  <c r="AT1036" i="14"/>
  <c r="AS1036" i="14"/>
  <c r="AR1036" i="14"/>
  <c r="AQ1036" i="14"/>
  <c r="AP1036" i="14"/>
  <c r="AO1036" i="14"/>
  <c r="AM1036" i="14"/>
  <c r="AL1036" i="14"/>
  <c r="AK1036" i="14"/>
  <c r="AJ1036" i="14"/>
  <c r="AI1036" i="14"/>
  <c r="AH1036" i="14"/>
  <c r="AG1036" i="14"/>
  <c r="AF1036" i="14"/>
  <c r="V1036" i="14"/>
  <c r="M1036" i="14"/>
  <c r="D1036" i="14"/>
  <c r="AV1035" i="14"/>
  <c r="AU1035" i="14"/>
  <c r="AT1035" i="14"/>
  <c r="AS1035" i="14"/>
  <c r="AR1035" i="14"/>
  <c r="AQ1035" i="14"/>
  <c r="AP1035" i="14"/>
  <c r="AO1035" i="14"/>
  <c r="AM1035" i="14"/>
  <c r="AL1035" i="14"/>
  <c r="AK1035" i="14"/>
  <c r="AJ1035" i="14"/>
  <c r="AI1035" i="14"/>
  <c r="AH1035" i="14"/>
  <c r="AG1035" i="14"/>
  <c r="AF1035" i="14"/>
  <c r="V1035" i="14"/>
  <c r="AE1035" i="14" s="1"/>
  <c r="M1035" i="14"/>
  <c r="D1035" i="14"/>
  <c r="AV1034" i="14"/>
  <c r="AU1034" i="14"/>
  <c r="AT1034" i="14"/>
  <c r="AS1034" i="14"/>
  <c r="AR1034" i="14"/>
  <c r="AQ1034" i="14"/>
  <c r="AP1034" i="14"/>
  <c r="AO1034" i="14"/>
  <c r="AM1034" i="14"/>
  <c r="AL1034" i="14"/>
  <c r="AK1034" i="14"/>
  <c r="AJ1034" i="14"/>
  <c r="AI1034" i="14"/>
  <c r="AH1034" i="14"/>
  <c r="AG1034" i="14"/>
  <c r="AF1034" i="14"/>
  <c r="V1034" i="14"/>
  <c r="M1034" i="14"/>
  <c r="D1034" i="14"/>
  <c r="AV1033" i="14"/>
  <c r="AU1033" i="14"/>
  <c r="AT1033" i="14"/>
  <c r="AS1033" i="14"/>
  <c r="AR1033" i="14"/>
  <c r="AQ1033" i="14"/>
  <c r="AP1033" i="14"/>
  <c r="AO1033" i="14"/>
  <c r="AM1033" i="14"/>
  <c r="AL1033" i="14"/>
  <c r="AK1033" i="14"/>
  <c r="AJ1033" i="14"/>
  <c r="AI1033" i="14"/>
  <c r="AH1033" i="14"/>
  <c r="AG1033" i="14"/>
  <c r="AF1033" i="14"/>
  <c r="V1033" i="14"/>
  <c r="AE1033" i="14" s="1"/>
  <c r="M1033" i="14"/>
  <c r="D1033" i="14"/>
  <c r="AV1032" i="14"/>
  <c r="AU1032" i="14"/>
  <c r="AT1032" i="14"/>
  <c r="AS1032" i="14"/>
  <c r="AR1032" i="14"/>
  <c r="AQ1032" i="14"/>
  <c r="AP1032" i="14"/>
  <c r="AO1032" i="14"/>
  <c r="AM1032" i="14"/>
  <c r="AL1032" i="14"/>
  <c r="AK1032" i="14"/>
  <c r="AJ1032" i="14"/>
  <c r="AI1032" i="14"/>
  <c r="AH1032" i="14"/>
  <c r="AG1032" i="14"/>
  <c r="AF1032" i="14"/>
  <c r="V1032" i="14"/>
  <c r="M1032" i="14"/>
  <c r="D1032" i="14"/>
  <c r="AV1031" i="14"/>
  <c r="AU1031" i="14"/>
  <c r="AT1031" i="14"/>
  <c r="AS1031" i="14"/>
  <c r="AR1031" i="14"/>
  <c r="AQ1031" i="14"/>
  <c r="AP1031" i="14"/>
  <c r="AO1031" i="14"/>
  <c r="AM1031" i="14"/>
  <c r="AL1031" i="14"/>
  <c r="AK1031" i="14"/>
  <c r="AJ1031" i="14"/>
  <c r="AI1031" i="14"/>
  <c r="AH1031" i="14"/>
  <c r="AG1031" i="14"/>
  <c r="AF1031" i="14"/>
  <c r="V1031" i="14"/>
  <c r="AE1031" i="14" s="1"/>
  <c r="M1031" i="14"/>
  <c r="D1031" i="14"/>
  <c r="AV1030" i="14"/>
  <c r="AU1030" i="14"/>
  <c r="AT1030" i="14"/>
  <c r="AS1030" i="14"/>
  <c r="AR1030" i="14"/>
  <c r="AQ1030" i="14"/>
  <c r="AP1030" i="14"/>
  <c r="AO1030" i="14"/>
  <c r="AM1030" i="14"/>
  <c r="AL1030" i="14"/>
  <c r="AK1030" i="14"/>
  <c r="AJ1030" i="14"/>
  <c r="AI1030" i="14"/>
  <c r="AH1030" i="14"/>
  <c r="AG1030" i="14"/>
  <c r="AF1030" i="14"/>
  <c r="V1030" i="14"/>
  <c r="AE1030" i="14" s="1"/>
  <c r="M1030" i="14"/>
  <c r="D1030" i="14"/>
  <c r="AV1029" i="14"/>
  <c r="AU1029" i="14"/>
  <c r="AT1029" i="14"/>
  <c r="AS1029" i="14"/>
  <c r="AR1029" i="14"/>
  <c r="AQ1029" i="14"/>
  <c r="AP1029" i="14"/>
  <c r="AO1029" i="14"/>
  <c r="AM1029" i="14"/>
  <c r="AL1029" i="14"/>
  <c r="AK1029" i="14"/>
  <c r="AJ1029" i="14"/>
  <c r="AI1029" i="14"/>
  <c r="AH1029" i="14"/>
  <c r="AG1029" i="14"/>
  <c r="AF1029" i="14"/>
  <c r="V1029" i="14"/>
  <c r="AE1029" i="14" s="1"/>
  <c r="M1029" i="14"/>
  <c r="AN1029" i="14" s="1"/>
  <c r="D1029" i="14"/>
  <c r="AV1028" i="14"/>
  <c r="AU1028" i="14"/>
  <c r="AT1028" i="14"/>
  <c r="AS1028" i="14"/>
  <c r="AR1028" i="14"/>
  <c r="AQ1028" i="14"/>
  <c r="AP1028" i="14"/>
  <c r="AO1028" i="14"/>
  <c r="AM1028" i="14"/>
  <c r="AL1028" i="14"/>
  <c r="AK1028" i="14"/>
  <c r="AJ1028" i="14"/>
  <c r="AI1028" i="14"/>
  <c r="AH1028" i="14"/>
  <c r="AG1028" i="14"/>
  <c r="AF1028" i="14"/>
  <c r="V1028" i="14"/>
  <c r="M1028" i="14"/>
  <c r="D1028" i="14"/>
  <c r="AV1027" i="14"/>
  <c r="AU1027" i="14"/>
  <c r="AT1027" i="14"/>
  <c r="AS1027" i="14"/>
  <c r="AR1027" i="14"/>
  <c r="AQ1027" i="14"/>
  <c r="AP1027" i="14"/>
  <c r="AO1027" i="14"/>
  <c r="AM1027" i="14"/>
  <c r="AL1027" i="14"/>
  <c r="AK1027" i="14"/>
  <c r="AJ1027" i="14"/>
  <c r="AI1027" i="14"/>
  <c r="AH1027" i="14"/>
  <c r="AG1027" i="14"/>
  <c r="AF1027" i="14"/>
  <c r="V1027" i="14"/>
  <c r="AE1027" i="14" s="1"/>
  <c r="M1027" i="14"/>
  <c r="D1027" i="14"/>
  <c r="AV1026" i="14"/>
  <c r="AU1026" i="14"/>
  <c r="AT1026" i="14"/>
  <c r="AS1026" i="14"/>
  <c r="AR1026" i="14"/>
  <c r="AQ1026" i="14"/>
  <c r="AP1026" i="14"/>
  <c r="AO1026" i="14"/>
  <c r="AM1026" i="14"/>
  <c r="AL1026" i="14"/>
  <c r="AK1026" i="14"/>
  <c r="AJ1026" i="14"/>
  <c r="AI1026" i="14"/>
  <c r="AH1026" i="14"/>
  <c r="AG1026" i="14"/>
  <c r="AF1026" i="14"/>
  <c r="V1026" i="14"/>
  <c r="M1026" i="14"/>
  <c r="D1026" i="14"/>
  <c r="AV1025" i="14"/>
  <c r="AU1025" i="14"/>
  <c r="AT1025" i="14"/>
  <c r="AS1025" i="14"/>
  <c r="AR1025" i="14"/>
  <c r="AQ1025" i="14"/>
  <c r="AP1025" i="14"/>
  <c r="AO1025" i="14"/>
  <c r="AM1025" i="14"/>
  <c r="AL1025" i="14"/>
  <c r="AK1025" i="14"/>
  <c r="AJ1025" i="14"/>
  <c r="AI1025" i="14"/>
  <c r="AH1025" i="14"/>
  <c r="AG1025" i="14"/>
  <c r="AF1025" i="14"/>
  <c r="V1025" i="14"/>
  <c r="AE1025" i="14" s="1"/>
  <c r="M1025" i="14"/>
  <c r="D1025" i="14"/>
  <c r="AV1024" i="14"/>
  <c r="AU1024" i="14"/>
  <c r="AT1024" i="14"/>
  <c r="AS1024" i="14"/>
  <c r="AR1024" i="14"/>
  <c r="AQ1024" i="14"/>
  <c r="AP1024" i="14"/>
  <c r="AO1024" i="14"/>
  <c r="AM1024" i="14"/>
  <c r="AL1024" i="14"/>
  <c r="AK1024" i="14"/>
  <c r="AJ1024" i="14"/>
  <c r="AI1024" i="14"/>
  <c r="AH1024" i="14"/>
  <c r="AG1024" i="14"/>
  <c r="AF1024" i="14"/>
  <c r="V1024" i="14"/>
  <c r="M1024" i="14"/>
  <c r="D1024" i="14"/>
  <c r="AV1023" i="14"/>
  <c r="AU1023" i="14"/>
  <c r="AT1023" i="14"/>
  <c r="AS1023" i="14"/>
  <c r="AR1023" i="14"/>
  <c r="AQ1023" i="14"/>
  <c r="AP1023" i="14"/>
  <c r="AO1023" i="14"/>
  <c r="AM1023" i="14"/>
  <c r="AL1023" i="14"/>
  <c r="AK1023" i="14"/>
  <c r="AJ1023" i="14"/>
  <c r="AI1023" i="14"/>
  <c r="AH1023" i="14"/>
  <c r="AG1023" i="14"/>
  <c r="AF1023" i="14"/>
  <c r="V1023" i="14"/>
  <c r="AE1023" i="14" s="1"/>
  <c r="M1023" i="14"/>
  <c r="AN1023" i="14" s="1"/>
  <c r="D1023" i="14"/>
  <c r="AV1022" i="14"/>
  <c r="AU1022" i="14"/>
  <c r="AT1022" i="14"/>
  <c r="AS1022" i="14"/>
  <c r="AR1022" i="14"/>
  <c r="AQ1022" i="14"/>
  <c r="AP1022" i="14"/>
  <c r="AO1022" i="14"/>
  <c r="AM1022" i="14"/>
  <c r="AL1022" i="14"/>
  <c r="AK1022" i="14"/>
  <c r="AJ1022" i="14"/>
  <c r="AI1022" i="14"/>
  <c r="AH1022" i="14"/>
  <c r="AG1022" i="14"/>
  <c r="AF1022" i="14"/>
  <c r="V1022" i="14"/>
  <c r="AE1022" i="14" s="1"/>
  <c r="M1022" i="14"/>
  <c r="AN1022" i="14" s="1"/>
  <c r="D1022" i="14"/>
  <c r="AV1021" i="14"/>
  <c r="AU1021" i="14"/>
  <c r="AT1021" i="14"/>
  <c r="AS1021" i="14"/>
  <c r="AR1021" i="14"/>
  <c r="AQ1021" i="14"/>
  <c r="AP1021" i="14"/>
  <c r="AO1021" i="14"/>
  <c r="AM1021" i="14"/>
  <c r="AL1021" i="14"/>
  <c r="AK1021" i="14"/>
  <c r="AJ1021" i="14"/>
  <c r="AI1021" i="14"/>
  <c r="AH1021" i="14"/>
  <c r="AG1021" i="14"/>
  <c r="AF1021" i="14"/>
  <c r="V1021" i="14"/>
  <c r="M1021" i="14"/>
  <c r="AN1021" i="14" s="1"/>
  <c r="D1021" i="14"/>
  <c r="D1017" i="14" s="1"/>
  <c r="D1015" i="14" s="1"/>
  <c r="AV1020" i="14"/>
  <c r="AU1020" i="14"/>
  <c r="AT1020" i="14"/>
  <c r="AS1020" i="14"/>
  <c r="AR1020" i="14"/>
  <c r="AQ1020" i="14"/>
  <c r="AP1020" i="14"/>
  <c r="AO1020" i="14"/>
  <c r="AM1020" i="14"/>
  <c r="AL1020" i="14"/>
  <c r="AK1020" i="14"/>
  <c r="AJ1020" i="14"/>
  <c r="AI1020" i="14"/>
  <c r="AH1020" i="14"/>
  <c r="AG1020" i="14"/>
  <c r="AF1020" i="14"/>
  <c r="V1020" i="14"/>
  <c r="M1020" i="14"/>
  <c r="D1020" i="14"/>
  <c r="AV1019" i="14"/>
  <c r="AU1019" i="14"/>
  <c r="AT1019" i="14"/>
  <c r="AS1019" i="14"/>
  <c r="AR1019" i="14"/>
  <c r="AQ1019" i="14"/>
  <c r="AP1019" i="14"/>
  <c r="AO1019" i="14"/>
  <c r="AM1019" i="14"/>
  <c r="AL1019" i="14"/>
  <c r="AK1019" i="14"/>
  <c r="AJ1019" i="14"/>
  <c r="AI1019" i="14"/>
  <c r="AH1019" i="14"/>
  <c r="AG1019" i="14"/>
  <c r="AF1019" i="14"/>
  <c r="V1019" i="14"/>
  <c r="M1019" i="14"/>
  <c r="D1019" i="14"/>
  <c r="AV1018" i="14"/>
  <c r="AU1018" i="14"/>
  <c r="AT1018" i="14"/>
  <c r="AS1018" i="14"/>
  <c r="AR1018" i="14"/>
  <c r="AQ1018" i="14"/>
  <c r="AP1018" i="14"/>
  <c r="AO1018" i="14"/>
  <c r="AM1018" i="14"/>
  <c r="AL1018" i="14"/>
  <c r="AK1018" i="14"/>
  <c r="AJ1018" i="14"/>
  <c r="AI1018" i="14"/>
  <c r="AH1018" i="14"/>
  <c r="AG1018" i="14"/>
  <c r="AF1018" i="14"/>
  <c r="V1018" i="14"/>
  <c r="M1018" i="14"/>
  <c r="M1016" i="14" s="1"/>
  <c r="D1018" i="14"/>
  <c r="AD1017" i="14"/>
  <c r="AD1015" i="14" s="1"/>
  <c r="AC1017" i="14"/>
  <c r="AB1017" i="14"/>
  <c r="AA1017" i="14"/>
  <c r="AJ1017" i="14" s="1"/>
  <c r="Z1017" i="14"/>
  <c r="Z1015" i="14" s="1"/>
  <c r="Y1017" i="14"/>
  <c r="X1017" i="14"/>
  <c r="W1017" i="14"/>
  <c r="U1017" i="14"/>
  <c r="AV1017" i="14" s="1"/>
  <c r="T1017" i="14"/>
  <c r="S1017" i="14"/>
  <c r="AT1017" i="14" s="1"/>
  <c r="R1017" i="14"/>
  <c r="AS1017" i="14" s="1"/>
  <c r="Q1017" i="14"/>
  <c r="AR1017" i="14" s="1"/>
  <c r="P1017" i="14"/>
  <c r="O1017" i="14"/>
  <c r="AP1017" i="14" s="1"/>
  <c r="N1017" i="14"/>
  <c r="AO1017" i="14" s="1"/>
  <c r="L1017" i="14"/>
  <c r="K1017" i="14"/>
  <c r="J1017" i="14"/>
  <c r="I1017" i="14"/>
  <c r="H1017" i="14"/>
  <c r="G1017" i="14"/>
  <c r="F1017" i="14"/>
  <c r="E1017" i="14"/>
  <c r="AD1016" i="14"/>
  <c r="AC1016" i="14"/>
  <c r="AB1016" i="14"/>
  <c r="AA1016" i="14"/>
  <c r="Z1016" i="14"/>
  <c r="Y1016" i="14"/>
  <c r="X1016" i="14"/>
  <c r="W1016" i="14"/>
  <c r="W1015" i="14" s="1"/>
  <c r="U1016" i="14"/>
  <c r="T1016" i="14"/>
  <c r="S1016" i="14"/>
  <c r="AT1016" i="14" s="1"/>
  <c r="R1016" i="14"/>
  <c r="Q1016" i="14"/>
  <c r="P1016" i="14"/>
  <c r="O1016" i="14"/>
  <c r="N1016" i="14"/>
  <c r="N1015" i="14" s="1"/>
  <c r="L1016" i="14"/>
  <c r="K1016" i="14"/>
  <c r="J1016" i="14"/>
  <c r="I1016" i="14"/>
  <c r="I1015" i="14" s="1"/>
  <c r="H1016" i="14"/>
  <c r="G1016" i="14"/>
  <c r="F1016" i="14"/>
  <c r="F1015" i="14" s="1"/>
  <c r="E1016" i="14"/>
  <c r="E1015" i="14" s="1"/>
  <c r="D1016" i="14"/>
  <c r="AA1015" i="14"/>
  <c r="O1015" i="14"/>
  <c r="G1015" i="14"/>
  <c r="AV1013" i="14"/>
  <c r="AU1013" i="14"/>
  <c r="AT1013" i="14"/>
  <c r="AS1013" i="14"/>
  <c r="AR1013" i="14"/>
  <c r="AQ1013" i="14"/>
  <c r="AP1013" i="14"/>
  <c r="AO1013" i="14"/>
  <c r="AM1013" i="14"/>
  <c r="AL1013" i="14"/>
  <c r="AK1013" i="14"/>
  <c r="AJ1013" i="14"/>
  <c r="AI1013" i="14"/>
  <c r="AH1013" i="14"/>
  <c r="AG1013" i="14"/>
  <c r="AF1013" i="14"/>
  <c r="V1013" i="14"/>
  <c r="AE1013" i="14" s="1"/>
  <c r="M1013" i="14"/>
  <c r="D1013" i="14"/>
  <c r="AV1012" i="14"/>
  <c r="AU1012" i="14"/>
  <c r="AT1012" i="14"/>
  <c r="AS1012" i="14"/>
  <c r="AR1012" i="14"/>
  <c r="AQ1012" i="14"/>
  <c r="AP1012" i="14"/>
  <c r="AO1012" i="14"/>
  <c r="AM1012" i="14"/>
  <c r="AL1012" i="14"/>
  <c r="AK1012" i="14"/>
  <c r="AJ1012" i="14"/>
  <c r="AI1012" i="14"/>
  <c r="AH1012" i="14"/>
  <c r="AG1012" i="14"/>
  <c r="AF1012" i="14"/>
  <c r="V1012" i="14"/>
  <c r="M1012" i="14"/>
  <c r="AN1012" i="14" s="1"/>
  <c r="D1012" i="14"/>
  <c r="AV1011" i="14"/>
  <c r="AU1011" i="14"/>
  <c r="AT1011" i="14"/>
  <c r="AS1011" i="14"/>
  <c r="AR1011" i="14"/>
  <c r="AQ1011" i="14"/>
  <c r="AP1011" i="14"/>
  <c r="AO1011" i="14"/>
  <c r="AM1011" i="14"/>
  <c r="AL1011" i="14"/>
  <c r="AK1011" i="14"/>
  <c r="AJ1011" i="14"/>
  <c r="AI1011" i="14"/>
  <c r="AH1011" i="14"/>
  <c r="AG1011" i="14"/>
  <c r="AF1011" i="14"/>
  <c r="V1011" i="14"/>
  <c r="M1011" i="14"/>
  <c r="D1011" i="14"/>
  <c r="AV1010" i="14"/>
  <c r="AU1010" i="14"/>
  <c r="AT1010" i="14"/>
  <c r="AS1010" i="14"/>
  <c r="AR1010" i="14"/>
  <c r="AQ1010" i="14"/>
  <c r="AP1010" i="14"/>
  <c r="AO1010" i="14"/>
  <c r="AM1010" i="14"/>
  <c r="AL1010" i="14"/>
  <c r="AK1010" i="14"/>
  <c r="AJ1010" i="14"/>
  <c r="AI1010" i="14"/>
  <c r="AH1010" i="14"/>
  <c r="AG1010" i="14"/>
  <c r="AF1010" i="14"/>
  <c r="V1010" i="14"/>
  <c r="M1010" i="14"/>
  <c r="D1010" i="14"/>
  <c r="AV1009" i="14"/>
  <c r="AU1009" i="14"/>
  <c r="AT1009" i="14"/>
  <c r="AS1009" i="14"/>
  <c r="AR1009" i="14"/>
  <c r="AQ1009" i="14"/>
  <c r="AP1009" i="14"/>
  <c r="AO1009" i="14"/>
  <c r="AM1009" i="14"/>
  <c r="AL1009" i="14"/>
  <c r="AK1009" i="14"/>
  <c r="AJ1009" i="14"/>
  <c r="AI1009" i="14"/>
  <c r="AH1009" i="14"/>
  <c r="AG1009" i="14"/>
  <c r="AF1009" i="14"/>
  <c r="AE1009" i="14"/>
  <c r="V1009" i="14"/>
  <c r="M1009" i="14"/>
  <c r="D1009" i="14"/>
  <c r="AV1008" i="14"/>
  <c r="AU1008" i="14"/>
  <c r="AT1008" i="14"/>
  <c r="AS1008" i="14"/>
  <c r="AR1008" i="14"/>
  <c r="AQ1008" i="14"/>
  <c r="AP1008" i="14"/>
  <c r="AO1008" i="14"/>
  <c r="AN1008" i="14"/>
  <c r="AM1008" i="14"/>
  <c r="AL1008" i="14"/>
  <c r="AK1008" i="14"/>
  <c r="AJ1008" i="14"/>
  <c r="AI1008" i="14"/>
  <c r="AH1008" i="14"/>
  <c r="AG1008" i="14"/>
  <c r="AF1008" i="14"/>
  <c r="V1008" i="14"/>
  <c r="M1008" i="14"/>
  <c r="D1008" i="14"/>
  <c r="AV1007" i="14"/>
  <c r="AU1007" i="14"/>
  <c r="AT1007" i="14"/>
  <c r="AS1007" i="14"/>
  <c r="AR1007" i="14"/>
  <c r="AQ1007" i="14"/>
  <c r="AP1007" i="14"/>
  <c r="AO1007" i="14"/>
  <c r="AM1007" i="14"/>
  <c r="AL1007" i="14"/>
  <c r="AK1007" i="14"/>
  <c r="AJ1007" i="14"/>
  <c r="AI1007" i="14"/>
  <c r="AH1007" i="14"/>
  <c r="AG1007" i="14"/>
  <c r="AF1007" i="14"/>
  <c r="V1007" i="14"/>
  <c r="M1007" i="14"/>
  <c r="D1007" i="14"/>
  <c r="AV1006" i="14"/>
  <c r="AU1006" i="14"/>
  <c r="AT1006" i="14"/>
  <c r="AS1006" i="14"/>
  <c r="AR1006" i="14"/>
  <c r="AQ1006" i="14"/>
  <c r="AP1006" i="14"/>
  <c r="AO1006" i="14"/>
  <c r="AM1006" i="14"/>
  <c r="AL1006" i="14"/>
  <c r="AK1006" i="14"/>
  <c r="AJ1006" i="14"/>
  <c r="AI1006" i="14"/>
  <c r="AH1006" i="14"/>
  <c r="AG1006" i="14"/>
  <c r="AF1006" i="14"/>
  <c r="V1006" i="14"/>
  <c r="M1006" i="14"/>
  <c r="D1006" i="14"/>
  <c r="AV1005" i="14"/>
  <c r="AU1005" i="14"/>
  <c r="AT1005" i="14"/>
  <c r="AS1005" i="14"/>
  <c r="AR1005" i="14"/>
  <c r="AQ1005" i="14"/>
  <c r="AP1005" i="14"/>
  <c r="AO1005" i="14"/>
  <c r="AM1005" i="14"/>
  <c r="AL1005" i="14"/>
  <c r="AK1005" i="14"/>
  <c r="AJ1005" i="14"/>
  <c r="AI1005" i="14"/>
  <c r="AH1005" i="14"/>
  <c r="AG1005" i="14"/>
  <c r="AF1005" i="14"/>
  <c r="V1005" i="14"/>
  <c r="M1005" i="14"/>
  <c r="D1005" i="14"/>
  <c r="AV1004" i="14"/>
  <c r="AU1004" i="14"/>
  <c r="AT1004" i="14"/>
  <c r="AS1004" i="14"/>
  <c r="AR1004" i="14"/>
  <c r="AQ1004" i="14"/>
  <c r="AP1004" i="14"/>
  <c r="AO1004" i="14"/>
  <c r="AM1004" i="14"/>
  <c r="AL1004" i="14"/>
  <c r="AK1004" i="14"/>
  <c r="AJ1004" i="14"/>
  <c r="AI1004" i="14"/>
  <c r="AH1004" i="14"/>
  <c r="AG1004" i="14"/>
  <c r="AF1004" i="14"/>
  <c r="V1004" i="14"/>
  <c r="M1004" i="14"/>
  <c r="AN1004" i="14" s="1"/>
  <c r="D1004" i="14"/>
  <c r="AV1003" i="14"/>
  <c r="AU1003" i="14"/>
  <c r="AT1003" i="14"/>
  <c r="AS1003" i="14"/>
  <c r="AR1003" i="14"/>
  <c r="AQ1003" i="14"/>
  <c r="AP1003" i="14"/>
  <c r="AO1003" i="14"/>
  <c r="AM1003" i="14"/>
  <c r="AL1003" i="14"/>
  <c r="AK1003" i="14"/>
  <c r="AJ1003" i="14"/>
  <c r="AI1003" i="14"/>
  <c r="AH1003" i="14"/>
  <c r="AG1003" i="14"/>
  <c r="AF1003" i="14"/>
  <c r="V1003" i="14"/>
  <c r="M1003" i="14"/>
  <c r="D1003" i="14"/>
  <c r="AV1002" i="14"/>
  <c r="AU1002" i="14"/>
  <c r="AT1002" i="14"/>
  <c r="AS1002" i="14"/>
  <c r="AR1002" i="14"/>
  <c r="AQ1002" i="14"/>
  <c r="AP1002" i="14"/>
  <c r="AO1002" i="14"/>
  <c r="AM1002" i="14"/>
  <c r="AL1002" i="14"/>
  <c r="AK1002" i="14"/>
  <c r="AJ1002" i="14"/>
  <c r="AI1002" i="14"/>
  <c r="AH1002" i="14"/>
  <c r="AG1002" i="14"/>
  <c r="AF1002" i="14"/>
  <c r="V1002" i="14"/>
  <c r="M1002" i="14"/>
  <c r="D1002" i="14"/>
  <c r="AV1001" i="14"/>
  <c r="AU1001" i="14"/>
  <c r="AT1001" i="14"/>
  <c r="AS1001" i="14"/>
  <c r="AR1001" i="14"/>
  <c r="AQ1001" i="14"/>
  <c r="AP1001" i="14"/>
  <c r="AO1001" i="14"/>
  <c r="AM1001" i="14"/>
  <c r="AL1001" i="14"/>
  <c r="AK1001" i="14"/>
  <c r="AJ1001" i="14"/>
  <c r="AI1001" i="14"/>
  <c r="AH1001" i="14"/>
  <c r="AG1001" i="14"/>
  <c r="AF1001" i="14"/>
  <c r="V1001" i="14"/>
  <c r="M1001" i="14"/>
  <c r="AE1001" i="14" s="1"/>
  <c r="D1001" i="14"/>
  <c r="AV1000" i="14"/>
  <c r="AU1000" i="14"/>
  <c r="AT1000" i="14"/>
  <c r="AS1000" i="14"/>
  <c r="AR1000" i="14"/>
  <c r="AQ1000" i="14"/>
  <c r="AP1000" i="14"/>
  <c r="AO1000" i="14"/>
  <c r="AM1000" i="14"/>
  <c r="AL1000" i="14"/>
  <c r="AK1000" i="14"/>
  <c r="AJ1000" i="14"/>
  <c r="AI1000" i="14"/>
  <c r="AH1000" i="14"/>
  <c r="AG1000" i="14"/>
  <c r="AF1000" i="14"/>
  <c r="V1000" i="14"/>
  <c r="M1000" i="14"/>
  <c r="AN1000" i="14" s="1"/>
  <c r="D1000" i="14"/>
  <c r="AV999" i="14"/>
  <c r="AU999" i="14"/>
  <c r="AT999" i="14"/>
  <c r="AS999" i="14"/>
  <c r="AR999" i="14"/>
  <c r="AQ999" i="14"/>
  <c r="AP999" i="14"/>
  <c r="AO999" i="14"/>
  <c r="AM999" i="14"/>
  <c r="AL999" i="14"/>
  <c r="AK999" i="14"/>
  <c r="AJ999" i="14"/>
  <c r="AI999" i="14"/>
  <c r="AH999" i="14"/>
  <c r="AG999" i="14"/>
  <c r="AF999" i="14"/>
  <c r="V999" i="14"/>
  <c r="M999" i="14"/>
  <c r="D999" i="14"/>
  <c r="AV998" i="14"/>
  <c r="AU998" i="14"/>
  <c r="AT998" i="14"/>
  <c r="AS998" i="14"/>
  <c r="AR998" i="14"/>
  <c r="AQ998" i="14"/>
  <c r="AP998" i="14"/>
  <c r="AO998" i="14"/>
  <c r="AM998" i="14"/>
  <c r="AL998" i="14"/>
  <c r="AK998" i="14"/>
  <c r="AJ998" i="14"/>
  <c r="AI998" i="14"/>
  <c r="AH998" i="14"/>
  <c r="AG998" i="14"/>
  <c r="AF998" i="14"/>
  <c r="V998" i="14"/>
  <c r="M998" i="14"/>
  <c r="D998" i="14"/>
  <c r="AV997" i="14"/>
  <c r="AU997" i="14"/>
  <c r="AT997" i="14"/>
  <c r="AS997" i="14"/>
  <c r="AR997" i="14"/>
  <c r="AQ997" i="14"/>
  <c r="AP997" i="14"/>
  <c r="AO997" i="14"/>
  <c r="AM997" i="14"/>
  <c r="AL997" i="14"/>
  <c r="AK997" i="14"/>
  <c r="AJ997" i="14"/>
  <c r="AI997" i="14"/>
  <c r="AH997" i="14"/>
  <c r="AG997" i="14"/>
  <c r="AF997" i="14"/>
  <c r="V997" i="14"/>
  <c r="AE997" i="14" s="1"/>
  <c r="M997" i="14"/>
  <c r="D997" i="14"/>
  <c r="AV996" i="14"/>
  <c r="AU996" i="14"/>
  <c r="AT996" i="14"/>
  <c r="AS996" i="14"/>
  <c r="AR996" i="14"/>
  <c r="AQ996" i="14"/>
  <c r="AP996" i="14"/>
  <c r="AO996" i="14"/>
  <c r="AM996" i="14"/>
  <c r="AL996" i="14"/>
  <c r="AK996" i="14"/>
  <c r="AJ996" i="14"/>
  <c r="AI996" i="14"/>
  <c r="AH996" i="14"/>
  <c r="AG996" i="14"/>
  <c r="AF996" i="14"/>
  <c r="V996" i="14"/>
  <c r="M996" i="14"/>
  <c r="AN996" i="14" s="1"/>
  <c r="D996" i="14"/>
  <c r="AV995" i="14"/>
  <c r="AU995" i="14"/>
  <c r="AT995" i="14"/>
  <c r="AS995" i="14"/>
  <c r="AR995" i="14"/>
  <c r="AQ995" i="14"/>
  <c r="AP995" i="14"/>
  <c r="AO995" i="14"/>
  <c r="AM995" i="14"/>
  <c r="AL995" i="14"/>
  <c r="AK995" i="14"/>
  <c r="AJ995" i="14"/>
  <c r="AI995" i="14"/>
  <c r="AH995" i="14"/>
  <c r="AG995" i="14"/>
  <c r="AF995" i="14"/>
  <c r="V995" i="14"/>
  <c r="M995" i="14"/>
  <c r="D995" i="14"/>
  <c r="AV994" i="14"/>
  <c r="AU994" i="14"/>
  <c r="AT994" i="14"/>
  <c r="AS994" i="14"/>
  <c r="AR994" i="14"/>
  <c r="AQ994" i="14"/>
  <c r="AP994" i="14"/>
  <c r="AO994" i="14"/>
  <c r="AM994" i="14"/>
  <c r="AL994" i="14"/>
  <c r="AK994" i="14"/>
  <c r="AJ994" i="14"/>
  <c r="AI994" i="14"/>
  <c r="AH994" i="14"/>
  <c r="AG994" i="14"/>
  <c r="AF994" i="14"/>
  <c r="V994" i="14"/>
  <c r="M994" i="14"/>
  <c r="D994" i="14"/>
  <c r="AV993" i="14"/>
  <c r="AU993" i="14"/>
  <c r="AT993" i="14"/>
  <c r="AS993" i="14"/>
  <c r="AR993" i="14"/>
  <c r="AQ993" i="14"/>
  <c r="AP993" i="14"/>
  <c r="AO993" i="14"/>
  <c r="AM993" i="14"/>
  <c r="AL993" i="14"/>
  <c r="AK993" i="14"/>
  <c r="AJ993" i="14"/>
  <c r="AI993" i="14"/>
  <c r="AH993" i="14"/>
  <c r="AG993" i="14"/>
  <c r="AF993" i="14"/>
  <c r="AE993" i="14"/>
  <c r="V993" i="14"/>
  <c r="M993" i="14"/>
  <c r="D993" i="14"/>
  <c r="AV992" i="14"/>
  <c r="AU992" i="14"/>
  <c r="AT992" i="14"/>
  <c r="AS992" i="14"/>
  <c r="AR992" i="14"/>
  <c r="AQ992" i="14"/>
  <c r="AP992" i="14"/>
  <c r="AO992" i="14"/>
  <c r="AN992" i="14"/>
  <c r="AM992" i="14"/>
  <c r="AL992" i="14"/>
  <c r="AK992" i="14"/>
  <c r="AJ992" i="14"/>
  <c r="AI992" i="14"/>
  <c r="AH992" i="14"/>
  <c r="AG992" i="14"/>
  <c r="AF992" i="14"/>
  <c r="V992" i="14"/>
  <c r="M992" i="14"/>
  <c r="D992" i="14"/>
  <c r="AV991" i="14"/>
  <c r="AU991" i="14"/>
  <c r="AT991" i="14"/>
  <c r="AS991" i="14"/>
  <c r="AR991" i="14"/>
  <c r="AQ991" i="14"/>
  <c r="AP991" i="14"/>
  <c r="AO991" i="14"/>
  <c r="AM991" i="14"/>
  <c r="AL991" i="14"/>
  <c r="AK991" i="14"/>
  <c r="AJ991" i="14"/>
  <c r="AI991" i="14"/>
  <c r="AH991" i="14"/>
  <c r="AG991" i="14"/>
  <c r="AF991" i="14"/>
  <c r="V991" i="14"/>
  <c r="M991" i="14"/>
  <c r="D991" i="14"/>
  <c r="AV990" i="14"/>
  <c r="AU990" i="14"/>
  <c r="AT990" i="14"/>
  <c r="AS990" i="14"/>
  <c r="AR990" i="14"/>
  <c r="AQ990" i="14"/>
  <c r="AP990" i="14"/>
  <c r="AO990" i="14"/>
  <c r="AM990" i="14"/>
  <c r="AL990" i="14"/>
  <c r="AK990" i="14"/>
  <c r="AJ990" i="14"/>
  <c r="AI990" i="14"/>
  <c r="AH990" i="14"/>
  <c r="AG990" i="14"/>
  <c r="AF990" i="14"/>
  <c r="V990" i="14"/>
  <c r="M990" i="14"/>
  <c r="D990" i="14"/>
  <c r="AV989" i="14"/>
  <c r="AU989" i="14"/>
  <c r="AT989" i="14"/>
  <c r="AS989" i="14"/>
  <c r="AR989" i="14"/>
  <c r="AQ989" i="14"/>
  <c r="AP989" i="14"/>
  <c r="AO989" i="14"/>
  <c r="AM989" i="14"/>
  <c r="AL989" i="14"/>
  <c r="AK989" i="14"/>
  <c r="AJ989" i="14"/>
  <c r="AI989" i="14"/>
  <c r="AH989" i="14"/>
  <c r="AG989" i="14"/>
  <c r="AF989" i="14"/>
  <c r="V989" i="14"/>
  <c r="M989" i="14"/>
  <c r="AN989" i="14" s="1"/>
  <c r="D989" i="14"/>
  <c r="AV988" i="14"/>
  <c r="AU988" i="14"/>
  <c r="AT988" i="14"/>
  <c r="AS988" i="14"/>
  <c r="AR988" i="14"/>
  <c r="AQ988" i="14"/>
  <c r="AP988" i="14"/>
  <c r="AO988" i="14"/>
  <c r="AM988" i="14"/>
  <c r="AL988" i="14"/>
  <c r="AK988" i="14"/>
  <c r="AJ988" i="14"/>
  <c r="AI988" i="14"/>
  <c r="AH988" i="14"/>
  <c r="AG988" i="14"/>
  <c r="AF988" i="14"/>
  <c r="V988" i="14"/>
  <c r="M988" i="14"/>
  <c r="AN988" i="14" s="1"/>
  <c r="D988" i="14"/>
  <c r="AV987" i="14"/>
  <c r="AU987" i="14"/>
  <c r="AT987" i="14"/>
  <c r="AS987" i="14"/>
  <c r="AR987" i="14"/>
  <c r="AQ987" i="14"/>
  <c r="AP987" i="14"/>
  <c r="AO987" i="14"/>
  <c r="AM987" i="14"/>
  <c r="AL987" i="14"/>
  <c r="AK987" i="14"/>
  <c r="AJ987" i="14"/>
  <c r="AI987" i="14"/>
  <c r="AH987" i="14"/>
  <c r="AG987" i="14"/>
  <c r="AF987" i="14"/>
  <c r="V987" i="14"/>
  <c r="M987" i="14"/>
  <c r="D987" i="14"/>
  <c r="AV986" i="14"/>
  <c r="AU986" i="14"/>
  <c r="AT986" i="14"/>
  <c r="AS986" i="14"/>
  <c r="AR986" i="14"/>
  <c r="AQ986" i="14"/>
  <c r="AP986" i="14"/>
  <c r="AO986" i="14"/>
  <c r="AM986" i="14"/>
  <c r="AL986" i="14"/>
  <c r="AK986" i="14"/>
  <c r="AJ986" i="14"/>
  <c r="AI986" i="14"/>
  <c r="AH986" i="14"/>
  <c r="AG986" i="14"/>
  <c r="AF986" i="14"/>
  <c r="V986" i="14"/>
  <c r="M986" i="14"/>
  <c r="D986" i="14"/>
  <c r="AV985" i="14"/>
  <c r="AU985" i="14"/>
  <c r="AT985" i="14"/>
  <c r="AS985" i="14"/>
  <c r="AR985" i="14"/>
  <c r="AQ985" i="14"/>
  <c r="AP985" i="14"/>
  <c r="AO985" i="14"/>
  <c r="AM985" i="14"/>
  <c r="AL985" i="14"/>
  <c r="AK985" i="14"/>
  <c r="AJ985" i="14"/>
  <c r="AI985" i="14"/>
  <c r="AH985" i="14"/>
  <c r="AG985" i="14"/>
  <c r="AF985" i="14"/>
  <c r="V985" i="14"/>
  <c r="M985" i="14"/>
  <c r="D985" i="14"/>
  <c r="AV984" i="14"/>
  <c r="AU984" i="14"/>
  <c r="AT984" i="14"/>
  <c r="AS984" i="14"/>
  <c r="AR984" i="14"/>
  <c r="AQ984" i="14"/>
  <c r="AP984" i="14"/>
  <c r="AO984" i="14"/>
  <c r="AM984" i="14"/>
  <c r="AL984" i="14"/>
  <c r="AK984" i="14"/>
  <c r="AJ984" i="14"/>
  <c r="AI984" i="14"/>
  <c r="AH984" i="14"/>
  <c r="AG984" i="14"/>
  <c r="AF984" i="14"/>
  <c r="V984" i="14"/>
  <c r="M984" i="14"/>
  <c r="AN984" i="14" s="1"/>
  <c r="D984" i="14"/>
  <c r="AV983" i="14"/>
  <c r="AU983" i="14"/>
  <c r="AT983" i="14"/>
  <c r="AS983" i="14"/>
  <c r="AR983" i="14"/>
  <c r="AQ983" i="14"/>
  <c r="AP983" i="14"/>
  <c r="AO983" i="14"/>
  <c r="AM983" i="14"/>
  <c r="AL983" i="14"/>
  <c r="AK983" i="14"/>
  <c r="AJ983" i="14"/>
  <c r="AI983" i="14"/>
  <c r="AH983" i="14"/>
  <c r="AG983" i="14"/>
  <c r="AF983" i="14"/>
  <c r="V983" i="14"/>
  <c r="M983" i="14"/>
  <c r="D983" i="14"/>
  <c r="AV982" i="14"/>
  <c r="AU982" i="14"/>
  <c r="AT982" i="14"/>
  <c r="AS982" i="14"/>
  <c r="AR982" i="14"/>
  <c r="AQ982" i="14"/>
  <c r="AP982" i="14"/>
  <c r="AO982" i="14"/>
  <c r="AM982" i="14"/>
  <c r="AL982" i="14"/>
  <c r="AK982" i="14"/>
  <c r="AJ982" i="14"/>
  <c r="AI982" i="14"/>
  <c r="AH982" i="14"/>
  <c r="AG982" i="14"/>
  <c r="AF982" i="14"/>
  <c r="V982" i="14"/>
  <c r="M982" i="14"/>
  <c r="M980" i="14" s="1"/>
  <c r="D982" i="14"/>
  <c r="AM981" i="14"/>
  <c r="AD981" i="14"/>
  <c r="AC981" i="14"/>
  <c r="AB981" i="14"/>
  <c r="AA981" i="14"/>
  <c r="Z981" i="14"/>
  <c r="AI981" i="14" s="1"/>
  <c r="Y981" i="14"/>
  <c r="X981" i="14"/>
  <c r="W981" i="14"/>
  <c r="U981" i="14"/>
  <c r="AV981" i="14" s="1"/>
  <c r="T981" i="14"/>
  <c r="AU981" i="14" s="1"/>
  <c r="S981" i="14"/>
  <c r="R981" i="14"/>
  <c r="AS981" i="14" s="1"/>
  <c r="Q981" i="14"/>
  <c r="AR981" i="14" s="1"/>
  <c r="P981" i="14"/>
  <c r="AQ981" i="14" s="1"/>
  <c r="O981" i="14"/>
  <c r="N981" i="14"/>
  <c r="AO981" i="14" s="1"/>
  <c r="L981" i="14"/>
  <c r="K981" i="14"/>
  <c r="J981" i="14"/>
  <c r="I981" i="14"/>
  <c r="H981" i="14"/>
  <c r="G981" i="14"/>
  <c r="F981" i="14"/>
  <c r="E981" i="14"/>
  <c r="AD980" i="14"/>
  <c r="AC980" i="14"/>
  <c r="AC979" i="14" s="1"/>
  <c r="AB980" i="14"/>
  <c r="AA980" i="14"/>
  <c r="AJ980" i="14" s="1"/>
  <c r="Z980" i="14"/>
  <c r="Y980" i="14"/>
  <c r="Y979" i="14" s="1"/>
  <c r="X980" i="14"/>
  <c r="W980" i="14"/>
  <c r="U980" i="14"/>
  <c r="T980" i="14"/>
  <c r="S980" i="14"/>
  <c r="AT980" i="14" s="1"/>
  <c r="R980" i="14"/>
  <c r="AS980" i="14" s="1"/>
  <c r="Q980" i="14"/>
  <c r="P980" i="14"/>
  <c r="O980" i="14"/>
  <c r="N980" i="14"/>
  <c r="AO980" i="14" s="1"/>
  <c r="L980" i="14"/>
  <c r="L979" i="14" s="1"/>
  <c r="K980" i="14"/>
  <c r="J980" i="14"/>
  <c r="I980" i="14"/>
  <c r="H980" i="14"/>
  <c r="H979" i="14" s="1"/>
  <c r="G980" i="14"/>
  <c r="F980" i="14"/>
  <c r="E980" i="14"/>
  <c r="D980" i="14"/>
  <c r="I979" i="14"/>
  <c r="AV977" i="14"/>
  <c r="AU977" i="14"/>
  <c r="AT977" i="14"/>
  <c r="AS977" i="14"/>
  <c r="AR977" i="14"/>
  <c r="AQ977" i="14"/>
  <c r="AP977" i="14"/>
  <c r="AO977" i="14"/>
  <c r="AM977" i="14"/>
  <c r="AL977" i="14"/>
  <c r="AK977" i="14"/>
  <c r="AJ977" i="14"/>
  <c r="AI977" i="14"/>
  <c r="AH977" i="14"/>
  <c r="AG977" i="14"/>
  <c r="AF977" i="14"/>
  <c r="V977" i="14"/>
  <c r="M977" i="14"/>
  <c r="D977" i="14"/>
  <c r="AV976" i="14"/>
  <c r="AU976" i="14"/>
  <c r="AT976" i="14"/>
  <c r="AS976" i="14"/>
  <c r="AR976" i="14"/>
  <c r="AQ976" i="14"/>
  <c r="AP976" i="14"/>
  <c r="AO976" i="14"/>
  <c r="AM976" i="14"/>
  <c r="AL976" i="14"/>
  <c r="AK976" i="14"/>
  <c r="AJ976" i="14"/>
  <c r="AI976" i="14"/>
  <c r="AH976" i="14"/>
  <c r="AG976" i="14"/>
  <c r="AF976" i="14"/>
  <c r="V976" i="14"/>
  <c r="M976" i="14"/>
  <c r="AN976" i="14" s="1"/>
  <c r="D976" i="14"/>
  <c r="AV975" i="14"/>
  <c r="AU975" i="14"/>
  <c r="AT975" i="14"/>
  <c r="AS975" i="14"/>
  <c r="AR975" i="14"/>
  <c r="AQ975" i="14"/>
  <c r="AP975" i="14"/>
  <c r="AO975" i="14"/>
  <c r="AM975" i="14"/>
  <c r="AL975" i="14"/>
  <c r="AK975" i="14"/>
  <c r="AJ975" i="14"/>
  <c r="AI975" i="14"/>
  <c r="AH975" i="14"/>
  <c r="AG975" i="14"/>
  <c r="AF975" i="14"/>
  <c r="V975" i="14"/>
  <c r="M975" i="14"/>
  <c r="AN975" i="14" s="1"/>
  <c r="D975" i="14"/>
  <c r="AV974" i="14"/>
  <c r="AU974" i="14"/>
  <c r="AT974" i="14"/>
  <c r="AS974" i="14"/>
  <c r="AR974" i="14"/>
  <c r="AQ974" i="14"/>
  <c r="AP974" i="14"/>
  <c r="AO974" i="14"/>
  <c r="AM974" i="14"/>
  <c r="AL974" i="14"/>
  <c r="AK974" i="14"/>
  <c r="AJ974" i="14"/>
  <c r="AI974" i="14"/>
  <c r="AH974" i="14"/>
  <c r="AG974" i="14"/>
  <c r="AF974" i="14"/>
  <c r="V974" i="14"/>
  <c r="M974" i="14"/>
  <c r="D974" i="14"/>
  <c r="AV973" i="14"/>
  <c r="AU973" i="14"/>
  <c r="AT973" i="14"/>
  <c r="AS973" i="14"/>
  <c r="AR973" i="14"/>
  <c r="AQ973" i="14"/>
  <c r="AP973" i="14"/>
  <c r="AO973" i="14"/>
  <c r="AM973" i="14"/>
  <c r="AL973" i="14"/>
  <c r="AK973" i="14"/>
  <c r="AJ973" i="14"/>
  <c r="AI973" i="14"/>
  <c r="AH973" i="14"/>
  <c r="AG973" i="14"/>
  <c r="AF973" i="14"/>
  <c r="V973" i="14"/>
  <c r="M973" i="14"/>
  <c r="D973" i="14"/>
  <c r="AV972" i="14"/>
  <c r="AU972" i="14"/>
  <c r="AT972" i="14"/>
  <c r="AS972" i="14"/>
  <c r="AR972" i="14"/>
  <c r="AQ972" i="14"/>
  <c r="AP972" i="14"/>
  <c r="AO972" i="14"/>
  <c r="AM972" i="14"/>
  <c r="AL972" i="14"/>
  <c r="AK972" i="14"/>
  <c r="AJ972" i="14"/>
  <c r="AI972" i="14"/>
  <c r="AH972" i="14"/>
  <c r="AG972" i="14"/>
  <c r="AF972" i="14"/>
  <c r="V972" i="14"/>
  <c r="AE972" i="14" s="1"/>
  <c r="M972" i="14"/>
  <c r="D972" i="14"/>
  <c r="AV971" i="14"/>
  <c r="AU971" i="14"/>
  <c r="AT971" i="14"/>
  <c r="AS971" i="14"/>
  <c r="AR971" i="14"/>
  <c r="AQ971" i="14"/>
  <c r="AP971" i="14"/>
  <c r="AO971" i="14"/>
  <c r="AM971" i="14"/>
  <c r="AL971" i="14"/>
  <c r="AK971" i="14"/>
  <c r="AJ971" i="14"/>
  <c r="AI971" i="14"/>
  <c r="AH971" i="14"/>
  <c r="AG971" i="14"/>
  <c r="AF971" i="14"/>
  <c r="V971" i="14"/>
  <c r="AE971" i="14" s="1"/>
  <c r="M971" i="14"/>
  <c r="D971" i="14"/>
  <c r="AV970" i="14"/>
  <c r="AU970" i="14"/>
  <c r="AT970" i="14"/>
  <c r="AS970" i="14"/>
  <c r="AR970" i="14"/>
  <c r="AQ970" i="14"/>
  <c r="AP970" i="14"/>
  <c r="AO970" i="14"/>
  <c r="AM970" i="14"/>
  <c r="AL970" i="14"/>
  <c r="AK970" i="14"/>
  <c r="AJ970" i="14"/>
  <c r="AI970" i="14"/>
  <c r="AH970" i="14"/>
  <c r="AG970" i="14"/>
  <c r="AF970" i="14"/>
  <c r="V970" i="14"/>
  <c r="M970" i="14"/>
  <c r="D970" i="14"/>
  <c r="AV969" i="14"/>
  <c r="AU969" i="14"/>
  <c r="AT969" i="14"/>
  <c r="AS969" i="14"/>
  <c r="AR969" i="14"/>
  <c r="AQ969" i="14"/>
  <c r="AP969" i="14"/>
  <c r="AO969" i="14"/>
  <c r="AM969" i="14"/>
  <c r="AL969" i="14"/>
  <c r="AK969" i="14"/>
  <c r="AJ969" i="14"/>
  <c r="AI969" i="14"/>
  <c r="AH969" i="14"/>
  <c r="AG969" i="14"/>
  <c r="AF969" i="14"/>
  <c r="V969" i="14"/>
  <c r="M969" i="14"/>
  <c r="D969" i="14"/>
  <c r="AV968" i="14"/>
  <c r="AU968" i="14"/>
  <c r="AT968" i="14"/>
  <c r="AS968" i="14"/>
  <c r="AR968" i="14"/>
  <c r="AQ968" i="14"/>
  <c r="AP968" i="14"/>
  <c r="AO968" i="14"/>
  <c r="AM968" i="14"/>
  <c r="AL968" i="14"/>
  <c r="AK968" i="14"/>
  <c r="AJ968" i="14"/>
  <c r="AI968" i="14"/>
  <c r="AH968" i="14"/>
  <c r="AG968" i="14"/>
  <c r="AF968" i="14"/>
  <c r="V968" i="14"/>
  <c r="M968" i="14"/>
  <c r="AN968" i="14" s="1"/>
  <c r="D968" i="14"/>
  <c r="AV967" i="14"/>
  <c r="AU967" i="14"/>
  <c r="AT967" i="14"/>
  <c r="AS967" i="14"/>
  <c r="AR967" i="14"/>
  <c r="AQ967" i="14"/>
  <c r="AP967" i="14"/>
  <c r="AO967" i="14"/>
  <c r="AM967" i="14"/>
  <c r="AL967" i="14"/>
  <c r="AK967" i="14"/>
  <c r="AJ967" i="14"/>
  <c r="AI967" i="14"/>
  <c r="AH967" i="14"/>
  <c r="AG967" i="14"/>
  <c r="AF967" i="14"/>
  <c r="V967" i="14"/>
  <c r="M967" i="14"/>
  <c r="D967" i="14"/>
  <c r="AV966" i="14"/>
  <c r="AU966" i="14"/>
  <c r="AT966" i="14"/>
  <c r="AS966" i="14"/>
  <c r="AR966" i="14"/>
  <c r="AQ966" i="14"/>
  <c r="AP966" i="14"/>
  <c r="AO966" i="14"/>
  <c r="AM966" i="14"/>
  <c r="AL966" i="14"/>
  <c r="AK966" i="14"/>
  <c r="AJ966" i="14"/>
  <c r="AI966" i="14"/>
  <c r="AH966" i="14"/>
  <c r="AG966" i="14"/>
  <c r="AF966" i="14"/>
  <c r="V966" i="14"/>
  <c r="M966" i="14"/>
  <c r="D966" i="14"/>
  <c r="AV965" i="14"/>
  <c r="AU965" i="14"/>
  <c r="AT965" i="14"/>
  <c r="AS965" i="14"/>
  <c r="AR965" i="14"/>
  <c r="AQ965" i="14"/>
  <c r="AP965" i="14"/>
  <c r="AO965" i="14"/>
  <c r="AM965" i="14"/>
  <c r="AL965" i="14"/>
  <c r="AK965" i="14"/>
  <c r="AJ965" i="14"/>
  <c r="AI965" i="14"/>
  <c r="AH965" i="14"/>
  <c r="AG965" i="14"/>
  <c r="AF965" i="14"/>
  <c r="V965" i="14"/>
  <c r="M965" i="14"/>
  <c r="D965" i="14"/>
  <c r="AV964" i="14"/>
  <c r="AU964" i="14"/>
  <c r="AT964" i="14"/>
  <c r="AS964" i="14"/>
  <c r="AR964" i="14"/>
  <c r="AQ964" i="14"/>
  <c r="AP964" i="14"/>
  <c r="AO964" i="14"/>
  <c r="AM964" i="14"/>
  <c r="AL964" i="14"/>
  <c r="AK964" i="14"/>
  <c r="AJ964" i="14"/>
  <c r="AI964" i="14"/>
  <c r="AH964" i="14"/>
  <c r="AG964" i="14"/>
  <c r="AF964" i="14"/>
  <c r="V964" i="14"/>
  <c r="AE964" i="14" s="1"/>
  <c r="M964" i="14"/>
  <c r="D964" i="14"/>
  <c r="AV963" i="14"/>
  <c r="AU963" i="14"/>
  <c r="AT963" i="14"/>
  <c r="AS963" i="14"/>
  <c r="AR963" i="14"/>
  <c r="AQ963" i="14"/>
  <c r="AP963" i="14"/>
  <c r="AO963" i="14"/>
  <c r="AM963" i="14"/>
  <c r="AL963" i="14"/>
  <c r="AK963" i="14"/>
  <c r="AJ963" i="14"/>
  <c r="AI963" i="14"/>
  <c r="AH963" i="14"/>
  <c r="AG963" i="14"/>
  <c r="AF963" i="14"/>
  <c r="V963" i="14"/>
  <c r="AE963" i="14" s="1"/>
  <c r="M963" i="14"/>
  <c r="AN963" i="14" s="1"/>
  <c r="D963" i="14"/>
  <c r="AV962" i="14"/>
  <c r="AU962" i="14"/>
  <c r="AT962" i="14"/>
  <c r="AS962" i="14"/>
  <c r="AR962" i="14"/>
  <c r="AQ962" i="14"/>
  <c r="AP962" i="14"/>
  <c r="AO962" i="14"/>
  <c r="AM962" i="14"/>
  <c r="AL962" i="14"/>
  <c r="AK962" i="14"/>
  <c r="AJ962" i="14"/>
  <c r="AI962" i="14"/>
  <c r="AH962" i="14"/>
  <c r="AG962" i="14"/>
  <c r="AF962" i="14"/>
  <c r="V962" i="14"/>
  <c r="V960" i="14" s="1"/>
  <c r="M962" i="14"/>
  <c r="D962" i="14"/>
  <c r="AR961" i="14"/>
  <c r="AD961" i="14"/>
  <c r="AC961" i="14"/>
  <c r="AB961" i="14"/>
  <c r="AA961" i="14"/>
  <c r="Z961" i="14"/>
  <c r="Y961" i="14"/>
  <c r="X961" i="14"/>
  <c r="W961" i="14"/>
  <c r="U961" i="14"/>
  <c r="AV961" i="14" s="1"/>
  <c r="T961" i="14"/>
  <c r="S961" i="14"/>
  <c r="AT961" i="14" s="1"/>
  <c r="R961" i="14"/>
  <c r="Q961" i="14"/>
  <c r="P961" i="14"/>
  <c r="O961" i="14"/>
  <c r="AP961" i="14" s="1"/>
  <c r="N961" i="14"/>
  <c r="AO961" i="14" s="1"/>
  <c r="L961" i="14"/>
  <c r="K961" i="14"/>
  <c r="J961" i="14"/>
  <c r="I961" i="14"/>
  <c r="H961" i="14"/>
  <c r="H959" i="14" s="1"/>
  <c r="G961" i="14"/>
  <c r="F961" i="14"/>
  <c r="E961" i="14"/>
  <c r="AD960" i="14"/>
  <c r="AC960" i="14"/>
  <c r="AB960" i="14"/>
  <c r="AA960" i="14"/>
  <c r="Z960" i="14"/>
  <c r="Y960" i="14"/>
  <c r="X960" i="14"/>
  <c r="W960" i="14"/>
  <c r="U960" i="14"/>
  <c r="T960" i="14"/>
  <c r="AU960" i="14" s="1"/>
  <c r="S960" i="14"/>
  <c r="R960" i="14"/>
  <c r="AS960" i="14" s="1"/>
  <c r="Q960" i="14"/>
  <c r="P960" i="14"/>
  <c r="AQ960" i="14" s="1"/>
  <c r="O960" i="14"/>
  <c r="AP960" i="14" s="1"/>
  <c r="N960" i="14"/>
  <c r="AO960" i="14" s="1"/>
  <c r="L960" i="14"/>
  <c r="K960" i="14"/>
  <c r="K959" i="14" s="1"/>
  <c r="J960" i="14"/>
  <c r="J959" i="14" s="1"/>
  <c r="I960" i="14"/>
  <c r="H960" i="14"/>
  <c r="G960" i="14"/>
  <c r="G959" i="14" s="1"/>
  <c r="F960" i="14"/>
  <c r="F959" i="14" s="1"/>
  <c r="E960" i="14"/>
  <c r="D960" i="14"/>
  <c r="AD959" i="14"/>
  <c r="AV957" i="14"/>
  <c r="AU957" i="14"/>
  <c r="AT957" i="14"/>
  <c r="AS957" i="14"/>
  <c r="AR957" i="14"/>
  <c r="AQ957" i="14"/>
  <c r="AP957" i="14"/>
  <c r="AO957" i="14"/>
  <c r="AM957" i="14"/>
  <c r="AL957" i="14"/>
  <c r="AK957" i="14"/>
  <c r="AJ957" i="14"/>
  <c r="AI957" i="14"/>
  <c r="AH957" i="14"/>
  <c r="AG957" i="14"/>
  <c r="AF957" i="14"/>
  <c r="V957" i="14"/>
  <c r="M957" i="14"/>
  <c r="D957" i="14"/>
  <c r="AV956" i="14"/>
  <c r="AU956" i="14"/>
  <c r="AT956" i="14"/>
  <c r="AS956" i="14"/>
  <c r="AR956" i="14"/>
  <c r="AQ956" i="14"/>
  <c r="AP956" i="14"/>
  <c r="AO956" i="14"/>
  <c r="AM956" i="14"/>
  <c r="AL956" i="14"/>
  <c r="AK956" i="14"/>
  <c r="AJ956" i="14"/>
  <c r="AI956" i="14"/>
  <c r="AH956" i="14"/>
  <c r="AG956" i="14"/>
  <c r="AF956" i="14"/>
  <c r="V956" i="14"/>
  <c r="AE956" i="14" s="1"/>
  <c r="M956" i="14"/>
  <c r="D956" i="14"/>
  <c r="AV955" i="14"/>
  <c r="AU955" i="14"/>
  <c r="AT955" i="14"/>
  <c r="AS955" i="14"/>
  <c r="AR955" i="14"/>
  <c r="AQ955" i="14"/>
  <c r="AP955" i="14"/>
  <c r="AO955" i="14"/>
  <c r="AM955" i="14"/>
  <c r="AL955" i="14"/>
  <c r="AK955" i="14"/>
  <c r="AJ955" i="14"/>
  <c r="AI955" i="14"/>
  <c r="AH955" i="14"/>
  <c r="AG955" i="14"/>
  <c r="AF955" i="14"/>
  <c r="V955" i="14"/>
  <c r="M955" i="14"/>
  <c r="D955" i="14"/>
  <c r="AV954" i="14"/>
  <c r="AU954" i="14"/>
  <c r="AT954" i="14"/>
  <c r="AS954" i="14"/>
  <c r="AR954" i="14"/>
  <c r="AQ954" i="14"/>
  <c r="AP954" i="14"/>
  <c r="AO954" i="14"/>
  <c r="AM954" i="14"/>
  <c r="AL954" i="14"/>
  <c r="AK954" i="14"/>
  <c r="AJ954" i="14"/>
  <c r="AI954" i="14"/>
  <c r="AH954" i="14"/>
  <c r="AG954" i="14"/>
  <c r="AF954" i="14"/>
  <c r="V954" i="14"/>
  <c r="M954" i="14"/>
  <c r="AN954" i="14" s="1"/>
  <c r="D954" i="14"/>
  <c r="AV953" i="14"/>
  <c r="AU953" i="14"/>
  <c r="AT953" i="14"/>
  <c r="AS953" i="14"/>
  <c r="AR953" i="14"/>
  <c r="AQ953" i="14"/>
  <c r="AP953" i="14"/>
  <c r="AO953" i="14"/>
  <c r="AM953" i="14"/>
  <c r="AL953" i="14"/>
  <c r="AK953" i="14"/>
  <c r="AJ953" i="14"/>
  <c r="AI953" i="14"/>
  <c r="AH953" i="14"/>
  <c r="AG953" i="14"/>
  <c r="AF953" i="14"/>
  <c r="V953" i="14"/>
  <c r="M953" i="14"/>
  <c r="AN953" i="14" s="1"/>
  <c r="D953" i="14"/>
  <c r="AV952" i="14"/>
  <c r="AU952" i="14"/>
  <c r="AT952" i="14"/>
  <c r="AS952" i="14"/>
  <c r="AR952" i="14"/>
  <c r="AQ952" i="14"/>
  <c r="AP952" i="14"/>
  <c r="AO952" i="14"/>
  <c r="AM952" i="14"/>
  <c r="AL952" i="14"/>
  <c r="AK952" i="14"/>
  <c r="AJ952" i="14"/>
  <c r="AI952" i="14"/>
  <c r="AH952" i="14"/>
  <c r="AG952" i="14"/>
  <c r="AF952" i="14"/>
  <c r="V952" i="14"/>
  <c r="M952" i="14"/>
  <c r="AN952" i="14" s="1"/>
  <c r="D952" i="14"/>
  <c r="AV951" i="14"/>
  <c r="AU951" i="14"/>
  <c r="AT951" i="14"/>
  <c r="AS951" i="14"/>
  <c r="AR951" i="14"/>
  <c r="AQ951" i="14"/>
  <c r="AP951" i="14"/>
  <c r="AO951" i="14"/>
  <c r="AM951" i="14"/>
  <c r="AL951" i="14"/>
  <c r="AK951" i="14"/>
  <c r="AJ951" i="14"/>
  <c r="AI951" i="14"/>
  <c r="AH951" i="14"/>
  <c r="AG951" i="14"/>
  <c r="AF951" i="14"/>
  <c r="V951" i="14"/>
  <c r="M951" i="14"/>
  <c r="D951" i="14"/>
  <c r="AV950" i="14"/>
  <c r="AU950" i="14"/>
  <c r="AT950" i="14"/>
  <c r="AS950" i="14"/>
  <c r="AR950" i="14"/>
  <c r="AQ950" i="14"/>
  <c r="AP950" i="14"/>
  <c r="AO950" i="14"/>
  <c r="AM950" i="14"/>
  <c r="AL950" i="14"/>
  <c r="AK950" i="14"/>
  <c r="AJ950" i="14"/>
  <c r="AI950" i="14"/>
  <c r="AH950" i="14"/>
  <c r="AG950" i="14"/>
  <c r="AF950" i="14"/>
  <c r="V950" i="14"/>
  <c r="AE950" i="14" s="1"/>
  <c r="M950" i="14"/>
  <c r="D950" i="14"/>
  <c r="AV949" i="14"/>
  <c r="AU949" i="14"/>
  <c r="AT949" i="14"/>
  <c r="AS949" i="14"/>
  <c r="AR949" i="14"/>
  <c r="AQ949" i="14"/>
  <c r="AP949" i="14"/>
  <c r="AO949" i="14"/>
  <c r="AM949" i="14"/>
  <c r="AL949" i="14"/>
  <c r="AK949" i="14"/>
  <c r="AJ949" i="14"/>
  <c r="AI949" i="14"/>
  <c r="AH949" i="14"/>
  <c r="AG949" i="14"/>
  <c r="AF949" i="14"/>
  <c r="V949" i="14"/>
  <c r="AE949" i="14" s="1"/>
  <c r="M949" i="14"/>
  <c r="D949" i="14"/>
  <c r="AV948" i="14"/>
  <c r="AU948" i="14"/>
  <c r="AT948" i="14"/>
  <c r="AS948" i="14"/>
  <c r="AR948" i="14"/>
  <c r="AQ948" i="14"/>
  <c r="AP948" i="14"/>
  <c r="AO948" i="14"/>
  <c r="AM948" i="14"/>
  <c r="AL948" i="14"/>
  <c r="AK948" i="14"/>
  <c r="AJ948" i="14"/>
  <c r="AI948" i="14"/>
  <c r="AH948" i="14"/>
  <c r="AG948" i="14"/>
  <c r="AF948" i="14"/>
  <c r="AE948" i="14"/>
  <c r="V948" i="14"/>
  <c r="M948" i="14"/>
  <c r="AN948" i="14" s="1"/>
  <c r="D948" i="14"/>
  <c r="AV947" i="14"/>
  <c r="AU947" i="14"/>
  <c r="AT947" i="14"/>
  <c r="AS947" i="14"/>
  <c r="AR947" i="14"/>
  <c r="AQ947" i="14"/>
  <c r="AP947" i="14"/>
  <c r="AO947" i="14"/>
  <c r="AM947" i="14"/>
  <c r="AL947" i="14"/>
  <c r="AK947" i="14"/>
  <c r="AJ947" i="14"/>
  <c r="AI947" i="14"/>
  <c r="AH947" i="14"/>
  <c r="AG947" i="14"/>
  <c r="AF947" i="14"/>
  <c r="V947" i="14"/>
  <c r="M947" i="14"/>
  <c r="D947" i="14"/>
  <c r="AV946" i="14"/>
  <c r="AU946" i="14"/>
  <c r="AT946" i="14"/>
  <c r="AS946" i="14"/>
  <c r="AR946" i="14"/>
  <c r="AQ946" i="14"/>
  <c r="AP946" i="14"/>
  <c r="AO946" i="14"/>
  <c r="AM946" i="14"/>
  <c r="AL946" i="14"/>
  <c r="AK946" i="14"/>
  <c r="AJ946" i="14"/>
  <c r="AI946" i="14"/>
  <c r="AH946" i="14"/>
  <c r="AG946" i="14"/>
  <c r="AF946" i="14"/>
  <c r="V946" i="14"/>
  <c r="M946" i="14"/>
  <c r="D946" i="14"/>
  <c r="AV945" i="14"/>
  <c r="AU945" i="14"/>
  <c r="AT945" i="14"/>
  <c r="AS945" i="14"/>
  <c r="AR945" i="14"/>
  <c r="AQ945" i="14"/>
  <c r="AP945" i="14"/>
  <c r="AO945" i="14"/>
  <c r="AM945" i="14"/>
  <c r="AL945" i="14"/>
  <c r="AK945" i="14"/>
  <c r="AJ945" i="14"/>
  <c r="AI945" i="14"/>
  <c r="AH945" i="14"/>
  <c r="AG945" i="14"/>
  <c r="AF945" i="14"/>
  <c r="V945" i="14"/>
  <c r="AE945" i="14" s="1"/>
  <c r="M945" i="14"/>
  <c r="D945" i="14"/>
  <c r="AV944" i="14"/>
  <c r="AU944" i="14"/>
  <c r="AT944" i="14"/>
  <c r="AS944" i="14"/>
  <c r="AR944" i="14"/>
  <c r="AQ944" i="14"/>
  <c r="AP944" i="14"/>
  <c r="AO944" i="14"/>
  <c r="AM944" i="14"/>
  <c r="AL944" i="14"/>
  <c r="AK944" i="14"/>
  <c r="AJ944" i="14"/>
  <c r="AI944" i="14"/>
  <c r="AH944" i="14"/>
  <c r="AG944" i="14"/>
  <c r="AF944" i="14"/>
  <c r="V944" i="14"/>
  <c r="AE944" i="14" s="1"/>
  <c r="M944" i="14"/>
  <c r="AN944" i="14" s="1"/>
  <c r="D944" i="14"/>
  <c r="AV943" i="14"/>
  <c r="AU943" i="14"/>
  <c r="AT943" i="14"/>
  <c r="AS943" i="14"/>
  <c r="AR943" i="14"/>
  <c r="AQ943" i="14"/>
  <c r="AP943" i="14"/>
  <c r="AO943" i="14"/>
  <c r="AM943" i="14"/>
  <c r="AL943" i="14"/>
  <c r="AK943" i="14"/>
  <c r="AJ943" i="14"/>
  <c r="AI943" i="14"/>
  <c r="AH943" i="14"/>
  <c r="AG943" i="14"/>
  <c r="AF943" i="14"/>
  <c r="V943" i="14"/>
  <c r="M943" i="14"/>
  <c r="D943" i="14"/>
  <c r="AV942" i="14"/>
  <c r="AU942" i="14"/>
  <c r="AT942" i="14"/>
  <c r="AS942" i="14"/>
  <c r="AR942" i="14"/>
  <c r="AQ942" i="14"/>
  <c r="AP942" i="14"/>
  <c r="AO942" i="14"/>
  <c r="AM942" i="14"/>
  <c r="AL942" i="14"/>
  <c r="AK942" i="14"/>
  <c r="AJ942" i="14"/>
  <c r="AI942" i="14"/>
  <c r="AH942" i="14"/>
  <c r="AG942" i="14"/>
  <c r="AF942" i="14"/>
  <c r="V942" i="14"/>
  <c r="M942" i="14"/>
  <c r="D942" i="14"/>
  <c r="AV941" i="14"/>
  <c r="AU941" i="14"/>
  <c r="AT941" i="14"/>
  <c r="AS941" i="14"/>
  <c r="AR941" i="14"/>
  <c r="AQ941" i="14"/>
  <c r="AP941" i="14"/>
  <c r="AO941" i="14"/>
  <c r="AM941" i="14"/>
  <c r="AL941" i="14"/>
  <c r="AK941" i="14"/>
  <c r="AJ941" i="14"/>
  <c r="AI941" i="14"/>
  <c r="AH941" i="14"/>
  <c r="AG941" i="14"/>
  <c r="AF941" i="14"/>
  <c r="V941" i="14"/>
  <c r="M941" i="14"/>
  <c r="AN941" i="14" s="1"/>
  <c r="D941" i="14"/>
  <c r="AV940" i="14"/>
  <c r="AU940" i="14"/>
  <c r="AT940" i="14"/>
  <c r="AS940" i="14"/>
  <c r="AR940" i="14"/>
  <c r="AQ940" i="14"/>
  <c r="AP940" i="14"/>
  <c r="AO940" i="14"/>
  <c r="AM940" i="14"/>
  <c r="AL940" i="14"/>
  <c r="AK940" i="14"/>
  <c r="AJ940" i="14"/>
  <c r="AI940" i="14"/>
  <c r="AH940" i="14"/>
  <c r="AG940" i="14"/>
  <c r="AF940" i="14"/>
  <c r="V940" i="14"/>
  <c r="AE940" i="14" s="1"/>
  <c r="M940" i="14"/>
  <c r="D940" i="14"/>
  <c r="AV939" i="14"/>
  <c r="AU939" i="14"/>
  <c r="AT939" i="14"/>
  <c r="AS939" i="14"/>
  <c r="AR939" i="14"/>
  <c r="AQ939" i="14"/>
  <c r="AP939" i="14"/>
  <c r="AO939" i="14"/>
  <c r="AM939" i="14"/>
  <c r="AL939" i="14"/>
  <c r="AK939" i="14"/>
  <c r="AJ939" i="14"/>
  <c r="AI939" i="14"/>
  <c r="AH939" i="14"/>
  <c r="AG939" i="14"/>
  <c r="AF939" i="14"/>
  <c r="V939" i="14"/>
  <c r="M939" i="14"/>
  <c r="D939" i="14"/>
  <c r="AV938" i="14"/>
  <c r="AU938" i="14"/>
  <c r="AT938" i="14"/>
  <c r="AS938" i="14"/>
  <c r="AR938" i="14"/>
  <c r="AQ938" i="14"/>
  <c r="AP938" i="14"/>
  <c r="AO938" i="14"/>
  <c r="AM938" i="14"/>
  <c r="AL938" i="14"/>
  <c r="AK938" i="14"/>
  <c r="AJ938" i="14"/>
  <c r="AI938" i="14"/>
  <c r="AH938" i="14"/>
  <c r="AG938" i="14"/>
  <c r="AF938" i="14"/>
  <c r="V938" i="14"/>
  <c r="M938" i="14"/>
  <c r="D938" i="14"/>
  <c r="AV937" i="14"/>
  <c r="AU937" i="14"/>
  <c r="AT937" i="14"/>
  <c r="AS937" i="14"/>
  <c r="AR937" i="14"/>
  <c r="AQ937" i="14"/>
  <c r="AP937" i="14"/>
  <c r="AO937" i="14"/>
  <c r="AM937" i="14"/>
  <c r="AL937" i="14"/>
  <c r="AK937" i="14"/>
  <c r="AJ937" i="14"/>
  <c r="AI937" i="14"/>
  <c r="AH937" i="14"/>
  <c r="AG937" i="14"/>
  <c r="AF937" i="14"/>
  <c r="V937" i="14"/>
  <c r="AE937" i="14" s="1"/>
  <c r="M937" i="14"/>
  <c r="D937" i="14"/>
  <c r="AV936" i="14"/>
  <c r="AU936" i="14"/>
  <c r="AT936" i="14"/>
  <c r="AS936" i="14"/>
  <c r="AR936" i="14"/>
  <c r="AQ936" i="14"/>
  <c r="AP936" i="14"/>
  <c r="AO936" i="14"/>
  <c r="AM936" i="14"/>
  <c r="AL936" i="14"/>
  <c r="AK936" i="14"/>
  <c r="AJ936" i="14"/>
  <c r="AI936" i="14"/>
  <c r="AH936" i="14"/>
  <c r="AG936" i="14"/>
  <c r="AF936" i="14"/>
  <c r="V936" i="14"/>
  <c r="M936" i="14"/>
  <c r="AN936" i="14" s="1"/>
  <c r="D936" i="14"/>
  <c r="AV935" i="14"/>
  <c r="AU935" i="14"/>
  <c r="AT935" i="14"/>
  <c r="AS935" i="14"/>
  <c r="AR935" i="14"/>
  <c r="AQ935" i="14"/>
  <c r="AP935" i="14"/>
  <c r="AO935" i="14"/>
  <c r="AM935" i="14"/>
  <c r="AL935" i="14"/>
  <c r="AK935" i="14"/>
  <c r="AJ935" i="14"/>
  <c r="AI935" i="14"/>
  <c r="AH935" i="14"/>
  <c r="AG935" i="14"/>
  <c r="AF935" i="14"/>
  <c r="V935" i="14"/>
  <c r="M935" i="14"/>
  <c r="D935" i="14"/>
  <c r="AU934" i="14"/>
  <c r="AT934" i="14"/>
  <c r="AS934" i="14"/>
  <c r="AR934" i="14"/>
  <c r="AQ934" i="14"/>
  <c r="AP934" i="14"/>
  <c r="AO934" i="14"/>
  <c r="AL934" i="14"/>
  <c r="AK934" i="14"/>
  <c r="AJ934" i="14"/>
  <c r="AI934" i="14"/>
  <c r="AH934" i="14"/>
  <c r="AG934" i="14"/>
  <c r="AF934" i="14"/>
  <c r="AD934" i="14"/>
  <c r="M934" i="14"/>
  <c r="M932" i="14" s="1"/>
  <c r="D934" i="14"/>
  <c r="AD933" i="14"/>
  <c r="AC933" i="14"/>
  <c r="AB933" i="14"/>
  <c r="AA933" i="14"/>
  <c r="AJ933" i="14" s="1"/>
  <c r="Z933" i="14"/>
  <c r="Y933" i="14"/>
  <c r="X933" i="14"/>
  <c r="W933" i="14"/>
  <c r="U933" i="14"/>
  <c r="AV933" i="14" s="1"/>
  <c r="T933" i="14"/>
  <c r="S933" i="14"/>
  <c r="AT933" i="14" s="1"/>
  <c r="R933" i="14"/>
  <c r="AS933" i="14" s="1"/>
  <c r="Q933" i="14"/>
  <c r="AR933" i="14" s="1"/>
  <c r="P933" i="14"/>
  <c r="O933" i="14"/>
  <c r="AP933" i="14" s="1"/>
  <c r="N933" i="14"/>
  <c r="AO933" i="14" s="1"/>
  <c r="L933" i="14"/>
  <c r="K933" i="14"/>
  <c r="J933" i="14"/>
  <c r="I933" i="14"/>
  <c r="H933" i="14"/>
  <c r="G933" i="14"/>
  <c r="F933" i="14"/>
  <c r="E933" i="14"/>
  <c r="AG932" i="14"/>
  <c r="AC932" i="14"/>
  <c r="AB932" i="14"/>
  <c r="AA932" i="14"/>
  <c r="Z932" i="14"/>
  <c r="Z931" i="14" s="1"/>
  <c r="Y932" i="14"/>
  <c r="X932" i="14"/>
  <c r="W932" i="14"/>
  <c r="U932" i="14"/>
  <c r="T932" i="14"/>
  <c r="AU932" i="14" s="1"/>
  <c r="S932" i="14"/>
  <c r="AT932" i="14" s="1"/>
  <c r="R932" i="14"/>
  <c r="AS932" i="14" s="1"/>
  <c r="Q932" i="14"/>
  <c r="P932" i="14"/>
  <c r="AQ932" i="14" s="1"/>
  <c r="O932" i="14"/>
  <c r="AP932" i="14" s="1"/>
  <c r="N932" i="14"/>
  <c r="L932" i="14"/>
  <c r="K932" i="14"/>
  <c r="J932" i="14"/>
  <c r="J931" i="14" s="1"/>
  <c r="I932" i="14"/>
  <c r="I931" i="14" s="1"/>
  <c r="H932" i="14"/>
  <c r="G932" i="14"/>
  <c r="F932" i="14"/>
  <c r="F931" i="14" s="1"/>
  <c r="E932" i="14"/>
  <c r="E931" i="14" s="1"/>
  <c r="D932" i="14"/>
  <c r="R931" i="14"/>
  <c r="AS931" i="14" s="1"/>
  <c r="AV929" i="14"/>
  <c r="AU929" i="14"/>
  <c r="AT929" i="14"/>
  <c r="AS929" i="14"/>
  <c r="AR929" i="14"/>
  <c r="AQ929" i="14"/>
  <c r="AP929" i="14"/>
  <c r="AO929" i="14"/>
  <c r="AM929" i="14"/>
  <c r="AL929" i="14"/>
  <c r="AK929" i="14"/>
  <c r="AJ929" i="14"/>
  <c r="AI929" i="14"/>
  <c r="AH929" i="14"/>
  <c r="AG929" i="14"/>
  <c r="AF929" i="14"/>
  <c r="V929" i="14"/>
  <c r="M929" i="14"/>
  <c r="D929" i="14"/>
  <c r="AV928" i="14"/>
  <c r="AU928" i="14"/>
  <c r="AT928" i="14"/>
  <c r="AS928" i="14"/>
  <c r="AR928" i="14"/>
  <c r="AQ928" i="14"/>
  <c r="AP928" i="14"/>
  <c r="AO928" i="14"/>
  <c r="AM928" i="14"/>
  <c r="AL928" i="14"/>
  <c r="AK928" i="14"/>
  <c r="AJ928" i="14"/>
  <c r="AI928" i="14"/>
  <c r="AH928" i="14"/>
  <c r="AG928" i="14"/>
  <c r="AF928" i="14"/>
  <c r="V928" i="14"/>
  <c r="AE928" i="14" s="1"/>
  <c r="M928" i="14"/>
  <c r="AN928" i="14" s="1"/>
  <c r="D928" i="14"/>
  <c r="AV927" i="14"/>
  <c r="AU927" i="14"/>
  <c r="AT927" i="14"/>
  <c r="AS927" i="14"/>
  <c r="AR927" i="14"/>
  <c r="AQ927" i="14"/>
  <c r="AP927" i="14"/>
  <c r="AO927" i="14"/>
  <c r="AM927" i="14"/>
  <c r="AL927" i="14"/>
  <c r="AK927" i="14"/>
  <c r="AJ927" i="14"/>
  <c r="AI927" i="14"/>
  <c r="AH927" i="14"/>
  <c r="AG927" i="14"/>
  <c r="AF927" i="14"/>
  <c r="V927" i="14"/>
  <c r="M927" i="14"/>
  <c r="D927" i="14"/>
  <c r="AV926" i="14"/>
  <c r="AU926" i="14"/>
  <c r="AT926" i="14"/>
  <c r="AS926" i="14"/>
  <c r="AR926" i="14"/>
  <c r="AQ926" i="14"/>
  <c r="AP926" i="14"/>
  <c r="AO926" i="14"/>
  <c r="AM926" i="14"/>
  <c r="AL926" i="14"/>
  <c r="AK926" i="14"/>
  <c r="AJ926" i="14"/>
  <c r="AI926" i="14"/>
  <c r="AH926" i="14"/>
  <c r="AG926" i="14"/>
  <c r="AF926" i="14"/>
  <c r="V926" i="14"/>
  <c r="AE926" i="14" s="1"/>
  <c r="M926" i="14"/>
  <c r="D926" i="14"/>
  <c r="AV925" i="14"/>
  <c r="AU925" i="14"/>
  <c r="AT925" i="14"/>
  <c r="AS925" i="14"/>
  <c r="AR925" i="14"/>
  <c r="AQ925" i="14"/>
  <c r="AP925" i="14"/>
  <c r="AO925" i="14"/>
  <c r="AM925" i="14"/>
  <c r="AL925" i="14"/>
  <c r="AK925" i="14"/>
  <c r="AJ925" i="14"/>
  <c r="AI925" i="14"/>
  <c r="AH925" i="14"/>
  <c r="AG925" i="14"/>
  <c r="AF925" i="14"/>
  <c r="V925" i="14"/>
  <c r="M925" i="14"/>
  <c r="D925" i="14"/>
  <c r="AV924" i="14"/>
  <c r="AU924" i="14"/>
  <c r="AT924" i="14"/>
  <c r="AS924" i="14"/>
  <c r="AR924" i="14"/>
  <c r="AQ924" i="14"/>
  <c r="AP924" i="14"/>
  <c r="AO924" i="14"/>
  <c r="AM924" i="14"/>
  <c r="AL924" i="14"/>
  <c r="AK924" i="14"/>
  <c r="AJ924" i="14"/>
  <c r="AI924" i="14"/>
  <c r="AH924" i="14"/>
  <c r="AG924" i="14"/>
  <c r="AF924" i="14"/>
  <c r="AE924" i="14"/>
  <c r="V924" i="14"/>
  <c r="M924" i="14"/>
  <c r="AN924" i="14" s="1"/>
  <c r="D924" i="14"/>
  <c r="AV923" i="14"/>
  <c r="AU923" i="14"/>
  <c r="AT923" i="14"/>
  <c r="AS923" i="14"/>
  <c r="AR923" i="14"/>
  <c r="AQ923" i="14"/>
  <c r="AP923" i="14"/>
  <c r="AO923" i="14"/>
  <c r="AM923" i="14"/>
  <c r="AL923" i="14"/>
  <c r="AK923" i="14"/>
  <c r="AJ923" i="14"/>
  <c r="AI923" i="14"/>
  <c r="AH923" i="14"/>
  <c r="AG923" i="14"/>
  <c r="AF923" i="14"/>
  <c r="V923" i="14"/>
  <c r="M923" i="14"/>
  <c r="D923" i="14"/>
  <c r="AV922" i="14"/>
  <c r="AU922" i="14"/>
  <c r="AT922" i="14"/>
  <c r="AS922" i="14"/>
  <c r="AR922" i="14"/>
  <c r="AQ922" i="14"/>
  <c r="AP922" i="14"/>
  <c r="AO922" i="14"/>
  <c r="AM922" i="14"/>
  <c r="AL922" i="14"/>
  <c r="AK922" i="14"/>
  <c r="AJ922" i="14"/>
  <c r="AI922" i="14"/>
  <c r="AH922" i="14"/>
  <c r="AG922" i="14"/>
  <c r="AF922" i="14"/>
  <c r="V922" i="14"/>
  <c r="M922" i="14"/>
  <c r="AN922" i="14" s="1"/>
  <c r="D922" i="14"/>
  <c r="AV921" i="14"/>
  <c r="AU921" i="14"/>
  <c r="AT921" i="14"/>
  <c r="AS921" i="14"/>
  <c r="AR921" i="14"/>
  <c r="AQ921" i="14"/>
  <c r="AP921" i="14"/>
  <c r="AO921" i="14"/>
  <c r="AM921" i="14"/>
  <c r="AL921" i="14"/>
  <c r="AK921" i="14"/>
  <c r="AJ921" i="14"/>
  <c r="AI921" i="14"/>
  <c r="AH921" i="14"/>
  <c r="AG921" i="14"/>
  <c r="AF921" i="14"/>
  <c r="V921" i="14"/>
  <c r="AE921" i="14" s="1"/>
  <c r="M921" i="14"/>
  <c r="D921" i="14"/>
  <c r="AV920" i="14"/>
  <c r="AU920" i="14"/>
  <c r="AT920" i="14"/>
  <c r="AS920" i="14"/>
  <c r="AR920" i="14"/>
  <c r="AQ920" i="14"/>
  <c r="AP920" i="14"/>
  <c r="AO920" i="14"/>
  <c r="AM920" i="14"/>
  <c r="AL920" i="14"/>
  <c r="AK920" i="14"/>
  <c r="AJ920" i="14"/>
  <c r="AI920" i="14"/>
  <c r="AH920" i="14"/>
  <c r="AG920" i="14"/>
  <c r="AF920" i="14"/>
  <c r="V920" i="14"/>
  <c r="M920" i="14"/>
  <c r="AN920" i="14" s="1"/>
  <c r="D920" i="14"/>
  <c r="AV919" i="14"/>
  <c r="AU919" i="14"/>
  <c r="AT919" i="14"/>
  <c r="AS919" i="14"/>
  <c r="AR919" i="14"/>
  <c r="AQ919" i="14"/>
  <c r="AP919" i="14"/>
  <c r="AO919" i="14"/>
  <c r="AM919" i="14"/>
  <c r="AL919" i="14"/>
  <c r="AK919" i="14"/>
  <c r="AJ919" i="14"/>
  <c r="AI919" i="14"/>
  <c r="AH919" i="14"/>
  <c r="AG919" i="14"/>
  <c r="AF919" i="14"/>
  <c r="V919" i="14"/>
  <c r="M919" i="14"/>
  <c r="D919" i="14"/>
  <c r="AV918" i="14"/>
  <c r="AU918" i="14"/>
  <c r="AT918" i="14"/>
  <c r="AS918" i="14"/>
  <c r="AR918" i="14"/>
  <c r="AQ918" i="14"/>
  <c r="AP918" i="14"/>
  <c r="AO918" i="14"/>
  <c r="AM918" i="14"/>
  <c r="AL918" i="14"/>
  <c r="AK918" i="14"/>
  <c r="AJ918" i="14"/>
  <c r="AI918" i="14"/>
  <c r="AH918" i="14"/>
  <c r="AG918" i="14"/>
  <c r="AF918" i="14"/>
  <c r="V918" i="14"/>
  <c r="M918" i="14"/>
  <c r="AN918" i="14" s="1"/>
  <c r="D918" i="14"/>
  <c r="AV917" i="14"/>
  <c r="AU917" i="14"/>
  <c r="AT917" i="14"/>
  <c r="AS917" i="14"/>
  <c r="AR917" i="14"/>
  <c r="AQ917" i="14"/>
  <c r="AP917" i="14"/>
  <c r="AO917" i="14"/>
  <c r="AM917" i="14"/>
  <c r="AL917" i="14"/>
  <c r="AK917" i="14"/>
  <c r="AJ917" i="14"/>
  <c r="AI917" i="14"/>
  <c r="AH917" i="14"/>
  <c r="AG917" i="14"/>
  <c r="AF917" i="14"/>
  <c r="V917" i="14"/>
  <c r="M917" i="14"/>
  <c r="D917" i="14"/>
  <c r="AV916" i="14"/>
  <c r="AU916" i="14"/>
  <c r="AT916" i="14"/>
  <c r="AS916" i="14"/>
  <c r="AR916" i="14"/>
  <c r="AQ916" i="14"/>
  <c r="AP916" i="14"/>
  <c r="AO916" i="14"/>
  <c r="AM916" i="14"/>
  <c r="AL916" i="14"/>
  <c r="AK916" i="14"/>
  <c r="AJ916" i="14"/>
  <c r="AI916" i="14"/>
  <c r="AH916" i="14"/>
  <c r="AG916" i="14"/>
  <c r="AF916" i="14"/>
  <c r="V916" i="14"/>
  <c r="AE916" i="14" s="1"/>
  <c r="M916" i="14"/>
  <c r="D916" i="14"/>
  <c r="AV915" i="14"/>
  <c r="AU915" i="14"/>
  <c r="AT915" i="14"/>
  <c r="AS915" i="14"/>
  <c r="AR915" i="14"/>
  <c r="AQ915" i="14"/>
  <c r="AP915" i="14"/>
  <c r="AO915" i="14"/>
  <c r="AM915" i="14"/>
  <c r="AL915" i="14"/>
  <c r="AK915" i="14"/>
  <c r="AJ915" i="14"/>
  <c r="AI915" i="14"/>
  <c r="AH915" i="14"/>
  <c r="AG915" i="14"/>
  <c r="AF915" i="14"/>
  <c r="V915" i="14"/>
  <c r="M915" i="14"/>
  <c r="D915" i="14"/>
  <c r="AV914" i="14"/>
  <c r="AU914" i="14"/>
  <c r="AT914" i="14"/>
  <c r="AS914" i="14"/>
  <c r="AR914" i="14"/>
  <c r="AQ914" i="14"/>
  <c r="AP914" i="14"/>
  <c r="AO914" i="14"/>
  <c r="AM914" i="14"/>
  <c r="AL914" i="14"/>
  <c r="AK914" i="14"/>
  <c r="AJ914" i="14"/>
  <c r="AI914" i="14"/>
  <c r="AH914" i="14"/>
  <c r="AG914" i="14"/>
  <c r="AF914" i="14"/>
  <c r="V914" i="14"/>
  <c r="M914" i="14"/>
  <c r="D914" i="14"/>
  <c r="AV913" i="14"/>
  <c r="AU913" i="14"/>
  <c r="AT913" i="14"/>
  <c r="AS913" i="14"/>
  <c r="AR913" i="14"/>
  <c r="AQ913" i="14"/>
  <c r="AP913" i="14"/>
  <c r="AO913" i="14"/>
  <c r="AM913" i="14"/>
  <c r="AL913" i="14"/>
  <c r="AK913" i="14"/>
  <c r="AJ913" i="14"/>
  <c r="AI913" i="14"/>
  <c r="AH913" i="14"/>
  <c r="AG913" i="14"/>
  <c r="AF913" i="14"/>
  <c r="V913" i="14"/>
  <c r="AE913" i="14" s="1"/>
  <c r="M913" i="14"/>
  <c r="D913" i="14"/>
  <c r="AV912" i="14"/>
  <c r="AU912" i="14"/>
  <c r="AT912" i="14"/>
  <c r="AS912" i="14"/>
  <c r="AR912" i="14"/>
  <c r="AQ912" i="14"/>
  <c r="AP912" i="14"/>
  <c r="AO912" i="14"/>
  <c r="AM912" i="14"/>
  <c r="AL912" i="14"/>
  <c r="AK912" i="14"/>
  <c r="AJ912" i="14"/>
  <c r="AI912" i="14"/>
  <c r="AH912" i="14"/>
  <c r="AG912" i="14"/>
  <c r="AF912" i="14"/>
  <c r="V912" i="14"/>
  <c r="AE912" i="14" s="1"/>
  <c r="M912" i="14"/>
  <c r="AN912" i="14" s="1"/>
  <c r="D912" i="14"/>
  <c r="AV911" i="14"/>
  <c r="AU911" i="14"/>
  <c r="AT911" i="14"/>
  <c r="AS911" i="14"/>
  <c r="AR911" i="14"/>
  <c r="AQ911" i="14"/>
  <c r="AP911" i="14"/>
  <c r="AO911" i="14"/>
  <c r="AM911" i="14"/>
  <c r="AL911" i="14"/>
  <c r="AK911" i="14"/>
  <c r="AJ911" i="14"/>
  <c r="AI911" i="14"/>
  <c r="AH911" i="14"/>
  <c r="AG911" i="14"/>
  <c r="AF911" i="14"/>
  <c r="V911" i="14"/>
  <c r="M911" i="14"/>
  <c r="D911" i="14"/>
  <c r="AV910" i="14"/>
  <c r="AU910" i="14"/>
  <c r="AT910" i="14"/>
  <c r="AS910" i="14"/>
  <c r="AR910" i="14"/>
  <c r="AQ910" i="14"/>
  <c r="AP910" i="14"/>
  <c r="AO910" i="14"/>
  <c r="AM910" i="14"/>
  <c r="AL910" i="14"/>
  <c r="AK910" i="14"/>
  <c r="AJ910" i="14"/>
  <c r="AI910" i="14"/>
  <c r="AH910" i="14"/>
  <c r="AG910" i="14"/>
  <c r="AF910" i="14"/>
  <c r="V910" i="14"/>
  <c r="M910" i="14"/>
  <c r="D910" i="14"/>
  <c r="AV909" i="14"/>
  <c r="AU909" i="14"/>
  <c r="AT909" i="14"/>
  <c r="AS909" i="14"/>
  <c r="AR909" i="14"/>
  <c r="AQ909" i="14"/>
  <c r="AP909" i="14"/>
  <c r="AO909" i="14"/>
  <c r="AM909" i="14"/>
  <c r="AL909" i="14"/>
  <c r="AK909" i="14"/>
  <c r="AJ909" i="14"/>
  <c r="AI909" i="14"/>
  <c r="AH909" i="14"/>
  <c r="AG909" i="14"/>
  <c r="AF909" i="14"/>
  <c r="V909" i="14"/>
  <c r="M909" i="14"/>
  <c r="D909" i="14"/>
  <c r="AV908" i="14"/>
  <c r="AU908" i="14"/>
  <c r="AT908" i="14"/>
  <c r="AS908" i="14"/>
  <c r="AR908" i="14"/>
  <c r="AQ908" i="14"/>
  <c r="AP908" i="14"/>
  <c r="AO908" i="14"/>
  <c r="AM908" i="14"/>
  <c r="AL908" i="14"/>
  <c r="AK908" i="14"/>
  <c r="AJ908" i="14"/>
  <c r="AI908" i="14"/>
  <c r="AH908" i="14"/>
  <c r="AG908" i="14"/>
  <c r="AF908" i="14"/>
  <c r="V908" i="14"/>
  <c r="M908" i="14"/>
  <c r="D908" i="14"/>
  <c r="AV907" i="14"/>
  <c r="AU907" i="14"/>
  <c r="AT907" i="14"/>
  <c r="AS907" i="14"/>
  <c r="AR907" i="14"/>
  <c r="AQ907" i="14"/>
  <c r="AP907" i="14"/>
  <c r="AO907" i="14"/>
  <c r="AM907" i="14"/>
  <c r="AL907" i="14"/>
  <c r="AK907" i="14"/>
  <c r="AJ907" i="14"/>
  <c r="AI907" i="14"/>
  <c r="AH907" i="14"/>
  <c r="AG907" i="14"/>
  <c r="AF907" i="14"/>
  <c r="AE907" i="14"/>
  <c r="V907" i="14"/>
  <c r="M907" i="14"/>
  <c r="AN907" i="14" s="1"/>
  <c r="D907" i="14"/>
  <c r="AV906" i="14"/>
  <c r="AU906" i="14"/>
  <c r="AT906" i="14"/>
  <c r="AS906" i="14"/>
  <c r="AR906" i="14"/>
  <c r="AQ906" i="14"/>
  <c r="AP906" i="14"/>
  <c r="AO906" i="14"/>
  <c r="AN906" i="14"/>
  <c r="AM906" i="14"/>
  <c r="AL906" i="14"/>
  <c r="AK906" i="14"/>
  <c r="AJ906" i="14"/>
  <c r="AI906" i="14"/>
  <c r="AH906" i="14"/>
  <c r="AG906" i="14"/>
  <c r="AF906" i="14"/>
  <c r="V906" i="14"/>
  <c r="M906" i="14"/>
  <c r="M904" i="14" s="1"/>
  <c r="D906" i="14"/>
  <c r="D904" i="14" s="1"/>
  <c r="AU905" i="14"/>
  <c r="AD905" i="14"/>
  <c r="AC905" i="14"/>
  <c r="AL905" i="14" s="1"/>
  <c r="AB905" i="14"/>
  <c r="AA905" i="14"/>
  <c r="Z905" i="14"/>
  <c r="Y905" i="14"/>
  <c r="X905" i="14"/>
  <c r="W905" i="14"/>
  <c r="U905" i="14"/>
  <c r="AV905" i="14" s="1"/>
  <c r="T905" i="14"/>
  <c r="S905" i="14"/>
  <c r="R905" i="14"/>
  <c r="Q905" i="14"/>
  <c r="AR905" i="14" s="1"/>
  <c r="P905" i="14"/>
  <c r="AQ905" i="14" s="1"/>
  <c r="O905" i="14"/>
  <c r="AP905" i="14" s="1"/>
  <c r="N905" i="14"/>
  <c r="AO905" i="14" s="1"/>
  <c r="L905" i="14"/>
  <c r="K905" i="14"/>
  <c r="J905" i="14"/>
  <c r="J903" i="14" s="1"/>
  <c r="I905" i="14"/>
  <c r="H905" i="14"/>
  <c r="G905" i="14"/>
  <c r="F905" i="14"/>
  <c r="E905" i="14"/>
  <c r="AD904" i="14"/>
  <c r="AC904" i="14"/>
  <c r="AC903" i="14" s="1"/>
  <c r="AB904" i="14"/>
  <c r="AA904" i="14"/>
  <c r="AA903" i="14" s="1"/>
  <c r="Z904" i="14"/>
  <c r="Z903" i="14" s="1"/>
  <c r="Y904" i="14"/>
  <c r="Y903" i="14" s="1"/>
  <c r="X904" i="14"/>
  <c r="W904" i="14"/>
  <c r="W903" i="14" s="1"/>
  <c r="V904" i="14"/>
  <c r="U904" i="14"/>
  <c r="T904" i="14"/>
  <c r="T903" i="14" s="1"/>
  <c r="S904" i="14"/>
  <c r="R904" i="14"/>
  <c r="AS904" i="14" s="1"/>
  <c r="Q904" i="14"/>
  <c r="P904" i="14"/>
  <c r="AH904" i="14" s="1"/>
  <c r="O904" i="14"/>
  <c r="AP904" i="14" s="1"/>
  <c r="N904" i="14"/>
  <c r="L904" i="14"/>
  <c r="L903" i="14" s="1"/>
  <c r="K904" i="14"/>
  <c r="K903" i="14" s="1"/>
  <c r="J904" i="14"/>
  <c r="I904" i="14"/>
  <c r="H904" i="14"/>
  <c r="H903" i="14" s="1"/>
  <c r="G904" i="14"/>
  <c r="F904" i="14"/>
  <c r="F903" i="14" s="1"/>
  <c r="E904" i="14"/>
  <c r="AU903" i="14"/>
  <c r="AV901" i="14"/>
  <c r="AU901" i="14"/>
  <c r="AT901" i="14"/>
  <c r="AS901" i="14"/>
  <c r="AR901" i="14"/>
  <c r="AQ901" i="14"/>
  <c r="AP901" i="14"/>
  <c r="AO901" i="14"/>
  <c r="AM901" i="14"/>
  <c r="AL901" i="14"/>
  <c r="AK901" i="14"/>
  <c r="AJ901" i="14"/>
  <c r="AI901" i="14"/>
  <c r="AH901" i="14"/>
  <c r="AG901" i="14"/>
  <c r="AF901" i="14"/>
  <c r="AE901" i="14"/>
  <c r="V901" i="14"/>
  <c r="M901" i="14"/>
  <c r="AN901" i="14" s="1"/>
  <c r="D901" i="14"/>
  <c r="AV900" i="14"/>
  <c r="AU900" i="14"/>
  <c r="AT900" i="14"/>
  <c r="AS900" i="14"/>
  <c r="AR900" i="14"/>
  <c r="AQ900" i="14"/>
  <c r="AP900" i="14"/>
  <c r="AO900" i="14"/>
  <c r="AM900" i="14"/>
  <c r="AL900" i="14"/>
  <c r="AK900" i="14"/>
  <c r="AJ900" i="14"/>
  <c r="AI900" i="14"/>
  <c r="AH900" i="14"/>
  <c r="AG900" i="14"/>
  <c r="AF900" i="14"/>
  <c r="V900" i="14"/>
  <c r="M900" i="14"/>
  <c r="D900" i="14"/>
  <c r="AV899" i="14"/>
  <c r="AU899" i="14"/>
  <c r="AT899" i="14"/>
  <c r="AS899" i="14"/>
  <c r="AR899" i="14"/>
  <c r="AQ899" i="14"/>
  <c r="AP899" i="14"/>
  <c r="AO899" i="14"/>
  <c r="AM899" i="14"/>
  <c r="AL899" i="14"/>
  <c r="AK899" i="14"/>
  <c r="AJ899" i="14"/>
  <c r="AI899" i="14"/>
  <c r="AH899" i="14"/>
  <c r="AG899" i="14"/>
  <c r="AF899" i="14"/>
  <c r="V899" i="14"/>
  <c r="M899" i="14"/>
  <c r="AN899" i="14" s="1"/>
  <c r="D899" i="14"/>
  <c r="AV898" i="14"/>
  <c r="AU898" i="14"/>
  <c r="AT898" i="14"/>
  <c r="AS898" i="14"/>
  <c r="AR898" i="14"/>
  <c r="AQ898" i="14"/>
  <c r="AP898" i="14"/>
  <c r="AO898" i="14"/>
  <c r="AM898" i="14"/>
  <c r="AL898" i="14"/>
  <c r="AK898" i="14"/>
  <c r="AJ898" i="14"/>
  <c r="AI898" i="14"/>
  <c r="AH898" i="14"/>
  <c r="AG898" i="14"/>
  <c r="AF898" i="14"/>
  <c r="V898" i="14"/>
  <c r="M898" i="14"/>
  <c r="D898" i="14"/>
  <c r="AV897" i="14"/>
  <c r="AU897" i="14"/>
  <c r="AT897" i="14"/>
  <c r="AS897" i="14"/>
  <c r="AR897" i="14"/>
  <c r="AQ897" i="14"/>
  <c r="AP897" i="14"/>
  <c r="AO897" i="14"/>
  <c r="AM897" i="14"/>
  <c r="AL897" i="14"/>
  <c r="AK897" i="14"/>
  <c r="AJ897" i="14"/>
  <c r="AI897" i="14"/>
  <c r="AH897" i="14"/>
  <c r="AG897" i="14"/>
  <c r="AF897" i="14"/>
  <c r="V897" i="14"/>
  <c r="M897" i="14"/>
  <c r="D897" i="14"/>
  <c r="AV896" i="14"/>
  <c r="AU896" i="14"/>
  <c r="AT896" i="14"/>
  <c r="AS896" i="14"/>
  <c r="AR896" i="14"/>
  <c r="AQ896" i="14"/>
  <c r="AP896" i="14"/>
  <c r="AO896" i="14"/>
  <c r="AM896" i="14"/>
  <c r="AL896" i="14"/>
  <c r="AK896" i="14"/>
  <c r="AJ896" i="14"/>
  <c r="AI896" i="14"/>
  <c r="AH896" i="14"/>
  <c r="AG896" i="14"/>
  <c r="AF896" i="14"/>
  <c r="V896" i="14"/>
  <c r="M896" i="14"/>
  <c r="D896" i="14"/>
  <c r="AV895" i="14"/>
  <c r="AU895" i="14"/>
  <c r="AT895" i="14"/>
  <c r="AS895" i="14"/>
  <c r="AR895" i="14"/>
  <c r="AQ895" i="14"/>
  <c r="AP895" i="14"/>
  <c r="AO895" i="14"/>
  <c r="AM895" i="14"/>
  <c r="AL895" i="14"/>
  <c r="AK895" i="14"/>
  <c r="AJ895" i="14"/>
  <c r="AI895" i="14"/>
  <c r="AH895" i="14"/>
  <c r="AG895" i="14"/>
  <c r="AF895" i="14"/>
  <c r="V895" i="14"/>
  <c r="M895" i="14"/>
  <c r="AN895" i="14" s="1"/>
  <c r="D895" i="14"/>
  <c r="AV894" i="14"/>
  <c r="AU894" i="14"/>
  <c r="AT894" i="14"/>
  <c r="AS894" i="14"/>
  <c r="AR894" i="14"/>
  <c r="AQ894" i="14"/>
  <c r="AP894" i="14"/>
  <c r="AO894" i="14"/>
  <c r="AM894" i="14"/>
  <c r="AL894" i="14"/>
  <c r="AK894" i="14"/>
  <c r="AJ894" i="14"/>
  <c r="AI894" i="14"/>
  <c r="AH894" i="14"/>
  <c r="AG894" i="14"/>
  <c r="AF894" i="14"/>
  <c r="V894" i="14"/>
  <c r="M894" i="14"/>
  <c r="AE894" i="14" s="1"/>
  <c r="D894" i="14"/>
  <c r="AV893" i="14"/>
  <c r="AU893" i="14"/>
  <c r="AT893" i="14"/>
  <c r="AS893" i="14"/>
  <c r="AR893" i="14"/>
  <c r="AQ893" i="14"/>
  <c r="AP893" i="14"/>
  <c r="AO893" i="14"/>
  <c r="AM893" i="14"/>
  <c r="AL893" i="14"/>
  <c r="AK893" i="14"/>
  <c r="AJ893" i="14"/>
  <c r="AI893" i="14"/>
  <c r="AH893" i="14"/>
  <c r="AG893" i="14"/>
  <c r="AF893" i="14"/>
  <c r="V893" i="14"/>
  <c r="M893" i="14"/>
  <c r="D893" i="14"/>
  <c r="AV892" i="14"/>
  <c r="AU892" i="14"/>
  <c r="AT892" i="14"/>
  <c r="AS892" i="14"/>
  <c r="AR892" i="14"/>
  <c r="AQ892" i="14"/>
  <c r="AP892" i="14"/>
  <c r="AO892" i="14"/>
  <c r="AM892" i="14"/>
  <c r="AL892" i="14"/>
  <c r="AK892" i="14"/>
  <c r="AJ892" i="14"/>
  <c r="AI892" i="14"/>
  <c r="AH892" i="14"/>
  <c r="AG892" i="14"/>
  <c r="AF892" i="14"/>
  <c r="V892" i="14"/>
  <c r="M892" i="14"/>
  <c r="AN892" i="14" s="1"/>
  <c r="D892" i="14"/>
  <c r="AV891" i="14"/>
  <c r="AU891" i="14"/>
  <c r="AT891" i="14"/>
  <c r="AS891" i="14"/>
  <c r="AR891" i="14"/>
  <c r="AQ891" i="14"/>
  <c r="AP891" i="14"/>
  <c r="AO891" i="14"/>
  <c r="AM891" i="14"/>
  <c r="AL891" i="14"/>
  <c r="AK891" i="14"/>
  <c r="AJ891" i="14"/>
  <c r="AI891" i="14"/>
  <c r="AH891" i="14"/>
  <c r="AG891" i="14"/>
  <c r="AF891" i="14"/>
  <c r="V891" i="14"/>
  <c r="M891" i="14"/>
  <c r="D891" i="14"/>
  <c r="AV890" i="14"/>
  <c r="AU890" i="14"/>
  <c r="AT890" i="14"/>
  <c r="AS890" i="14"/>
  <c r="AR890" i="14"/>
  <c r="AQ890" i="14"/>
  <c r="AP890" i="14"/>
  <c r="AO890" i="14"/>
  <c r="AM890" i="14"/>
  <c r="AL890" i="14"/>
  <c r="AK890" i="14"/>
  <c r="AJ890" i="14"/>
  <c r="AI890" i="14"/>
  <c r="AH890" i="14"/>
  <c r="AG890" i="14"/>
  <c r="AF890" i="14"/>
  <c r="V890" i="14"/>
  <c r="M890" i="14"/>
  <c r="D890" i="14"/>
  <c r="AV889" i="14"/>
  <c r="AU889" i="14"/>
  <c r="AT889" i="14"/>
  <c r="AS889" i="14"/>
  <c r="AR889" i="14"/>
  <c r="AQ889" i="14"/>
  <c r="AP889" i="14"/>
  <c r="AO889" i="14"/>
  <c r="AM889" i="14"/>
  <c r="AL889" i="14"/>
  <c r="AK889" i="14"/>
  <c r="AJ889" i="14"/>
  <c r="AI889" i="14"/>
  <c r="AH889" i="14"/>
  <c r="AG889" i="14"/>
  <c r="AF889" i="14"/>
  <c r="AE889" i="14"/>
  <c r="V889" i="14"/>
  <c r="M889" i="14"/>
  <c r="AN889" i="14" s="1"/>
  <c r="D889" i="14"/>
  <c r="AV888" i="14"/>
  <c r="AU888" i="14"/>
  <c r="AT888" i="14"/>
  <c r="AS888" i="14"/>
  <c r="AR888" i="14"/>
  <c r="AQ888" i="14"/>
  <c r="AP888" i="14"/>
  <c r="AO888" i="14"/>
  <c r="AM888" i="14"/>
  <c r="AL888" i="14"/>
  <c r="AK888" i="14"/>
  <c r="AJ888" i="14"/>
  <c r="AI888" i="14"/>
  <c r="AH888" i="14"/>
  <c r="AG888" i="14"/>
  <c r="AF888" i="14"/>
  <c r="V888" i="14"/>
  <c r="M888" i="14"/>
  <c r="D888" i="14"/>
  <c r="AV887" i="14"/>
  <c r="AU887" i="14"/>
  <c r="AT887" i="14"/>
  <c r="AS887" i="14"/>
  <c r="AR887" i="14"/>
  <c r="AQ887" i="14"/>
  <c r="AP887" i="14"/>
  <c r="AO887" i="14"/>
  <c r="AM887" i="14"/>
  <c r="AL887" i="14"/>
  <c r="AK887" i="14"/>
  <c r="AJ887" i="14"/>
  <c r="AI887" i="14"/>
  <c r="AH887" i="14"/>
  <c r="AG887" i="14"/>
  <c r="AF887" i="14"/>
  <c r="V887" i="14"/>
  <c r="M887" i="14"/>
  <c r="D887" i="14"/>
  <c r="AV886" i="14"/>
  <c r="AU886" i="14"/>
  <c r="AT886" i="14"/>
  <c r="AS886" i="14"/>
  <c r="AR886" i="14"/>
  <c r="AQ886" i="14"/>
  <c r="AP886" i="14"/>
  <c r="AO886" i="14"/>
  <c r="AM886" i="14"/>
  <c r="AL886" i="14"/>
  <c r="AK886" i="14"/>
  <c r="AJ886" i="14"/>
  <c r="AI886" i="14"/>
  <c r="AH886" i="14"/>
  <c r="AG886" i="14"/>
  <c r="AF886" i="14"/>
  <c r="V886" i="14"/>
  <c r="M886" i="14"/>
  <c r="D886" i="14"/>
  <c r="AV885" i="14"/>
  <c r="AU885" i="14"/>
  <c r="AT885" i="14"/>
  <c r="AS885" i="14"/>
  <c r="AR885" i="14"/>
  <c r="AQ885" i="14"/>
  <c r="AP885" i="14"/>
  <c r="AO885" i="14"/>
  <c r="AM885" i="14"/>
  <c r="AL885" i="14"/>
  <c r="AK885" i="14"/>
  <c r="AJ885" i="14"/>
  <c r="AI885" i="14"/>
  <c r="AH885" i="14"/>
  <c r="AG885" i="14"/>
  <c r="AF885" i="14"/>
  <c r="V885" i="14"/>
  <c r="AE885" i="14" s="1"/>
  <c r="M885" i="14"/>
  <c r="D885" i="14"/>
  <c r="AV884" i="14"/>
  <c r="AU884" i="14"/>
  <c r="AT884" i="14"/>
  <c r="AS884" i="14"/>
  <c r="AR884" i="14"/>
  <c r="AQ884" i="14"/>
  <c r="AP884" i="14"/>
  <c r="AO884" i="14"/>
  <c r="AM884" i="14"/>
  <c r="AL884" i="14"/>
  <c r="AK884" i="14"/>
  <c r="AJ884" i="14"/>
  <c r="AI884" i="14"/>
  <c r="AH884" i="14"/>
  <c r="AG884" i="14"/>
  <c r="AF884" i="14"/>
  <c r="V884" i="14"/>
  <c r="M884" i="14"/>
  <c r="D884" i="14"/>
  <c r="AV883" i="14"/>
  <c r="AU883" i="14"/>
  <c r="AT883" i="14"/>
  <c r="AS883" i="14"/>
  <c r="AR883" i="14"/>
  <c r="AQ883" i="14"/>
  <c r="AP883" i="14"/>
  <c r="AO883" i="14"/>
  <c r="AM883" i="14"/>
  <c r="AL883" i="14"/>
  <c r="AK883" i="14"/>
  <c r="AJ883" i="14"/>
  <c r="AI883" i="14"/>
  <c r="AH883" i="14"/>
  <c r="AG883" i="14"/>
  <c r="AF883" i="14"/>
  <c r="V883" i="14"/>
  <c r="M883" i="14"/>
  <c r="D883" i="14"/>
  <c r="AV882" i="14"/>
  <c r="AU882" i="14"/>
  <c r="AT882" i="14"/>
  <c r="AS882" i="14"/>
  <c r="AR882" i="14"/>
  <c r="AQ882" i="14"/>
  <c r="AP882" i="14"/>
  <c r="AO882" i="14"/>
  <c r="AM882" i="14"/>
  <c r="AL882" i="14"/>
  <c r="AK882" i="14"/>
  <c r="AJ882" i="14"/>
  <c r="AI882" i="14"/>
  <c r="AH882" i="14"/>
  <c r="AG882" i="14"/>
  <c r="AF882" i="14"/>
  <c r="V882" i="14"/>
  <c r="M882" i="14"/>
  <c r="AE882" i="14" s="1"/>
  <c r="D882" i="14"/>
  <c r="AV881" i="14"/>
  <c r="AU881" i="14"/>
  <c r="AT881" i="14"/>
  <c r="AS881" i="14"/>
  <c r="AR881" i="14"/>
  <c r="AQ881" i="14"/>
  <c r="AP881" i="14"/>
  <c r="AO881" i="14"/>
  <c r="AM881" i="14"/>
  <c r="AL881" i="14"/>
  <c r="AK881" i="14"/>
  <c r="AJ881" i="14"/>
  <c r="AI881" i="14"/>
  <c r="AH881" i="14"/>
  <c r="AG881" i="14"/>
  <c r="AF881" i="14"/>
  <c r="V881" i="14"/>
  <c r="AE881" i="14" s="1"/>
  <c r="M881" i="14"/>
  <c r="D881" i="14"/>
  <c r="AV880" i="14"/>
  <c r="AU880" i="14"/>
  <c r="AT880" i="14"/>
  <c r="AS880" i="14"/>
  <c r="AR880" i="14"/>
  <c r="AQ880" i="14"/>
  <c r="AP880" i="14"/>
  <c r="AO880" i="14"/>
  <c r="AM880" i="14"/>
  <c r="AL880" i="14"/>
  <c r="AK880" i="14"/>
  <c r="AJ880" i="14"/>
  <c r="AI880" i="14"/>
  <c r="AH880" i="14"/>
  <c r="AG880" i="14"/>
  <c r="AF880" i="14"/>
  <c r="V880" i="14"/>
  <c r="M880" i="14"/>
  <c r="AN880" i="14" s="1"/>
  <c r="D880" i="14"/>
  <c r="AV879" i="14"/>
  <c r="AU879" i="14"/>
  <c r="AT879" i="14"/>
  <c r="AS879" i="14"/>
  <c r="AR879" i="14"/>
  <c r="AQ879" i="14"/>
  <c r="AP879" i="14"/>
  <c r="AO879" i="14"/>
  <c r="AM879" i="14"/>
  <c r="AL879" i="14"/>
  <c r="AK879" i="14"/>
  <c r="AJ879" i="14"/>
  <c r="AI879" i="14"/>
  <c r="AH879" i="14"/>
  <c r="AG879" i="14"/>
  <c r="AF879" i="14"/>
  <c r="V879" i="14"/>
  <c r="M879" i="14"/>
  <c r="D879" i="14"/>
  <c r="AV878" i="14"/>
  <c r="AU878" i="14"/>
  <c r="AT878" i="14"/>
  <c r="AS878" i="14"/>
  <c r="AR878" i="14"/>
  <c r="AQ878" i="14"/>
  <c r="AP878" i="14"/>
  <c r="AO878" i="14"/>
  <c r="AM878" i="14"/>
  <c r="AL878" i="14"/>
  <c r="AK878" i="14"/>
  <c r="AJ878" i="14"/>
  <c r="AI878" i="14"/>
  <c r="AH878" i="14"/>
  <c r="AG878" i="14"/>
  <c r="AF878" i="14"/>
  <c r="V878" i="14"/>
  <c r="M878" i="14"/>
  <c r="D878" i="14"/>
  <c r="AV877" i="14"/>
  <c r="AU877" i="14"/>
  <c r="AT877" i="14"/>
  <c r="AS877" i="14"/>
  <c r="AR877" i="14"/>
  <c r="AQ877" i="14"/>
  <c r="AP877" i="14"/>
  <c r="AO877" i="14"/>
  <c r="AM877" i="14"/>
  <c r="AL877" i="14"/>
  <c r="AK877" i="14"/>
  <c r="AJ877" i="14"/>
  <c r="AI877" i="14"/>
  <c r="AH877" i="14"/>
  <c r="AG877" i="14"/>
  <c r="AF877" i="14"/>
  <c r="V877" i="14"/>
  <c r="M877" i="14"/>
  <c r="D877" i="14"/>
  <c r="AV876" i="14"/>
  <c r="AU876" i="14"/>
  <c r="AT876" i="14"/>
  <c r="AS876" i="14"/>
  <c r="AR876" i="14"/>
  <c r="AQ876" i="14"/>
  <c r="AP876" i="14"/>
  <c r="AO876" i="14"/>
  <c r="AM876" i="14"/>
  <c r="AL876" i="14"/>
  <c r="AK876" i="14"/>
  <c r="AJ876" i="14"/>
  <c r="AI876" i="14"/>
  <c r="AH876" i="14"/>
  <c r="AG876" i="14"/>
  <c r="AF876" i="14"/>
  <c r="V876" i="14"/>
  <c r="M876" i="14"/>
  <c r="D876" i="14"/>
  <c r="AV875" i="14"/>
  <c r="AU875" i="14"/>
  <c r="AT875" i="14"/>
  <c r="AS875" i="14"/>
  <c r="AR875" i="14"/>
  <c r="AQ875" i="14"/>
  <c r="AP875" i="14"/>
  <c r="AO875" i="14"/>
  <c r="AM875" i="14"/>
  <c r="AL875" i="14"/>
  <c r="AK875" i="14"/>
  <c r="AJ875" i="14"/>
  <c r="AI875" i="14"/>
  <c r="AH875" i="14"/>
  <c r="AG875" i="14"/>
  <c r="AF875" i="14"/>
  <c r="V875" i="14"/>
  <c r="M875" i="14"/>
  <c r="D875" i="14"/>
  <c r="AV874" i="14"/>
  <c r="AU874" i="14"/>
  <c r="AT874" i="14"/>
  <c r="AS874" i="14"/>
  <c r="AR874" i="14"/>
  <c r="AQ874" i="14"/>
  <c r="AP874" i="14"/>
  <c r="AO874" i="14"/>
  <c r="AM874" i="14"/>
  <c r="AL874" i="14"/>
  <c r="AK874" i="14"/>
  <c r="AJ874" i="14"/>
  <c r="AI874" i="14"/>
  <c r="AH874" i="14"/>
  <c r="AG874" i="14"/>
  <c r="AF874" i="14"/>
  <c r="AE874" i="14"/>
  <c r="V874" i="14"/>
  <c r="M874" i="14"/>
  <c r="D874" i="14"/>
  <c r="AV873" i="14"/>
  <c r="AD873" i="14"/>
  <c r="AC873" i="14"/>
  <c r="AB873" i="14"/>
  <c r="AA873" i="14"/>
  <c r="AJ873" i="14" s="1"/>
  <c r="Z873" i="14"/>
  <c r="Y873" i="14"/>
  <c r="X873" i="14"/>
  <c r="W873" i="14"/>
  <c r="U873" i="14"/>
  <c r="T873" i="14"/>
  <c r="AU873" i="14" s="1"/>
  <c r="S873" i="14"/>
  <c r="R873" i="14"/>
  <c r="AS873" i="14" s="1"/>
  <c r="Q873" i="14"/>
  <c r="AI873" i="14" s="1"/>
  <c r="P873" i="14"/>
  <c r="AQ873" i="14" s="1"/>
  <c r="O873" i="14"/>
  <c r="N873" i="14"/>
  <c r="L873" i="14"/>
  <c r="K873" i="14"/>
  <c r="J873" i="14"/>
  <c r="I873" i="14"/>
  <c r="H873" i="14"/>
  <c r="G873" i="14"/>
  <c r="F873" i="14"/>
  <c r="F871" i="14" s="1"/>
  <c r="E873" i="14"/>
  <c r="AS872" i="14"/>
  <c r="AD872" i="14"/>
  <c r="AD871" i="14" s="1"/>
  <c r="AC872" i="14"/>
  <c r="AB872" i="14"/>
  <c r="AA872" i="14"/>
  <c r="Z872" i="14"/>
  <c r="Z871" i="14" s="1"/>
  <c r="Y872" i="14"/>
  <c r="X872" i="14"/>
  <c r="W872" i="14"/>
  <c r="U872" i="14"/>
  <c r="T872" i="14"/>
  <c r="S872" i="14"/>
  <c r="R872" i="14"/>
  <c r="Q872" i="14"/>
  <c r="AR872" i="14" s="1"/>
  <c r="P872" i="14"/>
  <c r="O872" i="14"/>
  <c r="N872" i="14"/>
  <c r="AO872" i="14" s="1"/>
  <c r="M872" i="14"/>
  <c r="L872" i="14"/>
  <c r="K872" i="14"/>
  <c r="J872" i="14"/>
  <c r="I872" i="14"/>
  <c r="I871" i="14" s="1"/>
  <c r="H872" i="14"/>
  <c r="G872" i="14"/>
  <c r="F872" i="14"/>
  <c r="E872" i="14"/>
  <c r="E871" i="14" s="1"/>
  <c r="D872" i="14"/>
  <c r="R871" i="14"/>
  <c r="AS871" i="14" s="1"/>
  <c r="N871" i="14"/>
  <c r="AV869" i="14"/>
  <c r="AU869" i="14"/>
  <c r="AT869" i="14"/>
  <c r="AS869" i="14"/>
  <c r="AR869" i="14"/>
  <c r="AQ869" i="14"/>
  <c r="AP869" i="14"/>
  <c r="AO869" i="14"/>
  <c r="AM869" i="14"/>
  <c r="AL869" i="14"/>
  <c r="AK869" i="14"/>
  <c r="AJ869" i="14"/>
  <c r="AI869" i="14"/>
  <c r="AH869" i="14"/>
  <c r="AG869" i="14"/>
  <c r="AF869" i="14"/>
  <c r="V869" i="14"/>
  <c r="M869" i="14"/>
  <c r="D869" i="14"/>
  <c r="AV868" i="14"/>
  <c r="AU868" i="14"/>
  <c r="AT868" i="14"/>
  <c r="AS868" i="14"/>
  <c r="AR868" i="14"/>
  <c r="AQ868" i="14"/>
  <c r="AP868" i="14"/>
  <c r="AO868" i="14"/>
  <c r="AM868" i="14"/>
  <c r="AL868" i="14"/>
  <c r="AK868" i="14"/>
  <c r="AJ868" i="14"/>
  <c r="AI868" i="14"/>
  <c r="AH868" i="14"/>
  <c r="AG868" i="14"/>
  <c r="AF868" i="14"/>
  <c r="V868" i="14"/>
  <c r="M868" i="14"/>
  <c r="D868" i="14"/>
  <c r="AV867" i="14"/>
  <c r="AU867" i="14"/>
  <c r="AT867" i="14"/>
  <c r="AS867" i="14"/>
  <c r="AR867" i="14"/>
  <c r="AQ867" i="14"/>
  <c r="AP867" i="14"/>
  <c r="AO867" i="14"/>
  <c r="AM867" i="14"/>
  <c r="AL867" i="14"/>
  <c r="AK867" i="14"/>
  <c r="AJ867" i="14"/>
  <c r="AI867" i="14"/>
  <c r="AH867" i="14"/>
  <c r="AG867" i="14"/>
  <c r="AF867" i="14"/>
  <c r="V867" i="14"/>
  <c r="M867" i="14"/>
  <c r="D867" i="14"/>
  <c r="AV866" i="14"/>
  <c r="AU866" i="14"/>
  <c r="AT866" i="14"/>
  <c r="AS866" i="14"/>
  <c r="AR866" i="14"/>
  <c r="AQ866" i="14"/>
  <c r="AP866" i="14"/>
  <c r="AO866" i="14"/>
  <c r="AM866" i="14"/>
  <c r="AL866" i="14"/>
  <c r="AK866" i="14"/>
  <c r="AJ866" i="14"/>
  <c r="AI866" i="14"/>
  <c r="AH866" i="14"/>
  <c r="AG866" i="14"/>
  <c r="AF866" i="14"/>
  <c r="V866" i="14"/>
  <c r="M866" i="14"/>
  <c r="D866" i="14"/>
  <c r="AV865" i="14"/>
  <c r="AU865" i="14"/>
  <c r="AT865" i="14"/>
  <c r="AS865" i="14"/>
  <c r="AR865" i="14"/>
  <c r="AQ865" i="14"/>
  <c r="AP865" i="14"/>
  <c r="AO865" i="14"/>
  <c r="AM865" i="14"/>
  <c r="AL865" i="14"/>
  <c r="AK865" i="14"/>
  <c r="AJ865" i="14"/>
  <c r="AI865" i="14"/>
  <c r="AH865" i="14"/>
  <c r="AG865" i="14"/>
  <c r="AF865" i="14"/>
  <c r="AE865" i="14"/>
  <c r="V865" i="14"/>
  <c r="M865" i="14"/>
  <c r="D865" i="14"/>
  <c r="AV864" i="14"/>
  <c r="AU864" i="14"/>
  <c r="AT864" i="14"/>
  <c r="AS864" i="14"/>
  <c r="AR864" i="14"/>
  <c r="AQ864" i="14"/>
  <c r="AP864" i="14"/>
  <c r="AO864" i="14"/>
  <c r="AM864" i="14"/>
  <c r="AL864" i="14"/>
  <c r="AK864" i="14"/>
  <c r="AJ864" i="14"/>
  <c r="AI864" i="14"/>
  <c r="AH864" i="14"/>
  <c r="AG864" i="14"/>
  <c r="AF864" i="14"/>
  <c r="V864" i="14"/>
  <c r="M864" i="14"/>
  <c r="D864" i="14"/>
  <c r="AV863" i="14"/>
  <c r="AU863" i="14"/>
  <c r="AT863" i="14"/>
  <c r="AS863" i="14"/>
  <c r="AR863" i="14"/>
  <c r="AQ863" i="14"/>
  <c r="AP863" i="14"/>
  <c r="AO863" i="14"/>
  <c r="AM863" i="14"/>
  <c r="AL863" i="14"/>
  <c r="AK863" i="14"/>
  <c r="AJ863" i="14"/>
  <c r="AI863" i="14"/>
  <c r="AH863" i="14"/>
  <c r="AG863" i="14"/>
  <c r="AF863" i="14"/>
  <c r="V863" i="14"/>
  <c r="M863" i="14"/>
  <c r="D863" i="14"/>
  <c r="AV862" i="14"/>
  <c r="AU862" i="14"/>
  <c r="AT862" i="14"/>
  <c r="AS862" i="14"/>
  <c r="AR862" i="14"/>
  <c r="AQ862" i="14"/>
  <c r="AP862" i="14"/>
  <c r="AO862" i="14"/>
  <c r="AM862" i="14"/>
  <c r="AL862" i="14"/>
  <c r="AK862" i="14"/>
  <c r="AJ862" i="14"/>
  <c r="AI862" i="14"/>
  <c r="AH862" i="14"/>
  <c r="AG862" i="14"/>
  <c r="AF862" i="14"/>
  <c r="V862" i="14"/>
  <c r="M862" i="14"/>
  <c r="D862" i="14"/>
  <c r="AV861" i="14"/>
  <c r="AU861" i="14"/>
  <c r="AT861" i="14"/>
  <c r="AS861" i="14"/>
  <c r="AR861" i="14"/>
  <c r="AQ861" i="14"/>
  <c r="AP861" i="14"/>
  <c r="AO861" i="14"/>
  <c r="AM861" i="14"/>
  <c r="AL861" i="14"/>
  <c r="AK861" i="14"/>
  <c r="AJ861" i="14"/>
  <c r="AI861" i="14"/>
  <c r="AH861" i="14"/>
  <c r="AG861" i="14"/>
  <c r="AF861" i="14"/>
  <c r="V861" i="14"/>
  <c r="M861" i="14"/>
  <c r="D861" i="14"/>
  <c r="AV860" i="14"/>
  <c r="AU860" i="14"/>
  <c r="AT860" i="14"/>
  <c r="AS860" i="14"/>
  <c r="AR860" i="14"/>
  <c r="AQ860" i="14"/>
  <c r="AP860" i="14"/>
  <c r="AO860" i="14"/>
  <c r="AM860" i="14"/>
  <c r="AL860" i="14"/>
  <c r="AK860" i="14"/>
  <c r="AJ860" i="14"/>
  <c r="AI860" i="14"/>
  <c r="AH860" i="14"/>
  <c r="AG860" i="14"/>
  <c r="AF860" i="14"/>
  <c r="V860" i="14"/>
  <c r="M860" i="14"/>
  <c r="D860" i="14"/>
  <c r="AV859" i="14"/>
  <c r="AU859" i="14"/>
  <c r="AT859" i="14"/>
  <c r="AS859" i="14"/>
  <c r="AR859" i="14"/>
  <c r="AQ859" i="14"/>
  <c r="AP859" i="14"/>
  <c r="AO859" i="14"/>
  <c r="AM859" i="14"/>
  <c r="AL859" i="14"/>
  <c r="AK859" i="14"/>
  <c r="AJ859" i="14"/>
  <c r="AI859" i="14"/>
  <c r="AH859" i="14"/>
  <c r="AG859" i="14"/>
  <c r="AF859" i="14"/>
  <c r="V859" i="14"/>
  <c r="M859" i="14"/>
  <c r="AN859" i="14" s="1"/>
  <c r="D859" i="14"/>
  <c r="AV858" i="14"/>
  <c r="AU858" i="14"/>
  <c r="AT858" i="14"/>
  <c r="AS858" i="14"/>
  <c r="AR858" i="14"/>
  <c r="AQ858" i="14"/>
  <c r="AP858" i="14"/>
  <c r="AO858" i="14"/>
  <c r="AM858" i="14"/>
  <c r="AL858" i="14"/>
  <c r="AK858" i="14"/>
  <c r="AJ858" i="14"/>
  <c r="AI858" i="14"/>
  <c r="AH858" i="14"/>
  <c r="AG858" i="14"/>
  <c r="AF858" i="14"/>
  <c r="V858" i="14"/>
  <c r="M858" i="14"/>
  <c r="D858" i="14"/>
  <c r="AV857" i="14"/>
  <c r="AU857" i="14"/>
  <c r="AT857" i="14"/>
  <c r="AS857" i="14"/>
  <c r="AR857" i="14"/>
  <c r="AQ857" i="14"/>
  <c r="AP857" i="14"/>
  <c r="AO857" i="14"/>
  <c r="AM857" i="14"/>
  <c r="AL857" i="14"/>
  <c r="AK857" i="14"/>
  <c r="AJ857" i="14"/>
  <c r="AI857" i="14"/>
  <c r="AH857" i="14"/>
  <c r="AG857" i="14"/>
  <c r="AF857" i="14"/>
  <c r="V857" i="14"/>
  <c r="M857" i="14"/>
  <c r="D857" i="14"/>
  <c r="AV856" i="14"/>
  <c r="AU856" i="14"/>
  <c r="AT856" i="14"/>
  <c r="AS856" i="14"/>
  <c r="AR856" i="14"/>
  <c r="AQ856" i="14"/>
  <c r="AP856" i="14"/>
  <c r="AO856" i="14"/>
  <c r="AN856" i="14"/>
  <c r="AM856" i="14"/>
  <c r="AL856" i="14"/>
  <c r="AK856" i="14"/>
  <c r="AJ856" i="14"/>
  <c r="AI856" i="14"/>
  <c r="AH856" i="14"/>
  <c r="AG856" i="14"/>
  <c r="AF856" i="14"/>
  <c r="V856" i="14"/>
  <c r="AE856" i="14" s="1"/>
  <c r="M856" i="14"/>
  <c r="D856" i="14"/>
  <c r="AV855" i="14"/>
  <c r="AU855" i="14"/>
  <c r="AT855" i="14"/>
  <c r="AS855" i="14"/>
  <c r="AR855" i="14"/>
  <c r="AQ855" i="14"/>
  <c r="AP855" i="14"/>
  <c r="AO855" i="14"/>
  <c r="AM855" i="14"/>
  <c r="AL855" i="14"/>
  <c r="AK855" i="14"/>
  <c r="AJ855" i="14"/>
  <c r="AI855" i="14"/>
  <c r="AH855" i="14"/>
  <c r="AG855" i="14"/>
  <c r="AF855" i="14"/>
  <c r="V855" i="14"/>
  <c r="M855" i="14"/>
  <c r="AN855" i="14" s="1"/>
  <c r="D855" i="14"/>
  <c r="AV854" i="14"/>
  <c r="AU854" i="14"/>
  <c r="AT854" i="14"/>
  <c r="AS854" i="14"/>
  <c r="AR854" i="14"/>
  <c r="AQ854" i="14"/>
  <c r="AP854" i="14"/>
  <c r="AO854" i="14"/>
  <c r="AM854" i="14"/>
  <c r="AL854" i="14"/>
  <c r="AK854" i="14"/>
  <c r="AJ854" i="14"/>
  <c r="AI854" i="14"/>
  <c r="AH854" i="14"/>
  <c r="AG854" i="14"/>
  <c r="AF854" i="14"/>
  <c r="V854" i="14"/>
  <c r="AE854" i="14" s="1"/>
  <c r="M854" i="14"/>
  <c r="D854" i="14"/>
  <c r="AV853" i="14"/>
  <c r="AU853" i="14"/>
  <c r="AT853" i="14"/>
  <c r="AS853" i="14"/>
  <c r="AR853" i="14"/>
  <c r="AQ853" i="14"/>
  <c r="AP853" i="14"/>
  <c r="AO853" i="14"/>
  <c r="AM853" i="14"/>
  <c r="AL853" i="14"/>
  <c r="AK853" i="14"/>
  <c r="AJ853" i="14"/>
  <c r="AI853" i="14"/>
  <c r="AH853" i="14"/>
  <c r="AG853" i="14"/>
  <c r="AF853" i="14"/>
  <c r="V853" i="14"/>
  <c r="AE853" i="14" s="1"/>
  <c r="M853" i="14"/>
  <c r="AN853" i="14" s="1"/>
  <c r="D853" i="14"/>
  <c r="AV852" i="14"/>
  <c r="AU852" i="14"/>
  <c r="AT852" i="14"/>
  <c r="AS852" i="14"/>
  <c r="AR852" i="14"/>
  <c r="AQ852" i="14"/>
  <c r="AP852" i="14"/>
  <c r="AO852" i="14"/>
  <c r="AM852" i="14"/>
  <c r="AL852" i="14"/>
  <c r="AK852" i="14"/>
  <c r="AJ852" i="14"/>
  <c r="AI852" i="14"/>
  <c r="AH852" i="14"/>
  <c r="AG852" i="14"/>
  <c r="AF852" i="14"/>
  <c r="V852" i="14"/>
  <c r="M852" i="14"/>
  <c r="D852" i="14"/>
  <c r="AV851" i="14"/>
  <c r="AU851" i="14"/>
  <c r="AT851" i="14"/>
  <c r="AS851" i="14"/>
  <c r="AR851" i="14"/>
  <c r="AQ851" i="14"/>
  <c r="AP851" i="14"/>
  <c r="AO851" i="14"/>
  <c r="AM851" i="14"/>
  <c r="AL851" i="14"/>
  <c r="AK851" i="14"/>
  <c r="AJ851" i="14"/>
  <c r="AI851" i="14"/>
  <c r="AH851" i="14"/>
  <c r="AG851" i="14"/>
  <c r="AF851" i="14"/>
  <c r="V851" i="14"/>
  <c r="M851" i="14"/>
  <c r="D851" i="14"/>
  <c r="AV850" i="14"/>
  <c r="AU850" i="14"/>
  <c r="AT850" i="14"/>
  <c r="AS850" i="14"/>
  <c r="AR850" i="14"/>
  <c r="AQ850" i="14"/>
  <c r="AP850" i="14"/>
  <c r="AO850" i="14"/>
  <c r="AM850" i="14"/>
  <c r="AL850" i="14"/>
  <c r="AK850" i="14"/>
  <c r="AJ850" i="14"/>
  <c r="AI850" i="14"/>
  <c r="AH850" i="14"/>
  <c r="AG850" i="14"/>
  <c r="AF850" i="14"/>
  <c r="V850" i="14"/>
  <c r="M850" i="14"/>
  <c r="AN850" i="14" s="1"/>
  <c r="D850" i="14"/>
  <c r="AV849" i="14"/>
  <c r="AU849" i="14"/>
  <c r="AT849" i="14"/>
  <c r="AS849" i="14"/>
  <c r="AR849" i="14"/>
  <c r="AQ849" i="14"/>
  <c r="AP849" i="14"/>
  <c r="AO849" i="14"/>
  <c r="AM849" i="14"/>
  <c r="AL849" i="14"/>
  <c r="AK849" i="14"/>
  <c r="AJ849" i="14"/>
  <c r="AI849" i="14"/>
  <c r="AH849" i="14"/>
  <c r="AG849" i="14"/>
  <c r="AF849" i="14"/>
  <c r="V849" i="14"/>
  <c r="M849" i="14"/>
  <c r="D849" i="14"/>
  <c r="AV848" i="14"/>
  <c r="AU848" i="14"/>
  <c r="AT848" i="14"/>
  <c r="AS848" i="14"/>
  <c r="AR848" i="14"/>
  <c r="AQ848" i="14"/>
  <c r="AP848" i="14"/>
  <c r="AO848" i="14"/>
  <c r="AM848" i="14"/>
  <c r="AL848" i="14"/>
  <c r="AK848" i="14"/>
  <c r="AJ848" i="14"/>
  <c r="AI848" i="14"/>
  <c r="AH848" i="14"/>
  <c r="AG848" i="14"/>
  <c r="AF848" i="14"/>
  <c r="V848" i="14"/>
  <c r="M848" i="14"/>
  <c r="D848" i="14"/>
  <c r="AV847" i="14"/>
  <c r="AU847" i="14"/>
  <c r="AT847" i="14"/>
  <c r="AS847" i="14"/>
  <c r="AR847" i="14"/>
  <c r="AQ847" i="14"/>
  <c r="AP847" i="14"/>
  <c r="AO847" i="14"/>
  <c r="AM847" i="14"/>
  <c r="AL847" i="14"/>
  <c r="AK847" i="14"/>
  <c r="AJ847" i="14"/>
  <c r="AI847" i="14"/>
  <c r="AH847" i="14"/>
  <c r="AG847" i="14"/>
  <c r="AF847" i="14"/>
  <c r="V847" i="14"/>
  <c r="M847" i="14"/>
  <c r="AN847" i="14" s="1"/>
  <c r="D847" i="14"/>
  <c r="AV846" i="14"/>
  <c r="AU846" i="14"/>
  <c r="AT846" i="14"/>
  <c r="AS846" i="14"/>
  <c r="AR846" i="14"/>
  <c r="AQ846" i="14"/>
  <c r="AP846" i="14"/>
  <c r="AO846" i="14"/>
  <c r="AM846" i="14"/>
  <c r="AL846" i="14"/>
  <c r="AK846" i="14"/>
  <c r="AJ846" i="14"/>
  <c r="AI846" i="14"/>
  <c r="AH846" i="14"/>
  <c r="AG846" i="14"/>
  <c r="AF846" i="14"/>
  <c r="V846" i="14"/>
  <c r="M846" i="14"/>
  <c r="D846" i="14"/>
  <c r="AV845" i="14"/>
  <c r="AU845" i="14"/>
  <c r="AT845" i="14"/>
  <c r="AS845" i="14"/>
  <c r="AR845" i="14"/>
  <c r="AQ845" i="14"/>
  <c r="AP845" i="14"/>
  <c r="AO845" i="14"/>
  <c r="AM845" i="14"/>
  <c r="AL845" i="14"/>
  <c r="AK845" i="14"/>
  <c r="AJ845" i="14"/>
  <c r="AI845" i="14"/>
  <c r="AH845" i="14"/>
  <c r="AG845" i="14"/>
  <c r="AF845" i="14"/>
  <c r="V845" i="14"/>
  <c r="M845" i="14"/>
  <c r="AN845" i="14" s="1"/>
  <c r="D845" i="14"/>
  <c r="AV844" i="14"/>
  <c r="AU844" i="14"/>
  <c r="AT844" i="14"/>
  <c r="AS844" i="14"/>
  <c r="AR844" i="14"/>
  <c r="AQ844" i="14"/>
  <c r="AP844" i="14"/>
  <c r="AO844" i="14"/>
  <c r="AM844" i="14"/>
  <c r="AL844" i="14"/>
  <c r="AK844" i="14"/>
  <c r="AJ844" i="14"/>
  <c r="AI844" i="14"/>
  <c r="AH844" i="14"/>
  <c r="AG844" i="14"/>
  <c r="AF844" i="14"/>
  <c r="V844" i="14"/>
  <c r="M844" i="14"/>
  <c r="D844" i="14"/>
  <c r="AV843" i="14"/>
  <c r="AU843" i="14"/>
  <c r="AT843" i="14"/>
  <c r="AS843" i="14"/>
  <c r="AR843" i="14"/>
  <c r="AQ843" i="14"/>
  <c r="AP843" i="14"/>
  <c r="AO843" i="14"/>
  <c r="AM843" i="14"/>
  <c r="AL843" i="14"/>
  <c r="AK843" i="14"/>
  <c r="AJ843" i="14"/>
  <c r="AI843" i="14"/>
  <c r="AH843" i="14"/>
  <c r="AG843" i="14"/>
  <c r="AF843" i="14"/>
  <c r="V843" i="14"/>
  <c r="M843" i="14"/>
  <c r="D843" i="14"/>
  <c r="AV842" i="14"/>
  <c r="AU842" i="14"/>
  <c r="AT842" i="14"/>
  <c r="AS842" i="14"/>
  <c r="AR842" i="14"/>
  <c r="AQ842" i="14"/>
  <c r="AP842" i="14"/>
  <c r="AO842" i="14"/>
  <c r="AM842" i="14"/>
  <c r="AL842" i="14"/>
  <c r="AK842" i="14"/>
  <c r="AJ842" i="14"/>
  <c r="AI842" i="14"/>
  <c r="AH842" i="14"/>
  <c r="AG842" i="14"/>
  <c r="AF842" i="14"/>
  <c r="V842" i="14"/>
  <c r="M842" i="14"/>
  <c r="D842" i="14"/>
  <c r="AV841" i="14"/>
  <c r="AU841" i="14"/>
  <c r="AT841" i="14"/>
  <c r="AS841" i="14"/>
  <c r="AR841" i="14"/>
  <c r="AQ841" i="14"/>
  <c r="AP841" i="14"/>
  <c r="AO841" i="14"/>
  <c r="AM841" i="14"/>
  <c r="AL841" i="14"/>
  <c r="AK841" i="14"/>
  <c r="AJ841" i="14"/>
  <c r="AI841" i="14"/>
  <c r="AH841" i="14"/>
  <c r="AG841" i="14"/>
  <c r="AF841" i="14"/>
  <c r="V841" i="14"/>
  <c r="M841" i="14"/>
  <c r="D841" i="14"/>
  <c r="AV840" i="14"/>
  <c r="AU840" i="14"/>
  <c r="AT840" i="14"/>
  <c r="AS840" i="14"/>
  <c r="AR840" i="14"/>
  <c r="AQ840" i="14"/>
  <c r="AP840" i="14"/>
  <c r="AO840" i="14"/>
  <c r="AM840" i="14"/>
  <c r="AL840" i="14"/>
  <c r="AK840" i="14"/>
  <c r="AJ840" i="14"/>
  <c r="AI840" i="14"/>
  <c r="AH840" i="14"/>
  <c r="AG840" i="14"/>
  <c r="AF840" i="14"/>
  <c r="V840" i="14"/>
  <c r="M840" i="14"/>
  <c r="D840" i="14"/>
  <c r="AV839" i="14"/>
  <c r="AU839" i="14"/>
  <c r="AT839" i="14"/>
  <c r="AS839" i="14"/>
  <c r="AR839" i="14"/>
  <c r="AQ839" i="14"/>
  <c r="AP839" i="14"/>
  <c r="AO839" i="14"/>
  <c r="AM839" i="14"/>
  <c r="AL839" i="14"/>
  <c r="AK839" i="14"/>
  <c r="AJ839" i="14"/>
  <c r="AI839" i="14"/>
  <c r="AH839" i="14"/>
  <c r="AG839" i="14"/>
  <c r="AF839" i="14"/>
  <c r="V839" i="14"/>
  <c r="M839" i="14"/>
  <c r="AN839" i="14" s="1"/>
  <c r="D839" i="14"/>
  <c r="AV838" i="14"/>
  <c r="AU838" i="14"/>
  <c r="AT838" i="14"/>
  <c r="AS838" i="14"/>
  <c r="AR838" i="14"/>
  <c r="AQ838" i="14"/>
  <c r="AP838" i="14"/>
  <c r="AO838" i="14"/>
  <c r="AM838" i="14"/>
  <c r="AL838" i="14"/>
  <c r="AK838" i="14"/>
  <c r="AJ838" i="14"/>
  <c r="AI838" i="14"/>
  <c r="AH838" i="14"/>
  <c r="AG838" i="14"/>
  <c r="AF838" i="14"/>
  <c r="V838" i="14"/>
  <c r="M838" i="14"/>
  <c r="D838" i="14"/>
  <c r="AV837" i="14"/>
  <c r="AU837" i="14"/>
  <c r="AT837" i="14"/>
  <c r="AS837" i="14"/>
  <c r="AR837" i="14"/>
  <c r="AQ837" i="14"/>
  <c r="AP837" i="14"/>
  <c r="AO837" i="14"/>
  <c r="AM837" i="14"/>
  <c r="AL837" i="14"/>
  <c r="AK837" i="14"/>
  <c r="AJ837" i="14"/>
  <c r="AI837" i="14"/>
  <c r="AH837" i="14"/>
  <c r="AG837" i="14"/>
  <c r="AF837" i="14"/>
  <c r="V837" i="14"/>
  <c r="M837" i="14"/>
  <c r="D837" i="14"/>
  <c r="AV836" i="14"/>
  <c r="AU836" i="14"/>
  <c r="AT836" i="14"/>
  <c r="AS836" i="14"/>
  <c r="AR836" i="14"/>
  <c r="AQ836" i="14"/>
  <c r="AP836" i="14"/>
  <c r="AO836" i="14"/>
  <c r="AM836" i="14"/>
  <c r="AL836" i="14"/>
  <c r="AK836" i="14"/>
  <c r="AJ836" i="14"/>
  <c r="AI836" i="14"/>
  <c r="AH836" i="14"/>
  <c r="AG836" i="14"/>
  <c r="AF836" i="14"/>
  <c r="V836" i="14"/>
  <c r="M836" i="14"/>
  <c r="D836" i="14"/>
  <c r="AV835" i="14"/>
  <c r="AU835" i="14"/>
  <c r="AT835" i="14"/>
  <c r="AS835" i="14"/>
  <c r="AR835" i="14"/>
  <c r="AQ835" i="14"/>
  <c r="AP835" i="14"/>
  <c r="AO835" i="14"/>
  <c r="AM835" i="14"/>
  <c r="AL835" i="14"/>
  <c r="AK835" i="14"/>
  <c r="AJ835" i="14"/>
  <c r="AI835" i="14"/>
  <c r="AH835" i="14"/>
  <c r="AG835" i="14"/>
  <c r="AF835" i="14"/>
  <c r="V835" i="14"/>
  <c r="AE835" i="14" s="1"/>
  <c r="M835" i="14"/>
  <c r="D835" i="14"/>
  <c r="AV834" i="14"/>
  <c r="AU834" i="14"/>
  <c r="AT834" i="14"/>
  <c r="AS834" i="14"/>
  <c r="AR834" i="14"/>
  <c r="AQ834" i="14"/>
  <c r="AP834" i="14"/>
  <c r="AO834" i="14"/>
  <c r="AM834" i="14"/>
  <c r="AL834" i="14"/>
  <c r="AK834" i="14"/>
  <c r="AJ834" i="14"/>
  <c r="AI834" i="14"/>
  <c r="AH834" i="14"/>
  <c r="AG834" i="14"/>
  <c r="AF834" i="14"/>
  <c r="V834" i="14"/>
  <c r="AE834" i="14" s="1"/>
  <c r="M834" i="14"/>
  <c r="AN834" i="14" s="1"/>
  <c r="D834" i="14"/>
  <c r="D832" i="14" s="1"/>
  <c r="AD833" i="14"/>
  <c r="AC833" i="14"/>
  <c r="AB833" i="14"/>
  <c r="AA833" i="14"/>
  <c r="Z833" i="14"/>
  <c r="Y833" i="14"/>
  <c r="X833" i="14"/>
  <c r="W833" i="14"/>
  <c r="U833" i="14"/>
  <c r="T833" i="14"/>
  <c r="T831" i="14" s="1"/>
  <c r="S833" i="14"/>
  <c r="AT833" i="14" s="1"/>
  <c r="R833" i="14"/>
  <c r="AS833" i="14" s="1"/>
  <c r="Q833" i="14"/>
  <c r="P833" i="14"/>
  <c r="P831" i="14" s="1"/>
  <c r="O833" i="14"/>
  <c r="AP833" i="14" s="1"/>
  <c r="N833" i="14"/>
  <c r="AO833" i="14" s="1"/>
  <c r="L833" i="14"/>
  <c r="K833" i="14"/>
  <c r="J833" i="14"/>
  <c r="I833" i="14"/>
  <c r="H833" i="14"/>
  <c r="G833" i="14"/>
  <c r="F833" i="14"/>
  <c r="E833" i="14"/>
  <c r="AP832" i="14"/>
  <c r="AD832" i="14"/>
  <c r="AC832" i="14"/>
  <c r="AL832" i="14" s="1"/>
  <c r="AB832" i="14"/>
  <c r="AA832" i="14"/>
  <c r="AA831" i="14" s="1"/>
  <c r="Z832" i="14"/>
  <c r="Y832" i="14"/>
  <c r="AH832" i="14" s="1"/>
  <c r="X832" i="14"/>
  <c r="W832" i="14"/>
  <c r="W831" i="14" s="1"/>
  <c r="U832" i="14"/>
  <c r="T832" i="14"/>
  <c r="S832" i="14"/>
  <c r="AT832" i="14" s="1"/>
  <c r="R832" i="14"/>
  <c r="Q832" i="14"/>
  <c r="P832" i="14"/>
  <c r="O832" i="14"/>
  <c r="O831" i="14" s="1"/>
  <c r="AP831" i="14" s="1"/>
  <c r="N832" i="14"/>
  <c r="M832" i="14"/>
  <c r="L832" i="14"/>
  <c r="K832" i="14"/>
  <c r="J832" i="14"/>
  <c r="J831" i="14" s="1"/>
  <c r="I832" i="14"/>
  <c r="H832" i="14"/>
  <c r="G832" i="14"/>
  <c r="F832" i="14"/>
  <c r="F831" i="14" s="1"/>
  <c r="E832" i="14"/>
  <c r="AB831" i="14"/>
  <c r="X831" i="14"/>
  <c r="H831" i="14"/>
  <c r="AV829" i="14"/>
  <c r="AU829" i="14"/>
  <c r="AT829" i="14"/>
  <c r="AS829" i="14"/>
  <c r="AR829" i="14"/>
  <c r="AQ829" i="14"/>
  <c r="AP829" i="14"/>
  <c r="AO829" i="14"/>
  <c r="AM829" i="14"/>
  <c r="AL829" i="14"/>
  <c r="AK829" i="14"/>
  <c r="AJ829" i="14"/>
  <c r="AI829" i="14"/>
  <c r="AH829" i="14"/>
  <c r="AG829" i="14"/>
  <c r="AF829" i="14"/>
  <c r="V829" i="14"/>
  <c r="M829" i="14"/>
  <c r="AN829" i="14" s="1"/>
  <c r="D829" i="14"/>
  <c r="AV828" i="14"/>
  <c r="AU828" i="14"/>
  <c r="AT828" i="14"/>
  <c r="AS828" i="14"/>
  <c r="AR828" i="14"/>
  <c r="AQ828" i="14"/>
  <c r="AP828" i="14"/>
  <c r="AO828" i="14"/>
  <c r="AM828" i="14"/>
  <c r="AL828" i="14"/>
  <c r="AK828" i="14"/>
  <c r="AJ828" i="14"/>
  <c r="AI828" i="14"/>
  <c r="AH828" i="14"/>
  <c r="AG828" i="14"/>
  <c r="AF828" i="14"/>
  <c r="V828" i="14"/>
  <c r="M828" i="14"/>
  <c r="D828" i="14"/>
  <c r="AV827" i="14"/>
  <c r="AU827" i="14"/>
  <c r="AT827" i="14"/>
  <c r="AS827" i="14"/>
  <c r="AR827" i="14"/>
  <c r="AQ827" i="14"/>
  <c r="AP827" i="14"/>
  <c r="AO827" i="14"/>
  <c r="AM827" i="14"/>
  <c r="AL827" i="14"/>
  <c r="AK827" i="14"/>
  <c r="AJ827" i="14"/>
  <c r="AI827" i="14"/>
  <c r="AH827" i="14"/>
  <c r="AG827" i="14"/>
  <c r="AF827" i="14"/>
  <c r="V827" i="14"/>
  <c r="M827" i="14"/>
  <c r="D827" i="14"/>
  <c r="AV826" i="14"/>
  <c r="AU826" i="14"/>
  <c r="AT826" i="14"/>
  <c r="AS826" i="14"/>
  <c r="AR826" i="14"/>
  <c r="AQ826" i="14"/>
  <c r="AP826" i="14"/>
  <c r="AO826" i="14"/>
  <c r="AM826" i="14"/>
  <c r="AL826" i="14"/>
  <c r="AK826" i="14"/>
  <c r="AJ826" i="14"/>
  <c r="AI826" i="14"/>
  <c r="AH826" i="14"/>
  <c r="AG826" i="14"/>
  <c r="AF826" i="14"/>
  <c r="V826" i="14"/>
  <c r="AE826" i="14" s="1"/>
  <c r="M826" i="14"/>
  <c r="D826" i="14"/>
  <c r="AV825" i="14"/>
  <c r="AU825" i="14"/>
  <c r="AT825" i="14"/>
  <c r="AS825" i="14"/>
  <c r="AR825" i="14"/>
  <c r="AQ825" i="14"/>
  <c r="AP825" i="14"/>
  <c r="AO825" i="14"/>
  <c r="AM825" i="14"/>
  <c r="AL825" i="14"/>
  <c r="AK825" i="14"/>
  <c r="AJ825" i="14"/>
  <c r="AI825" i="14"/>
  <c r="AH825" i="14"/>
  <c r="AG825" i="14"/>
  <c r="AF825" i="14"/>
  <c r="V825" i="14"/>
  <c r="M825" i="14"/>
  <c r="D825" i="14"/>
  <c r="AV824" i="14"/>
  <c r="AU824" i="14"/>
  <c r="AT824" i="14"/>
  <c r="AS824" i="14"/>
  <c r="AR824" i="14"/>
  <c r="AQ824" i="14"/>
  <c r="AP824" i="14"/>
  <c r="AO824" i="14"/>
  <c r="AM824" i="14"/>
  <c r="AL824" i="14"/>
  <c r="AK824" i="14"/>
  <c r="AJ824" i="14"/>
  <c r="AI824" i="14"/>
  <c r="AH824" i="14"/>
  <c r="AG824" i="14"/>
  <c r="AF824" i="14"/>
  <c r="V824" i="14"/>
  <c r="M824" i="14"/>
  <c r="D824" i="14"/>
  <c r="AV823" i="14"/>
  <c r="AU823" i="14"/>
  <c r="AT823" i="14"/>
  <c r="AS823" i="14"/>
  <c r="AR823" i="14"/>
  <c r="AQ823" i="14"/>
  <c r="AP823" i="14"/>
  <c r="AO823" i="14"/>
  <c r="AM823" i="14"/>
  <c r="AL823" i="14"/>
  <c r="AK823" i="14"/>
  <c r="AJ823" i="14"/>
  <c r="AI823" i="14"/>
  <c r="AH823" i="14"/>
  <c r="AG823" i="14"/>
  <c r="AF823" i="14"/>
  <c r="V823" i="14"/>
  <c r="M823" i="14"/>
  <c r="D823" i="14"/>
  <c r="AV822" i="14"/>
  <c r="AU822" i="14"/>
  <c r="AT822" i="14"/>
  <c r="AS822" i="14"/>
  <c r="AR822" i="14"/>
  <c r="AQ822" i="14"/>
  <c r="AP822" i="14"/>
  <c r="AO822" i="14"/>
  <c r="AM822" i="14"/>
  <c r="AL822" i="14"/>
  <c r="AK822" i="14"/>
  <c r="AJ822" i="14"/>
  <c r="AI822" i="14"/>
  <c r="AH822" i="14"/>
  <c r="AG822" i="14"/>
  <c r="AF822" i="14"/>
  <c r="V822" i="14"/>
  <c r="M822" i="14"/>
  <c r="D822" i="14"/>
  <c r="AV821" i="14"/>
  <c r="AU821" i="14"/>
  <c r="AT821" i="14"/>
  <c r="AS821" i="14"/>
  <c r="AR821" i="14"/>
  <c r="AQ821" i="14"/>
  <c r="AP821" i="14"/>
  <c r="AO821" i="14"/>
  <c r="AM821" i="14"/>
  <c r="AL821" i="14"/>
  <c r="AK821" i="14"/>
  <c r="AJ821" i="14"/>
  <c r="AI821" i="14"/>
  <c r="AH821" i="14"/>
  <c r="AG821" i="14"/>
  <c r="AF821" i="14"/>
  <c r="V821" i="14"/>
  <c r="M821" i="14"/>
  <c r="AN821" i="14" s="1"/>
  <c r="D821" i="14"/>
  <c r="AV820" i="14"/>
  <c r="AU820" i="14"/>
  <c r="AT820" i="14"/>
  <c r="AS820" i="14"/>
  <c r="AR820" i="14"/>
  <c r="AQ820" i="14"/>
  <c r="AP820" i="14"/>
  <c r="AO820" i="14"/>
  <c r="AM820" i="14"/>
  <c r="AL820" i="14"/>
  <c r="AK820" i="14"/>
  <c r="AJ820" i="14"/>
  <c r="AI820" i="14"/>
  <c r="AH820" i="14"/>
  <c r="AG820" i="14"/>
  <c r="AF820" i="14"/>
  <c r="V820" i="14"/>
  <c r="M820" i="14"/>
  <c r="D820" i="14"/>
  <c r="AV819" i="14"/>
  <c r="AU819" i="14"/>
  <c r="AT819" i="14"/>
  <c r="AS819" i="14"/>
  <c r="AR819" i="14"/>
  <c r="AQ819" i="14"/>
  <c r="AP819" i="14"/>
  <c r="AO819" i="14"/>
  <c r="AM819" i="14"/>
  <c r="AL819" i="14"/>
  <c r="AK819" i="14"/>
  <c r="AJ819" i="14"/>
  <c r="AI819" i="14"/>
  <c r="AH819" i="14"/>
  <c r="AG819" i="14"/>
  <c r="AF819" i="14"/>
  <c r="V819" i="14"/>
  <c r="M819" i="14"/>
  <c r="D819" i="14"/>
  <c r="AV818" i="14"/>
  <c r="AU818" i="14"/>
  <c r="AT818" i="14"/>
  <c r="AS818" i="14"/>
  <c r="AR818" i="14"/>
  <c r="AQ818" i="14"/>
  <c r="AP818" i="14"/>
  <c r="AO818" i="14"/>
  <c r="AM818" i="14"/>
  <c r="AL818" i="14"/>
  <c r="AK818" i="14"/>
  <c r="AJ818" i="14"/>
  <c r="AI818" i="14"/>
  <c r="AH818" i="14"/>
  <c r="AG818" i="14"/>
  <c r="AF818" i="14"/>
  <c r="V818" i="14"/>
  <c r="M818" i="14"/>
  <c r="AE818" i="14" s="1"/>
  <c r="D818" i="14"/>
  <c r="AV817" i="14"/>
  <c r="AU817" i="14"/>
  <c r="AT817" i="14"/>
  <c r="AS817" i="14"/>
  <c r="AR817" i="14"/>
  <c r="AQ817" i="14"/>
  <c r="AP817" i="14"/>
  <c r="AO817" i="14"/>
  <c r="AM817" i="14"/>
  <c r="AL817" i="14"/>
  <c r="AK817" i="14"/>
  <c r="AJ817" i="14"/>
  <c r="AI817" i="14"/>
  <c r="AH817" i="14"/>
  <c r="AG817" i="14"/>
  <c r="AF817" i="14"/>
  <c r="V817" i="14"/>
  <c r="M817" i="14"/>
  <c r="AN817" i="14" s="1"/>
  <c r="D817" i="14"/>
  <c r="AV816" i="14"/>
  <c r="AU816" i="14"/>
  <c r="AT816" i="14"/>
  <c r="AS816" i="14"/>
  <c r="AR816" i="14"/>
  <c r="AQ816" i="14"/>
  <c r="AP816" i="14"/>
  <c r="AO816" i="14"/>
  <c r="AM816" i="14"/>
  <c r="AL816" i="14"/>
  <c r="AK816" i="14"/>
  <c r="AJ816" i="14"/>
  <c r="AI816" i="14"/>
  <c r="AH816" i="14"/>
  <c r="AG816" i="14"/>
  <c r="AF816" i="14"/>
  <c r="V816" i="14"/>
  <c r="M816" i="14"/>
  <c r="D816" i="14"/>
  <c r="AV815" i="14"/>
  <c r="AU815" i="14"/>
  <c r="AT815" i="14"/>
  <c r="AS815" i="14"/>
  <c r="AR815" i="14"/>
  <c r="AQ815" i="14"/>
  <c r="AP815" i="14"/>
  <c r="AO815" i="14"/>
  <c r="AM815" i="14"/>
  <c r="AL815" i="14"/>
  <c r="AK815" i="14"/>
  <c r="AJ815" i="14"/>
  <c r="AI815" i="14"/>
  <c r="AH815" i="14"/>
  <c r="AG815" i="14"/>
  <c r="AF815" i="14"/>
  <c r="V815" i="14"/>
  <c r="M815" i="14"/>
  <c r="D815" i="14"/>
  <c r="AV814" i="14"/>
  <c r="AU814" i="14"/>
  <c r="AT814" i="14"/>
  <c r="AS814" i="14"/>
  <c r="AR814" i="14"/>
  <c r="AQ814" i="14"/>
  <c r="AP814" i="14"/>
  <c r="AO814" i="14"/>
  <c r="AM814" i="14"/>
  <c r="AL814" i="14"/>
  <c r="AK814" i="14"/>
  <c r="AJ814" i="14"/>
  <c r="AI814" i="14"/>
  <c r="AH814" i="14"/>
  <c r="AG814" i="14"/>
  <c r="AF814" i="14"/>
  <c r="V814" i="14"/>
  <c r="M814" i="14"/>
  <c r="D814" i="14"/>
  <c r="AV813" i="14"/>
  <c r="AU813" i="14"/>
  <c r="AT813" i="14"/>
  <c r="AS813" i="14"/>
  <c r="AR813" i="14"/>
  <c r="AQ813" i="14"/>
  <c r="AP813" i="14"/>
  <c r="AO813" i="14"/>
  <c r="AM813" i="14"/>
  <c r="AL813" i="14"/>
  <c r="AK813" i="14"/>
  <c r="AJ813" i="14"/>
  <c r="AI813" i="14"/>
  <c r="AH813" i="14"/>
  <c r="AG813" i="14"/>
  <c r="AF813" i="14"/>
  <c r="V813" i="14"/>
  <c r="M813" i="14"/>
  <c r="AN813" i="14" s="1"/>
  <c r="D813" i="14"/>
  <c r="AV812" i="14"/>
  <c r="AU812" i="14"/>
  <c r="AT812" i="14"/>
  <c r="AS812" i="14"/>
  <c r="AR812" i="14"/>
  <c r="AQ812" i="14"/>
  <c r="AP812" i="14"/>
  <c r="AO812" i="14"/>
  <c r="AM812" i="14"/>
  <c r="AL812" i="14"/>
  <c r="AK812" i="14"/>
  <c r="AJ812" i="14"/>
  <c r="AI812" i="14"/>
  <c r="AH812" i="14"/>
  <c r="AG812" i="14"/>
  <c r="AF812" i="14"/>
  <c r="V812" i="14"/>
  <c r="M812" i="14"/>
  <c r="D812" i="14"/>
  <c r="AV811" i="14"/>
  <c r="AU811" i="14"/>
  <c r="AT811" i="14"/>
  <c r="AS811" i="14"/>
  <c r="AR811" i="14"/>
  <c r="AQ811" i="14"/>
  <c r="AP811" i="14"/>
  <c r="AO811" i="14"/>
  <c r="AM811" i="14"/>
  <c r="AL811" i="14"/>
  <c r="AK811" i="14"/>
  <c r="AJ811" i="14"/>
  <c r="AI811" i="14"/>
  <c r="AH811" i="14"/>
  <c r="AG811" i="14"/>
  <c r="AF811" i="14"/>
  <c r="V811" i="14"/>
  <c r="M811" i="14"/>
  <c r="D811" i="14"/>
  <c r="AV810" i="14"/>
  <c r="AU810" i="14"/>
  <c r="AT810" i="14"/>
  <c r="AS810" i="14"/>
  <c r="AR810" i="14"/>
  <c r="AQ810" i="14"/>
  <c r="AP810" i="14"/>
  <c r="AO810" i="14"/>
  <c r="AM810" i="14"/>
  <c r="AL810" i="14"/>
  <c r="AK810" i="14"/>
  <c r="AJ810" i="14"/>
  <c r="AI810" i="14"/>
  <c r="AH810" i="14"/>
  <c r="AG810" i="14"/>
  <c r="AF810" i="14"/>
  <c r="V810" i="14"/>
  <c r="AE810" i="14" s="1"/>
  <c r="M810" i="14"/>
  <c r="D810" i="14"/>
  <c r="AV809" i="14"/>
  <c r="AU809" i="14"/>
  <c r="AT809" i="14"/>
  <c r="AS809" i="14"/>
  <c r="AR809" i="14"/>
  <c r="AQ809" i="14"/>
  <c r="AP809" i="14"/>
  <c r="AO809" i="14"/>
  <c r="AM809" i="14"/>
  <c r="AL809" i="14"/>
  <c r="AK809" i="14"/>
  <c r="AJ809" i="14"/>
  <c r="AI809" i="14"/>
  <c r="AH809" i="14"/>
  <c r="AG809" i="14"/>
  <c r="AF809" i="14"/>
  <c r="V809" i="14"/>
  <c r="M809" i="14"/>
  <c r="D809" i="14"/>
  <c r="AV808" i="14"/>
  <c r="AU808" i="14"/>
  <c r="AT808" i="14"/>
  <c r="AS808" i="14"/>
  <c r="AR808" i="14"/>
  <c r="AQ808" i="14"/>
  <c r="AP808" i="14"/>
  <c r="AO808" i="14"/>
  <c r="AM808" i="14"/>
  <c r="AL808" i="14"/>
  <c r="AK808" i="14"/>
  <c r="AJ808" i="14"/>
  <c r="AI808" i="14"/>
  <c r="AH808" i="14"/>
  <c r="AG808" i="14"/>
  <c r="AF808" i="14"/>
  <c r="V808" i="14"/>
  <c r="M808" i="14"/>
  <c r="D808" i="14"/>
  <c r="AV807" i="14"/>
  <c r="AU807" i="14"/>
  <c r="AT807" i="14"/>
  <c r="AS807" i="14"/>
  <c r="AR807" i="14"/>
  <c r="AQ807" i="14"/>
  <c r="AP807" i="14"/>
  <c r="AO807" i="14"/>
  <c r="AM807" i="14"/>
  <c r="AL807" i="14"/>
  <c r="AK807" i="14"/>
  <c r="AJ807" i="14"/>
  <c r="AI807" i="14"/>
  <c r="AH807" i="14"/>
  <c r="AG807" i="14"/>
  <c r="AF807" i="14"/>
  <c r="V807" i="14"/>
  <c r="M807" i="14"/>
  <c r="D807" i="14"/>
  <c r="AV806" i="14"/>
  <c r="AU806" i="14"/>
  <c r="AT806" i="14"/>
  <c r="AS806" i="14"/>
  <c r="AR806" i="14"/>
  <c r="AQ806" i="14"/>
  <c r="AP806" i="14"/>
  <c r="AO806" i="14"/>
  <c r="AM806" i="14"/>
  <c r="AL806" i="14"/>
  <c r="AK806" i="14"/>
  <c r="AJ806" i="14"/>
  <c r="AI806" i="14"/>
  <c r="AH806" i="14"/>
  <c r="AG806" i="14"/>
  <c r="AF806" i="14"/>
  <c r="V806" i="14"/>
  <c r="AE806" i="14" s="1"/>
  <c r="M806" i="14"/>
  <c r="D806" i="14"/>
  <c r="AV805" i="14"/>
  <c r="AU805" i="14"/>
  <c r="AT805" i="14"/>
  <c r="AS805" i="14"/>
  <c r="AR805" i="14"/>
  <c r="AQ805" i="14"/>
  <c r="AP805" i="14"/>
  <c r="AO805" i="14"/>
  <c r="AM805" i="14"/>
  <c r="AL805" i="14"/>
  <c r="AK805" i="14"/>
  <c r="AJ805" i="14"/>
  <c r="AI805" i="14"/>
  <c r="AH805" i="14"/>
  <c r="AG805" i="14"/>
  <c r="AF805" i="14"/>
  <c r="V805" i="14"/>
  <c r="M805" i="14"/>
  <c r="D805" i="14"/>
  <c r="AV804" i="14"/>
  <c r="AU804" i="14"/>
  <c r="AT804" i="14"/>
  <c r="AS804" i="14"/>
  <c r="AR804" i="14"/>
  <c r="AQ804" i="14"/>
  <c r="AP804" i="14"/>
  <c r="AO804" i="14"/>
  <c r="AM804" i="14"/>
  <c r="AL804" i="14"/>
  <c r="AK804" i="14"/>
  <c r="AJ804" i="14"/>
  <c r="AI804" i="14"/>
  <c r="AH804" i="14"/>
  <c r="AG804" i="14"/>
  <c r="AF804" i="14"/>
  <c r="V804" i="14"/>
  <c r="M804" i="14"/>
  <c r="D804" i="14"/>
  <c r="AV803" i="14"/>
  <c r="AU803" i="14"/>
  <c r="AT803" i="14"/>
  <c r="AS803" i="14"/>
  <c r="AR803" i="14"/>
  <c r="AQ803" i="14"/>
  <c r="AP803" i="14"/>
  <c r="AO803" i="14"/>
  <c r="AM803" i="14"/>
  <c r="AL803" i="14"/>
  <c r="AK803" i="14"/>
  <c r="AJ803" i="14"/>
  <c r="AI803" i="14"/>
  <c r="AH803" i="14"/>
  <c r="AG803" i="14"/>
  <c r="AF803" i="14"/>
  <c r="V803" i="14"/>
  <c r="M803" i="14"/>
  <c r="D803" i="14"/>
  <c r="D801" i="14" s="1"/>
  <c r="AI802" i="14"/>
  <c r="AD802" i="14"/>
  <c r="AM802" i="14" s="1"/>
  <c r="AC802" i="14"/>
  <c r="AC800" i="14" s="1"/>
  <c r="AB802" i="14"/>
  <c r="AA802" i="14"/>
  <c r="Z802" i="14"/>
  <c r="Y802" i="14"/>
  <c r="X802" i="14"/>
  <c r="W802" i="14"/>
  <c r="U802" i="14"/>
  <c r="AV802" i="14" s="1"/>
  <c r="T802" i="14"/>
  <c r="AU802" i="14" s="1"/>
  <c r="S802" i="14"/>
  <c r="R802" i="14"/>
  <c r="AS802" i="14" s="1"/>
  <c r="Q802" i="14"/>
  <c r="AR802" i="14" s="1"/>
  <c r="P802" i="14"/>
  <c r="AQ802" i="14" s="1"/>
  <c r="O802" i="14"/>
  <c r="N802" i="14"/>
  <c r="L802" i="14"/>
  <c r="K802" i="14"/>
  <c r="J802" i="14"/>
  <c r="I802" i="14"/>
  <c r="H802" i="14"/>
  <c r="G802" i="14"/>
  <c r="F802" i="14"/>
  <c r="E802" i="14"/>
  <c r="AD801" i="14"/>
  <c r="AD800" i="14" s="1"/>
  <c r="AC801" i="14"/>
  <c r="AB801" i="14"/>
  <c r="AA801" i="14"/>
  <c r="Z801" i="14"/>
  <c r="Y801" i="14"/>
  <c r="X801" i="14"/>
  <c r="W801" i="14"/>
  <c r="U801" i="14"/>
  <c r="AV801" i="14" s="1"/>
  <c r="T801" i="14"/>
  <c r="S801" i="14"/>
  <c r="AT801" i="14" s="1"/>
  <c r="R801" i="14"/>
  <c r="AS801" i="14" s="1"/>
  <c r="Q801" i="14"/>
  <c r="Q800" i="14" s="1"/>
  <c r="P801" i="14"/>
  <c r="O801" i="14"/>
  <c r="N801" i="14"/>
  <c r="M801" i="14"/>
  <c r="L801" i="14"/>
  <c r="L800" i="14" s="1"/>
  <c r="K801" i="14"/>
  <c r="J801" i="14"/>
  <c r="I801" i="14"/>
  <c r="I800" i="14" s="1"/>
  <c r="H801" i="14"/>
  <c r="H800" i="14" s="1"/>
  <c r="G801" i="14"/>
  <c r="F801" i="14"/>
  <c r="F800" i="14" s="1"/>
  <c r="E801" i="14"/>
  <c r="E800" i="14" s="1"/>
  <c r="J800" i="14"/>
  <c r="AV798" i="14"/>
  <c r="AU798" i="14"/>
  <c r="AT798" i="14"/>
  <c r="AS798" i="14"/>
  <c r="AR798" i="14"/>
  <c r="AQ798" i="14"/>
  <c r="AP798" i="14"/>
  <c r="AO798" i="14"/>
  <c r="AM798" i="14"/>
  <c r="AL798" i="14"/>
  <c r="AK798" i="14"/>
  <c r="AJ798" i="14"/>
  <c r="AI798" i="14"/>
  <c r="AH798" i="14"/>
  <c r="AG798" i="14"/>
  <c r="AF798" i="14"/>
  <c r="V798" i="14"/>
  <c r="M798" i="14"/>
  <c r="D798" i="14"/>
  <c r="AV797" i="14"/>
  <c r="AU797" i="14"/>
  <c r="AT797" i="14"/>
  <c r="AS797" i="14"/>
  <c r="AR797" i="14"/>
  <c r="AQ797" i="14"/>
  <c r="AP797" i="14"/>
  <c r="AO797" i="14"/>
  <c r="AM797" i="14"/>
  <c r="AL797" i="14"/>
  <c r="AK797" i="14"/>
  <c r="AJ797" i="14"/>
  <c r="AI797" i="14"/>
  <c r="AH797" i="14"/>
  <c r="AG797" i="14"/>
  <c r="AF797" i="14"/>
  <c r="AE797" i="14"/>
  <c r="V797" i="14"/>
  <c r="M797" i="14"/>
  <c r="AN797" i="14" s="1"/>
  <c r="D797" i="14"/>
  <c r="AV796" i="14"/>
  <c r="AU796" i="14"/>
  <c r="AT796" i="14"/>
  <c r="AS796" i="14"/>
  <c r="AR796" i="14"/>
  <c r="AQ796" i="14"/>
  <c r="AP796" i="14"/>
  <c r="AO796" i="14"/>
  <c r="AN796" i="14"/>
  <c r="AM796" i="14"/>
  <c r="AL796" i="14"/>
  <c r="AK796" i="14"/>
  <c r="AJ796" i="14"/>
  <c r="AI796" i="14"/>
  <c r="AH796" i="14"/>
  <c r="AG796" i="14"/>
  <c r="AF796" i="14"/>
  <c r="V796" i="14"/>
  <c r="M796" i="14"/>
  <c r="D796" i="14"/>
  <c r="AV795" i="14"/>
  <c r="AU795" i="14"/>
  <c r="AT795" i="14"/>
  <c r="AS795" i="14"/>
  <c r="AR795" i="14"/>
  <c r="AQ795" i="14"/>
  <c r="AP795" i="14"/>
  <c r="AO795" i="14"/>
  <c r="AM795" i="14"/>
  <c r="AL795" i="14"/>
  <c r="AK795" i="14"/>
  <c r="AJ795" i="14"/>
  <c r="AI795" i="14"/>
  <c r="AH795" i="14"/>
  <c r="AG795" i="14"/>
  <c r="AF795" i="14"/>
  <c r="V795" i="14"/>
  <c r="M795" i="14"/>
  <c r="D795" i="14"/>
  <c r="AV794" i="14"/>
  <c r="AU794" i="14"/>
  <c r="AT794" i="14"/>
  <c r="AS794" i="14"/>
  <c r="AR794" i="14"/>
  <c r="AQ794" i="14"/>
  <c r="AP794" i="14"/>
  <c r="AO794" i="14"/>
  <c r="AM794" i="14"/>
  <c r="AL794" i="14"/>
  <c r="AK794" i="14"/>
  <c r="AJ794" i="14"/>
  <c r="AI794" i="14"/>
  <c r="AH794" i="14"/>
  <c r="AG794" i="14"/>
  <c r="AF794" i="14"/>
  <c r="V794" i="14"/>
  <c r="M794" i="14"/>
  <c r="D794" i="14"/>
  <c r="AV793" i="14"/>
  <c r="AU793" i="14"/>
  <c r="AT793" i="14"/>
  <c r="AS793" i="14"/>
  <c r="AR793" i="14"/>
  <c r="AQ793" i="14"/>
  <c r="AP793" i="14"/>
  <c r="AO793" i="14"/>
  <c r="AM793" i="14"/>
  <c r="AL793" i="14"/>
  <c r="AK793" i="14"/>
  <c r="AJ793" i="14"/>
  <c r="AI793" i="14"/>
  <c r="AH793" i="14"/>
  <c r="AG793" i="14"/>
  <c r="AF793" i="14"/>
  <c r="V793" i="14"/>
  <c r="M793" i="14"/>
  <c r="D793" i="14"/>
  <c r="AV792" i="14"/>
  <c r="AU792" i="14"/>
  <c r="AT792" i="14"/>
  <c r="AS792" i="14"/>
  <c r="AR792" i="14"/>
  <c r="AQ792" i="14"/>
  <c r="AP792" i="14"/>
  <c r="AO792" i="14"/>
  <c r="AM792" i="14"/>
  <c r="AL792" i="14"/>
  <c r="AK792" i="14"/>
  <c r="AJ792" i="14"/>
  <c r="AI792" i="14"/>
  <c r="AH792" i="14"/>
  <c r="AG792" i="14"/>
  <c r="AF792" i="14"/>
  <c r="V792" i="14"/>
  <c r="M792" i="14"/>
  <c r="AN792" i="14" s="1"/>
  <c r="D792" i="14"/>
  <c r="AV791" i="14"/>
  <c r="AU791" i="14"/>
  <c r="AT791" i="14"/>
  <c r="AS791" i="14"/>
  <c r="AR791" i="14"/>
  <c r="AQ791" i="14"/>
  <c r="AP791" i="14"/>
  <c r="AO791" i="14"/>
  <c r="AM791" i="14"/>
  <c r="AL791" i="14"/>
  <c r="AK791" i="14"/>
  <c r="AJ791" i="14"/>
  <c r="AI791" i="14"/>
  <c r="AH791" i="14"/>
  <c r="AG791" i="14"/>
  <c r="AF791" i="14"/>
  <c r="V791" i="14"/>
  <c r="M791" i="14"/>
  <c r="D791" i="14"/>
  <c r="AV790" i="14"/>
  <c r="AU790" i="14"/>
  <c r="AT790" i="14"/>
  <c r="AS790" i="14"/>
  <c r="AR790" i="14"/>
  <c r="AQ790" i="14"/>
  <c r="AP790" i="14"/>
  <c r="AO790" i="14"/>
  <c r="AM790" i="14"/>
  <c r="AL790" i="14"/>
  <c r="AK790" i="14"/>
  <c r="AJ790" i="14"/>
  <c r="AI790" i="14"/>
  <c r="AH790" i="14"/>
  <c r="AG790" i="14"/>
  <c r="AF790" i="14"/>
  <c r="V790" i="14"/>
  <c r="M790" i="14"/>
  <c r="D790" i="14"/>
  <c r="AV789" i="14"/>
  <c r="AU789" i="14"/>
  <c r="AT789" i="14"/>
  <c r="AS789" i="14"/>
  <c r="AR789" i="14"/>
  <c r="AQ789" i="14"/>
  <c r="AP789" i="14"/>
  <c r="AO789" i="14"/>
  <c r="AM789" i="14"/>
  <c r="AL789" i="14"/>
  <c r="AK789" i="14"/>
  <c r="AJ789" i="14"/>
  <c r="AI789" i="14"/>
  <c r="AH789" i="14"/>
  <c r="AG789" i="14"/>
  <c r="AF789" i="14"/>
  <c r="V789" i="14"/>
  <c r="M789" i="14"/>
  <c r="D789" i="14"/>
  <c r="AV788" i="14"/>
  <c r="AU788" i="14"/>
  <c r="AT788" i="14"/>
  <c r="AS788" i="14"/>
  <c r="AR788" i="14"/>
  <c r="AQ788" i="14"/>
  <c r="AP788" i="14"/>
  <c r="AO788" i="14"/>
  <c r="AM788" i="14"/>
  <c r="AL788" i="14"/>
  <c r="AK788" i="14"/>
  <c r="AJ788" i="14"/>
  <c r="AI788" i="14"/>
  <c r="AH788" i="14"/>
  <c r="AG788" i="14"/>
  <c r="AF788" i="14"/>
  <c r="V788" i="14"/>
  <c r="M788" i="14"/>
  <c r="D788" i="14"/>
  <c r="AV787" i="14"/>
  <c r="AU787" i="14"/>
  <c r="AT787" i="14"/>
  <c r="AS787" i="14"/>
  <c r="AR787" i="14"/>
  <c r="AQ787" i="14"/>
  <c r="AP787" i="14"/>
  <c r="AO787" i="14"/>
  <c r="AM787" i="14"/>
  <c r="AL787" i="14"/>
  <c r="AK787" i="14"/>
  <c r="AJ787" i="14"/>
  <c r="AI787" i="14"/>
  <c r="AH787" i="14"/>
  <c r="AG787" i="14"/>
  <c r="AF787" i="14"/>
  <c r="V787" i="14"/>
  <c r="M787" i="14"/>
  <c r="D787" i="14"/>
  <c r="AV786" i="14"/>
  <c r="AU786" i="14"/>
  <c r="AT786" i="14"/>
  <c r="AS786" i="14"/>
  <c r="AR786" i="14"/>
  <c r="AQ786" i="14"/>
  <c r="AP786" i="14"/>
  <c r="AO786" i="14"/>
  <c r="AM786" i="14"/>
  <c r="AL786" i="14"/>
  <c r="AK786" i="14"/>
  <c r="AJ786" i="14"/>
  <c r="AI786" i="14"/>
  <c r="AH786" i="14"/>
  <c r="AG786" i="14"/>
  <c r="AF786" i="14"/>
  <c r="V786" i="14"/>
  <c r="AE786" i="14" s="1"/>
  <c r="M786" i="14"/>
  <c r="D786" i="14"/>
  <c r="AV785" i="14"/>
  <c r="AU785" i="14"/>
  <c r="AT785" i="14"/>
  <c r="AS785" i="14"/>
  <c r="AR785" i="14"/>
  <c r="AQ785" i="14"/>
  <c r="AP785" i="14"/>
  <c r="AO785" i="14"/>
  <c r="AM785" i="14"/>
  <c r="AL785" i="14"/>
  <c r="AK785" i="14"/>
  <c r="AJ785" i="14"/>
  <c r="AI785" i="14"/>
  <c r="AH785" i="14"/>
  <c r="AG785" i="14"/>
  <c r="AF785" i="14"/>
  <c r="AE785" i="14"/>
  <c r="V785" i="14"/>
  <c r="M785" i="14"/>
  <c r="AN785" i="14" s="1"/>
  <c r="D785" i="14"/>
  <c r="AV784" i="14"/>
  <c r="AU784" i="14"/>
  <c r="AT784" i="14"/>
  <c r="AS784" i="14"/>
  <c r="AR784" i="14"/>
  <c r="AQ784" i="14"/>
  <c r="AP784" i="14"/>
  <c r="AO784" i="14"/>
  <c r="AN784" i="14"/>
  <c r="AM784" i="14"/>
  <c r="AL784" i="14"/>
  <c r="AK784" i="14"/>
  <c r="AJ784" i="14"/>
  <c r="AI784" i="14"/>
  <c r="AH784" i="14"/>
  <c r="AG784" i="14"/>
  <c r="AF784" i="14"/>
  <c r="V784" i="14"/>
  <c r="M784" i="14"/>
  <c r="D784" i="14"/>
  <c r="AV783" i="14"/>
  <c r="AU783" i="14"/>
  <c r="AT783" i="14"/>
  <c r="AS783" i="14"/>
  <c r="AR783" i="14"/>
  <c r="AQ783" i="14"/>
  <c r="AP783" i="14"/>
  <c r="AO783" i="14"/>
  <c r="AM783" i="14"/>
  <c r="AL783" i="14"/>
  <c r="AK783" i="14"/>
  <c r="AJ783" i="14"/>
  <c r="AI783" i="14"/>
  <c r="AH783" i="14"/>
  <c r="AG783" i="14"/>
  <c r="AF783" i="14"/>
  <c r="V783" i="14"/>
  <c r="AE783" i="14" s="1"/>
  <c r="M783" i="14"/>
  <c r="D783" i="14"/>
  <c r="AV782" i="14"/>
  <c r="AU782" i="14"/>
  <c r="AT782" i="14"/>
  <c r="AS782" i="14"/>
  <c r="AR782" i="14"/>
  <c r="AQ782" i="14"/>
  <c r="AP782" i="14"/>
  <c r="AO782" i="14"/>
  <c r="AM782" i="14"/>
  <c r="AL782" i="14"/>
  <c r="AK782" i="14"/>
  <c r="AJ782" i="14"/>
  <c r="AI782" i="14"/>
  <c r="AH782" i="14"/>
  <c r="AG782" i="14"/>
  <c r="AF782" i="14"/>
  <c r="V782" i="14"/>
  <c r="M782" i="14"/>
  <c r="D782" i="14"/>
  <c r="AV781" i="14"/>
  <c r="AU781" i="14"/>
  <c r="AT781" i="14"/>
  <c r="AS781" i="14"/>
  <c r="AR781" i="14"/>
  <c r="AQ781" i="14"/>
  <c r="AP781" i="14"/>
  <c r="AO781" i="14"/>
  <c r="AM781" i="14"/>
  <c r="AL781" i="14"/>
  <c r="AK781" i="14"/>
  <c r="AJ781" i="14"/>
  <c r="AI781" i="14"/>
  <c r="AH781" i="14"/>
  <c r="AG781" i="14"/>
  <c r="AF781" i="14"/>
  <c r="V781" i="14"/>
  <c r="AE781" i="14" s="1"/>
  <c r="M781" i="14"/>
  <c r="D781" i="14"/>
  <c r="AV780" i="14"/>
  <c r="AU780" i="14"/>
  <c r="AT780" i="14"/>
  <c r="AS780" i="14"/>
  <c r="AR780" i="14"/>
  <c r="AQ780" i="14"/>
  <c r="AP780" i="14"/>
  <c r="AO780" i="14"/>
  <c r="AM780" i="14"/>
  <c r="AL780" i="14"/>
  <c r="AK780" i="14"/>
  <c r="AJ780" i="14"/>
  <c r="AI780" i="14"/>
  <c r="AH780" i="14"/>
  <c r="AG780" i="14"/>
  <c r="AF780" i="14"/>
  <c r="V780" i="14"/>
  <c r="M780" i="14"/>
  <c r="D780" i="14"/>
  <c r="AV779" i="14"/>
  <c r="AU779" i="14"/>
  <c r="AT779" i="14"/>
  <c r="AS779" i="14"/>
  <c r="AR779" i="14"/>
  <c r="AQ779" i="14"/>
  <c r="AP779" i="14"/>
  <c r="AO779" i="14"/>
  <c r="AM779" i="14"/>
  <c r="AL779" i="14"/>
  <c r="AK779" i="14"/>
  <c r="AJ779" i="14"/>
  <c r="AI779" i="14"/>
  <c r="AH779" i="14"/>
  <c r="AG779" i="14"/>
  <c r="AF779" i="14"/>
  <c r="V779" i="14"/>
  <c r="M779" i="14"/>
  <c r="D779" i="14"/>
  <c r="AV778" i="14"/>
  <c r="AU778" i="14"/>
  <c r="AT778" i="14"/>
  <c r="AS778" i="14"/>
  <c r="AR778" i="14"/>
  <c r="AQ778" i="14"/>
  <c r="AP778" i="14"/>
  <c r="AO778" i="14"/>
  <c r="AM778" i="14"/>
  <c r="AL778" i="14"/>
  <c r="AK778" i="14"/>
  <c r="AJ778" i="14"/>
  <c r="AI778" i="14"/>
  <c r="AH778" i="14"/>
  <c r="AG778" i="14"/>
  <c r="AF778" i="14"/>
  <c r="V778" i="14"/>
  <c r="M778" i="14"/>
  <c r="D778" i="14"/>
  <c r="AV777" i="14"/>
  <c r="AU777" i="14"/>
  <c r="AT777" i="14"/>
  <c r="AS777" i="14"/>
  <c r="AR777" i="14"/>
  <c r="AQ777" i="14"/>
  <c r="AP777" i="14"/>
  <c r="AO777" i="14"/>
  <c r="AM777" i="14"/>
  <c r="AL777" i="14"/>
  <c r="AK777" i="14"/>
  <c r="AJ777" i="14"/>
  <c r="AI777" i="14"/>
  <c r="AH777" i="14"/>
  <c r="AG777" i="14"/>
  <c r="AF777" i="14"/>
  <c r="V777" i="14"/>
  <c r="AE777" i="14" s="1"/>
  <c r="M777" i="14"/>
  <c r="D777" i="14"/>
  <c r="AV776" i="14"/>
  <c r="AU776" i="14"/>
  <c r="AT776" i="14"/>
  <c r="AS776" i="14"/>
  <c r="AR776" i="14"/>
  <c r="AQ776" i="14"/>
  <c r="AP776" i="14"/>
  <c r="AO776" i="14"/>
  <c r="AM776" i="14"/>
  <c r="AL776" i="14"/>
  <c r="AK776" i="14"/>
  <c r="AJ776" i="14"/>
  <c r="AI776" i="14"/>
  <c r="AH776" i="14"/>
  <c r="AG776" i="14"/>
  <c r="AF776" i="14"/>
  <c r="V776" i="14"/>
  <c r="M776" i="14"/>
  <c r="D776" i="14"/>
  <c r="AV775" i="14"/>
  <c r="AU775" i="14"/>
  <c r="AT775" i="14"/>
  <c r="AS775" i="14"/>
  <c r="AR775" i="14"/>
  <c r="AQ775" i="14"/>
  <c r="AP775" i="14"/>
  <c r="AO775" i="14"/>
  <c r="AM775" i="14"/>
  <c r="AL775" i="14"/>
  <c r="AK775" i="14"/>
  <c r="AJ775" i="14"/>
  <c r="AI775" i="14"/>
  <c r="AH775" i="14"/>
  <c r="AG775" i="14"/>
  <c r="AF775" i="14"/>
  <c r="V775" i="14"/>
  <c r="M775" i="14"/>
  <c r="D775" i="14"/>
  <c r="AV774" i="14"/>
  <c r="AU774" i="14"/>
  <c r="AT774" i="14"/>
  <c r="AS774" i="14"/>
  <c r="AR774" i="14"/>
  <c r="AQ774" i="14"/>
  <c r="AP774" i="14"/>
  <c r="AO774" i="14"/>
  <c r="AM774" i="14"/>
  <c r="AL774" i="14"/>
  <c r="AK774" i="14"/>
  <c r="AJ774" i="14"/>
  <c r="AI774" i="14"/>
  <c r="AH774" i="14"/>
  <c r="AG774" i="14"/>
  <c r="AF774" i="14"/>
  <c r="V774" i="14"/>
  <c r="M774" i="14"/>
  <c r="D774" i="14"/>
  <c r="AV773" i="14"/>
  <c r="AU773" i="14"/>
  <c r="AT773" i="14"/>
  <c r="AS773" i="14"/>
  <c r="AR773" i="14"/>
  <c r="AQ773" i="14"/>
  <c r="AP773" i="14"/>
  <c r="AO773" i="14"/>
  <c r="AM773" i="14"/>
  <c r="AL773" i="14"/>
  <c r="AK773" i="14"/>
  <c r="AJ773" i="14"/>
  <c r="AI773" i="14"/>
  <c r="AH773" i="14"/>
  <c r="AG773" i="14"/>
  <c r="AF773" i="14"/>
  <c r="V773" i="14"/>
  <c r="M773" i="14"/>
  <c r="D773" i="14"/>
  <c r="AV772" i="14"/>
  <c r="AU772" i="14"/>
  <c r="AT772" i="14"/>
  <c r="AS772" i="14"/>
  <c r="AR772" i="14"/>
  <c r="AQ772" i="14"/>
  <c r="AP772" i="14"/>
  <c r="AO772" i="14"/>
  <c r="AM772" i="14"/>
  <c r="AL772" i="14"/>
  <c r="AK772" i="14"/>
  <c r="AJ772" i="14"/>
  <c r="AI772" i="14"/>
  <c r="AH772" i="14"/>
  <c r="AG772" i="14"/>
  <c r="AF772" i="14"/>
  <c r="V772" i="14"/>
  <c r="M772" i="14"/>
  <c r="AN772" i="14" s="1"/>
  <c r="D772" i="14"/>
  <c r="AV771" i="14"/>
  <c r="AU771" i="14"/>
  <c r="AT771" i="14"/>
  <c r="AS771" i="14"/>
  <c r="AR771" i="14"/>
  <c r="AQ771" i="14"/>
  <c r="AP771" i="14"/>
  <c r="AO771" i="14"/>
  <c r="AM771" i="14"/>
  <c r="AL771" i="14"/>
  <c r="AK771" i="14"/>
  <c r="AJ771" i="14"/>
  <c r="AI771" i="14"/>
  <c r="AH771" i="14"/>
  <c r="AG771" i="14"/>
  <c r="AF771" i="14"/>
  <c r="V771" i="14"/>
  <c r="M771" i="14"/>
  <c r="D771" i="14"/>
  <c r="AV770" i="14"/>
  <c r="AU770" i="14"/>
  <c r="AT770" i="14"/>
  <c r="AS770" i="14"/>
  <c r="AR770" i="14"/>
  <c r="AQ770" i="14"/>
  <c r="AP770" i="14"/>
  <c r="AO770" i="14"/>
  <c r="AM770" i="14"/>
  <c r="AL770" i="14"/>
  <c r="AK770" i="14"/>
  <c r="AJ770" i="14"/>
  <c r="AI770" i="14"/>
  <c r="AH770" i="14"/>
  <c r="AG770" i="14"/>
  <c r="AF770" i="14"/>
  <c r="V770" i="14"/>
  <c r="M770" i="14"/>
  <c r="M768" i="14" s="1"/>
  <c r="D770" i="14"/>
  <c r="AD769" i="14"/>
  <c r="AC769" i="14"/>
  <c r="AB769" i="14"/>
  <c r="AA769" i="14"/>
  <c r="Z769" i="14"/>
  <c r="Y769" i="14"/>
  <c r="X769" i="14"/>
  <c r="W769" i="14"/>
  <c r="U769" i="14"/>
  <c r="AV769" i="14" s="1"/>
  <c r="T769" i="14"/>
  <c r="AU769" i="14" s="1"/>
  <c r="S769" i="14"/>
  <c r="R769" i="14"/>
  <c r="AS769" i="14" s="1"/>
  <c r="Q769" i="14"/>
  <c r="AR769" i="14" s="1"/>
  <c r="P769" i="14"/>
  <c r="AQ769" i="14" s="1"/>
  <c r="O769" i="14"/>
  <c r="N769" i="14"/>
  <c r="AO769" i="14" s="1"/>
  <c r="L769" i="14"/>
  <c r="K769" i="14"/>
  <c r="K767" i="14" s="1"/>
  <c r="J769" i="14"/>
  <c r="I769" i="14"/>
  <c r="H769" i="14"/>
  <c r="G769" i="14"/>
  <c r="G767" i="14" s="1"/>
  <c r="F769" i="14"/>
  <c r="E769" i="14"/>
  <c r="AD768" i="14"/>
  <c r="AC768" i="14"/>
  <c r="AB768" i="14"/>
  <c r="AA768" i="14"/>
  <c r="AJ768" i="14" s="1"/>
  <c r="Z768" i="14"/>
  <c r="Y768" i="14"/>
  <c r="X768" i="14"/>
  <c r="W768" i="14"/>
  <c r="U768" i="14"/>
  <c r="AV768" i="14" s="1"/>
  <c r="T768" i="14"/>
  <c r="S768" i="14"/>
  <c r="AT768" i="14" s="1"/>
  <c r="R768" i="14"/>
  <c r="Q768" i="14"/>
  <c r="AR768" i="14" s="1"/>
  <c r="P768" i="14"/>
  <c r="O768" i="14"/>
  <c r="AP768" i="14" s="1"/>
  <c r="N768" i="14"/>
  <c r="L768" i="14"/>
  <c r="L767" i="14" s="1"/>
  <c r="K768" i="14"/>
  <c r="J768" i="14"/>
  <c r="I768" i="14"/>
  <c r="H768" i="14"/>
  <c r="H767" i="14" s="1"/>
  <c r="G768" i="14"/>
  <c r="F768" i="14"/>
  <c r="F767" i="14" s="1"/>
  <c r="E768" i="14"/>
  <c r="D768" i="14"/>
  <c r="Q767" i="14"/>
  <c r="AV765" i="14"/>
  <c r="AU765" i="14"/>
  <c r="AT765" i="14"/>
  <c r="AS765" i="14"/>
  <c r="AR765" i="14"/>
  <c r="AQ765" i="14"/>
  <c r="AP765" i="14"/>
  <c r="AO765" i="14"/>
  <c r="AM765" i="14"/>
  <c r="AL765" i="14"/>
  <c r="AK765" i="14"/>
  <c r="AJ765" i="14"/>
  <c r="AI765" i="14"/>
  <c r="AH765" i="14"/>
  <c r="AG765" i="14"/>
  <c r="AF765" i="14"/>
  <c r="V765" i="14"/>
  <c r="M765" i="14"/>
  <c r="D765" i="14"/>
  <c r="AV764" i="14"/>
  <c r="AU764" i="14"/>
  <c r="AT764" i="14"/>
  <c r="AS764" i="14"/>
  <c r="AR764" i="14"/>
  <c r="AQ764" i="14"/>
  <c r="AP764" i="14"/>
  <c r="AO764" i="14"/>
  <c r="AM764" i="14"/>
  <c r="AL764" i="14"/>
  <c r="AK764" i="14"/>
  <c r="AJ764" i="14"/>
  <c r="AI764" i="14"/>
  <c r="AH764" i="14"/>
  <c r="AG764" i="14"/>
  <c r="AF764" i="14"/>
  <c r="V764" i="14"/>
  <c r="M764" i="14"/>
  <c r="D764" i="14"/>
  <c r="AV763" i="14"/>
  <c r="AU763" i="14"/>
  <c r="AT763" i="14"/>
  <c r="AS763" i="14"/>
  <c r="AR763" i="14"/>
  <c r="AQ763" i="14"/>
  <c r="AP763" i="14"/>
  <c r="AO763" i="14"/>
  <c r="AM763" i="14"/>
  <c r="AL763" i="14"/>
  <c r="AK763" i="14"/>
  <c r="AJ763" i="14"/>
  <c r="AI763" i="14"/>
  <c r="AH763" i="14"/>
  <c r="AG763" i="14"/>
  <c r="AF763" i="14"/>
  <c r="V763" i="14"/>
  <c r="M763" i="14"/>
  <c r="AN763" i="14" s="1"/>
  <c r="D763" i="14"/>
  <c r="AV762" i="14"/>
  <c r="AU762" i="14"/>
  <c r="AT762" i="14"/>
  <c r="AS762" i="14"/>
  <c r="AR762" i="14"/>
  <c r="AQ762" i="14"/>
  <c r="AP762" i="14"/>
  <c r="AO762" i="14"/>
  <c r="AM762" i="14"/>
  <c r="AL762" i="14"/>
  <c r="AK762" i="14"/>
  <c r="AJ762" i="14"/>
  <c r="AI762" i="14"/>
  <c r="AH762" i="14"/>
  <c r="AG762" i="14"/>
  <c r="AF762" i="14"/>
  <c r="V762" i="14"/>
  <c r="M762" i="14"/>
  <c r="D762" i="14"/>
  <c r="AV761" i="14"/>
  <c r="AU761" i="14"/>
  <c r="AT761" i="14"/>
  <c r="AS761" i="14"/>
  <c r="AR761" i="14"/>
  <c r="AQ761" i="14"/>
  <c r="AP761" i="14"/>
  <c r="AO761" i="14"/>
  <c r="AM761" i="14"/>
  <c r="AL761" i="14"/>
  <c r="AK761" i="14"/>
  <c r="AJ761" i="14"/>
  <c r="AI761" i="14"/>
  <c r="AH761" i="14"/>
  <c r="AG761" i="14"/>
  <c r="AF761" i="14"/>
  <c r="V761" i="14"/>
  <c r="M761" i="14"/>
  <c r="D761" i="14"/>
  <c r="AV760" i="14"/>
  <c r="AU760" i="14"/>
  <c r="AT760" i="14"/>
  <c r="AS760" i="14"/>
  <c r="AR760" i="14"/>
  <c r="AQ760" i="14"/>
  <c r="AP760" i="14"/>
  <c r="AO760" i="14"/>
  <c r="AM760" i="14"/>
  <c r="AL760" i="14"/>
  <c r="AK760" i="14"/>
  <c r="AJ760" i="14"/>
  <c r="AI760" i="14"/>
  <c r="AH760" i="14"/>
  <c r="AG760" i="14"/>
  <c r="AF760" i="14"/>
  <c r="V760" i="14"/>
  <c r="AE760" i="14" s="1"/>
  <c r="M760" i="14"/>
  <c r="D760" i="14"/>
  <c r="AV759" i="14"/>
  <c r="AU759" i="14"/>
  <c r="AT759" i="14"/>
  <c r="AS759" i="14"/>
  <c r="AR759" i="14"/>
  <c r="AQ759" i="14"/>
  <c r="AP759" i="14"/>
  <c r="AO759" i="14"/>
  <c r="AM759" i="14"/>
  <c r="AL759" i="14"/>
  <c r="AK759" i="14"/>
  <c r="AJ759" i="14"/>
  <c r="AI759" i="14"/>
  <c r="AH759" i="14"/>
  <c r="AG759" i="14"/>
  <c r="AF759" i="14"/>
  <c r="V759" i="14"/>
  <c r="M759" i="14"/>
  <c r="D759" i="14"/>
  <c r="AV758" i="14"/>
  <c r="AU758" i="14"/>
  <c r="AT758" i="14"/>
  <c r="AS758" i="14"/>
  <c r="AR758" i="14"/>
  <c r="AQ758" i="14"/>
  <c r="AP758" i="14"/>
  <c r="AO758" i="14"/>
  <c r="AM758" i="14"/>
  <c r="AL758" i="14"/>
  <c r="AK758" i="14"/>
  <c r="AJ758" i="14"/>
  <c r="AI758" i="14"/>
  <c r="AH758" i="14"/>
  <c r="AG758" i="14"/>
  <c r="AF758" i="14"/>
  <c r="V758" i="14"/>
  <c r="M758" i="14"/>
  <c r="D758" i="14"/>
  <c r="AV757" i="14"/>
  <c r="AU757" i="14"/>
  <c r="AT757" i="14"/>
  <c r="AS757" i="14"/>
  <c r="AR757" i="14"/>
  <c r="AQ757" i="14"/>
  <c r="AP757" i="14"/>
  <c r="AO757" i="14"/>
  <c r="AM757" i="14"/>
  <c r="AL757" i="14"/>
  <c r="AK757" i="14"/>
  <c r="AJ757" i="14"/>
  <c r="AI757" i="14"/>
  <c r="AH757" i="14"/>
  <c r="AG757" i="14"/>
  <c r="AF757" i="14"/>
  <c r="V757" i="14"/>
  <c r="M757" i="14"/>
  <c r="AN757" i="14" s="1"/>
  <c r="D757" i="14"/>
  <c r="AV756" i="14"/>
  <c r="AU756" i="14"/>
  <c r="AT756" i="14"/>
  <c r="AS756" i="14"/>
  <c r="AR756" i="14"/>
  <c r="AQ756" i="14"/>
  <c r="AP756" i="14"/>
  <c r="AO756" i="14"/>
  <c r="AM756" i="14"/>
  <c r="AL756" i="14"/>
  <c r="AK756" i="14"/>
  <c r="AJ756" i="14"/>
  <c r="AI756" i="14"/>
  <c r="AH756" i="14"/>
  <c r="AG756" i="14"/>
  <c r="AF756" i="14"/>
  <c r="V756" i="14"/>
  <c r="M756" i="14"/>
  <c r="D756" i="14"/>
  <c r="AV755" i="14"/>
  <c r="AU755" i="14"/>
  <c r="AT755" i="14"/>
  <c r="AS755" i="14"/>
  <c r="AR755" i="14"/>
  <c r="AQ755" i="14"/>
  <c r="AP755" i="14"/>
  <c r="AO755" i="14"/>
  <c r="AM755" i="14"/>
  <c r="AL755" i="14"/>
  <c r="AK755" i="14"/>
  <c r="AJ755" i="14"/>
  <c r="AI755" i="14"/>
  <c r="AH755" i="14"/>
  <c r="AG755" i="14"/>
  <c r="AF755" i="14"/>
  <c r="V755" i="14"/>
  <c r="M755" i="14"/>
  <c r="AN755" i="14" s="1"/>
  <c r="D755" i="14"/>
  <c r="AV754" i="14"/>
  <c r="AU754" i="14"/>
  <c r="AT754" i="14"/>
  <c r="AS754" i="14"/>
  <c r="AR754" i="14"/>
  <c r="AQ754" i="14"/>
  <c r="AP754" i="14"/>
  <c r="AO754" i="14"/>
  <c r="AM754" i="14"/>
  <c r="AL754" i="14"/>
  <c r="AK754" i="14"/>
  <c r="AJ754" i="14"/>
  <c r="AI754" i="14"/>
  <c r="AH754" i="14"/>
  <c r="AG754" i="14"/>
  <c r="AF754" i="14"/>
  <c r="V754" i="14"/>
  <c r="M754" i="14"/>
  <c r="D754" i="14"/>
  <c r="AV753" i="14"/>
  <c r="AU753" i="14"/>
  <c r="AT753" i="14"/>
  <c r="AS753" i="14"/>
  <c r="AR753" i="14"/>
  <c r="AQ753" i="14"/>
  <c r="AP753" i="14"/>
  <c r="AO753" i="14"/>
  <c r="AM753" i="14"/>
  <c r="AL753" i="14"/>
  <c r="AK753" i="14"/>
  <c r="AJ753" i="14"/>
  <c r="AI753" i="14"/>
  <c r="AH753" i="14"/>
  <c r="AG753" i="14"/>
  <c r="AF753" i="14"/>
  <c r="V753" i="14"/>
  <c r="M753" i="14"/>
  <c r="D753" i="14"/>
  <c r="AV752" i="14"/>
  <c r="AU752" i="14"/>
  <c r="AT752" i="14"/>
  <c r="AS752" i="14"/>
  <c r="AR752" i="14"/>
  <c r="AQ752" i="14"/>
  <c r="AP752" i="14"/>
  <c r="AO752" i="14"/>
  <c r="AM752" i="14"/>
  <c r="AL752" i="14"/>
  <c r="AK752" i="14"/>
  <c r="AJ752" i="14"/>
  <c r="AI752" i="14"/>
  <c r="AH752" i="14"/>
  <c r="AG752" i="14"/>
  <c r="AF752" i="14"/>
  <c r="V752" i="14"/>
  <c r="M752" i="14"/>
  <c r="AE752" i="14" s="1"/>
  <c r="D752" i="14"/>
  <c r="AV751" i="14"/>
  <c r="AU751" i="14"/>
  <c r="AT751" i="14"/>
  <c r="AS751" i="14"/>
  <c r="AR751" i="14"/>
  <c r="AQ751" i="14"/>
  <c r="AP751" i="14"/>
  <c r="AO751" i="14"/>
  <c r="AM751" i="14"/>
  <c r="AL751" i="14"/>
  <c r="AK751" i="14"/>
  <c r="AJ751" i="14"/>
  <c r="AI751" i="14"/>
  <c r="AH751" i="14"/>
  <c r="AG751" i="14"/>
  <c r="AF751" i="14"/>
  <c r="V751" i="14"/>
  <c r="M751" i="14"/>
  <c r="AN751" i="14" s="1"/>
  <c r="D751" i="14"/>
  <c r="AV750" i="14"/>
  <c r="AU750" i="14"/>
  <c r="AT750" i="14"/>
  <c r="AS750" i="14"/>
  <c r="AR750" i="14"/>
  <c r="AQ750" i="14"/>
  <c r="AP750" i="14"/>
  <c r="AO750" i="14"/>
  <c r="AM750" i="14"/>
  <c r="AL750" i="14"/>
  <c r="AK750" i="14"/>
  <c r="AJ750" i="14"/>
  <c r="AI750" i="14"/>
  <c r="AH750" i="14"/>
  <c r="AG750" i="14"/>
  <c r="AF750" i="14"/>
  <c r="V750" i="14"/>
  <c r="M750" i="14"/>
  <c r="D750" i="14"/>
  <c r="AV749" i="14"/>
  <c r="AU749" i="14"/>
  <c r="AT749" i="14"/>
  <c r="AS749" i="14"/>
  <c r="AR749" i="14"/>
  <c r="AQ749" i="14"/>
  <c r="AP749" i="14"/>
  <c r="AO749" i="14"/>
  <c r="AM749" i="14"/>
  <c r="AL749" i="14"/>
  <c r="AK749" i="14"/>
  <c r="AJ749" i="14"/>
  <c r="AI749" i="14"/>
  <c r="AH749" i="14"/>
  <c r="AG749" i="14"/>
  <c r="AF749" i="14"/>
  <c r="V749" i="14"/>
  <c r="M749" i="14"/>
  <c r="AN749" i="14" s="1"/>
  <c r="D749" i="14"/>
  <c r="AV748" i="14"/>
  <c r="AU748" i="14"/>
  <c r="AT748" i="14"/>
  <c r="AS748" i="14"/>
  <c r="AR748" i="14"/>
  <c r="AQ748" i="14"/>
  <c r="AP748" i="14"/>
  <c r="AO748" i="14"/>
  <c r="AM748" i="14"/>
  <c r="AL748" i="14"/>
  <c r="AK748" i="14"/>
  <c r="AJ748" i="14"/>
  <c r="AI748" i="14"/>
  <c r="AH748" i="14"/>
  <c r="AG748" i="14"/>
  <c r="AF748" i="14"/>
  <c r="V748" i="14"/>
  <c r="M748" i="14"/>
  <c r="D748" i="14"/>
  <c r="AV747" i="14"/>
  <c r="AU747" i="14"/>
  <c r="AT747" i="14"/>
  <c r="AS747" i="14"/>
  <c r="AR747" i="14"/>
  <c r="AQ747" i="14"/>
  <c r="AP747" i="14"/>
  <c r="AO747" i="14"/>
  <c r="AM747" i="14"/>
  <c r="AL747" i="14"/>
  <c r="AK747" i="14"/>
  <c r="AJ747" i="14"/>
  <c r="AI747" i="14"/>
  <c r="AH747" i="14"/>
  <c r="AG747" i="14"/>
  <c r="AF747" i="14"/>
  <c r="V747" i="14"/>
  <c r="M747" i="14"/>
  <c r="AN747" i="14" s="1"/>
  <c r="D747" i="14"/>
  <c r="AV746" i="14"/>
  <c r="AU746" i="14"/>
  <c r="AT746" i="14"/>
  <c r="AS746" i="14"/>
  <c r="AR746" i="14"/>
  <c r="AQ746" i="14"/>
  <c r="AP746" i="14"/>
  <c r="AO746" i="14"/>
  <c r="AM746" i="14"/>
  <c r="AL746" i="14"/>
  <c r="AK746" i="14"/>
  <c r="AJ746" i="14"/>
  <c r="AI746" i="14"/>
  <c r="AH746" i="14"/>
  <c r="AG746" i="14"/>
  <c r="AF746" i="14"/>
  <c r="V746" i="14"/>
  <c r="M746" i="14"/>
  <c r="D746" i="14"/>
  <c r="AV745" i="14"/>
  <c r="AU745" i="14"/>
  <c r="AT745" i="14"/>
  <c r="AS745" i="14"/>
  <c r="AR745" i="14"/>
  <c r="AQ745" i="14"/>
  <c r="AP745" i="14"/>
  <c r="AO745" i="14"/>
  <c r="AM745" i="14"/>
  <c r="AL745" i="14"/>
  <c r="AK745" i="14"/>
  <c r="AJ745" i="14"/>
  <c r="AI745" i="14"/>
  <c r="AH745" i="14"/>
  <c r="AG745" i="14"/>
  <c r="AF745" i="14"/>
  <c r="V745" i="14"/>
  <c r="M745" i="14"/>
  <c r="D745" i="14"/>
  <c r="AV744" i="14"/>
  <c r="AU744" i="14"/>
  <c r="AT744" i="14"/>
  <c r="AS744" i="14"/>
  <c r="AR744" i="14"/>
  <c r="AQ744" i="14"/>
  <c r="AP744" i="14"/>
  <c r="AO744" i="14"/>
  <c r="AM744" i="14"/>
  <c r="AL744" i="14"/>
  <c r="AK744" i="14"/>
  <c r="AJ744" i="14"/>
  <c r="AI744" i="14"/>
  <c r="AH744" i="14"/>
  <c r="AG744" i="14"/>
  <c r="AF744" i="14"/>
  <c r="V744" i="14"/>
  <c r="AE744" i="14" s="1"/>
  <c r="M744" i="14"/>
  <c r="D744" i="14"/>
  <c r="AV743" i="14"/>
  <c r="AU743" i="14"/>
  <c r="AT743" i="14"/>
  <c r="AS743" i="14"/>
  <c r="AR743" i="14"/>
  <c r="AQ743" i="14"/>
  <c r="AP743" i="14"/>
  <c r="AO743" i="14"/>
  <c r="AM743" i="14"/>
  <c r="AL743" i="14"/>
  <c r="AK743" i="14"/>
  <c r="AJ743" i="14"/>
  <c r="AI743" i="14"/>
  <c r="AH743" i="14"/>
  <c r="AG743" i="14"/>
  <c r="AF743" i="14"/>
  <c r="V743" i="14"/>
  <c r="M743" i="14"/>
  <c r="D743" i="14"/>
  <c r="AV742" i="14"/>
  <c r="AU742" i="14"/>
  <c r="AT742" i="14"/>
  <c r="AS742" i="14"/>
  <c r="AR742" i="14"/>
  <c r="AQ742" i="14"/>
  <c r="AP742" i="14"/>
  <c r="AO742" i="14"/>
  <c r="AM742" i="14"/>
  <c r="AL742" i="14"/>
  <c r="AK742" i="14"/>
  <c r="AJ742" i="14"/>
  <c r="AI742" i="14"/>
  <c r="AH742" i="14"/>
  <c r="AG742" i="14"/>
  <c r="AF742" i="14"/>
  <c r="V742" i="14"/>
  <c r="M742" i="14"/>
  <c r="D742" i="14"/>
  <c r="AV741" i="14"/>
  <c r="AU741" i="14"/>
  <c r="AT741" i="14"/>
  <c r="AS741" i="14"/>
  <c r="AR741" i="14"/>
  <c r="AQ741" i="14"/>
  <c r="AP741" i="14"/>
  <c r="AO741" i="14"/>
  <c r="AM741" i="14"/>
  <c r="AL741" i="14"/>
  <c r="AK741" i="14"/>
  <c r="AJ741" i="14"/>
  <c r="AI741" i="14"/>
  <c r="AH741" i="14"/>
  <c r="AG741" i="14"/>
  <c r="AF741" i="14"/>
  <c r="V741" i="14"/>
  <c r="M741" i="14"/>
  <c r="AN741" i="14" s="1"/>
  <c r="D741" i="14"/>
  <c r="AV740" i="14"/>
  <c r="AU740" i="14"/>
  <c r="AT740" i="14"/>
  <c r="AS740" i="14"/>
  <c r="AR740" i="14"/>
  <c r="AQ740" i="14"/>
  <c r="AP740" i="14"/>
  <c r="AO740" i="14"/>
  <c r="AM740" i="14"/>
  <c r="AL740" i="14"/>
  <c r="AK740" i="14"/>
  <c r="AJ740" i="14"/>
  <c r="AI740" i="14"/>
  <c r="AH740" i="14"/>
  <c r="AG740" i="14"/>
  <c r="AF740" i="14"/>
  <c r="V740" i="14"/>
  <c r="V738" i="14" s="1"/>
  <c r="M740" i="14"/>
  <c r="D740" i="14"/>
  <c r="D738" i="14" s="1"/>
  <c r="AD739" i="14"/>
  <c r="AC739" i="14"/>
  <c r="AB739" i="14"/>
  <c r="AA739" i="14"/>
  <c r="AJ739" i="14" s="1"/>
  <c r="Z739" i="14"/>
  <c r="Y739" i="14"/>
  <c r="X739" i="14"/>
  <c r="W739" i="14"/>
  <c r="U739" i="14"/>
  <c r="AV739" i="14" s="1"/>
  <c r="T739" i="14"/>
  <c r="S739" i="14"/>
  <c r="AT739" i="14" s="1"/>
  <c r="R739" i="14"/>
  <c r="AS739" i="14" s="1"/>
  <c r="Q739" i="14"/>
  <c r="AR739" i="14" s="1"/>
  <c r="P739" i="14"/>
  <c r="O739" i="14"/>
  <c r="N739" i="14"/>
  <c r="AO739" i="14" s="1"/>
  <c r="L739" i="14"/>
  <c r="K739" i="14"/>
  <c r="J739" i="14"/>
  <c r="I739" i="14"/>
  <c r="H739" i="14"/>
  <c r="G739" i="14"/>
  <c r="F739" i="14"/>
  <c r="E739" i="14"/>
  <c r="E737" i="14" s="1"/>
  <c r="AD738" i="14"/>
  <c r="AC738" i="14"/>
  <c r="AB738" i="14"/>
  <c r="AA738" i="14"/>
  <c r="Z738" i="14"/>
  <c r="Z737" i="14" s="1"/>
  <c r="Y738" i="14"/>
  <c r="Y737" i="14" s="1"/>
  <c r="X738" i="14"/>
  <c r="W738" i="14"/>
  <c r="U738" i="14"/>
  <c r="U737" i="14" s="1"/>
  <c r="T738" i="14"/>
  <c r="T737" i="14" s="1"/>
  <c r="S738" i="14"/>
  <c r="R738" i="14"/>
  <c r="Q738" i="14"/>
  <c r="Q737" i="14" s="1"/>
  <c r="AR737" i="14" s="1"/>
  <c r="P738" i="14"/>
  <c r="P737" i="14" s="1"/>
  <c r="O738" i="14"/>
  <c r="AP738" i="14" s="1"/>
  <c r="N738" i="14"/>
  <c r="L738" i="14"/>
  <c r="K738" i="14"/>
  <c r="K737" i="14" s="1"/>
  <c r="J738" i="14"/>
  <c r="I738" i="14"/>
  <c r="H738" i="14"/>
  <c r="G738" i="14"/>
  <c r="G737" i="14" s="1"/>
  <c r="F738" i="14"/>
  <c r="E738" i="14"/>
  <c r="AD737" i="14"/>
  <c r="AC737" i="14"/>
  <c r="AV735" i="14"/>
  <c r="AU735" i="14"/>
  <c r="AT735" i="14"/>
  <c r="AS735" i="14"/>
  <c r="AR735" i="14"/>
  <c r="AQ735" i="14"/>
  <c r="AP735" i="14"/>
  <c r="AO735" i="14"/>
  <c r="AM735" i="14"/>
  <c r="AL735" i="14"/>
  <c r="AK735" i="14"/>
  <c r="AJ735" i="14"/>
  <c r="AI735" i="14"/>
  <c r="AH735" i="14"/>
  <c r="AG735" i="14"/>
  <c r="AF735" i="14"/>
  <c r="V735" i="14"/>
  <c r="M735" i="14"/>
  <c r="D735" i="14"/>
  <c r="AV734" i="14"/>
  <c r="AU734" i="14"/>
  <c r="AT734" i="14"/>
  <c r="AS734" i="14"/>
  <c r="AR734" i="14"/>
  <c r="AQ734" i="14"/>
  <c r="AP734" i="14"/>
  <c r="AO734" i="14"/>
  <c r="AM734" i="14"/>
  <c r="AL734" i="14"/>
  <c r="AK734" i="14"/>
  <c r="AJ734" i="14"/>
  <c r="AI734" i="14"/>
  <c r="AH734" i="14"/>
  <c r="AG734" i="14"/>
  <c r="AF734" i="14"/>
  <c r="V734" i="14"/>
  <c r="M734" i="14"/>
  <c r="AN734" i="14" s="1"/>
  <c r="D734" i="14"/>
  <c r="AV733" i="14"/>
  <c r="AU733" i="14"/>
  <c r="AT733" i="14"/>
  <c r="AS733" i="14"/>
  <c r="AR733" i="14"/>
  <c r="AQ733" i="14"/>
  <c r="AP733" i="14"/>
  <c r="AO733" i="14"/>
  <c r="AM733" i="14"/>
  <c r="AL733" i="14"/>
  <c r="AK733" i="14"/>
  <c r="AJ733" i="14"/>
  <c r="AI733" i="14"/>
  <c r="AH733" i="14"/>
  <c r="AG733" i="14"/>
  <c r="AF733" i="14"/>
  <c r="V733" i="14"/>
  <c r="M733" i="14"/>
  <c r="D733" i="14"/>
  <c r="AV732" i="14"/>
  <c r="AU732" i="14"/>
  <c r="AT732" i="14"/>
  <c r="AS732" i="14"/>
  <c r="AR732" i="14"/>
  <c r="AQ732" i="14"/>
  <c r="AP732" i="14"/>
  <c r="AO732" i="14"/>
  <c r="AM732" i="14"/>
  <c r="AL732" i="14"/>
  <c r="AK732" i="14"/>
  <c r="AJ732" i="14"/>
  <c r="AI732" i="14"/>
  <c r="AH732" i="14"/>
  <c r="AG732" i="14"/>
  <c r="AF732" i="14"/>
  <c r="V732" i="14"/>
  <c r="M732" i="14"/>
  <c r="D732" i="14"/>
  <c r="AV731" i="14"/>
  <c r="AU731" i="14"/>
  <c r="AT731" i="14"/>
  <c r="AS731" i="14"/>
  <c r="AR731" i="14"/>
  <c r="AQ731" i="14"/>
  <c r="AP731" i="14"/>
  <c r="AO731" i="14"/>
  <c r="AM731" i="14"/>
  <c r="AL731" i="14"/>
  <c r="AK731" i="14"/>
  <c r="AJ731" i="14"/>
  <c r="AI731" i="14"/>
  <c r="AH731" i="14"/>
  <c r="AG731" i="14"/>
  <c r="AF731" i="14"/>
  <c r="V731" i="14"/>
  <c r="AE731" i="14" s="1"/>
  <c r="M731" i="14"/>
  <c r="D731" i="14"/>
  <c r="AV730" i="14"/>
  <c r="AU730" i="14"/>
  <c r="AT730" i="14"/>
  <c r="AS730" i="14"/>
  <c r="AR730" i="14"/>
  <c r="AQ730" i="14"/>
  <c r="AP730" i="14"/>
  <c r="AO730" i="14"/>
  <c r="AM730" i="14"/>
  <c r="AL730" i="14"/>
  <c r="AK730" i="14"/>
  <c r="AJ730" i="14"/>
  <c r="AI730" i="14"/>
  <c r="AH730" i="14"/>
  <c r="AG730" i="14"/>
  <c r="AF730" i="14"/>
  <c r="V730" i="14"/>
  <c r="M730" i="14"/>
  <c r="D730" i="14"/>
  <c r="AV729" i="14"/>
  <c r="AU729" i="14"/>
  <c r="AT729" i="14"/>
  <c r="AS729" i="14"/>
  <c r="AR729" i="14"/>
  <c r="AQ729" i="14"/>
  <c r="AP729" i="14"/>
  <c r="AO729" i="14"/>
  <c r="AM729" i="14"/>
  <c r="AL729" i="14"/>
  <c r="AK729" i="14"/>
  <c r="AJ729" i="14"/>
  <c r="AI729" i="14"/>
  <c r="AH729" i="14"/>
  <c r="AG729" i="14"/>
  <c r="AF729" i="14"/>
  <c r="V729" i="14"/>
  <c r="M729" i="14"/>
  <c r="D729" i="14"/>
  <c r="AV728" i="14"/>
  <c r="AU728" i="14"/>
  <c r="AT728" i="14"/>
  <c r="AS728" i="14"/>
  <c r="AR728" i="14"/>
  <c r="AQ728" i="14"/>
  <c r="AP728" i="14"/>
  <c r="AO728" i="14"/>
  <c r="AM728" i="14"/>
  <c r="AL728" i="14"/>
  <c r="AK728" i="14"/>
  <c r="AJ728" i="14"/>
  <c r="AI728" i="14"/>
  <c r="AH728" i="14"/>
  <c r="AG728" i="14"/>
  <c r="AF728" i="14"/>
  <c r="V728" i="14"/>
  <c r="M728" i="14"/>
  <c r="D728" i="14"/>
  <c r="AV727" i="14"/>
  <c r="AU727" i="14"/>
  <c r="AT727" i="14"/>
  <c r="AS727" i="14"/>
  <c r="AR727" i="14"/>
  <c r="AQ727" i="14"/>
  <c r="AP727" i="14"/>
  <c r="AO727" i="14"/>
  <c r="AM727" i="14"/>
  <c r="AL727" i="14"/>
  <c r="AK727" i="14"/>
  <c r="AJ727" i="14"/>
  <c r="AI727" i="14"/>
  <c r="AH727" i="14"/>
  <c r="AG727" i="14"/>
  <c r="AF727" i="14"/>
  <c r="V727" i="14"/>
  <c r="AE727" i="14" s="1"/>
  <c r="M727" i="14"/>
  <c r="D727" i="14"/>
  <c r="AV726" i="14"/>
  <c r="AU726" i="14"/>
  <c r="AT726" i="14"/>
  <c r="AS726" i="14"/>
  <c r="AR726" i="14"/>
  <c r="AQ726" i="14"/>
  <c r="AP726" i="14"/>
  <c r="AO726" i="14"/>
  <c r="AM726" i="14"/>
  <c r="AL726" i="14"/>
  <c r="AK726" i="14"/>
  <c r="AJ726" i="14"/>
  <c r="AI726" i="14"/>
  <c r="AH726" i="14"/>
  <c r="AG726" i="14"/>
  <c r="AF726" i="14"/>
  <c r="V726" i="14"/>
  <c r="M726" i="14"/>
  <c r="D726" i="14"/>
  <c r="AV725" i="14"/>
  <c r="AU725" i="14"/>
  <c r="AT725" i="14"/>
  <c r="AS725" i="14"/>
  <c r="AR725" i="14"/>
  <c r="AQ725" i="14"/>
  <c r="AP725" i="14"/>
  <c r="AO725" i="14"/>
  <c r="AM725" i="14"/>
  <c r="AL725" i="14"/>
  <c r="AK725" i="14"/>
  <c r="AJ725" i="14"/>
  <c r="AI725" i="14"/>
  <c r="AH725" i="14"/>
  <c r="AG725" i="14"/>
  <c r="AF725" i="14"/>
  <c r="V725" i="14"/>
  <c r="M725" i="14"/>
  <c r="D725" i="14"/>
  <c r="AV724" i="14"/>
  <c r="AU724" i="14"/>
  <c r="AT724" i="14"/>
  <c r="AS724" i="14"/>
  <c r="AR724" i="14"/>
  <c r="AQ724" i="14"/>
  <c r="AP724" i="14"/>
  <c r="AO724" i="14"/>
  <c r="AM724" i="14"/>
  <c r="AL724" i="14"/>
  <c r="AK724" i="14"/>
  <c r="AJ724" i="14"/>
  <c r="AI724" i="14"/>
  <c r="AH724" i="14"/>
  <c r="AG724" i="14"/>
  <c r="AF724" i="14"/>
  <c r="V724" i="14"/>
  <c r="AE724" i="14" s="1"/>
  <c r="M724" i="14"/>
  <c r="D724" i="14"/>
  <c r="AV723" i="14"/>
  <c r="AU723" i="14"/>
  <c r="AT723" i="14"/>
  <c r="AS723" i="14"/>
  <c r="AR723" i="14"/>
  <c r="AQ723" i="14"/>
  <c r="AP723" i="14"/>
  <c r="AO723" i="14"/>
  <c r="AM723" i="14"/>
  <c r="AL723" i="14"/>
  <c r="AK723" i="14"/>
  <c r="AJ723" i="14"/>
  <c r="AI723" i="14"/>
  <c r="AH723" i="14"/>
  <c r="AG723" i="14"/>
  <c r="AF723" i="14"/>
  <c r="V723" i="14"/>
  <c r="M723" i="14"/>
  <c r="D723" i="14"/>
  <c r="AV722" i="14"/>
  <c r="AU722" i="14"/>
  <c r="AT722" i="14"/>
  <c r="AS722" i="14"/>
  <c r="AR722" i="14"/>
  <c r="AQ722" i="14"/>
  <c r="AP722" i="14"/>
  <c r="AO722" i="14"/>
  <c r="AM722" i="14"/>
  <c r="AL722" i="14"/>
  <c r="AK722" i="14"/>
  <c r="AJ722" i="14"/>
  <c r="AI722" i="14"/>
  <c r="AH722" i="14"/>
  <c r="AG722" i="14"/>
  <c r="AF722" i="14"/>
  <c r="V722" i="14"/>
  <c r="M722" i="14"/>
  <c r="D722" i="14"/>
  <c r="AV721" i="14"/>
  <c r="AU721" i="14"/>
  <c r="AT721" i="14"/>
  <c r="AS721" i="14"/>
  <c r="AR721" i="14"/>
  <c r="AQ721" i="14"/>
  <c r="AP721" i="14"/>
  <c r="AO721" i="14"/>
  <c r="AM721" i="14"/>
  <c r="AL721" i="14"/>
  <c r="AK721" i="14"/>
  <c r="AJ721" i="14"/>
  <c r="AI721" i="14"/>
  <c r="AH721" i="14"/>
  <c r="AG721" i="14"/>
  <c r="AF721" i="14"/>
  <c r="V721" i="14"/>
  <c r="M721" i="14"/>
  <c r="D721" i="14"/>
  <c r="AV720" i="14"/>
  <c r="AU720" i="14"/>
  <c r="AT720" i="14"/>
  <c r="AS720" i="14"/>
  <c r="AR720" i="14"/>
  <c r="AQ720" i="14"/>
  <c r="AP720" i="14"/>
  <c r="AO720" i="14"/>
  <c r="AM720" i="14"/>
  <c r="AL720" i="14"/>
  <c r="AK720" i="14"/>
  <c r="AJ720" i="14"/>
  <c r="AI720" i="14"/>
  <c r="AH720" i="14"/>
  <c r="AG720" i="14"/>
  <c r="AF720" i="14"/>
  <c r="V720" i="14"/>
  <c r="M720" i="14"/>
  <c r="D720" i="14"/>
  <c r="AV719" i="14"/>
  <c r="AU719" i="14"/>
  <c r="AT719" i="14"/>
  <c r="AS719" i="14"/>
  <c r="AR719" i="14"/>
  <c r="AQ719" i="14"/>
  <c r="AP719" i="14"/>
  <c r="AO719" i="14"/>
  <c r="AM719" i="14"/>
  <c r="AL719" i="14"/>
  <c r="AK719" i="14"/>
  <c r="AJ719" i="14"/>
  <c r="AI719" i="14"/>
  <c r="AH719" i="14"/>
  <c r="AG719" i="14"/>
  <c r="AF719" i="14"/>
  <c r="V719" i="14"/>
  <c r="M719" i="14"/>
  <c r="D719" i="14"/>
  <c r="AV718" i="14"/>
  <c r="AU718" i="14"/>
  <c r="AT718" i="14"/>
  <c r="AS718" i="14"/>
  <c r="AR718" i="14"/>
  <c r="AQ718" i="14"/>
  <c r="AP718" i="14"/>
  <c r="AO718" i="14"/>
  <c r="AM718" i="14"/>
  <c r="AL718" i="14"/>
  <c r="AK718" i="14"/>
  <c r="AJ718" i="14"/>
  <c r="AI718" i="14"/>
  <c r="AH718" i="14"/>
  <c r="AG718" i="14"/>
  <c r="AF718" i="14"/>
  <c r="V718" i="14"/>
  <c r="M718" i="14"/>
  <c r="D718" i="14"/>
  <c r="AV717" i="14"/>
  <c r="AU717" i="14"/>
  <c r="AT717" i="14"/>
  <c r="AS717" i="14"/>
  <c r="AR717" i="14"/>
  <c r="AQ717" i="14"/>
  <c r="AP717" i="14"/>
  <c r="AO717" i="14"/>
  <c r="AM717" i="14"/>
  <c r="AL717" i="14"/>
  <c r="AK717" i="14"/>
  <c r="AJ717" i="14"/>
  <c r="AI717" i="14"/>
  <c r="AH717" i="14"/>
  <c r="AG717" i="14"/>
  <c r="AF717" i="14"/>
  <c r="V717" i="14"/>
  <c r="M717" i="14"/>
  <c r="D717" i="14"/>
  <c r="AV716" i="14"/>
  <c r="AU716" i="14"/>
  <c r="AT716" i="14"/>
  <c r="AS716" i="14"/>
  <c r="AR716" i="14"/>
  <c r="AQ716" i="14"/>
  <c r="AP716" i="14"/>
  <c r="AO716" i="14"/>
  <c r="AM716" i="14"/>
  <c r="AL716" i="14"/>
  <c r="AK716" i="14"/>
  <c r="AJ716" i="14"/>
  <c r="AI716" i="14"/>
  <c r="AH716" i="14"/>
  <c r="AG716" i="14"/>
  <c r="AF716" i="14"/>
  <c r="V716" i="14"/>
  <c r="M716" i="14"/>
  <c r="D716" i="14"/>
  <c r="AV715" i="14"/>
  <c r="AU715" i="14"/>
  <c r="AT715" i="14"/>
  <c r="AS715" i="14"/>
  <c r="AR715" i="14"/>
  <c r="AQ715" i="14"/>
  <c r="AP715" i="14"/>
  <c r="AO715" i="14"/>
  <c r="AM715" i="14"/>
  <c r="AL715" i="14"/>
  <c r="AK715" i="14"/>
  <c r="AJ715" i="14"/>
  <c r="AI715" i="14"/>
  <c r="AH715" i="14"/>
  <c r="AG715" i="14"/>
  <c r="AF715" i="14"/>
  <c r="V715" i="14"/>
  <c r="M715" i="14"/>
  <c r="D715" i="14"/>
  <c r="AV714" i="14"/>
  <c r="AU714" i="14"/>
  <c r="AT714" i="14"/>
  <c r="AS714" i="14"/>
  <c r="AR714" i="14"/>
  <c r="AQ714" i="14"/>
  <c r="AP714" i="14"/>
  <c r="AO714" i="14"/>
  <c r="AM714" i="14"/>
  <c r="AL714" i="14"/>
  <c r="AK714" i="14"/>
  <c r="AJ714" i="14"/>
  <c r="AI714" i="14"/>
  <c r="AH714" i="14"/>
  <c r="AG714" i="14"/>
  <c r="AF714" i="14"/>
  <c r="V714" i="14"/>
  <c r="M714" i="14"/>
  <c r="D714" i="14"/>
  <c r="AV713" i="14"/>
  <c r="AU713" i="14"/>
  <c r="AT713" i="14"/>
  <c r="AS713" i="14"/>
  <c r="AR713" i="14"/>
  <c r="AQ713" i="14"/>
  <c r="AP713" i="14"/>
  <c r="AO713" i="14"/>
  <c r="AM713" i="14"/>
  <c r="AL713" i="14"/>
  <c r="AK713" i="14"/>
  <c r="AJ713" i="14"/>
  <c r="AI713" i="14"/>
  <c r="AH713" i="14"/>
  <c r="AG713" i="14"/>
  <c r="AF713" i="14"/>
  <c r="V713" i="14"/>
  <c r="M713" i="14"/>
  <c r="D713" i="14"/>
  <c r="AV712" i="14"/>
  <c r="AU712" i="14"/>
  <c r="AT712" i="14"/>
  <c r="AS712" i="14"/>
  <c r="AR712" i="14"/>
  <c r="AQ712" i="14"/>
  <c r="AP712" i="14"/>
  <c r="AO712" i="14"/>
  <c r="AM712" i="14"/>
  <c r="AL712" i="14"/>
  <c r="AK712" i="14"/>
  <c r="AJ712" i="14"/>
  <c r="AI712" i="14"/>
  <c r="AH712" i="14"/>
  <c r="AG712" i="14"/>
  <c r="AF712" i="14"/>
  <c r="V712" i="14"/>
  <c r="M712" i="14"/>
  <c r="D712" i="14"/>
  <c r="AV711" i="14"/>
  <c r="AU711" i="14"/>
  <c r="AT711" i="14"/>
  <c r="AS711" i="14"/>
  <c r="AR711" i="14"/>
  <c r="AQ711" i="14"/>
  <c r="AP711" i="14"/>
  <c r="AO711" i="14"/>
  <c r="AM711" i="14"/>
  <c r="AL711" i="14"/>
  <c r="AK711" i="14"/>
  <c r="AJ711" i="14"/>
  <c r="AI711" i="14"/>
  <c r="AH711" i="14"/>
  <c r="AG711" i="14"/>
  <c r="AF711" i="14"/>
  <c r="V711" i="14"/>
  <c r="M711" i="14"/>
  <c r="D711" i="14"/>
  <c r="AV710" i="14"/>
  <c r="AU710" i="14"/>
  <c r="AT710" i="14"/>
  <c r="AS710" i="14"/>
  <c r="AR710" i="14"/>
  <c r="AQ710" i="14"/>
  <c r="AP710" i="14"/>
  <c r="AO710" i="14"/>
  <c r="AM710" i="14"/>
  <c r="AL710" i="14"/>
  <c r="AK710" i="14"/>
  <c r="AJ710" i="14"/>
  <c r="AI710" i="14"/>
  <c r="AH710" i="14"/>
  <c r="AG710" i="14"/>
  <c r="AF710" i="14"/>
  <c r="V710" i="14"/>
  <c r="M710" i="14"/>
  <c r="D710" i="14"/>
  <c r="AV709" i="14"/>
  <c r="AU709" i="14"/>
  <c r="AT709" i="14"/>
  <c r="AS709" i="14"/>
  <c r="AR709" i="14"/>
  <c r="AQ709" i="14"/>
  <c r="AP709" i="14"/>
  <c r="AO709" i="14"/>
  <c r="AM709" i="14"/>
  <c r="AL709" i="14"/>
  <c r="AK709" i="14"/>
  <c r="AJ709" i="14"/>
  <c r="AI709" i="14"/>
  <c r="AH709" i="14"/>
  <c r="AG709" i="14"/>
  <c r="AF709" i="14"/>
  <c r="V709" i="14"/>
  <c r="M709" i="14"/>
  <c r="D709" i="14"/>
  <c r="AV708" i="14"/>
  <c r="AU708" i="14"/>
  <c r="AT708" i="14"/>
  <c r="AS708" i="14"/>
  <c r="AR708" i="14"/>
  <c r="AQ708" i="14"/>
  <c r="AP708" i="14"/>
  <c r="AO708" i="14"/>
  <c r="AM708" i="14"/>
  <c r="AL708" i="14"/>
  <c r="AK708" i="14"/>
  <c r="AJ708" i="14"/>
  <c r="AI708" i="14"/>
  <c r="AH708" i="14"/>
  <c r="AG708" i="14"/>
  <c r="AF708" i="14"/>
  <c r="V708" i="14"/>
  <c r="M708" i="14"/>
  <c r="D708" i="14"/>
  <c r="AV707" i="14"/>
  <c r="AU707" i="14"/>
  <c r="AT707" i="14"/>
  <c r="AS707" i="14"/>
  <c r="AR707" i="14"/>
  <c r="AQ707" i="14"/>
  <c r="AP707" i="14"/>
  <c r="AO707" i="14"/>
  <c r="AM707" i="14"/>
  <c r="AL707" i="14"/>
  <c r="AK707" i="14"/>
  <c r="AJ707" i="14"/>
  <c r="AI707" i="14"/>
  <c r="AH707" i="14"/>
  <c r="AG707" i="14"/>
  <c r="AF707" i="14"/>
  <c r="V707" i="14"/>
  <c r="M707" i="14"/>
  <c r="D707" i="14"/>
  <c r="AV706" i="14"/>
  <c r="AU706" i="14"/>
  <c r="AT706" i="14"/>
  <c r="AS706" i="14"/>
  <c r="AR706" i="14"/>
  <c r="AQ706" i="14"/>
  <c r="AP706" i="14"/>
  <c r="AO706" i="14"/>
  <c r="AM706" i="14"/>
  <c r="AL706" i="14"/>
  <c r="AK706" i="14"/>
  <c r="AJ706" i="14"/>
  <c r="AI706" i="14"/>
  <c r="AH706" i="14"/>
  <c r="AG706" i="14"/>
  <c r="AF706" i="14"/>
  <c r="V706" i="14"/>
  <c r="M706" i="14"/>
  <c r="D706" i="14"/>
  <c r="AV705" i="14"/>
  <c r="AU705" i="14"/>
  <c r="AT705" i="14"/>
  <c r="AS705" i="14"/>
  <c r="AR705" i="14"/>
  <c r="AQ705" i="14"/>
  <c r="AP705" i="14"/>
  <c r="AO705" i="14"/>
  <c r="AM705" i="14"/>
  <c r="AL705" i="14"/>
  <c r="AK705" i="14"/>
  <c r="AJ705" i="14"/>
  <c r="AI705" i="14"/>
  <c r="AH705" i="14"/>
  <c r="AG705" i="14"/>
  <c r="AF705" i="14"/>
  <c r="V705" i="14"/>
  <c r="M705" i="14"/>
  <c r="D705" i="14"/>
  <c r="AV704" i="14"/>
  <c r="AU704" i="14"/>
  <c r="AT704" i="14"/>
  <c r="AS704" i="14"/>
  <c r="AR704" i="14"/>
  <c r="AQ704" i="14"/>
  <c r="AP704" i="14"/>
  <c r="AO704" i="14"/>
  <c r="AM704" i="14"/>
  <c r="AL704" i="14"/>
  <c r="AK704" i="14"/>
  <c r="AJ704" i="14"/>
  <c r="AI704" i="14"/>
  <c r="AH704" i="14"/>
  <c r="AG704" i="14"/>
  <c r="AF704" i="14"/>
  <c r="V704" i="14"/>
  <c r="M704" i="14"/>
  <c r="D704" i="14"/>
  <c r="AV703" i="14"/>
  <c r="AU703" i="14"/>
  <c r="AT703" i="14"/>
  <c r="AS703" i="14"/>
  <c r="AR703" i="14"/>
  <c r="AQ703" i="14"/>
  <c r="AP703" i="14"/>
  <c r="AO703" i="14"/>
  <c r="AM703" i="14"/>
  <c r="AL703" i="14"/>
  <c r="AK703" i="14"/>
  <c r="AJ703" i="14"/>
  <c r="AI703" i="14"/>
  <c r="AH703" i="14"/>
  <c r="AG703" i="14"/>
  <c r="AF703" i="14"/>
  <c r="V703" i="14"/>
  <c r="M703" i="14"/>
  <c r="D703" i="14"/>
  <c r="AV702" i="14"/>
  <c r="AU702" i="14"/>
  <c r="AT702" i="14"/>
  <c r="AS702" i="14"/>
  <c r="AR702" i="14"/>
  <c r="AQ702" i="14"/>
  <c r="AP702" i="14"/>
  <c r="AO702" i="14"/>
  <c r="AM702" i="14"/>
  <c r="AL702" i="14"/>
  <c r="AK702" i="14"/>
  <c r="AJ702" i="14"/>
  <c r="AI702" i="14"/>
  <c r="AH702" i="14"/>
  <c r="AG702" i="14"/>
  <c r="AF702" i="14"/>
  <c r="V702" i="14"/>
  <c r="M702" i="14"/>
  <c r="D702" i="14"/>
  <c r="AV701" i="14"/>
  <c r="AU701" i="14"/>
  <c r="AT701" i="14"/>
  <c r="AS701" i="14"/>
  <c r="AR701" i="14"/>
  <c r="AQ701" i="14"/>
  <c r="AP701" i="14"/>
  <c r="AO701" i="14"/>
  <c r="AM701" i="14"/>
  <c r="AL701" i="14"/>
  <c r="AK701" i="14"/>
  <c r="AJ701" i="14"/>
  <c r="AI701" i="14"/>
  <c r="AH701" i="14"/>
  <c r="AG701" i="14"/>
  <c r="AF701" i="14"/>
  <c r="V701" i="14"/>
  <c r="M701" i="14"/>
  <c r="M696" i="14" s="1"/>
  <c r="D701" i="14"/>
  <c r="AV700" i="14"/>
  <c r="AU700" i="14"/>
  <c r="AT700" i="14"/>
  <c r="AS700" i="14"/>
  <c r="AR700" i="14"/>
  <c r="AQ700" i="14"/>
  <c r="AP700" i="14"/>
  <c r="AO700" i="14"/>
  <c r="AM700" i="14"/>
  <c r="AL700" i="14"/>
  <c r="AK700" i="14"/>
  <c r="AJ700" i="14"/>
  <c r="AI700" i="14"/>
  <c r="AH700" i="14"/>
  <c r="AG700" i="14"/>
  <c r="AF700" i="14"/>
  <c r="V700" i="14"/>
  <c r="M700" i="14"/>
  <c r="D700" i="14"/>
  <c r="AV699" i="14"/>
  <c r="AU699" i="14"/>
  <c r="AT699" i="14"/>
  <c r="AS699" i="14"/>
  <c r="AR699" i="14"/>
  <c r="AQ699" i="14"/>
  <c r="AP699" i="14"/>
  <c r="AO699" i="14"/>
  <c r="AM699" i="14"/>
  <c r="AL699" i="14"/>
  <c r="AK699" i="14"/>
  <c r="AJ699" i="14"/>
  <c r="AI699" i="14"/>
  <c r="AH699" i="14"/>
  <c r="AG699" i="14"/>
  <c r="AF699" i="14"/>
  <c r="V699" i="14"/>
  <c r="M699" i="14"/>
  <c r="D699" i="14"/>
  <c r="AV698" i="14"/>
  <c r="AU698" i="14"/>
  <c r="AT698" i="14"/>
  <c r="AS698" i="14"/>
  <c r="AR698" i="14"/>
  <c r="AQ698" i="14"/>
  <c r="AP698" i="14"/>
  <c r="AO698" i="14"/>
  <c r="AM698" i="14"/>
  <c r="AL698" i="14"/>
  <c r="AK698" i="14"/>
  <c r="AJ698" i="14"/>
  <c r="AI698" i="14"/>
  <c r="AH698" i="14"/>
  <c r="AG698" i="14"/>
  <c r="AF698" i="14"/>
  <c r="V698" i="14"/>
  <c r="V696" i="14" s="1"/>
  <c r="AE696" i="14" s="1"/>
  <c r="M698" i="14"/>
  <c r="D698" i="14"/>
  <c r="AV697" i="14"/>
  <c r="AU697" i="14"/>
  <c r="AT697" i="14"/>
  <c r="AS697" i="14"/>
  <c r="AR697" i="14"/>
  <c r="AQ697" i="14"/>
  <c r="AP697" i="14"/>
  <c r="AO697" i="14"/>
  <c r="AM697" i="14"/>
  <c r="AL697" i="14"/>
  <c r="AK697" i="14"/>
  <c r="AJ697" i="14"/>
  <c r="AI697" i="14"/>
  <c r="AH697" i="14"/>
  <c r="AG697" i="14"/>
  <c r="AF697" i="14"/>
  <c r="V697" i="14"/>
  <c r="M697" i="14"/>
  <c r="M695" i="14" s="1"/>
  <c r="D697" i="14"/>
  <c r="AK696" i="14"/>
  <c r="AD696" i="14"/>
  <c r="AC696" i="14"/>
  <c r="AB696" i="14"/>
  <c r="AA696" i="14"/>
  <c r="Z696" i="14"/>
  <c r="Y696" i="14"/>
  <c r="X696" i="14"/>
  <c r="W696" i="14"/>
  <c r="U696" i="14"/>
  <c r="T696" i="14"/>
  <c r="S696" i="14"/>
  <c r="AT696" i="14" s="1"/>
  <c r="R696" i="14"/>
  <c r="AS696" i="14" s="1"/>
  <c r="Q696" i="14"/>
  <c r="P696" i="14"/>
  <c r="AQ696" i="14" s="1"/>
  <c r="O696" i="14"/>
  <c r="AP696" i="14" s="1"/>
  <c r="N696" i="14"/>
  <c r="L696" i="14"/>
  <c r="K696" i="14"/>
  <c r="J696" i="14"/>
  <c r="I696" i="14"/>
  <c r="H696" i="14"/>
  <c r="G696" i="14"/>
  <c r="F696" i="14"/>
  <c r="E696" i="14"/>
  <c r="AD695" i="14"/>
  <c r="AC695" i="14"/>
  <c r="AB695" i="14"/>
  <c r="AA695" i="14"/>
  <c r="AA694" i="14" s="1"/>
  <c r="Z695" i="14"/>
  <c r="Y695" i="14"/>
  <c r="X695" i="14"/>
  <c r="W695" i="14"/>
  <c r="U695" i="14"/>
  <c r="AV695" i="14" s="1"/>
  <c r="T695" i="14"/>
  <c r="S695" i="14"/>
  <c r="R695" i="14"/>
  <c r="Q695" i="14"/>
  <c r="P695" i="14"/>
  <c r="AH695" i="14" s="1"/>
  <c r="O695" i="14"/>
  <c r="AP695" i="14" s="1"/>
  <c r="N695" i="14"/>
  <c r="L695" i="14"/>
  <c r="L694" i="14" s="1"/>
  <c r="K695" i="14"/>
  <c r="J695" i="14"/>
  <c r="I695" i="14"/>
  <c r="H695" i="14"/>
  <c r="H694" i="14" s="1"/>
  <c r="G695" i="14"/>
  <c r="F695" i="14"/>
  <c r="E695" i="14"/>
  <c r="D695" i="14"/>
  <c r="O694" i="14"/>
  <c r="AV692" i="14"/>
  <c r="AU692" i="14"/>
  <c r="AT692" i="14"/>
  <c r="AS692" i="14"/>
  <c r="AR692" i="14"/>
  <c r="AQ692" i="14"/>
  <c r="AP692" i="14"/>
  <c r="AO692" i="14"/>
  <c r="AM692" i="14"/>
  <c r="AL692" i="14"/>
  <c r="AK692" i="14"/>
  <c r="AJ692" i="14"/>
  <c r="AI692" i="14"/>
  <c r="AH692" i="14"/>
  <c r="AG692" i="14"/>
  <c r="AF692" i="14"/>
  <c r="V692" i="14"/>
  <c r="M692" i="14"/>
  <c r="D692" i="14"/>
  <c r="AV691" i="14"/>
  <c r="AU691" i="14"/>
  <c r="AT691" i="14"/>
  <c r="AS691" i="14"/>
  <c r="AR691" i="14"/>
  <c r="AQ691" i="14"/>
  <c r="AP691" i="14"/>
  <c r="AO691" i="14"/>
  <c r="AM691" i="14"/>
  <c r="AL691" i="14"/>
  <c r="AK691" i="14"/>
  <c r="AJ691" i="14"/>
  <c r="AI691" i="14"/>
  <c r="AH691" i="14"/>
  <c r="AG691" i="14"/>
  <c r="AF691" i="14"/>
  <c r="V691" i="14"/>
  <c r="M691" i="14"/>
  <c r="AN691" i="14" s="1"/>
  <c r="D691" i="14"/>
  <c r="AV690" i="14"/>
  <c r="AU690" i="14"/>
  <c r="AT690" i="14"/>
  <c r="AS690" i="14"/>
  <c r="AR690" i="14"/>
  <c r="AQ690" i="14"/>
  <c r="AP690" i="14"/>
  <c r="AO690" i="14"/>
  <c r="AM690" i="14"/>
  <c r="AL690" i="14"/>
  <c r="AK690" i="14"/>
  <c r="AJ690" i="14"/>
  <c r="AI690" i="14"/>
  <c r="AH690" i="14"/>
  <c r="AG690" i="14"/>
  <c r="AF690" i="14"/>
  <c r="V690" i="14"/>
  <c r="M690" i="14"/>
  <c r="D690" i="14"/>
  <c r="AV689" i="14"/>
  <c r="AU689" i="14"/>
  <c r="AT689" i="14"/>
  <c r="AS689" i="14"/>
  <c r="AR689" i="14"/>
  <c r="AQ689" i="14"/>
  <c r="AP689" i="14"/>
  <c r="AO689" i="14"/>
  <c r="AM689" i="14"/>
  <c r="AL689" i="14"/>
  <c r="AK689" i="14"/>
  <c r="AJ689" i="14"/>
  <c r="AI689" i="14"/>
  <c r="AH689" i="14"/>
  <c r="AG689" i="14"/>
  <c r="AF689" i="14"/>
  <c r="V689" i="14"/>
  <c r="M689" i="14"/>
  <c r="D689" i="14"/>
  <c r="AV688" i="14"/>
  <c r="AU688" i="14"/>
  <c r="AT688" i="14"/>
  <c r="AS688" i="14"/>
  <c r="AR688" i="14"/>
  <c r="AQ688" i="14"/>
  <c r="AP688" i="14"/>
  <c r="AO688" i="14"/>
  <c r="AM688" i="14"/>
  <c r="AL688" i="14"/>
  <c r="AK688" i="14"/>
  <c r="AJ688" i="14"/>
  <c r="AI688" i="14"/>
  <c r="AH688" i="14"/>
  <c r="AG688" i="14"/>
  <c r="AF688" i="14"/>
  <c r="V688" i="14"/>
  <c r="M688" i="14"/>
  <c r="D688" i="14"/>
  <c r="AV687" i="14"/>
  <c r="AU687" i="14"/>
  <c r="AT687" i="14"/>
  <c r="AS687" i="14"/>
  <c r="AR687" i="14"/>
  <c r="AQ687" i="14"/>
  <c r="AP687" i="14"/>
  <c r="AO687" i="14"/>
  <c r="AM687" i="14"/>
  <c r="AL687" i="14"/>
  <c r="AK687" i="14"/>
  <c r="AJ687" i="14"/>
  <c r="AI687" i="14"/>
  <c r="AH687" i="14"/>
  <c r="AG687" i="14"/>
  <c r="AF687" i="14"/>
  <c r="V687" i="14"/>
  <c r="M687" i="14"/>
  <c r="AN687" i="14" s="1"/>
  <c r="D687" i="14"/>
  <c r="AV686" i="14"/>
  <c r="AU686" i="14"/>
  <c r="AT686" i="14"/>
  <c r="AS686" i="14"/>
  <c r="AR686" i="14"/>
  <c r="AQ686" i="14"/>
  <c r="AP686" i="14"/>
  <c r="AO686" i="14"/>
  <c r="AM686" i="14"/>
  <c r="AL686" i="14"/>
  <c r="AK686" i="14"/>
  <c r="AJ686" i="14"/>
  <c r="AI686" i="14"/>
  <c r="AH686" i="14"/>
  <c r="AG686" i="14"/>
  <c r="AF686" i="14"/>
  <c r="V686" i="14"/>
  <c r="M686" i="14"/>
  <c r="D686" i="14"/>
  <c r="AV685" i="14"/>
  <c r="AU685" i="14"/>
  <c r="AT685" i="14"/>
  <c r="AS685" i="14"/>
  <c r="AR685" i="14"/>
  <c r="AQ685" i="14"/>
  <c r="AP685" i="14"/>
  <c r="AO685" i="14"/>
  <c r="AM685" i="14"/>
  <c r="AL685" i="14"/>
  <c r="AK685" i="14"/>
  <c r="AJ685" i="14"/>
  <c r="AI685" i="14"/>
  <c r="AH685" i="14"/>
  <c r="AG685" i="14"/>
  <c r="AF685" i="14"/>
  <c r="V685" i="14"/>
  <c r="M685" i="14"/>
  <c r="D685" i="14"/>
  <c r="AV684" i="14"/>
  <c r="AU684" i="14"/>
  <c r="AT684" i="14"/>
  <c r="AS684" i="14"/>
  <c r="AR684" i="14"/>
  <c r="AQ684" i="14"/>
  <c r="AP684" i="14"/>
  <c r="AO684" i="14"/>
  <c r="AM684" i="14"/>
  <c r="AL684" i="14"/>
  <c r="AK684" i="14"/>
  <c r="AJ684" i="14"/>
  <c r="AI684" i="14"/>
  <c r="AH684" i="14"/>
  <c r="AG684" i="14"/>
  <c r="AF684" i="14"/>
  <c r="V684" i="14"/>
  <c r="M684" i="14"/>
  <c r="D684" i="14"/>
  <c r="AV683" i="14"/>
  <c r="AU683" i="14"/>
  <c r="AT683" i="14"/>
  <c r="AS683" i="14"/>
  <c r="AR683" i="14"/>
  <c r="AQ683" i="14"/>
  <c r="AP683" i="14"/>
  <c r="AO683" i="14"/>
  <c r="AM683" i="14"/>
  <c r="AL683" i="14"/>
  <c r="AK683" i="14"/>
  <c r="AJ683" i="14"/>
  <c r="AI683" i="14"/>
  <c r="AH683" i="14"/>
  <c r="AG683" i="14"/>
  <c r="AF683" i="14"/>
  <c r="V683" i="14"/>
  <c r="M683" i="14"/>
  <c r="AN683" i="14" s="1"/>
  <c r="D683" i="14"/>
  <c r="AV682" i="14"/>
  <c r="AU682" i="14"/>
  <c r="AT682" i="14"/>
  <c r="AS682" i="14"/>
  <c r="AR682" i="14"/>
  <c r="AQ682" i="14"/>
  <c r="AP682" i="14"/>
  <c r="AO682" i="14"/>
  <c r="AM682" i="14"/>
  <c r="AL682" i="14"/>
  <c r="AK682" i="14"/>
  <c r="AJ682" i="14"/>
  <c r="AI682" i="14"/>
  <c r="AH682" i="14"/>
  <c r="AG682" i="14"/>
  <c r="AF682" i="14"/>
  <c r="V682" i="14"/>
  <c r="M682" i="14"/>
  <c r="D682" i="14"/>
  <c r="AV681" i="14"/>
  <c r="AU681" i="14"/>
  <c r="AT681" i="14"/>
  <c r="AS681" i="14"/>
  <c r="AR681" i="14"/>
  <c r="AQ681" i="14"/>
  <c r="AP681" i="14"/>
  <c r="AO681" i="14"/>
  <c r="AM681" i="14"/>
  <c r="AL681" i="14"/>
  <c r="AK681" i="14"/>
  <c r="AJ681" i="14"/>
  <c r="AI681" i="14"/>
  <c r="AH681" i="14"/>
  <c r="AG681" i="14"/>
  <c r="AF681" i="14"/>
  <c r="V681" i="14"/>
  <c r="M681" i="14"/>
  <c r="D681" i="14"/>
  <c r="AV680" i="14"/>
  <c r="AU680" i="14"/>
  <c r="AT680" i="14"/>
  <c r="AS680" i="14"/>
  <c r="AR680" i="14"/>
  <c r="AQ680" i="14"/>
  <c r="AP680" i="14"/>
  <c r="AO680" i="14"/>
  <c r="AM680" i="14"/>
  <c r="AL680" i="14"/>
  <c r="AK680" i="14"/>
  <c r="AJ680" i="14"/>
  <c r="AI680" i="14"/>
  <c r="AH680" i="14"/>
  <c r="AG680" i="14"/>
  <c r="AF680" i="14"/>
  <c r="V680" i="14"/>
  <c r="M680" i="14"/>
  <c r="D680" i="14"/>
  <c r="AV679" i="14"/>
  <c r="AU679" i="14"/>
  <c r="AT679" i="14"/>
  <c r="AS679" i="14"/>
  <c r="AR679" i="14"/>
  <c r="AQ679" i="14"/>
  <c r="AP679" i="14"/>
  <c r="AO679" i="14"/>
  <c r="AM679" i="14"/>
  <c r="AL679" i="14"/>
  <c r="AK679" i="14"/>
  <c r="AJ679" i="14"/>
  <c r="AI679" i="14"/>
  <c r="AH679" i="14"/>
  <c r="AG679" i="14"/>
  <c r="AF679" i="14"/>
  <c r="V679" i="14"/>
  <c r="M679" i="14"/>
  <c r="AN679" i="14" s="1"/>
  <c r="D679" i="14"/>
  <c r="AV678" i="14"/>
  <c r="AU678" i="14"/>
  <c r="AT678" i="14"/>
  <c r="AS678" i="14"/>
  <c r="AR678" i="14"/>
  <c r="AQ678" i="14"/>
  <c r="AP678" i="14"/>
  <c r="AO678" i="14"/>
  <c r="AM678" i="14"/>
  <c r="AL678" i="14"/>
  <c r="AK678" i="14"/>
  <c r="AJ678" i="14"/>
  <c r="AI678" i="14"/>
  <c r="AH678" i="14"/>
  <c r="AG678" i="14"/>
  <c r="AF678" i="14"/>
  <c r="V678" i="14"/>
  <c r="M678" i="14"/>
  <c r="D678" i="14"/>
  <c r="AV677" i="14"/>
  <c r="AU677" i="14"/>
  <c r="AT677" i="14"/>
  <c r="AS677" i="14"/>
  <c r="AR677" i="14"/>
  <c r="AQ677" i="14"/>
  <c r="AP677" i="14"/>
  <c r="AO677" i="14"/>
  <c r="AM677" i="14"/>
  <c r="AL677" i="14"/>
  <c r="AK677" i="14"/>
  <c r="AJ677" i="14"/>
  <c r="AI677" i="14"/>
  <c r="AH677" i="14"/>
  <c r="AG677" i="14"/>
  <c r="AF677" i="14"/>
  <c r="V677" i="14"/>
  <c r="M677" i="14"/>
  <c r="D677" i="14"/>
  <c r="AV676" i="14"/>
  <c r="AU676" i="14"/>
  <c r="AT676" i="14"/>
  <c r="AS676" i="14"/>
  <c r="AR676" i="14"/>
  <c r="AQ676" i="14"/>
  <c r="AP676" i="14"/>
  <c r="AO676" i="14"/>
  <c r="AM676" i="14"/>
  <c r="AL676" i="14"/>
  <c r="AK676" i="14"/>
  <c r="AJ676" i="14"/>
  <c r="AI676" i="14"/>
  <c r="AH676" i="14"/>
  <c r="AG676" i="14"/>
  <c r="AF676" i="14"/>
  <c r="V676" i="14"/>
  <c r="M676" i="14"/>
  <c r="D676" i="14"/>
  <c r="AV675" i="14"/>
  <c r="AU675" i="14"/>
  <c r="AT675" i="14"/>
  <c r="AS675" i="14"/>
  <c r="AR675" i="14"/>
  <c r="AQ675" i="14"/>
  <c r="AP675" i="14"/>
  <c r="AO675" i="14"/>
  <c r="AM675" i="14"/>
  <c r="AL675" i="14"/>
  <c r="AK675" i="14"/>
  <c r="AJ675" i="14"/>
  <c r="AI675" i="14"/>
  <c r="AH675" i="14"/>
  <c r="AG675" i="14"/>
  <c r="AF675" i="14"/>
  <c r="V675" i="14"/>
  <c r="M675" i="14"/>
  <c r="AN675" i="14" s="1"/>
  <c r="D675" i="14"/>
  <c r="AV674" i="14"/>
  <c r="AU674" i="14"/>
  <c r="AT674" i="14"/>
  <c r="AS674" i="14"/>
  <c r="AR674" i="14"/>
  <c r="AQ674" i="14"/>
  <c r="AP674" i="14"/>
  <c r="AO674" i="14"/>
  <c r="AM674" i="14"/>
  <c r="AL674" i="14"/>
  <c r="AK674" i="14"/>
  <c r="AJ674" i="14"/>
  <c r="AI674" i="14"/>
  <c r="AH674" i="14"/>
  <c r="AG674" i="14"/>
  <c r="AF674" i="14"/>
  <c r="V674" i="14"/>
  <c r="M674" i="14"/>
  <c r="D674" i="14"/>
  <c r="AV673" i="14"/>
  <c r="AU673" i="14"/>
  <c r="AT673" i="14"/>
  <c r="AS673" i="14"/>
  <c r="AR673" i="14"/>
  <c r="AQ673" i="14"/>
  <c r="AP673" i="14"/>
  <c r="AO673" i="14"/>
  <c r="AM673" i="14"/>
  <c r="AL673" i="14"/>
  <c r="AK673" i="14"/>
  <c r="AJ673" i="14"/>
  <c r="AI673" i="14"/>
  <c r="AH673" i="14"/>
  <c r="AG673" i="14"/>
  <c r="AF673" i="14"/>
  <c r="V673" i="14"/>
  <c r="M673" i="14"/>
  <c r="D673" i="14"/>
  <c r="AV672" i="14"/>
  <c r="AU672" i="14"/>
  <c r="AT672" i="14"/>
  <c r="AS672" i="14"/>
  <c r="AR672" i="14"/>
  <c r="AQ672" i="14"/>
  <c r="AP672" i="14"/>
  <c r="AO672" i="14"/>
  <c r="AM672" i="14"/>
  <c r="AL672" i="14"/>
  <c r="AK672" i="14"/>
  <c r="AJ672" i="14"/>
  <c r="AI672" i="14"/>
  <c r="AH672" i="14"/>
  <c r="AG672" i="14"/>
  <c r="AF672" i="14"/>
  <c r="V672" i="14"/>
  <c r="M672" i="14"/>
  <c r="D672" i="14"/>
  <c r="AV671" i="14"/>
  <c r="AU671" i="14"/>
  <c r="AT671" i="14"/>
  <c r="AS671" i="14"/>
  <c r="AR671" i="14"/>
  <c r="AQ671" i="14"/>
  <c r="AP671" i="14"/>
  <c r="AO671" i="14"/>
  <c r="AM671" i="14"/>
  <c r="AL671" i="14"/>
  <c r="AK671" i="14"/>
  <c r="AJ671" i="14"/>
  <c r="AI671" i="14"/>
  <c r="AH671" i="14"/>
  <c r="AG671" i="14"/>
  <c r="AF671" i="14"/>
  <c r="V671" i="14"/>
  <c r="M671" i="14"/>
  <c r="D671" i="14"/>
  <c r="D669" i="14" s="1"/>
  <c r="AD670" i="14"/>
  <c r="AC670" i="14"/>
  <c r="AL670" i="14" s="1"/>
  <c r="AB670" i="14"/>
  <c r="AA670" i="14"/>
  <c r="Z670" i="14"/>
  <c r="Y670" i="14"/>
  <c r="X670" i="14"/>
  <c r="W670" i="14"/>
  <c r="U670" i="14"/>
  <c r="AV670" i="14" s="1"/>
  <c r="T670" i="14"/>
  <c r="AU670" i="14" s="1"/>
  <c r="S670" i="14"/>
  <c r="AT670" i="14" s="1"/>
  <c r="R670" i="14"/>
  <c r="Q670" i="14"/>
  <c r="P670" i="14"/>
  <c r="AQ670" i="14" s="1"/>
  <c r="O670" i="14"/>
  <c r="AP670" i="14" s="1"/>
  <c r="N670" i="14"/>
  <c r="L670" i="14"/>
  <c r="K670" i="14"/>
  <c r="J670" i="14"/>
  <c r="I670" i="14"/>
  <c r="H670" i="14"/>
  <c r="G670" i="14"/>
  <c r="F670" i="14"/>
  <c r="E670" i="14"/>
  <c r="AD669" i="14"/>
  <c r="AC669" i="14"/>
  <c r="AB669" i="14"/>
  <c r="AA669" i="14"/>
  <c r="Z669" i="14"/>
  <c r="Y669" i="14"/>
  <c r="X669" i="14"/>
  <c r="W669" i="14"/>
  <c r="V669" i="14"/>
  <c r="U669" i="14"/>
  <c r="T669" i="14"/>
  <c r="S669" i="14"/>
  <c r="R669" i="14"/>
  <c r="AS669" i="14" s="1"/>
  <c r="Q669" i="14"/>
  <c r="P669" i="14"/>
  <c r="O669" i="14"/>
  <c r="N669" i="14"/>
  <c r="AO669" i="14" s="1"/>
  <c r="L669" i="14"/>
  <c r="L668" i="14" s="1"/>
  <c r="K669" i="14"/>
  <c r="J669" i="14"/>
  <c r="I669" i="14"/>
  <c r="H669" i="14"/>
  <c r="G669" i="14"/>
  <c r="F669" i="14"/>
  <c r="E669" i="14"/>
  <c r="X668" i="14"/>
  <c r="AV666" i="14"/>
  <c r="AU666" i="14"/>
  <c r="AT666" i="14"/>
  <c r="AS666" i="14"/>
  <c r="AR666" i="14"/>
  <c r="AQ666" i="14"/>
  <c r="AP666" i="14"/>
  <c r="AO666" i="14"/>
  <c r="AM666" i="14"/>
  <c r="AL666" i="14"/>
  <c r="AK666" i="14"/>
  <c r="AJ666" i="14"/>
  <c r="AI666" i="14"/>
  <c r="AH666" i="14"/>
  <c r="AG666" i="14"/>
  <c r="AF666" i="14"/>
  <c r="V666" i="14"/>
  <c r="AE666" i="14" s="1"/>
  <c r="M666" i="14"/>
  <c r="D666" i="14"/>
  <c r="AV665" i="14"/>
  <c r="AU665" i="14"/>
  <c r="AT665" i="14"/>
  <c r="AS665" i="14"/>
  <c r="AR665" i="14"/>
  <c r="AQ665" i="14"/>
  <c r="AP665" i="14"/>
  <c r="AO665" i="14"/>
  <c r="AM665" i="14"/>
  <c r="AL665" i="14"/>
  <c r="AK665" i="14"/>
  <c r="AJ665" i="14"/>
  <c r="AI665" i="14"/>
  <c r="AH665" i="14"/>
  <c r="AG665" i="14"/>
  <c r="AF665" i="14"/>
  <c r="V665" i="14"/>
  <c r="M665" i="14"/>
  <c r="AN665" i="14" s="1"/>
  <c r="D665" i="14"/>
  <c r="AV664" i="14"/>
  <c r="AU664" i="14"/>
  <c r="AT664" i="14"/>
  <c r="AS664" i="14"/>
  <c r="AR664" i="14"/>
  <c r="AQ664" i="14"/>
  <c r="AP664" i="14"/>
  <c r="AO664" i="14"/>
  <c r="AM664" i="14"/>
  <c r="AL664" i="14"/>
  <c r="AK664" i="14"/>
  <c r="AJ664" i="14"/>
  <c r="AI664" i="14"/>
  <c r="AH664" i="14"/>
  <c r="AG664" i="14"/>
  <c r="AF664" i="14"/>
  <c r="V664" i="14"/>
  <c r="AE664" i="14" s="1"/>
  <c r="M664" i="14"/>
  <c r="D664" i="14"/>
  <c r="AV663" i="14"/>
  <c r="AU663" i="14"/>
  <c r="AT663" i="14"/>
  <c r="AS663" i="14"/>
  <c r="AR663" i="14"/>
  <c r="AQ663" i="14"/>
  <c r="AP663" i="14"/>
  <c r="AO663" i="14"/>
  <c r="AM663" i="14"/>
  <c r="AL663" i="14"/>
  <c r="AK663" i="14"/>
  <c r="AJ663" i="14"/>
  <c r="AI663" i="14"/>
  <c r="AH663" i="14"/>
  <c r="AG663" i="14"/>
  <c r="AF663" i="14"/>
  <c r="V663" i="14"/>
  <c r="M663" i="14"/>
  <c r="AN663" i="14" s="1"/>
  <c r="D663" i="14"/>
  <c r="AV662" i="14"/>
  <c r="AU662" i="14"/>
  <c r="AT662" i="14"/>
  <c r="AS662" i="14"/>
  <c r="AR662" i="14"/>
  <c r="AQ662" i="14"/>
  <c r="AP662" i="14"/>
  <c r="AO662" i="14"/>
  <c r="AM662" i="14"/>
  <c r="AL662" i="14"/>
  <c r="AK662" i="14"/>
  <c r="AJ662" i="14"/>
  <c r="AI662" i="14"/>
  <c r="AH662" i="14"/>
  <c r="AG662" i="14"/>
  <c r="AF662" i="14"/>
  <c r="V662" i="14"/>
  <c r="AE662" i="14" s="1"/>
  <c r="M662" i="14"/>
  <c r="D662" i="14"/>
  <c r="AV661" i="14"/>
  <c r="AU661" i="14"/>
  <c r="AT661" i="14"/>
  <c r="AS661" i="14"/>
  <c r="AR661" i="14"/>
  <c r="AQ661" i="14"/>
  <c r="AP661" i="14"/>
  <c r="AO661" i="14"/>
  <c r="AM661" i="14"/>
  <c r="AL661" i="14"/>
  <c r="AK661" i="14"/>
  <c r="AJ661" i="14"/>
  <c r="AI661" i="14"/>
  <c r="AH661" i="14"/>
  <c r="AG661" i="14"/>
  <c r="AF661" i="14"/>
  <c r="V661" i="14"/>
  <c r="M661" i="14"/>
  <c r="AN661" i="14" s="1"/>
  <c r="D661" i="14"/>
  <c r="AV660" i="14"/>
  <c r="AU660" i="14"/>
  <c r="AT660" i="14"/>
  <c r="AS660" i="14"/>
  <c r="AR660" i="14"/>
  <c r="AQ660" i="14"/>
  <c r="AP660" i="14"/>
  <c r="AO660" i="14"/>
  <c r="AM660" i="14"/>
  <c r="AL660" i="14"/>
  <c r="AK660" i="14"/>
  <c r="AJ660" i="14"/>
  <c r="AI660" i="14"/>
  <c r="AH660" i="14"/>
  <c r="AG660" i="14"/>
  <c r="AF660" i="14"/>
  <c r="V660" i="14"/>
  <c r="AE660" i="14" s="1"/>
  <c r="M660" i="14"/>
  <c r="D660" i="14"/>
  <c r="AV659" i="14"/>
  <c r="AU659" i="14"/>
  <c r="AT659" i="14"/>
  <c r="AS659" i="14"/>
  <c r="AR659" i="14"/>
  <c r="AQ659" i="14"/>
  <c r="AP659" i="14"/>
  <c r="AO659" i="14"/>
  <c r="AM659" i="14"/>
  <c r="AL659" i="14"/>
  <c r="AK659" i="14"/>
  <c r="AJ659" i="14"/>
  <c r="AI659" i="14"/>
  <c r="AH659" i="14"/>
  <c r="AG659" i="14"/>
  <c r="AF659" i="14"/>
  <c r="V659" i="14"/>
  <c r="M659" i="14"/>
  <c r="AN659" i="14" s="1"/>
  <c r="D659" i="14"/>
  <c r="AV658" i="14"/>
  <c r="AU658" i="14"/>
  <c r="AT658" i="14"/>
  <c r="AS658" i="14"/>
  <c r="AR658" i="14"/>
  <c r="AQ658" i="14"/>
  <c r="AP658" i="14"/>
  <c r="AO658" i="14"/>
  <c r="AM658" i="14"/>
  <c r="AL658" i="14"/>
  <c r="AK658" i="14"/>
  <c r="AJ658" i="14"/>
  <c r="AI658" i="14"/>
  <c r="AH658" i="14"/>
  <c r="AG658" i="14"/>
  <c r="AF658" i="14"/>
  <c r="V658" i="14"/>
  <c r="AE658" i="14" s="1"/>
  <c r="M658" i="14"/>
  <c r="D658" i="14"/>
  <c r="AV657" i="14"/>
  <c r="AU657" i="14"/>
  <c r="AT657" i="14"/>
  <c r="AS657" i="14"/>
  <c r="AR657" i="14"/>
  <c r="AQ657" i="14"/>
  <c r="AP657" i="14"/>
  <c r="AO657" i="14"/>
  <c r="AM657" i="14"/>
  <c r="AL657" i="14"/>
  <c r="AK657" i="14"/>
  <c r="AJ657" i="14"/>
  <c r="AI657" i="14"/>
  <c r="AH657" i="14"/>
  <c r="AG657" i="14"/>
  <c r="AF657" i="14"/>
  <c r="V657" i="14"/>
  <c r="M657" i="14"/>
  <c r="AN657" i="14" s="1"/>
  <c r="D657" i="14"/>
  <c r="AV656" i="14"/>
  <c r="AU656" i="14"/>
  <c r="AT656" i="14"/>
  <c r="AS656" i="14"/>
  <c r="AR656" i="14"/>
  <c r="AQ656" i="14"/>
  <c r="AP656" i="14"/>
  <c r="AO656" i="14"/>
  <c r="AM656" i="14"/>
  <c r="AL656" i="14"/>
  <c r="AK656" i="14"/>
  <c r="AJ656" i="14"/>
  <c r="AI656" i="14"/>
  <c r="AH656" i="14"/>
  <c r="AG656" i="14"/>
  <c r="AF656" i="14"/>
  <c r="V656" i="14"/>
  <c r="AE656" i="14" s="1"/>
  <c r="M656" i="14"/>
  <c r="D656" i="14"/>
  <c r="AV655" i="14"/>
  <c r="AU655" i="14"/>
  <c r="AT655" i="14"/>
  <c r="AS655" i="14"/>
  <c r="AR655" i="14"/>
  <c r="AQ655" i="14"/>
  <c r="AP655" i="14"/>
  <c r="AO655" i="14"/>
  <c r="AM655" i="14"/>
  <c r="AL655" i="14"/>
  <c r="AK655" i="14"/>
  <c r="AJ655" i="14"/>
  <c r="AI655" i="14"/>
  <c r="AH655" i="14"/>
  <c r="AG655" i="14"/>
  <c r="AF655" i="14"/>
  <c r="V655" i="14"/>
  <c r="M655" i="14"/>
  <c r="AN655" i="14" s="1"/>
  <c r="D655" i="14"/>
  <c r="AV654" i="14"/>
  <c r="AU654" i="14"/>
  <c r="AT654" i="14"/>
  <c r="AS654" i="14"/>
  <c r="AR654" i="14"/>
  <c r="AQ654" i="14"/>
  <c r="AP654" i="14"/>
  <c r="AO654" i="14"/>
  <c r="AM654" i="14"/>
  <c r="AL654" i="14"/>
  <c r="AK654" i="14"/>
  <c r="AJ654" i="14"/>
  <c r="AI654" i="14"/>
  <c r="AH654" i="14"/>
  <c r="AG654" i="14"/>
  <c r="AF654" i="14"/>
  <c r="V654" i="14"/>
  <c r="AE654" i="14" s="1"/>
  <c r="M654" i="14"/>
  <c r="D654" i="14"/>
  <c r="AV653" i="14"/>
  <c r="AU653" i="14"/>
  <c r="AT653" i="14"/>
  <c r="AS653" i="14"/>
  <c r="AR653" i="14"/>
  <c r="AQ653" i="14"/>
  <c r="AP653" i="14"/>
  <c r="AO653" i="14"/>
  <c r="AM653" i="14"/>
  <c r="AL653" i="14"/>
  <c r="AK653" i="14"/>
  <c r="AJ653" i="14"/>
  <c r="AI653" i="14"/>
  <c r="AH653" i="14"/>
  <c r="AG653" i="14"/>
  <c r="AF653" i="14"/>
  <c r="V653" i="14"/>
  <c r="M653" i="14"/>
  <c r="AN653" i="14" s="1"/>
  <c r="D653" i="14"/>
  <c r="AV652" i="14"/>
  <c r="AU652" i="14"/>
  <c r="AT652" i="14"/>
  <c r="AS652" i="14"/>
  <c r="AR652" i="14"/>
  <c r="AQ652" i="14"/>
  <c r="AP652" i="14"/>
  <c r="AO652" i="14"/>
  <c r="AM652" i="14"/>
  <c r="AL652" i="14"/>
  <c r="AK652" i="14"/>
  <c r="AJ652" i="14"/>
  <c r="AI652" i="14"/>
  <c r="AH652" i="14"/>
  <c r="AG652" i="14"/>
  <c r="AF652" i="14"/>
  <c r="V652" i="14"/>
  <c r="AE652" i="14" s="1"/>
  <c r="M652" i="14"/>
  <c r="D652" i="14"/>
  <c r="AV651" i="14"/>
  <c r="AU651" i="14"/>
  <c r="AT651" i="14"/>
  <c r="AS651" i="14"/>
  <c r="AR651" i="14"/>
  <c r="AQ651" i="14"/>
  <c r="AP651" i="14"/>
  <c r="AO651" i="14"/>
  <c r="AM651" i="14"/>
  <c r="AL651" i="14"/>
  <c r="AK651" i="14"/>
  <c r="AJ651" i="14"/>
  <c r="AI651" i="14"/>
  <c r="AH651" i="14"/>
  <c r="AG651" i="14"/>
  <c r="AF651" i="14"/>
  <c r="V651" i="14"/>
  <c r="M651" i="14"/>
  <c r="AN651" i="14" s="1"/>
  <c r="D651" i="14"/>
  <c r="AV650" i="14"/>
  <c r="AU650" i="14"/>
  <c r="AT650" i="14"/>
  <c r="AS650" i="14"/>
  <c r="AR650" i="14"/>
  <c r="AQ650" i="14"/>
  <c r="AP650" i="14"/>
  <c r="AO650" i="14"/>
  <c r="AM650" i="14"/>
  <c r="AL650" i="14"/>
  <c r="AK650" i="14"/>
  <c r="AJ650" i="14"/>
  <c r="AI650" i="14"/>
  <c r="AH650" i="14"/>
  <c r="AG650" i="14"/>
  <c r="AF650" i="14"/>
  <c r="V650" i="14"/>
  <c r="AE650" i="14" s="1"/>
  <c r="M650" i="14"/>
  <c r="D650" i="14"/>
  <c r="AV649" i="14"/>
  <c r="AU649" i="14"/>
  <c r="AT649" i="14"/>
  <c r="AS649" i="14"/>
  <c r="AR649" i="14"/>
  <c r="AQ649" i="14"/>
  <c r="AP649" i="14"/>
  <c r="AO649" i="14"/>
  <c r="AM649" i="14"/>
  <c r="AL649" i="14"/>
  <c r="AK649" i="14"/>
  <c r="AJ649" i="14"/>
  <c r="AI649" i="14"/>
  <c r="AH649" i="14"/>
  <c r="AG649" i="14"/>
  <c r="AF649" i="14"/>
  <c r="V649" i="14"/>
  <c r="M649" i="14"/>
  <c r="AN649" i="14" s="1"/>
  <c r="D649" i="14"/>
  <c r="AV648" i="14"/>
  <c r="AU648" i="14"/>
  <c r="AT648" i="14"/>
  <c r="AS648" i="14"/>
  <c r="AR648" i="14"/>
  <c r="AQ648" i="14"/>
  <c r="AP648" i="14"/>
  <c r="AO648" i="14"/>
  <c r="AM648" i="14"/>
  <c r="AL648" i="14"/>
  <c r="AK648" i="14"/>
  <c r="AJ648" i="14"/>
  <c r="AI648" i="14"/>
  <c r="AH648" i="14"/>
  <c r="AG648" i="14"/>
  <c r="AF648" i="14"/>
  <c r="V648" i="14"/>
  <c r="AE648" i="14" s="1"/>
  <c r="M648" i="14"/>
  <c r="D648" i="14"/>
  <c r="AV647" i="14"/>
  <c r="AU647" i="14"/>
  <c r="AT647" i="14"/>
  <c r="AS647" i="14"/>
  <c r="AR647" i="14"/>
  <c r="AQ647" i="14"/>
  <c r="AP647" i="14"/>
  <c r="AO647" i="14"/>
  <c r="AM647" i="14"/>
  <c r="AL647" i="14"/>
  <c r="AK647" i="14"/>
  <c r="AJ647" i="14"/>
  <c r="AI647" i="14"/>
  <c r="AH647" i="14"/>
  <c r="AG647" i="14"/>
  <c r="AF647" i="14"/>
  <c r="V647" i="14"/>
  <c r="M647" i="14"/>
  <c r="AN647" i="14" s="1"/>
  <c r="D647" i="14"/>
  <c r="AV646" i="14"/>
  <c r="AU646" i="14"/>
  <c r="AT646" i="14"/>
  <c r="AS646" i="14"/>
  <c r="AR646" i="14"/>
  <c r="AQ646" i="14"/>
  <c r="AP646" i="14"/>
  <c r="AO646" i="14"/>
  <c r="AM646" i="14"/>
  <c r="AL646" i="14"/>
  <c r="AK646" i="14"/>
  <c r="AJ646" i="14"/>
  <c r="AI646" i="14"/>
  <c r="AH646" i="14"/>
  <c r="AG646" i="14"/>
  <c r="AF646" i="14"/>
  <c r="V646" i="14"/>
  <c r="AE646" i="14" s="1"/>
  <c r="M646" i="14"/>
  <c r="D646" i="14"/>
  <c r="AV645" i="14"/>
  <c r="AU645" i="14"/>
  <c r="AT645" i="14"/>
  <c r="AS645" i="14"/>
  <c r="AR645" i="14"/>
  <c r="AQ645" i="14"/>
  <c r="AP645" i="14"/>
  <c r="AO645" i="14"/>
  <c r="AM645" i="14"/>
  <c r="AL645" i="14"/>
  <c r="AK645" i="14"/>
  <c r="AJ645" i="14"/>
  <c r="AI645" i="14"/>
  <c r="AH645" i="14"/>
  <c r="AG645" i="14"/>
  <c r="AF645" i="14"/>
  <c r="V645" i="14"/>
  <c r="M645" i="14"/>
  <c r="AN645" i="14" s="1"/>
  <c r="D645" i="14"/>
  <c r="AV644" i="14"/>
  <c r="AU644" i="14"/>
  <c r="AT644" i="14"/>
  <c r="AS644" i="14"/>
  <c r="AR644" i="14"/>
  <c r="AQ644" i="14"/>
  <c r="AP644" i="14"/>
  <c r="AO644" i="14"/>
  <c r="AM644" i="14"/>
  <c r="AL644" i="14"/>
  <c r="AK644" i="14"/>
  <c r="AJ644" i="14"/>
  <c r="AI644" i="14"/>
  <c r="AH644" i="14"/>
  <c r="AG644" i="14"/>
  <c r="AF644" i="14"/>
  <c r="V644" i="14"/>
  <c r="V642" i="14" s="1"/>
  <c r="M644" i="14"/>
  <c r="D644" i="14"/>
  <c r="AV643" i="14"/>
  <c r="AU643" i="14"/>
  <c r="AT643" i="14"/>
  <c r="AS643" i="14"/>
  <c r="AR643" i="14"/>
  <c r="AQ643" i="14"/>
  <c r="AP643" i="14"/>
  <c r="AO643" i="14"/>
  <c r="AM643" i="14"/>
  <c r="AL643" i="14"/>
  <c r="AK643" i="14"/>
  <c r="AJ643" i="14"/>
  <c r="AI643" i="14"/>
  <c r="AH643" i="14"/>
  <c r="AG643" i="14"/>
  <c r="AF643" i="14"/>
  <c r="V643" i="14"/>
  <c r="M643" i="14"/>
  <c r="D643" i="14"/>
  <c r="D641" i="14" s="1"/>
  <c r="AD642" i="14"/>
  <c r="AC642" i="14"/>
  <c r="AB642" i="14"/>
  <c r="AA642" i="14"/>
  <c r="Z642" i="14"/>
  <c r="Y642" i="14"/>
  <c r="X642" i="14"/>
  <c r="W642" i="14"/>
  <c r="U642" i="14"/>
  <c r="AV642" i="14" s="1"/>
  <c r="T642" i="14"/>
  <c r="AU642" i="14" s="1"/>
  <c r="S642" i="14"/>
  <c r="R642" i="14"/>
  <c r="AS642" i="14" s="1"/>
  <c r="Q642" i="14"/>
  <c r="P642" i="14"/>
  <c r="AQ642" i="14" s="1"/>
  <c r="O642" i="14"/>
  <c r="AG642" i="14" s="1"/>
  <c r="N642" i="14"/>
  <c r="AO642" i="14" s="1"/>
  <c r="L642" i="14"/>
  <c r="K642" i="14"/>
  <c r="J642" i="14"/>
  <c r="I642" i="14"/>
  <c r="H642" i="14"/>
  <c r="G642" i="14"/>
  <c r="F642" i="14"/>
  <c r="E642" i="14"/>
  <c r="AD641" i="14"/>
  <c r="AC641" i="14"/>
  <c r="AC640" i="14" s="1"/>
  <c r="AB641" i="14"/>
  <c r="AA641" i="14"/>
  <c r="Z641" i="14"/>
  <c r="Y641" i="14"/>
  <c r="X641" i="14"/>
  <c r="W641" i="14"/>
  <c r="U641" i="14"/>
  <c r="U640" i="14" s="1"/>
  <c r="T641" i="14"/>
  <c r="S641" i="14"/>
  <c r="AT641" i="14" s="1"/>
  <c r="R641" i="14"/>
  <c r="Q641" i="14"/>
  <c r="P641" i="14"/>
  <c r="O641" i="14"/>
  <c r="N641" i="14"/>
  <c r="L641" i="14"/>
  <c r="L640" i="14" s="1"/>
  <c r="K641" i="14"/>
  <c r="J641" i="14"/>
  <c r="J640" i="14" s="1"/>
  <c r="I641" i="14"/>
  <c r="H641" i="14"/>
  <c r="H640" i="14" s="1"/>
  <c r="G641" i="14"/>
  <c r="F641" i="14"/>
  <c r="F640" i="14" s="1"/>
  <c r="E641" i="14"/>
  <c r="I640" i="14"/>
  <c r="AV638" i="14"/>
  <c r="AU638" i="14"/>
  <c r="AT638" i="14"/>
  <c r="AS638" i="14"/>
  <c r="AR638" i="14"/>
  <c r="AQ638" i="14"/>
  <c r="AP638" i="14"/>
  <c r="AO638" i="14"/>
  <c r="AM638" i="14"/>
  <c r="AL638" i="14"/>
  <c r="AK638" i="14"/>
  <c r="AJ638" i="14"/>
  <c r="AI638" i="14"/>
  <c r="AH638" i="14"/>
  <c r="AG638" i="14"/>
  <c r="AF638" i="14"/>
  <c r="V638" i="14"/>
  <c r="M638" i="14"/>
  <c r="D638" i="14"/>
  <c r="AV637" i="14"/>
  <c r="AU637" i="14"/>
  <c r="AT637" i="14"/>
  <c r="AS637" i="14"/>
  <c r="AR637" i="14"/>
  <c r="AQ637" i="14"/>
  <c r="AP637" i="14"/>
  <c r="AO637" i="14"/>
  <c r="AM637" i="14"/>
  <c r="AL637" i="14"/>
  <c r="AK637" i="14"/>
  <c r="AJ637" i="14"/>
  <c r="AI637" i="14"/>
  <c r="AH637" i="14"/>
  <c r="AG637" i="14"/>
  <c r="AF637" i="14"/>
  <c r="V637" i="14"/>
  <c r="M637" i="14"/>
  <c r="D637" i="14"/>
  <c r="AV636" i="14"/>
  <c r="AU636" i="14"/>
  <c r="AT636" i="14"/>
  <c r="AS636" i="14"/>
  <c r="AR636" i="14"/>
  <c r="AQ636" i="14"/>
  <c r="AP636" i="14"/>
  <c r="AO636" i="14"/>
  <c r="AM636" i="14"/>
  <c r="AL636" i="14"/>
  <c r="AK636" i="14"/>
  <c r="AJ636" i="14"/>
  <c r="AI636" i="14"/>
  <c r="AH636" i="14"/>
  <c r="AG636" i="14"/>
  <c r="AF636" i="14"/>
  <c r="V636" i="14"/>
  <c r="M636" i="14"/>
  <c r="AN636" i="14" s="1"/>
  <c r="D636" i="14"/>
  <c r="AV635" i="14"/>
  <c r="AU635" i="14"/>
  <c r="AT635" i="14"/>
  <c r="AS635" i="14"/>
  <c r="AR635" i="14"/>
  <c r="AQ635" i="14"/>
  <c r="AP635" i="14"/>
  <c r="AO635" i="14"/>
  <c r="AM635" i="14"/>
  <c r="AL635" i="14"/>
  <c r="AK635" i="14"/>
  <c r="AJ635" i="14"/>
  <c r="AI635" i="14"/>
  <c r="AH635" i="14"/>
  <c r="AG635" i="14"/>
  <c r="AF635" i="14"/>
  <c r="V635" i="14"/>
  <c r="M635" i="14"/>
  <c r="AN635" i="14" s="1"/>
  <c r="D635" i="14"/>
  <c r="AV634" i="14"/>
  <c r="AU634" i="14"/>
  <c r="AT634" i="14"/>
  <c r="AS634" i="14"/>
  <c r="AR634" i="14"/>
  <c r="AQ634" i="14"/>
  <c r="AP634" i="14"/>
  <c r="AO634" i="14"/>
  <c r="AM634" i="14"/>
  <c r="AL634" i="14"/>
  <c r="AK634" i="14"/>
  <c r="AJ634" i="14"/>
  <c r="AI634" i="14"/>
  <c r="AH634" i="14"/>
  <c r="AG634" i="14"/>
  <c r="AF634" i="14"/>
  <c r="V634" i="14"/>
  <c r="M634" i="14"/>
  <c r="D634" i="14"/>
  <c r="AV633" i="14"/>
  <c r="AU633" i="14"/>
  <c r="AT633" i="14"/>
  <c r="AS633" i="14"/>
  <c r="AR633" i="14"/>
  <c r="AQ633" i="14"/>
  <c r="AP633" i="14"/>
  <c r="AO633" i="14"/>
  <c r="AM633" i="14"/>
  <c r="AL633" i="14"/>
  <c r="AK633" i="14"/>
  <c r="AJ633" i="14"/>
  <c r="AI633" i="14"/>
  <c r="AH633" i="14"/>
  <c r="AG633" i="14"/>
  <c r="AF633" i="14"/>
  <c r="V633" i="14"/>
  <c r="M633" i="14"/>
  <c r="D633" i="14"/>
  <c r="AV632" i="14"/>
  <c r="AU632" i="14"/>
  <c r="AT632" i="14"/>
  <c r="AS632" i="14"/>
  <c r="AR632" i="14"/>
  <c r="AQ632" i="14"/>
  <c r="AP632" i="14"/>
  <c r="AO632" i="14"/>
  <c r="AM632" i="14"/>
  <c r="AL632" i="14"/>
  <c r="AK632" i="14"/>
  <c r="AJ632" i="14"/>
  <c r="AI632" i="14"/>
  <c r="AH632" i="14"/>
  <c r="AG632" i="14"/>
  <c r="AF632" i="14"/>
  <c r="V632" i="14"/>
  <c r="M632" i="14"/>
  <c r="AN632" i="14" s="1"/>
  <c r="D632" i="14"/>
  <c r="AV631" i="14"/>
  <c r="AU631" i="14"/>
  <c r="AT631" i="14"/>
  <c r="AS631" i="14"/>
  <c r="AR631" i="14"/>
  <c r="AQ631" i="14"/>
  <c r="AP631" i="14"/>
  <c r="AO631" i="14"/>
  <c r="AM631" i="14"/>
  <c r="AL631" i="14"/>
  <c r="AK631" i="14"/>
  <c r="AJ631" i="14"/>
  <c r="AI631" i="14"/>
  <c r="AH631" i="14"/>
  <c r="AG631" i="14"/>
  <c r="AF631" i="14"/>
  <c r="V631" i="14"/>
  <c r="M631" i="14"/>
  <c r="AN631" i="14" s="1"/>
  <c r="D631" i="14"/>
  <c r="AV630" i="14"/>
  <c r="AU630" i="14"/>
  <c r="AT630" i="14"/>
  <c r="AS630" i="14"/>
  <c r="AR630" i="14"/>
  <c r="AQ630" i="14"/>
  <c r="AP630" i="14"/>
  <c r="AO630" i="14"/>
  <c r="AM630" i="14"/>
  <c r="AL630" i="14"/>
  <c r="AK630" i="14"/>
  <c r="AJ630" i="14"/>
  <c r="AI630" i="14"/>
  <c r="AH630" i="14"/>
  <c r="AG630" i="14"/>
  <c r="AF630" i="14"/>
  <c r="V630" i="14"/>
  <c r="M630" i="14"/>
  <c r="D630" i="14"/>
  <c r="AV629" i="14"/>
  <c r="AU629" i="14"/>
  <c r="AT629" i="14"/>
  <c r="AS629" i="14"/>
  <c r="AR629" i="14"/>
  <c r="AQ629" i="14"/>
  <c r="AP629" i="14"/>
  <c r="AO629" i="14"/>
  <c r="AM629" i="14"/>
  <c r="AL629" i="14"/>
  <c r="AK629" i="14"/>
  <c r="AJ629" i="14"/>
  <c r="AI629" i="14"/>
  <c r="AH629" i="14"/>
  <c r="AG629" i="14"/>
  <c r="AF629" i="14"/>
  <c r="V629" i="14"/>
  <c r="M629" i="14"/>
  <c r="D629" i="14"/>
  <c r="AV628" i="14"/>
  <c r="AU628" i="14"/>
  <c r="AT628" i="14"/>
  <c r="AS628" i="14"/>
  <c r="AR628" i="14"/>
  <c r="AQ628" i="14"/>
  <c r="AP628" i="14"/>
  <c r="AO628" i="14"/>
  <c r="AM628" i="14"/>
  <c r="AL628" i="14"/>
  <c r="AK628" i="14"/>
  <c r="AJ628" i="14"/>
  <c r="AI628" i="14"/>
  <c r="AH628" i="14"/>
  <c r="AG628" i="14"/>
  <c r="AF628" i="14"/>
  <c r="V628" i="14"/>
  <c r="M628" i="14"/>
  <c r="D628" i="14"/>
  <c r="AV627" i="14"/>
  <c r="AU627" i="14"/>
  <c r="AT627" i="14"/>
  <c r="AS627" i="14"/>
  <c r="AR627" i="14"/>
  <c r="AQ627" i="14"/>
  <c r="AP627" i="14"/>
  <c r="AO627" i="14"/>
  <c r="AM627" i="14"/>
  <c r="AL627" i="14"/>
  <c r="AK627" i="14"/>
  <c r="AJ627" i="14"/>
  <c r="AI627" i="14"/>
  <c r="AH627" i="14"/>
  <c r="AG627" i="14"/>
  <c r="AF627" i="14"/>
  <c r="V627" i="14"/>
  <c r="M627" i="14"/>
  <c r="D627" i="14"/>
  <c r="AV626" i="14"/>
  <c r="AU626" i="14"/>
  <c r="AT626" i="14"/>
  <c r="AS626" i="14"/>
  <c r="AR626" i="14"/>
  <c r="AQ626" i="14"/>
  <c r="AP626" i="14"/>
  <c r="AO626" i="14"/>
  <c r="AM626" i="14"/>
  <c r="AL626" i="14"/>
  <c r="AK626" i="14"/>
  <c r="AJ626" i="14"/>
  <c r="AI626" i="14"/>
  <c r="AH626" i="14"/>
  <c r="AG626" i="14"/>
  <c r="AF626" i="14"/>
  <c r="V626" i="14"/>
  <c r="M626" i="14"/>
  <c r="D626" i="14"/>
  <c r="AV625" i="14"/>
  <c r="AU625" i="14"/>
  <c r="AT625" i="14"/>
  <c r="AS625" i="14"/>
  <c r="AR625" i="14"/>
  <c r="AQ625" i="14"/>
  <c r="AP625" i="14"/>
  <c r="AO625" i="14"/>
  <c r="AN625" i="14"/>
  <c r="AM625" i="14"/>
  <c r="AL625" i="14"/>
  <c r="AK625" i="14"/>
  <c r="AJ625" i="14"/>
  <c r="AI625" i="14"/>
  <c r="AH625" i="14"/>
  <c r="AG625" i="14"/>
  <c r="AF625" i="14"/>
  <c r="V625" i="14"/>
  <c r="M625" i="14"/>
  <c r="AE625" i="14" s="1"/>
  <c r="D625" i="14"/>
  <c r="AV624" i="14"/>
  <c r="AU624" i="14"/>
  <c r="AT624" i="14"/>
  <c r="AS624" i="14"/>
  <c r="AR624" i="14"/>
  <c r="AQ624" i="14"/>
  <c r="AP624" i="14"/>
  <c r="AO624" i="14"/>
  <c r="AM624" i="14"/>
  <c r="AL624" i="14"/>
  <c r="AK624" i="14"/>
  <c r="AJ624" i="14"/>
  <c r="AI624" i="14"/>
  <c r="AH624" i="14"/>
  <c r="AG624" i="14"/>
  <c r="AF624" i="14"/>
  <c r="V624" i="14"/>
  <c r="M624" i="14"/>
  <c r="AN624" i="14" s="1"/>
  <c r="D624" i="14"/>
  <c r="AV623" i="14"/>
  <c r="AU623" i="14"/>
  <c r="AT623" i="14"/>
  <c r="AS623" i="14"/>
  <c r="AR623" i="14"/>
  <c r="AQ623" i="14"/>
  <c r="AP623" i="14"/>
  <c r="AO623" i="14"/>
  <c r="AM623" i="14"/>
  <c r="AL623" i="14"/>
  <c r="AK623" i="14"/>
  <c r="AJ623" i="14"/>
  <c r="AI623" i="14"/>
  <c r="AH623" i="14"/>
  <c r="AG623" i="14"/>
  <c r="AF623" i="14"/>
  <c r="V623" i="14"/>
  <c r="M623" i="14"/>
  <c r="AE623" i="14" s="1"/>
  <c r="D623" i="14"/>
  <c r="AV622" i="14"/>
  <c r="AU622" i="14"/>
  <c r="AT622" i="14"/>
  <c r="AS622" i="14"/>
  <c r="AR622" i="14"/>
  <c r="AQ622" i="14"/>
  <c r="AP622" i="14"/>
  <c r="AO622" i="14"/>
  <c r="AM622" i="14"/>
  <c r="AL622" i="14"/>
  <c r="AK622" i="14"/>
  <c r="AJ622" i="14"/>
  <c r="AI622" i="14"/>
  <c r="AH622" i="14"/>
  <c r="AG622" i="14"/>
  <c r="AF622" i="14"/>
  <c r="V622" i="14"/>
  <c r="M622" i="14"/>
  <c r="AN622" i="14" s="1"/>
  <c r="D622" i="14"/>
  <c r="AV621" i="14"/>
  <c r="AU621" i="14"/>
  <c r="AT621" i="14"/>
  <c r="AS621" i="14"/>
  <c r="AR621" i="14"/>
  <c r="AQ621" i="14"/>
  <c r="AP621" i="14"/>
  <c r="AO621" i="14"/>
  <c r="AM621" i="14"/>
  <c r="AL621" i="14"/>
  <c r="AK621" i="14"/>
  <c r="AJ621" i="14"/>
  <c r="AI621" i="14"/>
  <c r="AH621" i="14"/>
  <c r="AG621" i="14"/>
  <c r="AF621" i="14"/>
  <c r="V621" i="14"/>
  <c r="M621" i="14"/>
  <c r="D621" i="14"/>
  <c r="AV620" i="14"/>
  <c r="AU620" i="14"/>
  <c r="AT620" i="14"/>
  <c r="AS620" i="14"/>
  <c r="AR620" i="14"/>
  <c r="AQ620" i="14"/>
  <c r="AP620" i="14"/>
  <c r="AO620" i="14"/>
  <c r="AM620" i="14"/>
  <c r="AL620" i="14"/>
  <c r="AK620" i="14"/>
  <c r="AJ620" i="14"/>
  <c r="AI620" i="14"/>
  <c r="AH620" i="14"/>
  <c r="AG620" i="14"/>
  <c r="AF620" i="14"/>
  <c r="V620" i="14"/>
  <c r="M620" i="14"/>
  <c r="D620" i="14"/>
  <c r="AV619" i="14"/>
  <c r="AU619" i="14"/>
  <c r="AT619" i="14"/>
  <c r="AS619" i="14"/>
  <c r="AR619" i="14"/>
  <c r="AQ619" i="14"/>
  <c r="AP619" i="14"/>
  <c r="AO619" i="14"/>
  <c r="AM619" i="14"/>
  <c r="AL619" i="14"/>
  <c r="AK619" i="14"/>
  <c r="AJ619" i="14"/>
  <c r="AI619" i="14"/>
  <c r="AH619" i="14"/>
  <c r="AG619" i="14"/>
  <c r="AF619" i="14"/>
  <c r="V619" i="14"/>
  <c r="M619" i="14"/>
  <c r="D619" i="14"/>
  <c r="AV618" i="14"/>
  <c r="AU618" i="14"/>
  <c r="AT618" i="14"/>
  <c r="AS618" i="14"/>
  <c r="AR618" i="14"/>
  <c r="AQ618" i="14"/>
  <c r="AP618" i="14"/>
  <c r="AO618" i="14"/>
  <c r="AM618" i="14"/>
  <c r="AL618" i="14"/>
  <c r="AK618" i="14"/>
  <c r="AJ618" i="14"/>
  <c r="AI618" i="14"/>
  <c r="AH618" i="14"/>
  <c r="AG618" i="14"/>
  <c r="AF618" i="14"/>
  <c r="V618" i="14"/>
  <c r="M618" i="14"/>
  <c r="D618" i="14"/>
  <c r="AV617" i="14"/>
  <c r="AU617" i="14"/>
  <c r="AT617" i="14"/>
  <c r="AS617" i="14"/>
  <c r="AR617" i="14"/>
  <c r="AQ617" i="14"/>
  <c r="AP617" i="14"/>
  <c r="AO617" i="14"/>
  <c r="AM617" i="14"/>
  <c r="AL617" i="14"/>
  <c r="AK617" i="14"/>
  <c r="AJ617" i="14"/>
  <c r="AI617" i="14"/>
  <c r="AH617" i="14"/>
  <c r="AG617" i="14"/>
  <c r="AF617" i="14"/>
  <c r="V617" i="14"/>
  <c r="M617" i="14"/>
  <c r="AE617" i="14" s="1"/>
  <c r="D617" i="14"/>
  <c r="AV616" i="14"/>
  <c r="AU616" i="14"/>
  <c r="AT616" i="14"/>
  <c r="AS616" i="14"/>
  <c r="AR616" i="14"/>
  <c r="AQ616" i="14"/>
  <c r="AP616" i="14"/>
  <c r="AO616" i="14"/>
  <c r="AM616" i="14"/>
  <c r="AL616" i="14"/>
  <c r="AK616" i="14"/>
  <c r="AJ616" i="14"/>
  <c r="AI616" i="14"/>
  <c r="AH616" i="14"/>
  <c r="AG616" i="14"/>
  <c r="AF616" i="14"/>
  <c r="V616" i="14"/>
  <c r="M616" i="14"/>
  <c r="D616" i="14"/>
  <c r="AV615" i="14"/>
  <c r="AU615" i="14"/>
  <c r="AT615" i="14"/>
  <c r="AS615" i="14"/>
  <c r="AR615" i="14"/>
  <c r="AQ615" i="14"/>
  <c r="AP615" i="14"/>
  <c r="AO615" i="14"/>
  <c r="AM615" i="14"/>
  <c r="AL615" i="14"/>
  <c r="AK615" i="14"/>
  <c r="AJ615" i="14"/>
  <c r="AI615" i="14"/>
  <c r="AH615" i="14"/>
  <c r="AG615" i="14"/>
  <c r="AF615" i="14"/>
  <c r="V615" i="14"/>
  <c r="M615" i="14"/>
  <c r="D615" i="14"/>
  <c r="AV614" i="14"/>
  <c r="AU614" i="14"/>
  <c r="AT614" i="14"/>
  <c r="AS614" i="14"/>
  <c r="AR614" i="14"/>
  <c r="AQ614" i="14"/>
  <c r="AP614" i="14"/>
  <c r="AO614" i="14"/>
  <c r="AM614" i="14"/>
  <c r="AL614" i="14"/>
  <c r="AK614" i="14"/>
  <c r="AJ614" i="14"/>
  <c r="AI614" i="14"/>
  <c r="AH614" i="14"/>
  <c r="AG614" i="14"/>
  <c r="AF614" i="14"/>
  <c r="V614" i="14"/>
  <c r="M614" i="14"/>
  <c r="AN614" i="14" s="1"/>
  <c r="D614" i="14"/>
  <c r="AV613" i="14"/>
  <c r="AU613" i="14"/>
  <c r="AT613" i="14"/>
  <c r="AS613" i="14"/>
  <c r="AR613" i="14"/>
  <c r="AQ613" i="14"/>
  <c r="AP613" i="14"/>
  <c r="AO613" i="14"/>
  <c r="AM613" i="14"/>
  <c r="AL613" i="14"/>
  <c r="AK613" i="14"/>
  <c r="AJ613" i="14"/>
  <c r="AI613" i="14"/>
  <c r="AH613" i="14"/>
  <c r="AG613" i="14"/>
  <c r="AF613" i="14"/>
  <c r="V613" i="14"/>
  <c r="V611" i="14" s="1"/>
  <c r="M613" i="14"/>
  <c r="M611" i="14" s="1"/>
  <c r="D613" i="14"/>
  <c r="D611" i="14" s="1"/>
  <c r="AD612" i="14"/>
  <c r="AC612" i="14"/>
  <c r="AB612" i="14"/>
  <c r="AA612" i="14"/>
  <c r="Z612" i="14"/>
  <c r="Y612" i="14"/>
  <c r="X612" i="14"/>
  <c r="W612" i="14"/>
  <c r="U612" i="14"/>
  <c r="T612" i="14"/>
  <c r="S612" i="14"/>
  <c r="AT612" i="14" s="1"/>
  <c r="R612" i="14"/>
  <c r="AJ612" i="14" s="1"/>
  <c r="Q612" i="14"/>
  <c r="P612" i="14"/>
  <c r="O612" i="14"/>
  <c r="AP612" i="14" s="1"/>
  <c r="N612" i="14"/>
  <c r="AF612" i="14" s="1"/>
  <c r="L612" i="14"/>
  <c r="K612" i="14"/>
  <c r="J612" i="14"/>
  <c r="J610" i="14" s="1"/>
  <c r="I612" i="14"/>
  <c r="H612" i="14"/>
  <c r="G612" i="14"/>
  <c r="F612" i="14"/>
  <c r="F610" i="14" s="1"/>
  <c r="E612" i="14"/>
  <c r="AD611" i="14"/>
  <c r="AC611" i="14"/>
  <c r="AB611" i="14"/>
  <c r="AB610" i="14" s="1"/>
  <c r="AA611" i="14"/>
  <c r="Z611" i="14"/>
  <c r="Z610" i="14" s="1"/>
  <c r="Y611" i="14"/>
  <c r="X611" i="14"/>
  <c r="X610" i="14" s="1"/>
  <c r="W611" i="14"/>
  <c r="W610" i="14" s="1"/>
  <c r="U611" i="14"/>
  <c r="AV611" i="14" s="1"/>
  <c r="T611" i="14"/>
  <c r="T610" i="14" s="1"/>
  <c r="S611" i="14"/>
  <c r="S610" i="14" s="1"/>
  <c r="AT610" i="14" s="1"/>
  <c r="R611" i="14"/>
  <c r="AS611" i="14" s="1"/>
  <c r="Q611" i="14"/>
  <c r="AR611" i="14" s="1"/>
  <c r="P611" i="14"/>
  <c r="P610" i="14" s="1"/>
  <c r="O611" i="14"/>
  <c r="O610" i="14" s="1"/>
  <c r="AP610" i="14" s="1"/>
  <c r="N611" i="14"/>
  <c r="L611" i="14"/>
  <c r="L610" i="14" s="1"/>
  <c r="K611" i="14"/>
  <c r="K610" i="14" s="1"/>
  <c r="J611" i="14"/>
  <c r="I611" i="14"/>
  <c r="H611" i="14"/>
  <c r="H610" i="14" s="1"/>
  <c r="G611" i="14"/>
  <c r="G610" i="14" s="1"/>
  <c r="F611" i="14"/>
  <c r="E611" i="14"/>
  <c r="AA610" i="14"/>
  <c r="AV608" i="14"/>
  <c r="AU608" i="14"/>
  <c r="AT608" i="14"/>
  <c r="AS608" i="14"/>
  <c r="AR608" i="14"/>
  <c r="AQ608" i="14"/>
  <c r="AP608" i="14"/>
  <c r="AO608" i="14"/>
  <c r="AM608" i="14"/>
  <c r="AL608" i="14"/>
  <c r="AK608" i="14"/>
  <c r="AJ608" i="14"/>
  <c r="AI608" i="14"/>
  <c r="AH608" i="14"/>
  <c r="AG608" i="14"/>
  <c r="AF608" i="14"/>
  <c r="AE608" i="14"/>
  <c r="V608" i="14"/>
  <c r="AN608" i="14" s="1"/>
  <c r="M608" i="14"/>
  <c r="D608" i="14"/>
  <c r="AV607" i="14"/>
  <c r="AU607" i="14"/>
  <c r="AT607" i="14"/>
  <c r="AS607" i="14"/>
  <c r="AR607" i="14"/>
  <c r="AQ607" i="14"/>
  <c r="AP607" i="14"/>
  <c r="AO607" i="14"/>
  <c r="AN607" i="14"/>
  <c r="AM607" i="14"/>
  <c r="AL607" i="14"/>
  <c r="AK607" i="14"/>
  <c r="AJ607" i="14"/>
  <c r="AI607" i="14"/>
  <c r="AH607" i="14"/>
  <c r="AG607" i="14"/>
  <c r="AF607" i="14"/>
  <c r="V607" i="14"/>
  <c r="M607" i="14"/>
  <c r="D607" i="14"/>
  <c r="AV606" i="14"/>
  <c r="AU606" i="14"/>
  <c r="AT606" i="14"/>
  <c r="AS606" i="14"/>
  <c r="AR606" i="14"/>
  <c r="AQ606" i="14"/>
  <c r="AP606" i="14"/>
  <c r="AO606" i="14"/>
  <c r="AM606" i="14"/>
  <c r="AL606" i="14"/>
  <c r="AK606" i="14"/>
  <c r="AJ606" i="14"/>
  <c r="AI606" i="14"/>
  <c r="AH606" i="14"/>
  <c r="AG606" i="14"/>
  <c r="AF606" i="14"/>
  <c r="V606" i="14"/>
  <c r="M606" i="14"/>
  <c r="D606" i="14"/>
  <c r="AV605" i="14"/>
  <c r="AU605" i="14"/>
  <c r="AT605" i="14"/>
  <c r="AS605" i="14"/>
  <c r="AR605" i="14"/>
  <c r="AQ605" i="14"/>
  <c r="AP605" i="14"/>
  <c r="AO605" i="14"/>
  <c r="AM605" i="14"/>
  <c r="AL605" i="14"/>
  <c r="AK605" i="14"/>
  <c r="AJ605" i="14"/>
  <c r="AI605" i="14"/>
  <c r="AH605" i="14"/>
  <c r="AG605" i="14"/>
  <c r="AF605" i="14"/>
  <c r="V605" i="14"/>
  <c r="M605" i="14"/>
  <c r="D605" i="14"/>
  <c r="AV604" i="14"/>
  <c r="AU604" i="14"/>
  <c r="AT604" i="14"/>
  <c r="AS604" i="14"/>
  <c r="AR604" i="14"/>
  <c r="AQ604" i="14"/>
  <c r="AP604" i="14"/>
  <c r="AO604" i="14"/>
  <c r="AM604" i="14"/>
  <c r="AL604" i="14"/>
  <c r="AK604" i="14"/>
  <c r="AJ604" i="14"/>
  <c r="AI604" i="14"/>
  <c r="AH604" i="14"/>
  <c r="AG604" i="14"/>
  <c r="AF604" i="14"/>
  <c r="V604" i="14"/>
  <c r="M604" i="14"/>
  <c r="D604" i="14"/>
  <c r="AV603" i="14"/>
  <c r="AU603" i="14"/>
  <c r="AT603" i="14"/>
  <c r="AS603" i="14"/>
  <c r="AR603" i="14"/>
  <c r="AQ603" i="14"/>
  <c r="AP603" i="14"/>
  <c r="AO603" i="14"/>
  <c r="AM603" i="14"/>
  <c r="AL603" i="14"/>
  <c r="AK603" i="14"/>
  <c r="AJ603" i="14"/>
  <c r="AI603" i="14"/>
  <c r="AH603" i="14"/>
  <c r="AG603" i="14"/>
  <c r="AF603" i="14"/>
  <c r="V603" i="14"/>
  <c r="M603" i="14"/>
  <c r="D603" i="14"/>
  <c r="AV602" i="14"/>
  <c r="AU602" i="14"/>
  <c r="AT602" i="14"/>
  <c r="AS602" i="14"/>
  <c r="AR602" i="14"/>
  <c r="AQ602" i="14"/>
  <c r="AP602" i="14"/>
  <c r="AO602" i="14"/>
  <c r="AM602" i="14"/>
  <c r="AL602" i="14"/>
  <c r="AK602" i="14"/>
  <c r="AJ602" i="14"/>
  <c r="AI602" i="14"/>
  <c r="AH602" i="14"/>
  <c r="AG602" i="14"/>
  <c r="AF602" i="14"/>
  <c r="V602" i="14"/>
  <c r="M602" i="14"/>
  <c r="D602" i="14"/>
  <c r="AV601" i="14"/>
  <c r="AU601" i="14"/>
  <c r="AT601" i="14"/>
  <c r="AS601" i="14"/>
  <c r="AR601" i="14"/>
  <c r="AQ601" i="14"/>
  <c r="AP601" i="14"/>
  <c r="AO601" i="14"/>
  <c r="AM601" i="14"/>
  <c r="AL601" i="14"/>
  <c r="AK601" i="14"/>
  <c r="AJ601" i="14"/>
  <c r="AI601" i="14"/>
  <c r="AH601" i="14"/>
  <c r="AG601" i="14"/>
  <c r="AF601" i="14"/>
  <c r="V601" i="14"/>
  <c r="M601" i="14"/>
  <c r="D601" i="14"/>
  <c r="AV600" i="14"/>
  <c r="AU600" i="14"/>
  <c r="AT600" i="14"/>
  <c r="AS600" i="14"/>
  <c r="AR600" i="14"/>
  <c r="AQ600" i="14"/>
  <c r="AP600" i="14"/>
  <c r="AO600" i="14"/>
  <c r="AM600" i="14"/>
  <c r="AL600" i="14"/>
  <c r="AK600" i="14"/>
  <c r="AJ600" i="14"/>
  <c r="AI600" i="14"/>
  <c r="AH600" i="14"/>
  <c r="AG600" i="14"/>
  <c r="AF600" i="14"/>
  <c r="V600" i="14"/>
  <c r="M600" i="14"/>
  <c r="D600" i="14"/>
  <c r="AV599" i="14"/>
  <c r="AU599" i="14"/>
  <c r="AT599" i="14"/>
  <c r="AS599" i="14"/>
  <c r="AR599" i="14"/>
  <c r="AQ599" i="14"/>
  <c r="AP599" i="14"/>
  <c r="AO599" i="14"/>
  <c r="AM599" i="14"/>
  <c r="AL599" i="14"/>
  <c r="AK599" i="14"/>
  <c r="AJ599" i="14"/>
  <c r="AI599" i="14"/>
  <c r="AH599" i="14"/>
  <c r="AG599" i="14"/>
  <c r="AF599" i="14"/>
  <c r="V599" i="14"/>
  <c r="M599" i="14"/>
  <c r="D599" i="14"/>
  <c r="AV598" i="14"/>
  <c r="AU598" i="14"/>
  <c r="AT598" i="14"/>
  <c r="AS598" i="14"/>
  <c r="AR598" i="14"/>
  <c r="AQ598" i="14"/>
  <c r="AP598" i="14"/>
  <c r="AO598" i="14"/>
  <c r="AM598" i="14"/>
  <c r="AL598" i="14"/>
  <c r="AK598" i="14"/>
  <c r="AJ598" i="14"/>
  <c r="AI598" i="14"/>
  <c r="AH598" i="14"/>
  <c r="AG598" i="14"/>
  <c r="AF598" i="14"/>
  <c r="V598" i="14"/>
  <c r="M598" i="14"/>
  <c r="D598" i="14"/>
  <c r="AV597" i="14"/>
  <c r="AU597" i="14"/>
  <c r="AT597" i="14"/>
  <c r="AS597" i="14"/>
  <c r="AR597" i="14"/>
  <c r="AQ597" i="14"/>
  <c r="AP597" i="14"/>
  <c r="AO597" i="14"/>
  <c r="AM597" i="14"/>
  <c r="AL597" i="14"/>
  <c r="AK597" i="14"/>
  <c r="AJ597" i="14"/>
  <c r="AI597" i="14"/>
  <c r="AH597" i="14"/>
  <c r="AG597" i="14"/>
  <c r="AF597" i="14"/>
  <c r="V597" i="14"/>
  <c r="M597" i="14"/>
  <c r="D597" i="14"/>
  <c r="AV596" i="14"/>
  <c r="AU596" i="14"/>
  <c r="AT596" i="14"/>
  <c r="AS596" i="14"/>
  <c r="AR596" i="14"/>
  <c r="AQ596" i="14"/>
  <c r="AP596" i="14"/>
  <c r="AO596" i="14"/>
  <c r="AM596" i="14"/>
  <c r="AL596" i="14"/>
  <c r="AK596" i="14"/>
  <c r="AJ596" i="14"/>
  <c r="AI596" i="14"/>
  <c r="AH596" i="14"/>
  <c r="AG596" i="14"/>
  <c r="AF596" i="14"/>
  <c r="V596" i="14"/>
  <c r="M596" i="14"/>
  <c r="D596" i="14"/>
  <c r="AV595" i="14"/>
  <c r="AU595" i="14"/>
  <c r="AT595" i="14"/>
  <c r="AS595" i="14"/>
  <c r="AR595" i="14"/>
  <c r="AQ595" i="14"/>
  <c r="AP595" i="14"/>
  <c r="AO595" i="14"/>
  <c r="AM595" i="14"/>
  <c r="AL595" i="14"/>
  <c r="AK595" i="14"/>
  <c r="AJ595" i="14"/>
  <c r="AI595" i="14"/>
  <c r="AH595" i="14"/>
  <c r="AG595" i="14"/>
  <c r="AF595" i="14"/>
  <c r="V595" i="14"/>
  <c r="M595" i="14"/>
  <c r="AN595" i="14" s="1"/>
  <c r="D595" i="14"/>
  <c r="AV594" i="14"/>
  <c r="AU594" i="14"/>
  <c r="AT594" i="14"/>
  <c r="AS594" i="14"/>
  <c r="AR594" i="14"/>
  <c r="AQ594" i="14"/>
  <c r="AP594" i="14"/>
  <c r="AO594" i="14"/>
  <c r="AM594" i="14"/>
  <c r="AL594" i="14"/>
  <c r="AK594" i="14"/>
  <c r="AJ594" i="14"/>
  <c r="AI594" i="14"/>
  <c r="AH594" i="14"/>
  <c r="AG594" i="14"/>
  <c r="AF594" i="14"/>
  <c r="V594" i="14"/>
  <c r="M594" i="14"/>
  <c r="D594" i="14"/>
  <c r="AV593" i="14"/>
  <c r="AU593" i="14"/>
  <c r="AT593" i="14"/>
  <c r="AS593" i="14"/>
  <c r="AR593" i="14"/>
  <c r="AQ593" i="14"/>
  <c r="AP593" i="14"/>
  <c r="AO593" i="14"/>
  <c r="AM593" i="14"/>
  <c r="AL593" i="14"/>
  <c r="AK593" i="14"/>
  <c r="AJ593" i="14"/>
  <c r="AI593" i="14"/>
  <c r="AH593" i="14"/>
  <c r="AG593" i="14"/>
  <c r="AF593" i="14"/>
  <c r="V593" i="14"/>
  <c r="M593" i="14"/>
  <c r="D593" i="14"/>
  <c r="AV592" i="14"/>
  <c r="AU592" i="14"/>
  <c r="AT592" i="14"/>
  <c r="AS592" i="14"/>
  <c r="AR592" i="14"/>
  <c r="AQ592" i="14"/>
  <c r="AP592" i="14"/>
  <c r="AO592" i="14"/>
  <c r="AM592" i="14"/>
  <c r="AL592" i="14"/>
  <c r="AK592" i="14"/>
  <c r="AJ592" i="14"/>
  <c r="AI592" i="14"/>
  <c r="AH592" i="14"/>
  <c r="AG592" i="14"/>
  <c r="AF592" i="14"/>
  <c r="AE592" i="14"/>
  <c r="V592" i="14"/>
  <c r="M592" i="14"/>
  <c r="D592" i="14"/>
  <c r="AV591" i="14"/>
  <c r="AU591" i="14"/>
  <c r="AT591" i="14"/>
  <c r="AS591" i="14"/>
  <c r="AR591" i="14"/>
  <c r="AQ591" i="14"/>
  <c r="AP591" i="14"/>
  <c r="AO591" i="14"/>
  <c r="AN591" i="14"/>
  <c r="AM591" i="14"/>
  <c r="AL591" i="14"/>
  <c r="AK591" i="14"/>
  <c r="AJ591" i="14"/>
  <c r="AI591" i="14"/>
  <c r="AH591" i="14"/>
  <c r="AG591" i="14"/>
  <c r="AF591" i="14"/>
  <c r="V591" i="14"/>
  <c r="M591" i="14"/>
  <c r="D591" i="14"/>
  <c r="AV590" i="14"/>
  <c r="AU590" i="14"/>
  <c r="AT590" i="14"/>
  <c r="AS590" i="14"/>
  <c r="AR590" i="14"/>
  <c r="AQ590" i="14"/>
  <c r="AP590" i="14"/>
  <c r="AO590" i="14"/>
  <c r="AM590" i="14"/>
  <c r="AL590" i="14"/>
  <c r="AK590" i="14"/>
  <c r="AJ590" i="14"/>
  <c r="AI590" i="14"/>
  <c r="AH590" i="14"/>
  <c r="AG590" i="14"/>
  <c r="AF590" i="14"/>
  <c r="V590" i="14"/>
  <c r="M590" i="14"/>
  <c r="D590" i="14"/>
  <c r="AV589" i="14"/>
  <c r="AU589" i="14"/>
  <c r="AT589" i="14"/>
  <c r="AS589" i="14"/>
  <c r="AR589" i="14"/>
  <c r="AQ589" i="14"/>
  <c r="AP589" i="14"/>
  <c r="AO589" i="14"/>
  <c r="AM589" i="14"/>
  <c r="AL589" i="14"/>
  <c r="AK589" i="14"/>
  <c r="AJ589" i="14"/>
  <c r="AI589" i="14"/>
  <c r="AH589" i="14"/>
  <c r="AG589" i="14"/>
  <c r="AF589" i="14"/>
  <c r="V589" i="14"/>
  <c r="M589" i="14"/>
  <c r="D589" i="14"/>
  <c r="AV588" i="14"/>
  <c r="AU588" i="14"/>
  <c r="AT588" i="14"/>
  <c r="AS588" i="14"/>
  <c r="AR588" i="14"/>
  <c r="AQ588" i="14"/>
  <c r="AP588" i="14"/>
  <c r="AO588" i="14"/>
  <c r="AM588" i="14"/>
  <c r="AL588" i="14"/>
  <c r="AK588" i="14"/>
  <c r="AJ588" i="14"/>
  <c r="AI588" i="14"/>
  <c r="AH588" i="14"/>
  <c r="AG588" i="14"/>
  <c r="AF588" i="14"/>
  <c r="V588" i="14"/>
  <c r="AE588" i="14" s="1"/>
  <c r="M588" i="14"/>
  <c r="D588" i="14"/>
  <c r="AV587" i="14"/>
  <c r="AU587" i="14"/>
  <c r="AT587" i="14"/>
  <c r="AS587" i="14"/>
  <c r="AR587" i="14"/>
  <c r="AQ587" i="14"/>
  <c r="AP587" i="14"/>
  <c r="AO587" i="14"/>
  <c r="AM587" i="14"/>
  <c r="AL587" i="14"/>
  <c r="AK587" i="14"/>
  <c r="AJ587" i="14"/>
  <c r="AI587" i="14"/>
  <c r="AH587" i="14"/>
  <c r="AG587" i="14"/>
  <c r="AF587" i="14"/>
  <c r="V587" i="14"/>
  <c r="M587" i="14"/>
  <c r="D587" i="14"/>
  <c r="AV586" i="14"/>
  <c r="AU586" i="14"/>
  <c r="AT586" i="14"/>
  <c r="AS586" i="14"/>
  <c r="AR586" i="14"/>
  <c r="AQ586" i="14"/>
  <c r="AP586" i="14"/>
  <c r="AO586" i="14"/>
  <c r="AM586" i="14"/>
  <c r="AL586" i="14"/>
  <c r="AK586" i="14"/>
  <c r="AJ586" i="14"/>
  <c r="AI586" i="14"/>
  <c r="AH586" i="14"/>
  <c r="AG586" i="14"/>
  <c r="AF586" i="14"/>
  <c r="V586" i="14"/>
  <c r="M586" i="14"/>
  <c r="D586" i="14"/>
  <c r="AV585" i="14"/>
  <c r="AU585" i="14"/>
  <c r="AT585" i="14"/>
  <c r="AS585" i="14"/>
  <c r="AR585" i="14"/>
  <c r="AQ585" i="14"/>
  <c r="AP585" i="14"/>
  <c r="AO585" i="14"/>
  <c r="AM585" i="14"/>
  <c r="AL585" i="14"/>
  <c r="AK585" i="14"/>
  <c r="AJ585" i="14"/>
  <c r="AI585" i="14"/>
  <c r="AH585" i="14"/>
  <c r="AG585" i="14"/>
  <c r="AF585" i="14"/>
  <c r="V585" i="14"/>
  <c r="M585" i="14"/>
  <c r="D585" i="14"/>
  <c r="AV584" i="14"/>
  <c r="AU584" i="14"/>
  <c r="AT584" i="14"/>
  <c r="AS584" i="14"/>
  <c r="AR584" i="14"/>
  <c r="AQ584" i="14"/>
  <c r="AP584" i="14"/>
  <c r="AO584" i="14"/>
  <c r="AM584" i="14"/>
  <c r="AL584" i="14"/>
  <c r="AK584" i="14"/>
  <c r="AJ584" i="14"/>
  <c r="AI584" i="14"/>
  <c r="AH584" i="14"/>
  <c r="AG584" i="14"/>
  <c r="AF584" i="14"/>
  <c r="V584" i="14"/>
  <c r="M584" i="14"/>
  <c r="D584" i="14"/>
  <c r="AV583" i="14"/>
  <c r="AU583" i="14"/>
  <c r="AT583" i="14"/>
  <c r="AS583" i="14"/>
  <c r="AR583" i="14"/>
  <c r="AQ583" i="14"/>
  <c r="AP583" i="14"/>
  <c r="AO583" i="14"/>
  <c r="AM583" i="14"/>
  <c r="AL583" i="14"/>
  <c r="AK583" i="14"/>
  <c r="AJ583" i="14"/>
  <c r="AI583" i="14"/>
  <c r="AH583" i="14"/>
  <c r="AG583" i="14"/>
  <c r="AF583" i="14"/>
  <c r="V583" i="14"/>
  <c r="M583" i="14"/>
  <c r="D583" i="14"/>
  <c r="D581" i="14" s="1"/>
  <c r="AR582" i="14"/>
  <c r="AD582" i="14"/>
  <c r="AC582" i="14"/>
  <c r="AB582" i="14"/>
  <c r="AA582" i="14"/>
  <c r="Z582" i="14"/>
  <c r="Y582" i="14"/>
  <c r="X582" i="14"/>
  <c r="W582" i="14"/>
  <c r="U582" i="14"/>
  <c r="AM582" i="14" s="1"/>
  <c r="T582" i="14"/>
  <c r="AU582" i="14" s="1"/>
  <c r="S582" i="14"/>
  <c r="AT582" i="14" s="1"/>
  <c r="R582" i="14"/>
  <c r="AS582" i="14" s="1"/>
  <c r="Q582" i="14"/>
  <c r="AI582" i="14" s="1"/>
  <c r="P582" i="14"/>
  <c r="AQ582" i="14" s="1"/>
  <c r="O582" i="14"/>
  <c r="AP582" i="14" s="1"/>
  <c r="N582" i="14"/>
  <c r="AO582" i="14" s="1"/>
  <c r="L582" i="14"/>
  <c r="K582" i="14"/>
  <c r="J582" i="14"/>
  <c r="I582" i="14"/>
  <c r="H582" i="14"/>
  <c r="G582" i="14"/>
  <c r="F582" i="14"/>
  <c r="E582" i="14"/>
  <c r="AD581" i="14"/>
  <c r="AC581" i="14"/>
  <c r="AB581" i="14"/>
  <c r="AB580" i="14" s="1"/>
  <c r="AA581" i="14"/>
  <c r="Z581" i="14"/>
  <c r="Y581" i="14"/>
  <c r="X581" i="14"/>
  <c r="W581" i="14"/>
  <c r="U581" i="14"/>
  <c r="T581" i="14"/>
  <c r="AU581" i="14" s="1"/>
  <c r="S581" i="14"/>
  <c r="AT581" i="14" s="1"/>
  <c r="R581" i="14"/>
  <c r="Q581" i="14"/>
  <c r="P581" i="14"/>
  <c r="AQ581" i="14" s="1"/>
  <c r="O581" i="14"/>
  <c r="N581" i="14"/>
  <c r="L581" i="14"/>
  <c r="K581" i="14"/>
  <c r="K580" i="14" s="1"/>
  <c r="J581" i="14"/>
  <c r="I581" i="14"/>
  <c r="H581" i="14"/>
  <c r="G581" i="14"/>
  <c r="G580" i="14" s="1"/>
  <c r="F581" i="14"/>
  <c r="E581" i="14"/>
  <c r="AD580" i="14"/>
  <c r="S580" i="14"/>
  <c r="AT580" i="14" s="1"/>
  <c r="AV578" i="14"/>
  <c r="AU578" i="14"/>
  <c r="AT578" i="14"/>
  <c r="AS578" i="14"/>
  <c r="AR578" i="14"/>
  <c r="AQ578" i="14"/>
  <c r="AP578" i="14"/>
  <c r="AO578" i="14"/>
  <c r="AM578" i="14"/>
  <c r="AL578" i="14"/>
  <c r="AK578" i="14"/>
  <c r="AJ578" i="14"/>
  <c r="AI578" i="14"/>
  <c r="AH578" i="14"/>
  <c r="AG578" i="14"/>
  <c r="AF578" i="14"/>
  <c r="V578" i="14"/>
  <c r="AE578" i="14" s="1"/>
  <c r="M578" i="14"/>
  <c r="D578" i="14"/>
  <c r="AV577" i="14"/>
  <c r="AU577" i="14"/>
  <c r="AT577" i="14"/>
  <c r="AS577" i="14"/>
  <c r="AR577" i="14"/>
  <c r="AQ577" i="14"/>
  <c r="AP577" i="14"/>
  <c r="AO577" i="14"/>
  <c r="AM577" i="14"/>
  <c r="AL577" i="14"/>
  <c r="AK577" i="14"/>
  <c r="AJ577" i="14"/>
  <c r="AI577" i="14"/>
  <c r="AH577" i="14"/>
  <c r="AG577" i="14"/>
  <c r="AF577" i="14"/>
  <c r="V577" i="14"/>
  <c r="M577" i="14"/>
  <c r="D577" i="14"/>
  <c r="AV576" i="14"/>
  <c r="AU576" i="14"/>
  <c r="AT576" i="14"/>
  <c r="AS576" i="14"/>
  <c r="AR576" i="14"/>
  <c r="AQ576" i="14"/>
  <c r="AP576" i="14"/>
  <c r="AO576" i="14"/>
  <c r="AM576" i="14"/>
  <c r="AL576" i="14"/>
  <c r="AK576" i="14"/>
  <c r="AJ576" i="14"/>
  <c r="AI576" i="14"/>
  <c r="AH576" i="14"/>
  <c r="AG576" i="14"/>
  <c r="AF576" i="14"/>
  <c r="V576" i="14"/>
  <c r="M576" i="14"/>
  <c r="AN576" i="14" s="1"/>
  <c r="D576" i="14"/>
  <c r="AV575" i="14"/>
  <c r="AU575" i="14"/>
  <c r="AT575" i="14"/>
  <c r="AS575" i="14"/>
  <c r="AR575" i="14"/>
  <c r="AQ575" i="14"/>
  <c r="AP575" i="14"/>
  <c r="AO575" i="14"/>
  <c r="AM575" i="14"/>
  <c r="AL575" i="14"/>
  <c r="AK575" i="14"/>
  <c r="AJ575" i="14"/>
  <c r="AI575" i="14"/>
  <c r="AH575" i="14"/>
  <c r="AG575" i="14"/>
  <c r="AF575" i="14"/>
  <c r="V575" i="14"/>
  <c r="M575" i="14"/>
  <c r="AN575" i="14" s="1"/>
  <c r="D575" i="14"/>
  <c r="AV574" i="14"/>
  <c r="AU574" i="14"/>
  <c r="AT574" i="14"/>
  <c r="AS574" i="14"/>
  <c r="AR574" i="14"/>
  <c r="AQ574" i="14"/>
  <c r="AP574" i="14"/>
  <c r="AO574" i="14"/>
  <c r="AM574" i="14"/>
  <c r="AL574" i="14"/>
  <c r="AK574" i="14"/>
  <c r="AJ574" i="14"/>
  <c r="AI574" i="14"/>
  <c r="AH574" i="14"/>
  <c r="AG574" i="14"/>
  <c r="AF574" i="14"/>
  <c r="V574" i="14"/>
  <c r="AE574" i="14" s="1"/>
  <c r="M574" i="14"/>
  <c r="D574" i="14"/>
  <c r="AV573" i="14"/>
  <c r="AU573" i="14"/>
  <c r="AT573" i="14"/>
  <c r="AS573" i="14"/>
  <c r="AR573" i="14"/>
  <c r="AQ573" i="14"/>
  <c r="AP573" i="14"/>
  <c r="AO573" i="14"/>
  <c r="AM573" i="14"/>
  <c r="AL573" i="14"/>
  <c r="AK573" i="14"/>
  <c r="AJ573" i="14"/>
  <c r="AI573" i="14"/>
  <c r="AH573" i="14"/>
  <c r="AG573" i="14"/>
  <c r="AF573" i="14"/>
  <c r="V573" i="14"/>
  <c r="M573" i="14"/>
  <c r="D573" i="14"/>
  <c r="AV572" i="14"/>
  <c r="AU572" i="14"/>
  <c r="AT572" i="14"/>
  <c r="AS572" i="14"/>
  <c r="AR572" i="14"/>
  <c r="AQ572" i="14"/>
  <c r="AP572" i="14"/>
  <c r="AO572" i="14"/>
  <c r="AM572" i="14"/>
  <c r="AL572" i="14"/>
  <c r="AK572" i="14"/>
  <c r="AJ572" i="14"/>
  <c r="AI572" i="14"/>
  <c r="AH572" i="14"/>
  <c r="AG572" i="14"/>
  <c r="AF572" i="14"/>
  <c r="V572" i="14"/>
  <c r="M572" i="14"/>
  <c r="D572" i="14"/>
  <c r="AV571" i="14"/>
  <c r="AU571" i="14"/>
  <c r="AT571" i="14"/>
  <c r="AS571" i="14"/>
  <c r="AR571" i="14"/>
  <c r="AQ571" i="14"/>
  <c r="AP571" i="14"/>
  <c r="AO571" i="14"/>
  <c r="AM571" i="14"/>
  <c r="AL571" i="14"/>
  <c r="AK571" i="14"/>
  <c r="AJ571" i="14"/>
  <c r="AI571" i="14"/>
  <c r="AH571" i="14"/>
  <c r="AG571" i="14"/>
  <c r="AF571" i="14"/>
  <c r="V571" i="14"/>
  <c r="M571" i="14"/>
  <c r="D571" i="14"/>
  <c r="AV570" i="14"/>
  <c r="AU570" i="14"/>
  <c r="AT570" i="14"/>
  <c r="AS570" i="14"/>
  <c r="AR570" i="14"/>
  <c r="AQ570" i="14"/>
  <c r="AP570" i="14"/>
  <c r="AO570" i="14"/>
  <c r="AM570" i="14"/>
  <c r="AL570" i="14"/>
  <c r="AK570" i="14"/>
  <c r="AJ570" i="14"/>
  <c r="AI570" i="14"/>
  <c r="AH570" i="14"/>
  <c r="AG570" i="14"/>
  <c r="AF570" i="14"/>
  <c r="V570" i="14"/>
  <c r="M570" i="14"/>
  <c r="D570" i="14"/>
  <c r="AV569" i="14"/>
  <c r="AU569" i="14"/>
  <c r="AT569" i="14"/>
  <c r="AS569" i="14"/>
  <c r="AR569" i="14"/>
  <c r="AQ569" i="14"/>
  <c r="AP569" i="14"/>
  <c r="AO569" i="14"/>
  <c r="AM569" i="14"/>
  <c r="AL569" i="14"/>
  <c r="AK569" i="14"/>
  <c r="AJ569" i="14"/>
  <c r="AI569" i="14"/>
  <c r="AH569" i="14"/>
  <c r="AG569" i="14"/>
  <c r="AF569" i="14"/>
  <c r="V569" i="14"/>
  <c r="M569" i="14"/>
  <c r="D569" i="14"/>
  <c r="AV568" i="14"/>
  <c r="AU568" i="14"/>
  <c r="AT568" i="14"/>
  <c r="AS568" i="14"/>
  <c r="AR568" i="14"/>
  <c r="AQ568" i="14"/>
  <c r="AP568" i="14"/>
  <c r="AO568" i="14"/>
  <c r="AM568" i="14"/>
  <c r="AL568" i="14"/>
  <c r="AK568" i="14"/>
  <c r="AJ568" i="14"/>
  <c r="AI568" i="14"/>
  <c r="AH568" i="14"/>
  <c r="AG568" i="14"/>
  <c r="AF568" i="14"/>
  <c r="V568" i="14"/>
  <c r="M568" i="14"/>
  <c r="D568" i="14"/>
  <c r="AV567" i="14"/>
  <c r="AU567" i="14"/>
  <c r="AT567" i="14"/>
  <c r="AS567" i="14"/>
  <c r="AR567" i="14"/>
  <c r="AQ567" i="14"/>
  <c r="AP567" i="14"/>
  <c r="AO567" i="14"/>
  <c r="AM567" i="14"/>
  <c r="AL567" i="14"/>
  <c r="AK567" i="14"/>
  <c r="AJ567" i="14"/>
  <c r="AI567" i="14"/>
  <c r="AH567" i="14"/>
  <c r="AG567" i="14"/>
  <c r="AF567" i="14"/>
  <c r="V567" i="14"/>
  <c r="M567" i="14"/>
  <c r="D567" i="14"/>
  <c r="AV566" i="14"/>
  <c r="AU566" i="14"/>
  <c r="AT566" i="14"/>
  <c r="AS566" i="14"/>
  <c r="AR566" i="14"/>
  <c r="AQ566" i="14"/>
  <c r="AP566" i="14"/>
  <c r="AO566" i="14"/>
  <c r="AM566" i="14"/>
  <c r="AL566" i="14"/>
  <c r="AK566" i="14"/>
  <c r="AJ566" i="14"/>
  <c r="AI566" i="14"/>
  <c r="AH566" i="14"/>
  <c r="AG566" i="14"/>
  <c r="AF566" i="14"/>
  <c r="V566" i="14"/>
  <c r="AN566" i="14" s="1"/>
  <c r="M566" i="14"/>
  <c r="D566" i="14"/>
  <c r="AV565" i="14"/>
  <c r="AU565" i="14"/>
  <c r="AT565" i="14"/>
  <c r="AS565" i="14"/>
  <c r="AR565" i="14"/>
  <c r="AQ565" i="14"/>
  <c r="AP565" i="14"/>
  <c r="AO565" i="14"/>
  <c r="AM565" i="14"/>
  <c r="AL565" i="14"/>
  <c r="AK565" i="14"/>
  <c r="AJ565" i="14"/>
  <c r="AI565" i="14"/>
  <c r="AH565" i="14"/>
  <c r="AG565" i="14"/>
  <c r="AF565" i="14"/>
  <c r="V565" i="14"/>
  <c r="M565" i="14"/>
  <c r="D565" i="14"/>
  <c r="AV564" i="14"/>
  <c r="AU564" i="14"/>
  <c r="AT564" i="14"/>
  <c r="AS564" i="14"/>
  <c r="AR564" i="14"/>
  <c r="AQ564" i="14"/>
  <c r="AP564" i="14"/>
  <c r="AO564" i="14"/>
  <c r="AM564" i="14"/>
  <c r="AL564" i="14"/>
  <c r="AK564" i="14"/>
  <c r="AJ564" i="14"/>
  <c r="AI564" i="14"/>
  <c r="AH564" i="14"/>
  <c r="AG564" i="14"/>
  <c r="AF564" i="14"/>
  <c r="V564" i="14"/>
  <c r="M564" i="14"/>
  <c r="D564" i="14"/>
  <c r="AV563" i="14"/>
  <c r="AU563" i="14"/>
  <c r="AT563" i="14"/>
  <c r="AS563" i="14"/>
  <c r="AR563" i="14"/>
  <c r="AQ563" i="14"/>
  <c r="AP563" i="14"/>
  <c r="AO563" i="14"/>
  <c r="AM563" i="14"/>
  <c r="AL563" i="14"/>
  <c r="AK563" i="14"/>
  <c r="AJ563" i="14"/>
  <c r="AI563" i="14"/>
  <c r="AH563" i="14"/>
  <c r="AG563" i="14"/>
  <c r="AF563" i="14"/>
  <c r="V563" i="14"/>
  <c r="M563" i="14"/>
  <c r="AN563" i="14" s="1"/>
  <c r="D563" i="14"/>
  <c r="AV562" i="14"/>
  <c r="AU562" i="14"/>
  <c r="AT562" i="14"/>
  <c r="AS562" i="14"/>
  <c r="AR562" i="14"/>
  <c r="AQ562" i="14"/>
  <c r="AP562" i="14"/>
  <c r="AO562" i="14"/>
  <c r="AM562" i="14"/>
  <c r="AL562" i="14"/>
  <c r="AK562" i="14"/>
  <c r="AJ562" i="14"/>
  <c r="AI562" i="14"/>
  <c r="AH562" i="14"/>
  <c r="AG562" i="14"/>
  <c r="AF562" i="14"/>
  <c r="V562" i="14"/>
  <c r="AE562" i="14" s="1"/>
  <c r="M562" i="14"/>
  <c r="D562" i="14"/>
  <c r="AV561" i="14"/>
  <c r="AU561" i="14"/>
  <c r="AT561" i="14"/>
  <c r="AS561" i="14"/>
  <c r="AR561" i="14"/>
  <c r="AQ561" i="14"/>
  <c r="AP561" i="14"/>
  <c r="AO561" i="14"/>
  <c r="AM561" i="14"/>
  <c r="AL561" i="14"/>
  <c r="AK561" i="14"/>
  <c r="AJ561" i="14"/>
  <c r="AI561" i="14"/>
  <c r="AH561" i="14"/>
  <c r="AG561" i="14"/>
  <c r="AF561" i="14"/>
  <c r="V561" i="14"/>
  <c r="M561" i="14"/>
  <c r="D561" i="14"/>
  <c r="AV560" i="14"/>
  <c r="AU560" i="14"/>
  <c r="AT560" i="14"/>
  <c r="AS560" i="14"/>
  <c r="AR560" i="14"/>
  <c r="AQ560" i="14"/>
  <c r="AP560" i="14"/>
  <c r="AO560" i="14"/>
  <c r="AM560" i="14"/>
  <c r="AL560" i="14"/>
  <c r="AK560" i="14"/>
  <c r="AJ560" i="14"/>
  <c r="AI560" i="14"/>
  <c r="AH560" i="14"/>
  <c r="AG560" i="14"/>
  <c r="AF560" i="14"/>
  <c r="V560" i="14"/>
  <c r="M560" i="14"/>
  <c r="D560" i="14"/>
  <c r="AV559" i="14"/>
  <c r="AU559" i="14"/>
  <c r="AT559" i="14"/>
  <c r="AS559" i="14"/>
  <c r="AR559" i="14"/>
  <c r="AQ559" i="14"/>
  <c r="AP559" i="14"/>
  <c r="AO559" i="14"/>
  <c r="AM559" i="14"/>
  <c r="AL559" i="14"/>
  <c r="AK559" i="14"/>
  <c r="AJ559" i="14"/>
  <c r="AI559" i="14"/>
  <c r="AH559" i="14"/>
  <c r="AG559" i="14"/>
  <c r="AF559" i="14"/>
  <c r="V559" i="14"/>
  <c r="M559" i="14"/>
  <c r="AN559" i="14" s="1"/>
  <c r="D559" i="14"/>
  <c r="AV558" i="14"/>
  <c r="AU558" i="14"/>
  <c r="AT558" i="14"/>
  <c r="AS558" i="14"/>
  <c r="AR558" i="14"/>
  <c r="AQ558" i="14"/>
  <c r="AP558" i="14"/>
  <c r="AO558" i="14"/>
  <c r="AM558" i="14"/>
  <c r="AL558" i="14"/>
  <c r="AK558" i="14"/>
  <c r="AJ558" i="14"/>
  <c r="AI558" i="14"/>
  <c r="AH558" i="14"/>
  <c r="AG558" i="14"/>
  <c r="AF558" i="14"/>
  <c r="V558" i="14"/>
  <c r="AE558" i="14" s="1"/>
  <c r="M558" i="14"/>
  <c r="D558" i="14"/>
  <c r="AV557" i="14"/>
  <c r="AU557" i="14"/>
  <c r="AT557" i="14"/>
  <c r="AS557" i="14"/>
  <c r="AR557" i="14"/>
  <c r="AQ557" i="14"/>
  <c r="AP557" i="14"/>
  <c r="AO557" i="14"/>
  <c r="AM557" i="14"/>
  <c r="AL557" i="14"/>
  <c r="AK557" i="14"/>
  <c r="AJ557" i="14"/>
  <c r="AI557" i="14"/>
  <c r="AH557" i="14"/>
  <c r="AG557" i="14"/>
  <c r="AF557" i="14"/>
  <c r="V557" i="14"/>
  <c r="M557" i="14"/>
  <c r="D557" i="14"/>
  <c r="AV556" i="14"/>
  <c r="AU556" i="14"/>
  <c r="AT556" i="14"/>
  <c r="AS556" i="14"/>
  <c r="AR556" i="14"/>
  <c r="AQ556" i="14"/>
  <c r="AP556" i="14"/>
  <c r="AO556" i="14"/>
  <c r="AM556" i="14"/>
  <c r="AL556" i="14"/>
  <c r="AK556" i="14"/>
  <c r="AJ556" i="14"/>
  <c r="AI556" i="14"/>
  <c r="AH556" i="14"/>
  <c r="AG556" i="14"/>
  <c r="AF556" i="14"/>
  <c r="V556" i="14"/>
  <c r="M556" i="14"/>
  <c r="D556" i="14"/>
  <c r="AV555" i="14"/>
  <c r="AU555" i="14"/>
  <c r="AT555" i="14"/>
  <c r="AS555" i="14"/>
  <c r="AR555" i="14"/>
  <c r="AQ555" i="14"/>
  <c r="AP555" i="14"/>
  <c r="AO555" i="14"/>
  <c r="AM555" i="14"/>
  <c r="AL555" i="14"/>
  <c r="AK555" i="14"/>
  <c r="AJ555" i="14"/>
  <c r="AI555" i="14"/>
  <c r="AH555" i="14"/>
  <c r="AG555" i="14"/>
  <c r="AF555" i="14"/>
  <c r="V555" i="14"/>
  <c r="AE555" i="14" s="1"/>
  <c r="M555" i="14"/>
  <c r="D555" i="14"/>
  <c r="AV554" i="14"/>
  <c r="AU554" i="14"/>
  <c r="AT554" i="14"/>
  <c r="AS554" i="14"/>
  <c r="AR554" i="14"/>
  <c r="AQ554" i="14"/>
  <c r="AP554" i="14"/>
  <c r="AO554" i="14"/>
  <c r="AM554" i="14"/>
  <c r="AL554" i="14"/>
  <c r="AK554" i="14"/>
  <c r="AJ554" i="14"/>
  <c r="AI554" i="14"/>
  <c r="AH554" i="14"/>
  <c r="AG554" i="14"/>
  <c r="AF554" i="14"/>
  <c r="V554" i="14"/>
  <c r="M554" i="14"/>
  <c r="D554" i="14"/>
  <c r="AV553" i="14"/>
  <c r="AU553" i="14"/>
  <c r="AT553" i="14"/>
  <c r="AS553" i="14"/>
  <c r="AR553" i="14"/>
  <c r="AQ553" i="14"/>
  <c r="AP553" i="14"/>
  <c r="AO553" i="14"/>
  <c r="AM553" i="14"/>
  <c r="AL553" i="14"/>
  <c r="AK553" i="14"/>
  <c r="AJ553" i="14"/>
  <c r="AI553" i="14"/>
  <c r="AH553" i="14"/>
  <c r="AG553" i="14"/>
  <c r="AF553" i="14"/>
  <c r="V553" i="14"/>
  <c r="M553" i="14"/>
  <c r="D553" i="14"/>
  <c r="AV552" i="14"/>
  <c r="AU552" i="14"/>
  <c r="AT552" i="14"/>
  <c r="AS552" i="14"/>
  <c r="AR552" i="14"/>
  <c r="AQ552" i="14"/>
  <c r="AP552" i="14"/>
  <c r="AO552" i="14"/>
  <c r="AM552" i="14"/>
  <c r="AL552" i="14"/>
  <c r="AK552" i="14"/>
  <c r="AJ552" i="14"/>
  <c r="AI552" i="14"/>
  <c r="AH552" i="14"/>
  <c r="AG552" i="14"/>
  <c r="AF552" i="14"/>
  <c r="V552" i="14"/>
  <c r="M552" i="14"/>
  <c r="D552" i="14"/>
  <c r="AV551" i="14"/>
  <c r="AU551" i="14"/>
  <c r="AT551" i="14"/>
  <c r="AS551" i="14"/>
  <c r="AR551" i="14"/>
  <c r="AQ551" i="14"/>
  <c r="AP551" i="14"/>
  <c r="AO551" i="14"/>
  <c r="AM551" i="14"/>
  <c r="AL551" i="14"/>
  <c r="AK551" i="14"/>
  <c r="AJ551" i="14"/>
  <c r="AI551" i="14"/>
  <c r="AH551" i="14"/>
  <c r="AG551" i="14"/>
  <c r="AF551" i="14"/>
  <c r="V551" i="14"/>
  <c r="AE551" i="14" s="1"/>
  <c r="M551" i="14"/>
  <c r="D551" i="14"/>
  <c r="AV550" i="14"/>
  <c r="AU550" i="14"/>
  <c r="AT550" i="14"/>
  <c r="AS550" i="14"/>
  <c r="AR550" i="14"/>
  <c r="AQ550" i="14"/>
  <c r="AP550" i="14"/>
  <c r="AO550" i="14"/>
  <c r="AN550" i="14"/>
  <c r="AM550" i="14"/>
  <c r="AL550" i="14"/>
  <c r="AK550" i="14"/>
  <c r="AJ550" i="14"/>
  <c r="AI550" i="14"/>
  <c r="AH550" i="14"/>
  <c r="AG550" i="14"/>
  <c r="AF550" i="14"/>
  <c r="AE550" i="14"/>
  <c r="V550" i="14"/>
  <c r="M550" i="14"/>
  <c r="D550" i="14"/>
  <c r="AV549" i="14"/>
  <c r="AU549" i="14"/>
  <c r="AT549" i="14"/>
  <c r="AS549" i="14"/>
  <c r="AR549" i="14"/>
  <c r="AQ549" i="14"/>
  <c r="AP549" i="14"/>
  <c r="AO549" i="14"/>
  <c r="AM549" i="14"/>
  <c r="AL549" i="14"/>
  <c r="AK549" i="14"/>
  <c r="AJ549" i="14"/>
  <c r="AI549" i="14"/>
  <c r="AH549" i="14"/>
  <c r="AG549" i="14"/>
  <c r="AF549" i="14"/>
  <c r="V549" i="14"/>
  <c r="M549" i="14"/>
  <c r="D549" i="14"/>
  <c r="AV548" i="14"/>
  <c r="AU548" i="14"/>
  <c r="AT548" i="14"/>
  <c r="AS548" i="14"/>
  <c r="AR548" i="14"/>
  <c r="AQ548" i="14"/>
  <c r="AP548" i="14"/>
  <c r="AO548" i="14"/>
  <c r="AM548" i="14"/>
  <c r="AL548" i="14"/>
  <c r="AK548" i="14"/>
  <c r="AJ548" i="14"/>
  <c r="AI548" i="14"/>
  <c r="AH548" i="14"/>
  <c r="AG548" i="14"/>
  <c r="AF548" i="14"/>
  <c r="V548" i="14"/>
  <c r="M548" i="14"/>
  <c r="AN548" i="14" s="1"/>
  <c r="D548" i="14"/>
  <c r="AV547" i="14"/>
  <c r="AU547" i="14"/>
  <c r="AT547" i="14"/>
  <c r="AS547" i="14"/>
  <c r="AR547" i="14"/>
  <c r="AQ547" i="14"/>
  <c r="AP547" i="14"/>
  <c r="AO547" i="14"/>
  <c r="AM547" i="14"/>
  <c r="AL547" i="14"/>
  <c r="AK547" i="14"/>
  <c r="AJ547" i="14"/>
  <c r="AI547" i="14"/>
  <c r="AH547" i="14"/>
  <c r="AG547" i="14"/>
  <c r="AF547" i="14"/>
  <c r="V547" i="14"/>
  <c r="M547" i="14"/>
  <c r="AN547" i="14" s="1"/>
  <c r="D547" i="14"/>
  <c r="AV546" i="14"/>
  <c r="AU546" i="14"/>
  <c r="AT546" i="14"/>
  <c r="AS546" i="14"/>
  <c r="AR546" i="14"/>
  <c r="AQ546" i="14"/>
  <c r="AP546" i="14"/>
  <c r="AO546" i="14"/>
  <c r="AM546" i="14"/>
  <c r="AL546" i="14"/>
  <c r="AK546" i="14"/>
  <c r="AJ546" i="14"/>
  <c r="AI546" i="14"/>
  <c r="AH546" i="14"/>
  <c r="AG546" i="14"/>
  <c r="AF546" i="14"/>
  <c r="V546" i="14"/>
  <c r="AE546" i="14" s="1"/>
  <c r="M546" i="14"/>
  <c r="D546" i="14"/>
  <c r="AV545" i="14"/>
  <c r="AU545" i="14"/>
  <c r="AT545" i="14"/>
  <c r="AS545" i="14"/>
  <c r="AR545" i="14"/>
  <c r="AQ545" i="14"/>
  <c r="AP545" i="14"/>
  <c r="AO545" i="14"/>
  <c r="AM545" i="14"/>
  <c r="AL545" i="14"/>
  <c r="AK545" i="14"/>
  <c r="AJ545" i="14"/>
  <c r="AI545" i="14"/>
  <c r="AH545" i="14"/>
  <c r="AG545" i="14"/>
  <c r="AF545" i="14"/>
  <c r="V545" i="14"/>
  <c r="M545" i="14"/>
  <c r="D545" i="14"/>
  <c r="AV544" i="14"/>
  <c r="AU544" i="14"/>
  <c r="AT544" i="14"/>
  <c r="AS544" i="14"/>
  <c r="AR544" i="14"/>
  <c r="AQ544" i="14"/>
  <c r="AP544" i="14"/>
  <c r="AO544" i="14"/>
  <c r="AM544" i="14"/>
  <c r="AL544" i="14"/>
  <c r="AK544" i="14"/>
  <c r="AJ544" i="14"/>
  <c r="AI544" i="14"/>
  <c r="AH544" i="14"/>
  <c r="AG544" i="14"/>
  <c r="AF544" i="14"/>
  <c r="V544" i="14"/>
  <c r="M544" i="14"/>
  <c r="AN544" i="14" s="1"/>
  <c r="D544" i="14"/>
  <c r="AV543" i="14"/>
  <c r="AU543" i="14"/>
  <c r="AT543" i="14"/>
  <c r="AS543" i="14"/>
  <c r="AR543" i="14"/>
  <c r="AQ543" i="14"/>
  <c r="AP543" i="14"/>
  <c r="AO543" i="14"/>
  <c r="AM543" i="14"/>
  <c r="AL543" i="14"/>
  <c r="AK543" i="14"/>
  <c r="AJ543" i="14"/>
  <c r="AI543" i="14"/>
  <c r="AH543" i="14"/>
  <c r="AG543" i="14"/>
  <c r="AF543" i="14"/>
  <c r="V543" i="14"/>
  <c r="M543" i="14"/>
  <c r="D543" i="14"/>
  <c r="AV542" i="14"/>
  <c r="AU542" i="14"/>
  <c r="AT542" i="14"/>
  <c r="AS542" i="14"/>
  <c r="AR542" i="14"/>
  <c r="AQ542" i="14"/>
  <c r="AP542" i="14"/>
  <c r="AO542" i="14"/>
  <c r="AM542" i="14"/>
  <c r="AL542" i="14"/>
  <c r="AK542" i="14"/>
  <c r="AJ542" i="14"/>
  <c r="AI542" i="14"/>
  <c r="AH542" i="14"/>
  <c r="AG542" i="14"/>
  <c r="AF542" i="14"/>
  <c r="V542" i="14"/>
  <c r="AE542" i="14" s="1"/>
  <c r="M542" i="14"/>
  <c r="D542" i="14"/>
  <c r="AV541" i="14"/>
  <c r="AU541" i="14"/>
  <c r="AT541" i="14"/>
  <c r="AS541" i="14"/>
  <c r="AR541" i="14"/>
  <c r="AQ541" i="14"/>
  <c r="AP541" i="14"/>
  <c r="AO541" i="14"/>
  <c r="AM541" i="14"/>
  <c r="AL541" i="14"/>
  <c r="AK541" i="14"/>
  <c r="AJ541" i="14"/>
  <c r="AI541" i="14"/>
  <c r="AH541" i="14"/>
  <c r="AG541" i="14"/>
  <c r="AF541" i="14"/>
  <c r="V541" i="14"/>
  <c r="M541" i="14"/>
  <c r="D541" i="14"/>
  <c r="AV540" i="14"/>
  <c r="AU540" i="14"/>
  <c r="AT540" i="14"/>
  <c r="AS540" i="14"/>
  <c r="AR540" i="14"/>
  <c r="AQ540" i="14"/>
  <c r="AP540" i="14"/>
  <c r="AO540" i="14"/>
  <c r="AM540" i="14"/>
  <c r="AL540" i="14"/>
  <c r="AK540" i="14"/>
  <c r="AJ540" i="14"/>
  <c r="AI540" i="14"/>
  <c r="AH540" i="14"/>
  <c r="AG540" i="14"/>
  <c r="AF540" i="14"/>
  <c r="V540" i="14"/>
  <c r="M540" i="14"/>
  <c r="D540" i="14"/>
  <c r="AU539" i="14"/>
  <c r="AT539" i="14"/>
  <c r="AS539" i="14"/>
  <c r="AR539" i="14"/>
  <c r="AQ539" i="14"/>
  <c r="AP539" i="14"/>
  <c r="AO539" i="14"/>
  <c r="AL539" i="14"/>
  <c r="AK539" i="14"/>
  <c r="AJ539" i="14"/>
  <c r="AI539" i="14"/>
  <c r="AH539" i="14"/>
  <c r="AG539" i="14"/>
  <c r="AF539" i="14"/>
  <c r="AD539" i="14"/>
  <c r="AD537" i="14" s="1"/>
  <c r="M539" i="14"/>
  <c r="M537" i="14" s="1"/>
  <c r="D539" i="14"/>
  <c r="D537" i="14" s="1"/>
  <c r="AS538" i="14"/>
  <c r="AO538" i="14"/>
  <c r="AD538" i="14"/>
  <c r="AC538" i="14"/>
  <c r="AB538" i="14"/>
  <c r="AA538" i="14"/>
  <c r="AJ538" i="14" s="1"/>
  <c r="Z538" i="14"/>
  <c r="Y538" i="14"/>
  <c r="X538" i="14"/>
  <c r="W538" i="14"/>
  <c r="U538" i="14"/>
  <c r="T538" i="14"/>
  <c r="S538" i="14"/>
  <c r="AT538" i="14" s="1"/>
  <c r="R538" i="14"/>
  <c r="Q538" i="14"/>
  <c r="AI538" i="14" s="1"/>
  <c r="P538" i="14"/>
  <c r="AQ538" i="14" s="1"/>
  <c r="O538" i="14"/>
  <c r="AP538" i="14" s="1"/>
  <c r="N538" i="14"/>
  <c r="L538" i="14"/>
  <c r="K538" i="14"/>
  <c r="J538" i="14"/>
  <c r="I538" i="14"/>
  <c r="H538" i="14"/>
  <c r="G538" i="14"/>
  <c r="F538" i="14"/>
  <c r="E538" i="14"/>
  <c r="AC537" i="14"/>
  <c r="AB537" i="14"/>
  <c r="AA537" i="14"/>
  <c r="AA536" i="14" s="1"/>
  <c r="Z537" i="14"/>
  <c r="Y537" i="14"/>
  <c r="X537" i="14"/>
  <c r="W537" i="14"/>
  <c r="W536" i="14" s="1"/>
  <c r="U537" i="14"/>
  <c r="T537" i="14"/>
  <c r="S537" i="14"/>
  <c r="R537" i="14"/>
  <c r="Q537" i="14"/>
  <c r="P537" i="14"/>
  <c r="O537" i="14"/>
  <c r="N537" i="14"/>
  <c r="N536" i="14" s="1"/>
  <c r="L537" i="14"/>
  <c r="K537" i="14"/>
  <c r="J537" i="14"/>
  <c r="I537" i="14"/>
  <c r="I536" i="14" s="1"/>
  <c r="H537" i="14"/>
  <c r="G537" i="14"/>
  <c r="F537" i="14"/>
  <c r="E537" i="14"/>
  <c r="E536" i="14" s="1"/>
  <c r="H536" i="14"/>
  <c r="AV534" i="14"/>
  <c r="AU534" i="14"/>
  <c r="AT534" i="14"/>
  <c r="AS534" i="14"/>
  <c r="AR534" i="14"/>
  <c r="AQ534" i="14"/>
  <c r="AP534" i="14"/>
  <c r="AO534" i="14"/>
  <c r="AM534" i="14"/>
  <c r="AL534" i="14"/>
  <c r="AK534" i="14"/>
  <c r="AJ534" i="14"/>
  <c r="AI534" i="14"/>
  <c r="AH534" i="14"/>
  <c r="AG534" i="14"/>
  <c r="AF534" i="14"/>
  <c r="V534" i="14"/>
  <c r="M534" i="14"/>
  <c r="D534" i="14"/>
  <c r="AV533" i="14"/>
  <c r="AU533" i="14"/>
  <c r="AT533" i="14"/>
  <c r="AS533" i="14"/>
  <c r="AR533" i="14"/>
  <c r="AQ533" i="14"/>
  <c r="AP533" i="14"/>
  <c r="AO533" i="14"/>
  <c r="AM533" i="14"/>
  <c r="AL533" i="14"/>
  <c r="AK533" i="14"/>
  <c r="AJ533" i="14"/>
  <c r="AI533" i="14"/>
  <c r="AH533" i="14"/>
  <c r="AG533" i="14"/>
  <c r="AF533" i="14"/>
  <c r="V533" i="14"/>
  <c r="M533" i="14"/>
  <c r="D533" i="14"/>
  <c r="AV532" i="14"/>
  <c r="AU532" i="14"/>
  <c r="AT532" i="14"/>
  <c r="AS532" i="14"/>
  <c r="AR532" i="14"/>
  <c r="AQ532" i="14"/>
  <c r="AP532" i="14"/>
  <c r="AO532" i="14"/>
  <c r="AM532" i="14"/>
  <c r="AL532" i="14"/>
  <c r="AK532" i="14"/>
  <c r="AJ532" i="14"/>
  <c r="AI532" i="14"/>
  <c r="AH532" i="14"/>
  <c r="AG532" i="14"/>
  <c r="AF532" i="14"/>
  <c r="V532" i="14"/>
  <c r="M532" i="14"/>
  <c r="D532" i="14"/>
  <c r="AV531" i="14"/>
  <c r="AU531" i="14"/>
  <c r="AT531" i="14"/>
  <c r="AS531" i="14"/>
  <c r="AR531" i="14"/>
  <c r="AQ531" i="14"/>
  <c r="AP531" i="14"/>
  <c r="AO531" i="14"/>
  <c r="AM531" i="14"/>
  <c r="AL531" i="14"/>
  <c r="AK531" i="14"/>
  <c r="AJ531" i="14"/>
  <c r="AI531" i="14"/>
  <c r="AH531" i="14"/>
  <c r="AG531" i="14"/>
  <c r="AF531" i="14"/>
  <c r="V531" i="14"/>
  <c r="M531" i="14"/>
  <c r="D531" i="14"/>
  <c r="AV530" i="14"/>
  <c r="AU530" i="14"/>
  <c r="AT530" i="14"/>
  <c r="AS530" i="14"/>
  <c r="AR530" i="14"/>
  <c r="AQ530" i="14"/>
  <c r="AP530" i="14"/>
  <c r="AO530" i="14"/>
  <c r="AM530" i="14"/>
  <c r="AL530" i="14"/>
  <c r="AK530" i="14"/>
  <c r="AJ530" i="14"/>
  <c r="AI530" i="14"/>
  <c r="AH530" i="14"/>
  <c r="AG530" i="14"/>
  <c r="AF530" i="14"/>
  <c r="V530" i="14"/>
  <c r="M530" i="14"/>
  <c r="D530" i="14"/>
  <c r="AV529" i="14"/>
  <c r="AU529" i="14"/>
  <c r="AT529" i="14"/>
  <c r="AS529" i="14"/>
  <c r="AR529" i="14"/>
  <c r="AQ529" i="14"/>
  <c r="AP529" i="14"/>
  <c r="AO529" i="14"/>
  <c r="AM529" i="14"/>
  <c r="AL529" i="14"/>
  <c r="AK529" i="14"/>
  <c r="AJ529" i="14"/>
  <c r="AI529" i="14"/>
  <c r="AH529" i="14"/>
  <c r="AG529" i="14"/>
  <c r="AF529" i="14"/>
  <c r="V529" i="14"/>
  <c r="AE529" i="14" s="1"/>
  <c r="M529" i="14"/>
  <c r="D529" i="14"/>
  <c r="AV528" i="14"/>
  <c r="AU528" i="14"/>
  <c r="AT528" i="14"/>
  <c r="AS528" i="14"/>
  <c r="AR528" i="14"/>
  <c r="AQ528" i="14"/>
  <c r="AP528" i="14"/>
  <c r="AO528" i="14"/>
  <c r="AM528" i="14"/>
  <c r="AL528" i="14"/>
  <c r="AK528" i="14"/>
  <c r="AJ528" i="14"/>
  <c r="AI528" i="14"/>
  <c r="AH528" i="14"/>
  <c r="AG528" i="14"/>
  <c r="AF528" i="14"/>
  <c r="V528" i="14"/>
  <c r="M528" i="14"/>
  <c r="D528" i="14"/>
  <c r="AV527" i="14"/>
  <c r="AU527" i="14"/>
  <c r="AT527" i="14"/>
  <c r="AS527" i="14"/>
  <c r="AR527" i="14"/>
  <c r="AQ527" i="14"/>
  <c r="AP527" i="14"/>
  <c r="AO527" i="14"/>
  <c r="AM527" i="14"/>
  <c r="AL527" i="14"/>
  <c r="AK527" i="14"/>
  <c r="AJ527" i="14"/>
  <c r="AI527" i="14"/>
  <c r="AH527" i="14"/>
  <c r="AG527" i="14"/>
  <c r="AF527" i="14"/>
  <c r="V527" i="14"/>
  <c r="AN527" i="14" s="1"/>
  <c r="M527" i="14"/>
  <c r="D527" i="14"/>
  <c r="AV526" i="14"/>
  <c r="AU526" i="14"/>
  <c r="AT526" i="14"/>
  <c r="AS526" i="14"/>
  <c r="AR526" i="14"/>
  <c r="AQ526" i="14"/>
  <c r="AP526" i="14"/>
  <c r="AO526" i="14"/>
  <c r="AM526" i="14"/>
  <c r="AL526" i="14"/>
  <c r="AK526" i="14"/>
  <c r="AJ526" i="14"/>
  <c r="AI526" i="14"/>
  <c r="AH526" i="14"/>
  <c r="AG526" i="14"/>
  <c r="AF526" i="14"/>
  <c r="V526" i="14"/>
  <c r="AN526" i="14" s="1"/>
  <c r="M526" i="14"/>
  <c r="D526" i="14"/>
  <c r="AV525" i="14"/>
  <c r="AU525" i="14"/>
  <c r="AT525" i="14"/>
  <c r="AS525" i="14"/>
  <c r="AR525" i="14"/>
  <c r="AQ525" i="14"/>
  <c r="AP525" i="14"/>
  <c r="AO525" i="14"/>
  <c r="AM525" i="14"/>
  <c r="AL525" i="14"/>
  <c r="AK525" i="14"/>
  <c r="AJ525" i="14"/>
  <c r="AI525" i="14"/>
  <c r="AH525" i="14"/>
  <c r="AG525" i="14"/>
  <c r="AF525" i="14"/>
  <c r="V525" i="14"/>
  <c r="M525" i="14"/>
  <c r="D525" i="14"/>
  <c r="AV524" i="14"/>
  <c r="AU524" i="14"/>
  <c r="AT524" i="14"/>
  <c r="AS524" i="14"/>
  <c r="AR524" i="14"/>
  <c r="AQ524" i="14"/>
  <c r="AP524" i="14"/>
  <c r="AO524" i="14"/>
  <c r="AM524" i="14"/>
  <c r="AL524" i="14"/>
  <c r="AK524" i="14"/>
  <c r="AJ524" i="14"/>
  <c r="AI524" i="14"/>
  <c r="AH524" i="14"/>
  <c r="AG524" i="14"/>
  <c r="AF524" i="14"/>
  <c r="V524" i="14"/>
  <c r="M524" i="14"/>
  <c r="D524" i="14"/>
  <c r="AV523" i="14"/>
  <c r="AU523" i="14"/>
  <c r="AT523" i="14"/>
  <c r="AS523" i="14"/>
  <c r="AR523" i="14"/>
  <c r="AQ523" i="14"/>
  <c r="AP523" i="14"/>
  <c r="AO523" i="14"/>
  <c r="AM523" i="14"/>
  <c r="AL523" i="14"/>
  <c r="AK523" i="14"/>
  <c r="AJ523" i="14"/>
  <c r="AI523" i="14"/>
  <c r="AH523" i="14"/>
  <c r="AG523" i="14"/>
  <c r="AF523" i="14"/>
  <c r="V523" i="14"/>
  <c r="AE523" i="14" s="1"/>
  <c r="M523" i="14"/>
  <c r="D523" i="14"/>
  <c r="AV522" i="14"/>
  <c r="AU522" i="14"/>
  <c r="AT522" i="14"/>
  <c r="AS522" i="14"/>
  <c r="AR522" i="14"/>
  <c r="AQ522" i="14"/>
  <c r="AP522" i="14"/>
  <c r="AO522" i="14"/>
  <c r="AM522" i="14"/>
  <c r="AL522" i="14"/>
  <c r="AK522" i="14"/>
  <c r="AJ522" i="14"/>
  <c r="AI522" i="14"/>
  <c r="AH522" i="14"/>
  <c r="AG522" i="14"/>
  <c r="AF522" i="14"/>
  <c r="V522" i="14"/>
  <c r="M522" i="14"/>
  <c r="AN522" i="14" s="1"/>
  <c r="D522" i="14"/>
  <c r="AV521" i="14"/>
  <c r="AU521" i="14"/>
  <c r="AT521" i="14"/>
  <c r="AS521" i="14"/>
  <c r="AR521" i="14"/>
  <c r="AQ521" i="14"/>
  <c r="AP521" i="14"/>
  <c r="AO521" i="14"/>
  <c r="AM521" i="14"/>
  <c r="AL521" i="14"/>
  <c r="AK521" i="14"/>
  <c r="AJ521" i="14"/>
  <c r="AI521" i="14"/>
  <c r="AH521" i="14"/>
  <c r="AG521" i="14"/>
  <c r="AF521" i="14"/>
  <c r="V521" i="14"/>
  <c r="M521" i="14"/>
  <c r="D521" i="14"/>
  <c r="AV520" i="14"/>
  <c r="AU520" i="14"/>
  <c r="AT520" i="14"/>
  <c r="AS520" i="14"/>
  <c r="AR520" i="14"/>
  <c r="AQ520" i="14"/>
  <c r="AP520" i="14"/>
  <c r="AO520" i="14"/>
  <c r="AM520" i="14"/>
  <c r="AL520" i="14"/>
  <c r="AK520" i="14"/>
  <c r="AJ520" i="14"/>
  <c r="AI520" i="14"/>
  <c r="AH520" i="14"/>
  <c r="AG520" i="14"/>
  <c r="AF520" i="14"/>
  <c r="V520" i="14"/>
  <c r="M520" i="14"/>
  <c r="D520" i="14"/>
  <c r="AV519" i="14"/>
  <c r="AU519" i="14"/>
  <c r="AT519" i="14"/>
  <c r="AS519" i="14"/>
  <c r="AR519" i="14"/>
  <c r="AQ519" i="14"/>
  <c r="AP519" i="14"/>
  <c r="AO519" i="14"/>
  <c r="AM519" i="14"/>
  <c r="AL519" i="14"/>
  <c r="AK519" i="14"/>
  <c r="AJ519" i="14"/>
  <c r="AI519" i="14"/>
  <c r="AH519" i="14"/>
  <c r="AG519" i="14"/>
  <c r="AF519" i="14"/>
  <c r="V519" i="14"/>
  <c r="AE519" i="14" s="1"/>
  <c r="M519" i="14"/>
  <c r="D519" i="14"/>
  <c r="AV518" i="14"/>
  <c r="AU518" i="14"/>
  <c r="AT518" i="14"/>
  <c r="AS518" i="14"/>
  <c r="AR518" i="14"/>
  <c r="AQ518" i="14"/>
  <c r="AP518" i="14"/>
  <c r="AO518" i="14"/>
  <c r="AM518" i="14"/>
  <c r="AL518" i="14"/>
  <c r="AK518" i="14"/>
  <c r="AJ518" i="14"/>
  <c r="AI518" i="14"/>
  <c r="AH518" i="14"/>
  <c r="AG518" i="14"/>
  <c r="AF518" i="14"/>
  <c r="V518" i="14"/>
  <c r="M518" i="14"/>
  <c r="D518" i="14"/>
  <c r="AV517" i="14"/>
  <c r="AU517" i="14"/>
  <c r="AT517" i="14"/>
  <c r="AS517" i="14"/>
  <c r="AR517" i="14"/>
  <c r="AQ517" i="14"/>
  <c r="AP517" i="14"/>
  <c r="AO517" i="14"/>
  <c r="AM517" i="14"/>
  <c r="AL517" i="14"/>
  <c r="AK517" i="14"/>
  <c r="AJ517" i="14"/>
  <c r="AI517" i="14"/>
  <c r="AH517" i="14"/>
  <c r="AG517" i="14"/>
  <c r="AF517" i="14"/>
  <c r="V517" i="14"/>
  <c r="M517" i="14"/>
  <c r="D517" i="14"/>
  <c r="AV516" i="14"/>
  <c r="AU516" i="14"/>
  <c r="AT516" i="14"/>
  <c r="AS516" i="14"/>
  <c r="AR516" i="14"/>
  <c r="AQ516" i="14"/>
  <c r="AP516" i="14"/>
  <c r="AO516" i="14"/>
  <c r="AM516" i="14"/>
  <c r="AL516" i="14"/>
  <c r="AK516" i="14"/>
  <c r="AJ516" i="14"/>
  <c r="AI516" i="14"/>
  <c r="AH516" i="14"/>
  <c r="AG516" i="14"/>
  <c r="AF516" i="14"/>
  <c r="V516" i="14"/>
  <c r="M516" i="14"/>
  <c r="D516" i="14"/>
  <c r="AV515" i="14"/>
  <c r="AU515" i="14"/>
  <c r="AT515" i="14"/>
  <c r="AS515" i="14"/>
  <c r="AR515" i="14"/>
  <c r="AQ515" i="14"/>
  <c r="AP515" i="14"/>
  <c r="AO515" i="14"/>
  <c r="AN515" i="14"/>
  <c r="AM515" i="14"/>
  <c r="AL515" i="14"/>
  <c r="AK515" i="14"/>
  <c r="AJ515" i="14"/>
  <c r="AI515" i="14"/>
  <c r="AH515" i="14"/>
  <c r="AG515" i="14"/>
  <c r="AF515" i="14"/>
  <c r="V515" i="14"/>
  <c r="M515" i="14"/>
  <c r="D515" i="14"/>
  <c r="AR514" i="14"/>
  <c r="AO514" i="14"/>
  <c r="AD514" i="14"/>
  <c r="AC514" i="14"/>
  <c r="AB514" i="14"/>
  <c r="AA514" i="14"/>
  <c r="AJ514" i="14" s="1"/>
  <c r="Z514" i="14"/>
  <c r="Y514" i="14"/>
  <c r="X514" i="14"/>
  <c r="W514" i="14"/>
  <c r="U514" i="14"/>
  <c r="T514" i="14"/>
  <c r="AU514" i="14" s="1"/>
  <c r="S514" i="14"/>
  <c r="AT514" i="14" s="1"/>
  <c r="R514" i="14"/>
  <c r="AS514" i="14" s="1"/>
  <c r="Q514" i="14"/>
  <c r="AI514" i="14" s="1"/>
  <c r="P514" i="14"/>
  <c r="AQ514" i="14" s="1"/>
  <c r="O514" i="14"/>
  <c r="N514" i="14"/>
  <c r="L514" i="14"/>
  <c r="K514" i="14"/>
  <c r="J514" i="14"/>
  <c r="I514" i="14"/>
  <c r="H514" i="14"/>
  <c r="G514" i="14"/>
  <c r="G512" i="14" s="1"/>
  <c r="F514" i="14"/>
  <c r="F512" i="14" s="1"/>
  <c r="E514" i="14"/>
  <c r="AD513" i="14"/>
  <c r="AC513" i="14"/>
  <c r="AB513" i="14"/>
  <c r="AA513" i="14"/>
  <c r="AA512" i="14" s="1"/>
  <c r="Z513" i="14"/>
  <c r="Y513" i="14"/>
  <c r="X513" i="14"/>
  <c r="W513" i="14"/>
  <c r="W512" i="14" s="1"/>
  <c r="V513" i="14"/>
  <c r="U513" i="14"/>
  <c r="T513" i="14"/>
  <c r="S513" i="14"/>
  <c r="R513" i="14"/>
  <c r="R512" i="14" s="1"/>
  <c r="AS512" i="14" s="1"/>
  <c r="Q513" i="14"/>
  <c r="P513" i="14"/>
  <c r="O513" i="14"/>
  <c r="AP513" i="14" s="1"/>
  <c r="N513" i="14"/>
  <c r="N512" i="14" s="1"/>
  <c r="L513" i="14"/>
  <c r="L512" i="14" s="1"/>
  <c r="K513" i="14"/>
  <c r="J513" i="14"/>
  <c r="I513" i="14"/>
  <c r="I512" i="14" s="1"/>
  <c r="H513" i="14"/>
  <c r="H512" i="14" s="1"/>
  <c r="G513" i="14"/>
  <c r="F513" i="14"/>
  <c r="E513" i="14"/>
  <c r="E512" i="14" s="1"/>
  <c r="D513" i="14"/>
  <c r="AV510" i="14"/>
  <c r="AU510" i="14"/>
  <c r="AT510" i="14"/>
  <c r="AS510" i="14"/>
  <c r="AR510" i="14"/>
  <c r="AQ510" i="14"/>
  <c r="AP510" i="14"/>
  <c r="AO510" i="14"/>
  <c r="AM510" i="14"/>
  <c r="AL510" i="14"/>
  <c r="AK510" i="14"/>
  <c r="AJ510" i="14"/>
  <c r="AI510" i="14"/>
  <c r="AH510" i="14"/>
  <c r="AG510" i="14"/>
  <c r="AF510" i="14"/>
  <c r="V510" i="14"/>
  <c r="M510" i="14"/>
  <c r="D510" i="14"/>
  <c r="AV509" i="14"/>
  <c r="AU509" i="14"/>
  <c r="AT509" i="14"/>
  <c r="AS509" i="14"/>
  <c r="AR509" i="14"/>
  <c r="AQ509" i="14"/>
  <c r="AP509" i="14"/>
  <c r="AO509" i="14"/>
  <c r="AM509" i="14"/>
  <c r="AL509" i="14"/>
  <c r="AK509" i="14"/>
  <c r="AJ509" i="14"/>
  <c r="AI509" i="14"/>
  <c r="AH509" i="14"/>
  <c r="AG509" i="14"/>
  <c r="AF509" i="14"/>
  <c r="V509" i="14"/>
  <c r="M509" i="14"/>
  <c r="D509" i="14"/>
  <c r="AV508" i="14"/>
  <c r="AU508" i="14"/>
  <c r="AT508" i="14"/>
  <c r="AS508" i="14"/>
  <c r="AR508" i="14"/>
  <c r="AQ508" i="14"/>
  <c r="AP508" i="14"/>
  <c r="AO508" i="14"/>
  <c r="AM508" i="14"/>
  <c r="AL508" i="14"/>
  <c r="AK508" i="14"/>
  <c r="AJ508" i="14"/>
  <c r="AI508" i="14"/>
  <c r="AH508" i="14"/>
  <c r="AG508" i="14"/>
  <c r="AF508" i="14"/>
  <c r="V508" i="14"/>
  <c r="M508" i="14"/>
  <c r="AN508" i="14" s="1"/>
  <c r="D508" i="14"/>
  <c r="AV507" i="14"/>
  <c r="AU507" i="14"/>
  <c r="AT507" i="14"/>
  <c r="AS507" i="14"/>
  <c r="AR507" i="14"/>
  <c r="AQ507" i="14"/>
  <c r="AP507" i="14"/>
  <c r="AO507" i="14"/>
  <c r="AM507" i="14"/>
  <c r="AL507" i="14"/>
  <c r="AK507" i="14"/>
  <c r="AJ507" i="14"/>
  <c r="AI507" i="14"/>
  <c r="AH507" i="14"/>
  <c r="AG507" i="14"/>
  <c r="AF507" i="14"/>
  <c r="V507" i="14"/>
  <c r="AE507" i="14" s="1"/>
  <c r="M507" i="14"/>
  <c r="D507" i="14"/>
  <c r="AV506" i="14"/>
  <c r="AU506" i="14"/>
  <c r="AT506" i="14"/>
  <c r="AS506" i="14"/>
  <c r="AR506" i="14"/>
  <c r="AQ506" i="14"/>
  <c r="AP506" i="14"/>
  <c r="AO506" i="14"/>
  <c r="AM506" i="14"/>
  <c r="AL506" i="14"/>
  <c r="AK506" i="14"/>
  <c r="AJ506" i="14"/>
  <c r="AI506" i="14"/>
  <c r="AH506" i="14"/>
  <c r="AG506" i="14"/>
  <c r="AF506" i="14"/>
  <c r="V506" i="14"/>
  <c r="M506" i="14"/>
  <c r="D506" i="14"/>
  <c r="AV505" i="14"/>
  <c r="AU505" i="14"/>
  <c r="AT505" i="14"/>
  <c r="AS505" i="14"/>
  <c r="AR505" i="14"/>
  <c r="AQ505" i="14"/>
  <c r="AP505" i="14"/>
  <c r="AO505" i="14"/>
  <c r="AM505" i="14"/>
  <c r="AL505" i="14"/>
  <c r="AK505" i="14"/>
  <c r="AJ505" i="14"/>
  <c r="AI505" i="14"/>
  <c r="AH505" i="14"/>
  <c r="AG505" i="14"/>
  <c r="AF505" i="14"/>
  <c r="V505" i="14"/>
  <c r="M505" i="14"/>
  <c r="D505" i="14"/>
  <c r="AV504" i="14"/>
  <c r="AU504" i="14"/>
  <c r="AT504" i="14"/>
  <c r="AS504" i="14"/>
  <c r="AR504" i="14"/>
  <c r="AQ504" i="14"/>
  <c r="AP504" i="14"/>
  <c r="AO504" i="14"/>
  <c r="AM504" i="14"/>
  <c r="AL504" i="14"/>
  <c r="AK504" i="14"/>
  <c r="AJ504" i="14"/>
  <c r="AI504" i="14"/>
  <c r="AH504" i="14"/>
  <c r="AG504" i="14"/>
  <c r="AF504" i="14"/>
  <c r="V504" i="14"/>
  <c r="AE504" i="14" s="1"/>
  <c r="M504" i="14"/>
  <c r="D504" i="14"/>
  <c r="AV503" i="14"/>
  <c r="AU503" i="14"/>
  <c r="AT503" i="14"/>
  <c r="AS503" i="14"/>
  <c r="AR503" i="14"/>
  <c r="AQ503" i="14"/>
  <c r="AP503" i="14"/>
  <c r="AO503" i="14"/>
  <c r="AM503" i="14"/>
  <c r="AL503" i="14"/>
  <c r="AK503" i="14"/>
  <c r="AJ503" i="14"/>
  <c r="AI503" i="14"/>
  <c r="AH503" i="14"/>
  <c r="AG503" i="14"/>
  <c r="AF503" i="14"/>
  <c r="V503" i="14"/>
  <c r="AE503" i="14" s="1"/>
  <c r="M503" i="14"/>
  <c r="D503" i="14"/>
  <c r="AV502" i="14"/>
  <c r="AU502" i="14"/>
  <c r="AT502" i="14"/>
  <c r="AS502" i="14"/>
  <c r="AR502" i="14"/>
  <c r="AQ502" i="14"/>
  <c r="AP502" i="14"/>
  <c r="AO502" i="14"/>
  <c r="AN502" i="14"/>
  <c r="AM502" i="14"/>
  <c r="AL502" i="14"/>
  <c r="AK502" i="14"/>
  <c r="AJ502" i="14"/>
  <c r="AI502" i="14"/>
  <c r="AH502" i="14"/>
  <c r="AG502" i="14"/>
  <c r="AF502" i="14"/>
  <c r="AE502" i="14"/>
  <c r="V502" i="14"/>
  <c r="M502" i="14"/>
  <c r="D502" i="14"/>
  <c r="AV501" i="14"/>
  <c r="AU501" i="14"/>
  <c r="AT501" i="14"/>
  <c r="AS501" i="14"/>
  <c r="AR501" i="14"/>
  <c r="AQ501" i="14"/>
  <c r="AP501" i="14"/>
  <c r="AO501" i="14"/>
  <c r="AN501" i="14"/>
  <c r="AM501" i="14"/>
  <c r="AL501" i="14"/>
  <c r="AK501" i="14"/>
  <c r="AJ501" i="14"/>
  <c r="AI501" i="14"/>
  <c r="AH501" i="14"/>
  <c r="AG501" i="14"/>
  <c r="AF501" i="14"/>
  <c r="V501" i="14"/>
  <c r="M501" i="14"/>
  <c r="D501" i="14"/>
  <c r="AV500" i="14"/>
  <c r="AU500" i="14"/>
  <c r="AT500" i="14"/>
  <c r="AS500" i="14"/>
  <c r="AR500" i="14"/>
  <c r="AQ500" i="14"/>
  <c r="AP500" i="14"/>
  <c r="AO500" i="14"/>
  <c r="AM500" i="14"/>
  <c r="AL500" i="14"/>
  <c r="AK500" i="14"/>
  <c r="AJ500" i="14"/>
  <c r="AI500" i="14"/>
  <c r="AH500" i="14"/>
  <c r="AG500" i="14"/>
  <c r="AF500" i="14"/>
  <c r="V500" i="14"/>
  <c r="M500" i="14"/>
  <c r="D500" i="14"/>
  <c r="AV499" i="14"/>
  <c r="AU499" i="14"/>
  <c r="AT499" i="14"/>
  <c r="AS499" i="14"/>
  <c r="AR499" i="14"/>
  <c r="AQ499" i="14"/>
  <c r="AP499" i="14"/>
  <c r="AO499" i="14"/>
  <c r="AM499" i="14"/>
  <c r="AL499" i="14"/>
  <c r="AK499" i="14"/>
  <c r="AJ499" i="14"/>
  <c r="AI499" i="14"/>
  <c r="AH499" i="14"/>
  <c r="AG499" i="14"/>
  <c r="AF499" i="14"/>
  <c r="V499" i="14"/>
  <c r="M499" i="14"/>
  <c r="D499" i="14"/>
  <c r="AV498" i="14"/>
  <c r="AU498" i="14"/>
  <c r="AT498" i="14"/>
  <c r="AS498" i="14"/>
  <c r="AR498" i="14"/>
  <c r="AQ498" i="14"/>
  <c r="AP498" i="14"/>
  <c r="AO498" i="14"/>
  <c r="AM498" i="14"/>
  <c r="AL498" i="14"/>
  <c r="AK498" i="14"/>
  <c r="AJ498" i="14"/>
  <c r="AI498" i="14"/>
  <c r="AH498" i="14"/>
  <c r="AG498" i="14"/>
  <c r="AF498" i="14"/>
  <c r="V498" i="14"/>
  <c r="M498" i="14"/>
  <c r="AN498" i="14" s="1"/>
  <c r="D498" i="14"/>
  <c r="AV497" i="14"/>
  <c r="AU497" i="14"/>
  <c r="AT497" i="14"/>
  <c r="AS497" i="14"/>
  <c r="AR497" i="14"/>
  <c r="AQ497" i="14"/>
  <c r="AP497" i="14"/>
  <c r="AO497" i="14"/>
  <c r="AM497" i="14"/>
  <c r="AL497" i="14"/>
  <c r="AK497" i="14"/>
  <c r="AJ497" i="14"/>
  <c r="AI497" i="14"/>
  <c r="AH497" i="14"/>
  <c r="AG497" i="14"/>
  <c r="AF497" i="14"/>
  <c r="V497" i="14"/>
  <c r="M497" i="14"/>
  <c r="AN497" i="14" s="1"/>
  <c r="D497" i="14"/>
  <c r="AV496" i="14"/>
  <c r="AU496" i="14"/>
  <c r="AT496" i="14"/>
  <c r="AS496" i="14"/>
  <c r="AR496" i="14"/>
  <c r="AQ496" i="14"/>
  <c r="AP496" i="14"/>
  <c r="AO496" i="14"/>
  <c r="AM496" i="14"/>
  <c r="AL496" i="14"/>
  <c r="AK496" i="14"/>
  <c r="AJ496" i="14"/>
  <c r="AI496" i="14"/>
  <c r="AH496" i="14"/>
  <c r="AG496" i="14"/>
  <c r="AF496" i="14"/>
  <c r="V496" i="14"/>
  <c r="M496" i="14"/>
  <c r="D496" i="14"/>
  <c r="AV495" i="14"/>
  <c r="AU495" i="14"/>
  <c r="AT495" i="14"/>
  <c r="AS495" i="14"/>
  <c r="AR495" i="14"/>
  <c r="AQ495" i="14"/>
  <c r="AP495" i="14"/>
  <c r="AO495" i="14"/>
  <c r="AM495" i="14"/>
  <c r="AL495" i="14"/>
  <c r="AK495" i="14"/>
  <c r="AJ495" i="14"/>
  <c r="AI495" i="14"/>
  <c r="AH495" i="14"/>
  <c r="AG495" i="14"/>
  <c r="AF495" i="14"/>
  <c r="V495" i="14"/>
  <c r="M495" i="14"/>
  <c r="D495" i="14"/>
  <c r="AV494" i="14"/>
  <c r="AU494" i="14"/>
  <c r="AT494" i="14"/>
  <c r="AS494" i="14"/>
  <c r="AR494" i="14"/>
  <c r="AQ494" i="14"/>
  <c r="AP494" i="14"/>
  <c r="AO494" i="14"/>
  <c r="AM494" i="14"/>
  <c r="AL494" i="14"/>
  <c r="AK494" i="14"/>
  <c r="AJ494" i="14"/>
  <c r="AI494" i="14"/>
  <c r="AH494" i="14"/>
  <c r="AG494" i="14"/>
  <c r="AF494" i="14"/>
  <c r="V494" i="14"/>
  <c r="M494" i="14"/>
  <c r="D494" i="14"/>
  <c r="AV493" i="14"/>
  <c r="AU493" i="14"/>
  <c r="AT493" i="14"/>
  <c r="AS493" i="14"/>
  <c r="AR493" i="14"/>
  <c r="AQ493" i="14"/>
  <c r="AP493" i="14"/>
  <c r="AO493" i="14"/>
  <c r="AM493" i="14"/>
  <c r="AL493" i="14"/>
  <c r="AK493" i="14"/>
  <c r="AJ493" i="14"/>
  <c r="AI493" i="14"/>
  <c r="AH493" i="14"/>
  <c r="AG493" i="14"/>
  <c r="AF493" i="14"/>
  <c r="V493" i="14"/>
  <c r="M493" i="14"/>
  <c r="D493" i="14"/>
  <c r="AV492" i="14"/>
  <c r="AU492" i="14"/>
  <c r="AT492" i="14"/>
  <c r="AS492" i="14"/>
  <c r="AR492" i="14"/>
  <c r="AQ492" i="14"/>
  <c r="AP492" i="14"/>
  <c r="AO492" i="14"/>
  <c r="AM492" i="14"/>
  <c r="AL492" i="14"/>
  <c r="AK492" i="14"/>
  <c r="AJ492" i="14"/>
  <c r="AI492" i="14"/>
  <c r="AH492" i="14"/>
  <c r="AG492" i="14"/>
  <c r="AF492" i="14"/>
  <c r="V492" i="14"/>
  <c r="M492" i="14"/>
  <c r="AN492" i="14" s="1"/>
  <c r="D492" i="14"/>
  <c r="AV491" i="14"/>
  <c r="AU491" i="14"/>
  <c r="AT491" i="14"/>
  <c r="AS491" i="14"/>
  <c r="AR491" i="14"/>
  <c r="AQ491" i="14"/>
  <c r="AP491" i="14"/>
  <c r="AO491" i="14"/>
  <c r="AM491" i="14"/>
  <c r="AL491" i="14"/>
  <c r="AK491" i="14"/>
  <c r="AJ491" i="14"/>
  <c r="AI491" i="14"/>
  <c r="AH491" i="14"/>
  <c r="AG491" i="14"/>
  <c r="AF491" i="14"/>
  <c r="V491" i="14"/>
  <c r="AE491" i="14" s="1"/>
  <c r="M491" i="14"/>
  <c r="D491" i="14"/>
  <c r="AV490" i="14"/>
  <c r="AU490" i="14"/>
  <c r="AT490" i="14"/>
  <c r="AS490" i="14"/>
  <c r="AR490" i="14"/>
  <c r="AQ490" i="14"/>
  <c r="AP490" i="14"/>
  <c r="AO490" i="14"/>
  <c r="AM490" i="14"/>
  <c r="AL490" i="14"/>
  <c r="AK490" i="14"/>
  <c r="AJ490" i="14"/>
  <c r="AI490" i="14"/>
  <c r="AH490" i="14"/>
  <c r="AG490" i="14"/>
  <c r="AF490" i="14"/>
  <c r="V490" i="14"/>
  <c r="M490" i="14"/>
  <c r="D490" i="14"/>
  <c r="AV489" i="14"/>
  <c r="AU489" i="14"/>
  <c r="AT489" i="14"/>
  <c r="AS489" i="14"/>
  <c r="AR489" i="14"/>
  <c r="AQ489" i="14"/>
  <c r="AP489" i="14"/>
  <c r="AO489" i="14"/>
  <c r="AM489" i="14"/>
  <c r="AL489" i="14"/>
  <c r="AK489" i="14"/>
  <c r="AJ489" i="14"/>
  <c r="AI489" i="14"/>
  <c r="AH489" i="14"/>
  <c r="AG489" i="14"/>
  <c r="AF489" i="14"/>
  <c r="V489" i="14"/>
  <c r="M489" i="14"/>
  <c r="D489" i="14"/>
  <c r="AV488" i="14"/>
  <c r="AU488" i="14"/>
  <c r="AT488" i="14"/>
  <c r="AS488" i="14"/>
  <c r="AR488" i="14"/>
  <c r="AQ488" i="14"/>
  <c r="AP488" i="14"/>
  <c r="AO488" i="14"/>
  <c r="AM488" i="14"/>
  <c r="AL488" i="14"/>
  <c r="AK488" i="14"/>
  <c r="AJ488" i="14"/>
  <c r="AI488" i="14"/>
  <c r="AH488" i="14"/>
  <c r="AG488" i="14"/>
  <c r="AF488" i="14"/>
  <c r="V488" i="14"/>
  <c r="M488" i="14"/>
  <c r="D488" i="14"/>
  <c r="AV487" i="14"/>
  <c r="AU487" i="14"/>
  <c r="AT487" i="14"/>
  <c r="AS487" i="14"/>
  <c r="AR487" i="14"/>
  <c r="AQ487" i="14"/>
  <c r="AP487" i="14"/>
  <c r="AO487" i="14"/>
  <c r="AM487" i="14"/>
  <c r="AL487" i="14"/>
  <c r="AK487" i="14"/>
  <c r="AJ487" i="14"/>
  <c r="AI487" i="14"/>
  <c r="AH487" i="14"/>
  <c r="AG487" i="14"/>
  <c r="AF487" i="14"/>
  <c r="V487" i="14"/>
  <c r="AE487" i="14" s="1"/>
  <c r="M487" i="14"/>
  <c r="D487" i="14"/>
  <c r="AV486" i="14"/>
  <c r="AU486" i="14"/>
  <c r="AT486" i="14"/>
  <c r="AS486" i="14"/>
  <c r="AR486" i="14"/>
  <c r="AQ486" i="14"/>
  <c r="AP486" i="14"/>
  <c r="AO486" i="14"/>
  <c r="AN486" i="14"/>
  <c r="AM486" i="14"/>
  <c r="AL486" i="14"/>
  <c r="AK486" i="14"/>
  <c r="AJ486" i="14"/>
  <c r="AI486" i="14"/>
  <c r="AH486" i="14"/>
  <c r="AG486" i="14"/>
  <c r="AF486" i="14"/>
  <c r="AE486" i="14"/>
  <c r="V486" i="14"/>
  <c r="M486" i="14"/>
  <c r="D486" i="14"/>
  <c r="AV485" i="14"/>
  <c r="AU485" i="14"/>
  <c r="AT485" i="14"/>
  <c r="AS485" i="14"/>
  <c r="AR485" i="14"/>
  <c r="AQ485" i="14"/>
  <c r="AP485" i="14"/>
  <c r="AO485" i="14"/>
  <c r="AN485" i="14"/>
  <c r="AM485" i="14"/>
  <c r="AL485" i="14"/>
  <c r="AK485" i="14"/>
  <c r="AJ485" i="14"/>
  <c r="AI485" i="14"/>
  <c r="AH485" i="14"/>
  <c r="AG485" i="14"/>
  <c r="AF485" i="14"/>
  <c r="V485" i="14"/>
  <c r="M485" i="14"/>
  <c r="D485" i="14"/>
  <c r="AV484" i="14"/>
  <c r="AU484" i="14"/>
  <c r="AT484" i="14"/>
  <c r="AS484" i="14"/>
  <c r="AR484" i="14"/>
  <c r="AQ484" i="14"/>
  <c r="AP484" i="14"/>
  <c r="AO484" i="14"/>
  <c r="AM484" i="14"/>
  <c r="AL484" i="14"/>
  <c r="AK484" i="14"/>
  <c r="AJ484" i="14"/>
  <c r="AI484" i="14"/>
  <c r="AH484" i="14"/>
  <c r="AG484" i="14"/>
  <c r="AF484" i="14"/>
  <c r="V484" i="14"/>
  <c r="M484" i="14"/>
  <c r="D484" i="14"/>
  <c r="AV483" i="14"/>
  <c r="AU483" i="14"/>
  <c r="AT483" i="14"/>
  <c r="AS483" i="14"/>
  <c r="AR483" i="14"/>
  <c r="AQ483" i="14"/>
  <c r="AP483" i="14"/>
  <c r="AO483" i="14"/>
  <c r="AM483" i="14"/>
  <c r="AL483" i="14"/>
  <c r="AK483" i="14"/>
  <c r="AJ483" i="14"/>
  <c r="AI483" i="14"/>
  <c r="AH483" i="14"/>
  <c r="AG483" i="14"/>
  <c r="AF483" i="14"/>
  <c r="V483" i="14"/>
  <c r="M483" i="14"/>
  <c r="D483" i="14"/>
  <c r="AV482" i="14"/>
  <c r="AU482" i="14"/>
  <c r="AT482" i="14"/>
  <c r="AS482" i="14"/>
  <c r="AR482" i="14"/>
  <c r="AQ482" i="14"/>
  <c r="AP482" i="14"/>
  <c r="AO482" i="14"/>
  <c r="AM482" i="14"/>
  <c r="AL482" i="14"/>
  <c r="AK482" i="14"/>
  <c r="AJ482" i="14"/>
  <c r="AI482" i="14"/>
  <c r="AH482" i="14"/>
  <c r="AG482" i="14"/>
  <c r="AF482" i="14"/>
  <c r="V482" i="14"/>
  <c r="AE482" i="14" s="1"/>
  <c r="M482" i="14"/>
  <c r="D482" i="14"/>
  <c r="AV481" i="14"/>
  <c r="AU481" i="14"/>
  <c r="AT481" i="14"/>
  <c r="AS481" i="14"/>
  <c r="AR481" i="14"/>
  <c r="AQ481" i="14"/>
  <c r="AP481" i="14"/>
  <c r="AO481" i="14"/>
  <c r="AM481" i="14"/>
  <c r="AL481" i="14"/>
  <c r="AK481" i="14"/>
  <c r="AJ481" i="14"/>
  <c r="AI481" i="14"/>
  <c r="AH481" i="14"/>
  <c r="AG481" i="14"/>
  <c r="AF481" i="14"/>
  <c r="V481" i="14"/>
  <c r="M481" i="14"/>
  <c r="AN481" i="14" s="1"/>
  <c r="D481" i="14"/>
  <c r="AV480" i="14"/>
  <c r="AU480" i="14"/>
  <c r="AT480" i="14"/>
  <c r="AS480" i="14"/>
  <c r="AR480" i="14"/>
  <c r="AQ480" i="14"/>
  <c r="AP480" i="14"/>
  <c r="AO480" i="14"/>
  <c r="AM480" i="14"/>
  <c r="AL480" i="14"/>
  <c r="AK480" i="14"/>
  <c r="AJ480" i="14"/>
  <c r="AI480" i="14"/>
  <c r="AH480" i="14"/>
  <c r="AG480" i="14"/>
  <c r="AF480" i="14"/>
  <c r="V480" i="14"/>
  <c r="M480" i="14"/>
  <c r="D480" i="14"/>
  <c r="AV479" i="14"/>
  <c r="AU479" i="14"/>
  <c r="AT479" i="14"/>
  <c r="AS479" i="14"/>
  <c r="AR479" i="14"/>
  <c r="AQ479" i="14"/>
  <c r="AP479" i="14"/>
  <c r="AO479" i="14"/>
  <c r="AM479" i="14"/>
  <c r="AL479" i="14"/>
  <c r="AK479" i="14"/>
  <c r="AJ479" i="14"/>
  <c r="AI479" i="14"/>
  <c r="AH479" i="14"/>
  <c r="AG479" i="14"/>
  <c r="AF479" i="14"/>
  <c r="V479" i="14"/>
  <c r="M479" i="14"/>
  <c r="AN479" i="14" s="1"/>
  <c r="D479" i="14"/>
  <c r="AV478" i="14"/>
  <c r="AU478" i="14"/>
  <c r="AT478" i="14"/>
  <c r="AS478" i="14"/>
  <c r="AR478" i="14"/>
  <c r="AQ478" i="14"/>
  <c r="AP478" i="14"/>
  <c r="AO478" i="14"/>
  <c r="AM478" i="14"/>
  <c r="AL478" i="14"/>
  <c r="AK478" i="14"/>
  <c r="AJ478" i="14"/>
  <c r="AI478" i="14"/>
  <c r="AH478" i="14"/>
  <c r="AG478" i="14"/>
  <c r="AF478" i="14"/>
  <c r="V478" i="14"/>
  <c r="AE478" i="14" s="1"/>
  <c r="M478" i="14"/>
  <c r="D478" i="14"/>
  <c r="AV477" i="14"/>
  <c r="AU477" i="14"/>
  <c r="AT477" i="14"/>
  <c r="AS477" i="14"/>
  <c r="AR477" i="14"/>
  <c r="AQ477" i="14"/>
  <c r="AP477" i="14"/>
  <c r="AO477" i="14"/>
  <c r="AM477" i="14"/>
  <c r="AL477" i="14"/>
  <c r="AK477" i="14"/>
  <c r="AJ477" i="14"/>
  <c r="AI477" i="14"/>
  <c r="AH477" i="14"/>
  <c r="AG477" i="14"/>
  <c r="AF477" i="14"/>
  <c r="V477" i="14"/>
  <c r="M477" i="14"/>
  <c r="D477" i="14"/>
  <c r="AV476" i="14"/>
  <c r="AU476" i="14"/>
  <c r="AT476" i="14"/>
  <c r="AS476" i="14"/>
  <c r="AR476" i="14"/>
  <c r="AQ476" i="14"/>
  <c r="AP476" i="14"/>
  <c r="AO476" i="14"/>
  <c r="AM476" i="14"/>
  <c r="AL476" i="14"/>
  <c r="AK476" i="14"/>
  <c r="AJ476" i="14"/>
  <c r="AI476" i="14"/>
  <c r="AH476" i="14"/>
  <c r="AG476" i="14"/>
  <c r="AF476" i="14"/>
  <c r="V476" i="14"/>
  <c r="M476" i="14"/>
  <c r="AN476" i="14" s="1"/>
  <c r="D476" i="14"/>
  <c r="AV475" i="14"/>
  <c r="AU475" i="14"/>
  <c r="AT475" i="14"/>
  <c r="AS475" i="14"/>
  <c r="AR475" i="14"/>
  <c r="AQ475" i="14"/>
  <c r="AP475" i="14"/>
  <c r="AO475" i="14"/>
  <c r="AM475" i="14"/>
  <c r="AL475" i="14"/>
  <c r="AK475" i="14"/>
  <c r="AJ475" i="14"/>
  <c r="AI475" i="14"/>
  <c r="AH475" i="14"/>
  <c r="AG475" i="14"/>
  <c r="AF475" i="14"/>
  <c r="V475" i="14"/>
  <c r="M475" i="14"/>
  <c r="D475" i="14"/>
  <c r="AV474" i="14"/>
  <c r="AU474" i="14"/>
  <c r="AT474" i="14"/>
  <c r="AS474" i="14"/>
  <c r="AR474" i="14"/>
  <c r="AQ474" i="14"/>
  <c r="AP474" i="14"/>
  <c r="AO474" i="14"/>
  <c r="AN474" i="14"/>
  <c r="AM474" i="14"/>
  <c r="AL474" i="14"/>
  <c r="AK474" i="14"/>
  <c r="AJ474" i="14"/>
  <c r="AI474" i="14"/>
  <c r="AH474" i="14"/>
  <c r="AG474" i="14"/>
  <c r="AF474" i="14"/>
  <c r="V474" i="14"/>
  <c r="M474" i="14"/>
  <c r="D474" i="14"/>
  <c r="AV473" i="14"/>
  <c r="AU473" i="14"/>
  <c r="AT473" i="14"/>
  <c r="AS473" i="14"/>
  <c r="AR473" i="14"/>
  <c r="AQ473" i="14"/>
  <c r="AP473" i="14"/>
  <c r="AO473" i="14"/>
  <c r="AM473" i="14"/>
  <c r="AL473" i="14"/>
  <c r="AK473" i="14"/>
  <c r="AJ473" i="14"/>
  <c r="AI473" i="14"/>
  <c r="AH473" i="14"/>
  <c r="AG473" i="14"/>
  <c r="AF473" i="14"/>
  <c r="V473" i="14"/>
  <c r="M473" i="14"/>
  <c r="D473" i="14"/>
  <c r="AV472" i="14"/>
  <c r="AU472" i="14"/>
  <c r="AT472" i="14"/>
  <c r="AS472" i="14"/>
  <c r="AR472" i="14"/>
  <c r="AQ472" i="14"/>
  <c r="AP472" i="14"/>
  <c r="AO472" i="14"/>
  <c r="AM472" i="14"/>
  <c r="AL472" i="14"/>
  <c r="AK472" i="14"/>
  <c r="AJ472" i="14"/>
  <c r="AI472" i="14"/>
  <c r="AH472" i="14"/>
  <c r="AG472" i="14"/>
  <c r="AF472" i="14"/>
  <c r="V472" i="14"/>
  <c r="M472" i="14"/>
  <c r="D472" i="14"/>
  <c r="AV471" i="14"/>
  <c r="AU471" i="14"/>
  <c r="AT471" i="14"/>
  <c r="AS471" i="14"/>
  <c r="AR471" i="14"/>
  <c r="AQ471" i="14"/>
  <c r="AP471" i="14"/>
  <c r="AO471" i="14"/>
  <c r="AM471" i="14"/>
  <c r="AL471" i="14"/>
  <c r="AK471" i="14"/>
  <c r="AJ471" i="14"/>
  <c r="AI471" i="14"/>
  <c r="AH471" i="14"/>
  <c r="AG471" i="14"/>
  <c r="AF471" i="14"/>
  <c r="V471" i="14"/>
  <c r="M471" i="14"/>
  <c r="D471" i="14"/>
  <c r="AV470" i="14"/>
  <c r="AU470" i="14"/>
  <c r="AT470" i="14"/>
  <c r="AS470" i="14"/>
  <c r="AR470" i="14"/>
  <c r="AQ470" i="14"/>
  <c r="AP470" i="14"/>
  <c r="AO470" i="14"/>
  <c r="AM470" i="14"/>
  <c r="AL470" i="14"/>
  <c r="AK470" i="14"/>
  <c r="AJ470" i="14"/>
  <c r="AI470" i="14"/>
  <c r="AH470" i="14"/>
  <c r="AG470" i="14"/>
  <c r="AF470" i="14"/>
  <c r="V470" i="14"/>
  <c r="AN470" i="14" s="1"/>
  <c r="M470" i="14"/>
  <c r="D470" i="14"/>
  <c r="D468" i="14" s="1"/>
  <c r="AV469" i="14"/>
  <c r="AI469" i="14"/>
  <c r="AD469" i="14"/>
  <c r="AC469" i="14"/>
  <c r="AB469" i="14"/>
  <c r="AA469" i="14"/>
  <c r="Z469" i="14"/>
  <c r="Y469" i="14"/>
  <c r="X469" i="14"/>
  <c r="W469" i="14"/>
  <c r="U469" i="14"/>
  <c r="T469" i="14"/>
  <c r="AU469" i="14" s="1"/>
  <c r="S469" i="14"/>
  <c r="AT469" i="14" s="1"/>
  <c r="R469" i="14"/>
  <c r="AS469" i="14" s="1"/>
  <c r="Q469" i="14"/>
  <c r="AR469" i="14" s="1"/>
  <c r="P469" i="14"/>
  <c r="AQ469" i="14" s="1"/>
  <c r="O469" i="14"/>
  <c r="AP469" i="14" s="1"/>
  <c r="N469" i="14"/>
  <c r="L469" i="14"/>
  <c r="K469" i="14"/>
  <c r="J469" i="14"/>
  <c r="I469" i="14"/>
  <c r="H469" i="14"/>
  <c r="G469" i="14"/>
  <c r="F469" i="14"/>
  <c r="E469" i="14"/>
  <c r="AD468" i="14"/>
  <c r="AD467" i="14" s="1"/>
  <c r="AC468" i="14"/>
  <c r="AB468" i="14"/>
  <c r="AK468" i="14" s="1"/>
  <c r="AA468" i="14"/>
  <c r="AJ468" i="14" s="1"/>
  <c r="Z468" i="14"/>
  <c r="Z467" i="14" s="1"/>
  <c r="Y468" i="14"/>
  <c r="X468" i="14"/>
  <c r="W468" i="14"/>
  <c r="U468" i="14"/>
  <c r="T468" i="14"/>
  <c r="AU468" i="14" s="1"/>
  <c r="S468" i="14"/>
  <c r="AT468" i="14" s="1"/>
  <c r="R468" i="14"/>
  <c r="AS468" i="14" s="1"/>
  <c r="Q468" i="14"/>
  <c r="P468" i="14"/>
  <c r="AQ468" i="14" s="1"/>
  <c r="O468" i="14"/>
  <c r="AP468" i="14" s="1"/>
  <c r="N468" i="14"/>
  <c r="AO468" i="14" s="1"/>
  <c r="M468" i="14"/>
  <c r="L468" i="14"/>
  <c r="K468" i="14"/>
  <c r="J468" i="14"/>
  <c r="I468" i="14"/>
  <c r="H468" i="14"/>
  <c r="G468" i="14"/>
  <c r="F468" i="14"/>
  <c r="E468" i="14"/>
  <c r="AV465" i="14"/>
  <c r="AU465" i="14"/>
  <c r="AT465" i="14"/>
  <c r="AS465" i="14"/>
  <c r="AR465" i="14"/>
  <c r="AQ465" i="14"/>
  <c r="AP465" i="14"/>
  <c r="AO465" i="14"/>
  <c r="AM465" i="14"/>
  <c r="AL465" i="14"/>
  <c r="AK465" i="14"/>
  <c r="AJ465" i="14"/>
  <c r="AI465" i="14"/>
  <c r="AH465" i="14"/>
  <c r="AG465" i="14"/>
  <c r="AF465" i="14"/>
  <c r="V465" i="14"/>
  <c r="M465" i="14"/>
  <c r="AE465" i="14" s="1"/>
  <c r="D465" i="14"/>
  <c r="AV464" i="14"/>
  <c r="AU464" i="14"/>
  <c r="AT464" i="14"/>
  <c r="AS464" i="14"/>
  <c r="AR464" i="14"/>
  <c r="AQ464" i="14"/>
  <c r="AP464" i="14"/>
  <c r="AO464" i="14"/>
  <c r="AM464" i="14"/>
  <c r="AL464" i="14"/>
  <c r="AK464" i="14"/>
  <c r="AJ464" i="14"/>
  <c r="AI464" i="14"/>
  <c r="AH464" i="14"/>
  <c r="AG464" i="14"/>
  <c r="AF464" i="14"/>
  <c r="V464" i="14"/>
  <c r="M464" i="14"/>
  <c r="AN464" i="14" s="1"/>
  <c r="D464" i="14"/>
  <c r="AV463" i="14"/>
  <c r="AU463" i="14"/>
  <c r="AT463" i="14"/>
  <c r="AS463" i="14"/>
  <c r="AR463" i="14"/>
  <c r="AQ463" i="14"/>
  <c r="AP463" i="14"/>
  <c r="AO463" i="14"/>
  <c r="AM463" i="14"/>
  <c r="AL463" i="14"/>
  <c r="AK463" i="14"/>
  <c r="AJ463" i="14"/>
  <c r="AI463" i="14"/>
  <c r="AH463" i="14"/>
  <c r="AG463" i="14"/>
  <c r="AF463" i="14"/>
  <c r="V463" i="14"/>
  <c r="M463" i="14"/>
  <c r="D463" i="14"/>
  <c r="AV462" i="14"/>
  <c r="AU462" i="14"/>
  <c r="AT462" i="14"/>
  <c r="AS462" i="14"/>
  <c r="AR462" i="14"/>
  <c r="AQ462" i="14"/>
  <c r="AP462" i="14"/>
  <c r="AO462" i="14"/>
  <c r="AM462" i="14"/>
  <c r="AL462" i="14"/>
  <c r="AK462" i="14"/>
  <c r="AJ462" i="14"/>
  <c r="AI462" i="14"/>
  <c r="AH462" i="14"/>
  <c r="AG462" i="14"/>
  <c r="AF462" i="14"/>
  <c r="V462" i="14"/>
  <c r="AE462" i="14" s="1"/>
  <c r="M462" i="14"/>
  <c r="D462" i="14"/>
  <c r="AV461" i="14"/>
  <c r="AU461" i="14"/>
  <c r="AT461" i="14"/>
  <c r="AS461" i="14"/>
  <c r="AR461" i="14"/>
  <c r="AQ461" i="14"/>
  <c r="AP461" i="14"/>
  <c r="AO461" i="14"/>
  <c r="AM461" i="14"/>
  <c r="AL461" i="14"/>
  <c r="AK461" i="14"/>
  <c r="AJ461" i="14"/>
  <c r="AI461" i="14"/>
  <c r="AH461" i="14"/>
  <c r="AG461" i="14"/>
  <c r="AF461" i="14"/>
  <c r="V461" i="14"/>
  <c r="M461" i="14"/>
  <c r="D461" i="14"/>
  <c r="AV460" i="14"/>
  <c r="AU460" i="14"/>
  <c r="AT460" i="14"/>
  <c r="AS460" i="14"/>
  <c r="AR460" i="14"/>
  <c r="AQ460" i="14"/>
  <c r="AP460" i="14"/>
  <c r="AO460" i="14"/>
  <c r="AM460" i="14"/>
  <c r="AL460" i="14"/>
  <c r="AK460" i="14"/>
  <c r="AJ460" i="14"/>
  <c r="AI460" i="14"/>
  <c r="AH460" i="14"/>
  <c r="AG460" i="14"/>
  <c r="AF460" i="14"/>
  <c r="V460" i="14"/>
  <c r="AE460" i="14" s="1"/>
  <c r="M460" i="14"/>
  <c r="D460" i="14"/>
  <c r="AV459" i="14"/>
  <c r="AU459" i="14"/>
  <c r="AT459" i="14"/>
  <c r="AS459" i="14"/>
  <c r="AR459" i="14"/>
  <c r="AQ459" i="14"/>
  <c r="AP459" i="14"/>
  <c r="AO459" i="14"/>
  <c r="AM459" i="14"/>
  <c r="AL459" i="14"/>
  <c r="AK459" i="14"/>
  <c r="AJ459" i="14"/>
  <c r="AI459" i="14"/>
  <c r="AH459" i="14"/>
  <c r="AG459" i="14"/>
  <c r="AF459" i="14"/>
  <c r="V459" i="14"/>
  <c r="M459" i="14"/>
  <c r="D459" i="14"/>
  <c r="AV458" i="14"/>
  <c r="AU458" i="14"/>
  <c r="AT458" i="14"/>
  <c r="AS458" i="14"/>
  <c r="AR458" i="14"/>
  <c r="AQ458" i="14"/>
  <c r="AP458" i="14"/>
  <c r="AO458" i="14"/>
  <c r="AM458" i="14"/>
  <c r="AL458" i="14"/>
  <c r="AK458" i="14"/>
  <c r="AJ458" i="14"/>
  <c r="AI458" i="14"/>
  <c r="AH458" i="14"/>
  <c r="AG458" i="14"/>
  <c r="AF458" i="14"/>
  <c r="V458" i="14"/>
  <c r="M458" i="14"/>
  <c r="AN458" i="14" s="1"/>
  <c r="D458" i="14"/>
  <c r="AV457" i="14"/>
  <c r="AU457" i="14"/>
  <c r="AT457" i="14"/>
  <c r="AS457" i="14"/>
  <c r="AR457" i="14"/>
  <c r="AQ457" i="14"/>
  <c r="AP457" i="14"/>
  <c r="AO457" i="14"/>
  <c r="AM457" i="14"/>
  <c r="AL457" i="14"/>
  <c r="AK457" i="14"/>
  <c r="AJ457" i="14"/>
  <c r="AI457" i="14"/>
  <c r="AH457" i="14"/>
  <c r="AG457" i="14"/>
  <c r="AF457" i="14"/>
  <c r="V457" i="14"/>
  <c r="M457" i="14"/>
  <c r="D457" i="14"/>
  <c r="AV456" i="14"/>
  <c r="AU456" i="14"/>
  <c r="AT456" i="14"/>
  <c r="AS456" i="14"/>
  <c r="AR456" i="14"/>
  <c r="AQ456" i="14"/>
  <c r="AP456" i="14"/>
  <c r="AO456" i="14"/>
  <c r="AM456" i="14"/>
  <c r="AL456" i="14"/>
  <c r="AK456" i="14"/>
  <c r="AJ456" i="14"/>
  <c r="AI456" i="14"/>
  <c r="AH456" i="14"/>
  <c r="AG456" i="14"/>
  <c r="AF456" i="14"/>
  <c r="V456" i="14"/>
  <c r="M456" i="14"/>
  <c r="D456" i="14"/>
  <c r="AV455" i="14"/>
  <c r="AU455" i="14"/>
  <c r="AT455" i="14"/>
  <c r="AS455" i="14"/>
  <c r="AR455" i="14"/>
  <c r="AQ455" i="14"/>
  <c r="AP455" i="14"/>
  <c r="AO455" i="14"/>
  <c r="AM455" i="14"/>
  <c r="AL455" i="14"/>
  <c r="AK455" i="14"/>
  <c r="AJ455" i="14"/>
  <c r="AI455" i="14"/>
  <c r="AH455" i="14"/>
  <c r="AG455" i="14"/>
  <c r="AF455" i="14"/>
  <c r="V455" i="14"/>
  <c r="M455" i="14"/>
  <c r="AN455" i="14" s="1"/>
  <c r="D455" i="14"/>
  <c r="AV454" i="14"/>
  <c r="AU454" i="14"/>
  <c r="AT454" i="14"/>
  <c r="AS454" i="14"/>
  <c r="AR454" i="14"/>
  <c r="AQ454" i="14"/>
  <c r="AP454" i="14"/>
  <c r="AO454" i="14"/>
  <c r="AM454" i="14"/>
  <c r="AL454" i="14"/>
  <c r="AK454" i="14"/>
  <c r="AJ454" i="14"/>
  <c r="AI454" i="14"/>
  <c r="AH454" i="14"/>
  <c r="AG454" i="14"/>
  <c r="AF454" i="14"/>
  <c r="V454" i="14"/>
  <c r="M454" i="14"/>
  <c r="D454" i="14"/>
  <c r="AV453" i="14"/>
  <c r="AU453" i="14"/>
  <c r="AT453" i="14"/>
  <c r="AS453" i="14"/>
  <c r="AR453" i="14"/>
  <c r="AQ453" i="14"/>
  <c r="AP453" i="14"/>
  <c r="AO453" i="14"/>
  <c r="AM453" i="14"/>
  <c r="AL453" i="14"/>
  <c r="AK453" i="14"/>
  <c r="AJ453" i="14"/>
  <c r="AI453" i="14"/>
  <c r="AH453" i="14"/>
  <c r="AG453" i="14"/>
  <c r="AF453" i="14"/>
  <c r="V453" i="14"/>
  <c r="M453" i="14"/>
  <c r="AE453" i="14" s="1"/>
  <c r="D453" i="14"/>
  <c r="AV452" i="14"/>
  <c r="AU452" i="14"/>
  <c r="AT452" i="14"/>
  <c r="AS452" i="14"/>
  <c r="AR452" i="14"/>
  <c r="AQ452" i="14"/>
  <c r="AP452" i="14"/>
  <c r="AO452" i="14"/>
  <c r="AM452" i="14"/>
  <c r="AL452" i="14"/>
  <c r="AK452" i="14"/>
  <c r="AJ452" i="14"/>
  <c r="AI452" i="14"/>
  <c r="AH452" i="14"/>
  <c r="AG452" i="14"/>
  <c r="AF452" i="14"/>
  <c r="V452" i="14"/>
  <c r="M452" i="14"/>
  <c r="D452" i="14"/>
  <c r="AV451" i="14"/>
  <c r="AU451" i="14"/>
  <c r="AT451" i="14"/>
  <c r="AS451" i="14"/>
  <c r="AR451" i="14"/>
  <c r="AQ451" i="14"/>
  <c r="AP451" i="14"/>
  <c r="AO451" i="14"/>
  <c r="AM451" i="14"/>
  <c r="AL451" i="14"/>
  <c r="AK451" i="14"/>
  <c r="AJ451" i="14"/>
  <c r="AI451" i="14"/>
  <c r="AH451" i="14"/>
  <c r="AG451" i="14"/>
  <c r="AF451" i="14"/>
  <c r="V451" i="14"/>
  <c r="AE451" i="14" s="1"/>
  <c r="M451" i="14"/>
  <c r="D451" i="14"/>
  <c r="AV450" i="14"/>
  <c r="AU450" i="14"/>
  <c r="AT450" i="14"/>
  <c r="AS450" i="14"/>
  <c r="AR450" i="14"/>
  <c r="AQ450" i="14"/>
  <c r="AP450" i="14"/>
  <c r="AO450" i="14"/>
  <c r="AM450" i="14"/>
  <c r="AL450" i="14"/>
  <c r="AK450" i="14"/>
  <c r="AJ450" i="14"/>
  <c r="AI450" i="14"/>
  <c r="AH450" i="14"/>
  <c r="AG450" i="14"/>
  <c r="AF450" i="14"/>
  <c r="V450" i="14"/>
  <c r="M450" i="14"/>
  <c r="D450" i="14"/>
  <c r="AV449" i="14"/>
  <c r="AU449" i="14"/>
  <c r="AT449" i="14"/>
  <c r="AS449" i="14"/>
  <c r="AR449" i="14"/>
  <c r="AQ449" i="14"/>
  <c r="AP449" i="14"/>
  <c r="AO449" i="14"/>
  <c r="AM449" i="14"/>
  <c r="AL449" i="14"/>
  <c r="AK449" i="14"/>
  <c r="AJ449" i="14"/>
  <c r="AI449" i="14"/>
  <c r="AH449" i="14"/>
  <c r="AG449" i="14"/>
  <c r="AF449" i="14"/>
  <c r="V449" i="14"/>
  <c r="M449" i="14"/>
  <c r="D449" i="14"/>
  <c r="AV448" i="14"/>
  <c r="AU448" i="14"/>
  <c r="AT448" i="14"/>
  <c r="AS448" i="14"/>
  <c r="AR448" i="14"/>
  <c r="AQ448" i="14"/>
  <c r="AP448" i="14"/>
  <c r="AO448" i="14"/>
  <c r="AM448" i="14"/>
  <c r="AL448" i="14"/>
  <c r="AK448" i="14"/>
  <c r="AJ448" i="14"/>
  <c r="AI448" i="14"/>
  <c r="AH448" i="14"/>
  <c r="AG448" i="14"/>
  <c r="AF448" i="14"/>
  <c r="AE448" i="14"/>
  <c r="V448" i="14"/>
  <c r="M448" i="14"/>
  <c r="AN448" i="14" s="1"/>
  <c r="D448" i="14"/>
  <c r="AV447" i="14"/>
  <c r="AU447" i="14"/>
  <c r="AT447" i="14"/>
  <c r="AS447" i="14"/>
  <c r="AR447" i="14"/>
  <c r="AQ447" i="14"/>
  <c r="AP447" i="14"/>
  <c r="AO447" i="14"/>
  <c r="AM447" i="14"/>
  <c r="AL447" i="14"/>
  <c r="AK447" i="14"/>
  <c r="AJ447" i="14"/>
  <c r="AI447" i="14"/>
  <c r="AH447" i="14"/>
  <c r="AG447" i="14"/>
  <c r="AF447" i="14"/>
  <c r="V447" i="14"/>
  <c r="M447" i="14"/>
  <c r="D447" i="14"/>
  <c r="AV446" i="14"/>
  <c r="AU446" i="14"/>
  <c r="AT446" i="14"/>
  <c r="AS446" i="14"/>
  <c r="AR446" i="14"/>
  <c r="AQ446" i="14"/>
  <c r="AP446" i="14"/>
  <c r="AO446" i="14"/>
  <c r="AM446" i="14"/>
  <c r="AL446" i="14"/>
  <c r="AK446" i="14"/>
  <c r="AJ446" i="14"/>
  <c r="AI446" i="14"/>
  <c r="AH446" i="14"/>
  <c r="AG446" i="14"/>
  <c r="AF446" i="14"/>
  <c r="V446" i="14"/>
  <c r="M446" i="14"/>
  <c r="D446" i="14"/>
  <c r="AV445" i="14"/>
  <c r="AU445" i="14"/>
  <c r="AT445" i="14"/>
  <c r="AS445" i="14"/>
  <c r="AR445" i="14"/>
  <c r="AQ445" i="14"/>
  <c r="AP445" i="14"/>
  <c r="AO445" i="14"/>
  <c r="AM445" i="14"/>
  <c r="AL445" i="14"/>
  <c r="AK445" i="14"/>
  <c r="AJ445" i="14"/>
  <c r="AI445" i="14"/>
  <c r="AH445" i="14"/>
  <c r="AG445" i="14"/>
  <c r="AF445" i="14"/>
  <c r="V445" i="14"/>
  <c r="M445" i="14"/>
  <c r="D445" i="14"/>
  <c r="AV444" i="14"/>
  <c r="AU444" i="14"/>
  <c r="AT444" i="14"/>
  <c r="AS444" i="14"/>
  <c r="AR444" i="14"/>
  <c r="AQ444" i="14"/>
  <c r="AP444" i="14"/>
  <c r="AO444" i="14"/>
  <c r="AM444" i="14"/>
  <c r="AL444" i="14"/>
  <c r="AK444" i="14"/>
  <c r="AJ444" i="14"/>
  <c r="AI444" i="14"/>
  <c r="AH444" i="14"/>
  <c r="AG444" i="14"/>
  <c r="AF444" i="14"/>
  <c r="AE444" i="14"/>
  <c r="V444" i="14"/>
  <c r="M444" i="14"/>
  <c r="D444" i="14"/>
  <c r="AV443" i="14"/>
  <c r="AU443" i="14"/>
  <c r="AT443" i="14"/>
  <c r="AS443" i="14"/>
  <c r="AR443" i="14"/>
  <c r="AQ443" i="14"/>
  <c r="AP443" i="14"/>
  <c r="AO443" i="14"/>
  <c r="AM443" i="14"/>
  <c r="AL443" i="14"/>
  <c r="AK443" i="14"/>
  <c r="AJ443" i="14"/>
  <c r="AI443" i="14"/>
  <c r="AH443" i="14"/>
  <c r="AG443" i="14"/>
  <c r="AF443" i="14"/>
  <c r="V443" i="14"/>
  <c r="M443" i="14"/>
  <c r="D443" i="14"/>
  <c r="AV442" i="14"/>
  <c r="AU442" i="14"/>
  <c r="AT442" i="14"/>
  <c r="AS442" i="14"/>
  <c r="AR442" i="14"/>
  <c r="AQ442" i="14"/>
  <c r="AP442" i="14"/>
  <c r="AO442" i="14"/>
  <c r="AM442" i="14"/>
  <c r="AL442" i="14"/>
  <c r="AK442" i="14"/>
  <c r="AJ442" i="14"/>
  <c r="AI442" i="14"/>
  <c r="AH442" i="14"/>
  <c r="AG442" i="14"/>
  <c r="AF442" i="14"/>
  <c r="V442" i="14"/>
  <c r="M442" i="14"/>
  <c r="D442" i="14"/>
  <c r="AV441" i="14"/>
  <c r="AU441" i="14"/>
  <c r="AT441" i="14"/>
  <c r="AS441" i="14"/>
  <c r="AR441" i="14"/>
  <c r="AQ441" i="14"/>
  <c r="AP441" i="14"/>
  <c r="AO441" i="14"/>
  <c r="AM441" i="14"/>
  <c r="AL441" i="14"/>
  <c r="AK441" i="14"/>
  <c r="AJ441" i="14"/>
  <c r="AI441" i="14"/>
  <c r="AH441" i="14"/>
  <c r="AG441" i="14"/>
  <c r="AF441" i="14"/>
  <c r="V441" i="14"/>
  <c r="M441" i="14"/>
  <c r="D441" i="14"/>
  <c r="AV440" i="14"/>
  <c r="AU440" i="14"/>
  <c r="AT440" i="14"/>
  <c r="AS440" i="14"/>
  <c r="AR440" i="14"/>
  <c r="AQ440" i="14"/>
  <c r="AP440" i="14"/>
  <c r="AO440" i="14"/>
  <c r="AM440" i="14"/>
  <c r="AL440" i="14"/>
  <c r="AK440" i="14"/>
  <c r="AJ440" i="14"/>
  <c r="AI440" i="14"/>
  <c r="AH440" i="14"/>
  <c r="AG440" i="14"/>
  <c r="AF440" i="14"/>
  <c r="V440" i="14"/>
  <c r="M440" i="14"/>
  <c r="D440" i="14"/>
  <c r="AV439" i="14"/>
  <c r="AU439" i="14"/>
  <c r="AT439" i="14"/>
  <c r="AS439" i="14"/>
  <c r="AR439" i="14"/>
  <c r="AQ439" i="14"/>
  <c r="AP439" i="14"/>
  <c r="AO439" i="14"/>
  <c r="AM439" i="14"/>
  <c r="AL439" i="14"/>
  <c r="AK439" i="14"/>
  <c r="AJ439" i="14"/>
  <c r="AI439" i="14"/>
  <c r="AH439" i="14"/>
  <c r="AG439" i="14"/>
  <c r="AF439" i="14"/>
  <c r="V439" i="14"/>
  <c r="M439" i="14"/>
  <c r="D439" i="14"/>
  <c r="AV438" i="14"/>
  <c r="AU438" i="14"/>
  <c r="AT438" i="14"/>
  <c r="AS438" i="14"/>
  <c r="AR438" i="14"/>
  <c r="AQ438" i="14"/>
  <c r="AP438" i="14"/>
  <c r="AO438" i="14"/>
  <c r="AM438" i="14"/>
  <c r="AL438" i="14"/>
  <c r="AK438" i="14"/>
  <c r="AJ438" i="14"/>
  <c r="AI438" i="14"/>
  <c r="AH438" i="14"/>
  <c r="AG438" i="14"/>
  <c r="AF438" i="14"/>
  <c r="V438" i="14"/>
  <c r="AE438" i="14" s="1"/>
  <c r="M438" i="14"/>
  <c r="D438" i="14"/>
  <c r="AV437" i="14"/>
  <c r="AU437" i="14"/>
  <c r="AT437" i="14"/>
  <c r="AS437" i="14"/>
  <c r="AR437" i="14"/>
  <c r="AQ437" i="14"/>
  <c r="AP437" i="14"/>
  <c r="AO437" i="14"/>
  <c r="AM437" i="14"/>
  <c r="AL437" i="14"/>
  <c r="AK437" i="14"/>
  <c r="AJ437" i="14"/>
  <c r="AI437" i="14"/>
  <c r="AH437" i="14"/>
  <c r="AG437" i="14"/>
  <c r="AF437" i="14"/>
  <c r="V437" i="14"/>
  <c r="M437" i="14"/>
  <c r="D437" i="14"/>
  <c r="AV436" i="14"/>
  <c r="AU436" i="14"/>
  <c r="AT436" i="14"/>
  <c r="AS436" i="14"/>
  <c r="AR436" i="14"/>
  <c r="AQ436" i="14"/>
  <c r="AP436" i="14"/>
  <c r="AO436" i="14"/>
  <c r="AM436" i="14"/>
  <c r="AL436" i="14"/>
  <c r="AK436" i="14"/>
  <c r="AJ436" i="14"/>
  <c r="AI436" i="14"/>
  <c r="AH436" i="14"/>
  <c r="AG436" i="14"/>
  <c r="AF436" i="14"/>
  <c r="V436" i="14"/>
  <c r="M436" i="14"/>
  <c r="D436" i="14"/>
  <c r="AV435" i="14"/>
  <c r="AU435" i="14"/>
  <c r="AT435" i="14"/>
  <c r="AS435" i="14"/>
  <c r="AR435" i="14"/>
  <c r="AQ435" i="14"/>
  <c r="AP435" i="14"/>
  <c r="AO435" i="14"/>
  <c r="AM435" i="14"/>
  <c r="AL435" i="14"/>
  <c r="AK435" i="14"/>
  <c r="AJ435" i="14"/>
  <c r="AI435" i="14"/>
  <c r="AH435" i="14"/>
  <c r="AG435" i="14"/>
  <c r="AF435" i="14"/>
  <c r="V435" i="14"/>
  <c r="M435" i="14"/>
  <c r="D435" i="14"/>
  <c r="AV434" i="14"/>
  <c r="AU434" i="14"/>
  <c r="AT434" i="14"/>
  <c r="AS434" i="14"/>
  <c r="AR434" i="14"/>
  <c r="AQ434" i="14"/>
  <c r="AP434" i="14"/>
  <c r="AO434" i="14"/>
  <c r="AM434" i="14"/>
  <c r="AL434" i="14"/>
  <c r="AK434" i="14"/>
  <c r="AJ434" i="14"/>
  <c r="AI434" i="14"/>
  <c r="AH434" i="14"/>
  <c r="AG434" i="14"/>
  <c r="AF434" i="14"/>
  <c r="V434" i="14"/>
  <c r="M434" i="14"/>
  <c r="D434" i="14"/>
  <c r="AV433" i="14"/>
  <c r="AU433" i="14"/>
  <c r="AT433" i="14"/>
  <c r="AS433" i="14"/>
  <c r="AR433" i="14"/>
  <c r="AQ433" i="14"/>
  <c r="AP433" i="14"/>
  <c r="AO433" i="14"/>
  <c r="AM433" i="14"/>
  <c r="AL433" i="14"/>
  <c r="AK433" i="14"/>
  <c r="AJ433" i="14"/>
  <c r="AI433" i="14"/>
  <c r="AH433" i="14"/>
  <c r="AG433" i="14"/>
  <c r="AF433" i="14"/>
  <c r="V433" i="14"/>
  <c r="M433" i="14"/>
  <c r="D433" i="14"/>
  <c r="AV432" i="14"/>
  <c r="AU432" i="14"/>
  <c r="AT432" i="14"/>
  <c r="AS432" i="14"/>
  <c r="AR432" i="14"/>
  <c r="AQ432" i="14"/>
  <c r="AP432" i="14"/>
  <c r="AO432" i="14"/>
  <c r="AM432" i="14"/>
  <c r="AL432" i="14"/>
  <c r="AK432" i="14"/>
  <c r="AJ432" i="14"/>
  <c r="AI432" i="14"/>
  <c r="AH432" i="14"/>
  <c r="AG432" i="14"/>
  <c r="AF432" i="14"/>
  <c r="V432" i="14"/>
  <c r="M432" i="14"/>
  <c r="D432" i="14"/>
  <c r="D430" i="14" s="1"/>
  <c r="AD431" i="14"/>
  <c r="AC431" i="14"/>
  <c r="AB431" i="14"/>
  <c r="AA431" i="14"/>
  <c r="Z431" i="14"/>
  <c r="Y431" i="14"/>
  <c r="X431" i="14"/>
  <c r="W431" i="14"/>
  <c r="U431" i="14"/>
  <c r="AV431" i="14" s="1"/>
  <c r="T431" i="14"/>
  <c r="S431" i="14"/>
  <c r="R431" i="14"/>
  <c r="AS431" i="14" s="1"/>
  <c r="Q431" i="14"/>
  <c r="AR431" i="14" s="1"/>
  <c r="P431" i="14"/>
  <c r="O431" i="14"/>
  <c r="AP431" i="14" s="1"/>
  <c r="N431" i="14"/>
  <c r="AO431" i="14" s="1"/>
  <c r="L431" i="14"/>
  <c r="K431" i="14"/>
  <c r="J431" i="14"/>
  <c r="I431" i="14"/>
  <c r="H431" i="14"/>
  <c r="G431" i="14"/>
  <c r="F431" i="14"/>
  <c r="E431" i="14"/>
  <c r="AD430" i="14"/>
  <c r="AC430" i="14"/>
  <c r="AB430" i="14"/>
  <c r="AA430" i="14"/>
  <c r="AA429" i="14" s="1"/>
  <c r="Z430" i="14"/>
  <c r="Y430" i="14"/>
  <c r="X430" i="14"/>
  <c r="W430" i="14"/>
  <c r="W429" i="14" s="1"/>
  <c r="V430" i="14"/>
  <c r="U430" i="14"/>
  <c r="T430" i="14"/>
  <c r="S430" i="14"/>
  <c r="R430" i="14"/>
  <c r="AS430" i="14" s="1"/>
  <c r="Q430" i="14"/>
  <c r="P430" i="14"/>
  <c r="O430" i="14"/>
  <c r="N430" i="14"/>
  <c r="L430" i="14"/>
  <c r="K430" i="14"/>
  <c r="J430" i="14"/>
  <c r="I430" i="14"/>
  <c r="H430" i="14"/>
  <c r="G430" i="14"/>
  <c r="F430" i="14"/>
  <c r="E430" i="14"/>
  <c r="AV427" i="14"/>
  <c r="AU427" i="14"/>
  <c r="AT427" i="14"/>
  <c r="AS427" i="14"/>
  <c r="AR427" i="14"/>
  <c r="AQ427" i="14"/>
  <c r="AP427" i="14"/>
  <c r="AO427" i="14"/>
  <c r="AM427" i="14"/>
  <c r="AL427" i="14"/>
  <c r="AK427" i="14"/>
  <c r="AJ427" i="14"/>
  <c r="AI427" i="14"/>
  <c r="AH427" i="14"/>
  <c r="AG427" i="14"/>
  <c r="AF427" i="14"/>
  <c r="V427" i="14"/>
  <c r="M427" i="14"/>
  <c r="D427" i="14"/>
  <c r="AV426" i="14"/>
  <c r="AU426" i="14"/>
  <c r="AT426" i="14"/>
  <c r="AS426" i="14"/>
  <c r="AR426" i="14"/>
  <c r="AQ426" i="14"/>
  <c r="AP426" i="14"/>
  <c r="AO426" i="14"/>
  <c r="AM426" i="14"/>
  <c r="AL426" i="14"/>
  <c r="AK426" i="14"/>
  <c r="AJ426" i="14"/>
  <c r="AI426" i="14"/>
  <c r="AH426" i="14"/>
  <c r="AG426" i="14"/>
  <c r="AF426" i="14"/>
  <c r="V426" i="14"/>
  <c r="M426" i="14"/>
  <c r="D426" i="14"/>
  <c r="AV425" i="14"/>
  <c r="AU425" i="14"/>
  <c r="AT425" i="14"/>
  <c r="AS425" i="14"/>
  <c r="AR425" i="14"/>
  <c r="AQ425" i="14"/>
  <c r="AP425" i="14"/>
  <c r="AO425" i="14"/>
  <c r="AM425" i="14"/>
  <c r="AL425" i="14"/>
  <c r="AK425" i="14"/>
  <c r="AJ425" i="14"/>
  <c r="AI425" i="14"/>
  <c r="AH425" i="14"/>
  <c r="AG425" i="14"/>
  <c r="AF425" i="14"/>
  <c r="V425" i="14"/>
  <c r="M425" i="14"/>
  <c r="D425" i="14"/>
  <c r="AV424" i="14"/>
  <c r="AU424" i="14"/>
  <c r="AT424" i="14"/>
  <c r="AS424" i="14"/>
  <c r="AR424" i="14"/>
  <c r="AQ424" i="14"/>
  <c r="AP424" i="14"/>
  <c r="AO424" i="14"/>
  <c r="AM424" i="14"/>
  <c r="AL424" i="14"/>
  <c r="AK424" i="14"/>
  <c r="AJ424" i="14"/>
  <c r="AI424" i="14"/>
  <c r="AH424" i="14"/>
  <c r="AG424" i="14"/>
  <c r="AF424" i="14"/>
  <c r="AE424" i="14"/>
  <c r="V424" i="14"/>
  <c r="M424" i="14"/>
  <c r="D424" i="14"/>
  <c r="AV423" i="14"/>
  <c r="AU423" i="14"/>
  <c r="AT423" i="14"/>
  <c r="AS423" i="14"/>
  <c r="AR423" i="14"/>
  <c r="AQ423" i="14"/>
  <c r="AP423" i="14"/>
  <c r="AO423" i="14"/>
  <c r="AN423" i="14"/>
  <c r="AM423" i="14"/>
  <c r="AL423" i="14"/>
  <c r="AK423" i="14"/>
  <c r="AJ423" i="14"/>
  <c r="AI423" i="14"/>
  <c r="AH423" i="14"/>
  <c r="AG423" i="14"/>
  <c r="AF423" i="14"/>
  <c r="V423" i="14"/>
  <c r="AE423" i="14" s="1"/>
  <c r="M423" i="14"/>
  <c r="D423" i="14"/>
  <c r="AV422" i="14"/>
  <c r="AU422" i="14"/>
  <c r="AT422" i="14"/>
  <c r="AS422" i="14"/>
  <c r="AR422" i="14"/>
  <c r="AQ422" i="14"/>
  <c r="AP422" i="14"/>
  <c r="AO422" i="14"/>
  <c r="AM422" i="14"/>
  <c r="AL422" i="14"/>
  <c r="AK422" i="14"/>
  <c r="AJ422" i="14"/>
  <c r="AI422" i="14"/>
  <c r="AH422" i="14"/>
  <c r="AG422" i="14"/>
  <c r="AF422" i="14"/>
  <c r="V422" i="14"/>
  <c r="M422" i="14"/>
  <c r="D422" i="14"/>
  <c r="AV421" i="14"/>
  <c r="AU421" i="14"/>
  <c r="AT421" i="14"/>
  <c r="AS421" i="14"/>
  <c r="AR421" i="14"/>
  <c r="AQ421" i="14"/>
  <c r="AP421" i="14"/>
  <c r="AO421" i="14"/>
  <c r="AM421" i="14"/>
  <c r="AL421" i="14"/>
  <c r="AK421" i="14"/>
  <c r="AJ421" i="14"/>
  <c r="AI421" i="14"/>
  <c r="AH421" i="14"/>
  <c r="AG421" i="14"/>
  <c r="AF421" i="14"/>
  <c r="V421" i="14"/>
  <c r="M421" i="14"/>
  <c r="D421" i="14"/>
  <c r="AV420" i="14"/>
  <c r="AU420" i="14"/>
  <c r="AT420" i="14"/>
  <c r="AS420" i="14"/>
  <c r="AR420" i="14"/>
  <c r="AQ420" i="14"/>
  <c r="AP420" i="14"/>
  <c r="AO420" i="14"/>
  <c r="AM420" i="14"/>
  <c r="AL420" i="14"/>
  <c r="AK420" i="14"/>
  <c r="AJ420" i="14"/>
  <c r="AI420" i="14"/>
  <c r="AH420" i="14"/>
  <c r="AG420" i="14"/>
  <c r="AF420" i="14"/>
  <c r="V420" i="14"/>
  <c r="M420" i="14"/>
  <c r="D420" i="14"/>
  <c r="AV419" i="14"/>
  <c r="AU419" i="14"/>
  <c r="AT419" i="14"/>
  <c r="AS419" i="14"/>
  <c r="AR419" i="14"/>
  <c r="AQ419" i="14"/>
  <c r="AP419" i="14"/>
  <c r="AO419" i="14"/>
  <c r="AM419" i="14"/>
  <c r="AL419" i="14"/>
  <c r="AK419" i="14"/>
  <c r="AJ419" i="14"/>
  <c r="AI419" i="14"/>
  <c r="AH419" i="14"/>
  <c r="AG419" i="14"/>
  <c r="AF419" i="14"/>
  <c r="V419" i="14"/>
  <c r="M419" i="14"/>
  <c r="D419" i="14"/>
  <c r="AV418" i="14"/>
  <c r="AU418" i="14"/>
  <c r="AT418" i="14"/>
  <c r="AS418" i="14"/>
  <c r="AR418" i="14"/>
  <c r="AQ418" i="14"/>
  <c r="AP418" i="14"/>
  <c r="AO418" i="14"/>
  <c r="AM418" i="14"/>
  <c r="AL418" i="14"/>
  <c r="AK418" i="14"/>
  <c r="AJ418" i="14"/>
  <c r="AI418" i="14"/>
  <c r="AH418" i="14"/>
  <c r="AG418" i="14"/>
  <c r="AF418" i="14"/>
  <c r="V418" i="14"/>
  <c r="AE418" i="14" s="1"/>
  <c r="M418" i="14"/>
  <c r="D418" i="14"/>
  <c r="AV417" i="14"/>
  <c r="AU417" i="14"/>
  <c r="AT417" i="14"/>
  <c r="AS417" i="14"/>
  <c r="AR417" i="14"/>
  <c r="AQ417" i="14"/>
  <c r="AP417" i="14"/>
  <c r="AO417" i="14"/>
  <c r="AM417" i="14"/>
  <c r="AL417" i="14"/>
  <c r="AK417" i="14"/>
  <c r="AJ417" i="14"/>
  <c r="AI417" i="14"/>
  <c r="AH417" i="14"/>
  <c r="AG417" i="14"/>
  <c r="AF417" i="14"/>
  <c r="V417" i="14"/>
  <c r="M417" i="14"/>
  <c r="D417" i="14"/>
  <c r="AV416" i="14"/>
  <c r="AU416" i="14"/>
  <c r="AT416" i="14"/>
  <c r="AS416" i="14"/>
  <c r="AR416" i="14"/>
  <c r="AQ416" i="14"/>
  <c r="AP416" i="14"/>
  <c r="AO416" i="14"/>
  <c r="AM416" i="14"/>
  <c r="AL416" i="14"/>
  <c r="AK416" i="14"/>
  <c r="AJ416" i="14"/>
  <c r="AI416" i="14"/>
  <c r="AH416" i="14"/>
  <c r="AG416" i="14"/>
  <c r="AF416" i="14"/>
  <c r="V416" i="14"/>
  <c r="M416" i="14"/>
  <c r="AE416" i="14" s="1"/>
  <c r="D416" i="14"/>
  <c r="AV415" i="14"/>
  <c r="AU415" i="14"/>
  <c r="AT415" i="14"/>
  <c r="AS415" i="14"/>
  <c r="AR415" i="14"/>
  <c r="AQ415" i="14"/>
  <c r="AP415" i="14"/>
  <c r="AO415" i="14"/>
  <c r="AM415" i="14"/>
  <c r="AL415" i="14"/>
  <c r="AK415" i="14"/>
  <c r="AJ415" i="14"/>
  <c r="AI415" i="14"/>
  <c r="AH415" i="14"/>
  <c r="AG415" i="14"/>
  <c r="AF415" i="14"/>
  <c r="V415" i="14"/>
  <c r="M415" i="14"/>
  <c r="D415" i="14"/>
  <c r="AV414" i="14"/>
  <c r="AU414" i="14"/>
  <c r="AT414" i="14"/>
  <c r="AS414" i="14"/>
  <c r="AR414" i="14"/>
  <c r="AQ414" i="14"/>
  <c r="AP414" i="14"/>
  <c r="AO414" i="14"/>
  <c r="AM414" i="14"/>
  <c r="AL414" i="14"/>
  <c r="AK414" i="14"/>
  <c r="AJ414" i="14"/>
  <c r="AI414" i="14"/>
  <c r="AH414" i="14"/>
  <c r="AG414" i="14"/>
  <c r="AF414" i="14"/>
  <c r="V414" i="14"/>
  <c r="M414" i="14"/>
  <c r="AN414" i="14" s="1"/>
  <c r="D414" i="14"/>
  <c r="AV413" i="14"/>
  <c r="AU413" i="14"/>
  <c r="AT413" i="14"/>
  <c r="AS413" i="14"/>
  <c r="AR413" i="14"/>
  <c r="AQ413" i="14"/>
  <c r="AP413" i="14"/>
  <c r="AO413" i="14"/>
  <c r="AM413" i="14"/>
  <c r="AL413" i="14"/>
  <c r="AK413" i="14"/>
  <c r="AJ413" i="14"/>
  <c r="AI413" i="14"/>
  <c r="AH413" i="14"/>
  <c r="AG413" i="14"/>
  <c r="AF413" i="14"/>
  <c r="V413" i="14"/>
  <c r="M413" i="14"/>
  <c r="D413" i="14"/>
  <c r="AV412" i="14"/>
  <c r="AU412" i="14"/>
  <c r="AT412" i="14"/>
  <c r="AS412" i="14"/>
  <c r="AR412" i="14"/>
  <c r="AQ412" i="14"/>
  <c r="AP412" i="14"/>
  <c r="AO412" i="14"/>
  <c r="AM412" i="14"/>
  <c r="AL412" i="14"/>
  <c r="AK412" i="14"/>
  <c r="AJ412" i="14"/>
  <c r="AI412" i="14"/>
  <c r="AH412" i="14"/>
  <c r="AG412" i="14"/>
  <c r="AF412" i="14"/>
  <c r="V412" i="14"/>
  <c r="M412" i="14"/>
  <c r="D412" i="14"/>
  <c r="AV411" i="14"/>
  <c r="AU411" i="14"/>
  <c r="AT411" i="14"/>
  <c r="AS411" i="14"/>
  <c r="AR411" i="14"/>
  <c r="AQ411" i="14"/>
  <c r="AP411" i="14"/>
  <c r="AO411" i="14"/>
  <c r="AM411" i="14"/>
  <c r="AL411" i="14"/>
  <c r="AK411" i="14"/>
  <c r="AJ411" i="14"/>
  <c r="AI411" i="14"/>
  <c r="AH411" i="14"/>
  <c r="AG411" i="14"/>
  <c r="AF411" i="14"/>
  <c r="V411" i="14"/>
  <c r="M411" i="14"/>
  <c r="AN411" i="14" s="1"/>
  <c r="D411" i="14"/>
  <c r="AV410" i="14"/>
  <c r="AU410" i="14"/>
  <c r="AT410" i="14"/>
  <c r="AS410" i="14"/>
  <c r="AR410" i="14"/>
  <c r="AQ410" i="14"/>
  <c r="AP410" i="14"/>
  <c r="AO410" i="14"/>
  <c r="AM410" i="14"/>
  <c r="AL410" i="14"/>
  <c r="AK410" i="14"/>
  <c r="AJ410" i="14"/>
  <c r="AI410" i="14"/>
  <c r="AH410" i="14"/>
  <c r="AG410" i="14"/>
  <c r="AF410" i="14"/>
  <c r="V410" i="14"/>
  <c r="M410" i="14"/>
  <c r="D410" i="14"/>
  <c r="AV409" i="14"/>
  <c r="AU409" i="14"/>
  <c r="AT409" i="14"/>
  <c r="AS409" i="14"/>
  <c r="AR409" i="14"/>
  <c r="AQ409" i="14"/>
  <c r="AP409" i="14"/>
  <c r="AO409" i="14"/>
  <c r="AM409" i="14"/>
  <c r="AL409" i="14"/>
  <c r="AK409" i="14"/>
  <c r="AJ409" i="14"/>
  <c r="AI409" i="14"/>
  <c r="AH409" i="14"/>
  <c r="AG409" i="14"/>
  <c r="AF409" i="14"/>
  <c r="V409" i="14"/>
  <c r="M409" i="14"/>
  <c r="D409" i="14"/>
  <c r="AV408" i="14"/>
  <c r="AU408" i="14"/>
  <c r="AT408" i="14"/>
  <c r="AS408" i="14"/>
  <c r="AR408" i="14"/>
  <c r="AQ408" i="14"/>
  <c r="AP408" i="14"/>
  <c r="AO408" i="14"/>
  <c r="AM408" i="14"/>
  <c r="AL408" i="14"/>
  <c r="AK408" i="14"/>
  <c r="AJ408" i="14"/>
  <c r="AI408" i="14"/>
  <c r="AH408" i="14"/>
  <c r="AG408" i="14"/>
  <c r="AF408" i="14"/>
  <c r="V408" i="14"/>
  <c r="AE408" i="14" s="1"/>
  <c r="M408" i="14"/>
  <c r="D408" i="14"/>
  <c r="AV407" i="14"/>
  <c r="AU407" i="14"/>
  <c r="AT407" i="14"/>
  <c r="AS407" i="14"/>
  <c r="AR407" i="14"/>
  <c r="AQ407" i="14"/>
  <c r="AP407" i="14"/>
  <c r="AO407" i="14"/>
  <c r="AM407" i="14"/>
  <c r="AL407" i="14"/>
  <c r="AK407" i="14"/>
  <c r="AJ407" i="14"/>
  <c r="AI407" i="14"/>
  <c r="AH407" i="14"/>
  <c r="AG407" i="14"/>
  <c r="AF407" i="14"/>
  <c r="V407" i="14"/>
  <c r="AE407" i="14" s="1"/>
  <c r="M407" i="14"/>
  <c r="D407" i="14"/>
  <c r="AV406" i="14"/>
  <c r="AU406" i="14"/>
  <c r="AT406" i="14"/>
  <c r="AS406" i="14"/>
  <c r="AR406" i="14"/>
  <c r="AQ406" i="14"/>
  <c r="AP406" i="14"/>
  <c r="AO406" i="14"/>
  <c r="AM406" i="14"/>
  <c r="AL406" i="14"/>
  <c r="AK406" i="14"/>
  <c r="AJ406" i="14"/>
  <c r="AI406" i="14"/>
  <c r="AH406" i="14"/>
  <c r="AG406" i="14"/>
  <c r="AF406" i="14"/>
  <c r="V406" i="14"/>
  <c r="M406" i="14"/>
  <c r="AN406" i="14" s="1"/>
  <c r="D406" i="14"/>
  <c r="AV405" i="14"/>
  <c r="AU405" i="14"/>
  <c r="AT405" i="14"/>
  <c r="AS405" i="14"/>
  <c r="AR405" i="14"/>
  <c r="AQ405" i="14"/>
  <c r="AP405" i="14"/>
  <c r="AO405" i="14"/>
  <c r="AM405" i="14"/>
  <c r="AL405" i="14"/>
  <c r="AK405" i="14"/>
  <c r="AJ405" i="14"/>
  <c r="AI405" i="14"/>
  <c r="AH405" i="14"/>
  <c r="AG405" i="14"/>
  <c r="AF405" i="14"/>
  <c r="V405" i="14"/>
  <c r="M405" i="14"/>
  <c r="D405" i="14"/>
  <c r="AV404" i="14"/>
  <c r="AU404" i="14"/>
  <c r="AT404" i="14"/>
  <c r="AS404" i="14"/>
  <c r="AR404" i="14"/>
  <c r="AQ404" i="14"/>
  <c r="AP404" i="14"/>
  <c r="AO404" i="14"/>
  <c r="AM404" i="14"/>
  <c r="AL404" i="14"/>
  <c r="AK404" i="14"/>
  <c r="AJ404" i="14"/>
  <c r="AI404" i="14"/>
  <c r="AH404" i="14"/>
  <c r="AG404" i="14"/>
  <c r="AF404" i="14"/>
  <c r="V404" i="14"/>
  <c r="M404" i="14"/>
  <c r="D404" i="14"/>
  <c r="AV403" i="14"/>
  <c r="AU403" i="14"/>
  <c r="AT403" i="14"/>
  <c r="AS403" i="14"/>
  <c r="AR403" i="14"/>
  <c r="AQ403" i="14"/>
  <c r="AP403" i="14"/>
  <c r="AO403" i="14"/>
  <c r="AM403" i="14"/>
  <c r="AL403" i="14"/>
  <c r="AK403" i="14"/>
  <c r="AJ403" i="14"/>
  <c r="AI403" i="14"/>
  <c r="AH403" i="14"/>
  <c r="AG403" i="14"/>
  <c r="AF403" i="14"/>
  <c r="V403" i="14"/>
  <c r="M403" i="14"/>
  <c r="D403" i="14"/>
  <c r="AV402" i="14"/>
  <c r="AU402" i="14"/>
  <c r="AT402" i="14"/>
  <c r="AS402" i="14"/>
  <c r="AR402" i="14"/>
  <c r="AQ402" i="14"/>
  <c r="AP402" i="14"/>
  <c r="AO402" i="14"/>
  <c r="AM402" i="14"/>
  <c r="AL402" i="14"/>
  <c r="AK402" i="14"/>
  <c r="AJ402" i="14"/>
  <c r="AI402" i="14"/>
  <c r="AH402" i="14"/>
  <c r="AG402" i="14"/>
  <c r="AF402" i="14"/>
  <c r="V402" i="14"/>
  <c r="M402" i="14"/>
  <c r="AN402" i="14" s="1"/>
  <c r="D402" i="14"/>
  <c r="AV401" i="14"/>
  <c r="AU401" i="14"/>
  <c r="AT401" i="14"/>
  <c r="AS401" i="14"/>
  <c r="AR401" i="14"/>
  <c r="AQ401" i="14"/>
  <c r="AP401" i="14"/>
  <c r="AO401" i="14"/>
  <c r="AM401" i="14"/>
  <c r="AL401" i="14"/>
  <c r="AK401" i="14"/>
  <c r="AJ401" i="14"/>
  <c r="AI401" i="14"/>
  <c r="AH401" i="14"/>
  <c r="AG401" i="14"/>
  <c r="AF401" i="14"/>
  <c r="V401" i="14"/>
  <c r="M401" i="14"/>
  <c r="AN401" i="14" s="1"/>
  <c r="D401" i="14"/>
  <c r="AV400" i="14"/>
  <c r="AU400" i="14"/>
  <c r="AT400" i="14"/>
  <c r="AS400" i="14"/>
  <c r="AR400" i="14"/>
  <c r="AQ400" i="14"/>
  <c r="AP400" i="14"/>
  <c r="AO400" i="14"/>
  <c r="AM400" i="14"/>
  <c r="AL400" i="14"/>
  <c r="AK400" i="14"/>
  <c r="AJ400" i="14"/>
  <c r="AI400" i="14"/>
  <c r="AH400" i="14"/>
  <c r="AG400" i="14"/>
  <c r="AF400" i="14"/>
  <c r="V400" i="14"/>
  <c r="M400" i="14"/>
  <c r="D400" i="14"/>
  <c r="AV399" i="14"/>
  <c r="AU399" i="14"/>
  <c r="AT399" i="14"/>
  <c r="AS399" i="14"/>
  <c r="AR399" i="14"/>
  <c r="AQ399" i="14"/>
  <c r="AP399" i="14"/>
  <c r="AO399" i="14"/>
  <c r="AM399" i="14"/>
  <c r="AL399" i="14"/>
  <c r="AK399" i="14"/>
  <c r="AJ399" i="14"/>
  <c r="AI399" i="14"/>
  <c r="AH399" i="14"/>
  <c r="AG399" i="14"/>
  <c r="AF399" i="14"/>
  <c r="V399" i="14"/>
  <c r="M399" i="14"/>
  <c r="AN399" i="14" s="1"/>
  <c r="D399" i="14"/>
  <c r="AV398" i="14"/>
  <c r="AU398" i="14"/>
  <c r="AT398" i="14"/>
  <c r="AS398" i="14"/>
  <c r="AR398" i="14"/>
  <c r="AQ398" i="14"/>
  <c r="AP398" i="14"/>
  <c r="AO398" i="14"/>
  <c r="AM398" i="14"/>
  <c r="AL398" i="14"/>
  <c r="AK398" i="14"/>
  <c r="AJ398" i="14"/>
  <c r="AI398" i="14"/>
  <c r="AH398" i="14"/>
  <c r="AG398" i="14"/>
  <c r="AF398" i="14"/>
  <c r="V398" i="14"/>
  <c r="M398" i="14"/>
  <c r="AN398" i="14" s="1"/>
  <c r="D398" i="14"/>
  <c r="D394" i="14" s="1"/>
  <c r="AV397" i="14"/>
  <c r="AU397" i="14"/>
  <c r="AT397" i="14"/>
  <c r="AS397" i="14"/>
  <c r="AR397" i="14"/>
  <c r="AQ397" i="14"/>
  <c r="AP397" i="14"/>
  <c r="AO397" i="14"/>
  <c r="AM397" i="14"/>
  <c r="AL397" i="14"/>
  <c r="AK397" i="14"/>
  <c r="AJ397" i="14"/>
  <c r="AI397" i="14"/>
  <c r="AH397" i="14"/>
  <c r="AG397" i="14"/>
  <c r="AF397" i="14"/>
  <c r="V397" i="14"/>
  <c r="M397" i="14"/>
  <c r="D397" i="14"/>
  <c r="AV396" i="14"/>
  <c r="AU396" i="14"/>
  <c r="AT396" i="14"/>
  <c r="AS396" i="14"/>
  <c r="AR396" i="14"/>
  <c r="AQ396" i="14"/>
  <c r="AP396" i="14"/>
  <c r="AO396" i="14"/>
  <c r="AM396" i="14"/>
  <c r="AL396" i="14"/>
  <c r="AK396" i="14"/>
  <c r="AJ396" i="14"/>
  <c r="AI396" i="14"/>
  <c r="AH396" i="14"/>
  <c r="AG396" i="14"/>
  <c r="AF396" i="14"/>
  <c r="V396" i="14"/>
  <c r="M396" i="14"/>
  <c r="D396" i="14"/>
  <c r="AV395" i="14"/>
  <c r="AU395" i="14"/>
  <c r="AT395" i="14"/>
  <c r="AS395" i="14"/>
  <c r="AR395" i="14"/>
  <c r="AQ395" i="14"/>
  <c r="AP395" i="14"/>
  <c r="AO395" i="14"/>
  <c r="AM395" i="14"/>
  <c r="AL395" i="14"/>
  <c r="AK395" i="14"/>
  <c r="AJ395" i="14"/>
  <c r="AI395" i="14"/>
  <c r="AH395" i="14"/>
  <c r="AG395" i="14"/>
  <c r="AF395" i="14"/>
  <c r="V395" i="14"/>
  <c r="M395" i="14"/>
  <c r="AN395" i="14" s="1"/>
  <c r="D395" i="14"/>
  <c r="D393" i="14" s="1"/>
  <c r="AD394" i="14"/>
  <c r="AC394" i="14"/>
  <c r="AB394" i="14"/>
  <c r="AA394" i="14"/>
  <c r="AJ394" i="14" s="1"/>
  <c r="Z394" i="14"/>
  <c r="Z392" i="14" s="1"/>
  <c r="Y394" i="14"/>
  <c r="X394" i="14"/>
  <c r="W394" i="14"/>
  <c r="U394" i="14"/>
  <c r="AV394" i="14" s="1"/>
  <c r="T394" i="14"/>
  <c r="S394" i="14"/>
  <c r="R394" i="14"/>
  <c r="AS394" i="14" s="1"/>
  <c r="Q394" i="14"/>
  <c r="AR394" i="14" s="1"/>
  <c r="P394" i="14"/>
  <c r="O394" i="14"/>
  <c r="AP394" i="14" s="1"/>
  <c r="N394" i="14"/>
  <c r="AO394" i="14" s="1"/>
  <c r="L394" i="14"/>
  <c r="L392" i="14" s="1"/>
  <c r="K394" i="14"/>
  <c r="J394" i="14"/>
  <c r="I394" i="14"/>
  <c r="H394" i="14"/>
  <c r="H392" i="14" s="1"/>
  <c r="G394" i="14"/>
  <c r="F394" i="14"/>
  <c r="E394" i="14"/>
  <c r="AD393" i="14"/>
  <c r="AC393" i="14"/>
  <c r="AB393" i="14"/>
  <c r="AA393" i="14"/>
  <c r="AA392" i="14" s="1"/>
  <c r="Z393" i="14"/>
  <c r="Y393" i="14"/>
  <c r="X393" i="14"/>
  <c r="W393" i="14"/>
  <c r="W392" i="14" s="1"/>
  <c r="V393" i="14"/>
  <c r="U393" i="14"/>
  <c r="T393" i="14"/>
  <c r="S393" i="14"/>
  <c r="AT393" i="14" s="1"/>
  <c r="R393" i="14"/>
  <c r="AS393" i="14" s="1"/>
  <c r="Q393" i="14"/>
  <c r="P393" i="14"/>
  <c r="AQ393" i="14" s="1"/>
  <c r="O393" i="14"/>
  <c r="O392" i="14" s="1"/>
  <c r="AP392" i="14" s="1"/>
  <c r="N393" i="14"/>
  <c r="L393" i="14"/>
  <c r="K393" i="14"/>
  <c r="J393" i="14"/>
  <c r="J392" i="14" s="1"/>
  <c r="I393" i="14"/>
  <c r="H393" i="14"/>
  <c r="G393" i="14"/>
  <c r="G392" i="14" s="1"/>
  <c r="F393" i="14"/>
  <c r="F392" i="14" s="1"/>
  <c r="E393" i="14"/>
  <c r="R392" i="14"/>
  <c r="AS392" i="14" s="1"/>
  <c r="K392" i="14"/>
  <c r="AV390" i="14"/>
  <c r="AU390" i="14"/>
  <c r="AT390" i="14"/>
  <c r="AS390" i="14"/>
  <c r="AR390" i="14"/>
  <c r="AQ390" i="14"/>
  <c r="AP390" i="14"/>
  <c r="AO390" i="14"/>
  <c r="AM390" i="14"/>
  <c r="AL390" i="14"/>
  <c r="AK390" i="14"/>
  <c r="AJ390" i="14"/>
  <c r="AI390" i="14"/>
  <c r="AH390" i="14"/>
  <c r="AG390" i="14"/>
  <c r="AF390" i="14"/>
  <c r="V390" i="14"/>
  <c r="M390" i="14"/>
  <c r="D390" i="14"/>
  <c r="AV389" i="14"/>
  <c r="AU389" i="14"/>
  <c r="AT389" i="14"/>
  <c r="AS389" i="14"/>
  <c r="AR389" i="14"/>
  <c r="AQ389" i="14"/>
  <c r="AP389" i="14"/>
  <c r="AO389" i="14"/>
  <c r="AM389" i="14"/>
  <c r="AL389" i="14"/>
  <c r="AK389" i="14"/>
  <c r="AJ389" i="14"/>
  <c r="AI389" i="14"/>
  <c r="AH389" i="14"/>
  <c r="AG389" i="14"/>
  <c r="AF389" i="14"/>
  <c r="V389" i="14"/>
  <c r="M389" i="14"/>
  <c r="AN389" i="14" s="1"/>
  <c r="D389" i="14"/>
  <c r="AV388" i="14"/>
  <c r="AU388" i="14"/>
  <c r="AT388" i="14"/>
  <c r="AS388" i="14"/>
  <c r="AR388" i="14"/>
  <c r="AQ388" i="14"/>
  <c r="AP388" i="14"/>
  <c r="AO388" i="14"/>
  <c r="AM388" i="14"/>
  <c r="AL388" i="14"/>
  <c r="AK388" i="14"/>
  <c r="AJ388" i="14"/>
  <c r="AI388" i="14"/>
  <c r="AH388" i="14"/>
  <c r="AG388" i="14"/>
  <c r="AF388" i="14"/>
  <c r="V388" i="14"/>
  <c r="M388" i="14"/>
  <c r="D388" i="14"/>
  <c r="AV387" i="14"/>
  <c r="AU387" i="14"/>
  <c r="AT387" i="14"/>
  <c r="AS387" i="14"/>
  <c r="AR387" i="14"/>
  <c r="AQ387" i="14"/>
  <c r="AP387" i="14"/>
  <c r="AO387" i="14"/>
  <c r="AM387" i="14"/>
  <c r="AL387" i="14"/>
  <c r="AK387" i="14"/>
  <c r="AJ387" i="14"/>
  <c r="AI387" i="14"/>
  <c r="AH387" i="14"/>
  <c r="AG387" i="14"/>
  <c r="AF387" i="14"/>
  <c r="V387" i="14"/>
  <c r="M387" i="14"/>
  <c r="D387" i="14"/>
  <c r="AV386" i="14"/>
  <c r="AU386" i="14"/>
  <c r="AT386" i="14"/>
  <c r="AS386" i="14"/>
  <c r="AR386" i="14"/>
  <c r="AQ386" i="14"/>
  <c r="AP386" i="14"/>
  <c r="AO386" i="14"/>
  <c r="AM386" i="14"/>
  <c r="AL386" i="14"/>
  <c r="AK386" i="14"/>
  <c r="AJ386" i="14"/>
  <c r="AI386" i="14"/>
  <c r="AH386" i="14"/>
  <c r="AG386" i="14"/>
  <c r="AF386" i="14"/>
  <c r="V386" i="14"/>
  <c r="M386" i="14"/>
  <c r="AN386" i="14" s="1"/>
  <c r="D386" i="14"/>
  <c r="AV385" i="14"/>
  <c r="AU385" i="14"/>
  <c r="AT385" i="14"/>
  <c r="AS385" i="14"/>
  <c r="AR385" i="14"/>
  <c r="AQ385" i="14"/>
  <c r="AP385" i="14"/>
  <c r="AO385" i="14"/>
  <c r="AM385" i="14"/>
  <c r="AL385" i="14"/>
  <c r="AK385" i="14"/>
  <c r="AJ385" i="14"/>
  <c r="AI385" i="14"/>
  <c r="AH385" i="14"/>
  <c r="AG385" i="14"/>
  <c r="AF385" i="14"/>
  <c r="V385" i="14"/>
  <c r="M385" i="14"/>
  <c r="D385" i="14"/>
  <c r="AV384" i="14"/>
  <c r="AU384" i="14"/>
  <c r="AT384" i="14"/>
  <c r="AS384" i="14"/>
  <c r="AR384" i="14"/>
  <c r="AQ384" i="14"/>
  <c r="AP384" i="14"/>
  <c r="AO384" i="14"/>
  <c r="AM384" i="14"/>
  <c r="AL384" i="14"/>
  <c r="AK384" i="14"/>
  <c r="AJ384" i="14"/>
  <c r="AI384" i="14"/>
  <c r="AH384" i="14"/>
  <c r="AG384" i="14"/>
  <c r="AF384" i="14"/>
  <c r="V384" i="14"/>
  <c r="M384" i="14"/>
  <c r="D384" i="14"/>
  <c r="AV383" i="14"/>
  <c r="AU383" i="14"/>
  <c r="AT383" i="14"/>
  <c r="AS383" i="14"/>
  <c r="AR383" i="14"/>
  <c r="AQ383" i="14"/>
  <c r="AP383" i="14"/>
  <c r="AO383" i="14"/>
  <c r="AM383" i="14"/>
  <c r="AL383" i="14"/>
  <c r="AK383" i="14"/>
  <c r="AJ383" i="14"/>
  <c r="AI383" i="14"/>
  <c r="AH383" i="14"/>
  <c r="AG383" i="14"/>
  <c r="AF383" i="14"/>
  <c r="V383" i="14"/>
  <c r="M383" i="14"/>
  <c r="D383" i="14"/>
  <c r="AV382" i="14"/>
  <c r="AU382" i="14"/>
  <c r="AT382" i="14"/>
  <c r="AS382" i="14"/>
  <c r="AR382" i="14"/>
  <c r="AQ382" i="14"/>
  <c r="AP382" i="14"/>
  <c r="AO382" i="14"/>
  <c r="AM382" i="14"/>
  <c r="AL382" i="14"/>
  <c r="AK382" i="14"/>
  <c r="AJ382" i="14"/>
  <c r="AI382" i="14"/>
  <c r="AH382" i="14"/>
  <c r="AG382" i="14"/>
  <c r="AF382" i="14"/>
  <c r="V382" i="14"/>
  <c r="M382" i="14"/>
  <c r="AN382" i="14" s="1"/>
  <c r="D382" i="14"/>
  <c r="AV381" i="14"/>
  <c r="AU381" i="14"/>
  <c r="AT381" i="14"/>
  <c r="AS381" i="14"/>
  <c r="AR381" i="14"/>
  <c r="AQ381" i="14"/>
  <c r="AP381" i="14"/>
  <c r="AO381" i="14"/>
  <c r="AM381" i="14"/>
  <c r="AL381" i="14"/>
  <c r="AK381" i="14"/>
  <c r="AJ381" i="14"/>
  <c r="AI381" i="14"/>
  <c r="AH381" i="14"/>
  <c r="AG381" i="14"/>
  <c r="AF381" i="14"/>
  <c r="V381" i="14"/>
  <c r="M381" i="14"/>
  <c r="AN381" i="14" s="1"/>
  <c r="D381" i="14"/>
  <c r="AV380" i="14"/>
  <c r="AU380" i="14"/>
  <c r="AT380" i="14"/>
  <c r="AS380" i="14"/>
  <c r="AR380" i="14"/>
  <c r="AQ380" i="14"/>
  <c r="AP380" i="14"/>
  <c r="AO380" i="14"/>
  <c r="AM380" i="14"/>
  <c r="AL380" i="14"/>
  <c r="AK380" i="14"/>
  <c r="AJ380" i="14"/>
  <c r="AI380" i="14"/>
  <c r="AH380" i="14"/>
  <c r="AG380" i="14"/>
  <c r="AF380" i="14"/>
  <c r="V380" i="14"/>
  <c r="M380" i="14"/>
  <c r="D380" i="14"/>
  <c r="AV379" i="14"/>
  <c r="AU379" i="14"/>
  <c r="AT379" i="14"/>
  <c r="AS379" i="14"/>
  <c r="AR379" i="14"/>
  <c r="AQ379" i="14"/>
  <c r="AP379" i="14"/>
  <c r="AO379" i="14"/>
  <c r="AM379" i="14"/>
  <c r="AL379" i="14"/>
  <c r="AK379" i="14"/>
  <c r="AJ379" i="14"/>
  <c r="AI379" i="14"/>
  <c r="AH379" i="14"/>
  <c r="AG379" i="14"/>
  <c r="AF379" i="14"/>
  <c r="V379" i="14"/>
  <c r="M379" i="14"/>
  <c r="D379" i="14"/>
  <c r="AD378" i="14"/>
  <c r="AD376" i="14" s="1"/>
  <c r="AC378" i="14"/>
  <c r="AB378" i="14"/>
  <c r="AA378" i="14"/>
  <c r="Z378" i="14"/>
  <c r="AI378" i="14" s="1"/>
  <c r="Y378" i="14"/>
  <c r="X378" i="14"/>
  <c r="W378" i="14"/>
  <c r="U378" i="14"/>
  <c r="AV378" i="14" s="1"/>
  <c r="T378" i="14"/>
  <c r="AU378" i="14" s="1"/>
  <c r="S378" i="14"/>
  <c r="AT378" i="14" s="1"/>
  <c r="R378" i="14"/>
  <c r="Q378" i="14"/>
  <c r="AR378" i="14" s="1"/>
  <c r="P378" i="14"/>
  <c r="AQ378" i="14" s="1"/>
  <c r="O378" i="14"/>
  <c r="AP378" i="14" s="1"/>
  <c r="N378" i="14"/>
  <c r="L378" i="14"/>
  <c r="K378" i="14"/>
  <c r="J378" i="14"/>
  <c r="I378" i="14"/>
  <c r="H378" i="14"/>
  <c r="G378" i="14"/>
  <c r="F378" i="14"/>
  <c r="E378" i="14"/>
  <c r="AD377" i="14"/>
  <c r="AC377" i="14"/>
  <c r="AB377" i="14"/>
  <c r="AA377" i="14"/>
  <c r="Z377" i="14"/>
  <c r="Y377" i="14"/>
  <c r="Y376" i="14" s="1"/>
  <c r="X377" i="14"/>
  <c r="W377" i="14"/>
  <c r="U377" i="14"/>
  <c r="T377" i="14"/>
  <c r="S377" i="14"/>
  <c r="AT377" i="14" s="1"/>
  <c r="R377" i="14"/>
  <c r="AJ377" i="14" s="1"/>
  <c r="Q377" i="14"/>
  <c r="P377" i="14"/>
  <c r="O377" i="14"/>
  <c r="AP377" i="14" s="1"/>
  <c r="N377" i="14"/>
  <c r="AF377" i="14" s="1"/>
  <c r="M377" i="14"/>
  <c r="L377" i="14"/>
  <c r="K377" i="14"/>
  <c r="K376" i="14" s="1"/>
  <c r="J377" i="14"/>
  <c r="J376" i="14" s="1"/>
  <c r="I377" i="14"/>
  <c r="H377" i="14"/>
  <c r="G377" i="14"/>
  <c r="G376" i="14" s="1"/>
  <c r="F377" i="14"/>
  <c r="F376" i="14" s="1"/>
  <c r="E377" i="14"/>
  <c r="D377" i="14"/>
  <c r="N376" i="14"/>
  <c r="AV374" i="14"/>
  <c r="AU374" i="14"/>
  <c r="AT374" i="14"/>
  <c r="AS374" i="14"/>
  <c r="AR374" i="14"/>
  <c r="AQ374" i="14"/>
  <c r="AP374" i="14"/>
  <c r="AO374" i="14"/>
  <c r="AM374" i="14"/>
  <c r="AL374" i="14"/>
  <c r="AK374" i="14"/>
  <c r="AJ374" i="14"/>
  <c r="AI374" i="14"/>
  <c r="AH374" i="14"/>
  <c r="AG374" i="14"/>
  <c r="AF374" i="14"/>
  <c r="V374" i="14"/>
  <c r="M374" i="14"/>
  <c r="AN374" i="14" s="1"/>
  <c r="D374" i="14"/>
  <c r="AV373" i="14"/>
  <c r="AU373" i="14"/>
  <c r="AT373" i="14"/>
  <c r="AS373" i="14"/>
  <c r="AR373" i="14"/>
  <c r="AQ373" i="14"/>
  <c r="AP373" i="14"/>
  <c r="AO373" i="14"/>
  <c r="AM373" i="14"/>
  <c r="AL373" i="14"/>
  <c r="AK373" i="14"/>
  <c r="AJ373" i="14"/>
  <c r="AI373" i="14"/>
  <c r="AH373" i="14"/>
  <c r="AG373" i="14"/>
  <c r="AF373" i="14"/>
  <c r="V373" i="14"/>
  <c r="M373" i="14"/>
  <c r="AE373" i="14" s="1"/>
  <c r="D373" i="14"/>
  <c r="AV372" i="14"/>
  <c r="AU372" i="14"/>
  <c r="AT372" i="14"/>
  <c r="AS372" i="14"/>
  <c r="AR372" i="14"/>
  <c r="AQ372" i="14"/>
  <c r="AP372" i="14"/>
  <c r="AO372" i="14"/>
  <c r="AM372" i="14"/>
  <c r="AL372" i="14"/>
  <c r="AK372" i="14"/>
  <c r="AJ372" i="14"/>
  <c r="AI372" i="14"/>
  <c r="AH372" i="14"/>
  <c r="AG372" i="14"/>
  <c r="AF372" i="14"/>
  <c r="V372" i="14"/>
  <c r="M372" i="14"/>
  <c r="D372" i="14"/>
  <c r="AV371" i="14"/>
  <c r="AU371" i="14"/>
  <c r="AT371" i="14"/>
  <c r="AS371" i="14"/>
  <c r="AR371" i="14"/>
  <c r="AQ371" i="14"/>
  <c r="AP371" i="14"/>
  <c r="AO371" i="14"/>
  <c r="AM371" i="14"/>
  <c r="AL371" i="14"/>
  <c r="AK371" i="14"/>
  <c r="AJ371" i="14"/>
  <c r="AI371" i="14"/>
  <c r="AH371" i="14"/>
  <c r="AG371" i="14"/>
  <c r="AF371" i="14"/>
  <c r="V371" i="14"/>
  <c r="M371" i="14"/>
  <c r="AN371" i="14" s="1"/>
  <c r="D371" i="14"/>
  <c r="AV370" i="14"/>
  <c r="AU370" i="14"/>
  <c r="AT370" i="14"/>
  <c r="AS370" i="14"/>
  <c r="AR370" i="14"/>
  <c r="AQ370" i="14"/>
  <c r="AP370" i="14"/>
  <c r="AO370" i="14"/>
  <c r="AM370" i="14"/>
  <c r="AL370" i="14"/>
  <c r="AK370" i="14"/>
  <c r="AJ370" i="14"/>
  <c r="AI370" i="14"/>
  <c r="AH370" i="14"/>
  <c r="AG370" i="14"/>
  <c r="AF370" i="14"/>
  <c r="V370" i="14"/>
  <c r="M370" i="14"/>
  <c r="D370" i="14"/>
  <c r="AV369" i="14"/>
  <c r="AU369" i="14"/>
  <c r="AT369" i="14"/>
  <c r="AS369" i="14"/>
  <c r="AR369" i="14"/>
  <c r="AQ369" i="14"/>
  <c r="AP369" i="14"/>
  <c r="AO369" i="14"/>
  <c r="AM369" i="14"/>
  <c r="AL369" i="14"/>
  <c r="AK369" i="14"/>
  <c r="AJ369" i="14"/>
  <c r="AI369" i="14"/>
  <c r="AH369" i="14"/>
  <c r="AG369" i="14"/>
  <c r="AF369" i="14"/>
  <c r="V369" i="14"/>
  <c r="M369" i="14"/>
  <c r="D369" i="14"/>
  <c r="AV368" i="14"/>
  <c r="AU368" i="14"/>
  <c r="AT368" i="14"/>
  <c r="AS368" i="14"/>
  <c r="AR368" i="14"/>
  <c r="AQ368" i="14"/>
  <c r="AP368" i="14"/>
  <c r="AO368" i="14"/>
  <c r="AM368" i="14"/>
  <c r="AL368" i="14"/>
  <c r="AK368" i="14"/>
  <c r="AJ368" i="14"/>
  <c r="AI368" i="14"/>
  <c r="AH368" i="14"/>
  <c r="AG368" i="14"/>
  <c r="AF368" i="14"/>
  <c r="V368" i="14"/>
  <c r="M368" i="14"/>
  <c r="D368" i="14"/>
  <c r="AV367" i="14"/>
  <c r="AU367" i="14"/>
  <c r="AT367" i="14"/>
  <c r="AS367" i="14"/>
  <c r="AR367" i="14"/>
  <c r="AQ367" i="14"/>
  <c r="AP367" i="14"/>
  <c r="AO367" i="14"/>
  <c r="AM367" i="14"/>
  <c r="AL367" i="14"/>
  <c r="AK367" i="14"/>
  <c r="AJ367" i="14"/>
  <c r="AI367" i="14"/>
  <c r="AH367" i="14"/>
  <c r="AG367" i="14"/>
  <c r="AF367" i="14"/>
  <c r="V367" i="14"/>
  <c r="M367" i="14"/>
  <c r="D367" i="14"/>
  <c r="AV366" i="14"/>
  <c r="AU366" i="14"/>
  <c r="AT366" i="14"/>
  <c r="AS366" i="14"/>
  <c r="AR366" i="14"/>
  <c r="AQ366" i="14"/>
  <c r="AP366" i="14"/>
  <c r="AO366" i="14"/>
  <c r="AM366" i="14"/>
  <c r="AL366" i="14"/>
  <c r="AK366" i="14"/>
  <c r="AJ366" i="14"/>
  <c r="AI366" i="14"/>
  <c r="AH366" i="14"/>
  <c r="AG366" i="14"/>
  <c r="AF366" i="14"/>
  <c r="V366" i="14"/>
  <c r="M366" i="14"/>
  <c r="AN366" i="14" s="1"/>
  <c r="D366" i="14"/>
  <c r="AV365" i="14"/>
  <c r="AU365" i="14"/>
  <c r="AT365" i="14"/>
  <c r="AS365" i="14"/>
  <c r="AR365" i="14"/>
  <c r="AQ365" i="14"/>
  <c r="AP365" i="14"/>
  <c r="AO365" i="14"/>
  <c r="AM365" i="14"/>
  <c r="AL365" i="14"/>
  <c r="AK365" i="14"/>
  <c r="AJ365" i="14"/>
  <c r="AI365" i="14"/>
  <c r="AH365" i="14"/>
  <c r="AG365" i="14"/>
  <c r="AF365" i="14"/>
  <c r="V365" i="14"/>
  <c r="M365" i="14"/>
  <c r="AE365" i="14" s="1"/>
  <c r="D365" i="14"/>
  <c r="AV364" i="14"/>
  <c r="AU364" i="14"/>
  <c r="AT364" i="14"/>
  <c r="AS364" i="14"/>
  <c r="AR364" i="14"/>
  <c r="AQ364" i="14"/>
  <c r="AP364" i="14"/>
  <c r="AO364" i="14"/>
  <c r="AM364" i="14"/>
  <c r="AL364" i="14"/>
  <c r="AK364" i="14"/>
  <c r="AJ364" i="14"/>
  <c r="AI364" i="14"/>
  <c r="AH364" i="14"/>
  <c r="AG364" i="14"/>
  <c r="AF364" i="14"/>
  <c r="V364" i="14"/>
  <c r="M364" i="14"/>
  <c r="D364" i="14"/>
  <c r="AV363" i="14"/>
  <c r="AU363" i="14"/>
  <c r="AT363" i="14"/>
  <c r="AS363" i="14"/>
  <c r="AR363" i="14"/>
  <c r="AQ363" i="14"/>
  <c r="AP363" i="14"/>
  <c r="AO363" i="14"/>
  <c r="AM363" i="14"/>
  <c r="AL363" i="14"/>
  <c r="AK363" i="14"/>
  <c r="AJ363" i="14"/>
  <c r="AI363" i="14"/>
  <c r="AH363" i="14"/>
  <c r="AG363" i="14"/>
  <c r="AF363" i="14"/>
  <c r="V363" i="14"/>
  <c r="M363" i="14"/>
  <c r="D363" i="14"/>
  <c r="AV362" i="14"/>
  <c r="AU362" i="14"/>
  <c r="AT362" i="14"/>
  <c r="AS362" i="14"/>
  <c r="AR362" i="14"/>
  <c r="AQ362" i="14"/>
  <c r="AP362" i="14"/>
  <c r="AO362" i="14"/>
  <c r="AM362" i="14"/>
  <c r="AL362" i="14"/>
  <c r="AK362" i="14"/>
  <c r="AJ362" i="14"/>
  <c r="AI362" i="14"/>
  <c r="AH362" i="14"/>
  <c r="AG362" i="14"/>
  <c r="AF362" i="14"/>
  <c r="V362" i="14"/>
  <c r="M362" i="14"/>
  <c r="D362" i="14"/>
  <c r="AV361" i="14"/>
  <c r="AU361" i="14"/>
  <c r="AT361" i="14"/>
  <c r="AS361" i="14"/>
  <c r="AR361" i="14"/>
  <c r="AQ361" i="14"/>
  <c r="AP361" i="14"/>
  <c r="AO361" i="14"/>
  <c r="AM361" i="14"/>
  <c r="AL361" i="14"/>
  <c r="AK361" i="14"/>
  <c r="AJ361" i="14"/>
  <c r="AI361" i="14"/>
  <c r="AH361" i="14"/>
  <c r="AG361" i="14"/>
  <c r="AF361" i="14"/>
  <c r="V361" i="14"/>
  <c r="M361" i="14"/>
  <c r="AN361" i="14" s="1"/>
  <c r="D361" i="14"/>
  <c r="AV360" i="14"/>
  <c r="AU360" i="14"/>
  <c r="AT360" i="14"/>
  <c r="AS360" i="14"/>
  <c r="AR360" i="14"/>
  <c r="AQ360" i="14"/>
  <c r="AP360" i="14"/>
  <c r="AO360" i="14"/>
  <c r="AM360" i="14"/>
  <c r="AL360" i="14"/>
  <c r="AK360" i="14"/>
  <c r="AJ360" i="14"/>
  <c r="AI360" i="14"/>
  <c r="AH360" i="14"/>
  <c r="AG360" i="14"/>
  <c r="AF360" i="14"/>
  <c r="V360" i="14"/>
  <c r="M360" i="14"/>
  <c r="D360" i="14"/>
  <c r="AV359" i="14"/>
  <c r="AU359" i="14"/>
  <c r="AT359" i="14"/>
  <c r="AS359" i="14"/>
  <c r="AR359" i="14"/>
  <c r="AQ359" i="14"/>
  <c r="AP359" i="14"/>
  <c r="AO359" i="14"/>
  <c r="AM359" i="14"/>
  <c r="AL359" i="14"/>
  <c r="AK359" i="14"/>
  <c r="AJ359" i="14"/>
  <c r="AI359" i="14"/>
  <c r="AH359" i="14"/>
  <c r="AG359" i="14"/>
  <c r="AF359" i="14"/>
  <c r="V359" i="14"/>
  <c r="M359" i="14"/>
  <c r="D359" i="14"/>
  <c r="AV358" i="14"/>
  <c r="AU358" i="14"/>
  <c r="AT358" i="14"/>
  <c r="AS358" i="14"/>
  <c r="AR358" i="14"/>
  <c r="AQ358" i="14"/>
  <c r="AP358" i="14"/>
  <c r="AO358" i="14"/>
  <c r="AM358" i="14"/>
  <c r="AL358" i="14"/>
  <c r="AK358" i="14"/>
  <c r="AJ358" i="14"/>
  <c r="AI358" i="14"/>
  <c r="AH358" i="14"/>
  <c r="AG358" i="14"/>
  <c r="AF358" i="14"/>
  <c r="AE358" i="14"/>
  <c r="V358" i="14"/>
  <c r="M358" i="14"/>
  <c r="AN358" i="14" s="1"/>
  <c r="D358" i="14"/>
  <c r="AV357" i="14"/>
  <c r="AU357" i="14"/>
  <c r="AT357" i="14"/>
  <c r="AS357" i="14"/>
  <c r="AR357" i="14"/>
  <c r="AQ357" i="14"/>
  <c r="AP357" i="14"/>
  <c r="AO357" i="14"/>
  <c r="AN357" i="14"/>
  <c r="AM357" i="14"/>
  <c r="AL357" i="14"/>
  <c r="AK357" i="14"/>
  <c r="AJ357" i="14"/>
  <c r="AI357" i="14"/>
  <c r="AH357" i="14"/>
  <c r="AG357" i="14"/>
  <c r="AF357" i="14"/>
  <c r="V357" i="14"/>
  <c r="M357" i="14"/>
  <c r="D357" i="14"/>
  <c r="AV356" i="14"/>
  <c r="AU356" i="14"/>
  <c r="AT356" i="14"/>
  <c r="AS356" i="14"/>
  <c r="AR356" i="14"/>
  <c r="AQ356" i="14"/>
  <c r="AP356" i="14"/>
  <c r="AO356" i="14"/>
  <c r="AM356" i="14"/>
  <c r="AL356" i="14"/>
  <c r="AK356" i="14"/>
  <c r="AJ356" i="14"/>
  <c r="AI356" i="14"/>
  <c r="AH356" i="14"/>
  <c r="AG356" i="14"/>
  <c r="AF356" i="14"/>
  <c r="V356" i="14"/>
  <c r="M356" i="14"/>
  <c r="D356" i="14"/>
  <c r="AV355" i="14"/>
  <c r="AU355" i="14"/>
  <c r="AT355" i="14"/>
  <c r="AS355" i="14"/>
  <c r="AR355" i="14"/>
  <c r="AQ355" i="14"/>
  <c r="AP355" i="14"/>
  <c r="AO355" i="14"/>
  <c r="AM355" i="14"/>
  <c r="AL355" i="14"/>
  <c r="AK355" i="14"/>
  <c r="AJ355" i="14"/>
  <c r="AI355" i="14"/>
  <c r="AH355" i="14"/>
  <c r="AG355" i="14"/>
  <c r="AF355" i="14"/>
  <c r="V355" i="14"/>
  <c r="M355" i="14"/>
  <c r="D355" i="14"/>
  <c r="AV354" i="14"/>
  <c r="AU354" i="14"/>
  <c r="AT354" i="14"/>
  <c r="AS354" i="14"/>
  <c r="AR354" i="14"/>
  <c r="AQ354" i="14"/>
  <c r="AP354" i="14"/>
  <c r="AO354" i="14"/>
  <c r="AM354" i="14"/>
  <c r="AL354" i="14"/>
  <c r="AK354" i="14"/>
  <c r="AJ354" i="14"/>
  <c r="AI354" i="14"/>
  <c r="AH354" i="14"/>
  <c r="AG354" i="14"/>
  <c r="AF354" i="14"/>
  <c r="V354" i="14"/>
  <c r="M354" i="14"/>
  <c r="D354" i="14"/>
  <c r="AV353" i="14"/>
  <c r="AU353" i="14"/>
  <c r="AT353" i="14"/>
  <c r="AS353" i="14"/>
  <c r="AR353" i="14"/>
  <c r="AQ353" i="14"/>
  <c r="AP353" i="14"/>
  <c r="AO353" i="14"/>
  <c r="AM353" i="14"/>
  <c r="AL353" i="14"/>
  <c r="AK353" i="14"/>
  <c r="AJ353" i="14"/>
  <c r="AI353" i="14"/>
  <c r="AH353" i="14"/>
  <c r="AG353" i="14"/>
  <c r="AF353" i="14"/>
  <c r="V353" i="14"/>
  <c r="M353" i="14"/>
  <c r="D353" i="14"/>
  <c r="AV352" i="14"/>
  <c r="AU352" i="14"/>
  <c r="AT352" i="14"/>
  <c r="AS352" i="14"/>
  <c r="AR352" i="14"/>
  <c r="AQ352" i="14"/>
  <c r="AP352" i="14"/>
  <c r="AO352" i="14"/>
  <c r="AM352" i="14"/>
  <c r="AL352" i="14"/>
  <c r="AK352" i="14"/>
  <c r="AJ352" i="14"/>
  <c r="AI352" i="14"/>
  <c r="AH352" i="14"/>
  <c r="AG352" i="14"/>
  <c r="AF352" i="14"/>
  <c r="V352" i="14"/>
  <c r="M352" i="14"/>
  <c r="D352" i="14"/>
  <c r="AV351" i="14"/>
  <c r="AU351" i="14"/>
  <c r="AT351" i="14"/>
  <c r="AS351" i="14"/>
  <c r="AR351" i="14"/>
  <c r="AQ351" i="14"/>
  <c r="AP351" i="14"/>
  <c r="AO351" i="14"/>
  <c r="AM351" i="14"/>
  <c r="AL351" i="14"/>
  <c r="AK351" i="14"/>
  <c r="AJ351" i="14"/>
  <c r="AI351" i="14"/>
  <c r="AH351" i="14"/>
  <c r="AG351" i="14"/>
  <c r="AF351" i="14"/>
  <c r="V351" i="14"/>
  <c r="M351" i="14"/>
  <c r="D351" i="14"/>
  <c r="AV350" i="14"/>
  <c r="AU350" i="14"/>
  <c r="AT350" i="14"/>
  <c r="AS350" i="14"/>
  <c r="AR350" i="14"/>
  <c r="AQ350" i="14"/>
  <c r="AP350" i="14"/>
  <c r="AO350" i="14"/>
  <c r="AM350" i="14"/>
  <c r="AL350" i="14"/>
  <c r="AK350" i="14"/>
  <c r="AJ350" i="14"/>
  <c r="AI350" i="14"/>
  <c r="AH350" i="14"/>
  <c r="AG350" i="14"/>
  <c r="AF350" i="14"/>
  <c r="V350" i="14"/>
  <c r="M350" i="14"/>
  <c r="AN350" i="14" s="1"/>
  <c r="D350" i="14"/>
  <c r="AV349" i="14"/>
  <c r="AU349" i="14"/>
  <c r="AT349" i="14"/>
  <c r="AS349" i="14"/>
  <c r="AR349" i="14"/>
  <c r="AQ349" i="14"/>
  <c r="AP349" i="14"/>
  <c r="AO349" i="14"/>
  <c r="AM349" i="14"/>
  <c r="AL349" i="14"/>
  <c r="AK349" i="14"/>
  <c r="AJ349" i="14"/>
  <c r="AI349" i="14"/>
  <c r="AH349" i="14"/>
  <c r="AG349" i="14"/>
  <c r="AF349" i="14"/>
  <c r="V349" i="14"/>
  <c r="M349" i="14"/>
  <c r="D349" i="14"/>
  <c r="AV348" i="14"/>
  <c r="AU348" i="14"/>
  <c r="AT348" i="14"/>
  <c r="AS348" i="14"/>
  <c r="AR348" i="14"/>
  <c r="AQ348" i="14"/>
  <c r="AP348" i="14"/>
  <c r="AO348" i="14"/>
  <c r="AM348" i="14"/>
  <c r="AL348" i="14"/>
  <c r="AK348" i="14"/>
  <c r="AJ348" i="14"/>
  <c r="AI348" i="14"/>
  <c r="AH348" i="14"/>
  <c r="AG348" i="14"/>
  <c r="AF348" i="14"/>
  <c r="V348" i="14"/>
  <c r="M348" i="14"/>
  <c r="D348" i="14"/>
  <c r="AV347" i="14"/>
  <c r="AU347" i="14"/>
  <c r="AT347" i="14"/>
  <c r="AS347" i="14"/>
  <c r="AR347" i="14"/>
  <c r="AQ347" i="14"/>
  <c r="AP347" i="14"/>
  <c r="AO347" i="14"/>
  <c r="AM347" i="14"/>
  <c r="AL347" i="14"/>
  <c r="AK347" i="14"/>
  <c r="AJ347" i="14"/>
  <c r="AI347" i="14"/>
  <c r="AH347" i="14"/>
  <c r="AG347" i="14"/>
  <c r="AF347" i="14"/>
  <c r="V347" i="14"/>
  <c r="M347" i="14"/>
  <c r="AN347" i="14" s="1"/>
  <c r="D347" i="14"/>
  <c r="AV346" i="14"/>
  <c r="AU346" i="14"/>
  <c r="AT346" i="14"/>
  <c r="AS346" i="14"/>
  <c r="AR346" i="14"/>
  <c r="AQ346" i="14"/>
  <c r="AP346" i="14"/>
  <c r="AO346" i="14"/>
  <c r="AM346" i="14"/>
  <c r="AL346" i="14"/>
  <c r="AK346" i="14"/>
  <c r="AJ346" i="14"/>
  <c r="AI346" i="14"/>
  <c r="AH346" i="14"/>
  <c r="AG346" i="14"/>
  <c r="AF346" i="14"/>
  <c r="V346" i="14"/>
  <c r="V344" i="14" s="1"/>
  <c r="M346" i="14"/>
  <c r="M344" i="14" s="1"/>
  <c r="D346" i="14"/>
  <c r="D344" i="14" s="1"/>
  <c r="AD345" i="14"/>
  <c r="AD343" i="14" s="1"/>
  <c r="AC345" i="14"/>
  <c r="AB345" i="14"/>
  <c r="AA345" i="14"/>
  <c r="Z345" i="14"/>
  <c r="Y345" i="14"/>
  <c r="X345" i="14"/>
  <c r="W345" i="14"/>
  <c r="U345" i="14"/>
  <c r="T345" i="14"/>
  <c r="AU345" i="14" s="1"/>
  <c r="S345" i="14"/>
  <c r="AT345" i="14" s="1"/>
  <c r="R345" i="14"/>
  <c r="AS345" i="14" s="1"/>
  <c r="Q345" i="14"/>
  <c r="AR345" i="14" s="1"/>
  <c r="P345" i="14"/>
  <c r="AQ345" i="14" s="1"/>
  <c r="O345" i="14"/>
  <c r="AP345" i="14" s="1"/>
  <c r="N345" i="14"/>
  <c r="L345" i="14"/>
  <c r="K345" i="14"/>
  <c r="J345" i="14"/>
  <c r="I345" i="14"/>
  <c r="H345" i="14"/>
  <c r="G345" i="14"/>
  <c r="F345" i="14"/>
  <c r="E345" i="14"/>
  <c r="AS344" i="14"/>
  <c r="AD344" i="14"/>
  <c r="AC344" i="14"/>
  <c r="AB344" i="14"/>
  <c r="AB343" i="14" s="1"/>
  <c r="AA344" i="14"/>
  <c r="Z344" i="14"/>
  <c r="Y344" i="14"/>
  <c r="Y343" i="14" s="1"/>
  <c r="X344" i="14"/>
  <c r="X343" i="14" s="1"/>
  <c r="W344" i="14"/>
  <c r="W343" i="14" s="1"/>
  <c r="U344" i="14"/>
  <c r="T344" i="14"/>
  <c r="S344" i="14"/>
  <c r="AT344" i="14" s="1"/>
  <c r="R344" i="14"/>
  <c r="Q344" i="14"/>
  <c r="P344" i="14"/>
  <c r="O344" i="14"/>
  <c r="AP344" i="14" s="1"/>
  <c r="N344" i="14"/>
  <c r="L344" i="14"/>
  <c r="K344" i="14"/>
  <c r="K343" i="14" s="1"/>
  <c r="J344" i="14"/>
  <c r="J343" i="14" s="1"/>
  <c r="I344" i="14"/>
  <c r="H344" i="14"/>
  <c r="G344" i="14"/>
  <c r="G343" i="14" s="1"/>
  <c r="F344" i="14"/>
  <c r="F343" i="14" s="1"/>
  <c r="E344" i="14"/>
  <c r="R343" i="14"/>
  <c r="AS343" i="14" s="1"/>
  <c r="O343" i="14"/>
  <c r="AP343" i="14" s="1"/>
  <c r="AV341" i="14"/>
  <c r="AU341" i="14"/>
  <c r="AT341" i="14"/>
  <c r="AS341" i="14"/>
  <c r="AR341" i="14"/>
  <c r="AQ341" i="14"/>
  <c r="AP341" i="14"/>
  <c r="AO341" i="14"/>
  <c r="AM341" i="14"/>
  <c r="AL341" i="14"/>
  <c r="AK341" i="14"/>
  <c r="AJ341" i="14"/>
  <c r="AI341" i="14"/>
  <c r="AH341" i="14"/>
  <c r="AG341" i="14"/>
  <c r="AF341" i="14"/>
  <c r="V341" i="14"/>
  <c r="M341" i="14"/>
  <c r="AN341" i="14" s="1"/>
  <c r="D341" i="14"/>
  <c r="AV340" i="14"/>
  <c r="AU340" i="14"/>
  <c r="AT340" i="14"/>
  <c r="AS340" i="14"/>
  <c r="AR340" i="14"/>
  <c r="AQ340" i="14"/>
  <c r="AP340" i="14"/>
  <c r="AO340" i="14"/>
  <c r="AM340" i="14"/>
  <c r="AL340" i="14"/>
  <c r="AK340" i="14"/>
  <c r="AJ340" i="14"/>
  <c r="AI340" i="14"/>
  <c r="AH340" i="14"/>
  <c r="AG340" i="14"/>
  <c r="AF340" i="14"/>
  <c r="V340" i="14"/>
  <c r="M340" i="14"/>
  <c r="D340" i="14"/>
  <c r="AV339" i="14"/>
  <c r="AU339" i="14"/>
  <c r="AT339" i="14"/>
  <c r="AS339" i="14"/>
  <c r="AR339" i="14"/>
  <c r="AQ339" i="14"/>
  <c r="AP339" i="14"/>
  <c r="AO339" i="14"/>
  <c r="AM339" i="14"/>
  <c r="AL339" i="14"/>
  <c r="AK339" i="14"/>
  <c r="AJ339" i="14"/>
  <c r="AI339" i="14"/>
  <c r="AH339" i="14"/>
  <c r="AG339" i="14"/>
  <c r="AF339" i="14"/>
  <c r="V339" i="14"/>
  <c r="M339" i="14"/>
  <c r="AN339" i="14" s="1"/>
  <c r="D339" i="14"/>
  <c r="AV338" i="14"/>
  <c r="AU338" i="14"/>
  <c r="AT338" i="14"/>
  <c r="AS338" i="14"/>
  <c r="AR338" i="14"/>
  <c r="AQ338" i="14"/>
  <c r="AP338" i="14"/>
  <c r="AO338" i="14"/>
  <c r="AM338" i="14"/>
  <c r="AL338" i="14"/>
  <c r="AK338" i="14"/>
  <c r="AJ338" i="14"/>
  <c r="AI338" i="14"/>
  <c r="AH338" i="14"/>
  <c r="AG338" i="14"/>
  <c r="AF338" i="14"/>
  <c r="V338" i="14"/>
  <c r="M338" i="14"/>
  <c r="D338" i="14"/>
  <c r="AV337" i="14"/>
  <c r="AU337" i="14"/>
  <c r="AT337" i="14"/>
  <c r="AS337" i="14"/>
  <c r="AR337" i="14"/>
  <c r="AQ337" i="14"/>
  <c r="AP337" i="14"/>
  <c r="AO337" i="14"/>
  <c r="AM337" i="14"/>
  <c r="AL337" i="14"/>
  <c r="AK337" i="14"/>
  <c r="AJ337" i="14"/>
  <c r="AI337" i="14"/>
  <c r="AH337" i="14"/>
  <c r="AG337" i="14"/>
  <c r="AF337" i="14"/>
  <c r="V337" i="14"/>
  <c r="M337" i="14"/>
  <c r="D337" i="14"/>
  <c r="AV336" i="14"/>
  <c r="AU336" i="14"/>
  <c r="AT336" i="14"/>
  <c r="AS336" i="14"/>
  <c r="AR336" i="14"/>
  <c r="AQ336" i="14"/>
  <c r="AP336" i="14"/>
  <c r="AO336" i="14"/>
  <c r="AM336" i="14"/>
  <c r="AL336" i="14"/>
  <c r="AK336" i="14"/>
  <c r="AJ336" i="14"/>
  <c r="AI336" i="14"/>
  <c r="AH336" i="14"/>
  <c r="AG336" i="14"/>
  <c r="AF336" i="14"/>
  <c r="V336" i="14"/>
  <c r="AE336" i="14" s="1"/>
  <c r="M336" i="14"/>
  <c r="D336" i="14"/>
  <c r="AV335" i="14"/>
  <c r="AU335" i="14"/>
  <c r="AT335" i="14"/>
  <c r="AS335" i="14"/>
  <c r="AR335" i="14"/>
  <c r="AQ335" i="14"/>
  <c r="AP335" i="14"/>
  <c r="AO335" i="14"/>
  <c r="AM335" i="14"/>
  <c r="AL335" i="14"/>
  <c r="AK335" i="14"/>
  <c r="AJ335" i="14"/>
  <c r="AI335" i="14"/>
  <c r="AH335" i="14"/>
  <c r="AG335" i="14"/>
  <c r="AF335" i="14"/>
  <c r="V335" i="14"/>
  <c r="M335" i="14"/>
  <c r="D335" i="14"/>
  <c r="AV334" i="14"/>
  <c r="AU334" i="14"/>
  <c r="AT334" i="14"/>
  <c r="AS334" i="14"/>
  <c r="AR334" i="14"/>
  <c r="AQ334" i="14"/>
  <c r="AP334" i="14"/>
  <c r="AO334" i="14"/>
  <c r="AM334" i="14"/>
  <c r="AL334" i="14"/>
  <c r="AK334" i="14"/>
  <c r="AJ334" i="14"/>
  <c r="AI334" i="14"/>
  <c r="AH334" i="14"/>
  <c r="AG334" i="14"/>
  <c r="AF334" i="14"/>
  <c r="V334" i="14"/>
  <c r="M334" i="14"/>
  <c r="D334" i="14"/>
  <c r="AV333" i="14"/>
  <c r="AU333" i="14"/>
  <c r="AT333" i="14"/>
  <c r="AS333" i="14"/>
  <c r="AR333" i="14"/>
  <c r="AQ333" i="14"/>
  <c r="AP333" i="14"/>
  <c r="AO333" i="14"/>
  <c r="AM333" i="14"/>
  <c r="AL333" i="14"/>
  <c r="AK333" i="14"/>
  <c r="AJ333" i="14"/>
  <c r="AI333" i="14"/>
  <c r="AH333" i="14"/>
  <c r="AG333" i="14"/>
  <c r="AF333" i="14"/>
  <c r="V333" i="14"/>
  <c r="M333" i="14"/>
  <c r="AN333" i="14" s="1"/>
  <c r="D333" i="14"/>
  <c r="AV332" i="14"/>
  <c r="AU332" i="14"/>
  <c r="AT332" i="14"/>
  <c r="AS332" i="14"/>
  <c r="AR332" i="14"/>
  <c r="AQ332" i="14"/>
  <c r="AP332" i="14"/>
  <c r="AO332" i="14"/>
  <c r="AM332" i="14"/>
  <c r="AL332" i="14"/>
  <c r="AK332" i="14"/>
  <c r="AJ332" i="14"/>
  <c r="AI332" i="14"/>
  <c r="AH332" i="14"/>
  <c r="AG332" i="14"/>
  <c r="AF332" i="14"/>
  <c r="V332" i="14"/>
  <c r="M332" i="14"/>
  <c r="D332" i="14"/>
  <c r="AV331" i="14"/>
  <c r="AU331" i="14"/>
  <c r="AT331" i="14"/>
  <c r="AS331" i="14"/>
  <c r="AR331" i="14"/>
  <c r="AQ331" i="14"/>
  <c r="AP331" i="14"/>
  <c r="AO331" i="14"/>
  <c r="AM331" i="14"/>
  <c r="AL331" i="14"/>
  <c r="AK331" i="14"/>
  <c r="AJ331" i="14"/>
  <c r="AI331" i="14"/>
  <c r="AH331" i="14"/>
  <c r="AG331" i="14"/>
  <c r="AF331" i="14"/>
  <c r="V331" i="14"/>
  <c r="M331" i="14"/>
  <c r="D331" i="14"/>
  <c r="AV330" i="14"/>
  <c r="AU330" i="14"/>
  <c r="AT330" i="14"/>
  <c r="AS330" i="14"/>
  <c r="AR330" i="14"/>
  <c r="AQ330" i="14"/>
  <c r="AP330" i="14"/>
  <c r="AO330" i="14"/>
  <c r="AM330" i="14"/>
  <c r="AL330" i="14"/>
  <c r="AK330" i="14"/>
  <c r="AJ330" i="14"/>
  <c r="AI330" i="14"/>
  <c r="AH330" i="14"/>
  <c r="AG330" i="14"/>
  <c r="AF330" i="14"/>
  <c r="V330" i="14"/>
  <c r="M330" i="14"/>
  <c r="D330" i="14"/>
  <c r="AV329" i="14"/>
  <c r="AU329" i="14"/>
  <c r="AT329" i="14"/>
  <c r="AS329" i="14"/>
  <c r="AR329" i="14"/>
  <c r="AQ329" i="14"/>
  <c r="AP329" i="14"/>
  <c r="AO329" i="14"/>
  <c r="AM329" i="14"/>
  <c r="AL329" i="14"/>
  <c r="AK329" i="14"/>
  <c r="AJ329" i="14"/>
  <c r="AI329" i="14"/>
  <c r="AH329" i="14"/>
  <c r="AG329" i="14"/>
  <c r="AF329" i="14"/>
  <c r="V329" i="14"/>
  <c r="M329" i="14"/>
  <c r="D329" i="14"/>
  <c r="AV328" i="14"/>
  <c r="AU328" i="14"/>
  <c r="AT328" i="14"/>
  <c r="AS328" i="14"/>
  <c r="AR328" i="14"/>
  <c r="AQ328" i="14"/>
  <c r="AP328" i="14"/>
  <c r="AO328" i="14"/>
  <c r="AM328" i="14"/>
  <c r="AL328" i="14"/>
  <c r="AK328" i="14"/>
  <c r="AJ328" i="14"/>
  <c r="AI328" i="14"/>
  <c r="AH328" i="14"/>
  <c r="AG328" i="14"/>
  <c r="AF328" i="14"/>
  <c r="V328" i="14"/>
  <c r="AE328" i="14" s="1"/>
  <c r="M328" i="14"/>
  <c r="AN328" i="14" s="1"/>
  <c r="D328" i="14"/>
  <c r="AV327" i="14"/>
  <c r="AU327" i="14"/>
  <c r="AT327" i="14"/>
  <c r="AS327" i="14"/>
  <c r="AR327" i="14"/>
  <c r="AQ327" i="14"/>
  <c r="AP327" i="14"/>
  <c r="AO327" i="14"/>
  <c r="AM327" i="14"/>
  <c r="AL327" i="14"/>
  <c r="AK327" i="14"/>
  <c r="AJ327" i="14"/>
  <c r="AI327" i="14"/>
  <c r="AH327" i="14"/>
  <c r="AG327" i="14"/>
  <c r="AF327" i="14"/>
  <c r="V327" i="14"/>
  <c r="M327" i="14"/>
  <c r="D327" i="14"/>
  <c r="AV326" i="14"/>
  <c r="AU326" i="14"/>
  <c r="AT326" i="14"/>
  <c r="AS326" i="14"/>
  <c r="AR326" i="14"/>
  <c r="AQ326" i="14"/>
  <c r="AP326" i="14"/>
  <c r="AO326" i="14"/>
  <c r="AM326" i="14"/>
  <c r="AL326" i="14"/>
  <c r="AK326" i="14"/>
  <c r="AJ326" i="14"/>
  <c r="AI326" i="14"/>
  <c r="AH326" i="14"/>
  <c r="AG326" i="14"/>
  <c r="AF326" i="14"/>
  <c r="V326" i="14"/>
  <c r="AE326" i="14" s="1"/>
  <c r="M326" i="14"/>
  <c r="D326" i="14"/>
  <c r="AV325" i="14"/>
  <c r="AU325" i="14"/>
  <c r="AT325" i="14"/>
  <c r="AS325" i="14"/>
  <c r="AR325" i="14"/>
  <c r="AQ325" i="14"/>
  <c r="AP325" i="14"/>
  <c r="AO325" i="14"/>
  <c r="AM325" i="14"/>
  <c r="AL325" i="14"/>
  <c r="AK325" i="14"/>
  <c r="AJ325" i="14"/>
  <c r="AI325" i="14"/>
  <c r="AH325" i="14"/>
  <c r="AG325" i="14"/>
  <c r="AF325" i="14"/>
  <c r="V325" i="14"/>
  <c r="AN325" i="14" s="1"/>
  <c r="M325" i="14"/>
  <c r="D325" i="14"/>
  <c r="AV324" i="14"/>
  <c r="AU324" i="14"/>
  <c r="AT324" i="14"/>
  <c r="AS324" i="14"/>
  <c r="AR324" i="14"/>
  <c r="AQ324" i="14"/>
  <c r="AP324" i="14"/>
  <c r="AO324" i="14"/>
  <c r="AM324" i="14"/>
  <c r="AL324" i="14"/>
  <c r="AK324" i="14"/>
  <c r="AJ324" i="14"/>
  <c r="AI324" i="14"/>
  <c r="AH324" i="14"/>
  <c r="AG324" i="14"/>
  <c r="AF324" i="14"/>
  <c r="V324" i="14"/>
  <c r="AN324" i="14" s="1"/>
  <c r="M324" i="14"/>
  <c r="D324" i="14"/>
  <c r="AV323" i="14"/>
  <c r="AU323" i="14"/>
  <c r="AT323" i="14"/>
  <c r="AS323" i="14"/>
  <c r="AR323" i="14"/>
  <c r="AQ323" i="14"/>
  <c r="AP323" i="14"/>
  <c r="AO323" i="14"/>
  <c r="AM323" i="14"/>
  <c r="AL323" i="14"/>
  <c r="AK323" i="14"/>
  <c r="AJ323" i="14"/>
  <c r="AI323" i="14"/>
  <c r="AH323" i="14"/>
  <c r="AG323" i="14"/>
  <c r="AF323" i="14"/>
  <c r="V323" i="14"/>
  <c r="M323" i="14"/>
  <c r="D323" i="14"/>
  <c r="AV322" i="14"/>
  <c r="AU322" i="14"/>
  <c r="AT322" i="14"/>
  <c r="AS322" i="14"/>
  <c r="AR322" i="14"/>
  <c r="AQ322" i="14"/>
  <c r="AP322" i="14"/>
  <c r="AO322" i="14"/>
  <c r="AM322" i="14"/>
  <c r="AL322" i="14"/>
  <c r="AK322" i="14"/>
  <c r="AJ322" i="14"/>
  <c r="AI322" i="14"/>
  <c r="AH322" i="14"/>
  <c r="AG322" i="14"/>
  <c r="AF322" i="14"/>
  <c r="V322" i="14"/>
  <c r="M322" i="14"/>
  <c r="AN322" i="14" s="1"/>
  <c r="D322" i="14"/>
  <c r="AV321" i="14"/>
  <c r="AU321" i="14"/>
  <c r="AT321" i="14"/>
  <c r="AS321" i="14"/>
  <c r="AR321" i="14"/>
  <c r="AQ321" i="14"/>
  <c r="AP321" i="14"/>
  <c r="AO321" i="14"/>
  <c r="AM321" i="14"/>
  <c r="AL321" i="14"/>
  <c r="AK321" i="14"/>
  <c r="AJ321" i="14"/>
  <c r="AI321" i="14"/>
  <c r="AH321" i="14"/>
  <c r="AG321" i="14"/>
  <c r="AF321" i="14"/>
  <c r="V321" i="14"/>
  <c r="M321" i="14"/>
  <c r="D321" i="14"/>
  <c r="AV320" i="14"/>
  <c r="AU320" i="14"/>
  <c r="AT320" i="14"/>
  <c r="AS320" i="14"/>
  <c r="AR320" i="14"/>
  <c r="AQ320" i="14"/>
  <c r="AP320" i="14"/>
  <c r="AO320" i="14"/>
  <c r="AM320" i="14"/>
  <c r="AL320" i="14"/>
  <c r="AK320" i="14"/>
  <c r="AJ320" i="14"/>
  <c r="AI320" i="14"/>
  <c r="AH320" i="14"/>
  <c r="AG320" i="14"/>
  <c r="AF320" i="14"/>
  <c r="AE320" i="14"/>
  <c r="V320" i="14"/>
  <c r="M320" i="14"/>
  <c r="AN320" i="14" s="1"/>
  <c r="D320" i="14"/>
  <c r="AV319" i="14"/>
  <c r="AU319" i="14"/>
  <c r="AT319" i="14"/>
  <c r="AS319" i="14"/>
  <c r="AR319" i="14"/>
  <c r="AQ319" i="14"/>
  <c r="AP319" i="14"/>
  <c r="AO319" i="14"/>
  <c r="AM319" i="14"/>
  <c r="AL319" i="14"/>
  <c r="AK319" i="14"/>
  <c r="AJ319" i="14"/>
  <c r="AI319" i="14"/>
  <c r="AH319" i="14"/>
  <c r="AG319" i="14"/>
  <c r="AF319" i="14"/>
  <c r="V319" i="14"/>
  <c r="M319" i="14"/>
  <c r="M317" i="14" s="1"/>
  <c r="D319" i="14"/>
  <c r="AD318" i="14"/>
  <c r="AC318" i="14"/>
  <c r="AB318" i="14"/>
  <c r="AA318" i="14"/>
  <c r="Z318" i="14"/>
  <c r="Y318" i="14"/>
  <c r="X318" i="14"/>
  <c r="W318" i="14"/>
  <c r="U318" i="14"/>
  <c r="AV318" i="14" s="1"/>
  <c r="T318" i="14"/>
  <c r="T316" i="14" s="1"/>
  <c r="S318" i="14"/>
  <c r="R318" i="14"/>
  <c r="AS318" i="14" s="1"/>
  <c r="Q318" i="14"/>
  <c r="P318" i="14"/>
  <c r="AQ318" i="14" s="1"/>
  <c r="O318" i="14"/>
  <c r="N318" i="14"/>
  <c r="AO318" i="14" s="1"/>
  <c r="L318" i="14"/>
  <c r="K318" i="14"/>
  <c r="K316" i="14" s="1"/>
  <c r="J318" i="14"/>
  <c r="I318" i="14"/>
  <c r="H318" i="14"/>
  <c r="H316" i="14" s="1"/>
  <c r="G318" i="14"/>
  <c r="G316" i="14" s="1"/>
  <c r="F318" i="14"/>
  <c r="E318" i="14"/>
  <c r="AU317" i="14"/>
  <c r="AD317" i="14"/>
  <c r="AC317" i="14"/>
  <c r="AB317" i="14"/>
  <c r="AA317" i="14"/>
  <c r="AA316" i="14" s="1"/>
  <c r="Z317" i="14"/>
  <c r="AI317" i="14" s="1"/>
  <c r="Y317" i="14"/>
  <c r="X317" i="14"/>
  <c r="W317" i="14"/>
  <c r="V317" i="14"/>
  <c r="AN317" i="14" s="1"/>
  <c r="U317" i="14"/>
  <c r="T317" i="14"/>
  <c r="S317" i="14"/>
  <c r="AT317" i="14" s="1"/>
  <c r="R317" i="14"/>
  <c r="Q317" i="14"/>
  <c r="P317" i="14"/>
  <c r="O317" i="14"/>
  <c r="O316" i="14" s="1"/>
  <c r="AP316" i="14" s="1"/>
  <c r="N317" i="14"/>
  <c r="L317" i="14"/>
  <c r="K317" i="14"/>
  <c r="J317" i="14"/>
  <c r="J316" i="14" s="1"/>
  <c r="I317" i="14"/>
  <c r="I316" i="14" s="1"/>
  <c r="H317" i="14"/>
  <c r="G317" i="14"/>
  <c r="F317" i="14"/>
  <c r="F316" i="14" s="1"/>
  <c r="E317" i="14"/>
  <c r="D317" i="14"/>
  <c r="AB316" i="14"/>
  <c r="Q316" i="14"/>
  <c r="P316" i="14"/>
  <c r="AV314" i="14"/>
  <c r="AU314" i="14"/>
  <c r="AT314" i="14"/>
  <c r="AS314" i="14"/>
  <c r="AR314" i="14"/>
  <c r="AQ314" i="14"/>
  <c r="AP314" i="14"/>
  <c r="AO314" i="14"/>
  <c r="AM314" i="14"/>
  <c r="AL314" i="14"/>
  <c r="AK314" i="14"/>
  <c r="AJ314" i="14"/>
  <c r="AI314" i="14"/>
  <c r="AH314" i="14"/>
  <c r="AG314" i="14"/>
  <c r="AF314" i="14"/>
  <c r="V314" i="14"/>
  <c r="M314" i="14"/>
  <c r="AN314" i="14" s="1"/>
  <c r="D314" i="14"/>
  <c r="AV313" i="14"/>
  <c r="AU313" i="14"/>
  <c r="AT313" i="14"/>
  <c r="AS313" i="14"/>
  <c r="AR313" i="14"/>
  <c r="AQ313" i="14"/>
  <c r="AP313" i="14"/>
  <c r="AO313" i="14"/>
  <c r="AM313" i="14"/>
  <c r="AL313" i="14"/>
  <c r="AK313" i="14"/>
  <c r="AJ313" i="14"/>
  <c r="AI313" i="14"/>
  <c r="AH313" i="14"/>
  <c r="AG313" i="14"/>
  <c r="AF313" i="14"/>
  <c r="V313" i="14"/>
  <c r="AE313" i="14" s="1"/>
  <c r="M313" i="14"/>
  <c r="D313" i="14"/>
  <c r="AV312" i="14"/>
  <c r="AU312" i="14"/>
  <c r="AT312" i="14"/>
  <c r="AS312" i="14"/>
  <c r="AR312" i="14"/>
  <c r="AQ312" i="14"/>
  <c r="AP312" i="14"/>
  <c r="AO312" i="14"/>
  <c r="AM312" i="14"/>
  <c r="AL312" i="14"/>
  <c r="AK312" i="14"/>
  <c r="AJ312" i="14"/>
  <c r="AI312" i="14"/>
  <c r="AH312" i="14"/>
  <c r="AG312" i="14"/>
  <c r="AF312" i="14"/>
  <c r="V312" i="14"/>
  <c r="M312" i="14"/>
  <c r="AN312" i="14" s="1"/>
  <c r="D312" i="14"/>
  <c r="AV311" i="14"/>
  <c r="AU311" i="14"/>
  <c r="AT311" i="14"/>
  <c r="AS311" i="14"/>
  <c r="AR311" i="14"/>
  <c r="AQ311" i="14"/>
  <c r="AP311" i="14"/>
  <c r="AO311" i="14"/>
  <c r="AM311" i="14"/>
  <c r="AL311" i="14"/>
  <c r="AK311" i="14"/>
  <c r="AJ311" i="14"/>
  <c r="AI311" i="14"/>
  <c r="AH311" i="14"/>
  <c r="AG311" i="14"/>
  <c r="AF311" i="14"/>
  <c r="V311" i="14"/>
  <c r="M311" i="14"/>
  <c r="D311" i="14"/>
  <c r="AV310" i="14"/>
  <c r="AU310" i="14"/>
  <c r="AT310" i="14"/>
  <c r="AS310" i="14"/>
  <c r="AR310" i="14"/>
  <c r="AQ310" i="14"/>
  <c r="AP310" i="14"/>
  <c r="AO310" i="14"/>
  <c r="AM310" i="14"/>
  <c r="AL310" i="14"/>
  <c r="AK310" i="14"/>
  <c r="AJ310" i="14"/>
  <c r="AI310" i="14"/>
  <c r="AH310" i="14"/>
  <c r="AG310" i="14"/>
  <c r="AF310" i="14"/>
  <c r="V310" i="14"/>
  <c r="AE310" i="14" s="1"/>
  <c r="M310" i="14"/>
  <c r="D310" i="14"/>
  <c r="AV309" i="14"/>
  <c r="AU309" i="14"/>
  <c r="AT309" i="14"/>
  <c r="AS309" i="14"/>
  <c r="AR309" i="14"/>
  <c r="AQ309" i="14"/>
  <c r="AP309" i="14"/>
  <c r="AO309" i="14"/>
  <c r="AM309" i="14"/>
  <c r="AL309" i="14"/>
  <c r="AK309" i="14"/>
  <c r="AJ309" i="14"/>
  <c r="AI309" i="14"/>
  <c r="AH309" i="14"/>
  <c r="AG309" i="14"/>
  <c r="AF309" i="14"/>
  <c r="V309" i="14"/>
  <c r="M309" i="14"/>
  <c r="D309" i="14"/>
  <c r="AV308" i="14"/>
  <c r="AU308" i="14"/>
  <c r="AT308" i="14"/>
  <c r="AS308" i="14"/>
  <c r="AR308" i="14"/>
  <c r="AQ308" i="14"/>
  <c r="AP308" i="14"/>
  <c r="AO308" i="14"/>
  <c r="AM308" i="14"/>
  <c r="AL308" i="14"/>
  <c r="AK308" i="14"/>
  <c r="AJ308" i="14"/>
  <c r="AI308" i="14"/>
  <c r="AH308" i="14"/>
  <c r="AG308" i="14"/>
  <c r="AF308" i="14"/>
  <c r="V308" i="14"/>
  <c r="M308" i="14"/>
  <c r="D308" i="14"/>
  <c r="AV307" i="14"/>
  <c r="AU307" i="14"/>
  <c r="AT307" i="14"/>
  <c r="AS307" i="14"/>
  <c r="AR307" i="14"/>
  <c r="AQ307" i="14"/>
  <c r="AP307" i="14"/>
  <c r="AO307" i="14"/>
  <c r="AM307" i="14"/>
  <c r="AL307" i="14"/>
  <c r="AK307" i="14"/>
  <c r="AJ307" i="14"/>
  <c r="AI307" i="14"/>
  <c r="AH307" i="14"/>
  <c r="AG307" i="14"/>
  <c r="AF307" i="14"/>
  <c r="V307" i="14"/>
  <c r="M307" i="14"/>
  <c r="AN307" i="14" s="1"/>
  <c r="D307" i="14"/>
  <c r="AV306" i="14"/>
  <c r="AU306" i="14"/>
  <c r="AT306" i="14"/>
  <c r="AS306" i="14"/>
  <c r="AR306" i="14"/>
  <c r="AQ306" i="14"/>
  <c r="AP306" i="14"/>
  <c r="AO306" i="14"/>
  <c r="AM306" i="14"/>
  <c r="AL306" i="14"/>
  <c r="AK306" i="14"/>
  <c r="AJ306" i="14"/>
  <c r="AI306" i="14"/>
  <c r="AH306" i="14"/>
  <c r="AG306" i="14"/>
  <c r="AF306" i="14"/>
  <c r="V306" i="14"/>
  <c r="AE306" i="14" s="1"/>
  <c r="M306" i="14"/>
  <c r="D306" i="14"/>
  <c r="AV305" i="14"/>
  <c r="AU305" i="14"/>
  <c r="AT305" i="14"/>
  <c r="AS305" i="14"/>
  <c r="AR305" i="14"/>
  <c r="AQ305" i="14"/>
  <c r="AP305" i="14"/>
  <c r="AO305" i="14"/>
  <c r="AM305" i="14"/>
  <c r="AL305" i="14"/>
  <c r="AK305" i="14"/>
  <c r="AJ305" i="14"/>
  <c r="AI305" i="14"/>
  <c r="AH305" i="14"/>
  <c r="AG305" i="14"/>
  <c r="AF305" i="14"/>
  <c r="V305" i="14"/>
  <c r="M305" i="14"/>
  <c r="D305" i="14"/>
  <c r="AV304" i="14"/>
  <c r="AU304" i="14"/>
  <c r="AT304" i="14"/>
  <c r="AS304" i="14"/>
  <c r="AR304" i="14"/>
  <c r="AQ304" i="14"/>
  <c r="AP304" i="14"/>
  <c r="AO304" i="14"/>
  <c r="AM304" i="14"/>
  <c r="AL304" i="14"/>
  <c r="AK304" i="14"/>
  <c r="AJ304" i="14"/>
  <c r="AI304" i="14"/>
  <c r="AH304" i="14"/>
  <c r="AG304" i="14"/>
  <c r="AF304" i="14"/>
  <c r="V304" i="14"/>
  <c r="M304" i="14"/>
  <c r="AN304" i="14" s="1"/>
  <c r="D304" i="14"/>
  <c r="AV303" i="14"/>
  <c r="AU303" i="14"/>
  <c r="AT303" i="14"/>
  <c r="AS303" i="14"/>
  <c r="AR303" i="14"/>
  <c r="AQ303" i="14"/>
  <c r="AP303" i="14"/>
  <c r="AO303" i="14"/>
  <c r="AM303" i="14"/>
  <c r="AL303" i="14"/>
  <c r="AK303" i="14"/>
  <c r="AJ303" i="14"/>
  <c r="AI303" i="14"/>
  <c r="AH303" i="14"/>
  <c r="AG303" i="14"/>
  <c r="AF303" i="14"/>
  <c r="V303" i="14"/>
  <c r="M303" i="14"/>
  <c r="D303" i="14"/>
  <c r="AV302" i="14"/>
  <c r="AU302" i="14"/>
  <c r="AT302" i="14"/>
  <c r="AS302" i="14"/>
  <c r="AR302" i="14"/>
  <c r="AQ302" i="14"/>
  <c r="AP302" i="14"/>
  <c r="AO302" i="14"/>
  <c r="AN302" i="14"/>
  <c r="AM302" i="14"/>
  <c r="AL302" i="14"/>
  <c r="AK302" i="14"/>
  <c r="AJ302" i="14"/>
  <c r="AI302" i="14"/>
  <c r="AH302" i="14"/>
  <c r="AG302" i="14"/>
  <c r="AF302" i="14"/>
  <c r="V302" i="14"/>
  <c r="AE302" i="14" s="1"/>
  <c r="M302" i="14"/>
  <c r="D302" i="14"/>
  <c r="AV301" i="14"/>
  <c r="AU301" i="14"/>
  <c r="AT301" i="14"/>
  <c r="AS301" i="14"/>
  <c r="AR301" i="14"/>
  <c r="AQ301" i="14"/>
  <c r="AP301" i="14"/>
  <c r="AO301" i="14"/>
  <c r="AM301" i="14"/>
  <c r="AL301" i="14"/>
  <c r="AK301" i="14"/>
  <c r="AJ301" i="14"/>
  <c r="AI301" i="14"/>
  <c r="AH301" i="14"/>
  <c r="AG301" i="14"/>
  <c r="AF301" i="14"/>
  <c r="V301" i="14"/>
  <c r="M301" i="14"/>
  <c r="D301" i="14"/>
  <c r="AV300" i="14"/>
  <c r="AU300" i="14"/>
  <c r="AT300" i="14"/>
  <c r="AS300" i="14"/>
  <c r="AR300" i="14"/>
  <c r="AQ300" i="14"/>
  <c r="AP300" i="14"/>
  <c r="AO300" i="14"/>
  <c r="AM300" i="14"/>
  <c r="AL300" i="14"/>
  <c r="AK300" i="14"/>
  <c r="AJ300" i="14"/>
  <c r="AI300" i="14"/>
  <c r="AH300" i="14"/>
  <c r="AG300" i="14"/>
  <c r="AF300" i="14"/>
  <c r="V300" i="14"/>
  <c r="M300" i="14"/>
  <c r="D300" i="14"/>
  <c r="AV299" i="14"/>
  <c r="AU299" i="14"/>
  <c r="AT299" i="14"/>
  <c r="AS299" i="14"/>
  <c r="AR299" i="14"/>
  <c r="AQ299" i="14"/>
  <c r="AP299" i="14"/>
  <c r="AO299" i="14"/>
  <c r="AM299" i="14"/>
  <c r="AL299" i="14"/>
  <c r="AK299" i="14"/>
  <c r="AJ299" i="14"/>
  <c r="AI299" i="14"/>
  <c r="AH299" i="14"/>
  <c r="AG299" i="14"/>
  <c r="AF299" i="14"/>
  <c r="V299" i="14"/>
  <c r="AE299" i="14" s="1"/>
  <c r="M299" i="14"/>
  <c r="D299" i="14"/>
  <c r="AV298" i="14"/>
  <c r="AU298" i="14"/>
  <c r="AT298" i="14"/>
  <c r="AS298" i="14"/>
  <c r="AR298" i="14"/>
  <c r="AQ298" i="14"/>
  <c r="AP298" i="14"/>
  <c r="AO298" i="14"/>
  <c r="AM298" i="14"/>
  <c r="AL298" i="14"/>
  <c r="AK298" i="14"/>
  <c r="AJ298" i="14"/>
  <c r="AI298" i="14"/>
  <c r="AH298" i="14"/>
  <c r="AG298" i="14"/>
  <c r="AF298" i="14"/>
  <c r="AE298" i="14"/>
  <c r="V298" i="14"/>
  <c r="AN298" i="14" s="1"/>
  <c r="M298" i="14"/>
  <c r="D298" i="14"/>
  <c r="AV297" i="14"/>
  <c r="AU297" i="14"/>
  <c r="AT297" i="14"/>
  <c r="AS297" i="14"/>
  <c r="AR297" i="14"/>
  <c r="AQ297" i="14"/>
  <c r="AP297" i="14"/>
  <c r="AO297" i="14"/>
  <c r="AN297" i="14"/>
  <c r="AM297" i="14"/>
  <c r="AL297" i="14"/>
  <c r="AK297" i="14"/>
  <c r="AJ297" i="14"/>
  <c r="AI297" i="14"/>
  <c r="AH297" i="14"/>
  <c r="AG297" i="14"/>
  <c r="AF297" i="14"/>
  <c r="V297" i="14"/>
  <c r="M297" i="14"/>
  <c r="D297" i="14"/>
  <c r="AV296" i="14"/>
  <c r="AU296" i="14"/>
  <c r="AT296" i="14"/>
  <c r="AS296" i="14"/>
  <c r="AR296" i="14"/>
  <c r="AQ296" i="14"/>
  <c r="AP296" i="14"/>
  <c r="AO296" i="14"/>
  <c r="AM296" i="14"/>
  <c r="AL296" i="14"/>
  <c r="AK296" i="14"/>
  <c r="AJ296" i="14"/>
  <c r="AI296" i="14"/>
  <c r="AH296" i="14"/>
  <c r="AG296" i="14"/>
  <c r="AF296" i="14"/>
  <c r="V296" i="14"/>
  <c r="M296" i="14"/>
  <c r="D296" i="14"/>
  <c r="AV295" i="14"/>
  <c r="AU295" i="14"/>
  <c r="AT295" i="14"/>
  <c r="AS295" i="14"/>
  <c r="AR295" i="14"/>
  <c r="AQ295" i="14"/>
  <c r="AP295" i="14"/>
  <c r="AO295" i="14"/>
  <c r="AM295" i="14"/>
  <c r="AL295" i="14"/>
  <c r="AK295" i="14"/>
  <c r="AJ295" i="14"/>
  <c r="AI295" i="14"/>
  <c r="AH295" i="14"/>
  <c r="AG295" i="14"/>
  <c r="AF295" i="14"/>
  <c r="V295" i="14"/>
  <c r="M295" i="14"/>
  <c r="AN295" i="14" s="1"/>
  <c r="D295" i="14"/>
  <c r="AV294" i="14"/>
  <c r="AU294" i="14"/>
  <c r="AT294" i="14"/>
  <c r="AS294" i="14"/>
  <c r="AR294" i="14"/>
  <c r="AQ294" i="14"/>
  <c r="AP294" i="14"/>
  <c r="AO294" i="14"/>
  <c r="AM294" i="14"/>
  <c r="AL294" i="14"/>
  <c r="AK294" i="14"/>
  <c r="AJ294" i="14"/>
  <c r="AI294" i="14"/>
  <c r="AH294" i="14"/>
  <c r="AG294" i="14"/>
  <c r="AF294" i="14"/>
  <c r="V294" i="14"/>
  <c r="M294" i="14"/>
  <c r="AN294" i="14" s="1"/>
  <c r="D294" i="14"/>
  <c r="AV293" i="14"/>
  <c r="AU293" i="14"/>
  <c r="AT293" i="14"/>
  <c r="AS293" i="14"/>
  <c r="AR293" i="14"/>
  <c r="AQ293" i="14"/>
  <c r="AP293" i="14"/>
  <c r="AO293" i="14"/>
  <c r="AM293" i="14"/>
  <c r="AL293" i="14"/>
  <c r="AK293" i="14"/>
  <c r="AJ293" i="14"/>
  <c r="AI293" i="14"/>
  <c r="AH293" i="14"/>
  <c r="AG293" i="14"/>
  <c r="AF293" i="14"/>
  <c r="V293" i="14"/>
  <c r="M293" i="14"/>
  <c r="D293" i="14"/>
  <c r="AV292" i="14"/>
  <c r="AU292" i="14"/>
  <c r="AT292" i="14"/>
  <c r="AS292" i="14"/>
  <c r="AR292" i="14"/>
  <c r="AQ292" i="14"/>
  <c r="AP292" i="14"/>
  <c r="AO292" i="14"/>
  <c r="AM292" i="14"/>
  <c r="AL292" i="14"/>
  <c r="AK292" i="14"/>
  <c r="AJ292" i="14"/>
  <c r="AI292" i="14"/>
  <c r="AH292" i="14"/>
  <c r="AG292" i="14"/>
  <c r="AF292" i="14"/>
  <c r="V292" i="14"/>
  <c r="M292" i="14"/>
  <c r="D292" i="14"/>
  <c r="AV291" i="14"/>
  <c r="AU291" i="14"/>
  <c r="AT291" i="14"/>
  <c r="AS291" i="14"/>
  <c r="AR291" i="14"/>
  <c r="AQ291" i="14"/>
  <c r="AP291" i="14"/>
  <c r="AO291" i="14"/>
  <c r="AM291" i="14"/>
  <c r="AL291" i="14"/>
  <c r="AK291" i="14"/>
  <c r="AJ291" i="14"/>
  <c r="AI291" i="14"/>
  <c r="AH291" i="14"/>
  <c r="AG291" i="14"/>
  <c r="AF291" i="14"/>
  <c r="V291" i="14"/>
  <c r="M291" i="14"/>
  <c r="AN291" i="14" s="1"/>
  <c r="D291" i="14"/>
  <c r="AV290" i="14"/>
  <c r="AU290" i="14"/>
  <c r="AT290" i="14"/>
  <c r="AS290" i="14"/>
  <c r="AR290" i="14"/>
  <c r="AQ290" i="14"/>
  <c r="AP290" i="14"/>
  <c r="AO290" i="14"/>
  <c r="AM290" i="14"/>
  <c r="AL290" i="14"/>
  <c r="AK290" i="14"/>
  <c r="AJ290" i="14"/>
  <c r="AI290" i="14"/>
  <c r="AH290" i="14"/>
  <c r="AG290" i="14"/>
  <c r="AF290" i="14"/>
  <c r="V290" i="14"/>
  <c r="M290" i="14"/>
  <c r="AN290" i="14" s="1"/>
  <c r="D290" i="14"/>
  <c r="AV289" i="14"/>
  <c r="AU289" i="14"/>
  <c r="AT289" i="14"/>
  <c r="AS289" i="14"/>
  <c r="AR289" i="14"/>
  <c r="AQ289" i="14"/>
  <c r="AP289" i="14"/>
  <c r="AO289" i="14"/>
  <c r="AM289" i="14"/>
  <c r="AL289" i="14"/>
  <c r="AK289" i="14"/>
  <c r="AJ289" i="14"/>
  <c r="AI289" i="14"/>
  <c r="AH289" i="14"/>
  <c r="AG289" i="14"/>
  <c r="AF289" i="14"/>
  <c r="V289" i="14"/>
  <c r="V287" i="14" s="1"/>
  <c r="M289" i="14"/>
  <c r="D289" i="14"/>
  <c r="D287" i="14" s="1"/>
  <c r="AS288" i="14"/>
  <c r="AD288" i="14"/>
  <c r="AC288" i="14"/>
  <c r="AB288" i="14"/>
  <c r="AA288" i="14"/>
  <c r="Z288" i="14"/>
  <c r="Y288" i="14"/>
  <c r="X288" i="14"/>
  <c r="W288" i="14"/>
  <c r="U288" i="14"/>
  <c r="AV288" i="14" s="1"/>
  <c r="T288" i="14"/>
  <c r="S288" i="14"/>
  <c r="AT288" i="14" s="1"/>
  <c r="R288" i="14"/>
  <c r="AJ288" i="14" s="1"/>
  <c r="Q288" i="14"/>
  <c r="AR288" i="14" s="1"/>
  <c r="P288" i="14"/>
  <c r="O288" i="14"/>
  <c r="AP288" i="14" s="1"/>
  <c r="N288" i="14"/>
  <c r="AF288" i="14" s="1"/>
  <c r="L288" i="14"/>
  <c r="K288" i="14"/>
  <c r="J288" i="14"/>
  <c r="I288" i="14"/>
  <c r="H288" i="14"/>
  <c r="G288" i="14"/>
  <c r="F288" i="14"/>
  <c r="E288" i="14"/>
  <c r="AD287" i="14"/>
  <c r="AC287" i="14"/>
  <c r="AB287" i="14"/>
  <c r="AB286" i="14" s="1"/>
  <c r="AA287" i="14"/>
  <c r="Z287" i="14"/>
  <c r="Y287" i="14"/>
  <c r="X287" i="14"/>
  <c r="X286" i="14" s="1"/>
  <c r="W287" i="14"/>
  <c r="U287" i="14"/>
  <c r="AV287" i="14" s="1"/>
  <c r="T287" i="14"/>
  <c r="T286" i="14" s="1"/>
  <c r="S287" i="14"/>
  <c r="R287" i="14"/>
  <c r="Q287" i="14"/>
  <c r="AR287" i="14" s="1"/>
  <c r="P287" i="14"/>
  <c r="AQ287" i="14" s="1"/>
  <c r="O287" i="14"/>
  <c r="O286" i="14" s="1"/>
  <c r="AP286" i="14" s="1"/>
  <c r="N287" i="14"/>
  <c r="L287" i="14"/>
  <c r="L286" i="14" s="1"/>
  <c r="K287" i="14"/>
  <c r="K286" i="14" s="1"/>
  <c r="J287" i="14"/>
  <c r="J286" i="14" s="1"/>
  <c r="I287" i="14"/>
  <c r="H287" i="14"/>
  <c r="H286" i="14" s="1"/>
  <c r="G287" i="14"/>
  <c r="F287" i="14"/>
  <c r="F286" i="14" s="1"/>
  <c r="E287" i="14"/>
  <c r="W286" i="14"/>
  <c r="G286" i="14"/>
  <c r="AV284" i="14"/>
  <c r="AU284" i="14"/>
  <c r="AT284" i="14"/>
  <c r="AS284" i="14"/>
  <c r="AR284" i="14"/>
  <c r="AQ284" i="14"/>
  <c r="AP284" i="14"/>
  <c r="AO284" i="14"/>
  <c r="AM284" i="14"/>
  <c r="AL284" i="14"/>
  <c r="AK284" i="14"/>
  <c r="AJ284" i="14"/>
  <c r="AI284" i="14"/>
  <c r="AH284" i="14"/>
  <c r="AG284" i="14"/>
  <c r="AF284" i="14"/>
  <c r="V284" i="14"/>
  <c r="M284" i="14"/>
  <c r="D284" i="14"/>
  <c r="AV283" i="14"/>
  <c r="AU283" i="14"/>
  <c r="AT283" i="14"/>
  <c r="AS283" i="14"/>
  <c r="AR283" i="14"/>
  <c r="AQ283" i="14"/>
  <c r="AP283" i="14"/>
  <c r="AO283" i="14"/>
  <c r="AM283" i="14"/>
  <c r="AL283" i="14"/>
  <c r="AK283" i="14"/>
  <c r="AJ283" i="14"/>
  <c r="AI283" i="14"/>
  <c r="AH283" i="14"/>
  <c r="AG283" i="14"/>
  <c r="AF283" i="14"/>
  <c r="V283" i="14"/>
  <c r="M283" i="14"/>
  <c r="D283" i="14"/>
  <c r="AV282" i="14"/>
  <c r="AU282" i="14"/>
  <c r="AT282" i="14"/>
  <c r="AS282" i="14"/>
  <c r="AR282" i="14"/>
  <c r="AQ282" i="14"/>
  <c r="AP282" i="14"/>
  <c r="AO282" i="14"/>
  <c r="AM282" i="14"/>
  <c r="AL282" i="14"/>
  <c r="AK282" i="14"/>
  <c r="AJ282" i="14"/>
  <c r="AI282" i="14"/>
  <c r="AH282" i="14"/>
  <c r="AG282" i="14"/>
  <c r="AF282" i="14"/>
  <c r="V282" i="14"/>
  <c r="AE282" i="14" s="1"/>
  <c r="M282" i="14"/>
  <c r="D282" i="14"/>
  <c r="AV281" i="14"/>
  <c r="AU281" i="14"/>
  <c r="AT281" i="14"/>
  <c r="AS281" i="14"/>
  <c r="AR281" i="14"/>
  <c r="AQ281" i="14"/>
  <c r="AP281" i="14"/>
  <c r="AO281" i="14"/>
  <c r="AM281" i="14"/>
  <c r="AL281" i="14"/>
  <c r="AK281" i="14"/>
  <c r="AJ281" i="14"/>
  <c r="AI281" i="14"/>
  <c r="AH281" i="14"/>
  <c r="AG281" i="14"/>
  <c r="AF281" i="14"/>
  <c r="V281" i="14"/>
  <c r="AN281" i="14" s="1"/>
  <c r="M281" i="14"/>
  <c r="D281" i="14"/>
  <c r="AV280" i="14"/>
  <c r="AU280" i="14"/>
  <c r="AT280" i="14"/>
  <c r="AS280" i="14"/>
  <c r="AR280" i="14"/>
  <c r="AQ280" i="14"/>
  <c r="AP280" i="14"/>
  <c r="AO280" i="14"/>
  <c r="AM280" i="14"/>
  <c r="AL280" i="14"/>
  <c r="AK280" i="14"/>
  <c r="AJ280" i="14"/>
  <c r="AI280" i="14"/>
  <c r="AH280" i="14"/>
  <c r="AG280" i="14"/>
  <c r="AF280" i="14"/>
  <c r="V280" i="14"/>
  <c r="M280" i="14"/>
  <c r="D280" i="14"/>
  <c r="AV279" i="14"/>
  <c r="AU279" i="14"/>
  <c r="AT279" i="14"/>
  <c r="AS279" i="14"/>
  <c r="AR279" i="14"/>
  <c r="AQ279" i="14"/>
  <c r="AP279" i="14"/>
  <c r="AO279" i="14"/>
  <c r="AM279" i="14"/>
  <c r="AL279" i="14"/>
  <c r="AK279" i="14"/>
  <c r="AJ279" i="14"/>
  <c r="AI279" i="14"/>
  <c r="AH279" i="14"/>
  <c r="AG279" i="14"/>
  <c r="AF279" i="14"/>
  <c r="V279" i="14"/>
  <c r="M279" i="14"/>
  <c r="D279" i="14"/>
  <c r="AV278" i="14"/>
  <c r="AU278" i="14"/>
  <c r="AT278" i="14"/>
  <c r="AS278" i="14"/>
  <c r="AR278" i="14"/>
  <c r="AQ278" i="14"/>
  <c r="AP278" i="14"/>
  <c r="AO278" i="14"/>
  <c r="AM278" i="14"/>
  <c r="AL278" i="14"/>
  <c r="AK278" i="14"/>
  <c r="AJ278" i="14"/>
  <c r="AI278" i="14"/>
  <c r="AH278" i="14"/>
  <c r="AG278" i="14"/>
  <c r="AF278" i="14"/>
  <c r="V278" i="14"/>
  <c r="M278" i="14"/>
  <c r="AN278" i="14" s="1"/>
  <c r="D278" i="14"/>
  <c r="AV277" i="14"/>
  <c r="AU277" i="14"/>
  <c r="AT277" i="14"/>
  <c r="AS277" i="14"/>
  <c r="AR277" i="14"/>
  <c r="AQ277" i="14"/>
  <c r="AP277" i="14"/>
  <c r="AO277" i="14"/>
  <c r="AM277" i="14"/>
  <c r="AL277" i="14"/>
  <c r="AK277" i="14"/>
  <c r="AJ277" i="14"/>
  <c r="AI277" i="14"/>
  <c r="AH277" i="14"/>
  <c r="AG277" i="14"/>
  <c r="AF277" i="14"/>
  <c r="V277" i="14"/>
  <c r="AE277" i="14" s="1"/>
  <c r="M277" i="14"/>
  <c r="D277" i="14"/>
  <c r="AV276" i="14"/>
  <c r="AU276" i="14"/>
  <c r="AT276" i="14"/>
  <c r="AS276" i="14"/>
  <c r="AR276" i="14"/>
  <c r="AQ276" i="14"/>
  <c r="AP276" i="14"/>
  <c r="AO276" i="14"/>
  <c r="AM276" i="14"/>
  <c r="AL276" i="14"/>
  <c r="AK276" i="14"/>
  <c r="AJ276" i="14"/>
  <c r="AI276" i="14"/>
  <c r="AH276" i="14"/>
  <c r="AG276" i="14"/>
  <c r="AF276" i="14"/>
  <c r="V276" i="14"/>
  <c r="M276" i="14"/>
  <c r="AE276" i="14" s="1"/>
  <c r="D276" i="14"/>
  <c r="AV275" i="14"/>
  <c r="AU275" i="14"/>
  <c r="AT275" i="14"/>
  <c r="AS275" i="14"/>
  <c r="AR275" i="14"/>
  <c r="AQ275" i="14"/>
  <c r="AP275" i="14"/>
  <c r="AO275" i="14"/>
  <c r="AM275" i="14"/>
  <c r="AL275" i="14"/>
  <c r="AK275" i="14"/>
  <c r="AJ275" i="14"/>
  <c r="AI275" i="14"/>
  <c r="AH275" i="14"/>
  <c r="AG275" i="14"/>
  <c r="AF275" i="14"/>
  <c r="V275" i="14"/>
  <c r="M275" i="14"/>
  <c r="D275" i="14"/>
  <c r="AV274" i="14"/>
  <c r="AU274" i="14"/>
  <c r="AT274" i="14"/>
  <c r="AS274" i="14"/>
  <c r="AR274" i="14"/>
  <c r="AQ274" i="14"/>
  <c r="AP274" i="14"/>
  <c r="AO274" i="14"/>
  <c r="AM274" i="14"/>
  <c r="AL274" i="14"/>
  <c r="AK274" i="14"/>
  <c r="AJ274" i="14"/>
  <c r="AI274" i="14"/>
  <c r="AH274" i="14"/>
  <c r="AG274" i="14"/>
  <c r="AF274" i="14"/>
  <c r="V274" i="14"/>
  <c r="AE274" i="14" s="1"/>
  <c r="M274" i="14"/>
  <c r="D274" i="14"/>
  <c r="AV273" i="14"/>
  <c r="AU273" i="14"/>
  <c r="AT273" i="14"/>
  <c r="AS273" i="14"/>
  <c r="AR273" i="14"/>
  <c r="AQ273" i="14"/>
  <c r="AP273" i="14"/>
  <c r="AO273" i="14"/>
  <c r="AM273" i="14"/>
  <c r="AL273" i="14"/>
  <c r="AK273" i="14"/>
  <c r="AJ273" i="14"/>
  <c r="AI273" i="14"/>
  <c r="AH273" i="14"/>
  <c r="AG273" i="14"/>
  <c r="AF273" i="14"/>
  <c r="V273" i="14"/>
  <c r="M273" i="14"/>
  <c r="AN273" i="14" s="1"/>
  <c r="D273" i="14"/>
  <c r="AV272" i="14"/>
  <c r="AU272" i="14"/>
  <c r="AT272" i="14"/>
  <c r="AS272" i="14"/>
  <c r="AR272" i="14"/>
  <c r="AQ272" i="14"/>
  <c r="AP272" i="14"/>
  <c r="AO272" i="14"/>
  <c r="AM272" i="14"/>
  <c r="AL272" i="14"/>
  <c r="AK272" i="14"/>
  <c r="AJ272" i="14"/>
  <c r="AI272" i="14"/>
  <c r="AH272" i="14"/>
  <c r="AG272" i="14"/>
  <c r="AF272" i="14"/>
  <c r="V272" i="14"/>
  <c r="M272" i="14"/>
  <c r="D272" i="14"/>
  <c r="AV271" i="14"/>
  <c r="AU271" i="14"/>
  <c r="AT271" i="14"/>
  <c r="AS271" i="14"/>
  <c r="AR271" i="14"/>
  <c r="AQ271" i="14"/>
  <c r="AP271" i="14"/>
  <c r="AO271" i="14"/>
  <c r="AM271" i="14"/>
  <c r="AL271" i="14"/>
  <c r="AK271" i="14"/>
  <c r="AJ271" i="14"/>
  <c r="AI271" i="14"/>
  <c r="AH271" i="14"/>
  <c r="AG271" i="14"/>
  <c r="AF271" i="14"/>
  <c r="V271" i="14"/>
  <c r="M271" i="14"/>
  <c r="D271" i="14"/>
  <c r="AV270" i="14"/>
  <c r="AU270" i="14"/>
  <c r="AT270" i="14"/>
  <c r="AS270" i="14"/>
  <c r="AR270" i="14"/>
  <c r="AQ270" i="14"/>
  <c r="AP270" i="14"/>
  <c r="AO270" i="14"/>
  <c r="AM270" i="14"/>
  <c r="AL270" i="14"/>
  <c r="AK270" i="14"/>
  <c r="AJ270" i="14"/>
  <c r="AI270" i="14"/>
  <c r="AH270" i="14"/>
  <c r="AG270" i="14"/>
  <c r="AF270" i="14"/>
  <c r="AE270" i="14"/>
  <c r="V270" i="14"/>
  <c r="M270" i="14"/>
  <c r="D270" i="14"/>
  <c r="AV269" i="14"/>
  <c r="AU269" i="14"/>
  <c r="AT269" i="14"/>
  <c r="AS269" i="14"/>
  <c r="AR269" i="14"/>
  <c r="AQ269" i="14"/>
  <c r="AP269" i="14"/>
  <c r="AO269" i="14"/>
  <c r="AN269" i="14"/>
  <c r="AM269" i="14"/>
  <c r="AL269" i="14"/>
  <c r="AK269" i="14"/>
  <c r="AJ269" i="14"/>
  <c r="AI269" i="14"/>
  <c r="AH269" i="14"/>
  <c r="AG269" i="14"/>
  <c r="AF269" i="14"/>
  <c r="V269" i="14"/>
  <c r="AE269" i="14" s="1"/>
  <c r="M269" i="14"/>
  <c r="D269" i="14"/>
  <c r="AV268" i="14"/>
  <c r="AU268" i="14"/>
  <c r="AT268" i="14"/>
  <c r="AS268" i="14"/>
  <c r="AR268" i="14"/>
  <c r="AQ268" i="14"/>
  <c r="AP268" i="14"/>
  <c r="AO268" i="14"/>
  <c r="AM268" i="14"/>
  <c r="AL268" i="14"/>
  <c r="AK268" i="14"/>
  <c r="AJ268" i="14"/>
  <c r="AI268" i="14"/>
  <c r="AH268" i="14"/>
  <c r="AG268" i="14"/>
  <c r="AF268" i="14"/>
  <c r="V268" i="14"/>
  <c r="M268" i="14"/>
  <c r="D268" i="14"/>
  <c r="AV267" i="14"/>
  <c r="AU267" i="14"/>
  <c r="AT267" i="14"/>
  <c r="AS267" i="14"/>
  <c r="AR267" i="14"/>
  <c r="AQ267" i="14"/>
  <c r="AP267" i="14"/>
  <c r="AO267" i="14"/>
  <c r="AM267" i="14"/>
  <c r="AL267" i="14"/>
  <c r="AK267" i="14"/>
  <c r="AJ267" i="14"/>
  <c r="AI267" i="14"/>
  <c r="AH267" i="14"/>
  <c r="AG267" i="14"/>
  <c r="AF267" i="14"/>
  <c r="V267" i="14"/>
  <c r="M267" i="14"/>
  <c r="D267" i="14"/>
  <c r="AV266" i="14"/>
  <c r="AU266" i="14"/>
  <c r="AT266" i="14"/>
  <c r="AS266" i="14"/>
  <c r="AR266" i="14"/>
  <c r="AQ266" i="14"/>
  <c r="AP266" i="14"/>
  <c r="AO266" i="14"/>
  <c r="AM266" i="14"/>
  <c r="AL266" i="14"/>
  <c r="AK266" i="14"/>
  <c r="AJ266" i="14"/>
  <c r="AI266" i="14"/>
  <c r="AH266" i="14"/>
  <c r="AG266" i="14"/>
  <c r="AF266" i="14"/>
  <c r="V266" i="14"/>
  <c r="M266" i="14"/>
  <c r="D266" i="14"/>
  <c r="AV265" i="14"/>
  <c r="AU265" i="14"/>
  <c r="AT265" i="14"/>
  <c r="AS265" i="14"/>
  <c r="AR265" i="14"/>
  <c r="AQ265" i="14"/>
  <c r="AP265" i="14"/>
  <c r="AO265" i="14"/>
  <c r="AM265" i="14"/>
  <c r="AL265" i="14"/>
  <c r="AK265" i="14"/>
  <c r="AJ265" i="14"/>
  <c r="AI265" i="14"/>
  <c r="AH265" i="14"/>
  <c r="AG265" i="14"/>
  <c r="AF265" i="14"/>
  <c r="V265" i="14"/>
  <c r="M265" i="14"/>
  <c r="AE265" i="14" s="1"/>
  <c r="D265" i="14"/>
  <c r="AV264" i="14"/>
  <c r="AU264" i="14"/>
  <c r="AT264" i="14"/>
  <c r="AS264" i="14"/>
  <c r="AR264" i="14"/>
  <c r="AQ264" i="14"/>
  <c r="AP264" i="14"/>
  <c r="AO264" i="14"/>
  <c r="AM264" i="14"/>
  <c r="AL264" i="14"/>
  <c r="AK264" i="14"/>
  <c r="AJ264" i="14"/>
  <c r="AI264" i="14"/>
  <c r="AH264" i="14"/>
  <c r="AG264" i="14"/>
  <c r="AF264" i="14"/>
  <c r="V264" i="14"/>
  <c r="M264" i="14"/>
  <c r="D264" i="14"/>
  <c r="AV263" i="14"/>
  <c r="AU263" i="14"/>
  <c r="AT263" i="14"/>
  <c r="AS263" i="14"/>
  <c r="AR263" i="14"/>
  <c r="AQ263" i="14"/>
  <c r="AP263" i="14"/>
  <c r="AO263" i="14"/>
  <c r="AM263" i="14"/>
  <c r="AL263" i="14"/>
  <c r="AK263" i="14"/>
  <c r="AJ263" i="14"/>
  <c r="AI263" i="14"/>
  <c r="AH263" i="14"/>
  <c r="AG263" i="14"/>
  <c r="AF263" i="14"/>
  <c r="V263" i="14"/>
  <c r="M263" i="14"/>
  <c r="AN263" i="14" s="1"/>
  <c r="D263" i="14"/>
  <c r="AV262" i="14"/>
  <c r="AU262" i="14"/>
  <c r="AT262" i="14"/>
  <c r="AS262" i="14"/>
  <c r="AR262" i="14"/>
  <c r="AQ262" i="14"/>
  <c r="AP262" i="14"/>
  <c r="AO262" i="14"/>
  <c r="AM262" i="14"/>
  <c r="AL262" i="14"/>
  <c r="AK262" i="14"/>
  <c r="AJ262" i="14"/>
  <c r="AI262" i="14"/>
  <c r="AH262" i="14"/>
  <c r="AG262" i="14"/>
  <c r="AF262" i="14"/>
  <c r="V262" i="14"/>
  <c r="M262" i="14"/>
  <c r="D262" i="14"/>
  <c r="AV261" i="14"/>
  <c r="AU261" i="14"/>
  <c r="AT261" i="14"/>
  <c r="AS261" i="14"/>
  <c r="AR261" i="14"/>
  <c r="AQ261" i="14"/>
  <c r="AP261" i="14"/>
  <c r="AO261" i="14"/>
  <c r="AM261" i="14"/>
  <c r="AL261" i="14"/>
  <c r="AK261" i="14"/>
  <c r="AJ261" i="14"/>
  <c r="AI261" i="14"/>
  <c r="AH261" i="14"/>
  <c r="AG261" i="14"/>
  <c r="AF261" i="14"/>
  <c r="V261" i="14"/>
  <c r="M261" i="14"/>
  <c r="D261" i="14"/>
  <c r="AD260" i="14"/>
  <c r="AC260" i="14"/>
  <c r="AB260" i="14"/>
  <c r="AA260" i="14"/>
  <c r="Z260" i="14"/>
  <c r="Y260" i="14"/>
  <c r="X260" i="14"/>
  <c r="W260" i="14"/>
  <c r="U260" i="14"/>
  <c r="T260" i="14"/>
  <c r="AU260" i="14" s="1"/>
  <c r="S260" i="14"/>
  <c r="AT260" i="14" s="1"/>
  <c r="R260" i="14"/>
  <c r="AS260" i="14" s="1"/>
  <c r="Q260" i="14"/>
  <c r="AI260" i="14" s="1"/>
  <c r="P260" i="14"/>
  <c r="AQ260" i="14" s="1"/>
  <c r="O260" i="14"/>
  <c r="AP260" i="14" s="1"/>
  <c r="N260" i="14"/>
  <c r="AO260" i="14" s="1"/>
  <c r="L260" i="14"/>
  <c r="K260" i="14"/>
  <c r="J260" i="14"/>
  <c r="I260" i="14"/>
  <c r="H260" i="14"/>
  <c r="G260" i="14"/>
  <c r="F260" i="14"/>
  <c r="E260" i="14"/>
  <c r="D260" i="14"/>
  <c r="AS259" i="14"/>
  <c r="AD259" i="14"/>
  <c r="AC259" i="14"/>
  <c r="AB259" i="14"/>
  <c r="AB258" i="14" s="1"/>
  <c r="AA259" i="14"/>
  <c r="AA258" i="14" s="1"/>
  <c r="Z259" i="14"/>
  <c r="Z258" i="14" s="1"/>
  <c r="Y259" i="14"/>
  <c r="X259" i="14"/>
  <c r="X258" i="14" s="1"/>
  <c r="W259" i="14"/>
  <c r="U259" i="14"/>
  <c r="AV259" i="14" s="1"/>
  <c r="T259" i="14"/>
  <c r="S259" i="14"/>
  <c r="AT259" i="14" s="1"/>
  <c r="R259" i="14"/>
  <c r="Q259" i="14"/>
  <c r="Q258" i="14" s="1"/>
  <c r="P259" i="14"/>
  <c r="O259" i="14"/>
  <c r="O258" i="14" s="1"/>
  <c r="AP258" i="14" s="1"/>
  <c r="N259" i="14"/>
  <c r="N258" i="14" s="1"/>
  <c r="AO258" i="14" s="1"/>
  <c r="L259" i="14"/>
  <c r="L258" i="14" s="1"/>
  <c r="K259" i="14"/>
  <c r="J259" i="14"/>
  <c r="J258" i="14" s="1"/>
  <c r="I259" i="14"/>
  <c r="H259" i="14"/>
  <c r="H258" i="14" s="1"/>
  <c r="G259" i="14"/>
  <c r="F259" i="14"/>
  <c r="F258" i="14" s="1"/>
  <c r="E259" i="14"/>
  <c r="D259" i="14"/>
  <c r="D258" i="14" s="1"/>
  <c r="W258" i="14"/>
  <c r="R258" i="14"/>
  <c r="AS258" i="14" s="1"/>
  <c r="K258" i="14"/>
  <c r="I258" i="14"/>
  <c r="E258" i="14"/>
  <c r="AV256" i="14"/>
  <c r="AU256" i="14"/>
  <c r="AT256" i="14"/>
  <c r="AS256" i="14"/>
  <c r="AR256" i="14"/>
  <c r="AQ256" i="14"/>
  <c r="AP256" i="14"/>
  <c r="AO256" i="14"/>
  <c r="AM256" i="14"/>
  <c r="AL256" i="14"/>
  <c r="AK256" i="14"/>
  <c r="AJ256" i="14"/>
  <c r="AI256" i="14"/>
  <c r="AH256" i="14"/>
  <c r="AG256" i="14"/>
  <c r="AF256" i="14"/>
  <c r="V256" i="14"/>
  <c r="M256" i="14"/>
  <c r="D256" i="14"/>
  <c r="AV255" i="14"/>
  <c r="AU255" i="14"/>
  <c r="AT255" i="14"/>
  <c r="AS255" i="14"/>
  <c r="AR255" i="14"/>
  <c r="AQ255" i="14"/>
  <c r="AP255" i="14"/>
  <c r="AO255" i="14"/>
  <c r="AM255" i="14"/>
  <c r="AL255" i="14"/>
  <c r="AK255" i="14"/>
  <c r="AJ255" i="14"/>
  <c r="AI255" i="14"/>
  <c r="AH255" i="14"/>
  <c r="AG255" i="14"/>
  <c r="AF255" i="14"/>
  <c r="V255" i="14"/>
  <c r="M255" i="14"/>
  <c r="AN255" i="14" s="1"/>
  <c r="D255" i="14"/>
  <c r="AV254" i="14"/>
  <c r="AU254" i="14"/>
  <c r="AT254" i="14"/>
  <c r="AS254" i="14"/>
  <c r="AR254" i="14"/>
  <c r="AQ254" i="14"/>
  <c r="AP254" i="14"/>
  <c r="AO254" i="14"/>
  <c r="AM254" i="14"/>
  <c r="AL254" i="14"/>
  <c r="AK254" i="14"/>
  <c r="AJ254" i="14"/>
  <c r="AI254" i="14"/>
  <c r="AH254" i="14"/>
  <c r="AG254" i="14"/>
  <c r="AF254" i="14"/>
  <c r="V254" i="14"/>
  <c r="M254" i="14"/>
  <c r="AN254" i="14" s="1"/>
  <c r="D254" i="14"/>
  <c r="AV253" i="14"/>
  <c r="AU253" i="14"/>
  <c r="AT253" i="14"/>
  <c r="AS253" i="14"/>
  <c r="AR253" i="14"/>
  <c r="AQ253" i="14"/>
  <c r="AP253" i="14"/>
  <c r="AO253" i="14"/>
  <c r="AM253" i="14"/>
  <c r="AL253" i="14"/>
  <c r="AK253" i="14"/>
  <c r="AJ253" i="14"/>
  <c r="AI253" i="14"/>
  <c r="AH253" i="14"/>
  <c r="AG253" i="14"/>
  <c r="AF253" i="14"/>
  <c r="V253" i="14"/>
  <c r="M253" i="14"/>
  <c r="AE253" i="14" s="1"/>
  <c r="D253" i="14"/>
  <c r="AV252" i="14"/>
  <c r="AU252" i="14"/>
  <c r="AT252" i="14"/>
  <c r="AS252" i="14"/>
  <c r="AR252" i="14"/>
  <c r="AQ252" i="14"/>
  <c r="AP252" i="14"/>
  <c r="AO252" i="14"/>
  <c r="AM252" i="14"/>
  <c r="AL252" i="14"/>
  <c r="AK252" i="14"/>
  <c r="AJ252" i="14"/>
  <c r="AI252" i="14"/>
  <c r="AH252" i="14"/>
  <c r="AG252" i="14"/>
  <c r="AF252" i="14"/>
  <c r="V252" i="14"/>
  <c r="AE252" i="14" s="1"/>
  <c r="M252" i="14"/>
  <c r="D252" i="14"/>
  <c r="AV251" i="14"/>
  <c r="AU251" i="14"/>
  <c r="AT251" i="14"/>
  <c r="AS251" i="14"/>
  <c r="AR251" i="14"/>
  <c r="AQ251" i="14"/>
  <c r="AP251" i="14"/>
  <c r="AO251" i="14"/>
  <c r="AM251" i="14"/>
  <c r="AL251" i="14"/>
  <c r="AK251" i="14"/>
  <c r="AJ251" i="14"/>
  <c r="AI251" i="14"/>
  <c r="AH251" i="14"/>
  <c r="AG251" i="14"/>
  <c r="AF251" i="14"/>
  <c r="V251" i="14"/>
  <c r="M251" i="14"/>
  <c r="AN251" i="14" s="1"/>
  <c r="D251" i="14"/>
  <c r="AV250" i="14"/>
  <c r="AU250" i="14"/>
  <c r="AT250" i="14"/>
  <c r="AS250" i="14"/>
  <c r="AR250" i="14"/>
  <c r="AQ250" i="14"/>
  <c r="AP250" i="14"/>
  <c r="AO250" i="14"/>
  <c r="AM250" i="14"/>
  <c r="AL250" i="14"/>
  <c r="AK250" i="14"/>
  <c r="AJ250" i="14"/>
  <c r="AI250" i="14"/>
  <c r="AH250" i="14"/>
  <c r="AG250" i="14"/>
  <c r="AF250" i="14"/>
  <c r="V250" i="14"/>
  <c r="M250" i="14"/>
  <c r="D250" i="14"/>
  <c r="AV249" i="14"/>
  <c r="AU249" i="14"/>
  <c r="AT249" i="14"/>
  <c r="AS249" i="14"/>
  <c r="AR249" i="14"/>
  <c r="AQ249" i="14"/>
  <c r="AP249" i="14"/>
  <c r="AO249" i="14"/>
  <c r="AM249" i="14"/>
  <c r="AL249" i="14"/>
  <c r="AK249" i="14"/>
  <c r="AJ249" i="14"/>
  <c r="AI249" i="14"/>
  <c r="AH249" i="14"/>
  <c r="AG249" i="14"/>
  <c r="AF249" i="14"/>
  <c r="V249" i="14"/>
  <c r="M249" i="14"/>
  <c r="D249" i="14"/>
  <c r="AV248" i="14"/>
  <c r="AU248" i="14"/>
  <c r="AT248" i="14"/>
  <c r="AS248" i="14"/>
  <c r="AR248" i="14"/>
  <c r="AQ248" i="14"/>
  <c r="AP248" i="14"/>
  <c r="AO248" i="14"/>
  <c r="AM248" i="14"/>
  <c r="AL248" i="14"/>
  <c r="AK248" i="14"/>
  <c r="AJ248" i="14"/>
  <c r="AI248" i="14"/>
  <c r="AH248" i="14"/>
  <c r="AG248" i="14"/>
  <c r="AF248" i="14"/>
  <c r="V248" i="14"/>
  <c r="M248" i="14"/>
  <c r="D248" i="14"/>
  <c r="AV247" i="14"/>
  <c r="AU247" i="14"/>
  <c r="AT247" i="14"/>
  <c r="AS247" i="14"/>
  <c r="AR247" i="14"/>
  <c r="AQ247" i="14"/>
  <c r="AP247" i="14"/>
  <c r="AO247" i="14"/>
  <c r="AM247" i="14"/>
  <c r="AL247" i="14"/>
  <c r="AK247" i="14"/>
  <c r="AJ247" i="14"/>
  <c r="AI247" i="14"/>
  <c r="AH247" i="14"/>
  <c r="AG247" i="14"/>
  <c r="AF247" i="14"/>
  <c r="V247" i="14"/>
  <c r="M247" i="14"/>
  <c r="AN247" i="14" s="1"/>
  <c r="D247" i="14"/>
  <c r="AV246" i="14"/>
  <c r="AU246" i="14"/>
  <c r="AT246" i="14"/>
  <c r="AS246" i="14"/>
  <c r="AR246" i="14"/>
  <c r="AQ246" i="14"/>
  <c r="AP246" i="14"/>
  <c r="AO246" i="14"/>
  <c r="AM246" i="14"/>
  <c r="AL246" i="14"/>
  <c r="AK246" i="14"/>
  <c r="AJ246" i="14"/>
  <c r="AI246" i="14"/>
  <c r="AH246" i="14"/>
  <c r="AG246" i="14"/>
  <c r="AF246" i="14"/>
  <c r="V246" i="14"/>
  <c r="AE246" i="14" s="1"/>
  <c r="M246" i="14"/>
  <c r="D246" i="14"/>
  <c r="AV245" i="14"/>
  <c r="AU245" i="14"/>
  <c r="AT245" i="14"/>
  <c r="AS245" i="14"/>
  <c r="AR245" i="14"/>
  <c r="AQ245" i="14"/>
  <c r="AP245" i="14"/>
  <c r="AO245" i="14"/>
  <c r="AM245" i="14"/>
  <c r="AL245" i="14"/>
  <c r="AK245" i="14"/>
  <c r="AJ245" i="14"/>
  <c r="AI245" i="14"/>
  <c r="AH245" i="14"/>
  <c r="AG245" i="14"/>
  <c r="AF245" i="14"/>
  <c r="V245" i="14"/>
  <c r="M245" i="14"/>
  <c r="AN245" i="14" s="1"/>
  <c r="D245" i="14"/>
  <c r="AV244" i="14"/>
  <c r="AU244" i="14"/>
  <c r="AT244" i="14"/>
  <c r="AS244" i="14"/>
  <c r="AR244" i="14"/>
  <c r="AQ244" i="14"/>
  <c r="AP244" i="14"/>
  <c r="AO244" i="14"/>
  <c r="AM244" i="14"/>
  <c r="AL244" i="14"/>
  <c r="AK244" i="14"/>
  <c r="AJ244" i="14"/>
  <c r="AI244" i="14"/>
  <c r="AH244" i="14"/>
  <c r="AG244" i="14"/>
  <c r="AF244" i="14"/>
  <c r="V244" i="14"/>
  <c r="M244" i="14"/>
  <c r="D244" i="14"/>
  <c r="AV243" i="14"/>
  <c r="AU243" i="14"/>
  <c r="AT243" i="14"/>
  <c r="AS243" i="14"/>
  <c r="AR243" i="14"/>
  <c r="AQ243" i="14"/>
  <c r="AP243" i="14"/>
  <c r="AO243" i="14"/>
  <c r="AM243" i="14"/>
  <c r="AL243" i="14"/>
  <c r="AK243" i="14"/>
  <c r="AJ243" i="14"/>
  <c r="AI243" i="14"/>
  <c r="AH243" i="14"/>
  <c r="AG243" i="14"/>
  <c r="AF243" i="14"/>
  <c r="V243" i="14"/>
  <c r="AE243" i="14" s="1"/>
  <c r="M243" i="14"/>
  <c r="D243" i="14"/>
  <c r="AV242" i="14"/>
  <c r="AU242" i="14"/>
  <c r="AT242" i="14"/>
  <c r="AS242" i="14"/>
  <c r="AR242" i="14"/>
  <c r="AQ242" i="14"/>
  <c r="AP242" i="14"/>
  <c r="AO242" i="14"/>
  <c r="AM242" i="14"/>
  <c r="AL242" i="14"/>
  <c r="AK242" i="14"/>
  <c r="AJ242" i="14"/>
  <c r="AI242" i="14"/>
  <c r="AH242" i="14"/>
  <c r="AG242" i="14"/>
  <c r="AF242" i="14"/>
  <c r="V242" i="14"/>
  <c r="M242" i="14"/>
  <c r="AN242" i="14" s="1"/>
  <c r="D242" i="14"/>
  <c r="AV241" i="14"/>
  <c r="AU241" i="14"/>
  <c r="AT241" i="14"/>
  <c r="AS241" i="14"/>
  <c r="AR241" i="14"/>
  <c r="AQ241" i="14"/>
  <c r="AP241" i="14"/>
  <c r="AO241" i="14"/>
  <c r="AM241" i="14"/>
  <c r="AL241" i="14"/>
  <c r="AK241" i="14"/>
  <c r="AJ241" i="14"/>
  <c r="AI241" i="14"/>
  <c r="AH241" i="14"/>
  <c r="AG241" i="14"/>
  <c r="AF241" i="14"/>
  <c r="V241" i="14"/>
  <c r="M241" i="14"/>
  <c r="D241" i="14"/>
  <c r="AV240" i="14"/>
  <c r="AU240" i="14"/>
  <c r="AT240" i="14"/>
  <c r="AS240" i="14"/>
  <c r="AR240" i="14"/>
  <c r="AQ240" i="14"/>
  <c r="AP240" i="14"/>
  <c r="AO240" i="14"/>
  <c r="AM240" i="14"/>
  <c r="AL240" i="14"/>
  <c r="AK240" i="14"/>
  <c r="AJ240" i="14"/>
  <c r="AI240" i="14"/>
  <c r="AH240" i="14"/>
  <c r="AG240" i="14"/>
  <c r="AF240" i="14"/>
  <c r="V240" i="14"/>
  <c r="M240" i="14"/>
  <c r="D240" i="14"/>
  <c r="AV239" i="14"/>
  <c r="AU239" i="14"/>
  <c r="AT239" i="14"/>
  <c r="AS239" i="14"/>
  <c r="AR239" i="14"/>
  <c r="AQ239" i="14"/>
  <c r="AP239" i="14"/>
  <c r="AO239" i="14"/>
  <c r="AM239" i="14"/>
  <c r="AL239" i="14"/>
  <c r="AK239" i="14"/>
  <c r="AJ239" i="14"/>
  <c r="AI239" i="14"/>
  <c r="AH239" i="14"/>
  <c r="AG239" i="14"/>
  <c r="AF239" i="14"/>
  <c r="V239" i="14"/>
  <c r="M239" i="14"/>
  <c r="AE239" i="14" s="1"/>
  <c r="D239" i="14"/>
  <c r="AV238" i="14"/>
  <c r="AU238" i="14"/>
  <c r="AT238" i="14"/>
  <c r="AS238" i="14"/>
  <c r="AR238" i="14"/>
  <c r="AQ238" i="14"/>
  <c r="AP238" i="14"/>
  <c r="AO238" i="14"/>
  <c r="AM238" i="14"/>
  <c r="AL238" i="14"/>
  <c r="AK238" i="14"/>
  <c r="AJ238" i="14"/>
  <c r="AI238" i="14"/>
  <c r="AH238" i="14"/>
  <c r="AG238" i="14"/>
  <c r="AF238" i="14"/>
  <c r="V238" i="14"/>
  <c r="AN238" i="14" s="1"/>
  <c r="M238" i="14"/>
  <c r="D238" i="14"/>
  <c r="AV237" i="14"/>
  <c r="AU237" i="14"/>
  <c r="AT237" i="14"/>
  <c r="AS237" i="14"/>
  <c r="AR237" i="14"/>
  <c r="AQ237" i="14"/>
  <c r="AP237" i="14"/>
  <c r="AO237" i="14"/>
  <c r="AM237" i="14"/>
  <c r="AL237" i="14"/>
  <c r="AK237" i="14"/>
  <c r="AJ237" i="14"/>
  <c r="AI237" i="14"/>
  <c r="AH237" i="14"/>
  <c r="AG237" i="14"/>
  <c r="AF237" i="14"/>
  <c r="V237" i="14"/>
  <c r="M237" i="14"/>
  <c r="D237" i="14"/>
  <c r="AV236" i="14"/>
  <c r="AU236" i="14"/>
  <c r="AT236" i="14"/>
  <c r="AS236" i="14"/>
  <c r="AR236" i="14"/>
  <c r="AQ236" i="14"/>
  <c r="AP236" i="14"/>
  <c r="AO236" i="14"/>
  <c r="AM236" i="14"/>
  <c r="AL236" i="14"/>
  <c r="AK236" i="14"/>
  <c r="AJ236" i="14"/>
  <c r="AI236" i="14"/>
  <c r="AH236" i="14"/>
  <c r="AG236" i="14"/>
  <c r="AF236" i="14"/>
  <c r="V236" i="14"/>
  <c r="AE236" i="14" s="1"/>
  <c r="M236" i="14"/>
  <c r="D236" i="14"/>
  <c r="AV235" i="14"/>
  <c r="AU235" i="14"/>
  <c r="AT235" i="14"/>
  <c r="AS235" i="14"/>
  <c r="AR235" i="14"/>
  <c r="AQ235" i="14"/>
  <c r="AP235" i="14"/>
  <c r="AO235" i="14"/>
  <c r="AM235" i="14"/>
  <c r="AL235" i="14"/>
  <c r="AK235" i="14"/>
  <c r="AJ235" i="14"/>
  <c r="AI235" i="14"/>
  <c r="AH235" i="14"/>
  <c r="AG235" i="14"/>
  <c r="AF235" i="14"/>
  <c r="V235" i="14"/>
  <c r="M235" i="14"/>
  <c r="D235" i="14"/>
  <c r="AV234" i="14"/>
  <c r="AU234" i="14"/>
  <c r="AT234" i="14"/>
  <c r="AS234" i="14"/>
  <c r="AR234" i="14"/>
  <c r="AQ234" i="14"/>
  <c r="AP234" i="14"/>
  <c r="AO234" i="14"/>
  <c r="AM234" i="14"/>
  <c r="AL234" i="14"/>
  <c r="AK234" i="14"/>
  <c r="AJ234" i="14"/>
  <c r="AI234" i="14"/>
  <c r="AH234" i="14"/>
  <c r="AG234" i="14"/>
  <c r="AF234" i="14"/>
  <c r="AE234" i="14"/>
  <c r="V234" i="14"/>
  <c r="M234" i="14"/>
  <c r="D234" i="14"/>
  <c r="AV233" i="14"/>
  <c r="AU233" i="14"/>
  <c r="AT233" i="14"/>
  <c r="AS233" i="14"/>
  <c r="AR233" i="14"/>
  <c r="AQ233" i="14"/>
  <c r="AP233" i="14"/>
  <c r="AO233" i="14"/>
  <c r="AM233" i="14"/>
  <c r="AL233" i="14"/>
  <c r="AK233" i="14"/>
  <c r="AJ233" i="14"/>
  <c r="AI233" i="14"/>
  <c r="AH233" i="14"/>
  <c r="AG233" i="14"/>
  <c r="AF233" i="14"/>
  <c r="V233" i="14"/>
  <c r="M233" i="14"/>
  <c r="D233" i="14"/>
  <c r="AV232" i="14"/>
  <c r="AU232" i="14"/>
  <c r="AT232" i="14"/>
  <c r="AS232" i="14"/>
  <c r="AR232" i="14"/>
  <c r="AQ232" i="14"/>
  <c r="AP232" i="14"/>
  <c r="AO232" i="14"/>
  <c r="AM232" i="14"/>
  <c r="AL232" i="14"/>
  <c r="AK232" i="14"/>
  <c r="AJ232" i="14"/>
  <c r="AI232" i="14"/>
  <c r="AH232" i="14"/>
  <c r="AG232" i="14"/>
  <c r="AF232" i="14"/>
  <c r="V232" i="14"/>
  <c r="M232" i="14"/>
  <c r="AN232" i="14" s="1"/>
  <c r="D232" i="14"/>
  <c r="AV231" i="14"/>
  <c r="AU231" i="14"/>
  <c r="AT231" i="14"/>
  <c r="AS231" i="14"/>
  <c r="AR231" i="14"/>
  <c r="AQ231" i="14"/>
  <c r="AP231" i="14"/>
  <c r="AO231" i="14"/>
  <c r="AM231" i="14"/>
  <c r="AL231" i="14"/>
  <c r="AK231" i="14"/>
  <c r="AJ231" i="14"/>
  <c r="AI231" i="14"/>
  <c r="AH231" i="14"/>
  <c r="AG231" i="14"/>
  <c r="AF231" i="14"/>
  <c r="V231" i="14"/>
  <c r="AE231" i="14" s="1"/>
  <c r="M231" i="14"/>
  <c r="D231" i="14"/>
  <c r="AV230" i="14"/>
  <c r="AU230" i="14"/>
  <c r="AT230" i="14"/>
  <c r="AS230" i="14"/>
  <c r="AR230" i="14"/>
  <c r="AQ230" i="14"/>
  <c r="AP230" i="14"/>
  <c r="AO230" i="14"/>
  <c r="AM230" i="14"/>
  <c r="AL230" i="14"/>
  <c r="AK230" i="14"/>
  <c r="AJ230" i="14"/>
  <c r="AI230" i="14"/>
  <c r="AH230" i="14"/>
  <c r="AG230" i="14"/>
  <c r="AF230" i="14"/>
  <c r="V230" i="14"/>
  <c r="M230" i="14"/>
  <c r="AN230" i="14" s="1"/>
  <c r="D230" i="14"/>
  <c r="AV229" i="14"/>
  <c r="AU229" i="14"/>
  <c r="AT229" i="14"/>
  <c r="AS229" i="14"/>
  <c r="AR229" i="14"/>
  <c r="AQ229" i="14"/>
  <c r="AP229" i="14"/>
  <c r="AO229" i="14"/>
  <c r="AM229" i="14"/>
  <c r="AL229" i="14"/>
  <c r="AK229" i="14"/>
  <c r="AJ229" i="14"/>
  <c r="AI229" i="14"/>
  <c r="AH229" i="14"/>
  <c r="AG229" i="14"/>
  <c r="AF229" i="14"/>
  <c r="V229" i="14"/>
  <c r="V227" i="14" s="1"/>
  <c r="M229" i="14"/>
  <c r="D229" i="14"/>
  <c r="D227" i="14" s="1"/>
  <c r="AD228" i="14"/>
  <c r="AC228" i="14"/>
  <c r="AL228" i="14" s="1"/>
  <c r="AB228" i="14"/>
  <c r="AA228" i="14"/>
  <c r="Z228" i="14"/>
  <c r="Y228" i="14"/>
  <c r="AH228" i="14" s="1"/>
  <c r="X228" i="14"/>
  <c r="X226" i="14" s="1"/>
  <c r="W228" i="14"/>
  <c r="U228" i="14"/>
  <c r="AV228" i="14" s="1"/>
  <c r="T228" i="14"/>
  <c r="S228" i="14"/>
  <c r="AT228" i="14" s="1"/>
  <c r="R228" i="14"/>
  <c r="AS228" i="14" s="1"/>
  <c r="Q228" i="14"/>
  <c r="AR228" i="14" s="1"/>
  <c r="P228" i="14"/>
  <c r="AQ228" i="14" s="1"/>
  <c r="O228" i="14"/>
  <c r="AP228" i="14" s="1"/>
  <c r="N228" i="14"/>
  <c r="L228" i="14"/>
  <c r="K228" i="14"/>
  <c r="J228" i="14"/>
  <c r="I228" i="14"/>
  <c r="H228" i="14"/>
  <c r="G228" i="14"/>
  <c r="F228" i="14"/>
  <c r="E228" i="14"/>
  <c r="AD227" i="14"/>
  <c r="AC227" i="14"/>
  <c r="AL227" i="14" s="1"/>
  <c r="AB227" i="14"/>
  <c r="AA227" i="14"/>
  <c r="Z227" i="14"/>
  <c r="Y227" i="14"/>
  <c r="AH227" i="14" s="1"/>
  <c r="X227" i="14"/>
  <c r="W227" i="14"/>
  <c r="U227" i="14"/>
  <c r="AV227" i="14" s="1"/>
  <c r="T227" i="14"/>
  <c r="S227" i="14"/>
  <c r="R227" i="14"/>
  <c r="AS227" i="14" s="1"/>
  <c r="Q227" i="14"/>
  <c r="P227" i="14"/>
  <c r="O227" i="14"/>
  <c r="AP227" i="14" s="1"/>
  <c r="N227" i="14"/>
  <c r="L227" i="14"/>
  <c r="L226" i="14" s="1"/>
  <c r="K227" i="14"/>
  <c r="J227" i="14"/>
  <c r="I227" i="14"/>
  <c r="H227" i="14"/>
  <c r="H226" i="14" s="1"/>
  <c r="G227" i="14"/>
  <c r="F227" i="14"/>
  <c r="E227" i="14"/>
  <c r="AB226" i="14"/>
  <c r="AV224" i="14"/>
  <c r="AU224" i="14"/>
  <c r="AT224" i="14"/>
  <c r="AS224" i="14"/>
  <c r="AR224" i="14"/>
  <c r="AQ224" i="14"/>
  <c r="AP224" i="14"/>
  <c r="AO224" i="14"/>
  <c r="AM224" i="14"/>
  <c r="AL224" i="14"/>
  <c r="AK224" i="14"/>
  <c r="AJ224" i="14"/>
  <c r="AI224" i="14"/>
  <c r="AH224" i="14"/>
  <c r="AG224" i="14"/>
  <c r="AF224" i="14"/>
  <c r="V224" i="14"/>
  <c r="M224" i="14"/>
  <c r="AN224" i="14" s="1"/>
  <c r="D224" i="14"/>
  <c r="AV223" i="14"/>
  <c r="AU223" i="14"/>
  <c r="AT223" i="14"/>
  <c r="AS223" i="14"/>
  <c r="AR223" i="14"/>
  <c r="AQ223" i="14"/>
  <c r="AP223" i="14"/>
  <c r="AO223" i="14"/>
  <c r="AM223" i="14"/>
  <c r="AL223" i="14"/>
  <c r="AK223" i="14"/>
  <c r="AJ223" i="14"/>
  <c r="AI223" i="14"/>
  <c r="AH223" i="14"/>
  <c r="AG223" i="14"/>
  <c r="AF223" i="14"/>
  <c r="V223" i="14"/>
  <c r="AE223" i="14" s="1"/>
  <c r="M223" i="14"/>
  <c r="D223" i="14"/>
  <c r="AV222" i="14"/>
  <c r="AU222" i="14"/>
  <c r="AT222" i="14"/>
  <c r="AS222" i="14"/>
  <c r="AR222" i="14"/>
  <c r="AQ222" i="14"/>
  <c r="AP222" i="14"/>
  <c r="AO222" i="14"/>
  <c r="AM222" i="14"/>
  <c r="AL222" i="14"/>
  <c r="AK222" i="14"/>
  <c r="AJ222" i="14"/>
  <c r="AI222" i="14"/>
  <c r="AH222" i="14"/>
  <c r="AG222" i="14"/>
  <c r="AF222" i="14"/>
  <c r="V222" i="14"/>
  <c r="AE222" i="14" s="1"/>
  <c r="M222" i="14"/>
  <c r="D222" i="14"/>
  <c r="AV221" i="14"/>
  <c r="AU221" i="14"/>
  <c r="AT221" i="14"/>
  <c r="AS221" i="14"/>
  <c r="AR221" i="14"/>
  <c r="AQ221" i="14"/>
  <c r="AP221" i="14"/>
  <c r="AO221" i="14"/>
  <c r="AM221" i="14"/>
  <c r="AL221" i="14"/>
  <c r="AK221" i="14"/>
  <c r="AJ221" i="14"/>
  <c r="AI221" i="14"/>
  <c r="AH221" i="14"/>
  <c r="AG221" i="14"/>
  <c r="AF221" i="14"/>
  <c r="V221" i="14"/>
  <c r="M221" i="14"/>
  <c r="AN221" i="14" s="1"/>
  <c r="D221" i="14"/>
  <c r="AV220" i="14"/>
  <c r="AU220" i="14"/>
  <c r="AT220" i="14"/>
  <c r="AS220" i="14"/>
  <c r="AR220" i="14"/>
  <c r="AQ220" i="14"/>
  <c r="AP220" i="14"/>
  <c r="AO220" i="14"/>
  <c r="AM220" i="14"/>
  <c r="AL220" i="14"/>
  <c r="AK220" i="14"/>
  <c r="AJ220" i="14"/>
  <c r="AI220" i="14"/>
  <c r="AH220" i="14"/>
  <c r="AG220" i="14"/>
  <c r="AF220" i="14"/>
  <c r="V220" i="14"/>
  <c r="AE220" i="14" s="1"/>
  <c r="M220" i="14"/>
  <c r="D220" i="14"/>
  <c r="AV219" i="14"/>
  <c r="AU219" i="14"/>
  <c r="AT219" i="14"/>
  <c r="AS219" i="14"/>
  <c r="AR219" i="14"/>
  <c r="AQ219" i="14"/>
  <c r="AP219" i="14"/>
  <c r="AO219" i="14"/>
  <c r="AM219" i="14"/>
  <c r="AL219" i="14"/>
  <c r="AK219" i="14"/>
  <c r="AJ219" i="14"/>
  <c r="AI219" i="14"/>
  <c r="AH219" i="14"/>
  <c r="AG219" i="14"/>
  <c r="AF219" i="14"/>
  <c r="V219" i="14"/>
  <c r="M219" i="14"/>
  <c r="D219" i="14"/>
  <c r="AV218" i="14"/>
  <c r="AU218" i="14"/>
  <c r="AT218" i="14"/>
  <c r="AS218" i="14"/>
  <c r="AR218" i="14"/>
  <c r="AQ218" i="14"/>
  <c r="AP218" i="14"/>
  <c r="AO218" i="14"/>
  <c r="AM218" i="14"/>
  <c r="AL218" i="14"/>
  <c r="AK218" i="14"/>
  <c r="AJ218" i="14"/>
  <c r="AI218" i="14"/>
  <c r="AH218" i="14"/>
  <c r="AG218" i="14"/>
  <c r="AF218" i="14"/>
  <c r="V218" i="14"/>
  <c r="AE218" i="14" s="1"/>
  <c r="M218" i="14"/>
  <c r="D218" i="14"/>
  <c r="AV217" i="14"/>
  <c r="AU217" i="14"/>
  <c r="AT217" i="14"/>
  <c r="AS217" i="14"/>
  <c r="AR217" i="14"/>
  <c r="AQ217" i="14"/>
  <c r="AP217" i="14"/>
  <c r="AO217" i="14"/>
  <c r="AM217" i="14"/>
  <c r="AL217" i="14"/>
  <c r="AK217" i="14"/>
  <c r="AJ217" i="14"/>
  <c r="AI217" i="14"/>
  <c r="AH217" i="14"/>
  <c r="AG217" i="14"/>
  <c r="AF217" i="14"/>
  <c r="V217" i="14"/>
  <c r="AN217" i="14" s="1"/>
  <c r="M217" i="14"/>
  <c r="D217" i="14"/>
  <c r="AV216" i="14"/>
  <c r="AU216" i="14"/>
  <c r="AT216" i="14"/>
  <c r="AS216" i="14"/>
  <c r="AR216" i="14"/>
  <c r="AQ216" i="14"/>
  <c r="AP216" i="14"/>
  <c r="AO216" i="14"/>
  <c r="AM216" i="14"/>
  <c r="AL216" i="14"/>
  <c r="AK216" i="14"/>
  <c r="AJ216" i="14"/>
  <c r="AI216" i="14"/>
  <c r="AH216" i="14"/>
  <c r="AG216" i="14"/>
  <c r="AF216" i="14"/>
  <c r="V216" i="14"/>
  <c r="M216" i="14"/>
  <c r="D216" i="14"/>
  <c r="AV215" i="14"/>
  <c r="AU215" i="14"/>
  <c r="AT215" i="14"/>
  <c r="AS215" i="14"/>
  <c r="AR215" i="14"/>
  <c r="AQ215" i="14"/>
  <c r="AP215" i="14"/>
  <c r="AO215" i="14"/>
  <c r="AM215" i="14"/>
  <c r="AL215" i="14"/>
  <c r="AK215" i="14"/>
  <c r="AJ215" i="14"/>
  <c r="AI215" i="14"/>
  <c r="AH215" i="14"/>
  <c r="AG215" i="14"/>
  <c r="AF215" i="14"/>
  <c r="V215" i="14"/>
  <c r="M215" i="14"/>
  <c r="D215" i="14"/>
  <c r="AV214" i="14"/>
  <c r="AU214" i="14"/>
  <c r="AT214" i="14"/>
  <c r="AS214" i="14"/>
  <c r="AR214" i="14"/>
  <c r="AQ214" i="14"/>
  <c r="AP214" i="14"/>
  <c r="AO214" i="14"/>
  <c r="AM214" i="14"/>
  <c r="AL214" i="14"/>
  <c r="AK214" i="14"/>
  <c r="AJ214" i="14"/>
  <c r="AI214" i="14"/>
  <c r="AH214" i="14"/>
  <c r="AG214" i="14"/>
  <c r="AF214" i="14"/>
  <c r="V214" i="14"/>
  <c r="M214" i="14"/>
  <c r="AN214" i="14" s="1"/>
  <c r="D214" i="14"/>
  <c r="AV213" i="14"/>
  <c r="AU213" i="14"/>
  <c r="AT213" i="14"/>
  <c r="AS213" i="14"/>
  <c r="AR213" i="14"/>
  <c r="AQ213" i="14"/>
  <c r="AP213" i="14"/>
  <c r="AO213" i="14"/>
  <c r="AM213" i="14"/>
  <c r="AL213" i="14"/>
  <c r="AK213" i="14"/>
  <c r="AJ213" i="14"/>
  <c r="AI213" i="14"/>
  <c r="AH213" i="14"/>
  <c r="AG213" i="14"/>
  <c r="AF213" i="14"/>
  <c r="V213" i="14"/>
  <c r="AE213" i="14" s="1"/>
  <c r="M213" i="14"/>
  <c r="D213" i="14"/>
  <c r="AV212" i="14"/>
  <c r="AU212" i="14"/>
  <c r="AT212" i="14"/>
  <c r="AS212" i="14"/>
  <c r="AR212" i="14"/>
  <c r="AQ212" i="14"/>
  <c r="AP212" i="14"/>
  <c r="AO212" i="14"/>
  <c r="AM212" i="14"/>
  <c r="AL212" i="14"/>
  <c r="AK212" i="14"/>
  <c r="AJ212" i="14"/>
  <c r="AI212" i="14"/>
  <c r="AH212" i="14"/>
  <c r="AG212" i="14"/>
  <c r="AF212" i="14"/>
  <c r="V212" i="14"/>
  <c r="M212" i="14"/>
  <c r="AN212" i="14" s="1"/>
  <c r="D212" i="14"/>
  <c r="AV211" i="14"/>
  <c r="AU211" i="14"/>
  <c r="AT211" i="14"/>
  <c r="AS211" i="14"/>
  <c r="AR211" i="14"/>
  <c r="AQ211" i="14"/>
  <c r="AP211" i="14"/>
  <c r="AO211" i="14"/>
  <c r="AM211" i="14"/>
  <c r="AL211" i="14"/>
  <c r="AK211" i="14"/>
  <c r="AJ211" i="14"/>
  <c r="AI211" i="14"/>
  <c r="AH211" i="14"/>
  <c r="AG211" i="14"/>
  <c r="AF211" i="14"/>
  <c r="V211" i="14"/>
  <c r="M211" i="14"/>
  <c r="D211" i="14"/>
  <c r="AV210" i="14"/>
  <c r="AU210" i="14"/>
  <c r="AT210" i="14"/>
  <c r="AS210" i="14"/>
  <c r="AR210" i="14"/>
  <c r="AQ210" i="14"/>
  <c r="AP210" i="14"/>
  <c r="AO210" i="14"/>
  <c r="AM210" i="14"/>
  <c r="AL210" i="14"/>
  <c r="AK210" i="14"/>
  <c r="AJ210" i="14"/>
  <c r="AI210" i="14"/>
  <c r="AH210" i="14"/>
  <c r="AG210" i="14"/>
  <c r="AF210" i="14"/>
  <c r="V210" i="14"/>
  <c r="AE210" i="14" s="1"/>
  <c r="M210" i="14"/>
  <c r="D210" i="14"/>
  <c r="AV209" i="14"/>
  <c r="AU209" i="14"/>
  <c r="AT209" i="14"/>
  <c r="AS209" i="14"/>
  <c r="AR209" i="14"/>
  <c r="AQ209" i="14"/>
  <c r="AP209" i="14"/>
  <c r="AO209" i="14"/>
  <c r="AM209" i="14"/>
  <c r="AL209" i="14"/>
  <c r="AK209" i="14"/>
  <c r="AJ209" i="14"/>
  <c r="AI209" i="14"/>
  <c r="AH209" i="14"/>
  <c r="AG209" i="14"/>
  <c r="AF209" i="14"/>
  <c r="V209" i="14"/>
  <c r="M209" i="14"/>
  <c r="AN209" i="14" s="1"/>
  <c r="D209" i="14"/>
  <c r="AV208" i="14"/>
  <c r="AU208" i="14"/>
  <c r="AT208" i="14"/>
  <c r="AS208" i="14"/>
  <c r="AR208" i="14"/>
  <c r="AQ208" i="14"/>
  <c r="AP208" i="14"/>
  <c r="AO208" i="14"/>
  <c r="AM208" i="14"/>
  <c r="AL208" i="14"/>
  <c r="AK208" i="14"/>
  <c r="AJ208" i="14"/>
  <c r="AI208" i="14"/>
  <c r="AH208" i="14"/>
  <c r="AG208" i="14"/>
  <c r="AF208" i="14"/>
  <c r="V208" i="14"/>
  <c r="M208" i="14"/>
  <c r="D208" i="14"/>
  <c r="AV207" i="14"/>
  <c r="AU207" i="14"/>
  <c r="AT207" i="14"/>
  <c r="AS207" i="14"/>
  <c r="AR207" i="14"/>
  <c r="AQ207" i="14"/>
  <c r="AP207" i="14"/>
  <c r="AO207" i="14"/>
  <c r="AM207" i="14"/>
  <c r="AL207" i="14"/>
  <c r="AK207" i="14"/>
  <c r="AJ207" i="14"/>
  <c r="AI207" i="14"/>
  <c r="AH207" i="14"/>
  <c r="AG207" i="14"/>
  <c r="AF207" i="14"/>
  <c r="V207" i="14"/>
  <c r="M207" i="14"/>
  <c r="D207" i="14"/>
  <c r="AV206" i="14"/>
  <c r="AU206" i="14"/>
  <c r="AT206" i="14"/>
  <c r="AS206" i="14"/>
  <c r="AR206" i="14"/>
  <c r="AQ206" i="14"/>
  <c r="AP206" i="14"/>
  <c r="AO206" i="14"/>
  <c r="AM206" i="14"/>
  <c r="AL206" i="14"/>
  <c r="AK206" i="14"/>
  <c r="AJ206" i="14"/>
  <c r="AI206" i="14"/>
  <c r="AH206" i="14"/>
  <c r="AG206" i="14"/>
  <c r="AF206" i="14"/>
  <c r="V206" i="14"/>
  <c r="M206" i="14"/>
  <c r="AE206" i="14" s="1"/>
  <c r="D206" i="14"/>
  <c r="AV205" i="14"/>
  <c r="AU205" i="14"/>
  <c r="AT205" i="14"/>
  <c r="AS205" i="14"/>
  <c r="AR205" i="14"/>
  <c r="AQ205" i="14"/>
  <c r="AP205" i="14"/>
  <c r="AO205" i="14"/>
  <c r="AM205" i="14"/>
  <c r="AL205" i="14"/>
  <c r="AK205" i="14"/>
  <c r="AJ205" i="14"/>
  <c r="AI205" i="14"/>
  <c r="AH205" i="14"/>
  <c r="AG205" i="14"/>
  <c r="AF205" i="14"/>
  <c r="V205" i="14"/>
  <c r="AN205" i="14" s="1"/>
  <c r="M205" i="14"/>
  <c r="D205" i="14"/>
  <c r="AV204" i="14"/>
  <c r="AU204" i="14"/>
  <c r="AT204" i="14"/>
  <c r="AS204" i="14"/>
  <c r="AR204" i="14"/>
  <c r="AQ204" i="14"/>
  <c r="AP204" i="14"/>
  <c r="AO204" i="14"/>
  <c r="AM204" i="14"/>
  <c r="AL204" i="14"/>
  <c r="AK204" i="14"/>
  <c r="AJ204" i="14"/>
  <c r="AI204" i="14"/>
  <c r="AH204" i="14"/>
  <c r="AG204" i="14"/>
  <c r="AF204" i="14"/>
  <c r="V204" i="14"/>
  <c r="M204" i="14"/>
  <c r="D204" i="14"/>
  <c r="AV203" i="14"/>
  <c r="AU203" i="14"/>
  <c r="AT203" i="14"/>
  <c r="AS203" i="14"/>
  <c r="AR203" i="14"/>
  <c r="AQ203" i="14"/>
  <c r="AP203" i="14"/>
  <c r="AO203" i="14"/>
  <c r="AM203" i="14"/>
  <c r="AL203" i="14"/>
  <c r="AK203" i="14"/>
  <c r="AJ203" i="14"/>
  <c r="AI203" i="14"/>
  <c r="AH203" i="14"/>
  <c r="AG203" i="14"/>
  <c r="AF203" i="14"/>
  <c r="V203" i="14"/>
  <c r="AE203" i="14" s="1"/>
  <c r="M203" i="14"/>
  <c r="D203" i="14"/>
  <c r="AV202" i="14"/>
  <c r="AU202" i="14"/>
  <c r="AT202" i="14"/>
  <c r="AS202" i="14"/>
  <c r="AR202" i="14"/>
  <c r="AQ202" i="14"/>
  <c r="AP202" i="14"/>
  <c r="AO202" i="14"/>
  <c r="AM202" i="14"/>
  <c r="AL202" i="14"/>
  <c r="AK202" i="14"/>
  <c r="AJ202" i="14"/>
  <c r="AI202" i="14"/>
  <c r="AH202" i="14"/>
  <c r="AG202" i="14"/>
  <c r="AF202" i="14"/>
  <c r="V202" i="14"/>
  <c r="M202" i="14"/>
  <c r="D202" i="14"/>
  <c r="AV201" i="14"/>
  <c r="AU201" i="14"/>
  <c r="AT201" i="14"/>
  <c r="AS201" i="14"/>
  <c r="AR201" i="14"/>
  <c r="AQ201" i="14"/>
  <c r="AP201" i="14"/>
  <c r="AO201" i="14"/>
  <c r="AM201" i="14"/>
  <c r="AL201" i="14"/>
  <c r="AK201" i="14"/>
  <c r="AJ201" i="14"/>
  <c r="AI201" i="14"/>
  <c r="AH201" i="14"/>
  <c r="AG201" i="14"/>
  <c r="AF201" i="14"/>
  <c r="AE201" i="14"/>
  <c r="V201" i="14"/>
  <c r="M201" i="14"/>
  <c r="D201" i="14"/>
  <c r="AV200" i="14"/>
  <c r="AU200" i="14"/>
  <c r="AT200" i="14"/>
  <c r="AS200" i="14"/>
  <c r="AR200" i="14"/>
  <c r="AQ200" i="14"/>
  <c r="AP200" i="14"/>
  <c r="AO200" i="14"/>
  <c r="AM200" i="14"/>
  <c r="AL200" i="14"/>
  <c r="AK200" i="14"/>
  <c r="AJ200" i="14"/>
  <c r="AI200" i="14"/>
  <c r="AH200" i="14"/>
  <c r="AG200" i="14"/>
  <c r="AF200" i="14"/>
  <c r="V200" i="14"/>
  <c r="M200" i="14"/>
  <c r="D200" i="14"/>
  <c r="AV199" i="14"/>
  <c r="AU199" i="14"/>
  <c r="AT199" i="14"/>
  <c r="AS199" i="14"/>
  <c r="AR199" i="14"/>
  <c r="AQ199" i="14"/>
  <c r="AP199" i="14"/>
  <c r="AO199" i="14"/>
  <c r="AM199" i="14"/>
  <c r="AL199" i="14"/>
  <c r="AK199" i="14"/>
  <c r="AJ199" i="14"/>
  <c r="AI199" i="14"/>
  <c r="AH199" i="14"/>
  <c r="AG199" i="14"/>
  <c r="AF199" i="14"/>
  <c r="V199" i="14"/>
  <c r="M199" i="14"/>
  <c r="D199" i="14"/>
  <c r="AV198" i="14"/>
  <c r="AU198" i="14"/>
  <c r="AT198" i="14"/>
  <c r="AS198" i="14"/>
  <c r="AR198" i="14"/>
  <c r="AQ198" i="14"/>
  <c r="AP198" i="14"/>
  <c r="AO198" i="14"/>
  <c r="AM198" i="14"/>
  <c r="AL198" i="14"/>
  <c r="AK198" i="14"/>
  <c r="AJ198" i="14"/>
  <c r="AI198" i="14"/>
  <c r="AH198" i="14"/>
  <c r="AG198" i="14"/>
  <c r="AF198" i="14"/>
  <c r="V198" i="14"/>
  <c r="AE198" i="14" s="1"/>
  <c r="M198" i="14"/>
  <c r="D198" i="14"/>
  <c r="AV197" i="14"/>
  <c r="AU197" i="14"/>
  <c r="AT197" i="14"/>
  <c r="AS197" i="14"/>
  <c r="AR197" i="14"/>
  <c r="AQ197" i="14"/>
  <c r="AP197" i="14"/>
  <c r="AO197" i="14"/>
  <c r="AM197" i="14"/>
  <c r="AL197" i="14"/>
  <c r="AK197" i="14"/>
  <c r="AJ197" i="14"/>
  <c r="AI197" i="14"/>
  <c r="AH197" i="14"/>
  <c r="AG197" i="14"/>
  <c r="AF197" i="14"/>
  <c r="V197" i="14"/>
  <c r="M197" i="14"/>
  <c r="D197" i="14"/>
  <c r="AV196" i="14"/>
  <c r="AU196" i="14"/>
  <c r="AT196" i="14"/>
  <c r="AS196" i="14"/>
  <c r="AR196" i="14"/>
  <c r="AQ196" i="14"/>
  <c r="AP196" i="14"/>
  <c r="AO196" i="14"/>
  <c r="AM196" i="14"/>
  <c r="AL196" i="14"/>
  <c r="AK196" i="14"/>
  <c r="AJ196" i="14"/>
  <c r="AI196" i="14"/>
  <c r="AH196" i="14"/>
  <c r="AG196" i="14"/>
  <c r="AF196" i="14"/>
  <c r="V196" i="14"/>
  <c r="V194" i="14" s="1"/>
  <c r="M196" i="14"/>
  <c r="D196" i="14"/>
  <c r="D194" i="14" s="1"/>
  <c r="AP195" i="14"/>
  <c r="AG195" i="14"/>
  <c r="AD195" i="14"/>
  <c r="AC195" i="14"/>
  <c r="AL195" i="14" s="1"/>
  <c r="AB195" i="14"/>
  <c r="AK195" i="14" s="1"/>
  <c r="AA195" i="14"/>
  <c r="Z195" i="14"/>
  <c r="Y195" i="14"/>
  <c r="X195" i="14"/>
  <c r="W195" i="14"/>
  <c r="U195" i="14"/>
  <c r="AV195" i="14" s="1"/>
  <c r="T195" i="14"/>
  <c r="AU195" i="14" s="1"/>
  <c r="S195" i="14"/>
  <c r="AT195" i="14" s="1"/>
  <c r="R195" i="14"/>
  <c r="AS195" i="14" s="1"/>
  <c r="Q195" i="14"/>
  <c r="AR195" i="14" s="1"/>
  <c r="P195" i="14"/>
  <c r="AQ195" i="14" s="1"/>
  <c r="O195" i="14"/>
  <c r="N195" i="14"/>
  <c r="AO195" i="14" s="1"/>
  <c r="L195" i="14"/>
  <c r="K195" i="14"/>
  <c r="J195" i="14"/>
  <c r="I195" i="14"/>
  <c r="I193" i="14" s="1"/>
  <c r="H195" i="14"/>
  <c r="G195" i="14"/>
  <c r="F195" i="14"/>
  <c r="E195" i="14"/>
  <c r="E193" i="14" s="1"/>
  <c r="AD194" i="14"/>
  <c r="AC194" i="14"/>
  <c r="AB194" i="14"/>
  <c r="AB193" i="14" s="1"/>
  <c r="AA194" i="14"/>
  <c r="Z194" i="14"/>
  <c r="AI194" i="14" s="1"/>
  <c r="Y194" i="14"/>
  <c r="X194" i="14"/>
  <c r="W194" i="14"/>
  <c r="U194" i="14"/>
  <c r="AV194" i="14" s="1"/>
  <c r="T194" i="14"/>
  <c r="S194" i="14"/>
  <c r="R194" i="14"/>
  <c r="AS194" i="14" s="1"/>
  <c r="Q194" i="14"/>
  <c r="AR194" i="14" s="1"/>
  <c r="P194" i="14"/>
  <c r="O194" i="14"/>
  <c r="N194" i="14"/>
  <c r="L194" i="14"/>
  <c r="K194" i="14"/>
  <c r="J194" i="14"/>
  <c r="J193" i="14" s="1"/>
  <c r="I194" i="14"/>
  <c r="H194" i="14"/>
  <c r="H193" i="14" s="1"/>
  <c r="G194" i="14"/>
  <c r="F194" i="14"/>
  <c r="F193" i="14" s="1"/>
  <c r="E194" i="14"/>
  <c r="X193" i="14"/>
  <c r="AV191" i="14"/>
  <c r="AU191" i="14"/>
  <c r="AT191" i="14"/>
  <c r="AS191" i="14"/>
  <c r="AR191" i="14"/>
  <c r="AQ191" i="14"/>
  <c r="AP191" i="14"/>
  <c r="AO191" i="14"/>
  <c r="AM191" i="14"/>
  <c r="AL191" i="14"/>
  <c r="AK191" i="14"/>
  <c r="AJ191" i="14"/>
  <c r="AI191" i="14"/>
  <c r="AH191" i="14"/>
  <c r="AG191" i="14"/>
  <c r="AF191" i="14"/>
  <c r="V191" i="14"/>
  <c r="AE191" i="14" s="1"/>
  <c r="M191" i="14"/>
  <c r="D191" i="14"/>
  <c r="AV190" i="14"/>
  <c r="AU190" i="14"/>
  <c r="AT190" i="14"/>
  <c r="AS190" i="14"/>
  <c r="AR190" i="14"/>
  <c r="AQ190" i="14"/>
  <c r="AP190" i="14"/>
  <c r="AO190" i="14"/>
  <c r="AM190" i="14"/>
  <c r="AL190" i="14"/>
  <c r="AK190" i="14"/>
  <c r="AJ190" i="14"/>
  <c r="AI190" i="14"/>
  <c r="AH190" i="14"/>
  <c r="AG190" i="14"/>
  <c r="AF190" i="14"/>
  <c r="V190" i="14"/>
  <c r="M190" i="14"/>
  <c r="D190" i="14"/>
  <c r="AV189" i="14"/>
  <c r="AU189" i="14"/>
  <c r="AT189" i="14"/>
  <c r="AS189" i="14"/>
  <c r="AR189" i="14"/>
  <c r="AQ189" i="14"/>
  <c r="AP189" i="14"/>
  <c r="AO189" i="14"/>
  <c r="AM189" i="14"/>
  <c r="AL189" i="14"/>
  <c r="AK189" i="14"/>
  <c r="AJ189" i="14"/>
  <c r="AI189" i="14"/>
  <c r="AH189" i="14"/>
  <c r="AG189" i="14"/>
  <c r="AF189" i="14"/>
  <c r="V189" i="14"/>
  <c r="AE189" i="14" s="1"/>
  <c r="M189" i="14"/>
  <c r="D189" i="14"/>
  <c r="AV188" i="14"/>
  <c r="AU188" i="14"/>
  <c r="AT188" i="14"/>
  <c r="AS188" i="14"/>
  <c r="AR188" i="14"/>
  <c r="AQ188" i="14"/>
  <c r="AP188" i="14"/>
  <c r="AO188" i="14"/>
  <c r="AM188" i="14"/>
  <c r="AL188" i="14"/>
  <c r="AK188" i="14"/>
  <c r="AJ188" i="14"/>
  <c r="AI188" i="14"/>
  <c r="AH188" i="14"/>
  <c r="AG188" i="14"/>
  <c r="AF188" i="14"/>
  <c r="V188" i="14"/>
  <c r="AN188" i="14" s="1"/>
  <c r="M188" i="14"/>
  <c r="D188" i="14"/>
  <c r="AV187" i="14"/>
  <c r="AU187" i="14"/>
  <c r="AT187" i="14"/>
  <c r="AS187" i="14"/>
  <c r="AR187" i="14"/>
  <c r="AQ187" i="14"/>
  <c r="AP187" i="14"/>
  <c r="AO187" i="14"/>
  <c r="AM187" i="14"/>
  <c r="AL187" i="14"/>
  <c r="AK187" i="14"/>
  <c r="AJ187" i="14"/>
  <c r="AI187" i="14"/>
  <c r="AH187" i="14"/>
  <c r="AG187" i="14"/>
  <c r="AF187" i="14"/>
  <c r="V187" i="14"/>
  <c r="M187" i="14"/>
  <c r="D187" i="14"/>
  <c r="AV186" i="14"/>
  <c r="AU186" i="14"/>
  <c r="AT186" i="14"/>
  <c r="AS186" i="14"/>
  <c r="AR186" i="14"/>
  <c r="AQ186" i="14"/>
  <c r="AP186" i="14"/>
  <c r="AO186" i="14"/>
  <c r="AM186" i="14"/>
  <c r="AL186" i="14"/>
  <c r="AK186" i="14"/>
  <c r="AJ186" i="14"/>
  <c r="AI186" i="14"/>
  <c r="AH186" i="14"/>
  <c r="AG186" i="14"/>
  <c r="AF186" i="14"/>
  <c r="V186" i="14"/>
  <c r="M186" i="14"/>
  <c r="D186" i="14"/>
  <c r="AV185" i="14"/>
  <c r="AU185" i="14"/>
  <c r="AT185" i="14"/>
  <c r="AS185" i="14"/>
  <c r="AR185" i="14"/>
  <c r="AQ185" i="14"/>
  <c r="AP185" i="14"/>
  <c r="AO185" i="14"/>
  <c r="AM185" i="14"/>
  <c r="AL185" i="14"/>
  <c r="AK185" i="14"/>
  <c r="AJ185" i="14"/>
  <c r="AI185" i="14"/>
  <c r="AH185" i="14"/>
  <c r="AG185" i="14"/>
  <c r="AF185" i="14"/>
  <c r="V185" i="14"/>
  <c r="M185" i="14"/>
  <c r="AN185" i="14" s="1"/>
  <c r="D185" i="14"/>
  <c r="AV184" i="14"/>
  <c r="AU184" i="14"/>
  <c r="AT184" i="14"/>
  <c r="AS184" i="14"/>
  <c r="AR184" i="14"/>
  <c r="AQ184" i="14"/>
  <c r="AP184" i="14"/>
  <c r="AO184" i="14"/>
  <c r="AM184" i="14"/>
  <c r="AL184" i="14"/>
  <c r="AK184" i="14"/>
  <c r="AJ184" i="14"/>
  <c r="AI184" i="14"/>
  <c r="AH184" i="14"/>
  <c r="AG184" i="14"/>
  <c r="AF184" i="14"/>
  <c r="V184" i="14"/>
  <c r="AE184" i="14" s="1"/>
  <c r="M184" i="14"/>
  <c r="D184" i="14"/>
  <c r="AV183" i="14"/>
  <c r="AU183" i="14"/>
  <c r="AT183" i="14"/>
  <c r="AS183" i="14"/>
  <c r="AR183" i="14"/>
  <c r="AQ183" i="14"/>
  <c r="AP183" i="14"/>
  <c r="AO183" i="14"/>
  <c r="AM183" i="14"/>
  <c r="AL183" i="14"/>
  <c r="AK183" i="14"/>
  <c r="AJ183" i="14"/>
  <c r="AI183" i="14"/>
  <c r="AH183" i="14"/>
  <c r="AG183" i="14"/>
  <c r="AF183" i="14"/>
  <c r="V183" i="14"/>
  <c r="M183" i="14"/>
  <c r="AN183" i="14" s="1"/>
  <c r="D183" i="14"/>
  <c r="AV182" i="14"/>
  <c r="AU182" i="14"/>
  <c r="AT182" i="14"/>
  <c r="AS182" i="14"/>
  <c r="AR182" i="14"/>
  <c r="AQ182" i="14"/>
  <c r="AP182" i="14"/>
  <c r="AO182" i="14"/>
  <c r="AM182" i="14"/>
  <c r="AL182" i="14"/>
  <c r="AK182" i="14"/>
  <c r="AJ182" i="14"/>
  <c r="AI182" i="14"/>
  <c r="AH182" i="14"/>
  <c r="AG182" i="14"/>
  <c r="AF182" i="14"/>
  <c r="V182" i="14"/>
  <c r="M182" i="14"/>
  <c r="D182" i="14"/>
  <c r="AV181" i="14"/>
  <c r="AU181" i="14"/>
  <c r="AT181" i="14"/>
  <c r="AS181" i="14"/>
  <c r="AR181" i="14"/>
  <c r="AQ181" i="14"/>
  <c r="AP181" i="14"/>
  <c r="AO181" i="14"/>
  <c r="AM181" i="14"/>
  <c r="AL181" i="14"/>
  <c r="AK181" i="14"/>
  <c r="AJ181" i="14"/>
  <c r="AI181" i="14"/>
  <c r="AH181" i="14"/>
  <c r="AG181" i="14"/>
  <c r="AF181" i="14"/>
  <c r="V181" i="14"/>
  <c r="M181" i="14"/>
  <c r="AN181" i="14" s="1"/>
  <c r="D181" i="14"/>
  <c r="AV180" i="14"/>
  <c r="AU180" i="14"/>
  <c r="AT180" i="14"/>
  <c r="AS180" i="14"/>
  <c r="AR180" i="14"/>
  <c r="AQ180" i="14"/>
  <c r="AP180" i="14"/>
  <c r="AO180" i="14"/>
  <c r="AM180" i="14"/>
  <c r="AL180" i="14"/>
  <c r="AK180" i="14"/>
  <c r="AJ180" i="14"/>
  <c r="AI180" i="14"/>
  <c r="AH180" i="14"/>
  <c r="AG180" i="14"/>
  <c r="AF180" i="14"/>
  <c r="V180" i="14"/>
  <c r="AE180" i="14" s="1"/>
  <c r="M180" i="14"/>
  <c r="D180" i="14"/>
  <c r="AV179" i="14"/>
  <c r="AU179" i="14"/>
  <c r="AT179" i="14"/>
  <c r="AS179" i="14"/>
  <c r="AR179" i="14"/>
  <c r="AQ179" i="14"/>
  <c r="AP179" i="14"/>
  <c r="AO179" i="14"/>
  <c r="AM179" i="14"/>
  <c r="AL179" i="14"/>
  <c r="AK179" i="14"/>
  <c r="AJ179" i="14"/>
  <c r="AI179" i="14"/>
  <c r="AH179" i="14"/>
  <c r="AG179" i="14"/>
  <c r="AF179" i="14"/>
  <c r="V179" i="14"/>
  <c r="M179" i="14"/>
  <c r="D179" i="14"/>
  <c r="AV178" i="14"/>
  <c r="AU178" i="14"/>
  <c r="AT178" i="14"/>
  <c r="AS178" i="14"/>
  <c r="AR178" i="14"/>
  <c r="AQ178" i="14"/>
  <c r="AP178" i="14"/>
  <c r="AO178" i="14"/>
  <c r="AM178" i="14"/>
  <c r="AL178" i="14"/>
  <c r="AK178" i="14"/>
  <c r="AJ178" i="14"/>
  <c r="AI178" i="14"/>
  <c r="AH178" i="14"/>
  <c r="AG178" i="14"/>
  <c r="AF178" i="14"/>
  <c r="V178" i="14"/>
  <c r="AE178" i="14" s="1"/>
  <c r="M178" i="14"/>
  <c r="D178" i="14"/>
  <c r="AV177" i="14"/>
  <c r="AU177" i="14"/>
  <c r="AT177" i="14"/>
  <c r="AS177" i="14"/>
  <c r="AR177" i="14"/>
  <c r="AQ177" i="14"/>
  <c r="AP177" i="14"/>
  <c r="AO177" i="14"/>
  <c r="AM177" i="14"/>
  <c r="AL177" i="14"/>
  <c r="AK177" i="14"/>
  <c r="AJ177" i="14"/>
  <c r="AI177" i="14"/>
  <c r="AH177" i="14"/>
  <c r="AG177" i="14"/>
  <c r="AF177" i="14"/>
  <c r="V177" i="14"/>
  <c r="AE177" i="14" s="1"/>
  <c r="M177" i="14"/>
  <c r="D177" i="14"/>
  <c r="AV176" i="14"/>
  <c r="AU176" i="14"/>
  <c r="AT176" i="14"/>
  <c r="AS176" i="14"/>
  <c r="AR176" i="14"/>
  <c r="AQ176" i="14"/>
  <c r="AP176" i="14"/>
  <c r="AO176" i="14"/>
  <c r="AM176" i="14"/>
  <c r="AL176" i="14"/>
  <c r="AK176" i="14"/>
  <c r="AJ176" i="14"/>
  <c r="AI176" i="14"/>
  <c r="AH176" i="14"/>
  <c r="AG176" i="14"/>
  <c r="AF176" i="14"/>
  <c r="V176" i="14"/>
  <c r="M176" i="14"/>
  <c r="D176" i="14"/>
  <c r="AV175" i="14"/>
  <c r="AU175" i="14"/>
  <c r="AT175" i="14"/>
  <c r="AS175" i="14"/>
  <c r="AR175" i="14"/>
  <c r="AQ175" i="14"/>
  <c r="AP175" i="14"/>
  <c r="AO175" i="14"/>
  <c r="AM175" i="14"/>
  <c r="AL175" i="14"/>
  <c r="AK175" i="14"/>
  <c r="AJ175" i="14"/>
  <c r="AI175" i="14"/>
  <c r="AH175" i="14"/>
  <c r="AG175" i="14"/>
  <c r="AF175" i="14"/>
  <c r="V175" i="14"/>
  <c r="M175" i="14"/>
  <c r="D175" i="14"/>
  <c r="AV174" i="14"/>
  <c r="AU174" i="14"/>
  <c r="AT174" i="14"/>
  <c r="AS174" i="14"/>
  <c r="AR174" i="14"/>
  <c r="AQ174" i="14"/>
  <c r="AP174" i="14"/>
  <c r="AO174" i="14"/>
  <c r="AM174" i="14"/>
  <c r="AL174" i="14"/>
  <c r="AK174" i="14"/>
  <c r="AJ174" i="14"/>
  <c r="AI174" i="14"/>
  <c r="AH174" i="14"/>
  <c r="AG174" i="14"/>
  <c r="AF174" i="14"/>
  <c r="V174" i="14"/>
  <c r="AE174" i="14" s="1"/>
  <c r="M174" i="14"/>
  <c r="D174" i="14"/>
  <c r="AV173" i="14"/>
  <c r="AU173" i="14"/>
  <c r="AT173" i="14"/>
  <c r="AS173" i="14"/>
  <c r="AR173" i="14"/>
  <c r="AQ173" i="14"/>
  <c r="AP173" i="14"/>
  <c r="AO173" i="14"/>
  <c r="AM173" i="14"/>
  <c r="AL173" i="14"/>
  <c r="AK173" i="14"/>
  <c r="AJ173" i="14"/>
  <c r="AI173" i="14"/>
  <c r="AH173" i="14"/>
  <c r="AG173" i="14"/>
  <c r="AF173" i="14"/>
  <c r="V173" i="14"/>
  <c r="M173" i="14"/>
  <c r="D173" i="14"/>
  <c r="AV172" i="14"/>
  <c r="AU172" i="14"/>
  <c r="AT172" i="14"/>
  <c r="AS172" i="14"/>
  <c r="AR172" i="14"/>
  <c r="AQ172" i="14"/>
  <c r="AP172" i="14"/>
  <c r="AO172" i="14"/>
  <c r="AM172" i="14"/>
  <c r="AL172" i="14"/>
  <c r="AK172" i="14"/>
  <c r="AJ172" i="14"/>
  <c r="AI172" i="14"/>
  <c r="AH172" i="14"/>
  <c r="AG172" i="14"/>
  <c r="AF172" i="14"/>
  <c r="V172" i="14"/>
  <c r="AN172" i="14" s="1"/>
  <c r="M172" i="14"/>
  <c r="D172" i="14"/>
  <c r="AV171" i="14"/>
  <c r="AU171" i="14"/>
  <c r="AT171" i="14"/>
  <c r="AS171" i="14"/>
  <c r="AR171" i="14"/>
  <c r="AQ171" i="14"/>
  <c r="AP171" i="14"/>
  <c r="AO171" i="14"/>
  <c r="AM171" i="14"/>
  <c r="AL171" i="14"/>
  <c r="AK171" i="14"/>
  <c r="AJ171" i="14"/>
  <c r="AI171" i="14"/>
  <c r="AH171" i="14"/>
  <c r="AG171" i="14"/>
  <c r="AF171" i="14"/>
  <c r="V171" i="14"/>
  <c r="M171" i="14"/>
  <c r="D171" i="14"/>
  <c r="AV170" i="14"/>
  <c r="AU170" i="14"/>
  <c r="AT170" i="14"/>
  <c r="AS170" i="14"/>
  <c r="AR170" i="14"/>
  <c r="AQ170" i="14"/>
  <c r="AP170" i="14"/>
  <c r="AO170" i="14"/>
  <c r="AM170" i="14"/>
  <c r="AL170" i="14"/>
  <c r="AK170" i="14"/>
  <c r="AJ170" i="14"/>
  <c r="AI170" i="14"/>
  <c r="AH170" i="14"/>
  <c r="AG170" i="14"/>
  <c r="AF170" i="14"/>
  <c r="V170" i="14"/>
  <c r="M170" i="14"/>
  <c r="D170" i="14"/>
  <c r="AV169" i="14"/>
  <c r="AU169" i="14"/>
  <c r="AT169" i="14"/>
  <c r="AS169" i="14"/>
  <c r="AR169" i="14"/>
  <c r="AQ169" i="14"/>
  <c r="AP169" i="14"/>
  <c r="AO169" i="14"/>
  <c r="AM169" i="14"/>
  <c r="AL169" i="14"/>
  <c r="AK169" i="14"/>
  <c r="AJ169" i="14"/>
  <c r="AI169" i="14"/>
  <c r="AH169" i="14"/>
  <c r="AG169" i="14"/>
  <c r="AF169" i="14"/>
  <c r="V169" i="14"/>
  <c r="M169" i="14"/>
  <c r="AN169" i="14" s="1"/>
  <c r="D169" i="14"/>
  <c r="AV168" i="14"/>
  <c r="AU168" i="14"/>
  <c r="AT168" i="14"/>
  <c r="AS168" i="14"/>
  <c r="AR168" i="14"/>
  <c r="AQ168" i="14"/>
  <c r="AP168" i="14"/>
  <c r="AO168" i="14"/>
  <c r="AM168" i="14"/>
  <c r="AL168" i="14"/>
  <c r="AK168" i="14"/>
  <c r="AJ168" i="14"/>
  <c r="AI168" i="14"/>
  <c r="AH168" i="14"/>
  <c r="AG168" i="14"/>
  <c r="AF168" i="14"/>
  <c r="V168" i="14"/>
  <c r="AE168" i="14" s="1"/>
  <c r="M168" i="14"/>
  <c r="D168" i="14"/>
  <c r="AV167" i="14"/>
  <c r="AU167" i="14"/>
  <c r="AT167" i="14"/>
  <c r="AS167" i="14"/>
  <c r="AR167" i="14"/>
  <c r="AQ167" i="14"/>
  <c r="AP167" i="14"/>
  <c r="AO167" i="14"/>
  <c r="AM167" i="14"/>
  <c r="AL167" i="14"/>
  <c r="AK167" i="14"/>
  <c r="AJ167" i="14"/>
  <c r="AI167" i="14"/>
  <c r="AH167" i="14"/>
  <c r="AG167" i="14"/>
  <c r="AF167" i="14"/>
  <c r="V167" i="14"/>
  <c r="M167" i="14"/>
  <c r="AN167" i="14" s="1"/>
  <c r="D167" i="14"/>
  <c r="AV166" i="14"/>
  <c r="AU166" i="14"/>
  <c r="AT166" i="14"/>
  <c r="AS166" i="14"/>
  <c r="AR166" i="14"/>
  <c r="AQ166" i="14"/>
  <c r="AP166" i="14"/>
  <c r="AO166" i="14"/>
  <c r="AM166" i="14"/>
  <c r="AL166" i="14"/>
  <c r="AK166" i="14"/>
  <c r="AJ166" i="14"/>
  <c r="AI166" i="14"/>
  <c r="AH166" i="14"/>
  <c r="AG166" i="14"/>
  <c r="AF166" i="14"/>
  <c r="V166" i="14"/>
  <c r="M166" i="14"/>
  <c r="D166" i="14"/>
  <c r="AV165" i="14"/>
  <c r="AU165" i="14"/>
  <c r="AT165" i="14"/>
  <c r="AS165" i="14"/>
  <c r="AR165" i="14"/>
  <c r="AQ165" i="14"/>
  <c r="AP165" i="14"/>
  <c r="AO165" i="14"/>
  <c r="AM165" i="14"/>
  <c r="AL165" i="14"/>
  <c r="AK165" i="14"/>
  <c r="AJ165" i="14"/>
  <c r="AI165" i="14"/>
  <c r="AH165" i="14"/>
  <c r="AG165" i="14"/>
  <c r="AF165" i="14"/>
  <c r="V165" i="14"/>
  <c r="M165" i="14"/>
  <c r="AN165" i="14" s="1"/>
  <c r="D165" i="14"/>
  <c r="AV164" i="14"/>
  <c r="AU164" i="14"/>
  <c r="AT164" i="14"/>
  <c r="AS164" i="14"/>
  <c r="AR164" i="14"/>
  <c r="AQ164" i="14"/>
  <c r="AP164" i="14"/>
  <c r="AO164" i="14"/>
  <c r="AM164" i="14"/>
  <c r="AL164" i="14"/>
  <c r="AK164" i="14"/>
  <c r="AJ164" i="14"/>
  <c r="AI164" i="14"/>
  <c r="AH164" i="14"/>
  <c r="AG164" i="14"/>
  <c r="AF164" i="14"/>
  <c r="V164" i="14"/>
  <c r="AE164" i="14" s="1"/>
  <c r="M164" i="14"/>
  <c r="D164" i="14"/>
  <c r="D162" i="14" s="1"/>
  <c r="AD163" i="14"/>
  <c r="AC163" i="14"/>
  <c r="AB163" i="14"/>
  <c r="AK163" i="14" s="1"/>
  <c r="AA163" i="14"/>
  <c r="Z163" i="14"/>
  <c r="Y163" i="14"/>
  <c r="X163" i="14"/>
  <c r="W163" i="14"/>
  <c r="W161" i="14" s="1"/>
  <c r="U163" i="14"/>
  <c r="AV163" i="14" s="1"/>
  <c r="T163" i="14"/>
  <c r="AU163" i="14" s="1"/>
  <c r="S163" i="14"/>
  <c r="AT163" i="14" s="1"/>
  <c r="R163" i="14"/>
  <c r="AS163" i="14" s="1"/>
  <c r="Q163" i="14"/>
  <c r="AR163" i="14" s="1"/>
  <c r="P163" i="14"/>
  <c r="AQ163" i="14" s="1"/>
  <c r="O163" i="14"/>
  <c r="AP163" i="14" s="1"/>
  <c r="N163" i="14"/>
  <c r="AO163" i="14" s="1"/>
  <c r="L163" i="14"/>
  <c r="L161" i="14" s="1"/>
  <c r="K163" i="14"/>
  <c r="J163" i="14"/>
  <c r="I163" i="14"/>
  <c r="H163" i="14"/>
  <c r="H161" i="14" s="1"/>
  <c r="G163" i="14"/>
  <c r="F163" i="14"/>
  <c r="E163" i="14"/>
  <c r="AD162" i="14"/>
  <c r="AC162" i="14"/>
  <c r="AC161" i="14" s="1"/>
  <c r="AB162" i="14"/>
  <c r="AA162" i="14"/>
  <c r="Z162" i="14"/>
  <c r="Y162" i="14"/>
  <c r="AH162" i="14" s="1"/>
  <c r="X162" i="14"/>
  <c r="AG162" i="14" s="1"/>
  <c r="W162" i="14"/>
  <c r="U162" i="14"/>
  <c r="T162" i="14"/>
  <c r="AU162" i="14" s="1"/>
  <c r="S162" i="14"/>
  <c r="S161" i="14" s="1"/>
  <c r="R162" i="14"/>
  <c r="Q162" i="14"/>
  <c r="P162" i="14"/>
  <c r="AQ162" i="14" s="1"/>
  <c r="O162" i="14"/>
  <c r="AP162" i="14" s="1"/>
  <c r="N162" i="14"/>
  <c r="L162" i="14"/>
  <c r="K162" i="14"/>
  <c r="J162" i="14"/>
  <c r="J161" i="14" s="1"/>
  <c r="I162" i="14"/>
  <c r="H162" i="14"/>
  <c r="G162" i="14"/>
  <c r="G161" i="14" s="1"/>
  <c r="F162" i="14"/>
  <c r="F161" i="14" s="1"/>
  <c r="E162" i="14"/>
  <c r="AA161" i="14"/>
  <c r="K161" i="14"/>
  <c r="AV159" i="14"/>
  <c r="AU159" i="14"/>
  <c r="AT159" i="14"/>
  <c r="AS159" i="14"/>
  <c r="AR159" i="14"/>
  <c r="AQ159" i="14"/>
  <c r="AP159" i="14"/>
  <c r="AO159" i="14"/>
  <c r="AM159" i="14"/>
  <c r="AL159" i="14"/>
  <c r="AK159" i="14"/>
  <c r="AJ159" i="14"/>
  <c r="AI159" i="14"/>
  <c r="AH159" i="14"/>
  <c r="AG159" i="14"/>
  <c r="AF159" i="14"/>
  <c r="V159" i="14"/>
  <c r="AE159" i="14" s="1"/>
  <c r="M159" i="14"/>
  <c r="D159" i="14"/>
  <c r="AV158" i="14"/>
  <c r="AU158" i="14"/>
  <c r="AT158" i="14"/>
  <c r="AS158" i="14"/>
  <c r="AR158" i="14"/>
  <c r="AQ158" i="14"/>
  <c r="AP158" i="14"/>
  <c r="AO158" i="14"/>
  <c r="AM158" i="14"/>
  <c r="AL158" i="14"/>
  <c r="AK158" i="14"/>
  <c r="AJ158" i="14"/>
  <c r="AI158" i="14"/>
  <c r="AH158" i="14"/>
  <c r="AG158" i="14"/>
  <c r="AF158" i="14"/>
  <c r="V158" i="14"/>
  <c r="M158" i="14"/>
  <c r="AN158" i="14" s="1"/>
  <c r="D158" i="14"/>
  <c r="AV157" i="14"/>
  <c r="AU157" i="14"/>
  <c r="AT157" i="14"/>
  <c r="AS157" i="14"/>
  <c r="AR157" i="14"/>
  <c r="AQ157" i="14"/>
  <c r="AP157" i="14"/>
  <c r="AO157" i="14"/>
  <c r="AM157" i="14"/>
  <c r="AL157" i="14"/>
  <c r="AK157" i="14"/>
  <c r="AJ157" i="14"/>
  <c r="AI157" i="14"/>
  <c r="AH157" i="14"/>
  <c r="AG157" i="14"/>
  <c r="AF157" i="14"/>
  <c r="V157" i="14"/>
  <c r="M157" i="14"/>
  <c r="D157" i="14"/>
  <c r="AV156" i="14"/>
  <c r="AU156" i="14"/>
  <c r="AT156" i="14"/>
  <c r="AS156" i="14"/>
  <c r="AR156" i="14"/>
  <c r="AQ156" i="14"/>
  <c r="AP156" i="14"/>
  <c r="AO156" i="14"/>
  <c r="AM156" i="14"/>
  <c r="AL156" i="14"/>
  <c r="AK156" i="14"/>
  <c r="AJ156" i="14"/>
  <c r="AI156" i="14"/>
  <c r="AH156" i="14"/>
  <c r="AG156" i="14"/>
  <c r="AF156" i="14"/>
  <c r="V156" i="14"/>
  <c r="M156" i="14"/>
  <c r="AN156" i="14" s="1"/>
  <c r="D156" i="14"/>
  <c r="AV155" i="14"/>
  <c r="AU155" i="14"/>
  <c r="AT155" i="14"/>
  <c r="AS155" i="14"/>
  <c r="AR155" i="14"/>
  <c r="AQ155" i="14"/>
  <c r="AP155" i="14"/>
  <c r="AO155" i="14"/>
  <c r="AM155" i="14"/>
  <c r="AL155" i="14"/>
  <c r="AK155" i="14"/>
  <c r="AJ155" i="14"/>
  <c r="AI155" i="14"/>
  <c r="AH155" i="14"/>
  <c r="AG155" i="14"/>
  <c r="AF155" i="14"/>
  <c r="V155" i="14"/>
  <c r="M155" i="14"/>
  <c r="D155" i="14"/>
  <c r="AV154" i="14"/>
  <c r="AU154" i="14"/>
  <c r="AT154" i="14"/>
  <c r="AS154" i="14"/>
  <c r="AR154" i="14"/>
  <c r="AQ154" i="14"/>
  <c r="AP154" i="14"/>
  <c r="AO154" i="14"/>
  <c r="AM154" i="14"/>
  <c r="AL154" i="14"/>
  <c r="AK154" i="14"/>
  <c r="AJ154" i="14"/>
  <c r="AI154" i="14"/>
  <c r="AH154" i="14"/>
  <c r="AG154" i="14"/>
  <c r="AF154" i="14"/>
  <c r="V154" i="14"/>
  <c r="M154" i="14"/>
  <c r="AN154" i="14" s="1"/>
  <c r="D154" i="14"/>
  <c r="AV153" i="14"/>
  <c r="AU153" i="14"/>
  <c r="AT153" i="14"/>
  <c r="AS153" i="14"/>
  <c r="AR153" i="14"/>
  <c r="AQ153" i="14"/>
  <c r="AP153" i="14"/>
  <c r="AO153" i="14"/>
  <c r="AM153" i="14"/>
  <c r="AL153" i="14"/>
  <c r="AK153" i="14"/>
  <c r="AJ153" i="14"/>
  <c r="AI153" i="14"/>
  <c r="AH153" i="14"/>
  <c r="AG153" i="14"/>
  <c r="AF153" i="14"/>
  <c r="V153" i="14"/>
  <c r="AE153" i="14" s="1"/>
  <c r="M153" i="14"/>
  <c r="D153" i="14"/>
  <c r="AV152" i="14"/>
  <c r="AU152" i="14"/>
  <c r="AT152" i="14"/>
  <c r="AS152" i="14"/>
  <c r="AR152" i="14"/>
  <c r="AQ152" i="14"/>
  <c r="AP152" i="14"/>
  <c r="AO152" i="14"/>
  <c r="AM152" i="14"/>
  <c r="AL152" i="14"/>
  <c r="AK152" i="14"/>
  <c r="AJ152" i="14"/>
  <c r="AI152" i="14"/>
  <c r="AH152" i="14"/>
  <c r="AG152" i="14"/>
  <c r="AF152" i="14"/>
  <c r="V152" i="14"/>
  <c r="AE152" i="14" s="1"/>
  <c r="M152" i="14"/>
  <c r="D152" i="14"/>
  <c r="AV151" i="14"/>
  <c r="AU151" i="14"/>
  <c r="AT151" i="14"/>
  <c r="AS151" i="14"/>
  <c r="AR151" i="14"/>
  <c r="AQ151" i="14"/>
  <c r="AP151" i="14"/>
  <c r="AO151" i="14"/>
  <c r="AM151" i="14"/>
  <c r="AL151" i="14"/>
  <c r="AK151" i="14"/>
  <c r="AJ151" i="14"/>
  <c r="AI151" i="14"/>
  <c r="AH151" i="14"/>
  <c r="AG151" i="14"/>
  <c r="AF151" i="14"/>
  <c r="V151" i="14"/>
  <c r="AN151" i="14" s="1"/>
  <c r="M151" i="14"/>
  <c r="D151" i="14"/>
  <c r="AV150" i="14"/>
  <c r="AU150" i="14"/>
  <c r="AT150" i="14"/>
  <c r="AS150" i="14"/>
  <c r="AR150" i="14"/>
  <c r="AQ150" i="14"/>
  <c r="AP150" i="14"/>
  <c r="AO150" i="14"/>
  <c r="AM150" i="14"/>
  <c r="AL150" i="14"/>
  <c r="AK150" i="14"/>
  <c r="AJ150" i="14"/>
  <c r="AI150" i="14"/>
  <c r="AH150" i="14"/>
  <c r="AG150" i="14"/>
  <c r="AF150" i="14"/>
  <c r="V150" i="14"/>
  <c r="M150" i="14"/>
  <c r="D150" i="14"/>
  <c r="AV149" i="14"/>
  <c r="AU149" i="14"/>
  <c r="AT149" i="14"/>
  <c r="AS149" i="14"/>
  <c r="AR149" i="14"/>
  <c r="AQ149" i="14"/>
  <c r="AP149" i="14"/>
  <c r="AO149" i="14"/>
  <c r="AM149" i="14"/>
  <c r="AL149" i="14"/>
  <c r="AK149" i="14"/>
  <c r="AJ149" i="14"/>
  <c r="AI149" i="14"/>
  <c r="AH149" i="14"/>
  <c r="AG149" i="14"/>
  <c r="AF149" i="14"/>
  <c r="V149" i="14"/>
  <c r="AE149" i="14" s="1"/>
  <c r="M149" i="14"/>
  <c r="D149" i="14"/>
  <c r="AV148" i="14"/>
  <c r="AU148" i="14"/>
  <c r="AT148" i="14"/>
  <c r="AS148" i="14"/>
  <c r="AR148" i="14"/>
  <c r="AQ148" i="14"/>
  <c r="AP148" i="14"/>
  <c r="AO148" i="14"/>
  <c r="AM148" i="14"/>
  <c r="AL148" i="14"/>
  <c r="AK148" i="14"/>
  <c r="AJ148" i="14"/>
  <c r="AI148" i="14"/>
  <c r="AH148" i="14"/>
  <c r="AG148" i="14"/>
  <c r="AF148" i="14"/>
  <c r="V148" i="14"/>
  <c r="M148" i="14"/>
  <c r="D148" i="14"/>
  <c r="AV147" i="14"/>
  <c r="AU147" i="14"/>
  <c r="AT147" i="14"/>
  <c r="AS147" i="14"/>
  <c r="AR147" i="14"/>
  <c r="AQ147" i="14"/>
  <c r="AP147" i="14"/>
  <c r="AO147" i="14"/>
  <c r="AN147" i="14"/>
  <c r="AM147" i="14"/>
  <c r="AL147" i="14"/>
  <c r="AK147" i="14"/>
  <c r="AJ147" i="14"/>
  <c r="AI147" i="14"/>
  <c r="AH147" i="14"/>
  <c r="AG147" i="14"/>
  <c r="AF147" i="14"/>
  <c r="V147" i="14"/>
  <c r="AE147" i="14" s="1"/>
  <c r="M147" i="14"/>
  <c r="D147" i="14"/>
  <c r="AV146" i="14"/>
  <c r="AU146" i="14"/>
  <c r="AT146" i="14"/>
  <c r="AS146" i="14"/>
  <c r="AR146" i="14"/>
  <c r="AQ146" i="14"/>
  <c r="AP146" i="14"/>
  <c r="AO146" i="14"/>
  <c r="AM146" i="14"/>
  <c r="AL146" i="14"/>
  <c r="AK146" i="14"/>
  <c r="AJ146" i="14"/>
  <c r="AI146" i="14"/>
  <c r="AH146" i="14"/>
  <c r="AG146" i="14"/>
  <c r="AF146" i="14"/>
  <c r="V146" i="14"/>
  <c r="M146" i="14"/>
  <c r="D146" i="14"/>
  <c r="AV145" i="14"/>
  <c r="AU145" i="14"/>
  <c r="AT145" i="14"/>
  <c r="AS145" i="14"/>
  <c r="AR145" i="14"/>
  <c r="AQ145" i="14"/>
  <c r="AP145" i="14"/>
  <c r="AO145" i="14"/>
  <c r="AM145" i="14"/>
  <c r="AL145" i="14"/>
  <c r="AK145" i="14"/>
  <c r="AJ145" i="14"/>
  <c r="AI145" i="14"/>
  <c r="AH145" i="14"/>
  <c r="AG145" i="14"/>
  <c r="AF145" i="14"/>
  <c r="V145" i="14"/>
  <c r="M145" i="14"/>
  <c r="D145" i="14"/>
  <c r="AV144" i="14"/>
  <c r="AU144" i="14"/>
  <c r="AT144" i="14"/>
  <c r="AS144" i="14"/>
  <c r="AR144" i="14"/>
  <c r="AQ144" i="14"/>
  <c r="AP144" i="14"/>
  <c r="AO144" i="14"/>
  <c r="AM144" i="14"/>
  <c r="AL144" i="14"/>
  <c r="AK144" i="14"/>
  <c r="AJ144" i="14"/>
  <c r="AI144" i="14"/>
  <c r="AH144" i="14"/>
  <c r="AG144" i="14"/>
  <c r="AF144" i="14"/>
  <c r="V144" i="14"/>
  <c r="M144" i="14"/>
  <c r="AN144" i="14" s="1"/>
  <c r="D144" i="14"/>
  <c r="AV143" i="14"/>
  <c r="AU143" i="14"/>
  <c r="AT143" i="14"/>
  <c r="AS143" i="14"/>
  <c r="AR143" i="14"/>
  <c r="AQ143" i="14"/>
  <c r="AP143" i="14"/>
  <c r="AO143" i="14"/>
  <c r="AM143" i="14"/>
  <c r="AL143" i="14"/>
  <c r="AK143" i="14"/>
  <c r="AJ143" i="14"/>
  <c r="AI143" i="14"/>
  <c r="AH143" i="14"/>
  <c r="AG143" i="14"/>
  <c r="AF143" i="14"/>
  <c r="V143" i="14"/>
  <c r="AE143" i="14" s="1"/>
  <c r="M143" i="14"/>
  <c r="D143" i="14"/>
  <c r="AV142" i="14"/>
  <c r="AU142" i="14"/>
  <c r="AT142" i="14"/>
  <c r="AS142" i="14"/>
  <c r="AR142" i="14"/>
  <c r="AQ142" i="14"/>
  <c r="AP142" i="14"/>
  <c r="AO142" i="14"/>
  <c r="AM142" i="14"/>
  <c r="AL142" i="14"/>
  <c r="AK142" i="14"/>
  <c r="AJ142" i="14"/>
  <c r="AI142" i="14"/>
  <c r="AH142" i="14"/>
  <c r="AG142" i="14"/>
  <c r="AF142" i="14"/>
  <c r="V142" i="14"/>
  <c r="M142" i="14"/>
  <c r="AN142" i="14" s="1"/>
  <c r="D142" i="14"/>
  <c r="AV141" i="14"/>
  <c r="AU141" i="14"/>
  <c r="AT141" i="14"/>
  <c r="AS141" i="14"/>
  <c r="AR141" i="14"/>
  <c r="AQ141" i="14"/>
  <c r="AP141" i="14"/>
  <c r="AO141" i="14"/>
  <c r="AM141" i="14"/>
  <c r="AL141" i="14"/>
  <c r="AK141" i="14"/>
  <c r="AJ141" i="14"/>
  <c r="AI141" i="14"/>
  <c r="AH141" i="14"/>
  <c r="AG141" i="14"/>
  <c r="AF141" i="14"/>
  <c r="V141" i="14"/>
  <c r="M141" i="14"/>
  <c r="D141" i="14"/>
  <c r="AV140" i="14"/>
  <c r="AU140" i="14"/>
  <c r="AT140" i="14"/>
  <c r="AS140" i="14"/>
  <c r="AR140" i="14"/>
  <c r="AQ140" i="14"/>
  <c r="AP140" i="14"/>
  <c r="AO140" i="14"/>
  <c r="AM140" i="14"/>
  <c r="AL140" i="14"/>
  <c r="AK140" i="14"/>
  <c r="AJ140" i="14"/>
  <c r="AI140" i="14"/>
  <c r="AH140" i="14"/>
  <c r="AG140" i="14"/>
  <c r="AF140" i="14"/>
  <c r="V140" i="14"/>
  <c r="M140" i="14"/>
  <c r="AN140" i="14" s="1"/>
  <c r="D140" i="14"/>
  <c r="AV139" i="14"/>
  <c r="AU139" i="14"/>
  <c r="AT139" i="14"/>
  <c r="AS139" i="14"/>
  <c r="AR139" i="14"/>
  <c r="AQ139" i="14"/>
  <c r="AP139" i="14"/>
  <c r="AO139" i="14"/>
  <c r="AM139" i="14"/>
  <c r="AL139" i="14"/>
  <c r="AK139" i="14"/>
  <c r="AJ139" i="14"/>
  <c r="AI139" i="14"/>
  <c r="AH139" i="14"/>
  <c r="AG139" i="14"/>
  <c r="AF139" i="14"/>
  <c r="V139" i="14"/>
  <c r="M139" i="14"/>
  <c r="D139" i="14"/>
  <c r="AV138" i="14"/>
  <c r="AU138" i="14"/>
  <c r="AT138" i="14"/>
  <c r="AS138" i="14"/>
  <c r="AR138" i="14"/>
  <c r="AQ138" i="14"/>
  <c r="AP138" i="14"/>
  <c r="AO138" i="14"/>
  <c r="AM138" i="14"/>
  <c r="AL138" i="14"/>
  <c r="AK138" i="14"/>
  <c r="AJ138" i="14"/>
  <c r="AI138" i="14"/>
  <c r="AH138" i="14"/>
  <c r="AG138" i="14"/>
  <c r="AF138" i="14"/>
  <c r="V138" i="14"/>
  <c r="M138" i="14"/>
  <c r="AN138" i="14" s="1"/>
  <c r="D138" i="14"/>
  <c r="AV137" i="14"/>
  <c r="AU137" i="14"/>
  <c r="AT137" i="14"/>
  <c r="AS137" i="14"/>
  <c r="AR137" i="14"/>
  <c r="AQ137" i="14"/>
  <c r="AP137" i="14"/>
  <c r="AO137" i="14"/>
  <c r="AM137" i="14"/>
  <c r="AL137" i="14"/>
  <c r="AK137" i="14"/>
  <c r="AJ137" i="14"/>
  <c r="AI137" i="14"/>
  <c r="AH137" i="14"/>
  <c r="AG137" i="14"/>
  <c r="AF137" i="14"/>
  <c r="V137" i="14"/>
  <c r="AE137" i="14" s="1"/>
  <c r="M137" i="14"/>
  <c r="D137" i="14"/>
  <c r="AV136" i="14"/>
  <c r="AU136" i="14"/>
  <c r="AT136" i="14"/>
  <c r="AS136" i="14"/>
  <c r="AR136" i="14"/>
  <c r="AQ136" i="14"/>
  <c r="AP136" i="14"/>
  <c r="AO136" i="14"/>
  <c r="AM136" i="14"/>
  <c r="AL136" i="14"/>
  <c r="AK136" i="14"/>
  <c r="AJ136" i="14"/>
  <c r="AI136" i="14"/>
  <c r="AH136" i="14"/>
  <c r="AG136" i="14"/>
  <c r="AF136" i="14"/>
  <c r="V136" i="14"/>
  <c r="AE136" i="14" s="1"/>
  <c r="M136" i="14"/>
  <c r="D136" i="14"/>
  <c r="AV135" i="14"/>
  <c r="AU135" i="14"/>
  <c r="AT135" i="14"/>
  <c r="AS135" i="14"/>
  <c r="AR135" i="14"/>
  <c r="AQ135" i="14"/>
  <c r="AP135" i="14"/>
  <c r="AO135" i="14"/>
  <c r="AM135" i="14"/>
  <c r="AL135" i="14"/>
  <c r="AK135" i="14"/>
  <c r="AJ135" i="14"/>
  <c r="AI135" i="14"/>
  <c r="AH135" i="14"/>
  <c r="AG135" i="14"/>
  <c r="AF135" i="14"/>
  <c r="V135" i="14"/>
  <c r="AN135" i="14" s="1"/>
  <c r="M135" i="14"/>
  <c r="D135" i="14"/>
  <c r="AV134" i="14"/>
  <c r="AU134" i="14"/>
  <c r="AT134" i="14"/>
  <c r="AS134" i="14"/>
  <c r="AR134" i="14"/>
  <c r="AQ134" i="14"/>
  <c r="AP134" i="14"/>
  <c r="AO134" i="14"/>
  <c r="AM134" i="14"/>
  <c r="AL134" i="14"/>
  <c r="AK134" i="14"/>
  <c r="AJ134" i="14"/>
  <c r="AI134" i="14"/>
  <c r="AH134" i="14"/>
  <c r="AG134" i="14"/>
  <c r="AF134" i="14"/>
  <c r="V134" i="14"/>
  <c r="M134" i="14"/>
  <c r="D134" i="14"/>
  <c r="AV133" i="14"/>
  <c r="AU133" i="14"/>
  <c r="AT133" i="14"/>
  <c r="AS133" i="14"/>
  <c r="AR133" i="14"/>
  <c r="AQ133" i="14"/>
  <c r="AP133" i="14"/>
  <c r="AO133" i="14"/>
  <c r="AM133" i="14"/>
  <c r="AL133" i="14"/>
  <c r="AK133" i="14"/>
  <c r="AJ133" i="14"/>
  <c r="AI133" i="14"/>
  <c r="AH133" i="14"/>
  <c r="AG133" i="14"/>
  <c r="AF133" i="14"/>
  <c r="V133" i="14"/>
  <c r="AE133" i="14" s="1"/>
  <c r="M133" i="14"/>
  <c r="D133" i="14"/>
  <c r="AV132" i="14"/>
  <c r="AU132" i="14"/>
  <c r="AT132" i="14"/>
  <c r="AS132" i="14"/>
  <c r="AR132" i="14"/>
  <c r="AQ132" i="14"/>
  <c r="AP132" i="14"/>
  <c r="AO132" i="14"/>
  <c r="AM132" i="14"/>
  <c r="AL132" i="14"/>
  <c r="AK132" i="14"/>
  <c r="AJ132" i="14"/>
  <c r="AI132" i="14"/>
  <c r="AH132" i="14"/>
  <c r="AG132" i="14"/>
  <c r="AF132" i="14"/>
  <c r="V132" i="14"/>
  <c r="M132" i="14"/>
  <c r="D132" i="14"/>
  <c r="AV131" i="14"/>
  <c r="AU131" i="14"/>
  <c r="AT131" i="14"/>
  <c r="AS131" i="14"/>
  <c r="AR131" i="14"/>
  <c r="AQ131" i="14"/>
  <c r="AP131" i="14"/>
  <c r="AO131" i="14"/>
  <c r="AN131" i="14"/>
  <c r="AM131" i="14"/>
  <c r="AL131" i="14"/>
  <c r="AK131" i="14"/>
  <c r="AJ131" i="14"/>
  <c r="AI131" i="14"/>
  <c r="AH131" i="14"/>
  <c r="AG131" i="14"/>
  <c r="AF131" i="14"/>
  <c r="V131" i="14"/>
  <c r="AE131" i="14" s="1"/>
  <c r="M131" i="14"/>
  <c r="D131" i="14"/>
  <c r="AV130" i="14"/>
  <c r="AU130" i="14"/>
  <c r="AT130" i="14"/>
  <c r="AS130" i="14"/>
  <c r="AR130" i="14"/>
  <c r="AQ130" i="14"/>
  <c r="AP130" i="14"/>
  <c r="AO130" i="14"/>
  <c r="AM130" i="14"/>
  <c r="AL130" i="14"/>
  <c r="AK130" i="14"/>
  <c r="AJ130" i="14"/>
  <c r="AI130" i="14"/>
  <c r="AH130" i="14"/>
  <c r="AG130" i="14"/>
  <c r="AF130" i="14"/>
  <c r="V130" i="14"/>
  <c r="M130" i="14"/>
  <c r="D130" i="14"/>
  <c r="AV129" i="14"/>
  <c r="AU129" i="14"/>
  <c r="AT129" i="14"/>
  <c r="AS129" i="14"/>
  <c r="AR129" i="14"/>
  <c r="AQ129" i="14"/>
  <c r="AP129" i="14"/>
  <c r="AO129" i="14"/>
  <c r="AM129" i="14"/>
  <c r="AL129" i="14"/>
  <c r="AK129" i="14"/>
  <c r="AJ129" i="14"/>
  <c r="AI129" i="14"/>
  <c r="AH129" i="14"/>
  <c r="AG129" i="14"/>
  <c r="AF129" i="14"/>
  <c r="V129" i="14"/>
  <c r="M129" i="14"/>
  <c r="D129" i="14"/>
  <c r="AV128" i="14"/>
  <c r="AU128" i="14"/>
  <c r="AT128" i="14"/>
  <c r="AS128" i="14"/>
  <c r="AR128" i="14"/>
  <c r="AQ128" i="14"/>
  <c r="AP128" i="14"/>
  <c r="AO128" i="14"/>
  <c r="AM128" i="14"/>
  <c r="AL128" i="14"/>
  <c r="AK128" i="14"/>
  <c r="AJ128" i="14"/>
  <c r="AI128" i="14"/>
  <c r="AH128" i="14"/>
  <c r="AG128" i="14"/>
  <c r="AF128" i="14"/>
  <c r="V128" i="14"/>
  <c r="M128" i="14"/>
  <c r="AN128" i="14" s="1"/>
  <c r="D128" i="14"/>
  <c r="AV127" i="14"/>
  <c r="AU127" i="14"/>
  <c r="AT127" i="14"/>
  <c r="AS127" i="14"/>
  <c r="AR127" i="14"/>
  <c r="AQ127" i="14"/>
  <c r="AP127" i="14"/>
  <c r="AO127" i="14"/>
  <c r="AM127" i="14"/>
  <c r="AL127" i="14"/>
  <c r="AK127" i="14"/>
  <c r="AJ127" i="14"/>
  <c r="AI127" i="14"/>
  <c r="AH127" i="14"/>
  <c r="AG127" i="14"/>
  <c r="AF127" i="14"/>
  <c r="V127" i="14"/>
  <c r="AE127" i="14" s="1"/>
  <c r="M127" i="14"/>
  <c r="D127" i="14"/>
  <c r="AV126" i="14"/>
  <c r="AU126" i="14"/>
  <c r="AT126" i="14"/>
  <c r="AS126" i="14"/>
  <c r="AR126" i="14"/>
  <c r="AQ126" i="14"/>
  <c r="AP126" i="14"/>
  <c r="AO126" i="14"/>
  <c r="AM126" i="14"/>
  <c r="AL126" i="14"/>
  <c r="AK126" i="14"/>
  <c r="AJ126" i="14"/>
  <c r="AI126" i="14"/>
  <c r="AH126" i="14"/>
  <c r="AG126" i="14"/>
  <c r="AF126" i="14"/>
  <c r="V126" i="14"/>
  <c r="M126" i="14"/>
  <c r="D126" i="14"/>
  <c r="AV125" i="14"/>
  <c r="AU125" i="14"/>
  <c r="AT125" i="14"/>
  <c r="AS125" i="14"/>
  <c r="AR125" i="14"/>
  <c r="AQ125" i="14"/>
  <c r="AP125" i="14"/>
  <c r="AO125" i="14"/>
  <c r="AM125" i="14"/>
  <c r="AL125" i="14"/>
  <c r="AK125" i="14"/>
  <c r="AJ125" i="14"/>
  <c r="AI125" i="14"/>
  <c r="AH125" i="14"/>
  <c r="AG125" i="14"/>
  <c r="AF125" i="14"/>
  <c r="V125" i="14"/>
  <c r="M125" i="14"/>
  <c r="D125" i="14"/>
  <c r="AV124" i="14"/>
  <c r="AU124" i="14"/>
  <c r="AT124" i="14"/>
  <c r="AS124" i="14"/>
  <c r="AR124" i="14"/>
  <c r="AQ124" i="14"/>
  <c r="AP124" i="14"/>
  <c r="AO124" i="14"/>
  <c r="AM124" i="14"/>
  <c r="AL124" i="14"/>
  <c r="AK124" i="14"/>
  <c r="AJ124" i="14"/>
  <c r="AI124" i="14"/>
  <c r="AH124" i="14"/>
  <c r="AG124" i="14"/>
  <c r="AF124" i="14"/>
  <c r="V124" i="14"/>
  <c r="M124" i="14"/>
  <c r="AN124" i="14" s="1"/>
  <c r="D124" i="14"/>
  <c r="AV123" i="14"/>
  <c r="AU123" i="14"/>
  <c r="AT123" i="14"/>
  <c r="AS123" i="14"/>
  <c r="AR123" i="14"/>
  <c r="AQ123" i="14"/>
  <c r="AP123" i="14"/>
  <c r="AO123" i="14"/>
  <c r="AM123" i="14"/>
  <c r="AL123" i="14"/>
  <c r="AK123" i="14"/>
  <c r="AJ123" i="14"/>
  <c r="AI123" i="14"/>
  <c r="AH123" i="14"/>
  <c r="AG123" i="14"/>
  <c r="AF123" i="14"/>
  <c r="V123" i="14"/>
  <c r="AE123" i="14" s="1"/>
  <c r="M123" i="14"/>
  <c r="D123" i="14"/>
  <c r="AV122" i="14"/>
  <c r="AU122" i="14"/>
  <c r="AT122" i="14"/>
  <c r="AS122" i="14"/>
  <c r="AR122" i="14"/>
  <c r="AQ122" i="14"/>
  <c r="AP122" i="14"/>
  <c r="AO122" i="14"/>
  <c r="AM122" i="14"/>
  <c r="AL122" i="14"/>
  <c r="AK122" i="14"/>
  <c r="AJ122" i="14"/>
  <c r="AI122" i="14"/>
  <c r="AH122" i="14"/>
  <c r="AG122" i="14"/>
  <c r="AF122" i="14"/>
  <c r="V122" i="14"/>
  <c r="M122" i="14"/>
  <c r="D122" i="14"/>
  <c r="D120" i="14" s="1"/>
  <c r="AK121" i="14"/>
  <c r="AD121" i="14"/>
  <c r="AC121" i="14"/>
  <c r="AB121" i="14"/>
  <c r="AA121" i="14"/>
  <c r="Z121" i="14"/>
  <c r="Y121" i="14"/>
  <c r="X121" i="14"/>
  <c r="W121" i="14"/>
  <c r="U121" i="14"/>
  <c r="AV121" i="14" s="1"/>
  <c r="T121" i="14"/>
  <c r="AU121" i="14" s="1"/>
  <c r="S121" i="14"/>
  <c r="AT121" i="14" s="1"/>
  <c r="R121" i="14"/>
  <c r="AS121" i="14" s="1"/>
  <c r="Q121" i="14"/>
  <c r="P121" i="14"/>
  <c r="AQ121" i="14" s="1"/>
  <c r="O121" i="14"/>
  <c r="AP121" i="14" s="1"/>
  <c r="N121" i="14"/>
  <c r="AO121" i="14" s="1"/>
  <c r="L121" i="14"/>
  <c r="K121" i="14"/>
  <c r="J121" i="14"/>
  <c r="I121" i="14"/>
  <c r="H121" i="14"/>
  <c r="G121" i="14"/>
  <c r="F121" i="14"/>
  <c r="E121" i="14"/>
  <c r="AD120" i="14"/>
  <c r="AC120" i="14"/>
  <c r="AB120" i="14"/>
  <c r="AA120" i="14"/>
  <c r="Z120" i="14"/>
  <c r="AI120" i="14" s="1"/>
  <c r="Y120" i="14"/>
  <c r="X120" i="14"/>
  <c r="X119" i="14" s="1"/>
  <c r="W120" i="14"/>
  <c r="V120" i="14"/>
  <c r="U120" i="14"/>
  <c r="T120" i="14"/>
  <c r="AU120" i="14" s="1"/>
  <c r="S120" i="14"/>
  <c r="R120" i="14"/>
  <c r="AS120" i="14" s="1"/>
  <c r="Q120" i="14"/>
  <c r="P120" i="14"/>
  <c r="P119" i="14" s="1"/>
  <c r="O120" i="14"/>
  <c r="N120" i="14"/>
  <c r="L120" i="14"/>
  <c r="K120" i="14"/>
  <c r="J120" i="14"/>
  <c r="J119" i="14" s="1"/>
  <c r="I120" i="14"/>
  <c r="I10" i="14" s="1"/>
  <c r="H120" i="14"/>
  <c r="G120" i="14"/>
  <c r="F120" i="14"/>
  <c r="F119" i="14" s="1"/>
  <c r="E120" i="14"/>
  <c r="T119" i="14"/>
  <c r="H119" i="14"/>
  <c r="AV117" i="14"/>
  <c r="AU117" i="14"/>
  <c r="AT117" i="14"/>
  <c r="AS117" i="14"/>
  <c r="AR117" i="14"/>
  <c r="AQ117" i="14"/>
  <c r="AP117" i="14"/>
  <c r="AO117" i="14"/>
  <c r="AM117" i="14"/>
  <c r="AL117" i="14"/>
  <c r="AK117" i="14"/>
  <c r="AJ117" i="14"/>
  <c r="AI117" i="14"/>
  <c r="AH117" i="14"/>
  <c r="AG117" i="14"/>
  <c r="AF117" i="14"/>
  <c r="V117" i="14"/>
  <c r="M117" i="14"/>
  <c r="D117" i="14"/>
  <c r="AV116" i="14"/>
  <c r="AU116" i="14"/>
  <c r="AT116" i="14"/>
  <c r="AS116" i="14"/>
  <c r="AR116" i="14"/>
  <c r="AQ116" i="14"/>
  <c r="AP116" i="14"/>
  <c r="AO116" i="14"/>
  <c r="AM116" i="14"/>
  <c r="AL116" i="14"/>
  <c r="AK116" i="14"/>
  <c r="AJ116" i="14"/>
  <c r="AI116" i="14"/>
  <c r="AH116" i="14"/>
  <c r="AG116" i="14"/>
  <c r="AF116" i="14"/>
  <c r="V116" i="14"/>
  <c r="M116" i="14"/>
  <c r="D116" i="14"/>
  <c r="AV115" i="14"/>
  <c r="AU115" i="14"/>
  <c r="AT115" i="14"/>
  <c r="AS115" i="14"/>
  <c r="AR115" i="14"/>
  <c r="AQ115" i="14"/>
  <c r="AP115" i="14"/>
  <c r="AO115" i="14"/>
  <c r="AM115" i="14"/>
  <c r="AL115" i="14"/>
  <c r="AK115" i="14"/>
  <c r="AJ115" i="14"/>
  <c r="AI115" i="14"/>
  <c r="AH115" i="14"/>
  <c r="AG115" i="14"/>
  <c r="AF115" i="14"/>
  <c r="V115" i="14"/>
  <c r="AE115" i="14" s="1"/>
  <c r="M115" i="14"/>
  <c r="D115" i="14"/>
  <c r="AV114" i="14"/>
  <c r="AU114" i="14"/>
  <c r="AT114" i="14"/>
  <c r="AS114" i="14"/>
  <c r="AR114" i="14"/>
  <c r="AQ114" i="14"/>
  <c r="AP114" i="14"/>
  <c r="AO114" i="14"/>
  <c r="AM114" i="14"/>
  <c r="AL114" i="14"/>
  <c r="AK114" i="14"/>
  <c r="AJ114" i="14"/>
  <c r="AI114" i="14"/>
  <c r="AH114" i="14"/>
  <c r="AG114" i="14"/>
  <c r="AF114" i="14"/>
  <c r="V114" i="14"/>
  <c r="M114" i="14"/>
  <c r="D114" i="14"/>
  <c r="AV113" i="14"/>
  <c r="AU113" i="14"/>
  <c r="AT113" i="14"/>
  <c r="AS113" i="14"/>
  <c r="AR113" i="14"/>
  <c r="AQ113" i="14"/>
  <c r="AP113" i="14"/>
  <c r="AO113" i="14"/>
  <c r="AM113" i="14"/>
  <c r="AL113" i="14"/>
  <c r="AK113" i="14"/>
  <c r="AJ113" i="14"/>
  <c r="AI113" i="14"/>
  <c r="AH113" i="14"/>
  <c r="AG113" i="14"/>
  <c r="AF113" i="14"/>
  <c r="V113" i="14"/>
  <c r="M113" i="14"/>
  <c r="D113" i="14"/>
  <c r="AV112" i="14"/>
  <c r="AU112" i="14"/>
  <c r="AT112" i="14"/>
  <c r="AS112" i="14"/>
  <c r="AR112" i="14"/>
  <c r="AQ112" i="14"/>
  <c r="AP112" i="14"/>
  <c r="AO112" i="14"/>
  <c r="AM112" i="14"/>
  <c r="AL112" i="14"/>
  <c r="AK112" i="14"/>
  <c r="AJ112" i="14"/>
  <c r="AI112" i="14"/>
  <c r="AH112" i="14"/>
  <c r="AG112" i="14"/>
  <c r="AF112" i="14"/>
  <c r="V112" i="14"/>
  <c r="M112" i="14"/>
  <c r="AN112" i="14" s="1"/>
  <c r="D112" i="14"/>
  <c r="AV111" i="14"/>
  <c r="AU111" i="14"/>
  <c r="AT111" i="14"/>
  <c r="AS111" i="14"/>
  <c r="AR111" i="14"/>
  <c r="AQ111" i="14"/>
  <c r="AP111" i="14"/>
  <c r="AO111" i="14"/>
  <c r="AM111" i="14"/>
  <c r="AL111" i="14"/>
  <c r="AK111" i="14"/>
  <c r="AJ111" i="14"/>
  <c r="AI111" i="14"/>
  <c r="AH111" i="14"/>
  <c r="AG111" i="14"/>
  <c r="AF111" i="14"/>
  <c r="V111" i="14"/>
  <c r="M111" i="14"/>
  <c r="D111" i="14"/>
  <c r="AV110" i="14"/>
  <c r="AU110" i="14"/>
  <c r="AT110" i="14"/>
  <c r="AS110" i="14"/>
  <c r="AR110" i="14"/>
  <c r="AQ110" i="14"/>
  <c r="AP110" i="14"/>
  <c r="AO110" i="14"/>
  <c r="AM110" i="14"/>
  <c r="AL110" i="14"/>
  <c r="AK110" i="14"/>
  <c r="AJ110" i="14"/>
  <c r="AI110" i="14"/>
  <c r="AH110" i="14"/>
  <c r="AG110" i="14"/>
  <c r="AF110" i="14"/>
  <c r="V110" i="14"/>
  <c r="M110" i="14"/>
  <c r="AN110" i="14" s="1"/>
  <c r="D110" i="14"/>
  <c r="AV109" i="14"/>
  <c r="AU109" i="14"/>
  <c r="AT109" i="14"/>
  <c r="AS109" i="14"/>
  <c r="AR109" i="14"/>
  <c r="AQ109" i="14"/>
  <c r="AP109" i="14"/>
  <c r="AO109" i="14"/>
  <c r="AM109" i="14"/>
  <c r="AL109" i="14"/>
  <c r="AK109" i="14"/>
  <c r="AJ109" i="14"/>
  <c r="AI109" i="14"/>
  <c r="AH109" i="14"/>
  <c r="AG109" i="14"/>
  <c r="AF109" i="14"/>
  <c r="V109" i="14"/>
  <c r="M109" i="14"/>
  <c r="D109" i="14"/>
  <c r="AV108" i="14"/>
  <c r="AU108" i="14"/>
  <c r="AT108" i="14"/>
  <c r="AS108" i="14"/>
  <c r="AR108" i="14"/>
  <c r="AQ108" i="14"/>
  <c r="AP108" i="14"/>
  <c r="AO108" i="14"/>
  <c r="AM108" i="14"/>
  <c r="AL108" i="14"/>
  <c r="AK108" i="14"/>
  <c r="AJ108" i="14"/>
  <c r="AI108" i="14"/>
  <c r="AH108" i="14"/>
  <c r="AG108" i="14"/>
  <c r="AF108" i="14"/>
  <c r="V108" i="14"/>
  <c r="M108" i="14"/>
  <c r="D108" i="14"/>
  <c r="AV107" i="14"/>
  <c r="AU107" i="14"/>
  <c r="AT107" i="14"/>
  <c r="AS107" i="14"/>
  <c r="AR107" i="14"/>
  <c r="AQ107" i="14"/>
  <c r="AP107" i="14"/>
  <c r="AO107" i="14"/>
  <c r="AM107" i="14"/>
  <c r="AL107" i="14"/>
  <c r="AK107" i="14"/>
  <c r="AJ107" i="14"/>
  <c r="AI107" i="14"/>
  <c r="AH107" i="14"/>
  <c r="AG107" i="14"/>
  <c r="AF107" i="14"/>
  <c r="V107" i="14"/>
  <c r="M107" i="14"/>
  <c r="AE107" i="14" s="1"/>
  <c r="D107" i="14"/>
  <c r="AV106" i="14"/>
  <c r="AU106" i="14"/>
  <c r="AT106" i="14"/>
  <c r="AS106" i="14"/>
  <c r="AR106" i="14"/>
  <c r="AQ106" i="14"/>
  <c r="AP106" i="14"/>
  <c r="AO106" i="14"/>
  <c r="AM106" i="14"/>
  <c r="AL106" i="14"/>
  <c r="AK106" i="14"/>
  <c r="AJ106" i="14"/>
  <c r="AI106" i="14"/>
  <c r="AH106" i="14"/>
  <c r="AG106" i="14"/>
  <c r="AF106" i="14"/>
  <c r="V106" i="14"/>
  <c r="M106" i="14"/>
  <c r="AE106" i="14" s="1"/>
  <c r="D106" i="14"/>
  <c r="AV105" i="14"/>
  <c r="AU105" i="14"/>
  <c r="AT105" i="14"/>
  <c r="AS105" i="14"/>
  <c r="AR105" i="14"/>
  <c r="AQ105" i="14"/>
  <c r="AP105" i="14"/>
  <c r="AO105" i="14"/>
  <c r="AM105" i="14"/>
  <c r="AL105" i="14"/>
  <c r="AK105" i="14"/>
  <c r="AJ105" i="14"/>
  <c r="AI105" i="14"/>
  <c r="AH105" i="14"/>
  <c r="AG105" i="14"/>
  <c r="AF105" i="14"/>
  <c r="V105" i="14"/>
  <c r="AE105" i="14" s="1"/>
  <c r="M105" i="14"/>
  <c r="D105" i="14"/>
  <c r="AV104" i="14"/>
  <c r="AU104" i="14"/>
  <c r="AT104" i="14"/>
  <c r="AS104" i="14"/>
  <c r="AR104" i="14"/>
  <c r="AQ104" i="14"/>
  <c r="AP104" i="14"/>
  <c r="AO104" i="14"/>
  <c r="AM104" i="14"/>
  <c r="AL104" i="14"/>
  <c r="AK104" i="14"/>
  <c r="AJ104" i="14"/>
  <c r="AI104" i="14"/>
  <c r="AH104" i="14"/>
  <c r="AG104" i="14"/>
  <c r="AF104" i="14"/>
  <c r="V104" i="14"/>
  <c r="M104" i="14"/>
  <c r="D104" i="14"/>
  <c r="AV103" i="14"/>
  <c r="AU103" i="14"/>
  <c r="AT103" i="14"/>
  <c r="AS103" i="14"/>
  <c r="AR103" i="14"/>
  <c r="AQ103" i="14"/>
  <c r="AP103" i="14"/>
  <c r="AO103" i="14"/>
  <c r="AM103" i="14"/>
  <c r="AL103" i="14"/>
  <c r="AK103" i="14"/>
  <c r="AJ103" i="14"/>
  <c r="AI103" i="14"/>
  <c r="AH103" i="14"/>
  <c r="AG103" i="14"/>
  <c r="AF103" i="14"/>
  <c r="V103" i="14"/>
  <c r="AE103" i="14" s="1"/>
  <c r="M103" i="14"/>
  <c r="D103" i="14"/>
  <c r="AV102" i="14"/>
  <c r="AU102" i="14"/>
  <c r="AT102" i="14"/>
  <c r="AS102" i="14"/>
  <c r="AR102" i="14"/>
  <c r="AQ102" i="14"/>
  <c r="AP102" i="14"/>
  <c r="AO102" i="14"/>
  <c r="AM102" i="14"/>
  <c r="AL102" i="14"/>
  <c r="AK102" i="14"/>
  <c r="AJ102" i="14"/>
  <c r="AI102" i="14"/>
  <c r="AH102" i="14"/>
  <c r="AG102" i="14"/>
  <c r="AF102" i="14"/>
  <c r="AE102" i="14"/>
  <c r="V102" i="14"/>
  <c r="M102" i="14"/>
  <c r="AN102" i="14" s="1"/>
  <c r="D102" i="14"/>
  <c r="AV101" i="14"/>
  <c r="AU101" i="14"/>
  <c r="AT101" i="14"/>
  <c r="AS101" i="14"/>
  <c r="AR101" i="14"/>
  <c r="AQ101" i="14"/>
  <c r="AP101" i="14"/>
  <c r="AO101" i="14"/>
  <c r="AM101" i="14"/>
  <c r="AL101" i="14"/>
  <c r="AK101" i="14"/>
  <c r="AJ101" i="14"/>
  <c r="AI101" i="14"/>
  <c r="AH101" i="14"/>
  <c r="AG101" i="14"/>
  <c r="AF101" i="14"/>
  <c r="V101" i="14"/>
  <c r="M101" i="14"/>
  <c r="D101" i="14"/>
  <c r="AV100" i="14"/>
  <c r="AU100" i="14"/>
  <c r="AT100" i="14"/>
  <c r="AS100" i="14"/>
  <c r="AR100" i="14"/>
  <c r="AQ100" i="14"/>
  <c r="AP100" i="14"/>
  <c r="AO100" i="14"/>
  <c r="AM100" i="14"/>
  <c r="AL100" i="14"/>
  <c r="AK100" i="14"/>
  <c r="AJ100" i="14"/>
  <c r="AI100" i="14"/>
  <c r="AH100" i="14"/>
  <c r="AG100" i="14"/>
  <c r="AF100" i="14"/>
  <c r="V100" i="14"/>
  <c r="M100" i="14"/>
  <c r="D100" i="14"/>
  <c r="AV99" i="14"/>
  <c r="AU99" i="14"/>
  <c r="AT99" i="14"/>
  <c r="AS99" i="14"/>
  <c r="AR99" i="14"/>
  <c r="AQ99" i="14"/>
  <c r="AP99" i="14"/>
  <c r="AO99" i="14"/>
  <c r="AM99" i="14"/>
  <c r="AL99" i="14"/>
  <c r="AK99" i="14"/>
  <c r="AJ99" i="14"/>
  <c r="AI99" i="14"/>
  <c r="AH99" i="14"/>
  <c r="AG99" i="14"/>
  <c r="AF99" i="14"/>
  <c r="V99" i="14"/>
  <c r="AE99" i="14" s="1"/>
  <c r="M99" i="14"/>
  <c r="D99" i="14"/>
  <c r="AV98" i="14"/>
  <c r="AU98" i="14"/>
  <c r="AT98" i="14"/>
  <c r="AS98" i="14"/>
  <c r="AR98" i="14"/>
  <c r="AQ98" i="14"/>
  <c r="AP98" i="14"/>
  <c r="AO98" i="14"/>
  <c r="AM98" i="14"/>
  <c r="AL98" i="14"/>
  <c r="AK98" i="14"/>
  <c r="AJ98" i="14"/>
  <c r="AI98" i="14"/>
  <c r="AH98" i="14"/>
  <c r="AG98" i="14"/>
  <c r="AF98" i="14"/>
  <c r="V98" i="14"/>
  <c r="M98" i="14"/>
  <c r="D98" i="14"/>
  <c r="AV97" i="14"/>
  <c r="AU97" i="14"/>
  <c r="AT97" i="14"/>
  <c r="AS97" i="14"/>
  <c r="AR97" i="14"/>
  <c r="AQ97" i="14"/>
  <c r="AP97" i="14"/>
  <c r="AO97" i="14"/>
  <c r="AM97" i="14"/>
  <c r="AL97" i="14"/>
  <c r="AK97" i="14"/>
  <c r="AJ97" i="14"/>
  <c r="AI97" i="14"/>
  <c r="AH97" i="14"/>
  <c r="AG97" i="14"/>
  <c r="AF97" i="14"/>
  <c r="V97" i="14"/>
  <c r="M97" i="14"/>
  <c r="D97" i="14"/>
  <c r="AV96" i="14"/>
  <c r="AU96" i="14"/>
  <c r="AT96" i="14"/>
  <c r="AS96" i="14"/>
  <c r="AR96" i="14"/>
  <c r="AQ96" i="14"/>
  <c r="AP96" i="14"/>
  <c r="AO96" i="14"/>
  <c r="AM96" i="14"/>
  <c r="AL96" i="14"/>
  <c r="AK96" i="14"/>
  <c r="AJ96" i="14"/>
  <c r="AI96" i="14"/>
  <c r="AH96" i="14"/>
  <c r="AG96" i="14"/>
  <c r="AF96" i="14"/>
  <c r="V96" i="14"/>
  <c r="M96" i="14"/>
  <c r="AN96" i="14" s="1"/>
  <c r="D96" i="14"/>
  <c r="AV95" i="14"/>
  <c r="AU95" i="14"/>
  <c r="AT95" i="14"/>
  <c r="AS95" i="14"/>
  <c r="AR95" i="14"/>
  <c r="AQ95" i="14"/>
  <c r="AP95" i="14"/>
  <c r="AO95" i="14"/>
  <c r="AM95" i="14"/>
  <c r="AL95" i="14"/>
  <c r="AK95" i="14"/>
  <c r="AJ95" i="14"/>
  <c r="AI95" i="14"/>
  <c r="AH95" i="14"/>
  <c r="AG95" i="14"/>
  <c r="AF95" i="14"/>
  <c r="V95" i="14"/>
  <c r="M95" i="14"/>
  <c r="D95" i="14"/>
  <c r="AV94" i="14"/>
  <c r="AU94" i="14"/>
  <c r="AT94" i="14"/>
  <c r="AS94" i="14"/>
  <c r="AR94" i="14"/>
  <c r="AQ94" i="14"/>
  <c r="AP94" i="14"/>
  <c r="AO94" i="14"/>
  <c r="AM94" i="14"/>
  <c r="AL94" i="14"/>
  <c r="AK94" i="14"/>
  <c r="AJ94" i="14"/>
  <c r="AI94" i="14"/>
  <c r="AH94" i="14"/>
  <c r="AG94" i="14"/>
  <c r="AF94" i="14"/>
  <c r="V94" i="14"/>
  <c r="M94" i="14"/>
  <c r="AN94" i="14" s="1"/>
  <c r="D94" i="14"/>
  <c r="AV93" i="14"/>
  <c r="AU93" i="14"/>
  <c r="AT93" i="14"/>
  <c r="AS93" i="14"/>
  <c r="AR93" i="14"/>
  <c r="AQ93" i="14"/>
  <c r="AP93" i="14"/>
  <c r="AO93" i="14"/>
  <c r="AM93" i="14"/>
  <c r="AL93" i="14"/>
  <c r="AK93" i="14"/>
  <c r="AJ93" i="14"/>
  <c r="AI93" i="14"/>
  <c r="AH93" i="14"/>
  <c r="AG93" i="14"/>
  <c r="AF93" i="14"/>
  <c r="V93" i="14"/>
  <c r="M93" i="14"/>
  <c r="D93" i="14"/>
  <c r="AV92" i="14"/>
  <c r="AU92" i="14"/>
  <c r="AT92" i="14"/>
  <c r="AS92" i="14"/>
  <c r="AR92" i="14"/>
  <c r="AQ92" i="14"/>
  <c r="AP92" i="14"/>
  <c r="AO92" i="14"/>
  <c r="AM92" i="14"/>
  <c r="AL92" i="14"/>
  <c r="AK92" i="14"/>
  <c r="AJ92" i="14"/>
  <c r="AI92" i="14"/>
  <c r="AH92" i="14"/>
  <c r="AG92" i="14"/>
  <c r="AF92" i="14"/>
  <c r="V92" i="14"/>
  <c r="M92" i="14"/>
  <c r="D92" i="14"/>
  <c r="AV91" i="14"/>
  <c r="AU91" i="14"/>
  <c r="AT91" i="14"/>
  <c r="AS91" i="14"/>
  <c r="AR91" i="14"/>
  <c r="AQ91" i="14"/>
  <c r="AP91" i="14"/>
  <c r="AO91" i="14"/>
  <c r="AM91" i="14"/>
  <c r="AL91" i="14"/>
  <c r="AK91" i="14"/>
  <c r="AJ91" i="14"/>
  <c r="AI91" i="14"/>
  <c r="AH91" i="14"/>
  <c r="AG91" i="14"/>
  <c r="AF91" i="14"/>
  <c r="V91" i="14"/>
  <c r="M91" i="14"/>
  <c r="AE91" i="14" s="1"/>
  <c r="D91" i="14"/>
  <c r="AV90" i="14"/>
  <c r="AU90" i="14"/>
  <c r="AT90" i="14"/>
  <c r="AS90" i="14"/>
  <c r="AR90" i="14"/>
  <c r="AQ90" i="14"/>
  <c r="AP90" i="14"/>
  <c r="AO90" i="14"/>
  <c r="AM90" i="14"/>
  <c r="AL90" i="14"/>
  <c r="AK90" i="14"/>
  <c r="AJ90" i="14"/>
  <c r="AI90" i="14"/>
  <c r="AH90" i="14"/>
  <c r="AG90" i="14"/>
  <c r="AF90" i="14"/>
  <c r="V90" i="14"/>
  <c r="M90" i="14"/>
  <c r="AE90" i="14" s="1"/>
  <c r="D90" i="14"/>
  <c r="AV89" i="14"/>
  <c r="AU89" i="14"/>
  <c r="AT89" i="14"/>
  <c r="AS89" i="14"/>
  <c r="AR89" i="14"/>
  <c r="AQ89" i="14"/>
  <c r="AP89" i="14"/>
  <c r="AO89" i="14"/>
  <c r="AM89" i="14"/>
  <c r="AL89" i="14"/>
  <c r="AK89" i="14"/>
  <c r="AJ89" i="14"/>
  <c r="AI89" i="14"/>
  <c r="AH89" i="14"/>
  <c r="AG89" i="14"/>
  <c r="AF89" i="14"/>
  <c r="V89" i="14"/>
  <c r="AE89" i="14" s="1"/>
  <c r="M89" i="14"/>
  <c r="D89" i="14"/>
  <c r="D87" i="14" s="1"/>
  <c r="AD88" i="14"/>
  <c r="AC88" i="14"/>
  <c r="AB88" i="14"/>
  <c r="AA88" i="14"/>
  <c r="Z88" i="14"/>
  <c r="Y88" i="14"/>
  <c r="X88" i="14"/>
  <c r="W88" i="14"/>
  <c r="U88" i="14"/>
  <c r="AV88" i="14" s="1"/>
  <c r="T88" i="14"/>
  <c r="AU88" i="14" s="1"/>
  <c r="S88" i="14"/>
  <c r="AT88" i="14" s="1"/>
  <c r="R88" i="14"/>
  <c r="AS88" i="14" s="1"/>
  <c r="Q88" i="14"/>
  <c r="AR88" i="14" s="1"/>
  <c r="P88" i="14"/>
  <c r="O88" i="14"/>
  <c r="AP88" i="14" s="1"/>
  <c r="N88" i="14"/>
  <c r="AO88" i="14" s="1"/>
  <c r="L88" i="14"/>
  <c r="K88" i="14"/>
  <c r="J88" i="14"/>
  <c r="I88" i="14"/>
  <c r="H88" i="14"/>
  <c r="G88" i="14"/>
  <c r="F88" i="14"/>
  <c r="E88" i="14"/>
  <c r="AH87" i="14"/>
  <c r="AD87" i="14"/>
  <c r="AC87" i="14"/>
  <c r="AL87" i="14" s="1"/>
  <c r="AB87" i="14"/>
  <c r="AA87" i="14"/>
  <c r="Z87" i="14"/>
  <c r="Y87" i="14"/>
  <c r="AQ87" i="14" s="1"/>
  <c r="X87" i="14"/>
  <c r="W87" i="14"/>
  <c r="U87" i="14"/>
  <c r="AM87" i="14" s="1"/>
  <c r="T87" i="14"/>
  <c r="S87" i="14"/>
  <c r="R87" i="14"/>
  <c r="AS87" i="14" s="1"/>
  <c r="Q87" i="14"/>
  <c r="P87" i="14"/>
  <c r="O87" i="14"/>
  <c r="N87" i="14"/>
  <c r="L87" i="14"/>
  <c r="K87" i="14"/>
  <c r="J87" i="14"/>
  <c r="I87" i="14"/>
  <c r="H87" i="14"/>
  <c r="H86" i="14" s="1"/>
  <c r="G87" i="14"/>
  <c r="F87" i="14"/>
  <c r="E87" i="14"/>
  <c r="T86" i="14"/>
  <c r="P86" i="14"/>
  <c r="L86" i="14"/>
  <c r="AV84" i="14"/>
  <c r="AU84" i="14"/>
  <c r="AT84" i="14"/>
  <c r="AS84" i="14"/>
  <c r="AR84" i="14"/>
  <c r="AQ84" i="14"/>
  <c r="AP84" i="14"/>
  <c r="AO84" i="14"/>
  <c r="AM84" i="14"/>
  <c r="AL84" i="14"/>
  <c r="AK84" i="14"/>
  <c r="AJ84" i="14"/>
  <c r="AI84" i="14"/>
  <c r="AH84" i="14"/>
  <c r="AG84" i="14"/>
  <c r="AF84" i="14"/>
  <c r="V84" i="14"/>
  <c r="M84" i="14"/>
  <c r="AN84" i="14" s="1"/>
  <c r="D84" i="14"/>
  <c r="AV83" i="14"/>
  <c r="AU83" i="14"/>
  <c r="AT83" i="14"/>
  <c r="AS83" i="14"/>
  <c r="AR83" i="14"/>
  <c r="AQ83" i="14"/>
  <c r="AP83" i="14"/>
  <c r="AO83" i="14"/>
  <c r="AM83" i="14"/>
  <c r="AL83" i="14"/>
  <c r="AK83" i="14"/>
  <c r="AJ83" i="14"/>
  <c r="AI83" i="14"/>
  <c r="AH83" i="14"/>
  <c r="AG83" i="14"/>
  <c r="AF83" i="14"/>
  <c r="V83" i="14"/>
  <c r="M83" i="14"/>
  <c r="D83" i="14"/>
  <c r="AV82" i="14"/>
  <c r="AU82" i="14"/>
  <c r="AT82" i="14"/>
  <c r="AS82" i="14"/>
  <c r="AR82" i="14"/>
  <c r="AQ82" i="14"/>
  <c r="AP82" i="14"/>
  <c r="AO82" i="14"/>
  <c r="AM82" i="14"/>
  <c r="AL82" i="14"/>
  <c r="AK82" i="14"/>
  <c r="AJ82" i="14"/>
  <c r="AI82" i="14"/>
  <c r="AH82" i="14"/>
  <c r="AG82" i="14"/>
  <c r="AF82" i="14"/>
  <c r="V82" i="14"/>
  <c r="M82" i="14"/>
  <c r="AN82" i="14" s="1"/>
  <c r="D82" i="14"/>
  <c r="AV81" i="14"/>
  <c r="AU81" i="14"/>
  <c r="AT81" i="14"/>
  <c r="AS81" i="14"/>
  <c r="AR81" i="14"/>
  <c r="AQ81" i="14"/>
  <c r="AP81" i="14"/>
  <c r="AO81" i="14"/>
  <c r="AM81" i="14"/>
  <c r="AL81" i="14"/>
  <c r="AK81" i="14"/>
  <c r="AJ81" i="14"/>
  <c r="AI81" i="14"/>
  <c r="AH81" i="14"/>
  <c r="AG81" i="14"/>
  <c r="AF81" i="14"/>
  <c r="V81" i="14"/>
  <c r="M81" i="14"/>
  <c r="D81" i="14"/>
  <c r="AV80" i="14"/>
  <c r="AU80" i="14"/>
  <c r="AT80" i="14"/>
  <c r="AS80" i="14"/>
  <c r="AR80" i="14"/>
  <c r="AQ80" i="14"/>
  <c r="AP80" i="14"/>
  <c r="AO80" i="14"/>
  <c r="AM80" i="14"/>
  <c r="AL80" i="14"/>
  <c r="AK80" i="14"/>
  <c r="AJ80" i="14"/>
  <c r="AI80" i="14"/>
  <c r="AH80" i="14"/>
  <c r="AG80" i="14"/>
  <c r="AF80" i="14"/>
  <c r="V80" i="14"/>
  <c r="M80" i="14"/>
  <c r="D80" i="14"/>
  <c r="AV79" i="14"/>
  <c r="AU79" i="14"/>
  <c r="AT79" i="14"/>
  <c r="AS79" i="14"/>
  <c r="AR79" i="14"/>
  <c r="AQ79" i="14"/>
  <c r="AP79" i="14"/>
  <c r="AO79" i="14"/>
  <c r="AM79" i="14"/>
  <c r="AL79" i="14"/>
  <c r="AK79" i="14"/>
  <c r="AJ79" i="14"/>
  <c r="AI79" i="14"/>
  <c r="AH79" i="14"/>
  <c r="AG79" i="14"/>
  <c r="AF79" i="14"/>
  <c r="V79" i="14"/>
  <c r="AE79" i="14" s="1"/>
  <c r="M79" i="14"/>
  <c r="D79" i="14"/>
  <c r="AV78" i="14"/>
  <c r="AU78" i="14"/>
  <c r="AT78" i="14"/>
  <c r="AS78" i="14"/>
  <c r="AR78" i="14"/>
  <c r="AQ78" i="14"/>
  <c r="AP78" i="14"/>
  <c r="AO78" i="14"/>
  <c r="AM78" i="14"/>
  <c r="AL78" i="14"/>
  <c r="AK78" i="14"/>
  <c r="AJ78" i="14"/>
  <c r="AI78" i="14"/>
  <c r="AH78" i="14"/>
  <c r="AG78" i="14"/>
  <c r="AF78" i="14"/>
  <c r="V78" i="14"/>
  <c r="AE78" i="14" s="1"/>
  <c r="M78" i="14"/>
  <c r="D78" i="14"/>
  <c r="AV77" i="14"/>
  <c r="AU77" i="14"/>
  <c r="AT77" i="14"/>
  <c r="AS77" i="14"/>
  <c r="AR77" i="14"/>
  <c r="AQ77" i="14"/>
  <c r="AP77" i="14"/>
  <c r="AO77" i="14"/>
  <c r="AM77" i="14"/>
  <c r="AL77" i="14"/>
  <c r="AK77" i="14"/>
  <c r="AJ77" i="14"/>
  <c r="AI77" i="14"/>
  <c r="AH77" i="14"/>
  <c r="AG77" i="14"/>
  <c r="AF77" i="14"/>
  <c r="V77" i="14"/>
  <c r="V75" i="14" s="1"/>
  <c r="M77" i="14"/>
  <c r="D77" i="14"/>
  <c r="D75" i="14" s="1"/>
  <c r="AS76" i="14"/>
  <c r="AD76" i="14"/>
  <c r="AC76" i="14"/>
  <c r="AC11" i="14" s="1"/>
  <c r="AB76" i="14"/>
  <c r="AB74" i="14" s="1"/>
  <c r="AA76" i="14"/>
  <c r="AJ76" i="14" s="1"/>
  <c r="Z76" i="14"/>
  <c r="Y76" i="14"/>
  <c r="X76" i="14"/>
  <c r="X74" i="14" s="1"/>
  <c r="W76" i="14"/>
  <c r="U76" i="14"/>
  <c r="AV76" i="14" s="1"/>
  <c r="T76" i="14"/>
  <c r="AU76" i="14" s="1"/>
  <c r="S76" i="14"/>
  <c r="AT76" i="14" s="1"/>
  <c r="R76" i="14"/>
  <c r="Q76" i="14"/>
  <c r="AR76" i="14" s="1"/>
  <c r="P76" i="14"/>
  <c r="AQ76" i="14" s="1"/>
  <c r="O76" i="14"/>
  <c r="AP76" i="14" s="1"/>
  <c r="N76" i="14"/>
  <c r="AO76" i="14" s="1"/>
  <c r="L76" i="14"/>
  <c r="K76" i="14"/>
  <c r="K74" i="14" s="1"/>
  <c r="J76" i="14"/>
  <c r="I76" i="14"/>
  <c r="H76" i="14"/>
  <c r="G76" i="14"/>
  <c r="F76" i="14"/>
  <c r="E76" i="14"/>
  <c r="AD75" i="14"/>
  <c r="AD74" i="14" s="1"/>
  <c r="AC75" i="14"/>
  <c r="AB75" i="14"/>
  <c r="AA75" i="14"/>
  <c r="Z75" i="14"/>
  <c r="Z74" i="14" s="1"/>
  <c r="Y75" i="14"/>
  <c r="X75" i="14"/>
  <c r="W75" i="14"/>
  <c r="U75" i="14"/>
  <c r="T75" i="14"/>
  <c r="S75" i="14"/>
  <c r="S74" i="14" s="1"/>
  <c r="AT74" i="14" s="1"/>
  <c r="R75" i="14"/>
  <c r="Q75" i="14"/>
  <c r="P75" i="14"/>
  <c r="O75" i="14"/>
  <c r="AP75" i="14" s="1"/>
  <c r="N75" i="14"/>
  <c r="L75" i="14"/>
  <c r="K75" i="14"/>
  <c r="J75" i="14"/>
  <c r="I75" i="14"/>
  <c r="H75" i="14"/>
  <c r="G75" i="14"/>
  <c r="F75" i="14"/>
  <c r="E75" i="14"/>
  <c r="W74" i="14"/>
  <c r="AV72" i="14"/>
  <c r="AU72" i="14"/>
  <c r="AT72" i="14"/>
  <c r="AS72" i="14"/>
  <c r="AR72" i="14"/>
  <c r="AQ72" i="14"/>
  <c r="AP72" i="14"/>
  <c r="AO72" i="14"/>
  <c r="AM72" i="14"/>
  <c r="AL72" i="14"/>
  <c r="AK72" i="14"/>
  <c r="AJ72" i="14"/>
  <c r="AI72" i="14"/>
  <c r="AH72" i="14"/>
  <c r="AG72" i="14"/>
  <c r="AF72" i="14"/>
  <c r="V72" i="14"/>
  <c r="AN72" i="14" s="1"/>
  <c r="M72" i="14"/>
  <c r="D72" i="14"/>
  <c r="AV71" i="14"/>
  <c r="AU71" i="14"/>
  <c r="AT71" i="14"/>
  <c r="AS71" i="14"/>
  <c r="AR71" i="14"/>
  <c r="AQ71" i="14"/>
  <c r="AP71" i="14"/>
  <c r="AO71" i="14"/>
  <c r="AM71" i="14"/>
  <c r="AL71" i="14"/>
  <c r="AK71" i="14"/>
  <c r="AJ71" i="14"/>
  <c r="AI71" i="14"/>
  <c r="AH71" i="14"/>
  <c r="AG71" i="14"/>
  <c r="AF71" i="14"/>
  <c r="V71" i="14"/>
  <c r="M71" i="14"/>
  <c r="D71" i="14"/>
  <c r="AV70" i="14"/>
  <c r="AU70" i="14"/>
  <c r="AT70" i="14"/>
  <c r="AS70" i="14"/>
  <c r="AR70" i="14"/>
  <c r="AQ70" i="14"/>
  <c r="AP70" i="14"/>
  <c r="AO70" i="14"/>
  <c r="AM70" i="14"/>
  <c r="AL70" i="14"/>
  <c r="AK70" i="14"/>
  <c r="AJ70" i="14"/>
  <c r="AI70" i="14"/>
  <c r="AH70" i="14"/>
  <c r="AG70" i="14"/>
  <c r="AF70" i="14"/>
  <c r="V70" i="14"/>
  <c r="M70" i="14"/>
  <c r="D70" i="14"/>
  <c r="AV69" i="14"/>
  <c r="AU69" i="14"/>
  <c r="AT69" i="14"/>
  <c r="AS69" i="14"/>
  <c r="AR69" i="14"/>
  <c r="AQ69" i="14"/>
  <c r="AP69" i="14"/>
  <c r="AO69" i="14"/>
  <c r="AM69" i="14"/>
  <c r="AL69" i="14"/>
  <c r="AK69" i="14"/>
  <c r="AJ69" i="14"/>
  <c r="AI69" i="14"/>
  <c r="AH69" i="14"/>
  <c r="AG69" i="14"/>
  <c r="AF69" i="14"/>
  <c r="V69" i="14"/>
  <c r="M69" i="14"/>
  <c r="D69" i="14"/>
  <c r="AV68" i="14"/>
  <c r="AU68" i="14"/>
  <c r="AT68" i="14"/>
  <c r="AS68" i="14"/>
  <c r="AR68" i="14"/>
  <c r="AQ68" i="14"/>
  <c r="AP68" i="14"/>
  <c r="AO68" i="14"/>
  <c r="AM68" i="14"/>
  <c r="AL68" i="14"/>
  <c r="AK68" i="14"/>
  <c r="AJ68" i="14"/>
  <c r="AI68" i="14"/>
  <c r="AH68" i="14"/>
  <c r="AG68" i="14"/>
  <c r="AF68" i="14"/>
  <c r="V68" i="14"/>
  <c r="AE68" i="14" s="1"/>
  <c r="M68" i="14"/>
  <c r="D68" i="14"/>
  <c r="AV67" i="14"/>
  <c r="AU67" i="14"/>
  <c r="AT67" i="14"/>
  <c r="AS67" i="14"/>
  <c r="AR67" i="14"/>
  <c r="AQ67" i="14"/>
  <c r="AP67" i="14"/>
  <c r="AO67" i="14"/>
  <c r="AM67" i="14"/>
  <c r="AL67" i="14"/>
  <c r="AK67" i="14"/>
  <c r="AJ67" i="14"/>
  <c r="AI67" i="14"/>
  <c r="AH67" i="14"/>
  <c r="AG67" i="14"/>
  <c r="AF67" i="14"/>
  <c r="V67" i="14"/>
  <c r="M67" i="14"/>
  <c r="AN67" i="14" s="1"/>
  <c r="D67" i="14"/>
  <c r="AV66" i="14"/>
  <c r="AU66" i="14"/>
  <c r="AT66" i="14"/>
  <c r="AS66" i="14"/>
  <c r="AR66" i="14"/>
  <c r="AQ66" i="14"/>
  <c r="AP66" i="14"/>
  <c r="AO66" i="14"/>
  <c r="AM66" i="14"/>
  <c r="AL66" i="14"/>
  <c r="AK66" i="14"/>
  <c r="AJ66" i="14"/>
  <c r="AI66" i="14"/>
  <c r="AH66" i="14"/>
  <c r="AG66" i="14"/>
  <c r="AF66" i="14"/>
  <c r="V66" i="14"/>
  <c r="M66" i="14"/>
  <c r="D66" i="14"/>
  <c r="AV65" i="14"/>
  <c r="AU65" i="14"/>
  <c r="AT65" i="14"/>
  <c r="AS65" i="14"/>
  <c r="AR65" i="14"/>
  <c r="AQ65" i="14"/>
  <c r="AP65" i="14"/>
  <c r="AO65" i="14"/>
  <c r="AM65" i="14"/>
  <c r="AL65" i="14"/>
  <c r="AK65" i="14"/>
  <c r="AJ65" i="14"/>
  <c r="AI65" i="14"/>
  <c r="AH65" i="14"/>
  <c r="AG65" i="14"/>
  <c r="AF65" i="14"/>
  <c r="V65" i="14"/>
  <c r="M65" i="14"/>
  <c r="D65" i="14"/>
  <c r="AV64" i="14"/>
  <c r="AU64" i="14"/>
  <c r="AT64" i="14"/>
  <c r="AS64" i="14"/>
  <c r="AR64" i="14"/>
  <c r="AQ64" i="14"/>
  <c r="AP64" i="14"/>
  <c r="AO64" i="14"/>
  <c r="AN64" i="14"/>
  <c r="AM64" i="14"/>
  <c r="AL64" i="14"/>
  <c r="AK64" i="14"/>
  <c r="AJ64" i="14"/>
  <c r="AI64" i="14"/>
  <c r="AH64" i="14"/>
  <c r="AG64" i="14"/>
  <c r="AF64" i="14"/>
  <c r="V64" i="14"/>
  <c r="M64" i="14"/>
  <c r="AE64" i="14" s="1"/>
  <c r="D64" i="14"/>
  <c r="AV63" i="14"/>
  <c r="AU63" i="14"/>
  <c r="AT63" i="14"/>
  <c r="AS63" i="14"/>
  <c r="AR63" i="14"/>
  <c r="AQ63" i="14"/>
  <c r="AP63" i="14"/>
  <c r="AO63" i="14"/>
  <c r="AM63" i="14"/>
  <c r="AL63" i="14"/>
  <c r="AK63" i="14"/>
  <c r="AJ63" i="14"/>
  <c r="AI63" i="14"/>
  <c r="AH63" i="14"/>
  <c r="AG63" i="14"/>
  <c r="AF63" i="14"/>
  <c r="V63" i="14"/>
  <c r="M63" i="14"/>
  <c r="D63" i="14"/>
  <c r="AV62" i="14"/>
  <c r="AU62" i="14"/>
  <c r="AT62" i="14"/>
  <c r="AS62" i="14"/>
  <c r="AR62" i="14"/>
  <c r="AQ62" i="14"/>
  <c r="AP62" i="14"/>
  <c r="AO62" i="14"/>
  <c r="AM62" i="14"/>
  <c r="AL62" i="14"/>
  <c r="AK62" i="14"/>
  <c r="AJ62" i="14"/>
  <c r="AI62" i="14"/>
  <c r="AH62" i="14"/>
  <c r="AG62" i="14"/>
  <c r="AF62" i="14"/>
  <c r="V62" i="14"/>
  <c r="M62" i="14"/>
  <c r="D62" i="14"/>
  <c r="AV61" i="14"/>
  <c r="AU61" i="14"/>
  <c r="AT61" i="14"/>
  <c r="AS61" i="14"/>
  <c r="AR61" i="14"/>
  <c r="AQ61" i="14"/>
  <c r="AP61" i="14"/>
  <c r="AO61" i="14"/>
  <c r="AM61" i="14"/>
  <c r="AL61" i="14"/>
  <c r="AK61" i="14"/>
  <c r="AJ61" i="14"/>
  <c r="AI61" i="14"/>
  <c r="AH61" i="14"/>
  <c r="AG61" i="14"/>
  <c r="AF61" i="14"/>
  <c r="V61" i="14"/>
  <c r="M61" i="14"/>
  <c r="D61" i="14"/>
  <c r="AV60" i="14"/>
  <c r="AU60" i="14"/>
  <c r="AT60" i="14"/>
  <c r="AS60" i="14"/>
  <c r="AR60" i="14"/>
  <c r="AQ60" i="14"/>
  <c r="AP60" i="14"/>
  <c r="AO60" i="14"/>
  <c r="AM60" i="14"/>
  <c r="AL60" i="14"/>
  <c r="AK60" i="14"/>
  <c r="AJ60" i="14"/>
  <c r="AI60" i="14"/>
  <c r="AH60" i="14"/>
  <c r="AG60" i="14"/>
  <c r="AF60" i="14"/>
  <c r="V60" i="14"/>
  <c r="M60" i="14"/>
  <c r="AN60" i="14" s="1"/>
  <c r="D60" i="14"/>
  <c r="AV59" i="14"/>
  <c r="AU59" i="14"/>
  <c r="AT59" i="14"/>
  <c r="AS59" i="14"/>
  <c r="AR59" i="14"/>
  <c r="AQ59" i="14"/>
  <c r="AP59" i="14"/>
  <c r="AO59" i="14"/>
  <c r="AM59" i="14"/>
  <c r="AL59" i="14"/>
  <c r="AK59" i="14"/>
  <c r="AJ59" i="14"/>
  <c r="AI59" i="14"/>
  <c r="AH59" i="14"/>
  <c r="AG59" i="14"/>
  <c r="AF59" i="14"/>
  <c r="V59" i="14"/>
  <c r="M59" i="14"/>
  <c r="D59" i="14"/>
  <c r="AV58" i="14"/>
  <c r="AU58" i="14"/>
  <c r="AT58" i="14"/>
  <c r="AS58" i="14"/>
  <c r="AR58" i="14"/>
  <c r="AQ58" i="14"/>
  <c r="AP58" i="14"/>
  <c r="AO58" i="14"/>
  <c r="AM58" i="14"/>
  <c r="AL58" i="14"/>
  <c r="AK58" i="14"/>
  <c r="AJ58" i="14"/>
  <c r="AI58" i="14"/>
  <c r="AH58" i="14"/>
  <c r="AG58" i="14"/>
  <c r="AF58" i="14"/>
  <c r="V58" i="14"/>
  <c r="M58" i="14"/>
  <c r="D58" i="14"/>
  <c r="AV57" i="14"/>
  <c r="AU57" i="14"/>
  <c r="AT57" i="14"/>
  <c r="AS57" i="14"/>
  <c r="AR57" i="14"/>
  <c r="AQ57" i="14"/>
  <c r="AP57" i="14"/>
  <c r="AO57" i="14"/>
  <c r="AM57" i="14"/>
  <c r="AL57" i="14"/>
  <c r="AK57" i="14"/>
  <c r="AJ57" i="14"/>
  <c r="AI57" i="14"/>
  <c r="AH57" i="14"/>
  <c r="AG57" i="14"/>
  <c r="AF57" i="14"/>
  <c r="V57" i="14"/>
  <c r="M57" i="14"/>
  <c r="D57" i="14"/>
  <c r="AV56" i="14"/>
  <c r="AU56" i="14"/>
  <c r="AT56" i="14"/>
  <c r="AS56" i="14"/>
  <c r="AR56" i="14"/>
  <c r="AQ56" i="14"/>
  <c r="AP56" i="14"/>
  <c r="AO56" i="14"/>
  <c r="AM56" i="14"/>
  <c r="AL56" i="14"/>
  <c r="AK56" i="14"/>
  <c r="AJ56" i="14"/>
  <c r="AI56" i="14"/>
  <c r="AH56" i="14"/>
  <c r="AG56" i="14"/>
  <c r="AF56" i="14"/>
  <c r="V56" i="14"/>
  <c r="M56" i="14"/>
  <c r="AE56" i="14" s="1"/>
  <c r="D56" i="14"/>
  <c r="AV55" i="14"/>
  <c r="AU55" i="14"/>
  <c r="AT55" i="14"/>
  <c r="AS55" i="14"/>
  <c r="AR55" i="14"/>
  <c r="AQ55" i="14"/>
  <c r="AP55" i="14"/>
  <c r="AO55" i="14"/>
  <c r="AM55" i="14"/>
  <c r="AL55" i="14"/>
  <c r="AK55" i="14"/>
  <c r="AJ55" i="14"/>
  <c r="AI55" i="14"/>
  <c r="AH55" i="14"/>
  <c r="AG55" i="14"/>
  <c r="AF55" i="14"/>
  <c r="V55" i="14"/>
  <c r="M55" i="14"/>
  <c r="D55" i="14"/>
  <c r="AV54" i="14"/>
  <c r="AU54" i="14"/>
  <c r="AT54" i="14"/>
  <c r="AS54" i="14"/>
  <c r="AR54" i="14"/>
  <c r="AQ54" i="14"/>
  <c r="AP54" i="14"/>
  <c r="AO54" i="14"/>
  <c r="AM54" i="14"/>
  <c r="AL54" i="14"/>
  <c r="AK54" i="14"/>
  <c r="AJ54" i="14"/>
  <c r="AI54" i="14"/>
  <c r="AH54" i="14"/>
  <c r="AG54" i="14"/>
  <c r="AF54" i="14"/>
  <c r="V54" i="14"/>
  <c r="AE54" i="14" s="1"/>
  <c r="M54" i="14"/>
  <c r="D54" i="14"/>
  <c r="AV53" i="14"/>
  <c r="AU53" i="14"/>
  <c r="AT53" i="14"/>
  <c r="AS53" i="14"/>
  <c r="AR53" i="14"/>
  <c r="AQ53" i="14"/>
  <c r="AP53" i="14"/>
  <c r="AO53" i="14"/>
  <c r="AM53" i="14"/>
  <c r="AL53" i="14"/>
  <c r="AK53" i="14"/>
  <c r="AJ53" i="14"/>
  <c r="AI53" i="14"/>
  <c r="AH53" i="14"/>
  <c r="AG53" i="14"/>
  <c r="AF53" i="14"/>
  <c r="V53" i="14"/>
  <c r="M53" i="14"/>
  <c r="D53" i="14"/>
  <c r="AV52" i="14"/>
  <c r="AU52" i="14"/>
  <c r="AT52" i="14"/>
  <c r="AS52" i="14"/>
  <c r="AR52" i="14"/>
  <c r="AQ52" i="14"/>
  <c r="AP52" i="14"/>
  <c r="AO52" i="14"/>
  <c r="AM52" i="14"/>
  <c r="AL52" i="14"/>
  <c r="AK52" i="14"/>
  <c r="AJ52" i="14"/>
  <c r="AI52" i="14"/>
  <c r="AH52" i="14"/>
  <c r="AG52" i="14"/>
  <c r="AF52" i="14"/>
  <c r="V52" i="14"/>
  <c r="M52" i="14"/>
  <c r="D52" i="14"/>
  <c r="AV51" i="14"/>
  <c r="AU51" i="14"/>
  <c r="AT51" i="14"/>
  <c r="AS51" i="14"/>
  <c r="AR51" i="14"/>
  <c r="AQ51" i="14"/>
  <c r="AP51" i="14"/>
  <c r="AO51" i="14"/>
  <c r="AM51" i="14"/>
  <c r="AL51" i="14"/>
  <c r="AK51" i="14"/>
  <c r="AJ51" i="14"/>
  <c r="AI51" i="14"/>
  <c r="AH51" i="14"/>
  <c r="AG51" i="14"/>
  <c r="AF51" i="14"/>
  <c r="V51" i="14"/>
  <c r="M51" i="14"/>
  <c r="AN51" i="14" s="1"/>
  <c r="D51" i="14"/>
  <c r="AV50" i="14"/>
  <c r="AU50" i="14"/>
  <c r="AT50" i="14"/>
  <c r="AS50" i="14"/>
  <c r="AR50" i="14"/>
  <c r="AQ50" i="14"/>
  <c r="AP50" i="14"/>
  <c r="AO50" i="14"/>
  <c r="AM50" i="14"/>
  <c r="AL50" i="14"/>
  <c r="AK50" i="14"/>
  <c r="AJ50" i="14"/>
  <c r="AI50" i="14"/>
  <c r="AH50" i="14"/>
  <c r="AG50" i="14"/>
  <c r="AF50" i="14"/>
  <c r="V50" i="14"/>
  <c r="M50" i="14"/>
  <c r="D50" i="14"/>
  <c r="AV49" i="14"/>
  <c r="AU49" i="14"/>
  <c r="AT49" i="14"/>
  <c r="AS49" i="14"/>
  <c r="AR49" i="14"/>
  <c r="AQ49" i="14"/>
  <c r="AP49" i="14"/>
  <c r="AO49" i="14"/>
  <c r="AM49" i="14"/>
  <c r="AL49" i="14"/>
  <c r="AK49" i="14"/>
  <c r="AJ49" i="14"/>
  <c r="AI49" i="14"/>
  <c r="AH49" i="14"/>
  <c r="AG49" i="14"/>
  <c r="AF49" i="14"/>
  <c r="V49" i="14"/>
  <c r="M49" i="14"/>
  <c r="D49" i="14"/>
  <c r="AV48" i="14"/>
  <c r="AU48" i="14"/>
  <c r="AT48" i="14"/>
  <c r="AS48" i="14"/>
  <c r="AR48" i="14"/>
  <c r="AQ48" i="14"/>
  <c r="AP48" i="14"/>
  <c r="AO48" i="14"/>
  <c r="AM48" i="14"/>
  <c r="AL48" i="14"/>
  <c r="AK48" i="14"/>
  <c r="AJ48" i="14"/>
  <c r="AI48" i="14"/>
  <c r="AH48" i="14"/>
  <c r="AG48" i="14"/>
  <c r="AF48" i="14"/>
  <c r="V48" i="14"/>
  <c r="M48" i="14"/>
  <c r="AE48" i="14" s="1"/>
  <c r="D48" i="14"/>
  <c r="AV47" i="14"/>
  <c r="AU47" i="14"/>
  <c r="AT47" i="14"/>
  <c r="AS47" i="14"/>
  <c r="AR47" i="14"/>
  <c r="AQ47" i="14"/>
  <c r="AP47" i="14"/>
  <c r="AO47" i="14"/>
  <c r="AM47" i="14"/>
  <c r="AL47" i="14"/>
  <c r="AK47" i="14"/>
  <c r="AJ47" i="14"/>
  <c r="AI47" i="14"/>
  <c r="AH47" i="14"/>
  <c r="AG47" i="14"/>
  <c r="AF47" i="14"/>
  <c r="V47" i="14"/>
  <c r="M47" i="14"/>
  <c r="D47" i="14"/>
  <c r="AV46" i="14"/>
  <c r="AU46" i="14"/>
  <c r="AT46" i="14"/>
  <c r="AS46" i="14"/>
  <c r="AR46" i="14"/>
  <c r="AQ46" i="14"/>
  <c r="AP46" i="14"/>
  <c r="AO46" i="14"/>
  <c r="AM46" i="14"/>
  <c r="AL46" i="14"/>
  <c r="AK46" i="14"/>
  <c r="AJ46" i="14"/>
  <c r="AI46" i="14"/>
  <c r="AH46" i="14"/>
  <c r="AG46" i="14"/>
  <c r="AF46" i="14"/>
  <c r="V46" i="14"/>
  <c r="M46" i="14"/>
  <c r="D46" i="14"/>
  <c r="D44" i="14" s="1"/>
  <c r="AH45" i="14"/>
  <c r="AD45" i="14"/>
  <c r="AC45" i="14"/>
  <c r="AB45" i="14"/>
  <c r="AA45" i="14"/>
  <c r="Z45" i="14"/>
  <c r="Y45" i="14"/>
  <c r="X45" i="14"/>
  <c r="W45" i="14"/>
  <c r="U45" i="14"/>
  <c r="AV45" i="14" s="1"/>
  <c r="T45" i="14"/>
  <c r="AU45" i="14" s="1"/>
  <c r="S45" i="14"/>
  <c r="AT45" i="14" s="1"/>
  <c r="R45" i="14"/>
  <c r="Q45" i="14"/>
  <c r="AR45" i="14" s="1"/>
  <c r="P45" i="14"/>
  <c r="AQ45" i="14" s="1"/>
  <c r="O45" i="14"/>
  <c r="AP45" i="14" s="1"/>
  <c r="N45" i="14"/>
  <c r="L45" i="14"/>
  <c r="K45" i="14"/>
  <c r="J45" i="14"/>
  <c r="I45" i="14"/>
  <c r="I43" i="14" s="1"/>
  <c r="H45" i="14"/>
  <c r="G45" i="14"/>
  <c r="F45" i="14"/>
  <c r="E45" i="14"/>
  <c r="AD44" i="14"/>
  <c r="AC44" i="14"/>
  <c r="AC43" i="14" s="1"/>
  <c r="AB44" i="14"/>
  <c r="AB43" i="14" s="1"/>
  <c r="AA44" i="14"/>
  <c r="Z44" i="14"/>
  <c r="Y44" i="14"/>
  <c r="X44" i="14"/>
  <c r="W44" i="14"/>
  <c r="U44" i="14"/>
  <c r="AV44" i="14" s="1"/>
  <c r="T44" i="14"/>
  <c r="S44" i="14"/>
  <c r="R44" i="14"/>
  <c r="AS44" i="14" s="1"/>
  <c r="Q44" i="14"/>
  <c r="AR44" i="14" s="1"/>
  <c r="P44" i="14"/>
  <c r="O44" i="14"/>
  <c r="N44" i="14"/>
  <c r="AO44" i="14" s="1"/>
  <c r="L44" i="14"/>
  <c r="L43" i="14" s="1"/>
  <c r="K44" i="14"/>
  <c r="J44" i="14"/>
  <c r="I44" i="14"/>
  <c r="H44" i="14"/>
  <c r="G44" i="14"/>
  <c r="F44" i="14"/>
  <c r="E44" i="14"/>
  <c r="Y43" i="14"/>
  <c r="H43" i="14"/>
  <c r="E43" i="14"/>
  <c r="AV41" i="14"/>
  <c r="AU41" i="14"/>
  <c r="AT41" i="14"/>
  <c r="AS41" i="14"/>
  <c r="AR41" i="14"/>
  <c r="AQ41" i="14"/>
  <c r="AP41" i="14"/>
  <c r="AO41" i="14"/>
  <c r="AM41" i="14"/>
  <c r="AL41" i="14"/>
  <c r="AK41" i="14"/>
  <c r="AJ41" i="14"/>
  <c r="AI41" i="14"/>
  <c r="AH41" i="14"/>
  <c r="AG41" i="14"/>
  <c r="AF41" i="14"/>
  <c r="V41" i="14"/>
  <c r="M41" i="14"/>
  <c r="AN41" i="14" s="1"/>
  <c r="D41" i="14"/>
  <c r="AV40" i="14"/>
  <c r="AU40" i="14"/>
  <c r="AT40" i="14"/>
  <c r="AS40" i="14"/>
  <c r="AR40" i="14"/>
  <c r="AQ40" i="14"/>
  <c r="AP40" i="14"/>
  <c r="AO40" i="14"/>
  <c r="AM40" i="14"/>
  <c r="AL40" i="14"/>
  <c r="AK40" i="14"/>
  <c r="AJ40" i="14"/>
  <c r="AI40" i="14"/>
  <c r="AH40" i="14"/>
  <c r="AG40" i="14"/>
  <c r="AF40" i="14"/>
  <c r="V40" i="14"/>
  <c r="AE40" i="14" s="1"/>
  <c r="M40" i="14"/>
  <c r="D40" i="14"/>
  <c r="AV39" i="14"/>
  <c r="AU39" i="14"/>
  <c r="AT39" i="14"/>
  <c r="AS39" i="14"/>
  <c r="AR39" i="14"/>
  <c r="AQ39" i="14"/>
  <c r="AP39" i="14"/>
  <c r="AO39" i="14"/>
  <c r="AM39" i="14"/>
  <c r="AL39" i="14"/>
  <c r="AK39" i="14"/>
  <c r="AJ39" i="14"/>
  <c r="AI39" i="14"/>
  <c r="AH39" i="14"/>
  <c r="AG39" i="14"/>
  <c r="AF39" i="14"/>
  <c r="V39" i="14"/>
  <c r="M39" i="14"/>
  <c r="AN39" i="14" s="1"/>
  <c r="D39" i="14"/>
  <c r="AV38" i="14"/>
  <c r="AU38" i="14"/>
  <c r="AT38" i="14"/>
  <c r="AS38" i="14"/>
  <c r="AR38" i="14"/>
  <c r="AQ38" i="14"/>
  <c r="AP38" i="14"/>
  <c r="AO38" i="14"/>
  <c r="AM38" i="14"/>
  <c r="AL38" i="14"/>
  <c r="AK38" i="14"/>
  <c r="AJ38" i="14"/>
  <c r="AI38" i="14"/>
  <c r="AH38" i="14"/>
  <c r="AG38" i="14"/>
  <c r="AF38" i="14"/>
  <c r="V38" i="14"/>
  <c r="M38" i="14"/>
  <c r="D38" i="14"/>
  <c r="AV37" i="14"/>
  <c r="AU37" i="14"/>
  <c r="AT37" i="14"/>
  <c r="AS37" i="14"/>
  <c r="AR37" i="14"/>
  <c r="AQ37" i="14"/>
  <c r="AP37" i="14"/>
  <c r="AO37" i="14"/>
  <c r="AM37" i="14"/>
  <c r="AL37" i="14"/>
  <c r="AK37" i="14"/>
  <c r="AJ37" i="14"/>
  <c r="AI37" i="14"/>
  <c r="AH37" i="14"/>
  <c r="AG37" i="14"/>
  <c r="AF37" i="14"/>
  <c r="V37" i="14"/>
  <c r="M37" i="14"/>
  <c r="AN37" i="14" s="1"/>
  <c r="D37" i="14"/>
  <c r="AV36" i="14"/>
  <c r="AU36" i="14"/>
  <c r="AT36" i="14"/>
  <c r="AS36" i="14"/>
  <c r="AR36" i="14"/>
  <c r="AQ36" i="14"/>
  <c r="AP36" i="14"/>
  <c r="AO36" i="14"/>
  <c r="AM36" i="14"/>
  <c r="AL36" i="14"/>
  <c r="AK36" i="14"/>
  <c r="AJ36" i="14"/>
  <c r="AI36" i="14"/>
  <c r="AH36" i="14"/>
  <c r="AG36" i="14"/>
  <c r="AF36" i="14"/>
  <c r="V36" i="14"/>
  <c r="AE36" i="14" s="1"/>
  <c r="M36" i="14"/>
  <c r="D36" i="14"/>
  <c r="AV35" i="14"/>
  <c r="AU35" i="14"/>
  <c r="AT35" i="14"/>
  <c r="AS35" i="14"/>
  <c r="AR35" i="14"/>
  <c r="AQ35" i="14"/>
  <c r="AP35" i="14"/>
  <c r="AO35" i="14"/>
  <c r="AM35" i="14"/>
  <c r="AL35" i="14"/>
  <c r="AK35" i="14"/>
  <c r="AJ35" i="14"/>
  <c r="AI35" i="14"/>
  <c r="AH35" i="14"/>
  <c r="AG35" i="14"/>
  <c r="AF35" i="14"/>
  <c r="V35" i="14"/>
  <c r="M35" i="14"/>
  <c r="AN35" i="14" s="1"/>
  <c r="D35" i="14"/>
  <c r="AV34" i="14"/>
  <c r="AU34" i="14"/>
  <c r="AT34" i="14"/>
  <c r="AS34" i="14"/>
  <c r="AR34" i="14"/>
  <c r="AQ34" i="14"/>
  <c r="AP34" i="14"/>
  <c r="AO34" i="14"/>
  <c r="AM34" i="14"/>
  <c r="AL34" i="14"/>
  <c r="AK34" i="14"/>
  <c r="AJ34" i="14"/>
  <c r="AI34" i="14"/>
  <c r="AH34" i="14"/>
  <c r="AG34" i="14"/>
  <c r="AF34" i="14"/>
  <c r="V34" i="14"/>
  <c r="M34" i="14"/>
  <c r="D34" i="14"/>
  <c r="AV33" i="14"/>
  <c r="AU33" i="14"/>
  <c r="AT33" i="14"/>
  <c r="AS33" i="14"/>
  <c r="AR33" i="14"/>
  <c r="AQ33" i="14"/>
  <c r="AP33" i="14"/>
  <c r="AO33" i="14"/>
  <c r="AM33" i="14"/>
  <c r="AL33" i="14"/>
  <c r="AK33" i="14"/>
  <c r="AJ33" i="14"/>
  <c r="AI33" i="14"/>
  <c r="AH33" i="14"/>
  <c r="AG33" i="14"/>
  <c r="AF33" i="14"/>
  <c r="V33" i="14"/>
  <c r="M33" i="14"/>
  <c r="AN33" i="14" s="1"/>
  <c r="D33" i="14"/>
  <c r="AV32" i="14"/>
  <c r="AU32" i="14"/>
  <c r="AT32" i="14"/>
  <c r="AS32" i="14"/>
  <c r="AR32" i="14"/>
  <c r="AQ32" i="14"/>
  <c r="AP32" i="14"/>
  <c r="AO32" i="14"/>
  <c r="AM32" i="14"/>
  <c r="AL32" i="14"/>
  <c r="AK32" i="14"/>
  <c r="AJ32" i="14"/>
  <c r="AI32" i="14"/>
  <c r="AH32" i="14"/>
  <c r="AG32" i="14"/>
  <c r="AF32" i="14"/>
  <c r="V32" i="14"/>
  <c r="AE32" i="14" s="1"/>
  <c r="M32" i="14"/>
  <c r="D32" i="14"/>
  <c r="AV31" i="14"/>
  <c r="AU31" i="14"/>
  <c r="AT31" i="14"/>
  <c r="AS31" i="14"/>
  <c r="AR31" i="14"/>
  <c r="AQ31" i="14"/>
  <c r="AP31" i="14"/>
  <c r="AO31" i="14"/>
  <c r="AM31" i="14"/>
  <c r="AL31" i="14"/>
  <c r="AK31" i="14"/>
  <c r="AJ31" i="14"/>
  <c r="AI31" i="14"/>
  <c r="AH31" i="14"/>
  <c r="AG31" i="14"/>
  <c r="AF31" i="14"/>
  <c r="V31" i="14"/>
  <c r="M31" i="14"/>
  <c r="AN31" i="14" s="1"/>
  <c r="D31" i="14"/>
  <c r="AV30" i="14"/>
  <c r="AU30" i="14"/>
  <c r="AT30" i="14"/>
  <c r="AS30" i="14"/>
  <c r="AR30" i="14"/>
  <c r="AQ30" i="14"/>
  <c r="AP30" i="14"/>
  <c r="AO30" i="14"/>
  <c r="AM30" i="14"/>
  <c r="AL30" i="14"/>
  <c r="AK30" i="14"/>
  <c r="AJ30" i="14"/>
  <c r="AI30" i="14"/>
  <c r="AH30" i="14"/>
  <c r="AG30" i="14"/>
  <c r="AF30" i="14"/>
  <c r="V30" i="14"/>
  <c r="M30" i="14"/>
  <c r="AN30" i="14" s="1"/>
  <c r="D30" i="14"/>
  <c r="AV29" i="14"/>
  <c r="AU29" i="14"/>
  <c r="AT29" i="14"/>
  <c r="AS29" i="14"/>
  <c r="AR29" i="14"/>
  <c r="AQ29" i="14"/>
  <c r="AP29" i="14"/>
  <c r="AO29" i="14"/>
  <c r="AM29" i="14"/>
  <c r="AL29" i="14"/>
  <c r="AK29" i="14"/>
  <c r="AJ29" i="14"/>
  <c r="AI29" i="14"/>
  <c r="AH29" i="14"/>
  <c r="AG29" i="14"/>
  <c r="AF29" i="14"/>
  <c r="V29" i="14"/>
  <c r="M29" i="14"/>
  <c r="D29" i="14"/>
  <c r="AV28" i="14"/>
  <c r="AU28" i="14"/>
  <c r="AT28" i="14"/>
  <c r="AS28" i="14"/>
  <c r="AR28" i="14"/>
  <c r="AQ28" i="14"/>
  <c r="AP28" i="14"/>
  <c r="AO28" i="14"/>
  <c r="AM28" i="14"/>
  <c r="AL28" i="14"/>
  <c r="AK28" i="14"/>
  <c r="AJ28" i="14"/>
  <c r="AI28" i="14"/>
  <c r="AH28" i="14"/>
  <c r="AG28" i="14"/>
  <c r="AF28" i="14"/>
  <c r="V28" i="14"/>
  <c r="M28" i="14"/>
  <c r="D28" i="14"/>
  <c r="AV27" i="14"/>
  <c r="AU27" i="14"/>
  <c r="AT27" i="14"/>
  <c r="AS27" i="14"/>
  <c r="AR27" i="14"/>
  <c r="AQ27" i="14"/>
  <c r="AP27" i="14"/>
  <c r="AO27" i="14"/>
  <c r="AM27" i="14"/>
  <c r="AL27" i="14"/>
  <c r="AK27" i="14"/>
  <c r="AJ27" i="14"/>
  <c r="AI27" i="14"/>
  <c r="AH27" i="14"/>
  <c r="AG27" i="14"/>
  <c r="AF27" i="14"/>
  <c r="AE27" i="14"/>
  <c r="V27" i="14"/>
  <c r="M27" i="14"/>
  <c r="D27" i="14"/>
  <c r="AV26" i="14"/>
  <c r="AU26" i="14"/>
  <c r="AT26" i="14"/>
  <c r="AS26" i="14"/>
  <c r="AR26" i="14"/>
  <c r="AQ26" i="14"/>
  <c r="AP26" i="14"/>
  <c r="AO26" i="14"/>
  <c r="AM26" i="14"/>
  <c r="AL26" i="14"/>
  <c r="AK26" i="14"/>
  <c r="AJ26" i="14"/>
  <c r="AI26" i="14"/>
  <c r="AH26" i="14"/>
  <c r="AG26" i="14"/>
  <c r="AF26" i="14"/>
  <c r="V26" i="14"/>
  <c r="AE26" i="14" s="1"/>
  <c r="M26" i="14"/>
  <c r="D26" i="14"/>
  <c r="AV25" i="14"/>
  <c r="AU25" i="14"/>
  <c r="AT25" i="14"/>
  <c r="AS25" i="14"/>
  <c r="AR25" i="14"/>
  <c r="AQ25" i="14"/>
  <c r="AP25" i="14"/>
  <c r="AO25" i="14"/>
  <c r="AM25" i="14"/>
  <c r="AL25" i="14"/>
  <c r="AK25" i="14"/>
  <c r="AJ25" i="14"/>
  <c r="AI25" i="14"/>
  <c r="AH25" i="14"/>
  <c r="AG25" i="14"/>
  <c r="AF25" i="14"/>
  <c r="V25" i="14"/>
  <c r="M25" i="14"/>
  <c r="AN25" i="14" s="1"/>
  <c r="D25" i="14"/>
  <c r="AV24" i="14"/>
  <c r="AU24" i="14"/>
  <c r="AT24" i="14"/>
  <c r="AS24" i="14"/>
  <c r="AR24" i="14"/>
  <c r="AQ24" i="14"/>
  <c r="AP24" i="14"/>
  <c r="AO24" i="14"/>
  <c r="AM24" i="14"/>
  <c r="AL24" i="14"/>
  <c r="AK24" i="14"/>
  <c r="AJ24" i="14"/>
  <c r="AI24" i="14"/>
  <c r="AH24" i="14"/>
  <c r="AG24" i="14"/>
  <c r="AF24" i="14"/>
  <c r="V24" i="14"/>
  <c r="M24" i="14"/>
  <c r="AN24" i="14" s="1"/>
  <c r="D24" i="14"/>
  <c r="AV23" i="14"/>
  <c r="AU23" i="14"/>
  <c r="AT23" i="14"/>
  <c r="AS23" i="14"/>
  <c r="AR23" i="14"/>
  <c r="AQ23" i="14"/>
  <c r="AP23" i="14"/>
  <c r="AO23" i="14"/>
  <c r="AM23" i="14"/>
  <c r="AL23" i="14"/>
  <c r="AK23" i="14"/>
  <c r="AJ23" i="14"/>
  <c r="AI23" i="14"/>
  <c r="AH23" i="14"/>
  <c r="AG23" i="14"/>
  <c r="AF23" i="14"/>
  <c r="V23" i="14"/>
  <c r="V21" i="14" s="1"/>
  <c r="M23" i="14"/>
  <c r="AN23" i="14" s="1"/>
  <c r="D23" i="14"/>
  <c r="D21" i="14" s="1"/>
  <c r="AD22" i="14"/>
  <c r="AC22" i="14"/>
  <c r="AB22" i="14"/>
  <c r="AA22" i="14"/>
  <c r="AJ22" i="14" s="1"/>
  <c r="Z22" i="14"/>
  <c r="Y22" i="14"/>
  <c r="X22" i="14"/>
  <c r="W22" i="14"/>
  <c r="U22" i="14"/>
  <c r="AV22" i="14" s="1"/>
  <c r="T22" i="14"/>
  <c r="S22" i="14"/>
  <c r="AT22" i="14" s="1"/>
  <c r="R22" i="14"/>
  <c r="AS22" i="14" s="1"/>
  <c r="Q22" i="14"/>
  <c r="AR22" i="14" s="1"/>
  <c r="P22" i="14"/>
  <c r="O22" i="14"/>
  <c r="AP22" i="14" s="1"/>
  <c r="N22" i="14"/>
  <c r="AO22" i="14" s="1"/>
  <c r="M22" i="14"/>
  <c r="L22" i="14"/>
  <c r="K22" i="14"/>
  <c r="J22" i="14"/>
  <c r="I22" i="14"/>
  <c r="H22" i="14"/>
  <c r="G22" i="14"/>
  <c r="F22" i="14"/>
  <c r="E22" i="14"/>
  <c r="AD21" i="14"/>
  <c r="AC21" i="14"/>
  <c r="AB21" i="14"/>
  <c r="AA21" i="14"/>
  <c r="Z21" i="14"/>
  <c r="Y21" i="14"/>
  <c r="Y20" i="14" s="1"/>
  <c r="X21" i="14"/>
  <c r="W21" i="14"/>
  <c r="W20" i="14" s="1"/>
  <c r="U21" i="14"/>
  <c r="T21" i="14"/>
  <c r="AU21" i="14" s="1"/>
  <c r="S21" i="14"/>
  <c r="R21" i="14"/>
  <c r="AS21" i="14" s="1"/>
  <c r="Q21" i="14"/>
  <c r="P21" i="14"/>
  <c r="AQ21" i="14" s="1"/>
  <c r="O21" i="14"/>
  <c r="AP21" i="14" s="1"/>
  <c r="N21" i="14"/>
  <c r="M21" i="14"/>
  <c r="L21" i="14"/>
  <c r="K21" i="14"/>
  <c r="J21" i="14"/>
  <c r="I21" i="14"/>
  <c r="H21" i="14"/>
  <c r="G21" i="14"/>
  <c r="F21" i="14"/>
  <c r="E21" i="14"/>
  <c r="AA20" i="14"/>
  <c r="O20" i="14"/>
  <c r="AP20" i="14" s="1"/>
  <c r="K20" i="14"/>
  <c r="G20" i="14"/>
  <c r="AV18" i="14"/>
  <c r="AU18" i="14"/>
  <c r="AT18" i="14"/>
  <c r="AS18" i="14"/>
  <c r="AR18" i="14"/>
  <c r="AQ18" i="14"/>
  <c r="AP18" i="14"/>
  <c r="AO18" i="14"/>
  <c r="AM18" i="14"/>
  <c r="AL18" i="14"/>
  <c r="AK18" i="14"/>
  <c r="AJ18" i="14"/>
  <c r="AI18" i="14"/>
  <c r="AH18" i="14"/>
  <c r="AG18" i="14"/>
  <c r="AF18" i="14"/>
  <c r="V18" i="14"/>
  <c r="M18" i="14"/>
  <c r="AN18" i="14" s="1"/>
  <c r="D18" i="14"/>
  <c r="AV17" i="14"/>
  <c r="AU17" i="14"/>
  <c r="AT17" i="14"/>
  <c r="AS17" i="14"/>
  <c r="AR17" i="14"/>
  <c r="AQ17" i="14"/>
  <c r="AP17" i="14"/>
  <c r="AO17" i="14"/>
  <c r="AM17" i="14"/>
  <c r="AL17" i="14"/>
  <c r="AK17" i="14"/>
  <c r="AJ17" i="14"/>
  <c r="AI17" i="14"/>
  <c r="AH17" i="14"/>
  <c r="AG17" i="14"/>
  <c r="AF17" i="14"/>
  <c r="V17" i="14"/>
  <c r="AN17" i="14" s="1"/>
  <c r="M17" i="14"/>
  <c r="D17" i="14"/>
  <c r="AV16" i="14"/>
  <c r="AU16" i="14"/>
  <c r="AT16" i="14"/>
  <c r="AS16" i="14"/>
  <c r="AR16" i="14"/>
  <c r="AQ16" i="14"/>
  <c r="AP16" i="14"/>
  <c r="AO16" i="14"/>
  <c r="AM16" i="14"/>
  <c r="AL16" i="14"/>
  <c r="AK16" i="14"/>
  <c r="AJ16" i="14"/>
  <c r="AI16" i="14"/>
  <c r="AH16" i="14"/>
  <c r="AG16" i="14"/>
  <c r="AF16" i="14"/>
  <c r="V16" i="14"/>
  <c r="M16" i="14"/>
  <c r="D16" i="14"/>
  <c r="AH15" i="14"/>
  <c r="AD15" i="14"/>
  <c r="AD13" i="14" s="1"/>
  <c r="AC15" i="14"/>
  <c r="AB15" i="14"/>
  <c r="AA15" i="14"/>
  <c r="Z15" i="14"/>
  <c r="Y15" i="14"/>
  <c r="X15" i="14"/>
  <c r="W15" i="14"/>
  <c r="V15" i="14"/>
  <c r="U15" i="14"/>
  <c r="AV15" i="14" s="1"/>
  <c r="T15" i="14"/>
  <c r="AU15" i="14" s="1"/>
  <c r="S15" i="14"/>
  <c r="AK15" i="14" s="1"/>
  <c r="R15" i="14"/>
  <c r="Q15" i="14"/>
  <c r="AR15" i="14" s="1"/>
  <c r="P15" i="14"/>
  <c r="AQ15" i="14" s="1"/>
  <c r="O15" i="14"/>
  <c r="AG15" i="14" s="1"/>
  <c r="N15" i="14"/>
  <c r="L15" i="14"/>
  <c r="K15" i="14"/>
  <c r="J15" i="14"/>
  <c r="I15" i="14"/>
  <c r="I13" i="14" s="1"/>
  <c r="H15" i="14"/>
  <c r="G15" i="14"/>
  <c r="F15" i="14"/>
  <c r="E15" i="14"/>
  <c r="AD14" i="14"/>
  <c r="AC14" i="14"/>
  <c r="AB14" i="14"/>
  <c r="AB13" i="14" s="1"/>
  <c r="AA14" i="14"/>
  <c r="AJ14" i="14" s="1"/>
  <c r="Z14" i="14"/>
  <c r="Y14" i="14"/>
  <c r="Y13" i="14" s="1"/>
  <c r="X14" i="14"/>
  <c r="W14" i="14"/>
  <c r="U14" i="14"/>
  <c r="T14" i="14"/>
  <c r="S14" i="14"/>
  <c r="R14" i="14"/>
  <c r="AS14" i="14" s="1"/>
  <c r="Q14" i="14"/>
  <c r="AR14" i="14" s="1"/>
  <c r="P14" i="14"/>
  <c r="O14" i="14"/>
  <c r="N14" i="14"/>
  <c r="AO14" i="14" s="1"/>
  <c r="L14" i="14"/>
  <c r="K14" i="14"/>
  <c r="K13" i="14" s="1"/>
  <c r="J14" i="14"/>
  <c r="J10" i="14" s="1"/>
  <c r="I14" i="14"/>
  <c r="H14" i="14"/>
  <c r="H13" i="14" s="1"/>
  <c r="G14" i="14"/>
  <c r="G13" i="14" s="1"/>
  <c r="F14" i="14"/>
  <c r="E14" i="14"/>
  <c r="D14" i="14"/>
  <c r="AC13" i="14"/>
  <c r="X10" i="14"/>
  <c r="AK162" i="14" l="1"/>
  <c r="AH195" i="14"/>
  <c r="AK228" i="14"/>
  <c r="AD258" i="14"/>
  <c r="AK288" i="14"/>
  <c r="AF468" i="14"/>
  <c r="AE554" i="14"/>
  <c r="AN554" i="14"/>
  <c r="AN603" i="14"/>
  <c r="AE603" i="14"/>
  <c r="AT162" i="14"/>
  <c r="AR258" i="14"/>
  <c r="AU87" i="14"/>
  <c r="Y86" i="14"/>
  <c r="AQ86" i="14" s="1"/>
  <c r="AC86" i="14"/>
  <c r="AE92" i="14"/>
  <c r="AN95" i="14"/>
  <c r="AN99" i="14"/>
  <c r="AE108" i="14"/>
  <c r="AN111" i="14"/>
  <c r="AN115" i="14"/>
  <c r="AH120" i="14"/>
  <c r="AG121" i="14"/>
  <c r="AN123" i="14"/>
  <c r="AN127" i="14"/>
  <c r="AE134" i="14"/>
  <c r="AN139" i="14"/>
  <c r="AN143" i="14"/>
  <c r="AE150" i="14"/>
  <c r="AN155" i="14"/>
  <c r="AN159" i="14"/>
  <c r="O161" i="14"/>
  <c r="AP161" i="14" s="1"/>
  <c r="AJ163" i="14"/>
  <c r="AN166" i="14"/>
  <c r="AE172" i="14"/>
  <c r="AE173" i="14"/>
  <c r="AE176" i="14"/>
  <c r="AN182" i="14"/>
  <c r="AE188" i="14"/>
  <c r="L193" i="14"/>
  <c r="AN198" i="14"/>
  <c r="AE204" i="14"/>
  <c r="AE205" i="14"/>
  <c r="AE207" i="14"/>
  <c r="AN210" i="14"/>
  <c r="AN211" i="14"/>
  <c r="AN215" i="14"/>
  <c r="AE216" i="14"/>
  <c r="AE217" i="14"/>
  <c r="AO227" i="14"/>
  <c r="AN231" i="14"/>
  <c r="AE238" i="14"/>
  <c r="AE240" i="14"/>
  <c r="AN243" i="14"/>
  <c r="AN244" i="14"/>
  <c r="AN252" i="14"/>
  <c r="S258" i="14"/>
  <c r="AF259" i="14"/>
  <c r="AJ258" i="14"/>
  <c r="AR259" i="14"/>
  <c r="AF260" i="14"/>
  <c r="AJ260" i="14"/>
  <c r="AN265" i="14"/>
  <c r="AE266" i="14"/>
  <c r="AE272" i="14"/>
  <c r="AE273" i="14"/>
  <c r="AN277" i="14"/>
  <c r="AE278" i="14"/>
  <c r="AH287" i="14"/>
  <c r="AE305" i="14"/>
  <c r="AS377" i="14"/>
  <c r="AE396" i="14"/>
  <c r="AE400" i="14"/>
  <c r="X429" i="14"/>
  <c r="AK431" i="14"/>
  <c r="AN436" i="14"/>
  <c r="AE436" i="14"/>
  <c r="AE459" i="14"/>
  <c r="AE464" i="14"/>
  <c r="N467" i="14"/>
  <c r="AG468" i="14"/>
  <c r="AE472" i="14"/>
  <c r="AK612" i="14"/>
  <c r="AR695" i="14"/>
  <c r="Q694" i="14"/>
  <c r="AK76" i="14"/>
  <c r="AG288" i="14"/>
  <c r="AE301" i="14"/>
  <c r="AN301" i="14"/>
  <c r="J13" i="14"/>
  <c r="AF22" i="14"/>
  <c r="AE30" i="14"/>
  <c r="J43" i="14"/>
  <c r="AE49" i="14"/>
  <c r="AE62" i="14"/>
  <c r="AN77" i="14"/>
  <c r="T11" i="14"/>
  <c r="D10" i="14"/>
  <c r="L10" i="14"/>
  <c r="F20" i="14"/>
  <c r="AI44" i="14"/>
  <c r="AM44" i="14"/>
  <c r="AN48" i="14"/>
  <c r="AE52" i="14"/>
  <c r="AE57" i="14"/>
  <c r="AE70" i="14"/>
  <c r="J74" i="14"/>
  <c r="AT75" i="14"/>
  <c r="H74" i="14"/>
  <c r="L74" i="14"/>
  <c r="AN90" i="14"/>
  <c r="AN106" i="14"/>
  <c r="AE221" i="14"/>
  <c r="AE255" i="14"/>
  <c r="AK258" i="14"/>
  <c r="AR260" i="14"/>
  <c r="AH318" i="14"/>
  <c r="AL318" i="14"/>
  <c r="AE349" i="14"/>
  <c r="AN349" i="14"/>
  <c r="AE350" i="14"/>
  <c r="R376" i="14"/>
  <c r="W376" i="14"/>
  <c r="AH430" i="14"/>
  <c r="AL430" i="14"/>
  <c r="G429" i="14"/>
  <c r="AE450" i="14"/>
  <c r="R467" i="14"/>
  <c r="AS467" i="14" s="1"/>
  <c r="AA467" i="14"/>
  <c r="AP514" i="14"/>
  <c r="O512" i="14"/>
  <c r="AP512" i="14" s="1"/>
  <c r="AN587" i="14"/>
  <c r="AE587" i="14"/>
  <c r="AO768" i="14"/>
  <c r="N767" i="14"/>
  <c r="AS768" i="14"/>
  <c r="R767" i="14"/>
  <c r="AS767" i="14" s="1"/>
  <c r="AF768" i="14"/>
  <c r="H11" i="14"/>
  <c r="AC10" i="14"/>
  <c r="F13" i="14"/>
  <c r="E10" i="14"/>
  <c r="AE31" i="14"/>
  <c r="AE35" i="14"/>
  <c r="AE39" i="14"/>
  <c r="F43" i="14"/>
  <c r="AM14" i="14"/>
  <c r="D15" i="14"/>
  <c r="D13" i="14" s="1"/>
  <c r="J20" i="14"/>
  <c r="AH21" i="14"/>
  <c r="R10" i="14"/>
  <c r="AS10" i="14" s="1"/>
  <c r="AF14" i="14"/>
  <c r="L11" i="14"/>
  <c r="AL15" i="14"/>
  <c r="AE18" i="14"/>
  <c r="S20" i="14"/>
  <c r="AG21" i="14"/>
  <c r="AB10" i="14"/>
  <c r="AT21" i="14"/>
  <c r="P11" i="14"/>
  <c r="Y11" i="14"/>
  <c r="AE23" i="14"/>
  <c r="AE28" i="14"/>
  <c r="AN32" i="14"/>
  <c r="AN36" i="14"/>
  <c r="AN40" i="14"/>
  <c r="Q43" i="14"/>
  <c r="AN56" i="14"/>
  <c r="AN59" i="14"/>
  <c r="AE60" i="14"/>
  <c r="AE65" i="14"/>
  <c r="AE72" i="14"/>
  <c r="G74" i="14"/>
  <c r="AK75" i="14"/>
  <c r="AF76" i="14"/>
  <c r="AE77" i="14"/>
  <c r="AN83" i="14"/>
  <c r="V87" i="14"/>
  <c r="AD86" i="14"/>
  <c r="AH88" i="14"/>
  <c r="AE94" i="14"/>
  <c r="AN97" i="14"/>
  <c r="AE98" i="14"/>
  <c r="AE104" i="14"/>
  <c r="AN109" i="14"/>
  <c r="AE110" i="14"/>
  <c r="AN113" i="14"/>
  <c r="AE114" i="14"/>
  <c r="AL120" i="14"/>
  <c r="AQ120" i="14"/>
  <c r="L119" i="14"/>
  <c r="AN125" i="14"/>
  <c r="AE132" i="14"/>
  <c r="AE135" i="14"/>
  <c r="AN141" i="14"/>
  <c r="AE148" i="14"/>
  <c r="AE151" i="14"/>
  <c r="AN157" i="14"/>
  <c r="E161" i="14"/>
  <c r="I161" i="14"/>
  <c r="AE169" i="14"/>
  <c r="AE175" i="14"/>
  <c r="AN176" i="14"/>
  <c r="AN180" i="14"/>
  <c r="AN184" i="14"/>
  <c r="AE185" i="14"/>
  <c r="AE190" i="14"/>
  <c r="G193" i="14"/>
  <c r="K193" i="14"/>
  <c r="T193" i="14"/>
  <c r="AE197" i="14"/>
  <c r="AN201" i="14"/>
  <c r="AE202" i="14"/>
  <c r="AN208" i="14"/>
  <c r="AE209" i="14"/>
  <c r="AN213" i="14"/>
  <c r="AE214" i="14"/>
  <c r="AE219" i="14"/>
  <c r="G226" i="14"/>
  <c r="K226" i="14"/>
  <c r="AQ227" i="14"/>
  <c r="AU227" i="14"/>
  <c r="AG227" i="14"/>
  <c r="AK227" i="14"/>
  <c r="E226" i="14"/>
  <c r="I226" i="14"/>
  <c r="AO228" i="14"/>
  <c r="V228" i="14"/>
  <c r="AI228" i="14"/>
  <c r="AM228" i="14"/>
  <c r="AN229" i="14"/>
  <c r="AE230" i="14"/>
  <c r="AN234" i="14"/>
  <c r="AE235" i="14"/>
  <c r="AN241" i="14"/>
  <c r="AE242" i="14"/>
  <c r="AN246" i="14"/>
  <c r="AE247" i="14"/>
  <c r="AN262" i="14"/>
  <c r="AN274" i="14"/>
  <c r="AN275" i="14"/>
  <c r="AN279" i="14"/>
  <c r="AE281" i="14"/>
  <c r="P286" i="14"/>
  <c r="AN292" i="14"/>
  <c r="V318" i="14"/>
  <c r="AE325" i="14"/>
  <c r="AE359" i="14"/>
  <c r="AE367" i="14"/>
  <c r="AK393" i="14"/>
  <c r="AF394" i="14"/>
  <c r="AN407" i="14"/>
  <c r="AN419" i="14"/>
  <c r="AE419" i="14"/>
  <c r="AN449" i="14"/>
  <c r="AE449" i="14"/>
  <c r="F467" i="14"/>
  <c r="J467" i="14"/>
  <c r="AJ469" i="14"/>
  <c r="AN482" i="14"/>
  <c r="AE494" i="14"/>
  <c r="AE498" i="14"/>
  <c r="AI513" i="14"/>
  <c r="Z512" i="14"/>
  <c r="AM513" i="14"/>
  <c r="F536" i="14"/>
  <c r="J536" i="14"/>
  <c r="AK537" i="14"/>
  <c r="AT537" i="14"/>
  <c r="X536" i="14"/>
  <c r="AB536" i="14"/>
  <c r="AI581" i="14"/>
  <c r="AM581" i="14"/>
  <c r="AE628" i="14"/>
  <c r="AN671" i="14"/>
  <c r="M669" i="14"/>
  <c r="V670" i="14"/>
  <c r="AF695" i="14"/>
  <c r="AJ695" i="14"/>
  <c r="AM737" i="14"/>
  <c r="AR980" i="14"/>
  <c r="Q979" i="14"/>
  <c r="AV980" i="14"/>
  <c r="U979" i="14"/>
  <c r="AU287" i="14"/>
  <c r="AE312" i="14"/>
  <c r="H343" i="14"/>
  <c r="L343" i="14"/>
  <c r="AG345" i="14"/>
  <c r="AE351" i="14"/>
  <c r="AN362" i="14"/>
  <c r="AN370" i="14"/>
  <c r="H376" i="14"/>
  <c r="L376" i="14"/>
  <c r="AE385" i="14"/>
  <c r="AE390" i="14"/>
  <c r="X392" i="14"/>
  <c r="AK394" i="14"/>
  <c r="AE399" i="14"/>
  <c r="AN425" i="14"/>
  <c r="AE426" i="14"/>
  <c r="AE440" i="14"/>
  <c r="AN441" i="14"/>
  <c r="AN444" i="14"/>
  <c r="AE446" i="14"/>
  <c r="AN453" i="14"/>
  <c r="AE454" i="14"/>
  <c r="AE457" i="14"/>
  <c r="AN465" i="14"/>
  <c r="G467" i="14"/>
  <c r="K467" i="14"/>
  <c r="AE474" i="14"/>
  <c r="AE480" i="14"/>
  <c r="J512" i="14"/>
  <c r="S512" i="14"/>
  <c r="AK512" i="14" s="1"/>
  <c r="AF512" i="14"/>
  <c r="AJ512" i="14"/>
  <c r="AS513" i="14"/>
  <c r="AD512" i="14"/>
  <c r="AE527" i="14"/>
  <c r="AE528" i="14"/>
  <c r="AE532" i="14"/>
  <c r="P536" i="14"/>
  <c r="G536" i="14"/>
  <c r="K536" i="14"/>
  <c r="AN560" i="14"/>
  <c r="AN564" i="14"/>
  <c r="AE566" i="14"/>
  <c r="AE567" i="14"/>
  <c r="AE570" i="14"/>
  <c r="AN570" i="14"/>
  <c r="AE571" i="14"/>
  <c r="AF582" i="14"/>
  <c r="AN585" i="14"/>
  <c r="AE591" i="14"/>
  <c r="AN597" i="14"/>
  <c r="AN601" i="14"/>
  <c r="AE607" i="14"/>
  <c r="AD610" i="14"/>
  <c r="E694" i="14"/>
  <c r="I694" i="14"/>
  <c r="AN878" i="14"/>
  <c r="AE878" i="14"/>
  <c r="AE985" i="14"/>
  <c r="AM287" i="14"/>
  <c r="AN289" i="14"/>
  <c r="AE290" i="14"/>
  <c r="AN293" i="14"/>
  <c r="AE294" i="14"/>
  <c r="AE303" i="14"/>
  <c r="AN306" i="14"/>
  <c r="AE307" i="14"/>
  <c r="L316" i="14"/>
  <c r="AH317" i="14"/>
  <c r="AC316" i="14"/>
  <c r="AL316" i="14" s="1"/>
  <c r="X316" i="14"/>
  <c r="AK318" i="14"/>
  <c r="AN331" i="14"/>
  <c r="AN337" i="14"/>
  <c r="AE341" i="14"/>
  <c r="AN344" i="14"/>
  <c r="AN353" i="14"/>
  <c r="AE357" i="14"/>
  <c r="AE369" i="14"/>
  <c r="AE389" i="14"/>
  <c r="AN403" i="14"/>
  <c r="AN409" i="14"/>
  <c r="AN417" i="14"/>
  <c r="AN422" i="14"/>
  <c r="F429" i="14"/>
  <c r="J429" i="14"/>
  <c r="O429" i="14"/>
  <c r="AP429" i="14" s="1"/>
  <c r="AJ431" i="14"/>
  <c r="M431" i="14"/>
  <c r="AN456" i="14"/>
  <c r="AN460" i="14"/>
  <c r="E467" i="14"/>
  <c r="I467" i="14"/>
  <c r="AM469" i="14"/>
  <c r="AE506" i="14"/>
  <c r="AN506" i="14"/>
  <c r="AN523" i="14"/>
  <c r="S536" i="14"/>
  <c r="AT536" i="14" s="1"/>
  <c r="AF538" i="14"/>
  <c r="X580" i="14"/>
  <c r="AG581" i="14"/>
  <c r="F580" i="14"/>
  <c r="AK582" i="14"/>
  <c r="AN584" i="14"/>
  <c r="D582" i="14"/>
  <c r="AE596" i="14"/>
  <c r="D612" i="14"/>
  <c r="D610" i="14" s="1"/>
  <c r="AN615" i="14"/>
  <c r="AN617" i="14"/>
  <c r="M612" i="14"/>
  <c r="M610" i="14" s="1"/>
  <c r="AN629" i="14"/>
  <c r="AN633" i="14"/>
  <c r="AN637" i="14"/>
  <c r="AN644" i="14"/>
  <c r="AN648" i="14"/>
  <c r="AN652" i="14"/>
  <c r="AN656" i="14"/>
  <c r="AN660" i="14"/>
  <c r="AN664" i="14"/>
  <c r="T668" i="14"/>
  <c r="AG669" i="14"/>
  <c r="AK669" i="14"/>
  <c r="G694" i="14"/>
  <c r="K694" i="14"/>
  <c r="Y694" i="14"/>
  <c r="AE728" i="14"/>
  <c r="AN731" i="14"/>
  <c r="AE732" i="14"/>
  <c r="F737" i="14"/>
  <c r="J737" i="14"/>
  <c r="AN890" i="14"/>
  <c r="AE890" i="14"/>
  <c r="AE929" i="14"/>
  <c r="AE953" i="14"/>
  <c r="AF961" i="14"/>
  <c r="AJ961" i="14"/>
  <c r="AS1016" i="14"/>
  <c r="R1015" i="14"/>
  <c r="AO1016" i="14"/>
  <c r="AE475" i="14"/>
  <c r="AE488" i="14"/>
  <c r="AN495" i="14"/>
  <c r="AE496" i="14"/>
  <c r="AE510" i="14"/>
  <c r="AQ513" i="14"/>
  <c r="AU513" i="14"/>
  <c r="X512" i="14"/>
  <c r="AB512" i="14"/>
  <c r="AF514" i="14"/>
  <c r="AN520" i="14"/>
  <c r="AE521" i="14"/>
  <c r="AN533" i="14"/>
  <c r="L536" i="14"/>
  <c r="AN558" i="14"/>
  <c r="AN574" i="14"/>
  <c r="N580" i="14"/>
  <c r="AA580" i="14"/>
  <c r="AN594" i="14"/>
  <c r="AE595" i="14"/>
  <c r="AN598" i="14"/>
  <c r="AE599" i="14"/>
  <c r="E610" i="14"/>
  <c r="I610" i="14"/>
  <c r="AN616" i="14"/>
  <c r="AE622" i="14"/>
  <c r="AE627" i="14"/>
  <c r="AN630" i="14"/>
  <c r="AN634" i="14"/>
  <c r="AN638" i="14"/>
  <c r="E640" i="14"/>
  <c r="AN646" i="14"/>
  <c r="AN650" i="14"/>
  <c r="AN654" i="14"/>
  <c r="AN658" i="14"/>
  <c r="AN662" i="14"/>
  <c r="AN666" i="14"/>
  <c r="E668" i="14"/>
  <c r="I668" i="14"/>
  <c r="F668" i="14"/>
  <c r="J668" i="14"/>
  <c r="D670" i="14"/>
  <c r="AN689" i="14"/>
  <c r="F694" i="14"/>
  <c r="S694" i="14"/>
  <c r="AN735" i="14"/>
  <c r="H737" i="14"/>
  <c r="L737" i="14"/>
  <c r="AE789" i="14"/>
  <c r="AN789" i="14"/>
  <c r="G831" i="14"/>
  <c r="K831" i="14"/>
  <c r="J871" i="14"/>
  <c r="AN917" i="14"/>
  <c r="AE917" i="14"/>
  <c r="H931" i="14"/>
  <c r="L931" i="14"/>
  <c r="AM933" i="14"/>
  <c r="N959" i="14"/>
  <c r="AG960" i="14"/>
  <c r="AK960" i="14"/>
  <c r="AN971" i="14"/>
  <c r="I737" i="14"/>
  <c r="AF739" i="14"/>
  <c r="AE751" i="14"/>
  <c r="AE753" i="14"/>
  <c r="AE761" i="14"/>
  <c r="AE773" i="14"/>
  <c r="AE782" i="14"/>
  <c r="AN788" i="14"/>
  <c r="AE790" i="14"/>
  <c r="AN793" i="14"/>
  <c r="R800" i="14"/>
  <c r="AS800" i="14" s="1"/>
  <c r="AF801" i="14"/>
  <c r="AE805" i="14"/>
  <c r="AN808" i="14"/>
  <c r="AE817" i="14"/>
  <c r="AG832" i="14"/>
  <c r="AK832" i="14"/>
  <c r="L831" i="14"/>
  <c r="AE848" i="14"/>
  <c r="AN867" i="14"/>
  <c r="AE868" i="14"/>
  <c r="AF872" i="14"/>
  <c r="AJ872" i="14"/>
  <c r="G871" i="14"/>
  <c r="K871" i="14"/>
  <c r="AC871" i="14"/>
  <c r="AN881" i="14"/>
  <c r="AN885" i="14"/>
  <c r="AN893" i="14"/>
  <c r="U903" i="14"/>
  <c r="AN910" i="14"/>
  <c r="AN916" i="14"/>
  <c r="AE918" i="14"/>
  <c r="AN921" i="14"/>
  <c r="AF933" i="14"/>
  <c r="AE936" i="14"/>
  <c r="AN940" i="14"/>
  <c r="AE941" i="14"/>
  <c r="AE946" i="14"/>
  <c r="V961" i="14"/>
  <c r="AF980" i="14"/>
  <c r="AE984" i="14"/>
  <c r="AE1000" i="14"/>
  <c r="AN1005" i="14"/>
  <c r="AG1016" i="14"/>
  <c r="AK1016" i="14"/>
  <c r="AF1017" i="14"/>
  <c r="AN1033" i="14"/>
  <c r="AE1034" i="14"/>
  <c r="AN1038" i="14"/>
  <c r="AN1039" i="14"/>
  <c r="AE1050" i="14"/>
  <c r="Y767" i="14"/>
  <c r="AC767" i="14"/>
  <c r="AM873" i="14"/>
  <c r="AK932" i="14"/>
  <c r="AN956" i="14"/>
  <c r="AE957" i="14"/>
  <c r="J1015" i="14"/>
  <c r="AE745" i="14"/>
  <c r="E767" i="14"/>
  <c r="I767" i="14"/>
  <c r="J767" i="14"/>
  <c r="AN775" i="14"/>
  <c r="AE776" i="14"/>
  <c r="AN779" i="14"/>
  <c r="AE784" i="14"/>
  <c r="AN791" i="14"/>
  <c r="AE796" i="14"/>
  <c r="Y800" i="14"/>
  <c r="AN824" i="14"/>
  <c r="V832" i="14"/>
  <c r="AG833" i="14"/>
  <c r="AK833" i="14"/>
  <c r="AN838" i="14"/>
  <c r="AN848" i="14"/>
  <c r="AN851" i="14"/>
  <c r="AE861" i="14"/>
  <c r="AE864" i="14"/>
  <c r="AF873" i="14"/>
  <c r="AN883" i="14"/>
  <c r="AN896" i="14"/>
  <c r="AE897" i="14"/>
  <c r="AE920" i="14"/>
  <c r="AE925" i="14"/>
  <c r="AN937" i="14"/>
  <c r="AN938" i="14"/>
  <c r="AN942" i="14"/>
  <c r="AF960" i="14"/>
  <c r="AJ960" i="14"/>
  <c r="L959" i="14"/>
  <c r="AM961" i="14"/>
  <c r="AN967" i="14"/>
  <c r="E979" i="14"/>
  <c r="AE992" i="14"/>
  <c r="AE994" i="14"/>
  <c r="AN997" i="14"/>
  <c r="AE1008" i="14"/>
  <c r="AN1013" i="14"/>
  <c r="K1015" i="14"/>
  <c r="AE1026" i="14"/>
  <c r="AN1030" i="14"/>
  <c r="AN1031" i="14"/>
  <c r="AE1036" i="14"/>
  <c r="AE1042" i="14"/>
  <c r="AN1046" i="14"/>
  <c r="AN1047" i="14"/>
  <c r="AV14" i="14"/>
  <c r="U10" i="14"/>
  <c r="U9" i="14" s="1"/>
  <c r="U13" i="14"/>
  <c r="AV13" i="14" s="1"/>
  <c r="AF15" i="14"/>
  <c r="AN26" i="14"/>
  <c r="AO75" i="14"/>
  <c r="N10" i="14"/>
  <c r="N74" i="14"/>
  <c r="AO74" i="14" s="1"/>
  <c r="AS75" i="14"/>
  <c r="R74" i="14"/>
  <c r="AS74" i="14" s="1"/>
  <c r="AH76" i="14"/>
  <c r="AL76" i="14"/>
  <c r="AN81" i="14"/>
  <c r="M76" i="14"/>
  <c r="M74" i="14" s="1"/>
  <c r="AI258" i="14"/>
  <c r="AC9" i="14"/>
  <c r="AQ14" i="14"/>
  <c r="P10" i="14"/>
  <c r="P9" i="14" s="1"/>
  <c r="AU14" i="14"/>
  <c r="T10" i="14"/>
  <c r="AU10" i="14" s="1"/>
  <c r="E11" i="14"/>
  <c r="E9" i="14" s="1"/>
  <c r="E13" i="14"/>
  <c r="Z13" i="14"/>
  <c r="AI15" i="14"/>
  <c r="I11" i="14"/>
  <c r="I9" i="14" s="1"/>
  <c r="AI14" i="14"/>
  <c r="Z10" i="14"/>
  <c r="AJ15" i="14"/>
  <c r="Q10" i="14"/>
  <c r="Q11" i="14"/>
  <c r="Q9" i="14" s="1"/>
  <c r="P13" i="14"/>
  <c r="AM15" i="14"/>
  <c r="AK21" i="14"/>
  <c r="AE21" i="14"/>
  <c r="V22" i="14"/>
  <c r="AN22" i="14" s="1"/>
  <c r="AE24" i="14"/>
  <c r="AN29" i="14"/>
  <c r="V45" i="14"/>
  <c r="AN68" i="14"/>
  <c r="F10" i="14"/>
  <c r="F74" i="14"/>
  <c r="AE81" i="14"/>
  <c r="AE128" i="14"/>
  <c r="AE144" i="14"/>
  <c r="AR227" i="14"/>
  <c r="AI227" i="14"/>
  <c r="AM260" i="14"/>
  <c r="U258" i="14"/>
  <c r="AV258" i="14" s="1"/>
  <c r="AN261" i="14"/>
  <c r="AU316" i="14"/>
  <c r="AH13" i="14"/>
  <c r="Y10" i="14"/>
  <c r="Q13" i="14"/>
  <c r="AR13" i="14" s="1"/>
  <c r="AC20" i="14"/>
  <c r="AL21" i="14"/>
  <c r="H20" i="14"/>
  <c r="L20" i="14"/>
  <c r="AQ11" i="14"/>
  <c r="AN27" i="14"/>
  <c r="AN28" i="14"/>
  <c r="AE34" i="14"/>
  <c r="AN34" i="14"/>
  <c r="AE38" i="14"/>
  <c r="AN38" i="14"/>
  <c r="G10" i="14"/>
  <c r="K10" i="14"/>
  <c r="AQ44" i="14"/>
  <c r="P43" i="14"/>
  <c r="AQ43" i="14" s="1"/>
  <c r="AU44" i="14"/>
  <c r="T43" i="14"/>
  <c r="AU43" i="14" s="1"/>
  <c r="Z86" i="14"/>
  <c r="AI87" i="14"/>
  <c r="AN98" i="14"/>
  <c r="AN114" i="14"/>
  <c r="AQ119" i="14"/>
  <c r="Y119" i="14"/>
  <c r="AH121" i="14"/>
  <c r="AC119" i="14"/>
  <c r="AU119" i="14" s="1"/>
  <c r="AL121" i="14"/>
  <c r="AE139" i="14"/>
  <c r="AE155" i="14"/>
  <c r="AU194" i="14"/>
  <c r="AI195" i="14"/>
  <c r="AM195" i="14"/>
  <c r="AT258" i="14"/>
  <c r="V259" i="14"/>
  <c r="AE259" i="14" s="1"/>
  <c r="AE261" i="14"/>
  <c r="AN52" i="14"/>
  <c r="AG88" i="14"/>
  <c r="X86" i="14"/>
  <c r="AG86" i="14" s="1"/>
  <c r="AB86" i="14"/>
  <c r="AK88" i="14"/>
  <c r="AN164" i="14"/>
  <c r="M162" i="14"/>
  <c r="AN162" i="14" s="1"/>
  <c r="AN168" i="14"/>
  <c r="AQ194" i="14"/>
  <c r="AH194" i="14"/>
  <c r="P193" i="14"/>
  <c r="AL194" i="14"/>
  <c r="AN197" i="14"/>
  <c r="AG258" i="14"/>
  <c r="AL287" i="14"/>
  <c r="AH288" i="14"/>
  <c r="AL288" i="14"/>
  <c r="AU318" i="14"/>
  <c r="AE340" i="14"/>
  <c r="AN340" i="14"/>
  <c r="AG343" i="14"/>
  <c r="AL377" i="14"/>
  <c r="AF376" i="14"/>
  <c r="AG393" i="14"/>
  <c r="AN412" i="14"/>
  <c r="AE412" i="14"/>
  <c r="S429" i="14"/>
  <c r="AK430" i="14"/>
  <c r="AT430" i="14"/>
  <c r="AG430" i="14"/>
  <c r="AE477" i="14"/>
  <c r="AN477" i="14"/>
  <c r="AE490" i="14"/>
  <c r="AN490" i="14"/>
  <c r="AO580" i="14"/>
  <c r="W580" i="14"/>
  <c r="AO581" i="14"/>
  <c r="AF75" i="14"/>
  <c r="AG75" i="14"/>
  <c r="AE84" i="14"/>
  <c r="F86" i="14"/>
  <c r="J86" i="14"/>
  <c r="AQ88" i="14"/>
  <c r="AL86" i="14"/>
  <c r="AE97" i="14"/>
  <c r="AE100" i="14"/>
  <c r="AE113" i="14"/>
  <c r="AE116" i="14"/>
  <c r="G119" i="14"/>
  <c r="K119" i="14"/>
  <c r="AG120" i="14"/>
  <c r="AK120" i="14"/>
  <c r="AI121" i="14"/>
  <c r="AM121" i="14"/>
  <c r="AE126" i="14"/>
  <c r="AE129" i="14"/>
  <c r="AE142" i="14"/>
  <c r="AE145" i="14"/>
  <c r="AE158" i="14"/>
  <c r="AF163" i="14"/>
  <c r="AE167" i="14"/>
  <c r="AE170" i="14"/>
  <c r="M163" i="14"/>
  <c r="AE183" i="14"/>
  <c r="AE186" i="14"/>
  <c r="AF195" i="14"/>
  <c r="AJ195" i="14"/>
  <c r="AE199" i="14"/>
  <c r="AE212" i="14"/>
  <c r="AE215" i="14"/>
  <c r="P226" i="14"/>
  <c r="V226" i="14"/>
  <c r="Z226" i="14"/>
  <c r="AD226" i="14"/>
  <c r="AM227" i="14"/>
  <c r="AF228" i="14"/>
  <c r="AJ228" i="14"/>
  <c r="AG228" i="14"/>
  <c r="AE229" i="14"/>
  <c r="AE232" i="14"/>
  <c r="AN248" i="14"/>
  <c r="M259" i="14"/>
  <c r="AH259" i="14"/>
  <c r="V260" i="14"/>
  <c r="M288" i="14"/>
  <c r="AE295" i="14"/>
  <c r="AN308" i="14"/>
  <c r="AE317" i="14"/>
  <c r="E316" i="14"/>
  <c r="AI318" i="14"/>
  <c r="AM318" i="14"/>
  <c r="M345" i="14"/>
  <c r="AN354" i="14"/>
  <c r="AE361" i="14"/>
  <c r="AN373" i="14"/>
  <c r="AE374" i="14"/>
  <c r="E376" i="14"/>
  <c r="I376" i="14"/>
  <c r="AE382" i="14"/>
  <c r="AE388" i="14"/>
  <c r="M394" i="14"/>
  <c r="AE395" i="14"/>
  <c r="AN404" i="14"/>
  <c r="AE404" i="14"/>
  <c r="AE411" i="14"/>
  <c r="AN415" i="14"/>
  <c r="AE415" i="14"/>
  <c r="AN420" i="14"/>
  <c r="AE420" i="14"/>
  <c r="K429" i="14"/>
  <c r="AP430" i="14"/>
  <c r="AN432" i="14"/>
  <c r="AE432" i="14"/>
  <c r="M430" i="14"/>
  <c r="AG469" i="14"/>
  <c r="AK469" i="14"/>
  <c r="AE518" i="14"/>
  <c r="AN518" i="14"/>
  <c r="AE531" i="14"/>
  <c r="AN531" i="14"/>
  <c r="AM539" i="14"/>
  <c r="AN626" i="14"/>
  <c r="AE626" i="14"/>
  <c r="G11" i="14"/>
  <c r="K11" i="14"/>
  <c r="AG45" i="14"/>
  <c r="AK45" i="14"/>
  <c r="AL45" i="14"/>
  <c r="D45" i="14"/>
  <c r="D43" i="14" s="1"/>
  <c r="AE53" i="14"/>
  <c r="AE61" i="14"/>
  <c r="AE69" i="14"/>
  <c r="AJ75" i="14"/>
  <c r="U11" i="14"/>
  <c r="AV11" i="14" s="1"/>
  <c r="AO21" i="14"/>
  <c r="AI21" i="14"/>
  <c r="AM21" i="14"/>
  <c r="D22" i="14"/>
  <c r="U43" i="14"/>
  <c r="W43" i="14"/>
  <c r="AA43" i="14"/>
  <c r="M45" i="14"/>
  <c r="AE50" i="14"/>
  <c r="AN55" i="14"/>
  <c r="AE58" i="14"/>
  <c r="AN63" i="14"/>
  <c r="AE66" i="14"/>
  <c r="AN71" i="14"/>
  <c r="O74" i="14"/>
  <c r="AP74" i="14" s="1"/>
  <c r="AN78" i="14"/>
  <c r="AE83" i="14"/>
  <c r="G86" i="14"/>
  <c r="K86" i="14"/>
  <c r="AI88" i="14"/>
  <c r="AM88" i="14"/>
  <c r="AL88" i="14"/>
  <c r="AN91" i="14"/>
  <c r="AE96" i="14"/>
  <c r="AN105" i="14"/>
  <c r="AN107" i="14"/>
  <c r="AE112" i="14"/>
  <c r="AB119" i="14"/>
  <c r="AR120" i="14"/>
  <c r="AV120" i="14"/>
  <c r="E119" i="14"/>
  <c r="I119" i="14"/>
  <c r="AE125" i="14"/>
  <c r="AN134" i="14"/>
  <c r="AN136" i="14"/>
  <c r="AE141" i="14"/>
  <c r="AN150" i="14"/>
  <c r="AN152" i="14"/>
  <c r="AE157" i="14"/>
  <c r="V162" i="14"/>
  <c r="AL162" i="14"/>
  <c r="X161" i="14"/>
  <c r="AB161" i="14"/>
  <c r="AT161" i="14" s="1"/>
  <c r="AG163" i="14"/>
  <c r="AE166" i="14"/>
  <c r="AN175" i="14"/>
  <c r="AN177" i="14"/>
  <c r="AE182" i="14"/>
  <c r="AN191" i="14"/>
  <c r="Z193" i="14"/>
  <c r="AD193" i="14"/>
  <c r="AM194" i="14"/>
  <c r="AN204" i="14"/>
  <c r="AN206" i="14"/>
  <c r="AE211" i="14"/>
  <c r="AN220" i="14"/>
  <c r="AN222" i="14"/>
  <c r="AN223" i="14"/>
  <c r="AE224" i="14"/>
  <c r="T226" i="14"/>
  <c r="F226" i="14"/>
  <c r="J226" i="14"/>
  <c r="AT227" i="14"/>
  <c r="W226" i="14"/>
  <c r="AA226" i="14"/>
  <c r="AU228" i="14"/>
  <c r="D228" i="14"/>
  <c r="AN237" i="14"/>
  <c r="AN239" i="14"/>
  <c r="AN240" i="14"/>
  <c r="AE244" i="14"/>
  <c r="AN250" i="14"/>
  <c r="AE254" i="14"/>
  <c r="AN256" i="14"/>
  <c r="AO259" i="14"/>
  <c r="AJ259" i="14"/>
  <c r="AG260" i="14"/>
  <c r="AK260" i="14"/>
  <c r="AE262" i="14"/>
  <c r="AE268" i="14"/>
  <c r="AN270" i="14"/>
  <c r="AN271" i="14"/>
  <c r="AE284" i="14"/>
  <c r="AG287" i="14"/>
  <c r="AK287" i="14"/>
  <c r="AF287" i="14"/>
  <c r="AJ287" i="14"/>
  <c r="AP287" i="14"/>
  <c r="AE291" i="14"/>
  <c r="AE297" i="14"/>
  <c r="AN300" i="14"/>
  <c r="AN303" i="14"/>
  <c r="AE314" i="14"/>
  <c r="AQ317" i="14"/>
  <c r="AL317" i="14"/>
  <c r="AT318" i="14"/>
  <c r="AN321" i="14"/>
  <c r="AE324" i="14"/>
  <c r="AN329" i="14"/>
  <c r="AE332" i="14"/>
  <c r="AN332" i="14"/>
  <c r="AE333" i="14"/>
  <c r="S343" i="14"/>
  <c r="AT343" i="14" s="1"/>
  <c r="AF344" i="14"/>
  <c r="N343" i="14"/>
  <c r="AO343" i="14" s="1"/>
  <c r="AJ344" i="14"/>
  <c r="AF345" i="14"/>
  <c r="AA343" i="14"/>
  <c r="AJ343" i="14" s="1"/>
  <c r="AN346" i="14"/>
  <c r="D345" i="14"/>
  <c r="AE353" i="14"/>
  <c r="AN363" i="14"/>
  <c r="AN365" i="14"/>
  <c r="AE366" i="14"/>
  <c r="S376" i="14"/>
  <c r="D378" i="14"/>
  <c r="AN385" i="14"/>
  <c r="AE386" i="14"/>
  <c r="S392" i="14"/>
  <c r="E392" i="14"/>
  <c r="I392" i="14"/>
  <c r="M393" i="14"/>
  <c r="AP393" i="14"/>
  <c r="AE403" i="14"/>
  <c r="D431" i="14"/>
  <c r="D429" i="14" s="1"/>
  <c r="AE452" i="14"/>
  <c r="AN452" i="14"/>
  <c r="O10" i="14"/>
  <c r="S10" i="14"/>
  <c r="AK10" i="14" s="1"/>
  <c r="X20" i="14"/>
  <c r="AG20" i="14" s="1"/>
  <c r="AB20" i="14"/>
  <c r="AT20" i="14" s="1"/>
  <c r="X43" i="14"/>
  <c r="N11" i="14"/>
  <c r="N9" i="14" s="1"/>
  <c r="R11" i="14"/>
  <c r="Z43" i="14"/>
  <c r="AD43" i="14"/>
  <c r="AA74" i="14"/>
  <c r="AJ74" i="14" s="1"/>
  <c r="E74" i="14"/>
  <c r="I74" i="14"/>
  <c r="M75" i="14"/>
  <c r="Y74" i="14"/>
  <c r="AC74" i="14"/>
  <c r="AG74" i="14"/>
  <c r="AK74" i="14"/>
  <c r="AG76" i="14"/>
  <c r="D76" i="14"/>
  <c r="AE82" i="14"/>
  <c r="AR87" i="14"/>
  <c r="AV87" i="14"/>
  <c r="E86" i="14"/>
  <c r="I86" i="14"/>
  <c r="AF88" i="14"/>
  <c r="AJ88" i="14"/>
  <c r="AE95" i="14"/>
  <c r="AN101" i="14"/>
  <c r="AN103" i="14"/>
  <c r="AN104" i="14"/>
  <c r="AE111" i="14"/>
  <c r="AN117" i="14"/>
  <c r="AO120" i="14"/>
  <c r="Z119" i="14"/>
  <c r="AD119" i="14"/>
  <c r="AM120" i="14"/>
  <c r="D121" i="14"/>
  <c r="D119" i="14" s="1"/>
  <c r="AE124" i="14"/>
  <c r="AN130" i="14"/>
  <c r="AN132" i="14"/>
  <c r="AN133" i="14"/>
  <c r="AE140" i="14"/>
  <c r="AN146" i="14"/>
  <c r="AN148" i="14"/>
  <c r="AN149" i="14"/>
  <c r="AE156" i="14"/>
  <c r="AH163" i="14"/>
  <c r="AL163" i="14"/>
  <c r="AE165" i="14"/>
  <c r="AN171" i="14"/>
  <c r="AN173" i="14"/>
  <c r="AN174" i="14"/>
  <c r="AE181" i="14"/>
  <c r="AN187" i="14"/>
  <c r="AN189" i="14"/>
  <c r="AN190" i="14"/>
  <c r="Y193" i="14"/>
  <c r="AC193" i="14"/>
  <c r="AU193" i="14" s="1"/>
  <c r="AN202" i="14"/>
  <c r="AN203" i="14"/>
  <c r="AN216" i="14"/>
  <c r="AN218" i="14"/>
  <c r="AN219" i="14"/>
  <c r="Y226" i="14"/>
  <c r="AC226" i="14"/>
  <c r="AL226" i="14" s="1"/>
  <c r="AN233" i="14"/>
  <c r="AN235" i="14"/>
  <c r="AN236" i="14"/>
  <c r="AN249" i="14"/>
  <c r="G258" i="14"/>
  <c r="AE264" i="14"/>
  <c r="AN266" i="14"/>
  <c r="AN267" i="14"/>
  <c r="AE280" i="14"/>
  <c r="AN282" i="14"/>
  <c r="AN283" i="14"/>
  <c r="AI287" i="14"/>
  <c r="AE293" i="14"/>
  <c r="AN296" i="14"/>
  <c r="AN299" i="14"/>
  <c r="AN309" i="14"/>
  <c r="Y316" i="14"/>
  <c r="AH316" i="14" s="1"/>
  <c r="AN323" i="14"/>
  <c r="AN336" i="14"/>
  <c r="AK345" i="14"/>
  <c r="AN355" i="14"/>
  <c r="AN369" i="14"/>
  <c r="AK377" i="14"/>
  <c r="AM378" i="14"/>
  <c r="AN390" i="14"/>
  <c r="AN427" i="14"/>
  <c r="AE427" i="14"/>
  <c r="AE509" i="14"/>
  <c r="AN509" i="14"/>
  <c r="AN330" i="14"/>
  <c r="AE334" i="14"/>
  <c r="AN338" i="14"/>
  <c r="E343" i="14"/>
  <c r="I343" i="14"/>
  <c r="AL344" i="14"/>
  <c r="AN348" i="14"/>
  <c r="AN356" i="14"/>
  <c r="AN364" i="14"/>
  <c r="AN372" i="14"/>
  <c r="AE381" i="14"/>
  <c r="AE384" i="14"/>
  <c r="AO393" i="14"/>
  <c r="AN397" i="14"/>
  <c r="AN400" i="14"/>
  <c r="AN410" i="14"/>
  <c r="AN413" i="14"/>
  <c r="AN416" i="14"/>
  <c r="AN426" i="14"/>
  <c r="H429" i="14"/>
  <c r="L429" i="14"/>
  <c r="AN440" i="14"/>
  <c r="AN443" i="14"/>
  <c r="AN445" i="14"/>
  <c r="AE445" i="14"/>
  <c r="AN480" i="14"/>
  <c r="AE483" i="14"/>
  <c r="AE489" i="14"/>
  <c r="AN489" i="14"/>
  <c r="AN494" i="14"/>
  <c r="AO513" i="14"/>
  <c r="AT513" i="14"/>
  <c r="AM514" i="14"/>
  <c r="AV514" i="14"/>
  <c r="AN521" i="14"/>
  <c r="AE524" i="14"/>
  <c r="AE530" i="14"/>
  <c r="AN530" i="14"/>
  <c r="AO537" i="14"/>
  <c r="AU538" i="14"/>
  <c r="T536" i="14"/>
  <c r="O580" i="14"/>
  <c r="AP580" i="14" s="1"/>
  <c r="AP581" i="14"/>
  <c r="AN583" i="14"/>
  <c r="AN599" i="14"/>
  <c r="AE633" i="14"/>
  <c r="AE637" i="14"/>
  <c r="AL641" i="14"/>
  <c r="D668" i="14"/>
  <c r="AE743" i="14"/>
  <c r="AN743" i="14"/>
  <c r="AN764" i="14"/>
  <c r="AE764" i="14"/>
  <c r="AI769" i="14"/>
  <c r="AM769" i="14"/>
  <c r="AE809" i="14"/>
  <c r="AN809" i="14"/>
  <c r="AE493" i="14"/>
  <c r="AN493" i="14"/>
  <c r="AG513" i="14"/>
  <c r="AE515" i="14"/>
  <c r="M513" i="14"/>
  <c r="AE534" i="14"/>
  <c r="AN534" i="14"/>
  <c r="AF536" i="14"/>
  <c r="AM538" i="14"/>
  <c r="AV538" i="14"/>
  <c r="AN543" i="14"/>
  <c r="AE543" i="14"/>
  <c r="AJ582" i="14"/>
  <c r="V581" i="14"/>
  <c r="AN581" i="14" s="1"/>
  <c r="AE583" i="14"/>
  <c r="AR612" i="14"/>
  <c r="Q610" i="14"/>
  <c r="AR610" i="14" s="1"/>
  <c r="AV612" i="14"/>
  <c r="U610" i="14"/>
  <c r="AN643" i="14"/>
  <c r="M641" i="14"/>
  <c r="AP739" i="14"/>
  <c r="O737" i="14"/>
  <c r="AP737" i="14" s="1"/>
  <c r="AG739" i="14"/>
  <c r="AN405" i="14"/>
  <c r="AN408" i="14"/>
  <c r="AN418" i="14"/>
  <c r="AN421" i="14"/>
  <c r="AE422" i="14"/>
  <c r="AN424" i="14"/>
  <c r="AO430" i="14"/>
  <c r="AE430" i="14"/>
  <c r="AI430" i="14"/>
  <c r="AM430" i="14"/>
  <c r="AF431" i="14"/>
  <c r="AN435" i="14"/>
  <c r="AN437" i="14"/>
  <c r="AE456" i="14"/>
  <c r="AN459" i="14"/>
  <c r="AN461" i="14"/>
  <c r="AE461" i="14"/>
  <c r="AE470" i="14"/>
  <c r="D469" i="14"/>
  <c r="AE473" i="14"/>
  <c r="AN473" i="14"/>
  <c r="AN478" i="14"/>
  <c r="AN496" i="14"/>
  <c r="AE499" i="14"/>
  <c r="AE505" i="14"/>
  <c r="AN505" i="14"/>
  <c r="AN510" i="14"/>
  <c r="AO512" i="14"/>
  <c r="K512" i="14"/>
  <c r="AG512" i="14"/>
  <c r="AK513" i="14"/>
  <c r="AN519" i="14"/>
  <c r="AP537" i="14"/>
  <c r="O536" i="14"/>
  <c r="AP536" i="14" s="1"/>
  <c r="AG537" i="14"/>
  <c r="D538" i="14"/>
  <c r="AN542" i="14"/>
  <c r="AN546" i="14"/>
  <c r="AE547" i="14"/>
  <c r="AN562" i="14"/>
  <c r="AE563" i="14"/>
  <c r="AN578" i="14"/>
  <c r="AN604" i="14"/>
  <c r="AE604" i="14"/>
  <c r="AE631" i="14"/>
  <c r="AE635" i="14"/>
  <c r="AR642" i="14"/>
  <c r="Q640" i="14"/>
  <c r="AI642" i="14"/>
  <c r="AM642" i="14"/>
  <c r="AH737" i="14"/>
  <c r="D739" i="14"/>
  <c r="D737" i="14" s="1"/>
  <c r="AN748" i="14"/>
  <c r="AE748" i="14"/>
  <c r="AE759" i="14"/>
  <c r="AN759" i="14"/>
  <c r="AE780" i="14"/>
  <c r="AN780" i="14"/>
  <c r="AN814" i="14"/>
  <c r="AE814" i="14"/>
  <c r="AE825" i="14"/>
  <c r="AN825" i="14"/>
  <c r="AN846" i="14"/>
  <c r="AE846" i="14"/>
  <c r="AK580" i="14"/>
  <c r="AH581" i="14"/>
  <c r="AG582" i="14"/>
  <c r="V582" i="14"/>
  <c r="AN600" i="14"/>
  <c r="AN611" i="14"/>
  <c r="AE620" i="14"/>
  <c r="AE630" i="14"/>
  <c r="AE634" i="14"/>
  <c r="AE636" i="14"/>
  <c r="AE638" i="14"/>
  <c r="AF642" i="14"/>
  <c r="AJ642" i="14"/>
  <c r="AE643" i="14"/>
  <c r="AE645" i="14"/>
  <c r="AE647" i="14"/>
  <c r="AE649" i="14"/>
  <c r="AE651" i="14"/>
  <c r="AE653" i="14"/>
  <c r="AE655" i="14"/>
  <c r="AE657" i="14"/>
  <c r="AE659" i="14"/>
  <c r="AE661" i="14"/>
  <c r="AE663" i="14"/>
  <c r="AE665" i="14"/>
  <c r="AG670" i="14"/>
  <c r="AK670" i="14"/>
  <c r="N737" i="14"/>
  <c r="AO738" i="14"/>
  <c r="AS738" i="14"/>
  <c r="R737" i="14"/>
  <c r="AS737" i="14" s="1"/>
  <c r="U767" i="14"/>
  <c r="AV767" i="14" s="1"/>
  <c r="AI768" i="14"/>
  <c r="AM768" i="14"/>
  <c r="AD767" i="14"/>
  <c r="AE793" i="14"/>
  <c r="AI801" i="14"/>
  <c r="Z800" i="14"/>
  <c r="AR800" i="14" s="1"/>
  <c r="AM801" i="14"/>
  <c r="AE976" i="14"/>
  <c r="AE1018" i="14"/>
  <c r="V1016" i="14"/>
  <c r="AE434" i="14"/>
  <c r="AN439" i="14"/>
  <c r="AE442" i="14"/>
  <c r="AN451" i="14"/>
  <c r="AN457" i="14"/>
  <c r="AE458" i="14"/>
  <c r="AN472" i="14"/>
  <c r="AE479" i="14"/>
  <c r="AE485" i="14"/>
  <c r="AN488" i="14"/>
  <c r="AE495" i="14"/>
  <c r="AE501" i="14"/>
  <c r="AN504" i="14"/>
  <c r="AE520" i="14"/>
  <c r="AE526" i="14"/>
  <c r="AN529" i="14"/>
  <c r="AH537" i="14"/>
  <c r="AL537" i="14"/>
  <c r="AN540" i="14"/>
  <c r="AN555" i="14"/>
  <c r="AN556" i="14"/>
  <c r="AN571" i="14"/>
  <c r="AN572" i="14"/>
  <c r="M581" i="14"/>
  <c r="AK581" i="14"/>
  <c r="AE584" i="14"/>
  <c r="AN592" i="14"/>
  <c r="AN593" i="14"/>
  <c r="AN596" i="14"/>
  <c r="AE600" i="14"/>
  <c r="AN606" i="14"/>
  <c r="N610" i="14"/>
  <c r="AO610" i="14" s="1"/>
  <c r="R610" i="14"/>
  <c r="AS610" i="14" s="1"/>
  <c r="AO611" i="14"/>
  <c r="AI611" i="14"/>
  <c r="AG612" i="14"/>
  <c r="AE614" i="14"/>
  <c r="AE619" i="14"/>
  <c r="AN623" i="14"/>
  <c r="AN628" i="14"/>
  <c r="V641" i="14"/>
  <c r="AE644" i="14"/>
  <c r="AB668" i="14"/>
  <c r="G668" i="14"/>
  <c r="K668" i="14"/>
  <c r="H668" i="14"/>
  <c r="AF696" i="14"/>
  <c r="AJ696" i="14"/>
  <c r="AN728" i="14"/>
  <c r="AE735" i="14"/>
  <c r="AV737" i="14"/>
  <c r="AN740" i="14"/>
  <c r="AE740" i="14"/>
  <c r="M738" i="14"/>
  <c r="AN738" i="14" s="1"/>
  <c r="AN756" i="14"/>
  <c r="AE756" i="14"/>
  <c r="Z767" i="14"/>
  <c r="AR767" i="14" s="1"/>
  <c r="AN777" i="14"/>
  <c r="AE792" i="14"/>
  <c r="AN795" i="14"/>
  <c r="U800" i="14"/>
  <c r="AV800" i="14" s="1"/>
  <c r="AO801" i="14"/>
  <c r="N800" i="14"/>
  <c r="AJ801" i="14"/>
  <c r="AN806" i="14"/>
  <c r="AN816" i="14"/>
  <c r="AN822" i="14"/>
  <c r="AE822" i="14"/>
  <c r="AN840" i="14"/>
  <c r="AE840" i="14"/>
  <c r="AN869" i="14"/>
  <c r="AE869" i="14"/>
  <c r="AE952" i="14"/>
  <c r="AN447" i="14"/>
  <c r="AN450" i="14"/>
  <c r="AN463" i="14"/>
  <c r="AO469" i="14"/>
  <c r="AF469" i="14"/>
  <c r="AN471" i="14"/>
  <c r="AE481" i="14"/>
  <c r="AN484" i="14"/>
  <c r="AN487" i="14"/>
  <c r="AE497" i="14"/>
  <c r="AN500" i="14"/>
  <c r="AN503" i="14"/>
  <c r="AF513" i="14"/>
  <c r="AJ513" i="14"/>
  <c r="AE513" i="14"/>
  <c r="AG514" i="14"/>
  <c r="AK514" i="14"/>
  <c r="D514" i="14"/>
  <c r="D512" i="14" s="1"/>
  <c r="AE522" i="14"/>
  <c r="AN525" i="14"/>
  <c r="AN528" i="14"/>
  <c r="U536" i="14"/>
  <c r="AG538" i="14"/>
  <c r="AK538" i="14"/>
  <c r="D536" i="14"/>
  <c r="AN551" i="14"/>
  <c r="AN552" i="14"/>
  <c r="AE559" i="14"/>
  <c r="AN567" i="14"/>
  <c r="AN568" i="14"/>
  <c r="AE575" i="14"/>
  <c r="J580" i="14"/>
  <c r="AF581" i="14"/>
  <c r="AJ581" i="14"/>
  <c r="AL581" i="14"/>
  <c r="AN588" i="14"/>
  <c r="AN589" i="14"/>
  <c r="AN602" i="14"/>
  <c r="AN605" i="14"/>
  <c r="AG611" i="14"/>
  <c r="AK611" i="14"/>
  <c r="AT611" i="14"/>
  <c r="AH612" i="14"/>
  <c r="AL612" i="14"/>
  <c r="AS612" i="14"/>
  <c r="AE615" i="14"/>
  <c r="AN621" i="14"/>
  <c r="AA640" i="14"/>
  <c r="G640" i="14"/>
  <c r="K640" i="14"/>
  <c r="AH642" i="14"/>
  <c r="AL642" i="14"/>
  <c r="D642" i="14"/>
  <c r="D640" i="14" s="1"/>
  <c r="P668" i="14"/>
  <c r="AQ668" i="14" s="1"/>
  <c r="AE673" i="14"/>
  <c r="AN677" i="14"/>
  <c r="AN681" i="14"/>
  <c r="AN685" i="14"/>
  <c r="AN698" i="14"/>
  <c r="AN702" i="14"/>
  <c r="AN706" i="14"/>
  <c r="AN710" i="14"/>
  <c r="AN714" i="14"/>
  <c r="AN718" i="14"/>
  <c r="AN722" i="14"/>
  <c r="AN727" i="14"/>
  <c r="AH769" i="14"/>
  <c r="AL769" i="14"/>
  <c r="AN773" i="14"/>
  <c r="AN776" i="14"/>
  <c r="AN781" i="14"/>
  <c r="AN782" i="14"/>
  <c r="AR801" i="14"/>
  <c r="AN805" i="14"/>
  <c r="AN864" i="14"/>
  <c r="AN868" i="14"/>
  <c r="AV872" i="14"/>
  <c r="U871" i="14"/>
  <c r="AV871" i="14" s="1"/>
  <c r="AN877" i="14"/>
  <c r="AE877" i="14"/>
  <c r="AQ904" i="14"/>
  <c r="P903" i="14"/>
  <c r="AH903" i="14" s="1"/>
  <c r="AG904" i="14"/>
  <c r="X903" i="14"/>
  <c r="AB903" i="14"/>
  <c r="AK904" i="14"/>
  <c r="AS905" i="14"/>
  <c r="R903" i="14"/>
  <c r="AS903" i="14" s="1"/>
  <c r="AF905" i="14"/>
  <c r="AJ905" i="14"/>
  <c r="W694" i="14"/>
  <c r="AN700" i="14"/>
  <c r="AN704" i="14"/>
  <c r="AN708" i="14"/>
  <c r="AN712" i="14"/>
  <c r="AN716" i="14"/>
  <c r="AN720" i="14"/>
  <c r="AN724" i="14"/>
  <c r="AN732" i="14"/>
  <c r="AE734" i="14"/>
  <c r="AQ738" i="14"/>
  <c r="AU738" i="14"/>
  <c r="AK738" i="14"/>
  <c r="AE747" i="14"/>
  <c r="AE749" i="14"/>
  <c r="AE755" i="14"/>
  <c r="AE757" i="14"/>
  <c r="AN762" i="14"/>
  <c r="AE763" i="14"/>
  <c r="AE765" i="14"/>
  <c r="AE772" i="14"/>
  <c r="AN774" i="14"/>
  <c r="AE775" i="14"/>
  <c r="AE778" i="14"/>
  <c r="AN787" i="14"/>
  <c r="AE788" i="14"/>
  <c r="AN790" i="14"/>
  <c r="AE791" i="14"/>
  <c r="AE794" i="14"/>
  <c r="G800" i="14"/>
  <c r="K800" i="14"/>
  <c r="AH802" i="14"/>
  <c r="AL802" i="14"/>
  <c r="AN812" i="14"/>
  <c r="AE813" i="14"/>
  <c r="AN820" i="14"/>
  <c r="AE821" i="14"/>
  <c r="AN828" i="14"/>
  <c r="AE829" i="14"/>
  <c r="S831" i="14"/>
  <c r="AT831" i="14" s="1"/>
  <c r="E831" i="14"/>
  <c r="I831" i="14"/>
  <c r="AF833" i="14"/>
  <c r="AJ833" i="14"/>
  <c r="D833" i="14"/>
  <c r="D831" i="14" s="1"/>
  <c r="AE838" i="14"/>
  <c r="AE845" i="14"/>
  <c r="AE850" i="14"/>
  <c r="AN854" i="14"/>
  <c r="AN858" i="14"/>
  <c r="AN863" i="14"/>
  <c r="AN865" i="14"/>
  <c r="AN866" i="14"/>
  <c r="AN886" i="14"/>
  <c r="AE886" i="14"/>
  <c r="AE893" i="14"/>
  <c r="AN897" i="14"/>
  <c r="AE989" i="14"/>
  <c r="AE1005" i="14"/>
  <c r="J694" i="14"/>
  <c r="AH696" i="14"/>
  <c r="AL696" i="14"/>
  <c r="AN730" i="14"/>
  <c r="AI739" i="14"/>
  <c r="AM739" i="14"/>
  <c r="AN744" i="14"/>
  <c r="AN752" i="14"/>
  <c r="AN760" i="14"/>
  <c r="AN783" i="14"/>
  <c r="AN810" i="14"/>
  <c r="AN818" i="14"/>
  <c r="AN826" i="14"/>
  <c r="AQ832" i="14"/>
  <c r="AU832" i="14"/>
  <c r="AN835" i="14"/>
  <c r="AN843" i="14"/>
  <c r="AN861" i="14"/>
  <c r="AN862" i="14"/>
  <c r="Y871" i="14"/>
  <c r="AO932" i="14"/>
  <c r="N931" i="14"/>
  <c r="W931" i="14"/>
  <c r="AF932" i="14"/>
  <c r="AA931" i="14"/>
  <c r="AJ931" i="14" s="1"/>
  <c r="AJ932" i="14"/>
  <c r="AI933" i="14"/>
  <c r="AS961" i="14"/>
  <c r="R959" i="14"/>
  <c r="AS959" i="14" s="1"/>
  <c r="AI961" i="14"/>
  <c r="Z959" i="14"/>
  <c r="V959" i="14"/>
  <c r="D961" i="14"/>
  <c r="D959" i="14" s="1"/>
  <c r="AE968" i="14"/>
  <c r="AN1025" i="14"/>
  <c r="AN1041" i="14"/>
  <c r="AN876" i="14"/>
  <c r="AN879" i="14"/>
  <c r="AN882" i="14"/>
  <c r="AN898" i="14"/>
  <c r="E903" i="14"/>
  <c r="I903" i="14"/>
  <c r="AL903" i="14"/>
  <c r="AE922" i="14"/>
  <c r="G931" i="14"/>
  <c r="K931" i="14"/>
  <c r="AE942" i="14"/>
  <c r="M961" i="14"/>
  <c r="AN961" i="14" s="1"/>
  <c r="AE967" i="14"/>
  <c r="AE975" i="14"/>
  <c r="AI980" i="14"/>
  <c r="AM980" i="14"/>
  <c r="G979" i="14"/>
  <c r="K979" i="14"/>
  <c r="AH981" i="14"/>
  <c r="AL981" i="14"/>
  <c r="AE988" i="14"/>
  <c r="AE990" i="14"/>
  <c r="AE996" i="14"/>
  <c r="AE1004" i="14"/>
  <c r="AE1012" i="14"/>
  <c r="H1015" i="14"/>
  <c r="L1015" i="14"/>
  <c r="AI1017" i="14"/>
  <c r="AM1017" i="14"/>
  <c r="AA871" i="14"/>
  <c r="AR873" i="14"/>
  <c r="AN888" i="14"/>
  <c r="AN891" i="14"/>
  <c r="AN894" i="14"/>
  <c r="AE898" i="14"/>
  <c r="AO904" i="14"/>
  <c r="G903" i="14"/>
  <c r="AH905" i="14"/>
  <c r="AN913" i="14"/>
  <c r="AN914" i="14"/>
  <c r="AN929" i="14"/>
  <c r="AN949" i="14"/>
  <c r="AN950" i="14"/>
  <c r="AE954" i="14"/>
  <c r="E959" i="14"/>
  <c r="I959" i="14"/>
  <c r="AN964" i="14"/>
  <c r="AN972" i="14"/>
  <c r="F979" i="14"/>
  <c r="J979" i="14"/>
  <c r="AN985" i="14"/>
  <c r="AN993" i="14"/>
  <c r="AN1001" i="14"/>
  <c r="AN1009" i="14"/>
  <c r="S1015" i="14"/>
  <c r="AP1016" i="14"/>
  <c r="AF1016" i="14"/>
  <c r="AJ1016" i="14"/>
  <c r="AE1021" i="14"/>
  <c r="AN1036" i="14"/>
  <c r="AE1037" i="14"/>
  <c r="AE1039" i="14"/>
  <c r="AE1045" i="14"/>
  <c r="AE1047" i="14"/>
  <c r="AN884" i="14"/>
  <c r="AN887" i="14"/>
  <c r="AN900" i="14"/>
  <c r="AT904" i="14"/>
  <c r="AI905" i="14"/>
  <c r="AN925" i="14"/>
  <c r="AN945" i="14"/>
  <c r="AN957" i="14"/>
  <c r="AT960" i="14"/>
  <c r="AN1018" i="14"/>
  <c r="AN1026" i="14"/>
  <c r="AN1034" i="14"/>
  <c r="AN1042" i="14"/>
  <c r="AE1049" i="14"/>
  <c r="AN1050" i="14"/>
  <c r="AT10" i="14"/>
  <c r="AP10" i="14"/>
  <c r="AG10" i="14"/>
  <c r="D20" i="14"/>
  <c r="V76" i="14"/>
  <c r="W86" i="14"/>
  <c r="AF87" i="14"/>
  <c r="AO162" i="14"/>
  <c r="N161" i="14"/>
  <c r="AO161" i="14" s="1"/>
  <c r="T9" i="14"/>
  <c r="AU9" i="14" s="1"/>
  <c r="W10" i="14"/>
  <c r="AA10" i="14"/>
  <c r="AI10" i="14"/>
  <c r="F11" i="14"/>
  <c r="F9" i="14" s="1"/>
  <c r="J11" i="14"/>
  <c r="J9" i="14" s="1"/>
  <c r="Z11" i="14"/>
  <c r="AI11" i="14" s="1"/>
  <c r="AD11" i="14"/>
  <c r="AM11" i="14" s="1"/>
  <c r="AH11" i="14"/>
  <c r="AL11" i="14"/>
  <c r="L13" i="14"/>
  <c r="T13" i="14"/>
  <c r="AU13" i="14" s="1"/>
  <c r="W13" i="14"/>
  <c r="AA13" i="14"/>
  <c r="AP15" i="14"/>
  <c r="AE17" i="14"/>
  <c r="M15" i="14"/>
  <c r="N20" i="14"/>
  <c r="AO20" i="14" s="1"/>
  <c r="V20" i="14"/>
  <c r="AD20" i="14"/>
  <c r="AF21" i="14"/>
  <c r="AJ21" i="14"/>
  <c r="AQ22" i="14"/>
  <c r="P20" i="14"/>
  <c r="AU22" i="14"/>
  <c r="T20" i="14"/>
  <c r="AH22" i="14"/>
  <c r="AL22" i="14"/>
  <c r="AP44" i="14"/>
  <c r="O43" i="14"/>
  <c r="AP43" i="14" s="1"/>
  <c r="AT44" i="14"/>
  <c r="S43" i="14"/>
  <c r="AT43" i="14" s="1"/>
  <c r="AG44" i="14"/>
  <c r="AK44" i="14"/>
  <c r="AF44" i="14"/>
  <c r="AI45" i="14"/>
  <c r="AN46" i="14"/>
  <c r="M44" i="14"/>
  <c r="AE47" i="14"/>
  <c r="AN49" i="14"/>
  <c r="AN50" i="14"/>
  <c r="AE51" i="14"/>
  <c r="AN53" i="14"/>
  <c r="AN54" i="14"/>
  <c r="AE55" i="14"/>
  <c r="AN57" i="14"/>
  <c r="AN58" i="14"/>
  <c r="AE59" i="14"/>
  <c r="AN61" i="14"/>
  <c r="AN62" i="14"/>
  <c r="AE63" i="14"/>
  <c r="AN65" i="14"/>
  <c r="AN66" i="14"/>
  <c r="AE67" i="14"/>
  <c r="AN69" i="14"/>
  <c r="AN70" i="14"/>
  <c r="AE71" i="14"/>
  <c r="AF74" i="14"/>
  <c r="AQ75" i="14"/>
  <c r="AU75" i="14"/>
  <c r="AH75" i="14"/>
  <c r="D74" i="14"/>
  <c r="AG87" i="14"/>
  <c r="AK87" i="14"/>
  <c r="D88" i="14"/>
  <c r="AN100" i="14"/>
  <c r="AE101" i="14"/>
  <c r="AN116" i="14"/>
  <c r="AE117" i="14"/>
  <c r="AR121" i="14"/>
  <c r="AH119" i="14"/>
  <c r="AN126" i="14"/>
  <c r="M121" i="14"/>
  <c r="AN129" i="14"/>
  <c r="AE130" i="14"/>
  <c r="AN145" i="14"/>
  <c r="AE146" i="14"/>
  <c r="AF162" i="14"/>
  <c r="AJ162" i="14"/>
  <c r="AG161" i="14"/>
  <c r="AK161" i="14"/>
  <c r="V163" i="14"/>
  <c r="V161" i="14" s="1"/>
  <c r="D163" i="14"/>
  <c r="AN178" i="14"/>
  <c r="AG194" i="14"/>
  <c r="AK194" i="14"/>
  <c r="D195" i="14"/>
  <c r="D193" i="14" s="1"/>
  <c r="AN207" i="14"/>
  <c r="AE208" i="14"/>
  <c r="AT87" i="14"/>
  <c r="S86" i="14"/>
  <c r="AT86" i="14" s="1"/>
  <c r="AE162" i="14"/>
  <c r="AP194" i="14"/>
  <c r="O193" i="14"/>
  <c r="AP193" i="14" s="1"/>
  <c r="O11" i="14"/>
  <c r="AP11" i="14" s="1"/>
  <c r="AA11" i="14"/>
  <c r="AJ11" i="14" s="1"/>
  <c r="AU11" i="14"/>
  <c r="AP14" i="14"/>
  <c r="O13" i="14"/>
  <c r="AP13" i="14" s="1"/>
  <c r="AT14" i="14"/>
  <c r="S13" i="14"/>
  <c r="AT13" i="14" s="1"/>
  <c r="AG14" i="14"/>
  <c r="AK14" i="14"/>
  <c r="AN16" i="14"/>
  <c r="M14" i="14"/>
  <c r="AF20" i="14"/>
  <c r="AI22" i="14"/>
  <c r="AM22" i="14"/>
  <c r="AK22" i="14"/>
  <c r="G43" i="14"/>
  <c r="K43" i="14"/>
  <c r="AH44" i="14"/>
  <c r="AL44" i="14"/>
  <c r="AO45" i="14"/>
  <c r="N43" i="14"/>
  <c r="AO43" i="14" s="1"/>
  <c r="AS45" i="14"/>
  <c r="R43" i="14"/>
  <c r="V44" i="14"/>
  <c r="AE46" i="14"/>
  <c r="AN47" i="14"/>
  <c r="AN75" i="14"/>
  <c r="AR75" i="14"/>
  <c r="Q74" i="14"/>
  <c r="AR74" i="14" s="1"/>
  <c r="AV75" i="14"/>
  <c r="U74" i="14"/>
  <c r="AV74" i="14" s="1"/>
  <c r="AN76" i="14"/>
  <c r="AI76" i="14"/>
  <c r="AM76" i="14"/>
  <c r="AN80" i="14"/>
  <c r="AE80" i="14"/>
  <c r="AH86" i="14"/>
  <c r="AN93" i="14"/>
  <c r="M88" i="14"/>
  <c r="V121" i="14"/>
  <c r="AE121" i="14" s="1"/>
  <c r="AN122" i="14"/>
  <c r="M120" i="14"/>
  <c r="D161" i="14"/>
  <c r="AH193" i="14"/>
  <c r="AN200" i="14"/>
  <c r="M195" i="14"/>
  <c r="D226" i="14"/>
  <c r="AG22" i="14"/>
  <c r="AA86" i="14"/>
  <c r="AJ87" i="14"/>
  <c r="Z161" i="14"/>
  <c r="AI162" i="14"/>
  <c r="Y9" i="14"/>
  <c r="H10" i="14"/>
  <c r="H9" i="14" s="1"/>
  <c r="AR10" i="14"/>
  <c r="S11" i="14"/>
  <c r="W11" i="14"/>
  <c r="AF11" i="14" s="1"/>
  <c r="R9" i="14"/>
  <c r="X11" i="14"/>
  <c r="AG11" i="14" s="1"/>
  <c r="AB11" i="14"/>
  <c r="AQ13" i="14"/>
  <c r="X13" i="14"/>
  <c r="AH14" i="14"/>
  <c r="AL14" i="14"/>
  <c r="AO15" i="14"/>
  <c r="N13" i="14"/>
  <c r="AO13" i="14" s="1"/>
  <c r="AS15" i="14"/>
  <c r="R13" i="14"/>
  <c r="AS13" i="14" s="1"/>
  <c r="AI13" i="14"/>
  <c r="AM13" i="14"/>
  <c r="AT15" i="14"/>
  <c r="V14" i="14"/>
  <c r="AE16" i="14"/>
  <c r="R20" i="14"/>
  <c r="AS20" i="14" s="1"/>
  <c r="Z20" i="14"/>
  <c r="E20" i="14"/>
  <c r="I20" i="14"/>
  <c r="AN21" i="14"/>
  <c r="M20" i="14"/>
  <c r="AR21" i="14"/>
  <c r="Q20" i="14"/>
  <c r="AV21" i="14"/>
  <c r="U20" i="14"/>
  <c r="AE22" i="14"/>
  <c r="AE25" i="14"/>
  <c r="AE29" i="14"/>
  <c r="AE33" i="14"/>
  <c r="AE37" i="14"/>
  <c r="AE41" i="14"/>
  <c r="AH43" i="14"/>
  <c r="AJ44" i="14"/>
  <c r="AF45" i="14"/>
  <c r="AJ45" i="14"/>
  <c r="AM45" i="14"/>
  <c r="AE75" i="14"/>
  <c r="AI75" i="14"/>
  <c r="AM75" i="14"/>
  <c r="AL75" i="14"/>
  <c r="AN79" i="14"/>
  <c r="AU86" i="14"/>
  <c r="AO87" i="14"/>
  <c r="V88" i="14"/>
  <c r="AE88" i="14" s="1"/>
  <c r="AN89" i="14"/>
  <c r="M87" i="14"/>
  <c r="AN92" i="14"/>
  <c r="AE93" i="14"/>
  <c r="AN108" i="14"/>
  <c r="AE109" i="14"/>
  <c r="AP120" i="14"/>
  <c r="O119" i="14"/>
  <c r="AP119" i="14" s="1"/>
  <c r="AT120" i="14"/>
  <c r="S119" i="14"/>
  <c r="AT119" i="14" s="1"/>
  <c r="W119" i="14"/>
  <c r="AF120" i="14"/>
  <c r="AA119" i="14"/>
  <c r="AJ120" i="14"/>
  <c r="AF121" i="14"/>
  <c r="AJ121" i="14"/>
  <c r="AE122" i="14"/>
  <c r="AN137" i="14"/>
  <c r="AE138" i="14"/>
  <c r="AN153" i="14"/>
  <c r="AE154" i="14"/>
  <c r="AR162" i="14"/>
  <c r="AV162" i="14"/>
  <c r="Y161" i="14"/>
  <c r="AI163" i="14"/>
  <c r="AM163" i="14"/>
  <c r="AN170" i="14"/>
  <c r="AE171" i="14"/>
  <c r="AN186" i="14"/>
  <c r="AE187" i="14"/>
  <c r="AO194" i="14"/>
  <c r="V195" i="14"/>
  <c r="AE195" i="14" s="1"/>
  <c r="AN196" i="14"/>
  <c r="AE196" i="14"/>
  <c r="M194" i="14"/>
  <c r="AN199" i="14"/>
  <c r="AE200" i="14"/>
  <c r="AK20" i="14"/>
  <c r="AP87" i="14"/>
  <c r="O86" i="14"/>
  <c r="AP86" i="14" s="1"/>
  <c r="AS162" i="14"/>
  <c r="R161" i="14"/>
  <c r="AS161" i="14" s="1"/>
  <c r="AD161" i="14"/>
  <c r="AM162" i="14"/>
  <c r="AN179" i="14"/>
  <c r="AE179" i="14"/>
  <c r="AT194" i="14"/>
  <c r="S193" i="14"/>
  <c r="AT193" i="14" s="1"/>
  <c r="W193" i="14"/>
  <c r="AF194" i="14"/>
  <c r="AA193" i="14"/>
  <c r="AJ194" i="14"/>
  <c r="AQ259" i="14"/>
  <c r="P258" i="14"/>
  <c r="AU259" i="14"/>
  <c r="T258" i="14"/>
  <c r="AG259" i="14"/>
  <c r="AL259" i="14"/>
  <c r="AH260" i="14"/>
  <c r="AL260" i="14"/>
  <c r="W316" i="14"/>
  <c r="AF317" i="14"/>
  <c r="AR344" i="14"/>
  <c r="Q343" i="14"/>
  <c r="AV344" i="14"/>
  <c r="U343" i="14"/>
  <c r="AE352" i="14"/>
  <c r="AN352" i="14"/>
  <c r="AE360" i="14"/>
  <c r="AN360" i="14"/>
  <c r="AE368" i="14"/>
  <c r="AN368" i="14"/>
  <c r="AR377" i="14"/>
  <c r="Q376" i="14"/>
  <c r="AV377" i="14"/>
  <c r="U376" i="14"/>
  <c r="AN387" i="14"/>
  <c r="AE387" i="14"/>
  <c r="AN393" i="14"/>
  <c r="M392" i="14"/>
  <c r="AR393" i="14"/>
  <c r="Q392" i="14"/>
  <c r="AR392" i="14" s="1"/>
  <c r="AV393" i="14"/>
  <c r="U392" i="14"/>
  <c r="Y392" i="14"/>
  <c r="AH393" i="14"/>
  <c r="AC392" i="14"/>
  <c r="AU393" i="14"/>
  <c r="AL393" i="14"/>
  <c r="AI394" i="14"/>
  <c r="AM394" i="14"/>
  <c r="P74" i="14"/>
  <c r="T74" i="14"/>
  <c r="Q86" i="14"/>
  <c r="AR86" i="14" s="1"/>
  <c r="U86" i="14"/>
  <c r="AV86" i="14" s="1"/>
  <c r="Q119" i="14"/>
  <c r="U119" i="14"/>
  <c r="AV119" i="14" s="1"/>
  <c r="P161" i="14"/>
  <c r="T161" i="14"/>
  <c r="AU161" i="14" s="1"/>
  <c r="Q193" i="14"/>
  <c r="AR193" i="14" s="1"/>
  <c r="U193" i="14"/>
  <c r="AV193" i="14" s="1"/>
  <c r="Q226" i="14"/>
  <c r="AR226" i="14" s="1"/>
  <c r="U226" i="14"/>
  <c r="AV226" i="14" s="1"/>
  <c r="AF227" i="14"/>
  <c r="AJ227" i="14"/>
  <c r="AE248" i="14"/>
  <c r="AE250" i="14"/>
  <c r="AE256" i="14"/>
  <c r="AF258" i="14"/>
  <c r="AC258" i="14"/>
  <c r="AL258" i="14" s="1"/>
  <c r="AM258" i="14"/>
  <c r="M260" i="14"/>
  <c r="AG286" i="14"/>
  <c r="Y286" i="14"/>
  <c r="AH286" i="14" s="1"/>
  <c r="AC286" i="14"/>
  <c r="V288" i="14"/>
  <c r="AE288" i="14" s="1"/>
  <c r="AI288" i="14"/>
  <c r="AM288" i="14"/>
  <c r="AE292" i="14"/>
  <c r="AE296" i="14"/>
  <c r="AE300" i="14"/>
  <c r="AE304" i="14"/>
  <c r="AN305" i="14"/>
  <c r="AE309" i="14"/>
  <c r="S316" i="14"/>
  <c r="AT316" i="14" s="1"/>
  <c r="AP317" i="14"/>
  <c r="AG318" i="14"/>
  <c r="AP318" i="14"/>
  <c r="AF318" i="14"/>
  <c r="AJ318" i="14"/>
  <c r="AC343" i="14"/>
  <c r="AI345" i="14"/>
  <c r="AH377" i="14"/>
  <c r="V378" i="14"/>
  <c r="AE380" i="14"/>
  <c r="AN383" i="14"/>
  <c r="AE383" i="14"/>
  <c r="N86" i="14"/>
  <c r="AO86" i="14" s="1"/>
  <c r="R86" i="14"/>
  <c r="AS86" i="14" s="1"/>
  <c r="N119" i="14"/>
  <c r="R119" i="14"/>
  <c r="AS119" i="14" s="1"/>
  <c r="Q161" i="14"/>
  <c r="U161" i="14"/>
  <c r="AV161" i="14" s="1"/>
  <c r="N193" i="14"/>
  <c r="R193" i="14"/>
  <c r="AS193" i="14" s="1"/>
  <c r="N226" i="14"/>
  <c r="AO226" i="14" s="1"/>
  <c r="R226" i="14"/>
  <c r="AS226" i="14" s="1"/>
  <c r="M227" i="14"/>
  <c r="AE233" i="14"/>
  <c r="AE237" i="14"/>
  <c r="AE241" i="14"/>
  <c r="AE245" i="14"/>
  <c r="AE249" i="14"/>
  <c r="AE251" i="14"/>
  <c r="AN253" i="14"/>
  <c r="Y258" i="14"/>
  <c r="AI259" i="14"/>
  <c r="AM259" i="14"/>
  <c r="AV260" i="14"/>
  <c r="AE260" i="14"/>
  <c r="AE263" i="14"/>
  <c r="AN264" i="14"/>
  <c r="AE267" i="14"/>
  <c r="AN268" i="14"/>
  <c r="AE271" i="14"/>
  <c r="AN272" i="14"/>
  <c r="AE275" i="14"/>
  <c r="AN276" i="14"/>
  <c r="AE279" i="14"/>
  <c r="AN280" i="14"/>
  <c r="AE283" i="14"/>
  <c r="AN284" i="14"/>
  <c r="S286" i="14"/>
  <c r="AT286" i="14" s="1"/>
  <c r="AA286" i="14"/>
  <c r="E286" i="14"/>
  <c r="I286" i="14"/>
  <c r="AO287" i="14"/>
  <c r="N286" i="14"/>
  <c r="AO286" i="14" s="1"/>
  <c r="AS287" i="14"/>
  <c r="R286" i="14"/>
  <c r="AS286" i="14" s="1"/>
  <c r="V286" i="14"/>
  <c r="Z286" i="14"/>
  <c r="AD286" i="14"/>
  <c r="AT287" i="14"/>
  <c r="AO288" i="14"/>
  <c r="D288" i="14"/>
  <c r="D286" i="14" s="1"/>
  <c r="AE308" i="14"/>
  <c r="AN311" i="14"/>
  <c r="AE311" i="14"/>
  <c r="AE319" i="14"/>
  <c r="AN319" i="14"/>
  <c r="AE327" i="14"/>
  <c r="AN327" i="14"/>
  <c r="AE335" i="14"/>
  <c r="AN335" i="14"/>
  <c r="AH344" i="14"/>
  <c r="AO376" i="14"/>
  <c r="AC376" i="14"/>
  <c r="AO378" i="14"/>
  <c r="AF378" i="14"/>
  <c r="AS378" i="14"/>
  <c r="AJ378" i="14"/>
  <c r="AA376" i="14"/>
  <c r="AJ376" i="14" s="1"/>
  <c r="AN379" i="14"/>
  <c r="AE379" i="14"/>
  <c r="V377" i="14"/>
  <c r="AN377" i="14" s="1"/>
  <c r="O226" i="14"/>
  <c r="AP226" i="14" s="1"/>
  <c r="S226" i="14"/>
  <c r="AT226" i="14" s="1"/>
  <c r="M228" i="14"/>
  <c r="AN228" i="14" s="1"/>
  <c r="AK259" i="14"/>
  <c r="AP259" i="14"/>
  <c r="AQ288" i="14"/>
  <c r="AU288" i="14"/>
  <c r="AE289" i="14"/>
  <c r="M287" i="14"/>
  <c r="AN310" i="14"/>
  <c r="AG316" i="14"/>
  <c r="AO317" i="14"/>
  <c r="N316" i="14"/>
  <c r="AS317" i="14"/>
  <c r="R316" i="14"/>
  <c r="AS316" i="14" s="1"/>
  <c r="V316" i="14"/>
  <c r="Z316" i="14"/>
  <c r="AI316" i="14" s="1"/>
  <c r="AR317" i="14"/>
  <c r="AD316" i="14"/>
  <c r="AM317" i="14"/>
  <c r="AV317" i="14"/>
  <c r="AJ317" i="14"/>
  <c r="M343" i="14"/>
  <c r="AM345" i="14"/>
  <c r="AV345" i="14"/>
  <c r="AE344" i="14"/>
  <c r="AI344" i="14"/>
  <c r="AM344" i="14"/>
  <c r="AO344" i="14"/>
  <c r="AJ345" i="14"/>
  <c r="AO345" i="14"/>
  <c r="AI377" i="14"/>
  <c r="AM377" i="14"/>
  <c r="AO377" i="14"/>
  <c r="AG378" i="14"/>
  <c r="AK378" i="14"/>
  <c r="AJ392" i="14"/>
  <c r="AE393" i="14"/>
  <c r="AI393" i="14"/>
  <c r="AM393" i="14"/>
  <c r="AE398" i="14"/>
  <c r="AE402" i="14"/>
  <c r="AE406" i="14"/>
  <c r="AE410" i="14"/>
  <c r="AE414" i="14"/>
  <c r="AI431" i="14"/>
  <c r="AM431" i="14"/>
  <c r="AH514" i="14"/>
  <c r="AL514" i="14"/>
  <c r="V514" i="14"/>
  <c r="AE516" i="14"/>
  <c r="AE553" i="14"/>
  <c r="AN553" i="14"/>
  <c r="AE569" i="14"/>
  <c r="AN569" i="14"/>
  <c r="AI610" i="14"/>
  <c r="AN669" i="14"/>
  <c r="AE669" i="14"/>
  <c r="AR669" i="14"/>
  <c r="Q668" i="14"/>
  <c r="AI669" i="14"/>
  <c r="AV669" i="14"/>
  <c r="U668" i="14"/>
  <c r="AM669" i="14"/>
  <c r="Y668" i="14"/>
  <c r="AH669" i="14"/>
  <c r="AQ669" i="14"/>
  <c r="AC668" i="14"/>
  <c r="AL668" i="14" s="1"/>
  <c r="AL669" i="14"/>
  <c r="AU669" i="14"/>
  <c r="AN939" i="14"/>
  <c r="AE939" i="14"/>
  <c r="AN955" i="14"/>
  <c r="AE955" i="14"/>
  <c r="V1017" i="14"/>
  <c r="AE1019" i="14"/>
  <c r="AN1024" i="14"/>
  <c r="AE1024" i="14"/>
  <c r="AN1032" i="14"/>
  <c r="AE1032" i="14"/>
  <c r="Q286" i="14"/>
  <c r="AR286" i="14" s="1"/>
  <c r="U286" i="14"/>
  <c r="AV286" i="14" s="1"/>
  <c r="AN313" i="14"/>
  <c r="U316" i="14"/>
  <c r="AG317" i="14"/>
  <c r="AK317" i="14"/>
  <c r="D318" i="14"/>
  <c r="D316" i="14" s="1"/>
  <c r="AE321" i="14"/>
  <c r="AE323" i="14"/>
  <c r="AE329" i="14"/>
  <c r="AE331" i="14"/>
  <c r="AE337" i="14"/>
  <c r="AE339" i="14"/>
  <c r="Z343" i="14"/>
  <c r="AI343" i="14" s="1"/>
  <c r="AK344" i="14"/>
  <c r="AE346" i="14"/>
  <c r="V345" i="14"/>
  <c r="AE345" i="14" s="1"/>
  <c r="AE348" i="14"/>
  <c r="AE354" i="14"/>
  <c r="AE356" i="14"/>
  <c r="AE362" i="14"/>
  <c r="AE364" i="14"/>
  <c r="AE370" i="14"/>
  <c r="AE372" i="14"/>
  <c r="O376" i="14"/>
  <c r="AP376" i="14" s="1"/>
  <c r="Z376" i="14"/>
  <c r="AI376" i="14" s="1"/>
  <c r="AH378" i="14"/>
  <c r="AL378" i="14"/>
  <c r="N392" i="14"/>
  <c r="AO392" i="14" s="1"/>
  <c r="AD392" i="14"/>
  <c r="AM392" i="14" s="1"/>
  <c r="AF393" i="14"/>
  <c r="AJ393" i="14"/>
  <c r="AG392" i="14"/>
  <c r="AT394" i="14"/>
  <c r="AB392" i="14"/>
  <c r="AK392" i="14" s="1"/>
  <c r="AG394" i="14"/>
  <c r="AN396" i="14"/>
  <c r="V394" i="14"/>
  <c r="AE394" i="14" s="1"/>
  <c r="AE397" i="14"/>
  <c r="AE401" i="14"/>
  <c r="AE405" i="14"/>
  <c r="AE409" i="14"/>
  <c r="AE413" i="14"/>
  <c r="AE417" i="14"/>
  <c r="AE421" i="14"/>
  <c r="AE425" i="14"/>
  <c r="R429" i="14"/>
  <c r="AS429" i="14" s="1"/>
  <c r="Z429" i="14"/>
  <c r="E429" i="14"/>
  <c r="I429" i="14"/>
  <c r="AN430" i="14"/>
  <c r="M429" i="14"/>
  <c r="AR430" i="14"/>
  <c r="Q429" i="14"/>
  <c r="AV430" i="14"/>
  <c r="U429" i="14"/>
  <c r="Y429" i="14"/>
  <c r="AQ430" i="14"/>
  <c r="AC429" i="14"/>
  <c r="AU430" i="14"/>
  <c r="AN434" i="14"/>
  <c r="AE435" i="14"/>
  <c r="AN438" i="14"/>
  <c r="AE439" i="14"/>
  <c r="AN442" i="14"/>
  <c r="AE443" i="14"/>
  <c r="AN446" i="14"/>
  <c r="AE447" i="14"/>
  <c r="AN462" i="14"/>
  <c r="AE463" i="14"/>
  <c r="X467" i="14"/>
  <c r="AB467" i="14"/>
  <c r="AJ467" i="14"/>
  <c r="AN475" i="14"/>
  <c r="AE476" i="14"/>
  <c r="AN491" i="14"/>
  <c r="AE492" i="14"/>
  <c r="AN507" i="14"/>
  <c r="AE508" i="14"/>
  <c r="AN513" i="14"/>
  <c r="AR513" i="14"/>
  <c r="Q512" i="14"/>
  <c r="AR512" i="14" s="1"/>
  <c r="AV513" i="14"/>
  <c r="U512" i="14"/>
  <c r="AV512" i="14" s="1"/>
  <c r="Y512" i="14"/>
  <c r="AH513" i="14"/>
  <c r="AC512" i="14"/>
  <c r="AL513" i="14"/>
  <c r="AN524" i="14"/>
  <c r="AE525" i="14"/>
  <c r="AG536" i="14"/>
  <c r="AR537" i="14"/>
  <c r="AE549" i="14"/>
  <c r="AN549" i="14"/>
  <c r="AE565" i="14"/>
  <c r="AN565" i="14"/>
  <c r="AH582" i="14"/>
  <c r="AL582" i="14"/>
  <c r="AE590" i="14"/>
  <c r="AN590" i="14"/>
  <c r="AM610" i="14"/>
  <c r="AM611" i="14"/>
  <c r="M318" i="14"/>
  <c r="AR318" i="14"/>
  <c r="AE322" i="14"/>
  <c r="AN326" i="14"/>
  <c r="AE330" i="14"/>
  <c r="AN334" i="14"/>
  <c r="AE338" i="14"/>
  <c r="V343" i="14"/>
  <c r="AE343" i="14" s="1"/>
  <c r="D343" i="14"/>
  <c r="AQ344" i="14"/>
  <c r="P343" i="14"/>
  <c r="AU344" i="14"/>
  <c r="T343" i="14"/>
  <c r="AU343" i="14" s="1"/>
  <c r="AG344" i="14"/>
  <c r="AH345" i="14"/>
  <c r="AL345" i="14"/>
  <c r="AE347" i="14"/>
  <c r="AN351" i="14"/>
  <c r="AE355" i="14"/>
  <c r="AN359" i="14"/>
  <c r="AE363" i="14"/>
  <c r="AN367" i="14"/>
  <c r="AE371" i="14"/>
  <c r="D376" i="14"/>
  <c r="AQ377" i="14"/>
  <c r="P376" i="14"/>
  <c r="AU377" i="14"/>
  <c r="T376" i="14"/>
  <c r="AU376" i="14" s="1"/>
  <c r="X376" i="14"/>
  <c r="AG376" i="14" s="1"/>
  <c r="AB376" i="14"/>
  <c r="AK376" i="14" s="1"/>
  <c r="AG377" i="14"/>
  <c r="AN380" i="14"/>
  <c r="M378" i="14"/>
  <c r="AN378" i="14" s="1"/>
  <c r="AN384" i="14"/>
  <c r="AN388" i="14"/>
  <c r="AF392" i="14"/>
  <c r="AQ394" i="14"/>
  <c r="P392" i="14"/>
  <c r="AU394" i="14"/>
  <c r="T392" i="14"/>
  <c r="AU392" i="14" s="1"/>
  <c r="AH394" i="14"/>
  <c r="AL394" i="14"/>
  <c r="D392" i="14"/>
  <c r="AJ429" i="14"/>
  <c r="AG429" i="14"/>
  <c r="AT431" i="14"/>
  <c r="AB429" i="14"/>
  <c r="AG431" i="14"/>
  <c r="AN433" i="14"/>
  <c r="V431" i="14"/>
  <c r="AE431" i="14" s="1"/>
  <c r="D467" i="14"/>
  <c r="H467" i="14"/>
  <c r="L467" i="14"/>
  <c r="Y467" i="14"/>
  <c r="AH468" i="14"/>
  <c r="AC467" i="14"/>
  <c r="AL468" i="14"/>
  <c r="AN517" i="14"/>
  <c r="M514" i="14"/>
  <c r="AO536" i="14"/>
  <c r="AS537" i="14"/>
  <c r="R536" i="14"/>
  <c r="AS536" i="14" s="1"/>
  <c r="AI537" i="14"/>
  <c r="Z536" i="14"/>
  <c r="AM537" i="14"/>
  <c r="AD536" i="14"/>
  <c r="AE545" i="14"/>
  <c r="AN545" i="14"/>
  <c r="AE561" i="14"/>
  <c r="AN561" i="14"/>
  <c r="AE577" i="14"/>
  <c r="AN577" i="14"/>
  <c r="AE586" i="14"/>
  <c r="AN586" i="14"/>
  <c r="M582" i="14"/>
  <c r="AN582" i="14" s="1"/>
  <c r="AN618" i="14"/>
  <c r="AE618" i="14"/>
  <c r="V612" i="14"/>
  <c r="AN612" i="14" s="1"/>
  <c r="AN742" i="14"/>
  <c r="AE742" i="14"/>
  <c r="M739" i="14"/>
  <c r="AN750" i="14"/>
  <c r="AE750" i="14"/>
  <c r="AN758" i="14"/>
  <c r="AE758" i="14"/>
  <c r="N429" i="14"/>
  <c r="AO429" i="14" s="1"/>
  <c r="V429" i="14"/>
  <c r="AD429" i="14"/>
  <c r="AM429" i="14" s="1"/>
  <c r="AF430" i="14"/>
  <c r="AJ430" i="14"/>
  <c r="AQ431" i="14"/>
  <c r="P429" i="14"/>
  <c r="AQ429" i="14" s="1"/>
  <c r="AU431" i="14"/>
  <c r="T429" i="14"/>
  <c r="AH431" i="14"/>
  <c r="AL431" i="14"/>
  <c r="AE433" i="14"/>
  <c r="AE437" i="14"/>
  <c r="AE441" i="14"/>
  <c r="AN454" i="14"/>
  <c r="AE455" i="14"/>
  <c r="AR468" i="14"/>
  <c r="Q467" i="14"/>
  <c r="AR467" i="14" s="1"/>
  <c r="AV468" i="14"/>
  <c r="U467" i="14"/>
  <c r="AV467" i="14" s="1"/>
  <c r="AI468" i="14"/>
  <c r="AM468" i="14"/>
  <c r="AH469" i="14"/>
  <c r="AL469" i="14"/>
  <c r="V469" i="14"/>
  <c r="AE471" i="14"/>
  <c r="AN483" i="14"/>
  <c r="AE484" i="14"/>
  <c r="AN499" i="14"/>
  <c r="AE500" i="14"/>
  <c r="AT512" i="14"/>
  <c r="AN516" i="14"/>
  <c r="AE517" i="14"/>
  <c r="AN532" i="14"/>
  <c r="AE533" i="14"/>
  <c r="AK536" i="14"/>
  <c r="AF537" i="14"/>
  <c r="AJ537" i="14"/>
  <c r="AE541" i="14"/>
  <c r="M538" i="14"/>
  <c r="AN541" i="14"/>
  <c r="AE557" i="14"/>
  <c r="AN557" i="14"/>
  <c r="AE573" i="14"/>
  <c r="AN573" i="14"/>
  <c r="Y610" i="14"/>
  <c r="AH610" i="14" s="1"/>
  <c r="AC610" i="14"/>
  <c r="AQ611" i="14"/>
  <c r="AH611" i="14"/>
  <c r="AL611" i="14"/>
  <c r="AU611" i="14"/>
  <c r="O467" i="14"/>
  <c r="AP467" i="14" s="1"/>
  <c r="S467" i="14"/>
  <c r="AT467" i="14" s="1"/>
  <c r="W467" i="14"/>
  <c r="AF467" i="14" s="1"/>
  <c r="V468" i="14"/>
  <c r="M469" i="14"/>
  <c r="M467" i="14" s="1"/>
  <c r="AV537" i="14"/>
  <c r="AF580" i="14"/>
  <c r="H580" i="14"/>
  <c r="L580" i="14"/>
  <c r="AG580" i="14"/>
  <c r="AE594" i="14"/>
  <c r="AE598" i="14"/>
  <c r="AE602" i="14"/>
  <c r="AE606" i="14"/>
  <c r="AE611" i="14"/>
  <c r="AI612" i="14"/>
  <c r="AM612" i="14"/>
  <c r="AO670" i="14"/>
  <c r="AF670" i="14"/>
  <c r="N668" i="14"/>
  <c r="AS670" i="14"/>
  <c r="AJ670" i="14"/>
  <c r="R668" i="14"/>
  <c r="AS668" i="14" s="1"/>
  <c r="V668" i="14"/>
  <c r="AI670" i="14"/>
  <c r="AR670" i="14"/>
  <c r="Z668" i="14"/>
  <c r="AI668" i="14" s="1"/>
  <c r="AM670" i="14"/>
  <c r="AD668" i="14"/>
  <c r="AM668" i="14" s="1"/>
  <c r="AE674" i="14"/>
  <c r="AN674" i="14"/>
  <c r="AE678" i="14"/>
  <c r="AN678" i="14"/>
  <c r="AE682" i="14"/>
  <c r="AN682" i="14"/>
  <c r="AE686" i="14"/>
  <c r="AN686" i="14"/>
  <c r="AE690" i="14"/>
  <c r="AN690" i="14"/>
  <c r="AE697" i="14"/>
  <c r="V695" i="14"/>
  <c r="AN697" i="14"/>
  <c r="AE701" i="14"/>
  <c r="AN701" i="14"/>
  <c r="AE705" i="14"/>
  <c r="AN705" i="14"/>
  <c r="AE709" i="14"/>
  <c r="AN709" i="14"/>
  <c r="AE713" i="14"/>
  <c r="AN713" i="14"/>
  <c r="AE717" i="14"/>
  <c r="AN717" i="14"/>
  <c r="AE721" i="14"/>
  <c r="AN721" i="14"/>
  <c r="P467" i="14"/>
  <c r="AQ467" i="14" s="1"/>
  <c r="T467" i="14"/>
  <c r="P512" i="14"/>
  <c r="AQ512" i="14" s="1"/>
  <c r="T512" i="14"/>
  <c r="Q536" i="14"/>
  <c r="AR536" i="14" s="1"/>
  <c r="Y536" i="14"/>
  <c r="AC536" i="14"/>
  <c r="AQ537" i="14"/>
  <c r="AU537" i="14"/>
  <c r="AH538" i="14"/>
  <c r="AL538" i="14"/>
  <c r="AR538" i="14"/>
  <c r="AE540" i="14"/>
  <c r="V538" i="14"/>
  <c r="AE544" i="14"/>
  <c r="AE548" i="14"/>
  <c r="AE552" i="14"/>
  <c r="AE556" i="14"/>
  <c r="AE560" i="14"/>
  <c r="AE564" i="14"/>
  <c r="AE568" i="14"/>
  <c r="AE572" i="14"/>
  <c r="AE576" i="14"/>
  <c r="R580" i="14"/>
  <c r="AS580" i="14" s="1"/>
  <c r="Z580" i="14"/>
  <c r="E580" i="14"/>
  <c r="I580" i="14"/>
  <c r="M580" i="14"/>
  <c r="AR581" i="14"/>
  <c r="Q580" i="14"/>
  <c r="AV581" i="14"/>
  <c r="U580" i="14"/>
  <c r="AV580" i="14" s="1"/>
  <c r="Y580" i="14"/>
  <c r="AC580" i="14"/>
  <c r="AS581" i="14"/>
  <c r="AV582" i="14"/>
  <c r="AE585" i="14"/>
  <c r="AE589" i="14"/>
  <c r="AE593" i="14"/>
  <c r="AE597" i="14"/>
  <c r="AE601" i="14"/>
  <c r="AE605" i="14"/>
  <c r="AF610" i="14"/>
  <c r="AJ610" i="14"/>
  <c r="AO612" i="14"/>
  <c r="AN620" i="14"/>
  <c r="AU668" i="14"/>
  <c r="X694" i="14"/>
  <c r="AG694" i="14" s="1"/>
  <c r="AG695" i="14"/>
  <c r="AB694" i="14"/>
  <c r="AK694" i="14" s="1"/>
  <c r="AK695" i="14"/>
  <c r="AT695" i="14"/>
  <c r="AN725" i="14"/>
  <c r="AE725" i="14"/>
  <c r="AN733" i="14"/>
  <c r="AE733" i="14"/>
  <c r="AN771" i="14"/>
  <c r="M769" i="14"/>
  <c r="AM800" i="14"/>
  <c r="AP802" i="14"/>
  <c r="O800" i="14"/>
  <c r="AT802" i="14"/>
  <c r="S800" i="14"/>
  <c r="AG802" i="14"/>
  <c r="AK802" i="14"/>
  <c r="V539" i="14"/>
  <c r="AV539" i="14"/>
  <c r="D580" i="14"/>
  <c r="AN613" i="14"/>
  <c r="AE613" i="14"/>
  <c r="AN619" i="14"/>
  <c r="AO641" i="14"/>
  <c r="N640" i="14"/>
  <c r="AF641" i="14"/>
  <c r="AS641" i="14"/>
  <c r="R640" i="14"/>
  <c r="AS640" i="14" s="1"/>
  <c r="AJ641" i="14"/>
  <c r="AE641" i="14"/>
  <c r="V640" i="14"/>
  <c r="AN641" i="14"/>
  <c r="AI641" i="14"/>
  <c r="Z640" i="14"/>
  <c r="AI640" i="14" s="1"/>
  <c r="AR641" i="14"/>
  <c r="AM641" i="14"/>
  <c r="AD640" i="14"/>
  <c r="AM640" i="14" s="1"/>
  <c r="AV641" i="14"/>
  <c r="AP642" i="14"/>
  <c r="O640" i="14"/>
  <c r="AT642" i="14"/>
  <c r="S640" i="14"/>
  <c r="AK642" i="14"/>
  <c r="AE672" i="14"/>
  <c r="AN672" i="14"/>
  <c r="AE676" i="14"/>
  <c r="AN676" i="14"/>
  <c r="AE680" i="14"/>
  <c r="AN680" i="14"/>
  <c r="AE684" i="14"/>
  <c r="AN684" i="14"/>
  <c r="AE688" i="14"/>
  <c r="AN688" i="14"/>
  <c r="AE692" i="14"/>
  <c r="AN692" i="14"/>
  <c r="AQ695" i="14"/>
  <c r="P694" i="14"/>
  <c r="AQ694" i="14" s="1"/>
  <c r="AU695" i="14"/>
  <c r="T694" i="14"/>
  <c r="AL695" i="14"/>
  <c r="AN696" i="14"/>
  <c r="M694" i="14"/>
  <c r="AR696" i="14"/>
  <c r="AI696" i="14"/>
  <c r="AV696" i="14"/>
  <c r="U694" i="14"/>
  <c r="AM696" i="14"/>
  <c r="AE699" i="14"/>
  <c r="AN699" i="14"/>
  <c r="AE703" i="14"/>
  <c r="AN703" i="14"/>
  <c r="AE707" i="14"/>
  <c r="AN707" i="14"/>
  <c r="AE711" i="14"/>
  <c r="AN711" i="14"/>
  <c r="AE715" i="14"/>
  <c r="AN715" i="14"/>
  <c r="AE719" i="14"/>
  <c r="AN719" i="14"/>
  <c r="AE723" i="14"/>
  <c r="AN723" i="14"/>
  <c r="P580" i="14"/>
  <c r="T580" i="14"/>
  <c r="AU580" i="14" s="1"/>
  <c r="AF611" i="14"/>
  <c r="AJ611" i="14"/>
  <c r="AP611" i="14"/>
  <c r="AE621" i="14"/>
  <c r="AE629" i="14"/>
  <c r="W640" i="14"/>
  <c r="AF640" i="14" s="1"/>
  <c r="AE671" i="14"/>
  <c r="AE675" i="14"/>
  <c r="AE677" i="14"/>
  <c r="AE679" i="14"/>
  <c r="AE681" i="14"/>
  <c r="AE683" i="14"/>
  <c r="AE685" i="14"/>
  <c r="AE687" i="14"/>
  <c r="AE689" i="14"/>
  <c r="AE691" i="14"/>
  <c r="AU696" i="14"/>
  <c r="AE698" i="14"/>
  <c r="AE700" i="14"/>
  <c r="AE702" i="14"/>
  <c r="AE704" i="14"/>
  <c r="AE706" i="14"/>
  <c r="AE708" i="14"/>
  <c r="AE710" i="14"/>
  <c r="AE712" i="14"/>
  <c r="AE714" i="14"/>
  <c r="AE716" i="14"/>
  <c r="AE718" i="14"/>
  <c r="AE720" i="14"/>
  <c r="AE722" i="14"/>
  <c r="AE730" i="14"/>
  <c r="AU737" i="14"/>
  <c r="AL737" i="14"/>
  <c r="AK739" i="14"/>
  <c r="AB737" i="14"/>
  <c r="AQ768" i="14"/>
  <c r="P767" i="14"/>
  <c r="AQ767" i="14" s="1"/>
  <c r="AU768" i="14"/>
  <c r="T767" i="14"/>
  <c r="AU767" i="14" s="1"/>
  <c r="AH768" i="14"/>
  <c r="AL768" i="14"/>
  <c r="AP769" i="14"/>
  <c r="O767" i="14"/>
  <c r="AP767" i="14" s="1"/>
  <c r="AT769" i="14"/>
  <c r="S767" i="14"/>
  <c r="AG769" i="14"/>
  <c r="AK769" i="14"/>
  <c r="X800" i="14"/>
  <c r="AG800" i="14" s="1"/>
  <c r="AP801" i="14"/>
  <c r="AG801" i="14"/>
  <c r="AB800" i="14"/>
  <c r="AK800" i="14" s="1"/>
  <c r="AK801" i="14"/>
  <c r="AG610" i="14"/>
  <c r="AK610" i="14"/>
  <c r="AQ612" i="14"/>
  <c r="AU612" i="14"/>
  <c r="AE616" i="14"/>
  <c r="AE624" i="14"/>
  <c r="AE632" i="14"/>
  <c r="AR640" i="14"/>
  <c r="Y640" i="14"/>
  <c r="AQ641" i="14"/>
  <c r="P640" i="14"/>
  <c r="AU641" i="14"/>
  <c r="T640" i="14"/>
  <c r="AU640" i="14" s="1"/>
  <c r="X640" i="14"/>
  <c r="AG641" i="14"/>
  <c r="AB640" i="14"/>
  <c r="AK640" i="14" s="1"/>
  <c r="AK641" i="14"/>
  <c r="AH641" i="14"/>
  <c r="AP641" i="14"/>
  <c r="M642" i="14"/>
  <c r="AP669" i="14"/>
  <c r="O668" i="14"/>
  <c r="AP668" i="14" s="1"/>
  <c r="AT669" i="14"/>
  <c r="S668" i="14"/>
  <c r="AF669" i="14"/>
  <c r="W668" i="14"/>
  <c r="AJ669" i="14"/>
  <c r="AA668" i="14"/>
  <c r="AH670" i="14"/>
  <c r="AC694" i="14"/>
  <c r="AO695" i="14"/>
  <c r="N694" i="14"/>
  <c r="AO694" i="14" s="1"/>
  <c r="AS695" i="14"/>
  <c r="R694" i="14"/>
  <c r="AS694" i="14" s="1"/>
  <c r="AI695" i="14"/>
  <c r="Z694" i="14"/>
  <c r="AI694" i="14" s="1"/>
  <c r="AM695" i="14"/>
  <c r="AD694" i="14"/>
  <c r="AM694" i="14" s="1"/>
  <c r="AG696" i="14"/>
  <c r="AO696" i="14"/>
  <c r="D696" i="14"/>
  <c r="D694" i="14" s="1"/>
  <c r="AN726" i="14"/>
  <c r="AE726" i="14"/>
  <c r="AN729" i="14"/>
  <c r="AE729" i="14"/>
  <c r="X737" i="14"/>
  <c r="AG737" i="14" s="1"/>
  <c r="AN627" i="14"/>
  <c r="AN673" i="14"/>
  <c r="M670" i="14"/>
  <c r="AN670" i="14" s="1"/>
  <c r="AF694" i="14"/>
  <c r="AH767" i="14"/>
  <c r="AN811" i="14"/>
  <c r="AE811" i="14"/>
  <c r="AN819" i="14"/>
  <c r="AE819" i="14"/>
  <c r="AN827" i="14"/>
  <c r="AE827" i="14"/>
  <c r="AN837" i="14"/>
  <c r="AE837" i="14"/>
  <c r="M833" i="14"/>
  <c r="AN841" i="14"/>
  <c r="AE841" i="14"/>
  <c r="AN844" i="14"/>
  <c r="AE844" i="14"/>
  <c r="AQ737" i="14"/>
  <c r="AI737" i="14"/>
  <c r="AT738" i="14"/>
  <c r="S737" i="14"/>
  <c r="AT737" i="14" s="1"/>
  <c r="AF738" i="14"/>
  <c r="W737" i="14"/>
  <c r="AJ738" i="14"/>
  <c r="AA737" i="14"/>
  <c r="AJ737" i="14" s="1"/>
  <c r="AQ739" i="14"/>
  <c r="AH739" i="14"/>
  <c r="AU739" i="14"/>
  <c r="AL739" i="14"/>
  <c r="AN765" i="14"/>
  <c r="AI767" i="14"/>
  <c r="AN770" i="14"/>
  <c r="AE771" i="14"/>
  <c r="V769" i="14"/>
  <c r="AE774" i="14"/>
  <c r="AN786" i="14"/>
  <c r="AE787" i="14"/>
  <c r="AQ801" i="14"/>
  <c r="P800" i="14"/>
  <c r="AQ800" i="14" s="1"/>
  <c r="AU801" i="14"/>
  <c r="T800" i="14"/>
  <c r="AU800" i="14" s="1"/>
  <c r="AH801" i="14"/>
  <c r="AL801" i="14"/>
  <c r="AN804" i="14"/>
  <c r="M802" i="14"/>
  <c r="AE808" i="14"/>
  <c r="AE816" i="14"/>
  <c r="AE824" i="14"/>
  <c r="AG831" i="14"/>
  <c r="AN849" i="14"/>
  <c r="AE849" i="14"/>
  <c r="AN852" i="14"/>
  <c r="AE852" i="14"/>
  <c r="AE858" i="14"/>
  <c r="AH873" i="14"/>
  <c r="AL873" i="14"/>
  <c r="O903" i="14"/>
  <c r="AP903" i="14" s="1"/>
  <c r="AG905" i="14"/>
  <c r="AG738" i="14"/>
  <c r="V739" i="14"/>
  <c r="AE741" i="14"/>
  <c r="AN746" i="14"/>
  <c r="AE746" i="14"/>
  <c r="AN754" i="14"/>
  <c r="AE754" i="14"/>
  <c r="AL767" i="14"/>
  <c r="V768" i="14"/>
  <c r="AE770" i="14"/>
  <c r="D769" i="14"/>
  <c r="D767" i="14" s="1"/>
  <c r="AI800" i="14"/>
  <c r="V802" i="14"/>
  <c r="AN807" i="14"/>
  <c r="AE807" i="14"/>
  <c r="AN815" i="14"/>
  <c r="AE815" i="14"/>
  <c r="AN823" i="14"/>
  <c r="AE823" i="14"/>
  <c r="AK831" i="14"/>
  <c r="AO832" i="14"/>
  <c r="N831" i="14"/>
  <c r="AO831" i="14" s="1"/>
  <c r="AF832" i="14"/>
  <c r="AS832" i="14"/>
  <c r="R831" i="14"/>
  <c r="AS831" i="14" s="1"/>
  <c r="AJ832" i="14"/>
  <c r="AN832" i="14"/>
  <c r="AE832" i="14"/>
  <c r="Z831" i="14"/>
  <c r="AR832" i="14"/>
  <c r="AI832" i="14"/>
  <c r="AD831" i="14"/>
  <c r="AV832" i="14"/>
  <c r="AM832" i="14"/>
  <c r="AQ833" i="14"/>
  <c r="Y831" i="14"/>
  <c r="AH833" i="14"/>
  <c r="AU833" i="14"/>
  <c r="AC831" i="14"/>
  <c r="AL833" i="14"/>
  <c r="AN836" i="14"/>
  <c r="AE836" i="14"/>
  <c r="V833" i="14"/>
  <c r="AE833" i="14" s="1"/>
  <c r="AN842" i="14"/>
  <c r="AE842" i="14"/>
  <c r="AN857" i="14"/>
  <c r="AE857" i="14"/>
  <c r="AN860" i="14"/>
  <c r="AE860" i="14"/>
  <c r="D873" i="14"/>
  <c r="AT905" i="14"/>
  <c r="S903" i="14"/>
  <c r="AT903" i="14" s="1"/>
  <c r="AK905" i="14"/>
  <c r="AN919" i="14"/>
  <c r="AE919" i="14"/>
  <c r="AR738" i="14"/>
  <c r="AI738" i="14"/>
  <c r="AV738" i="14"/>
  <c r="AM738" i="14"/>
  <c r="AH738" i="14"/>
  <c r="AL738" i="14"/>
  <c r="AN745" i="14"/>
  <c r="AN753" i="14"/>
  <c r="AN761" i="14"/>
  <c r="AE762" i="14"/>
  <c r="AM767" i="14"/>
  <c r="X767" i="14"/>
  <c r="AG767" i="14" s="1"/>
  <c r="AG768" i="14"/>
  <c r="AB767" i="14"/>
  <c r="AK767" i="14" s="1"/>
  <c r="AK768" i="14"/>
  <c r="W767" i="14"/>
  <c r="AF769" i="14"/>
  <c r="AA767" i="14"/>
  <c r="AJ767" i="14" s="1"/>
  <c r="AJ769" i="14"/>
  <c r="AN778" i="14"/>
  <c r="AE779" i="14"/>
  <c r="AN794" i="14"/>
  <c r="AE795" i="14"/>
  <c r="AN798" i="14"/>
  <c r="AE798" i="14"/>
  <c r="AO802" i="14"/>
  <c r="W800" i="14"/>
  <c r="AF802" i="14"/>
  <c r="AA800" i="14"/>
  <c r="AJ800" i="14" s="1"/>
  <c r="AJ802" i="14"/>
  <c r="AN803" i="14"/>
  <c r="V801" i="14"/>
  <c r="AE803" i="14"/>
  <c r="D802" i="14"/>
  <c r="D800" i="14" s="1"/>
  <c r="AE812" i="14"/>
  <c r="AE820" i="14"/>
  <c r="AE828" i="14"/>
  <c r="AR833" i="14"/>
  <c r="Q831" i="14"/>
  <c r="AV833" i="14"/>
  <c r="AM833" i="14"/>
  <c r="U831" i="14"/>
  <c r="AI833" i="14"/>
  <c r="AE843" i="14"/>
  <c r="AE851" i="14"/>
  <c r="AE859" i="14"/>
  <c r="AE863" i="14"/>
  <c r="AE867" i="14"/>
  <c r="AM871" i="14"/>
  <c r="X871" i="14"/>
  <c r="AP872" i="14"/>
  <c r="AB871" i="14"/>
  <c r="AT872" i="14"/>
  <c r="AG872" i="14"/>
  <c r="AN904" i="14"/>
  <c r="Q903" i="14"/>
  <c r="AR903" i="14" s="1"/>
  <c r="AR904" i="14"/>
  <c r="AU904" i="14"/>
  <c r="AN909" i="14"/>
  <c r="M905" i="14"/>
  <c r="AE910" i="14"/>
  <c r="AN915" i="14"/>
  <c r="AE915" i="14"/>
  <c r="Y931" i="14"/>
  <c r="AH932" i="14"/>
  <c r="AC931" i="14"/>
  <c r="AL932" i="14"/>
  <c r="X931" i="14"/>
  <c r="AG933" i="14"/>
  <c r="AB931" i="14"/>
  <c r="AK933" i="14"/>
  <c r="V934" i="14"/>
  <c r="AV934" i="14"/>
  <c r="AM934" i="14"/>
  <c r="AD932" i="14"/>
  <c r="AV932" i="14" s="1"/>
  <c r="AN935" i="14"/>
  <c r="AE935" i="14"/>
  <c r="M933" i="14"/>
  <c r="M931" i="14" s="1"/>
  <c r="D933" i="14"/>
  <c r="D931" i="14" s="1"/>
  <c r="AN951" i="14"/>
  <c r="AE951" i="14"/>
  <c r="AN962" i="14"/>
  <c r="AE962" i="14"/>
  <c r="M960" i="14"/>
  <c r="AE804" i="14"/>
  <c r="AE862" i="14"/>
  <c r="AE866" i="14"/>
  <c r="Q871" i="14"/>
  <c r="AR871" i="14" s="1"/>
  <c r="D871" i="14"/>
  <c r="H871" i="14"/>
  <c r="L871" i="14"/>
  <c r="AQ872" i="14"/>
  <c r="P871" i="14"/>
  <c r="AU872" i="14"/>
  <c r="T871" i="14"/>
  <c r="AU871" i="14" s="1"/>
  <c r="AH872" i="14"/>
  <c r="AL872" i="14"/>
  <c r="AO873" i="14"/>
  <c r="W871" i="14"/>
  <c r="AF871" i="14" s="1"/>
  <c r="AJ871" i="14"/>
  <c r="AN875" i="14"/>
  <c r="M873" i="14"/>
  <c r="AE876" i="14"/>
  <c r="AE880" i="14"/>
  <c r="AE884" i="14"/>
  <c r="AE888" i="14"/>
  <c r="AE892" i="14"/>
  <c r="AE896" i="14"/>
  <c r="AE900" i="14"/>
  <c r="AE904" i="14"/>
  <c r="AI904" i="14"/>
  <c r="AM904" i="14"/>
  <c r="AL904" i="14"/>
  <c r="AV904" i="14"/>
  <c r="V905" i="14"/>
  <c r="AN908" i="14"/>
  <c r="AE909" i="14"/>
  <c r="AR932" i="14"/>
  <c r="Q931" i="14"/>
  <c r="AR931" i="14" s="1"/>
  <c r="AI932" i="14"/>
  <c r="U931" i="14"/>
  <c r="AN983" i="14"/>
  <c r="AE983" i="14"/>
  <c r="M981" i="14"/>
  <c r="V981" i="14"/>
  <c r="AE986" i="14"/>
  <c r="AN991" i="14"/>
  <c r="AE991" i="14"/>
  <c r="AN999" i="14"/>
  <c r="AE999" i="14"/>
  <c r="AN1002" i="14"/>
  <c r="AE1002" i="14"/>
  <c r="AN1007" i="14"/>
  <c r="AE1007" i="14"/>
  <c r="AN1010" i="14"/>
  <c r="AE1010" i="14"/>
  <c r="AO1015" i="14"/>
  <c r="AF1015" i="14"/>
  <c r="AE839" i="14"/>
  <c r="AE847" i="14"/>
  <c r="AE855" i="14"/>
  <c r="AI871" i="14"/>
  <c r="AI872" i="14"/>
  <c r="AM872" i="14"/>
  <c r="AK872" i="14"/>
  <c r="AP873" i="14"/>
  <c r="O871" i="14"/>
  <c r="AT873" i="14"/>
  <c r="S871" i="14"/>
  <c r="AT871" i="14" s="1"/>
  <c r="AG873" i="14"/>
  <c r="AK873" i="14"/>
  <c r="AN874" i="14"/>
  <c r="V872" i="14"/>
  <c r="V873" i="14"/>
  <c r="AE875" i="14"/>
  <c r="AE879" i="14"/>
  <c r="AE883" i="14"/>
  <c r="AE887" i="14"/>
  <c r="AE891" i="14"/>
  <c r="AE895" i="14"/>
  <c r="AE899" i="14"/>
  <c r="N903" i="14"/>
  <c r="AO903" i="14" s="1"/>
  <c r="AG903" i="14"/>
  <c r="AD903" i="14"/>
  <c r="AM903" i="14" s="1"/>
  <c r="AF904" i="14"/>
  <c r="AJ904" i="14"/>
  <c r="D905" i="14"/>
  <c r="D903" i="14" s="1"/>
  <c r="AE908" i="14"/>
  <c r="AN911" i="14"/>
  <c r="AE911" i="14"/>
  <c r="AM905" i="14"/>
  <c r="AN927" i="14"/>
  <c r="AE927" i="14"/>
  <c r="AQ933" i="14"/>
  <c r="AH933" i="14"/>
  <c r="P931" i="14"/>
  <c r="AU933" i="14"/>
  <c r="AL933" i="14"/>
  <c r="T931" i="14"/>
  <c r="AU931" i="14" s="1"/>
  <c r="V933" i="14"/>
  <c r="AE938" i="14"/>
  <c r="AN947" i="14"/>
  <c r="AE947" i="14"/>
  <c r="AR960" i="14"/>
  <c r="Q959" i="14"/>
  <c r="AR959" i="14" s="1"/>
  <c r="AI960" i="14"/>
  <c r="AV960" i="14"/>
  <c r="U959" i="14"/>
  <c r="AV959" i="14" s="1"/>
  <c r="AM960" i="14"/>
  <c r="Y959" i="14"/>
  <c r="AH960" i="14"/>
  <c r="AC959" i="14"/>
  <c r="AL960" i="14"/>
  <c r="AP981" i="14"/>
  <c r="O979" i="14"/>
  <c r="AT981" i="14"/>
  <c r="S979" i="14"/>
  <c r="AG981" i="14"/>
  <c r="AK981" i="14"/>
  <c r="AE906" i="14"/>
  <c r="AE914" i="14"/>
  <c r="AN923" i="14"/>
  <c r="AE923" i="14"/>
  <c r="AN926" i="14"/>
  <c r="AO931" i="14"/>
  <c r="AN943" i="14"/>
  <c r="AE943" i="14"/>
  <c r="AN946" i="14"/>
  <c r="AI959" i="14"/>
  <c r="AQ961" i="14"/>
  <c r="AH961" i="14"/>
  <c r="P959" i="14"/>
  <c r="AU961" i="14"/>
  <c r="AL961" i="14"/>
  <c r="T959" i="14"/>
  <c r="AU959" i="14" s="1"/>
  <c r="X959" i="14"/>
  <c r="AG961" i="14"/>
  <c r="AB959" i="14"/>
  <c r="AK961" i="14"/>
  <c r="O931" i="14"/>
  <c r="AP931" i="14" s="1"/>
  <c r="S931" i="14"/>
  <c r="O959" i="14"/>
  <c r="AP959" i="14" s="1"/>
  <c r="S959" i="14"/>
  <c r="W959" i="14"/>
  <c r="AF959" i="14" s="1"/>
  <c r="AA959" i="14"/>
  <c r="AN965" i="14"/>
  <c r="AE965" i="14"/>
  <c r="AN970" i="14"/>
  <c r="AE970" i="14"/>
  <c r="AN973" i="14"/>
  <c r="AE973" i="14"/>
  <c r="AN982" i="14"/>
  <c r="AN990" i="14"/>
  <c r="AQ1016" i="14"/>
  <c r="AU1016" i="14"/>
  <c r="AE1040" i="14"/>
  <c r="AE1048" i="14"/>
  <c r="X979" i="14"/>
  <c r="AG979" i="14" s="1"/>
  <c r="AP980" i="14"/>
  <c r="AG980" i="14"/>
  <c r="AB979" i="14"/>
  <c r="AK980" i="14"/>
  <c r="V980" i="14"/>
  <c r="AE982" i="14"/>
  <c r="D981" i="14"/>
  <c r="AN987" i="14"/>
  <c r="AE987" i="14"/>
  <c r="AN995" i="14"/>
  <c r="AE995" i="14"/>
  <c r="AN998" i="14"/>
  <c r="AE998" i="14"/>
  <c r="AN1003" i="14"/>
  <c r="AE1003" i="14"/>
  <c r="AN1006" i="14"/>
  <c r="AE1006" i="14"/>
  <c r="AN1011" i="14"/>
  <c r="AE1011" i="14"/>
  <c r="AS1015" i="14"/>
  <c r="AJ1015" i="14"/>
  <c r="AN1016" i="14"/>
  <c r="AE1016" i="14"/>
  <c r="AR1016" i="14"/>
  <c r="Q1015" i="14"/>
  <c r="AR1015" i="14" s="1"/>
  <c r="AI1016" i="14"/>
  <c r="AV1016" i="14"/>
  <c r="U1015" i="14"/>
  <c r="AV1015" i="14" s="1"/>
  <c r="AM1016" i="14"/>
  <c r="Y1015" i="14"/>
  <c r="AH1016" i="14"/>
  <c r="AC1015" i="14"/>
  <c r="AL1016" i="14"/>
  <c r="X1015" i="14"/>
  <c r="AG1017" i="14"/>
  <c r="AB1015" i="14"/>
  <c r="AK1017" i="14"/>
  <c r="AN1020" i="14"/>
  <c r="AE1020" i="14"/>
  <c r="M1017" i="14"/>
  <c r="AN1017" i="14" s="1"/>
  <c r="AN1028" i="14"/>
  <c r="AE1028" i="14"/>
  <c r="AN1044" i="14"/>
  <c r="AE1044" i="14"/>
  <c r="AN966" i="14"/>
  <c r="AE966" i="14"/>
  <c r="AN969" i="14"/>
  <c r="AE969" i="14"/>
  <c r="AN974" i="14"/>
  <c r="AE974" i="14"/>
  <c r="AN977" i="14"/>
  <c r="AE977" i="14"/>
  <c r="D979" i="14"/>
  <c r="AQ980" i="14"/>
  <c r="P979" i="14"/>
  <c r="AQ979" i="14" s="1"/>
  <c r="AH980" i="14"/>
  <c r="AU980" i="14"/>
  <c r="T979" i="14"/>
  <c r="AU979" i="14" s="1"/>
  <c r="AL980" i="14"/>
  <c r="W979" i="14"/>
  <c r="AF981" i="14"/>
  <c r="AA979" i="14"/>
  <c r="AJ981" i="14"/>
  <c r="AN986" i="14"/>
  <c r="AN994" i="14"/>
  <c r="AQ1017" i="14"/>
  <c r="P1015" i="14"/>
  <c r="AU1017" i="14"/>
  <c r="T1015" i="14"/>
  <c r="AH1017" i="14"/>
  <c r="AL1017" i="14"/>
  <c r="AN1019" i="14"/>
  <c r="AN1027" i="14"/>
  <c r="AN1035" i="14"/>
  <c r="AN1043" i="14"/>
  <c r="AN1051" i="14"/>
  <c r="AE1053" i="14"/>
  <c r="N979" i="14"/>
  <c r="R979" i="14"/>
  <c r="AS979" i="14" s="1"/>
  <c r="Z979" i="14"/>
  <c r="AI979" i="14" s="1"/>
  <c r="AD979" i="14"/>
  <c r="AM979" i="14" s="1"/>
  <c r="AH9" i="14" l="1"/>
  <c r="L9" i="14"/>
  <c r="AJ959" i="14"/>
  <c r="AT931" i="14"/>
  <c r="AE873" i="14"/>
  <c r="AP694" i="14"/>
  <c r="AL694" i="14"/>
  <c r="AF668" i="14"/>
  <c r="AQ640" i="14"/>
  <c r="AQ580" i="14"/>
  <c r="AU512" i="14"/>
  <c r="AN514" i="14"/>
  <c r="AK429" i="14"/>
  <c r="AH668" i="14"/>
  <c r="AQ316" i="14"/>
  <c r="AR119" i="14"/>
  <c r="AF161" i="14"/>
  <c r="AV20" i="14"/>
  <c r="AN20" i="14"/>
  <c r="AI20" i="14"/>
  <c r="AU20" i="14"/>
  <c r="AF343" i="14"/>
  <c r="AM43" i="14"/>
  <c r="AN45" i="14"/>
  <c r="AN259" i="14"/>
  <c r="AO979" i="14"/>
  <c r="AQ959" i="14"/>
  <c r="AE933" i="14"/>
  <c r="AE981" i="14"/>
  <c r="AR831" i="14"/>
  <c r="AU429" i="14"/>
  <c r="AM536" i="14"/>
  <c r="AQ392" i="14"/>
  <c r="AR161" i="14"/>
  <c r="AK119" i="14"/>
  <c r="AG13" i="14"/>
  <c r="AL13" i="14"/>
  <c r="AL119" i="14"/>
  <c r="AL43" i="14"/>
  <c r="AQ903" i="14"/>
  <c r="AH226" i="14"/>
  <c r="AI43" i="14"/>
  <c r="AH10" i="14"/>
  <c r="AU1015" i="14"/>
  <c r="AT959" i="14"/>
  <c r="AK903" i="14"/>
  <c r="AJ668" i="14"/>
  <c r="AT668" i="14"/>
  <c r="AQ610" i="14"/>
  <c r="AU467" i="14"/>
  <c r="M161" i="14"/>
  <c r="AN161" i="14" s="1"/>
  <c r="AQ161" i="14"/>
  <c r="AL193" i="14"/>
  <c r="AE163" i="14"/>
  <c r="AV610" i="14"/>
  <c r="AI580" i="14"/>
  <c r="AF119" i="14"/>
  <c r="V86" i="14"/>
  <c r="AT11" i="14"/>
  <c r="AK86" i="14"/>
  <c r="AQ10" i="14"/>
  <c r="AJ979" i="14"/>
  <c r="AH1015" i="14"/>
  <c r="M1015" i="14"/>
  <c r="AN1015" i="14" s="1"/>
  <c r="AG871" i="14"/>
  <c r="M512" i="14"/>
  <c r="V392" i="14"/>
  <c r="AE392" i="14" s="1"/>
  <c r="AM316" i="14"/>
  <c r="AT392" i="14"/>
  <c r="AQ258" i="14"/>
  <c r="D11" i="14"/>
  <c r="D9" i="14" s="1"/>
  <c r="AE738" i="14"/>
  <c r="V258" i="14"/>
  <c r="AT979" i="14"/>
  <c r="AM1015" i="14"/>
  <c r="AM831" i="14"/>
  <c r="AP640" i="14"/>
  <c r="AV640" i="14"/>
  <c r="AE469" i="14"/>
  <c r="AN429" i="14"/>
  <c r="AI429" i="14"/>
  <c r="AF316" i="14"/>
  <c r="AF193" i="14"/>
  <c r="AJ903" i="14"/>
  <c r="AE961" i="14"/>
  <c r="AE581" i="14"/>
  <c r="V580" i="14"/>
  <c r="AN580" i="14" s="1"/>
  <c r="AV43" i="14"/>
  <c r="AQ226" i="14"/>
  <c r="AK343" i="14"/>
  <c r="AQ193" i="14"/>
  <c r="AR43" i="14"/>
  <c r="K9" i="14"/>
  <c r="AE45" i="14"/>
  <c r="AH979" i="14"/>
  <c r="AG959" i="14"/>
  <c r="AH931" i="14"/>
  <c r="AN905" i="14"/>
  <c r="AL640" i="14"/>
  <c r="AN538" i="14"/>
  <c r="AJ536" i="14"/>
  <c r="AG467" i="14"/>
  <c r="AG193" i="14"/>
  <c r="AF931" i="14"/>
  <c r="AU226" i="14"/>
  <c r="G9" i="14"/>
  <c r="AL10" i="14"/>
  <c r="AQ1015" i="14"/>
  <c r="AK1015" i="14"/>
  <c r="AT1015" i="14"/>
  <c r="AL1015" i="14"/>
  <c r="AI1015" i="14"/>
  <c r="AK959" i="14"/>
  <c r="AQ931" i="14"/>
  <c r="AI931" i="14"/>
  <c r="AP871" i="14"/>
  <c r="AN981" i="14"/>
  <c r="M979" i="14"/>
  <c r="AE905" i="14"/>
  <c r="V903" i="14"/>
  <c r="AQ871" i="14"/>
  <c r="AH871" i="14"/>
  <c r="AV903" i="14"/>
  <c r="AI903" i="14"/>
  <c r="AL800" i="14"/>
  <c r="AO871" i="14"/>
  <c r="V831" i="14"/>
  <c r="AE802" i="14"/>
  <c r="AE768" i="14"/>
  <c r="V767" i="14"/>
  <c r="AN768" i="14"/>
  <c r="AN833" i="14"/>
  <c r="M831" i="14"/>
  <c r="AH640" i="14"/>
  <c r="AT767" i="14"/>
  <c r="AU694" i="14"/>
  <c r="AO640" i="14"/>
  <c r="AJ580" i="14"/>
  <c r="AE582" i="14"/>
  <c r="AH580" i="14"/>
  <c r="AE538" i="14"/>
  <c r="AL536" i="14"/>
  <c r="AU536" i="14"/>
  <c r="AE468" i="14"/>
  <c r="V467" i="14"/>
  <c r="AE467" i="14" s="1"/>
  <c r="AR694" i="14"/>
  <c r="AM580" i="14"/>
  <c r="AH467" i="14"/>
  <c r="AQ376" i="14"/>
  <c r="AH376" i="14"/>
  <c r="AV536" i="14"/>
  <c r="AI512" i="14"/>
  <c r="AK467" i="14"/>
  <c r="AR429" i="14"/>
  <c r="AE1017" i="14"/>
  <c r="V1015" i="14"/>
  <c r="AE1015" i="14" s="1"/>
  <c r="AN287" i="14"/>
  <c r="M286" i="14"/>
  <c r="AN286" i="14" s="1"/>
  <c r="AE287" i="14"/>
  <c r="AK286" i="14"/>
  <c r="AI286" i="14"/>
  <c r="AJ286" i="14"/>
  <c r="AO119" i="14"/>
  <c r="M376" i="14"/>
  <c r="AK316" i="14"/>
  <c r="AV392" i="14"/>
  <c r="AN392" i="14"/>
  <c r="AV343" i="14"/>
  <c r="AM343" i="14"/>
  <c r="AU258" i="14"/>
  <c r="AN345" i="14"/>
  <c r="AI226" i="14"/>
  <c r="AQ286" i="14"/>
  <c r="AH161" i="14"/>
  <c r="AJ119" i="14"/>
  <c r="AN87" i="14"/>
  <c r="M86" i="14"/>
  <c r="AN86" i="14" s="1"/>
  <c r="AE87" i="14"/>
  <c r="AI86" i="14"/>
  <c r="V13" i="14"/>
  <c r="AE14" i="14"/>
  <c r="AK11" i="14"/>
  <c r="AI161" i="14"/>
  <c r="AN120" i="14"/>
  <c r="M119" i="14"/>
  <c r="AE120" i="14"/>
  <c r="AI119" i="14"/>
  <c r="AF286" i="14"/>
  <c r="AJ13" i="14"/>
  <c r="V11" i="14"/>
  <c r="AJ10" i="14"/>
  <c r="AA9" i="14"/>
  <c r="AJ9" i="14" s="1"/>
  <c r="AN163" i="14"/>
  <c r="AR11" i="14"/>
  <c r="AO11" i="14"/>
  <c r="AE980" i="14"/>
  <c r="V979" i="14"/>
  <c r="AE979" i="14" s="1"/>
  <c r="AN980" i="14"/>
  <c r="AV979" i="14"/>
  <c r="AH959" i="14"/>
  <c r="AN960" i="14"/>
  <c r="M959" i="14"/>
  <c r="AE960" i="14"/>
  <c r="AE934" i="14"/>
  <c r="V932" i="14"/>
  <c r="AG931" i="14"/>
  <c r="AL871" i="14"/>
  <c r="AE801" i="14"/>
  <c r="V800" i="14"/>
  <c r="AN801" i="14"/>
  <c r="AI831" i="14"/>
  <c r="AN642" i="14"/>
  <c r="AE642" i="14"/>
  <c r="M640" i="14"/>
  <c r="AN640" i="14" s="1"/>
  <c r="AV694" i="14"/>
  <c r="AH694" i="14"/>
  <c r="AT800" i="14"/>
  <c r="AH536" i="14"/>
  <c r="AQ536" i="14"/>
  <c r="AE695" i="14"/>
  <c r="V694" i="14"/>
  <c r="AE694" i="14" s="1"/>
  <c r="AN695" i="14"/>
  <c r="AL610" i="14"/>
  <c r="AU610" i="14"/>
  <c r="M737" i="14"/>
  <c r="AN739" i="14"/>
  <c r="AK668" i="14"/>
  <c r="AI536" i="14"/>
  <c r="AN318" i="14"/>
  <c r="M316" i="14"/>
  <c r="AN316" i="14" s="1"/>
  <c r="AH512" i="14"/>
  <c r="AH429" i="14"/>
  <c r="AM959" i="14"/>
  <c r="M668" i="14"/>
  <c r="AN668" i="14" s="1"/>
  <c r="AF429" i="14"/>
  <c r="AN343" i="14"/>
  <c r="AE286" i="14"/>
  <c r="AU74" i="14"/>
  <c r="AL74" i="14"/>
  <c r="AL392" i="14"/>
  <c r="AV376" i="14"/>
  <c r="AM376" i="14"/>
  <c r="AT376" i="14"/>
  <c r="AE318" i="14"/>
  <c r="AE228" i="14"/>
  <c r="AN194" i="14"/>
  <c r="M193" i="14"/>
  <c r="AE194" i="14"/>
  <c r="AM193" i="14"/>
  <c r="V119" i="14"/>
  <c r="AE119" i="14" s="1"/>
  <c r="AK193" i="14"/>
  <c r="AJ161" i="14"/>
  <c r="AN15" i="14"/>
  <c r="AE15" i="14"/>
  <c r="M11" i="14"/>
  <c r="AN11" i="14" s="1"/>
  <c r="AF13" i="14"/>
  <c r="AF10" i="14"/>
  <c r="W9" i="14"/>
  <c r="AF9" i="14" s="1"/>
  <c r="AQ9" i="14"/>
  <c r="AF86" i="14"/>
  <c r="D86" i="14"/>
  <c r="AI74" i="14"/>
  <c r="AG43" i="14"/>
  <c r="AF43" i="14"/>
  <c r="AG1015" i="14"/>
  <c r="AP1015" i="14"/>
  <c r="AE872" i="14"/>
  <c r="V871" i="14"/>
  <c r="AN872" i="14"/>
  <c r="AM932" i="14"/>
  <c r="AD931" i="14"/>
  <c r="AM931" i="14" s="1"/>
  <c r="AD10" i="14"/>
  <c r="AF800" i="14"/>
  <c r="AO800" i="14"/>
  <c r="AF767" i="14"/>
  <c r="AO767" i="14"/>
  <c r="AH831" i="14"/>
  <c r="AQ831" i="14"/>
  <c r="AN802" i="14"/>
  <c r="M800" i="14"/>
  <c r="AN800" i="14" s="1"/>
  <c r="AF737" i="14"/>
  <c r="AO737" i="14"/>
  <c r="AJ694" i="14"/>
  <c r="AE640" i="14"/>
  <c r="AE539" i="14"/>
  <c r="V537" i="14"/>
  <c r="V10" i="14" s="1"/>
  <c r="AN769" i="14"/>
  <c r="M767" i="14"/>
  <c r="AN767" i="14" s="1"/>
  <c r="AN539" i="14"/>
  <c r="AE668" i="14"/>
  <c r="AN467" i="14"/>
  <c r="AE612" i="14"/>
  <c r="V610" i="14"/>
  <c r="AL467" i="14"/>
  <c r="AN512" i="14"/>
  <c r="AM467" i="14"/>
  <c r="AV429" i="14"/>
  <c r="AO959" i="14"/>
  <c r="AR668" i="14"/>
  <c r="AE514" i="14"/>
  <c r="V512" i="14"/>
  <c r="AE512" i="14" s="1"/>
  <c r="AI467" i="14"/>
  <c r="AN431" i="14"/>
  <c r="AE378" i="14"/>
  <c r="AL343" i="14"/>
  <c r="AN260" i="14"/>
  <c r="M258" i="14"/>
  <c r="AQ74" i="14"/>
  <c r="AH74" i="14"/>
  <c r="AN394" i="14"/>
  <c r="AI392" i="14"/>
  <c r="AR343" i="14"/>
  <c r="AR316" i="14"/>
  <c r="AJ316" i="14"/>
  <c r="AK226" i="14"/>
  <c r="AI193" i="14"/>
  <c r="AJ86" i="14"/>
  <c r="AG226" i="14"/>
  <c r="AN88" i="14"/>
  <c r="V43" i="14"/>
  <c r="AE44" i="14"/>
  <c r="AJ20" i="14"/>
  <c r="AJ226" i="14"/>
  <c r="AN121" i="14"/>
  <c r="AH20" i="14"/>
  <c r="AQ20" i="14"/>
  <c r="AM20" i="14"/>
  <c r="AB9" i="14"/>
  <c r="AE76" i="14"/>
  <c r="V74" i="14"/>
  <c r="AE74" i="14" s="1"/>
  <c r="AK43" i="14"/>
  <c r="AM74" i="14"/>
  <c r="O9" i="14"/>
  <c r="AK13" i="14"/>
  <c r="Z9" i="14"/>
  <c r="AI9" i="14" s="1"/>
  <c r="AF979" i="14"/>
  <c r="AR979" i="14"/>
  <c r="AK979" i="14"/>
  <c r="AL979" i="14"/>
  <c r="AP979" i="14"/>
  <c r="AL959" i="14"/>
  <c r="AV931" i="14"/>
  <c r="AF903" i="14"/>
  <c r="AN873" i="14"/>
  <c r="M871" i="14"/>
  <c r="AN871" i="14" s="1"/>
  <c r="AN933" i="14"/>
  <c r="AK931" i="14"/>
  <c r="AL931" i="14"/>
  <c r="M903" i="14"/>
  <c r="AK871" i="14"/>
  <c r="AV831" i="14"/>
  <c r="AL831" i="14"/>
  <c r="AU831" i="14"/>
  <c r="AJ831" i="14"/>
  <c r="AE739" i="14"/>
  <c r="V737" i="14"/>
  <c r="AE737" i="14" s="1"/>
  <c r="AH800" i="14"/>
  <c r="AE769" i="14"/>
  <c r="AF831" i="14"/>
  <c r="AJ640" i="14"/>
  <c r="AG668" i="14"/>
  <c r="AG640" i="14"/>
  <c r="AK737" i="14"/>
  <c r="AT694" i="14"/>
  <c r="AT640" i="14"/>
  <c r="AP800" i="14"/>
  <c r="AL580" i="14"/>
  <c r="AR580" i="14"/>
  <c r="M536" i="14"/>
  <c r="AE670" i="14"/>
  <c r="AO668" i="14"/>
  <c r="AN469" i="14"/>
  <c r="AE580" i="14"/>
  <c r="AM512" i="14"/>
  <c r="AN468" i="14"/>
  <c r="AE429" i="14"/>
  <c r="AQ343" i="14"/>
  <c r="AH343" i="14"/>
  <c r="AL512" i="14"/>
  <c r="AO467" i="14"/>
  <c r="AL429" i="14"/>
  <c r="AV316" i="14"/>
  <c r="AN934" i="14"/>
  <c r="AV668" i="14"/>
  <c r="AO316" i="14"/>
  <c r="AE377" i="14"/>
  <c r="V376" i="14"/>
  <c r="AL376" i="14"/>
  <c r="AM286" i="14"/>
  <c r="AH258" i="14"/>
  <c r="AN227" i="14"/>
  <c r="M226" i="14"/>
  <c r="AE227" i="14"/>
  <c r="AO193" i="14"/>
  <c r="AL286" i="14"/>
  <c r="AU286" i="14"/>
  <c r="AT429" i="14"/>
  <c r="AH392" i="14"/>
  <c r="AR376" i="14"/>
  <c r="AN288" i="14"/>
  <c r="AM226" i="14"/>
  <c r="AJ193" i="14"/>
  <c r="AM161" i="14"/>
  <c r="V193" i="14"/>
  <c r="AL161" i="14"/>
  <c r="AG119" i="14"/>
  <c r="AM86" i="14"/>
  <c r="AR20" i="14"/>
  <c r="AO9" i="14"/>
  <c r="AN195" i="14"/>
  <c r="AM119" i="14"/>
  <c r="AJ43" i="14"/>
  <c r="AS43" i="14"/>
  <c r="M10" i="14"/>
  <c r="AN14" i="14"/>
  <c r="M13" i="14"/>
  <c r="AE161" i="14"/>
  <c r="AS376" i="14"/>
  <c r="AF226" i="14"/>
  <c r="AN44" i="14"/>
  <c r="M43" i="14"/>
  <c r="AN43" i="14" s="1"/>
  <c r="AE20" i="14"/>
  <c r="X9" i="14"/>
  <c r="AL20" i="14"/>
  <c r="AL9" i="14"/>
  <c r="AS11" i="14"/>
  <c r="S9" i="14"/>
  <c r="AT9" i="14" s="1"/>
  <c r="AO10" i="14"/>
  <c r="AN903" i="14" l="1"/>
  <c r="AN13" i="14"/>
  <c r="AE376" i="14"/>
  <c r="AN74" i="14"/>
  <c r="AP9" i="14"/>
  <c r="AN193" i="14"/>
  <c r="AN694" i="14"/>
  <c r="AN831" i="14"/>
  <c r="AD9" i="14"/>
  <c r="AV10" i="14"/>
  <c r="AM10" i="14"/>
  <c r="AE193" i="14"/>
  <c r="AN226" i="14"/>
  <c r="AE226" i="14"/>
  <c r="AK9" i="14"/>
  <c r="AE43" i="14"/>
  <c r="AN258" i="14"/>
  <c r="AE258" i="14"/>
  <c r="AE86" i="14"/>
  <c r="AE13" i="14"/>
  <c r="AN376" i="14"/>
  <c r="AE316" i="14"/>
  <c r="AN979" i="14"/>
  <c r="AE767" i="14"/>
  <c r="AG9" i="14"/>
  <c r="AR9" i="14"/>
  <c r="AE537" i="14"/>
  <c r="V536" i="14"/>
  <c r="AE536" i="14" s="1"/>
  <c r="AN537" i="14"/>
  <c r="AN737" i="14"/>
  <c r="AN959" i="14"/>
  <c r="AE959" i="14"/>
  <c r="AE11" i="14"/>
  <c r="AE903" i="14"/>
  <c r="AE871" i="14"/>
  <c r="V9" i="14"/>
  <c r="AE10" i="14"/>
  <c r="AN10" i="14"/>
  <c r="M9" i="14"/>
  <c r="AS9" i="14"/>
  <c r="AE610" i="14"/>
  <c r="AN610" i="14"/>
  <c r="AE800" i="14"/>
  <c r="AE932" i="14"/>
  <c r="V931" i="14"/>
  <c r="AN932" i="14"/>
  <c r="AN119" i="14"/>
  <c r="AE831" i="14"/>
  <c r="AN9" i="14" l="1"/>
  <c r="AE931" i="14"/>
  <c r="AN931" i="14"/>
  <c r="AM9" i="14"/>
  <c r="AV9" i="14"/>
  <c r="AE9" i="14"/>
  <c r="AN536" i="14"/>
  <c r="AB1053" i="13" l="1"/>
  <c r="AA1053" i="13"/>
  <c r="Z1053" i="13"/>
  <c r="Y1053" i="13"/>
  <c r="W1053" i="13"/>
  <c r="V1053" i="13"/>
  <c r="U1053" i="13"/>
  <c r="T1053" i="13"/>
  <c r="N1053" i="13"/>
  <c r="I1053" i="13"/>
  <c r="X1053" i="13" s="1"/>
  <c r="D1053" i="13"/>
  <c r="AB1051" i="13"/>
  <c r="AA1051" i="13"/>
  <c r="Z1051" i="13"/>
  <c r="Y1051" i="13"/>
  <c r="W1051" i="13"/>
  <c r="V1051" i="13"/>
  <c r="U1051" i="13"/>
  <c r="T1051" i="13"/>
  <c r="N1051" i="13"/>
  <c r="I1051" i="13"/>
  <c r="D1051" i="13"/>
  <c r="AB1050" i="13"/>
  <c r="AA1050" i="13"/>
  <c r="Z1050" i="13"/>
  <c r="Y1050" i="13"/>
  <c r="W1050" i="13"/>
  <c r="V1050" i="13"/>
  <c r="U1050" i="13"/>
  <c r="T1050" i="13"/>
  <c r="N1050" i="13"/>
  <c r="S1050" i="13" s="1"/>
  <c r="I1050" i="13"/>
  <c r="X1050" i="13" s="1"/>
  <c r="D1050" i="13"/>
  <c r="AB1049" i="13"/>
  <c r="AA1049" i="13"/>
  <c r="Z1049" i="13"/>
  <c r="Y1049" i="13"/>
  <c r="W1049" i="13"/>
  <c r="V1049" i="13"/>
  <c r="U1049" i="13"/>
  <c r="T1049" i="13"/>
  <c r="N1049" i="13"/>
  <c r="I1049" i="13"/>
  <c r="X1049" i="13" s="1"/>
  <c r="D1049" i="13"/>
  <c r="AB1048" i="13"/>
  <c r="AA1048" i="13"/>
  <c r="Z1048" i="13"/>
  <c r="Y1048" i="13"/>
  <c r="W1048" i="13"/>
  <c r="V1048" i="13"/>
  <c r="U1048" i="13"/>
  <c r="T1048" i="13"/>
  <c r="N1048" i="13"/>
  <c r="S1048" i="13" s="1"/>
  <c r="I1048" i="13"/>
  <c r="X1048" i="13" s="1"/>
  <c r="D1048" i="13"/>
  <c r="AB1047" i="13"/>
  <c r="AA1047" i="13"/>
  <c r="Z1047" i="13"/>
  <c r="Y1047" i="13"/>
  <c r="W1047" i="13"/>
  <c r="V1047" i="13"/>
  <c r="U1047" i="13"/>
  <c r="T1047" i="13"/>
  <c r="N1047" i="13"/>
  <c r="S1047" i="13" s="1"/>
  <c r="I1047" i="13"/>
  <c r="D1047" i="13"/>
  <c r="AB1046" i="13"/>
  <c r="AA1046" i="13"/>
  <c r="Z1046" i="13"/>
  <c r="Y1046" i="13"/>
  <c r="W1046" i="13"/>
  <c r="V1046" i="13"/>
  <c r="U1046" i="13"/>
  <c r="T1046" i="13"/>
  <c r="N1046" i="13"/>
  <c r="S1046" i="13" s="1"/>
  <c r="I1046" i="13"/>
  <c r="X1046" i="13" s="1"/>
  <c r="D1046" i="13"/>
  <c r="AB1045" i="13"/>
  <c r="AA1045" i="13"/>
  <c r="Z1045" i="13"/>
  <c r="Y1045" i="13"/>
  <c r="W1045" i="13"/>
  <c r="V1045" i="13"/>
  <c r="U1045" i="13"/>
  <c r="T1045" i="13"/>
  <c r="N1045" i="13"/>
  <c r="I1045" i="13"/>
  <c r="S1045" i="13" s="1"/>
  <c r="D1045" i="13"/>
  <c r="AB1044" i="13"/>
  <c r="AA1044" i="13"/>
  <c r="Z1044" i="13"/>
  <c r="Y1044" i="13"/>
  <c r="W1044" i="13"/>
  <c r="V1044" i="13"/>
  <c r="U1044" i="13"/>
  <c r="T1044" i="13"/>
  <c r="N1044" i="13"/>
  <c r="I1044" i="13"/>
  <c r="X1044" i="13" s="1"/>
  <c r="D1044" i="13"/>
  <c r="AB1043" i="13"/>
  <c r="AA1043" i="13"/>
  <c r="Z1043" i="13"/>
  <c r="Y1043" i="13"/>
  <c r="W1043" i="13"/>
  <c r="V1043" i="13"/>
  <c r="U1043" i="13"/>
  <c r="T1043" i="13"/>
  <c r="N1043" i="13"/>
  <c r="S1043" i="13" s="1"/>
  <c r="I1043" i="13"/>
  <c r="X1043" i="13" s="1"/>
  <c r="D1043" i="13"/>
  <c r="AB1042" i="13"/>
  <c r="AA1042" i="13"/>
  <c r="Z1042" i="13"/>
  <c r="Y1042" i="13"/>
  <c r="W1042" i="13"/>
  <c r="V1042" i="13"/>
  <c r="U1042" i="13"/>
  <c r="T1042" i="13"/>
  <c r="N1042" i="13"/>
  <c r="S1042" i="13" s="1"/>
  <c r="I1042" i="13"/>
  <c r="X1042" i="13" s="1"/>
  <c r="D1042" i="13"/>
  <c r="AB1041" i="13"/>
  <c r="AA1041" i="13"/>
  <c r="Z1041" i="13"/>
  <c r="Y1041" i="13"/>
  <c r="W1041" i="13"/>
  <c r="V1041" i="13"/>
  <c r="U1041" i="13"/>
  <c r="T1041" i="13"/>
  <c r="N1041" i="13"/>
  <c r="I1041" i="13"/>
  <c r="X1041" i="13" s="1"/>
  <c r="D1041" i="13"/>
  <c r="AB1040" i="13"/>
  <c r="AA1040" i="13"/>
  <c r="Z1040" i="13"/>
  <c r="Y1040" i="13"/>
  <c r="W1040" i="13"/>
  <c r="V1040" i="13"/>
  <c r="U1040" i="13"/>
  <c r="T1040" i="13"/>
  <c r="N1040" i="13"/>
  <c r="I1040" i="13"/>
  <c r="X1040" i="13" s="1"/>
  <c r="D1040" i="13"/>
  <c r="AB1039" i="13"/>
  <c r="AA1039" i="13"/>
  <c r="Z1039" i="13"/>
  <c r="Y1039" i="13"/>
  <c r="W1039" i="13"/>
  <c r="V1039" i="13"/>
  <c r="U1039" i="13"/>
  <c r="T1039" i="13"/>
  <c r="N1039" i="13"/>
  <c r="S1039" i="13" s="1"/>
  <c r="I1039" i="13"/>
  <c r="X1039" i="13" s="1"/>
  <c r="D1039" i="13"/>
  <c r="AB1038" i="13"/>
  <c r="AA1038" i="13"/>
  <c r="Z1038" i="13"/>
  <c r="Y1038" i="13"/>
  <c r="W1038" i="13"/>
  <c r="V1038" i="13"/>
  <c r="U1038" i="13"/>
  <c r="T1038" i="13"/>
  <c r="N1038" i="13"/>
  <c r="S1038" i="13" s="1"/>
  <c r="I1038" i="13"/>
  <c r="X1038" i="13" s="1"/>
  <c r="D1038" i="13"/>
  <c r="AB1037" i="13"/>
  <c r="AA1037" i="13"/>
  <c r="Z1037" i="13"/>
  <c r="Y1037" i="13"/>
  <c r="W1037" i="13"/>
  <c r="V1037" i="13"/>
  <c r="U1037" i="13"/>
  <c r="T1037" i="13"/>
  <c r="N1037" i="13"/>
  <c r="S1037" i="13" s="1"/>
  <c r="I1037" i="13"/>
  <c r="X1037" i="13" s="1"/>
  <c r="D1037" i="13"/>
  <c r="AB1036" i="13"/>
  <c r="AA1036" i="13"/>
  <c r="Z1036" i="13"/>
  <c r="Y1036" i="13"/>
  <c r="W1036" i="13"/>
  <c r="V1036" i="13"/>
  <c r="U1036" i="13"/>
  <c r="T1036" i="13"/>
  <c r="N1036" i="13"/>
  <c r="S1036" i="13" s="1"/>
  <c r="I1036" i="13"/>
  <c r="X1036" i="13" s="1"/>
  <c r="D1036" i="13"/>
  <c r="AB1035" i="13"/>
  <c r="AA1035" i="13"/>
  <c r="Z1035" i="13"/>
  <c r="Y1035" i="13"/>
  <c r="W1035" i="13"/>
  <c r="V1035" i="13"/>
  <c r="U1035" i="13"/>
  <c r="T1035" i="13"/>
  <c r="N1035" i="13"/>
  <c r="I1035" i="13"/>
  <c r="D1035" i="13"/>
  <c r="AB1034" i="13"/>
  <c r="AA1034" i="13"/>
  <c r="Z1034" i="13"/>
  <c r="Y1034" i="13"/>
  <c r="W1034" i="13"/>
  <c r="V1034" i="13"/>
  <c r="U1034" i="13"/>
  <c r="T1034" i="13"/>
  <c r="N1034" i="13"/>
  <c r="S1034" i="13" s="1"/>
  <c r="I1034" i="13"/>
  <c r="X1034" i="13" s="1"/>
  <c r="D1034" i="13"/>
  <c r="AB1033" i="13"/>
  <c r="AA1033" i="13"/>
  <c r="Z1033" i="13"/>
  <c r="Y1033" i="13"/>
  <c r="W1033" i="13"/>
  <c r="V1033" i="13"/>
  <c r="U1033" i="13"/>
  <c r="T1033" i="13"/>
  <c r="N1033" i="13"/>
  <c r="S1033" i="13" s="1"/>
  <c r="I1033" i="13"/>
  <c r="X1033" i="13" s="1"/>
  <c r="D1033" i="13"/>
  <c r="AB1032" i="13"/>
  <c r="AA1032" i="13"/>
  <c r="Z1032" i="13"/>
  <c r="Y1032" i="13"/>
  <c r="W1032" i="13"/>
  <c r="V1032" i="13"/>
  <c r="U1032" i="13"/>
  <c r="T1032" i="13"/>
  <c r="N1032" i="13"/>
  <c r="I1032" i="13"/>
  <c r="X1032" i="13" s="1"/>
  <c r="D1032" i="13"/>
  <c r="AB1031" i="13"/>
  <c r="AA1031" i="13"/>
  <c r="Z1031" i="13"/>
  <c r="Y1031" i="13"/>
  <c r="W1031" i="13"/>
  <c r="V1031" i="13"/>
  <c r="U1031" i="13"/>
  <c r="T1031" i="13"/>
  <c r="N1031" i="13"/>
  <c r="S1031" i="13" s="1"/>
  <c r="I1031" i="13"/>
  <c r="X1031" i="13" s="1"/>
  <c r="D1031" i="13"/>
  <c r="AB1030" i="13"/>
  <c r="AA1030" i="13"/>
  <c r="Z1030" i="13"/>
  <c r="Y1030" i="13"/>
  <c r="W1030" i="13"/>
  <c r="V1030" i="13"/>
  <c r="U1030" i="13"/>
  <c r="T1030" i="13"/>
  <c r="N1030" i="13"/>
  <c r="S1030" i="13" s="1"/>
  <c r="I1030" i="13"/>
  <c r="X1030" i="13" s="1"/>
  <c r="D1030" i="13"/>
  <c r="AB1029" i="13"/>
  <c r="AA1029" i="13"/>
  <c r="Z1029" i="13"/>
  <c r="Y1029" i="13"/>
  <c r="W1029" i="13"/>
  <c r="V1029" i="13"/>
  <c r="U1029" i="13"/>
  <c r="T1029" i="13"/>
  <c r="N1029" i="13"/>
  <c r="I1029" i="13"/>
  <c r="X1029" i="13" s="1"/>
  <c r="D1029" i="13"/>
  <c r="AB1028" i="13"/>
  <c r="AA1028" i="13"/>
  <c r="Z1028" i="13"/>
  <c r="Y1028" i="13"/>
  <c r="W1028" i="13"/>
  <c r="V1028" i="13"/>
  <c r="U1028" i="13"/>
  <c r="T1028" i="13"/>
  <c r="N1028" i="13"/>
  <c r="I1028" i="13"/>
  <c r="X1028" i="13" s="1"/>
  <c r="D1028" i="13"/>
  <c r="AB1027" i="13"/>
  <c r="AA1027" i="13"/>
  <c r="Z1027" i="13"/>
  <c r="Y1027" i="13"/>
  <c r="W1027" i="13"/>
  <c r="V1027" i="13"/>
  <c r="U1027" i="13"/>
  <c r="T1027" i="13"/>
  <c r="N1027" i="13"/>
  <c r="S1027" i="13" s="1"/>
  <c r="I1027" i="13"/>
  <c r="X1027" i="13" s="1"/>
  <c r="D1027" i="13"/>
  <c r="AB1026" i="13"/>
  <c r="AA1026" i="13"/>
  <c r="Z1026" i="13"/>
  <c r="Y1026" i="13"/>
  <c r="W1026" i="13"/>
  <c r="V1026" i="13"/>
  <c r="U1026" i="13"/>
  <c r="T1026" i="13"/>
  <c r="N1026" i="13"/>
  <c r="S1026" i="13" s="1"/>
  <c r="I1026" i="13"/>
  <c r="X1026" i="13" s="1"/>
  <c r="D1026" i="13"/>
  <c r="AB1025" i="13"/>
  <c r="AA1025" i="13"/>
  <c r="Z1025" i="13"/>
  <c r="Y1025" i="13"/>
  <c r="W1025" i="13"/>
  <c r="V1025" i="13"/>
  <c r="U1025" i="13"/>
  <c r="T1025" i="13"/>
  <c r="N1025" i="13"/>
  <c r="I1025" i="13"/>
  <c r="X1025" i="13" s="1"/>
  <c r="D1025" i="13"/>
  <c r="AB1024" i="13"/>
  <c r="AA1024" i="13"/>
  <c r="Z1024" i="13"/>
  <c r="Y1024" i="13"/>
  <c r="W1024" i="13"/>
  <c r="V1024" i="13"/>
  <c r="U1024" i="13"/>
  <c r="T1024" i="13"/>
  <c r="N1024" i="13"/>
  <c r="I1024" i="13"/>
  <c r="X1024" i="13" s="1"/>
  <c r="D1024" i="13"/>
  <c r="AB1023" i="13"/>
  <c r="AA1023" i="13"/>
  <c r="Z1023" i="13"/>
  <c r="Y1023" i="13"/>
  <c r="W1023" i="13"/>
  <c r="V1023" i="13"/>
  <c r="U1023" i="13"/>
  <c r="T1023" i="13"/>
  <c r="N1023" i="13"/>
  <c r="I1023" i="13"/>
  <c r="X1023" i="13" s="1"/>
  <c r="D1023" i="13"/>
  <c r="AB1022" i="13"/>
  <c r="AA1022" i="13"/>
  <c r="Z1022" i="13"/>
  <c r="Y1022" i="13"/>
  <c r="W1022" i="13"/>
  <c r="V1022" i="13"/>
  <c r="U1022" i="13"/>
  <c r="T1022" i="13"/>
  <c r="N1022" i="13"/>
  <c r="S1022" i="13" s="1"/>
  <c r="I1022" i="13"/>
  <c r="X1022" i="13" s="1"/>
  <c r="D1022" i="13"/>
  <c r="AB1021" i="13"/>
  <c r="AA1021" i="13"/>
  <c r="Z1021" i="13"/>
  <c r="Y1021" i="13"/>
  <c r="W1021" i="13"/>
  <c r="V1021" i="13"/>
  <c r="U1021" i="13"/>
  <c r="T1021" i="13"/>
  <c r="N1021" i="13"/>
  <c r="S1021" i="13" s="1"/>
  <c r="I1021" i="13"/>
  <c r="X1021" i="13" s="1"/>
  <c r="D1021" i="13"/>
  <c r="AB1020" i="13"/>
  <c r="AA1020" i="13"/>
  <c r="Z1020" i="13"/>
  <c r="Y1020" i="13"/>
  <c r="W1020" i="13"/>
  <c r="V1020" i="13"/>
  <c r="U1020" i="13"/>
  <c r="T1020" i="13"/>
  <c r="N1020" i="13"/>
  <c r="I1020" i="13"/>
  <c r="X1020" i="13" s="1"/>
  <c r="D1020" i="13"/>
  <c r="AB1019" i="13"/>
  <c r="AA1019" i="13"/>
  <c r="Z1019" i="13"/>
  <c r="Y1019" i="13"/>
  <c r="W1019" i="13"/>
  <c r="V1019" i="13"/>
  <c r="U1019" i="13"/>
  <c r="T1019" i="13"/>
  <c r="N1019" i="13"/>
  <c r="I1019" i="13"/>
  <c r="D1019" i="13"/>
  <c r="AB1018" i="13"/>
  <c r="AA1018" i="13"/>
  <c r="Z1018" i="13"/>
  <c r="Y1018" i="13"/>
  <c r="W1018" i="13"/>
  <c r="V1018" i="13"/>
  <c r="U1018" i="13"/>
  <c r="T1018" i="13"/>
  <c r="N1018" i="13"/>
  <c r="S1018" i="13" s="1"/>
  <c r="I1018" i="13"/>
  <c r="X1018" i="13" s="1"/>
  <c r="D1018" i="13"/>
  <c r="R1017" i="13"/>
  <c r="Q1017" i="13"/>
  <c r="P1017" i="13"/>
  <c r="O1017" i="13"/>
  <c r="T1017" i="13" s="1"/>
  <c r="M1017" i="13"/>
  <c r="AB1017" i="13" s="1"/>
  <c r="L1017" i="13"/>
  <c r="K1017" i="13"/>
  <c r="Z1017" i="13" s="1"/>
  <c r="J1017" i="13"/>
  <c r="Y1017" i="13" s="1"/>
  <c r="H1017" i="13"/>
  <c r="G1017" i="13"/>
  <c r="F1017" i="13"/>
  <c r="E1017" i="13"/>
  <c r="D1017" i="13"/>
  <c r="R1016" i="13"/>
  <c r="W1016" i="13" s="1"/>
  <c r="Q1016" i="13"/>
  <c r="P1016" i="13"/>
  <c r="U1016" i="13" s="1"/>
  <c r="O1016" i="13"/>
  <c r="N1016" i="13"/>
  <c r="M1016" i="13"/>
  <c r="L1016" i="13"/>
  <c r="AA1016" i="13" s="1"/>
  <c r="K1016" i="13"/>
  <c r="Z1016" i="13" s="1"/>
  <c r="J1016" i="13"/>
  <c r="I1016" i="13" s="1"/>
  <c r="X1016" i="13" s="1"/>
  <c r="H1016" i="13"/>
  <c r="G1016" i="13"/>
  <c r="F1016" i="13"/>
  <c r="F1015" i="13" s="1"/>
  <c r="E1016" i="13"/>
  <c r="R1015" i="13"/>
  <c r="O1015" i="13"/>
  <c r="K1015" i="13"/>
  <c r="G1015" i="13"/>
  <c r="AB1013" i="13"/>
  <c r="AA1013" i="13"/>
  <c r="Z1013" i="13"/>
  <c r="Y1013" i="13"/>
  <c r="W1013" i="13"/>
  <c r="V1013" i="13"/>
  <c r="U1013" i="13"/>
  <c r="T1013" i="13"/>
  <c r="N1013" i="13"/>
  <c r="S1013" i="13" s="1"/>
  <c r="I1013" i="13"/>
  <c r="X1013" i="13" s="1"/>
  <c r="D1013" i="13"/>
  <c r="AB1012" i="13"/>
  <c r="AA1012" i="13"/>
  <c r="Z1012" i="13"/>
  <c r="Y1012" i="13"/>
  <c r="W1012" i="13"/>
  <c r="V1012" i="13"/>
  <c r="U1012" i="13"/>
  <c r="T1012" i="13"/>
  <c r="N1012" i="13"/>
  <c r="I1012" i="13"/>
  <c r="X1012" i="13" s="1"/>
  <c r="D1012" i="13"/>
  <c r="AB1011" i="13"/>
  <c r="AA1011" i="13"/>
  <c r="Z1011" i="13"/>
  <c r="Y1011" i="13"/>
  <c r="W1011" i="13"/>
  <c r="V1011" i="13"/>
  <c r="U1011" i="13"/>
  <c r="T1011" i="13"/>
  <c r="N1011" i="13"/>
  <c r="I1011" i="13"/>
  <c r="X1011" i="13" s="1"/>
  <c r="D1011" i="13"/>
  <c r="AB1010" i="13"/>
  <c r="AA1010" i="13"/>
  <c r="Z1010" i="13"/>
  <c r="Y1010" i="13"/>
  <c r="W1010" i="13"/>
  <c r="V1010" i="13"/>
  <c r="U1010" i="13"/>
  <c r="T1010" i="13"/>
  <c r="N1010" i="13"/>
  <c r="I1010" i="13"/>
  <c r="X1010" i="13" s="1"/>
  <c r="D1010" i="13"/>
  <c r="AB1009" i="13"/>
  <c r="AA1009" i="13"/>
  <c r="Z1009" i="13"/>
  <c r="Y1009" i="13"/>
  <c r="W1009" i="13"/>
  <c r="V1009" i="13"/>
  <c r="U1009" i="13"/>
  <c r="T1009" i="13"/>
  <c r="N1009" i="13"/>
  <c r="S1009" i="13" s="1"/>
  <c r="I1009" i="13"/>
  <c r="X1009" i="13" s="1"/>
  <c r="D1009" i="13"/>
  <c r="AB1008" i="13"/>
  <c r="AA1008" i="13"/>
  <c r="Z1008" i="13"/>
  <c r="Y1008" i="13"/>
  <c r="W1008" i="13"/>
  <c r="V1008" i="13"/>
  <c r="U1008" i="13"/>
  <c r="T1008" i="13"/>
  <c r="N1008" i="13"/>
  <c r="S1008" i="13" s="1"/>
  <c r="I1008" i="13"/>
  <c r="X1008" i="13" s="1"/>
  <c r="D1008" i="13"/>
  <c r="AB1007" i="13"/>
  <c r="AA1007" i="13"/>
  <c r="Z1007" i="13"/>
  <c r="Y1007" i="13"/>
  <c r="W1007" i="13"/>
  <c r="V1007" i="13"/>
  <c r="U1007" i="13"/>
  <c r="T1007" i="13"/>
  <c r="N1007" i="13"/>
  <c r="I1007" i="13"/>
  <c r="X1007" i="13" s="1"/>
  <c r="D1007" i="13"/>
  <c r="AB1006" i="13"/>
  <c r="AA1006" i="13"/>
  <c r="Z1006" i="13"/>
  <c r="Y1006" i="13"/>
  <c r="W1006" i="13"/>
  <c r="V1006" i="13"/>
  <c r="U1006" i="13"/>
  <c r="T1006" i="13"/>
  <c r="N1006" i="13"/>
  <c r="I1006" i="13"/>
  <c r="X1006" i="13" s="1"/>
  <c r="D1006" i="13"/>
  <c r="AB1005" i="13"/>
  <c r="AA1005" i="13"/>
  <c r="Z1005" i="13"/>
  <c r="Y1005" i="13"/>
  <c r="W1005" i="13"/>
  <c r="V1005" i="13"/>
  <c r="U1005" i="13"/>
  <c r="T1005" i="13"/>
  <c r="N1005" i="13"/>
  <c r="S1005" i="13" s="1"/>
  <c r="I1005" i="13"/>
  <c r="X1005" i="13" s="1"/>
  <c r="D1005" i="13"/>
  <c r="AB1004" i="13"/>
  <c r="AA1004" i="13"/>
  <c r="Z1004" i="13"/>
  <c r="Y1004" i="13"/>
  <c r="W1004" i="13"/>
  <c r="V1004" i="13"/>
  <c r="U1004" i="13"/>
  <c r="T1004" i="13"/>
  <c r="N1004" i="13"/>
  <c r="I1004" i="13"/>
  <c r="X1004" i="13" s="1"/>
  <c r="D1004" i="13"/>
  <c r="AB1003" i="13"/>
  <c r="AA1003" i="13"/>
  <c r="Z1003" i="13"/>
  <c r="Y1003" i="13"/>
  <c r="W1003" i="13"/>
  <c r="V1003" i="13"/>
  <c r="U1003" i="13"/>
  <c r="T1003" i="13"/>
  <c r="N1003" i="13"/>
  <c r="I1003" i="13"/>
  <c r="X1003" i="13" s="1"/>
  <c r="D1003" i="13"/>
  <c r="AB1002" i="13"/>
  <c r="AA1002" i="13"/>
  <c r="Z1002" i="13"/>
  <c r="Y1002" i="13"/>
  <c r="W1002" i="13"/>
  <c r="V1002" i="13"/>
  <c r="U1002" i="13"/>
  <c r="T1002" i="13"/>
  <c r="N1002" i="13"/>
  <c r="S1002" i="13" s="1"/>
  <c r="I1002" i="13"/>
  <c r="X1002" i="13" s="1"/>
  <c r="D1002" i="13"/>
  <c r="AB1001" i="13"/>
  <c r="AA1001" i="13"/>
  <c r="Z1001" i="13"/>
  <c r="Y1001" i="13"/>
  <c r="W1001" i="13"/>
  <c r="V1001" i="13"/>
  <c r="U1001" i="13"/>
  <c r="T1001" i="13"/>
  <c r="N1001" i="13"/>
  <c r="S1001" i="13" s="1"/>
  <c r="I1001" i="13"/>
  <c r="X1001" i="13" s="1"/>
  <c r="D1001" i="13"/>
  <c r="AB1000" i="13"/>
  <c r="AA1000" i="13"/>
  <c r="Z1000" i="13"/>
  <c r="Y1000" i="13"/>
  <c r="W1000" i="13"/>
  <c r="V1000" i="13"/>
  <c r="U1000" i="13"/>
  <c r="T1000" i="13"/>
  <c r="N1000" i="13"/>
  <c r="S1000" i="13" s="1"/>
  <c r="I1000" i="13"/>
  <c r="X1000" i="13" s="1"/>
  <c r="D1000" i="13"/>
  <c r="AB999" i="13"/>
  <c r="AA999" i="13"/>
  <c r="Z999" i="13"/>
  <c r="Y999" i="13"/>
  <c r="W999" i="13"/>
  <c r="V999" i="13"/>
  <c r="U999" i="13"/>
  <c r="T999" i="13"/>
  <c r="N999" i="13"/>
  <c r="I999" i="13"/>
  <c r="X999" i="13" s="1"/>
  <c r="D999" i="13"/>
  <c r="AB998" i="13"/>
  <c r="AA998" i="13"/>
  <c r="Z998" i="13"/>
  <c r="Y998" i="13"/>
  <c r="W998" i="13"/>
  <c r="V998" i="13"/>
  <c r="U998" i="13"/>
  <c r="T998" i="13"/>
  <c r="N998" i="13"/>
  <c r="I998" i="13"/>
  <c r="D998" i="13"/>
  <c r="AB997" i="13"/>
  <c r="AA997" i="13"/>
  <c r="Z997" i="13"/>
  <c r="Y997" i="13"/>
  <c r="W997" i="13"/>
  <c r="V997" i="13"/>
  <c r="U997" i="13"/>
  <c r="T997" i="13"/>
  <c r="N997" i="13"/>
  <c r="S997" i="13" s="1"/>
  <c r="I997" i="13"/>
  <c r="X997" i="13" s="1"/>
  <c r="D997" i="13"/>
  <c r="AB996" i="13"/>
  <c r="AA996" i="13"/>
  <c r="Z996" i="13"/>
  <c r="Y996" i="13"/>
  <c r="W996" i="13"/>
  <c r="V996" i="13"/>
  <c r="U996" i="13"/>
  <c r="T996" i="13"/>
  <c r="N996" i="13"/>
  <c r="I996" i="13"/>
  <c r="X996" i="13" s="1"/>
  <c r="D996" i="13"/>
  <c r="AB995" i="13"/>
  <c r="AA995" i="13"/>
  <c r="Z995" i="13"/>
  <c r="Y995" i="13"/>
  <c r="W995" i="13"/>
  <c r="V995" i="13"/>
  <c r="U995" i="13"/>
  <c r="T995" i="13"/>
  <c r="N995" i="13"/>
  <c r="I995" i="13"/>
  <c r="X995" i="13" s="1"/>
  <c r="D995" i="13"/>
  <c r="AB994" i="13"/>
  <c r="AA994" i="13"/>
  <c r="Z994" i="13"/>
  <c r="Y994" i="13"/>
  <c r="W994" i="13"/>
  <c r="V994" i="13"/>
  <c r="U994" i="13"/>
  <c r="T994" i="13"/>
  <c r="N994" i="13"/>
  <c r="S994" i="13" s="1"/>
  <c r="I994" i="13"/>
  <c r="X994" i="13" s="1"/>
  <c r="D994" i="13"/>
  <c r="AB993" i="13"/>
  <c r="AA993" i="13"/>
  <c r="Z993" i="13"/>
  <c r="Y993" i="13"/>
  <c r="W993" i="13"/>
  <c r="V993" i="13"/>
  <c r="U993" i="13"/>
  <c r="T993" i="13"/>
  <c r="N993" i="13"/>
  <c r="S993" i="13" s="1"/>
  <c r="I993" i="13"/>
  <c r="X993" i="13" s="1"/>
  <c r="D993" i="13"/>
  <c r="AB992" i="13"/>
  <c r="AA992" i="13"/>
  <c r="Z992" i="13"/>
  <c r="Y992" i="13"/>
  <c r="W992" i="13"/>
  <c r="V992" i="13"/>
  <c r="U992" i="13"/>
  <c r="T992" i="13"/>
  <c r="N992" i="13"/>
  <c r="I992" i="13"/>
  <c r="X992" i="13" s="1"/>
  <c r="D992" i="13"/>
  <c r="AB991" i="13"/>
  <c r="AA991" i="13"/>
  <c r="Z991" i="13"/>
  <c r="Y991" i="13"/>
  <c r="W991" i="13"/>
  <c r="V991" i="13"/>
  <c r="U991" i="13"/>
  <c r="T991" i="13"/>
  <c r="N991" i="13"/>
  <c r="I991" i="13"/>
  <c r="X991" i="13" s="1"/>
  <c r="D991" i="13"/>
  <c r="AB990" i="13"/>
  <c r="AA990" i="13"/>
  <c r="Z990" i="13"/>
  <c r="Y990" i="13"/>
  <c r="W990" i="13"/>
  <c r="V990" i="13"/>
  <c r="U990" i="13"/>
  <c r="T990" i="13"/>
  <c r="N990" i="13"/>
  <c r="I990" i="13"/>
  <c r="X990" i="13" s="1"/>
  <c r="D990" i="13"/>
  <c r="AB989" i="13"/>
  <c r="AA989" i="13"/>
  <c r="Z989" i="13"/>
  <c r="Y989" i="13"/>
  <c r="W989" i="13"/>
  <c r="V989" i="13"/>
  <c r="U989" i="13"/>
  <c r="T989" i="13"/>
  <c r="N989" i="13"/>
  <c r="S989" i="13" s="1"/>
  <c r="I989" i="13"/>
  <c r="X989" i="13" s="1"/>
  <c r="D989" i="13"/>
  <c r="AB988" i="13"/>
  <c r="AA988" i="13"/>
  <c r="Z988" i="13"/>
  <c r="Y988" i="13"/>
  <c r="W988" i="13"/>
  <c r="V988" i="13"/>
  <c r="U988" i="13"/>
  <c r="T988" i="13"/>
  <c r="N988" i="13"/>
  <c r="S988" i="13" s="1"/>
  <c r="I988" i="13"/>
  <c r="X988" i="13" s="1"/>
  <c r="D988" i="13"/>
  <c r="AB987" i="13"/>
  <c r="AA987" i="13"/>
  <c r="Z987" i="13"/>
  <c r="Y987" i="13"/>
  <c r="W987" i="13"/>
  <c r="V987" i="13"/>
  <c r="U987" i="13"/>
  <c r="T987" i="13"/>
  <c r="N987" i="13"/>
  <c r="I987" i="13"/>
  <c r="X987" i="13" s="1"/>
  <c r="D987" i="13"/>
  <c r="AB986" i="13"/>
  <c r="AA986" i="13"/>
  <c r="Z986" i="13"/>
  <c r="Y986" i="13"/>
  <c r="W986" i="13"/>
  <c r="V986" i="13"/>
  <c r="U986" i="13"/>
  <c r="T986" i="13"/>
  <c r="N986" i="13"/>
  <c r="S986" i="13" s="1"/>
  <c r="I986" i="13"/>
  <c r="X986" i="13" s="1"/>
  <c r="D986" i="13"/>
  <c r="AB985" i="13"/>
  <c r="AA985" i="13"/>
  <c r="Z985" i="13"/>
  <c r="Y985" i="13"/>
  <c r="W985" i="13"/>
  <c r="V985" i="13"/>
  <c r="U985" i="13"/>
  <c r="T985" i="13"/>
  <c r="N985" i="13"/>
  <c r="S985" i="13" s="1"/>
  <c r="I985" i="13"/>
  <c r="X985" i="13" s="1"/>
  <c r="D985" i="13"/>
  <c r="AB984" i="13"/>
  <c r="AA984" i="13"/>
  <c r="Z984" i="13"/>
  <c r="Y984" i="13"/>
  <c r="W984" i="13"/>
  <c r="V984" i="13"/>
  <c r="U984" i="13"/>
  <c r="T984" i="13"/>
  <c r="N984" i="13"/>
  <c r="I984" i="13"/>
  <c r="S984" i="13" s="1"/>
  <c r="D984" i="13"/>
  <c r="AB983" i="13"/>
  <c r="AA983" i="13"/>
  <c r="Z983" i="13"/>
  <c r="Y983" i="13"/>
  <c r="W983" i="13"/>
  <c r="V983" i="13"/>
  <c r="U983" i="13"/>
  <c r="T983" i="13"/>
  <c r="N983" i="13"/>
  <c r="I983" i="13"/>
  <c r="D983" i="13"/>
  <c r="AB982" i="13"/>
  <c r="AA982" i="13"/>
  <c r="Z982" i="13"/>
  <c r="Y982" i="13"/>
  <c r="W982" i="13"/>
  <c r="V982" i="13"/>
  <c r="U982" i="13"/>
  <c r="T982" i="13"/>
  <c r="N982" i="13"/>
  <c r="I982" i="13"/>
  <c r="D982" i="13"/>
  <c r="R981" i="13"/>
  <c r="W981" i="13" s="1"/>
  <c r="Q981" i="13"/>
  <c r="P981" i="13"/>
  <c r="O981" i="13"/>
  <c r="M981" i="13"/>
  <c r="AB981" i="13" s="1"/>
  <c r="L981" i="13"/>
  <c r="AA981" i="13" s="1"/>
  <c r="K981" i="13"/>
  <c r="J981" i="13"/>
  <c r="Y981" i="13" s="1"/>
  <c r="H981" i="13"/>
  <c r="G981" i="13"/>
  <c r="F981" i="13"/>
  <c r="E981" i="13"/>
  <c r="Y980" i="13"/>
  <c r="R980" i="13"/>
  <c r="Q980" i="13"/>
  <c r="P980" i="13"/>
  <c r="O980" i="13"/>
  <c r="T980" i="13" s="1"/>
  <c r="M980" i="13"/>
  <c r="AB980" i="13" s="1"/>
  <c r="L980" i="13"/>
  <c r="K980" i="13"/>
  <c r="Z980" i="13" s="1"/>
  <c r="J980" i="13"/>
  <c r="H980" i="13"/>
  <c r="H979" i="13" s="1"/>
  <c r="G980" i="13"/>
  <c r="F980" i="13"/>
  <c r="D980" i="13" s="1"/>
  <c r="E980" i="13"/>
  <c r="R979" i="13"/>
  <c r="Q979" i="13"/>
  <c r="M979" i="13"/>
  <c r="AB979" i="13" s="1"/>
  <c r="J979" i="13"/>
  <c r="E979" i="13"/>
  <c r="AB977" i="13"/>
  <c r="AA977" i="13"/>
  <c r="Z977" i="13"/>
  <c r="Y977" i="13"/>
  <c r="W977" i="13"/>
  <c r="V977" i="13"/>
  <c r="U977" i="13"/>
  <c r="T977" i="13"/>
  <c r="N977" i="13"/>
  <c r="I977" i="13"/>
  <c r="X977" i="13" s="1"/>
  <c r="D977" i="13"/>
  <c r="AB976" i="13"/>
  <c r="AA976" i="13"/>
  <c r="Z976" i="13"/>
  <c r="Y976" i="13"/>
  <c r="W976" i="13"/>
  <c r="V976" i="13"/>
  <c r="U976" i="13"/>
  <c r="T976" i="13"/>
  <c r="N976" i="13"/>
  <c r="S976" i="13" s="1"/>
  <c r="I976" i="13"/>
  <c r="X976" i="13" s="1"/>
  <c r="D976" i="13"/>
  <c r="AB975" i="13"/>
  <c r="AA975" i="13"/>
  <c r="Z975" i="13"/>
  <c r="Y975" i="13"/>
  <c r="W975" i="13"/>
  <c r="V975" i="13"/>
  <c r="U975" i="13"/>
  <c r="T975" i="13"/>
  <c r="N975" i="13"/>
  <c r="S975" i="13" s="1"/>
  <c r="I975" i="13"/>
  <c r="X975" i="13" s="1"/>
  <c r="D975" i="13"/>
  <c r="AB974" i="13"/>
  <c r="AA974" i="13"/>
  <c r="Z974" i="13"/>
  <c r="Y974" i="13"/>
  <c r="W974" i="13"/>
  <c r="V974" i="13"/>
  <c r="U974" i="13"/>
  <c r="T974" i="13"/>
  <c r="N974" i="13"/>
  <c r="I974" i="13"/>
  <c r="X974" i="13" s="1"/>
  <c r="D974" i="13"/>
  <c r="AB973" i="13"/>
  <c r="AA973" i="13"/>
  <c r="Z973" i="13"/>
  <c r="Y973" i="13"/>
  <c r="W973" i="13"/>
  <c r="V973" i="13"/>
  <c r="U973" i="13"/>
  <c r="T973" i="13"/>
  <c r="N973" i="13"/>
  <c r="I973" i="13"/>
  <c r="D973" i="13"/>
  <c r="AB972" i="13"/>
  <c r="AA972" i="13"/>
  <c r="Z972" i="13"/>
  <c r="Y972" i="13"/>
  <c r="W972" i="13"/>
  <c r="V972" i="13"/>
  <c r="U972" i="13"/>
  <c r="T972" i="13"/>
  <c r="N972" i="13"/>
  <c r="S972" i="13" s="1"/>
  <c r="I972" i="13"/>
  <c r="X972" i="13" s="1"/>
  <c r="D972" i="13"/>
  <c r="AB971" i="13"/>
  <c r="AA971" i="13"/>
  <c r="Z971" i="13"/>
  <c r="Y971" i="13"/>
  <c r="W971" i="13"/>
  <c r="V971" i="13"/>
  <c r="U971" i="13"/>
  <c r="T971" i="13"/>
  <c r="N971" i="13"/>
  <c r="I971" i="13"/>
  <c r="X971" i="13" s="1"/>
  <c r="D971" i="13"/>
  <c r="AB970" i="13"/>
  <c r="AA970" i="13"/>
  <c r="Z970" i="13"/>
  <c r="Y970" i="13"/>
  <c r="W970" i="13"/>
  <c r="V970" i="13"/>
  <c r="U970" i="13"/>
  <c r="T970" i="13"/>
  <c r="N970" i="13"/>
  <c r="I970" i="13"/>
  <c r="X970" i="13" s="1"/>
  <c r="D970" i="13"/>
  <c r="AB969" i="13"/>
  <c r="AA969" i="13"/>
  <c r="Z969" i="13"/>
  <c r="Y969" i="13"/>
  <c r="W969" i="13"/>
  <c r="V969" i="13"/>
  <c r="U969" i="13"/>
  <c r="T969" i="13"/>
  <c r="N969" i="13"/>
  <c r="S969" i="13" s="1"/>
  <c r="I969" i="13"/>
  <c r="X969" i="13" s="1"/>
  <c r="D969" i="13"/>
  <c r="AB968" i="13"/>
  <c r="AA968" i="13"/>
  <c r="Z968" i="13"/>
  <c r="Y968" i="13"/>
  <c r="W968" i="13"/>
  <c r="V968" i="13"/>
  <c r="U968" i="13"/>
  <c r="T968" i="13"/>
  <c r="N968" i="13"/>
  <c r="S968" i="13" s="1"/>
  <c r="I968" i="13"/>
  <c r="X968" i="13" s="1"/>
  <c r="D968" i="13"/>
  <c r="AB967" i="13"/>
  <c r="AA967" i="13"/>
  <c r="Z967" i="13"/>
  <c r="Y967" i="13"/>
  <c r="W967" i="13"/>
  <c r="V967" i="13"/>
  <c r="U967" i="13"/>
  <c r="T967" i="13"/>
  <c r="N967" i="13"/>
  <c r="I967" i="13"/>
  <c r="X967" i="13" s="1"/>
  <c r="D967" i="13"/>
  <c r="AB966" i="13"/>
  <c r="AA966" i="13"/>
  <c r="Z966" i="13"/>
  <c r="Y966" i="13"/>
  <c r="W966" i="13"/>
  <c r="V966" i="13"/>
  <c r="U966" i="13"/>
  <c r="T966" i="13"/>
  <c r="N966" i="13"/>
  <c r="I966" i="13"/>
  <c r="X966" i="13" s="1"/>
  <c r="D966" i="13"/>
  <c r="AB965" i="13"/>
  <c r="AA965" i="13"/>
  <c r="Z965" i="13"/>
  <c r="Y965" i="13"/>
  <c r="W965" i="13"/>
  <c r="V965" i="13"/>
  <c r="U965" i="13"/>
  <c r="T965" i="13"/>
  <c r="N965" i="13"/>
  <c r="S965" i="13" s="1"/>
  <c r="I965" i="13"/>
  <c r="D965" i="13"/>
  <c r="AB964" i="13"/>
  <c r="AA964" i="13"/>
  <c r="Z964" i="13"/>
  <c r="Y964" i="13"/>
  <c r="W964" i="13"/>
  <c r="V964" i="13"/>
  <c r="U964" i="13"/>
  <c r="T964" i="13"/>
  <c r="N964" i="13"/>
  <c r="I964" i="13"/>
  <c r="X964" i="13" s="1"/>
  <c r="D964" i="13"/>
  <c r="AB963" i="13"/>
  <c r="AA963" i="13"/>
  <c r="Z963" i="13"/>
  <c r="Y963" i="13"/>
  <c r="W963" i="13"/>
  <c r="V963" i="13"/>
  <c r="U963" i="13"/>
  <c r="T963" i="13"/>
  <c r="N963" i="13"/>
  <c r="I963" i="13"/>
  <c r="X963" i="13" s="1"/>
  <c r="D963" i="13"/>
  <c r="AB962" i="13"/>
  <c r="AA962" i="13"/>
  <c r="Z962" i="13"/>
  <c r="Y962" i="13"/>
  <c r="W962" i="13"/>
  <c r="V962" i="13"/>
  <c r="U962" i="13"/>
  <c r="T962" i="13"/>
  <c r="N962" i="13"/>
  <c r="I962" i="13"/>
  <c r="X962" i="13" s="1"/>
  <c r="D962" i="13"/>
  <c r="R961" i="13"/>
  <c r="W961" i="13" s="1"/>
  <c r="Q961" i="13"/>
  <c r="V961" i="13" s="1"/>
  <c r="P961" i="13"/>
  <c r="O961" i="13"/>
  <c r="M961" i="13"/>
  <c r="AB961" i="13" s="1"/>
  <c r="L961" i="13"/>
  <c r="AA961" i="13" s="1"/>
  <c r="K961" i="13"/>
  <c r="Z961" i="13" s="1"/>
  <c r="J961" i="13"/>
  <c r="H961" i="13"/>
  <c r="G961" i="13"/>
  <c r="F961" i="13"/>
  <c r="E961" i="13"/>
  <c r="AB960" i="13"/>
  <c r="R960" i="13"/>
  <c r="W960" i="13" s="1"/>
  <c r="Q960" i="13"/>
  <c r="P960" i="13"/>
  <c r="O960" i="13"/>
  <c r="T960" i="13" s="1"/>
  <c r="M960" i="13"/>
  <c r="L960" i="13"/>
  <c r="AA960" i="13" s="1"/>
  <c r="K960" i="13"/>
  <c r="J960" i="13"/>
  <c r="Y960" i="13" s="1"/>
  <c r="H960" i="13"/>
  <c r="H959" i="13" s="1"/>
  <c r="G960" i="13"/>
  <c r="G959" i="13" s="1"/>
  <c r="F960" i="13"/>
  <c r="E960" i="13"/>
  <c r="Q959" i="13"/>
  <c r="V959" i="13" s="1"/>
  <c r="M959" i="13"/>
  <c r="L959" i="13"/>
  <c r="E959" i="13"/>
  <c r="AB957" i="13"/>
  <c r="AA957" i="13"/>
  <c r="Z957" i="13"/>
  <c r="Y957" i="13"/>
  <c r="W957" i="13"/>
  <c r="V957" i="13"/>
  <c r="U957" i="13"/>
  <c r="T957" i="13"/>
  <c r="N957" i="13"/>
  <c r="S957" i="13" s="1"/>
  <c r="I957" i="13"/>
  <c r="D957" i="13"/>
  <c r="AB956" i="13"/>
  <c r="AA956" i="13"/>
  <c r="Z956" i="13"/>
  <c r="Y956" i="13"/>
  <c r="W956" i="13"/>
  <c r="V956" i="13"/>
  <c r="U956" i="13"/>
  <c r="T956" i="13"/>
  <c r="N956" i="13"/>
  <c r="I956" i="13"/>
  <c r="D956" i="13"/>
  <c r="AB955" i="13"/>
  <c r="AA955" i="13"/>
  <c r="Z955" i="13"/>
  <c r="Y955" i="13"/>
  <c r="W955" i="13"/>
  <c r="V955" i="13"/>
  <c r="U955" i="13"/>
  <c r="T955" i="13"/>
  <c r="N955" i="13"/>
  <c r="S955" i="13" s="1"/>
  <c r="I955" i="13"/>
  <c r="X955" i="13" s="1"/>
  <c r="D955" i="13"/>
  <c r="AB954" i="13"/>
  <c r="AA954" i="13"/>
  <c r="Z954" i="13"/>
  <c r="Y954" i="13"/>
  <c r="W954" i="13"/>
  <c r="V954" i="13"/>
  <c r="U954" i="13"/>
  <c r="T954" i="13"/>
  <c r="N954" i="13"/>
  <c r="I954" i="13"/>
  <c r="X954" i="13" s="1"/>
  <c r="D954" i="13"/>
  <c r="AB953" i="13"/>
  <c r="AA953" i="13"/>
  <c r="Z953" i="13"/>
  <c r="Y953" i="13"/>
  <c r="W953" i="13"/>
  <c r="V953" i="13"/>
  <c r="U953" i="13"/>
  <c r="T953" i="13"/>
  <c r="N953" i="13"/>
  <c r="I953" i="13"/>
  <c r="D953" i="13"/>
  <c r="AB952" i="13"/>
  <c r="AA952" i="13"/>
  <c r="Z952" i="13"/>
  <c r="Y952" i="13"/>
  <c r="W952" i="13"/>
  <c r="V952" i="13"/>
  <c r="U952" i="13"/>
  <c r="T952" i="13"/>
  <c r="N952" i="13"/>
  <c r="I952" i="13"/>
  <c r="D952" i="13"/>
  <c r="AB951" i="13"/>
  <c r="AA951" i="13"/>
  <c r="Z951" i="13"/>
  <c r="Y951" i="13"/>
  <c r="W951" i="13"/>
  <c r="V951" i="13"/>
  <c r="U951" i="13"/>
  <c r="T951" i="13"/>
  <c r="N951" i="13"/>
  <c r="S951" i="13" s="1"/>
  <c r="I951" i="13"/>
  <c r="X951" i="13" s="1"/>
  <c r="D951" i="13"/>
  <c r="AB950" i="13"/>
  <c r="AA950" i="13"/>
  <c r="Z950" i="13"/>
  <c r="Y950" i="13"/>
  <c r="W950" i="13"/>
  <c r="V950" i="13"/>
  <c r="U950" i="13"/>
  <c r="T950" i="13"/>
  <c r="N950" i="13"/>
  <c r="I950" i="13"/>
  <c r="X950" i="13" s="1"/>
  <c r="D950" i="13"/>
  <c r="AB949" i="13"/>
  <c r="AA949" i="13"/>
  <c r="Z949" i="13"/>
  <c r="Y949" i="13"/>
  <c r="W949" i="13"/>
  <c r="V949" i="13"/>
  <c r="U949" i="13"/>
  <c r="T949" i="13"/>
  <c r="N949" i="13"/>
  <c r="S949" i="13" s="1"/>
  <c r="I949" i="13"/>
  <c r="D949" i="13"/>
  <c r="AB948" i="13"/>
  <c r="AA948" i="13"/>
  <c r="Z948" i="13"/>
  <c r="Y948" i="13"/>
  <c r="W948" i="13"/>
  <c r="V948" i="13"/>
  <c r="U948" i="13"/>
  <c r="T948" i="13"/>
  <c r="N948" i="13"/>
  <c r="S948" i="13" s="1"/>
  <c r="I948" i="13"/>
  <c r="X948" i="13" s="1"/>
  <c r="D948" i="13"/>
  <c r="AB947" i="13"/>
  <c r="AA947" i="13"/>
  <c r="Z947" i="13"/>
  <c r="Y947" i="13"/>
  <c r="W947" i="13"/>
  <c r="V947" i="13"/>
  <c r="U947" i="13"/>
  <c r="T947" i="13"/>
  <c r="N947" i="13"/>
  <c r="I947" i="13"/>
  <c r="S947" i="13" s="1"/>
  <c r="D947" i="13"/>
  <c r="AB946" i="13"/>
  <c r="AA946" i="13"/>
  <c r="Z946" i="13"/>
  <c r="Y946" i="13"/>
  <c r="W946" i="13"/>
  <c r="V946" i="13"/>
  <c r="U946" i="13"/>
  <c r="T946" i="13"/>
  <c r="N946" i="13"/>
  <c r="S946" i="13" s="1"/>
  <c r="I946" i="13"/>
  <c r="X946" i="13" s="1"/>
  <c r="D946" i="13"/>
  <c r="AB945" i="13"/>
  <c r="AA945" i="13"/>
  <c r="Z945" i="13"/>
  <c r="Y945" i="13"/>
  <c r="W945" i="13"/>
  <c r="V945" i="13"/>
  <c r="U945" i="13"/>
  <c r="T945" i="13"/>
  <c r="N945" i="13"/>
  <c r="I945" i="13"/>
  <c r="D945" i="13"/>
  <c r="AB944" i="13"/>
  <c r="AA944" i="13"/>
  <c r="Z944" i="13"/>
  <c r="Y944" i="13"/>
  <c r="W944" i="13"/>
  <c r="V944" i="13"/>
  <c r="U944" i="13"/>
  <c r="T944" i="13"/>
  <c r="N944" i="13"/>
  <c r="I944" i="13"/>
  <c r="X944" i="13" s="1"/>
  <c r="D944" i="13"/>
  <c r="AB943" i="13"/>
  <c r="AA943" i="13"/>
  <c r="Z943" i="13"/>
  <c r="Y943" i="13"/>
  <c r="W943" i="13"/>
  <c r="V943" i="13"/>
  <c r="U943" i="13"/>
  <c r="T943" i="13"/>
  <c r="N943" i="13"/>
  <c r="I943" i="13"/>
  <c r="X943" i="13" s="1"/>
  <c r="D943" i="13"/>
  <c r="AB942" i="13"/>
  <c r="AA942" i="13"/>
  <c r="Z942" i="13"/>
  <c r="Y942" i="13"/>
  <c r="W942" i="13"/>
  <c r="V942" i="13"/>
  <c r="U942" i="13"/>
  <c r="T942" i="13"/>
  <c r="N942" i="13"/>
  <c r="S942" i="13" s="1"/>
  <c r="I942" i="13"/>
  <c r="X942" i="13" s="1"/>
  <c r="D942" i="13"/>
  <c r="AB941" i="13"/>
  <c r="AA941" i="13"/>
  <c r="Z941" i="13"/>
  <c r="Y941" i="13"/>
  <c r="W941" i="13"/>
  <c r="V941" i="13"/>
  <c r="U941" i="13"/>
  <c r="T941" i="13"/>
  <c r="N941" i="13"/>
  <c r="I941" i="13"/>
  <c r="X941" i="13" s="1"/>
  <c r="D941" i="13"/>
  <c r="AB940" i="13"/>
  <c r="AA940" i="13"/>
  <c r="Z940" i="13"/>
  <c r="Y940" i="13"/>
  <c r="W940" i="13"/>
  <c r="V940" i="13"/>
  <c r="U940" i="13"/>
  <c r="T940" i="13"/>
  <c r="N940" i="13"/>
  <c r="S940" i="13" s="1"/>
  <c r="I940" i="13"/>
  <c r="X940" i="13" s="1"/>
  <c r="D940" i="13"/>
  <c r="AB939" i="13"/>
  <c r="AA939" i="13"/>
  <c r="Z939" i="13"/>
  <c r="Y939" i="13"/>
  <c r="W939" i="13"/>
  <c r="V939" i="13"/>
  <c r="U939" i="13"/>
  <c r="T939" i="13"/>
  <c r="N939" i="13"/>
  <c r="S939" i="13" s="1"/>
  <c r="I939" i="13"/>
  <c r="X939" i="13" s="1"/>
  <c r="D939" i="13"/>
  <c r="AB938" i="13"/>
  <c r="AA938" i="13"/>
  <c r="Z938" i="13"/>
  <c r="Y938" i="13"/>
  <c r="W938" i="13"/>
  <c r="V938" i="13"/>
  <c r="U938" i="13"/>
  <c r="T938" i="13"/>
  <c r="N938" i="13"/>
  <c r="I938" i="13"/>
  <c r="X938" i="13" s="1"/>
  <c r="D938" i="13"/>
  <c r="AB937" i="13"/>
  <c r="AA937" i="13"/>
  <c r="Z937" i="13"/>
  <c r="Y937" i="13"/>
  <c r="W937" i="13"/>
  <c r="V937" i="13"/>
  <c r="U937" i="13"/>
  <c r="T937" i="13"/>
  <c r="N937" i="13"/>
  <c r="I937" i="13"/>
  <c r="X937" i="13" s="1"/>
  <c r="D937" i="13"/>
  <c r="AB936" i="13"/>
  <c r="AA936" i="13"/>
  <c r="Z936" i="13"/>
  <c r="Y936" i="13"/>
  <c r="W936" i="13"/>
  <c r="V936" i="13"/>
  <c r="U936" i="13"/>
  <c r="T936" i="13"/>
  <c r="N936" i="13"/>
  <c r="S936" i="13" s="1"/>
  <c r="I936" i="13"/>
  <c r="X936" i="13" s="1"/>
  <c r="D936" i="13"/>
  <c r="AB935" i="13"/>
  <c r="AA935" i="13"/>
  <c r="Z935" i="13"/>
  <c r="Y935" i="13"/>
  <c r="W935" i="13"/>
  <c r="V935" i="13"/>
  <c r="U935" i="13"/>
  <c r="T935" i="13"/>
  <c r="N935" i="13"/>
  <c r="I935" i="13"/>
  <c r="X935" i="13" s="1"/>
  <c r="D935" i="13"/>
  <c r="AB934" i="13"/>
  <c r="AA934" i="13"/>
  <c r="Z934" i="13"/>
  <c r="Y934" i="13"/>
  <c r="W934" i="13"/>
  <c r="V934" i="13"/>
  <c r="U934" i="13"/>
  <c r="T934" i="13"/>
  <c r="N934" i="13"/>
  <c r="N932" i="13" s="1"/>
  <c r="I934" i="13"/>
  <c r="X934" i="13" s="1"/>
  <c r="D934" i="13"/>
  <c r="R933" i="13"/>
  <c r="Q933" i="13"/>
  <c r="P933" i="13"/>
  <c r="O933" i="13"/>
  <c r="N933" i="13"/>
  <c r="M933" i="13"/>
  <c r="L933" i="13"/>
  <c r="V933" i="13" s="1"/>
  <c r="K933" i="13"/>
  <c r="Z933" i="13" s="1"/>
  <c r="J933" i="13"/>
  <c r="H933" i="13"/>
  <c r="G933" i="13"/>
  <c r="F933" i="13"/>
  <c r="E933" i="13"/>
  <c r="R932" i="13"/>
  <c r="W932" i="13" s="1"/>
  <c r="Q932" i="13"/>
  <c r="P932" i="13"/>
  <c r="O932" i="13"/>
  <c r="M932" i="13"/>
  <c r="M931" i="13" s="1"/>
  <c r="L932" i="13"/>
  <c r="AA932" i="13" s="1"/>
  <c r="K932" i="13"/>
  <c r="J932" i="13"/>
  <c r="Y932" i="13" s="1"/>
  <c r="H932" i="13"/>
  <c r="G932" i="13"/>
  <c r="F932" i="13"/>
  <c r="E932" i="13"/>
  <c r="E931" i="13" s="1"/>
  <c r="Q931" i="13"/>
  <c r="P931" i="13"/>
  <c r="L931" i="13"/>
  <c r="AA931" i="13" s="1"/>
  <c r="H931" i="13"/>
  <c r="AB929" i="13"/>
  <c r="AA929" i="13"/>
  <c r="Z929" i="13"/>
  <c r="Y929" i="13"/>
  <c r="W929" i="13"/>
  <c r="V929" i="13"/>
  <c r="U929" i="13"/>
  <c r="T929" i="13"/>
  <c r="N929" i="13"/>
  <c r="I929" i="13"/>
  <c r="X929" i="13" s="1"/>
  <c r="D929" i="13"/>
  <c r="AB928" i="13"/>
  <c r="AA928" i="13"/>
  <c r="Z928" i="13"/>
  <c r="Y928" i="13"/>
  <c r="W928" i="13"/>
  <c r="V928" i="13"/>
  <c r="U928" i="13"/>
  <c r="T928" i="13"/>
  <c r="N928" i="13"/>
  <c r="S928" i="13" s="1"/>
  <c r="I928" i="13"/>
  <c r="X928" i="13" s="1"/>
  <c r="D928" i="13"/>
  <c r="AB927" i="13"/>
  <c r="AA927" i="13"/>
  <c r="Z927" i="13"/>
  <c r="Y927" i="13"/>
  <c r="W927" i="13"/>
  <c r="V927" i="13"/>
  <c r="U927" i="13"/>
  <c r="T927" i="13"/>
  <c r="N927" i="13"/>
  <c r="S927" i="13" s="1"/>
  <c r="I927" i="13"/>
  <c r="X927" i="13" s="1"/>
  <c r="D927" i="13"/>
  <c r="AB926" i="13"/>
  <c r="AA926" i="13"/>
  <c r="Z926" i="13"/>
  <c r="Y926" i="13"/>
  <c r="W926" i="13"/>
  <c r="V926" i="13"/>
  <c r="U926" i="13"/>
  <c r="T926" i="13"/>
  <c r="N926" i="13"/>
  <c r="I926" i="13"/>
  <c r="S926" i="13" s="1"/>
  <c r="D926" i="13"/>
  <c r="AB925" i="13"/>
  <c r="AA925" i="13"/>
  <c r="Z925" i="13"/>
  <c r="Y925" i="13"/>
  <c r="W925" i="13"/>
  <c r="V925" i="13"/>
  <c r="U925" i="13"/>
  <c r="T925" i="13"/>
  <c r="N925" i="13"/>
  <c r="I925" i="13"/>
  <c r="X925" i="13" s="1"/>
  <c r="D925" i="13"/>
  <c r="AB924" i="13"/>
  <c r="AA924" i="13"/>
  <c r="Z924" i="13"/>
  <c r="Y924" i="13"/>
  <c r="W924" i="13"/>
  <c r="V924" i="13"/>
  <c r="U924" i="13"/>
  <c r="T924" i="13"/>
  <c r="N924" i="13"/>
  <c r="S924" i="13" s="1"/>
  <c r="I924" i="13"/>
  <c r="D924" i="13"/>
  <c r="AB923" i="13"/>
  <c r="AA923" i="13"/>
  <c r="Z923" i="13"/>
  <c r="Y923" i="13"/>
  <c r="W923" i="13"/>
  <c r="V923" i="13"/>
  <c r="U923" i="13"/>
  <c r="T923" i="13"/>
  <c r="S923" i="13"/>
  <c r="N923" i="13"/>
  <c r="I923" i="13"/>
  <c r="X923" i="13" s="1"/>
  <c r="D923" i="13"/>
  <c r="AB922" i="13"/>
  <c r="AA922" i="13"/>
  <c r="Z922" i="13"/>
  <c r="Y922" i="13"/>
  <c r="X922" i="13"/>
  <c r="W922" i="13"/>
  <c r="V922" i="13"/>
  <c r="U922" i="13"/>
  <c r="T922" i="13"/>
  <c r="N922" i="13"/>
  <c r="S922" i="13" s="1"/>
  <c r="I922" i="13"/>
  <c r="D922" i="13"/>
  <c r="AB921" i="13"/>
  <c r="AA921" i="13"/>
  <c r="Z921" i="13"/>
  <c r="Y921" i="13"/>
  <c r="W921" i="13"/>
  <c r="V921" i="13"/>
  <c r="U921" i="13"/>
  <c r="T921" i="13"/>
  <c r="N921" i="13"/>
  <c r="I921" i="13"/>
  <c r="D921" i="13"/>
  <c r="AB920" i="13"/>
  <c r="AA920" i="13"/>
  <c r="Z920" i="13"/>
  <c r="Y920" i="13"/>
  <c r="W920" i="13"/>
  <c r="V920" i="13"/>
  <c r="U920" i="13"/>
  <c r="T920" i="13"/>
  <c r="N920" i="13"/>
  <c r="S920" i="13" s="1"/>
  <c r="I920" i="13"/>
  <c r="D920" i="13"/>
  <c r="AB919" i="13"/>
  <c r="AA919" i="13"/>
  <c r="Z919" i="13"/>
  <c r="Y919" i="13"/>
  <c r="W919" i="13"/>
  <c r="V919" i="13"/>
  <c r="U919" i="13"/>
  <c r="T919" i="13"/>
  <c r="N919" i="13"/>
  <c r="S919" i="13" s="1"/>
  <c r="I919" i="13"/>
  <c r="X919" i="13" s="1"/>
  <c r="D919" i="13"/>
  <c r="AB918" i="13"/>
  <c r="AA918" i="13"/>
  <c r="Z918" i="13"/>
  <c r="Y918" i="13"/>
  <c r="W918" i="13"/>
  <c r="V918" i="13"/>
  <c r="U918" i="13"/>
  <c r="T918" i="13"/>
  <c r="N918" i="13"/>
  <c r="I918" i="13"/>
  <c r="X918" i="13" s="1"/>
  <c r="D918" i="13"/>
  <c r="AB917" i="13"/>
  <c r="AA917" i="13"/>
  <c r="Z917" i="13"/>
  <c r="Y917" i="13"/>
  <c r="W917" i="13"/>
  <c r="V917" i="13"/>
  <c r="U917" i="13"/>
  <c r="T917" i="13"/>
  <c r="N917" i="13"/>
  <c r="I917" i="13"/>
  <c r="X917" i="13" s="1"/>
  <c r="D917" i="13"/>
  <c r="AB916" i="13"/>
  <c r="AA916" i="13"/>
  <c r="Z916" i="13"/>
  <c r="Y916" i="13"/>
  <c r="W916" i="13"/>
  <c r="V916" i="13"/>
  <c r="U916" i="13"/>
  <c r="T916" i="13"/>
  <c r="N916" i="13"/>
  <c r="I916" i="13"/>
  <c r="X916" i="13" s="1"/>
  <c r="D916" i="13"/>
  <c r="AB915" i="13"/>
  <c r="AA915" i="13"/>
  <c r="Z915" i="13"/>
  <c r="Y915" i="13"/>
  <c r="W915" i="13"/>
  <c r="V915" i="13"/>
  <c r="U915" i="13"/>
  <c r="T915" i="13"/>
  <c r="N915" i="13"/>
  <c r="S915" i="13" s="1"/>
  <c r="I915" i="13"/>
  <c r="X915" i="13" s="1"/>
  <c r="D915" i="13"/>
  <c r="AB914" i="13"/>
  <c r="AA914" i="13"/>
  <c r="Z914" i="13"/>
  <c r="Y914" i="13"/>
  <c r="W914" i="13"/>
  <c r="V914" i="13"/>
  <c r="U914" i="13"/>
  <c r="T914" i="13"/>
  <c r="N914" i="13"/>
  <c r="S914" i="13" s="1"/>
  <c r="I914" i="13"/>
  <c r="X914" i="13" s="1"/>
  <c r="D914" i="13"/>
  <c r="AB913" i="13"/>
  <c r="AA913" i="13"/>
  <c r="Z913" i="13"/>
  <c r="Y913" i="13"/>
  <c r="W913" i="13"/>
  <c r="V913" i="13"/>
  <c r="U913" i="13"/>
  <c r="T913" i="13"/>
  <c r="N913" i="13"/>
  <c r="I913" i="13"/>
  <c r="X913" i="13" s="1"/>
  <c r="D913" i="13"/>
  <c r="AB912" i="13"/>
  <c r="AA912" i="13"/>
  <c r="Z912" i="13"/>
  <c r="Y912" i="13"/>
  <c r="W912" i="13"/>
  <c r="V912" i="13"/>
  <c r="U912" i="13"/>
  <c r="T912" i="13"/>
  <c r="N912" i="13"/>
  <c r="S912" i="13" s="1"/>
  <c r="I912" i="13"/>
  <c r="D912" i="13"/>
  <c r="AB911" i="13"/>
  <c r="AA911" i="13"/>
  <c r="Z911" i="13"/>
  <c r="Y911" i="13"/>
  <c r="W911" i="13"/>
  <c r="V911" i="13"/>
  <c r="U911" i="13"/>
  <c r="T911" i="13"/>
  <c r="N911" i="13"/>
  <c r="I911" i="13"/>
  <c r="X911" i="13" s="1"/>
  <c r="D911" i="13"/>
  <c r="AB910" i="13"/>
  <c r="AA910" i="13"/>
  <c r="Z910" i="13"/>
  <c r="Y910" i="13"/>
  <c r="W910" i="13"/>
  <c r="V910" i="13"/>
  <c r="U910" i="13"/>
  <c r="T910" i="13"/>
  <c r="N910" i="13"/>
  <c r="I910" i="13"/>
  <c r="X910" i="13" s="1"/>
  <c r="D910" i="13"/>
  <c r="AB909" i="13"/>
  <c r="AA909" i="13"/>
  <c r="Z909" i="13"/>
  <c r="Y909" i="13"/>
  <c r="W909" i="13"/>
  <c r="V909" i="13"/>
  <c r="U909" i="13"/>
  <c r="T909" i="13"/>
  <c r="N909" i="13"/>
  <c r="I909" i="13"/>
  <c r="D909" i="13"/>
  <c r="AB908" i="13"/>
  <c r="AA908" i="13"/>
  <c r="Z908" i="13"/>
  <c r="Y908" i="13"/>
  <c r="W908" i="13"/>
  <c r="V908" i="13"/>
  <c r="U908" i="13"/>
  <c r="T908" i="13"/>
  <c r="N908" i="13"/>
  <c r="I908" i="13"/>
  <c r="D908" i="13"/>
  <c r="AB907" i="13"/>
  <c r="AA907" i="13"/>
  <c r="Z907" i="13"/>
  <c r="Y907" i="13"/>
  <c r="X907" i="13"/>
  <c r="W907" i="13"/>
  <c r="V907" i="13"/>
  <c r="U907" i="13"/>
  <c r="T907" i="13"/>
  <c r="S907" i="13"/>
  <c r="N907" i="13"/>
  <c r="I907" i="13"/>
  <c r="D907" i="13"/>
  <c r="AB906" i="13"/>
  <c r="AA906" i="13"/>
  <c r="Z906" i="13"/>
  <c r="Y906" i="13"/>
  <c r="X906" i="13"/>
  <c r="W906" i="13"/>
  <c r="V906" i="13"/>
  <c r="U906" i="13"/>
  <c r="T906" i="13"/>
  <c r="N906" i="13"/>
  <c r="S906" i="13" s="1"/>
  <c r="I906" i="13"/>
  <c r="D906" i="13"/>
  <c r="R905" i="13"/>
  <c r="Q905" i="13"/>
  <c r="P905" i="13"/>
  <c r="U905" i="13" s="1"/>
  <c r="O905" i="13"/>
  <c r="M905" i="13"/>
  <c r="L905" i="13"/>
  <c r="AA905" i="13" s="1"/>
  <c r="K905" i="13"/>
  <c r="Z905" i="13" s="1"/>
  <c r="J905" i="13"/>
  <c r="Y905" i="13" s="1"/>
  <c r="I905" i="13"/>
  <c r="H905" i="13"/>
  <c r="G905" i="13"/>
  <c r="F905" i="13"/>
  <c r="E905" i="13"/>
  <c r="AA904" i="13"/>
  <c r="R904" i="13"/>
  <c r="Q904" i="13"/>
  <c r="V904" i="13" s="1"/>
  <c r="P904" i="13"/>
  <c r="O904" i="13"/>
  <c r="N904" i="13"/>
  <c r="M904" i="13"/>
  <c r="L904" i="13"/>
  <c r="K904" i="13"/>
  <c r="Z904" i="13" s="1"/>
  <c r="J904" i="13"/>
  <c r="H904" i="13"/>
  <c r="G904" i="13"/>
  <c r="F904" i="13"/>
  <c r="F903" i="13" s="1"/>
  <c r="E904" i="13"/>
  <c r="D904" i="13" s="1"/>
  <c r="P903" i="13"/>
  <c r="O903" i="13"/>
  <c r="L903" i="13"/>
  <c r="K903" i="13"/>
  <c r="Z903" i="13" s="1"/>
  <c r="H903" i="13"/>
  <c r="G903" i="13"/>
  <c r="AB901" i="13"/>
  <c r="AA901" i="13"/>
  <c r="Z901" i="13"/>
  <c r="Y901" i="13"/>
  <c r="W901" i="13"/>
  <c r="V901" i="13"/>
  <c r="U901" i="13"/>
  <c r="T901" i="13"/>
  <c r="N901" i="13"/>
  <c r="I901" i="13"/>
  <c r="X901" i="13" s="1"/>
  <c r="D901" i="13"/>
  <c r="AB900" i="13"/>
  <c r="AA900" i="13"/>
  <c r="Z900" i="13"/>
  <c r="Y900" i="13"/>
  <c r="W900" i="13"/>
  <c r="V900" i="13"/>
  <c r="U900" i="13"/>
  <c r="T900" i="13"/>
  <c r="N900" i="13"/>
  <c r="I900" i="13"/>
  <c r="X900" i="13" s="1"/>
  <c r="D900" i="13"/>
  <c r="AB899" i="13"/>
  <c r="AA899" i="13"/>
  <c r="Z899" i="13"/>
  <c r="Y899" i="13"/>
  <c r="W899" i="13"/>
  <c r="V899" i="13"/>
  <c r="U899" i="13"/>
  <c r="T899" i="13"/>
  <c r="N899" i="13"/>
  <c r="S899" i="13" s="1"/>
  <c r="I899" i="13"/>
  <c r="D899" i="13"/>
  <c r="AB898" i="13"/>
  <c r="AA898" i="13"/>
  <c r="Z898" i="13"/>
  <c r="Y898" i="13"/>
  <c r="W898" i="13"/>
  <c r="V898" i="13"/>
  <c r="U898" i="13"/>
  <c r="T898" i="13"/>
  <c r="N898" i="13"/>
  <c r="S898" i="13" s="1"/>
  <c r="I898" i="13"/>
  <c r="X898" i="13" s="1"/>
  <c r="D898" i="13"/>
  <c r="AB897" i="13"/>
  <c r="AA897" i="13"/>
  <c r="Z897" i="13"/>
  <c r="Y897" i="13"/>
  <c r="W897" i="13"/>
  <c r="V897" i="13"/>
  <c r="U897" i="13"/>
  <c r="T897" i="13"/>
  <c r="N897" i="13"/>
  <c r="I897" i="13"/>
  <c r="S897" i="13" s="1"/>
  <c r="D897" i="13"/>
  <c r="AB896" i="13"/>
  <c r="AA896" i="13"/>
  <c r="Z896" i="13"/>
  <c r="Y896" i="13"/>
  <c r="W896" i="13"/>
  <c r="V896" i="13"/>
  <c r="U896" i="13"/>
  <c r="T896" i="13"/>
  <c r="N896" i="13"/>
  <c r="S896" i="13" s="1"/>
  <c r="I896" i="13"/>
  <c r="X896" i="13" s="1"/>
  <c r="D896" i="13"/>
  <c r="AB895" i="13"/>
  <c r="AA895" i="13"/>
  <c r="Z895" i="13"/>
  <c r="Y895" i="13"/>
  <c r="W895" i="13"/>
  <c r="V895" i="13"/>
  <c r="U895" i="13"/>
  <c r="T895" i="13"/>
  <c r="N895" i="13"/>
  <c r="S895" i="13" s="1"/>
  <c r="I895" i="13"/>
  <c r="D895" i="13"/>
  <c r="AB894" i="13"/>
  <c r="AA894" i="13"/>
  <c r="Z894" i="13"/>
  <c r="Y894" i="13"/>
  <c r="X894" i="13"/>
  <c r="W894" i="13"/>
  <c r="V894" i="13"/>
  <c r="U894" i="13"/>
  <c r="T894" i="13"/>
  <c r="S894" i="13"/>
  <c r="N894" i="13"/>
  <c r="I894" i="13"/>
  <c r="D894" i="13"/>
  <c r="AB893" i="13"/>
  <c r="AA893" i="13"/>
  <c r="Z893" i="13"/>
  <c r="Y893" i="13"/>
  <c r="X893" i="13"/>
  <c r="W893" i="13"/>
  <c r="V893" i="13"/>
  <c r="U893" i="13"/>
  <c r="T893" i="13"/>
  <c r="N893" i="13"/>
  <c r="I893" i="13"/>
  <c r="S893" i="13" s="1"/>
  <c r="D893" i="13"/>
  <c r="AB892" i="13"/>
  <c r="AA892" i="13"/>
  <c r="Z892" i="13"/>
  <c r="Y892" i="13"/>
  <c r="W892" i="13"/>
  <c r="V892" i="13"/>
  <c r="U892" i="13"/>
  <c r="T892" i="13"/>
  <c r="N892" i="13"/>
  <c r="S892" i="13" s="1"/>
  <c r="I892" i="13"/>
  <c r="D892" i="13"/>
  <c r="AB891" i="13"/>
  <c r="AA891" i="13"/>
  <c r="Z891" i="13"/>
  <c r="Y891" i="13"/>
  <c r="W891" i="13"/>
  <c r="V891" i="13"/>
  <c r="U891" i="13"/>
  <c r="T891" i="13"/>
  <c r="N891" i="13"/>
  <c r="S891" i="13" s="1"/>
  <c r="I891" i="13"/>
  <c r="X891" i="13" s="1"/>
  <c r="D891" i="13"/>
  <c r="AB890" i="13"/>
  <c r="AA890" i="13"/>
  <c r="Z890" i="13"/>
  <c r="Y890" i="13"/>
  <c r="W890" i="13"/>
  <c r="V890" i="13"/>
  <c r="U890" i="13"/>
  <c r="T890" i="13"/>
  <c r="N890" i="13"/>
  <c r="S890" i="13" s="1"/>
  <c r="I890" i="13"/>
  <c r="X890" i="13" s="1"/>
  <c r="D890" i="13"/>
  <c r="AB889" i="13"/>
  <c r="AA889" i="13"/>
  <c r="Z889" i="13"/>
  <c r="Y889" i="13"/>
  <c r="W889" i="13"/>
  <c r="V889" i="13"/>
  <c r="U889" i="13"/>
  <c r="T889" i="13"/>
  <c r="N889" i="13"/>
  <c r="S889" i="13" s="1"/>
  <c r="I889" i="13"/>
  <c r="D889" i="13"/>
  <c r="AB888" i="13"/>
  <c r="AA888" i="13"/>
  <c r="Z888" i="13"/>
  <c r="Y888" i="13"/>
  <c r="W888" i="13"/>
  <c r="V888" i="13"/>
  <c r="U888" i="13"/>
  <c r="T888" i="13"/>
  <c r="N888" i="13"/>
  <c r="I888" i="13"/>
  <c r="X888" i="13" s="1"/>
  <c r="D888" i="13"/>
  <c r="AB887" i="13"/>
  <c r="AA887" i="13"/>
  <c r="Z887" i="13"/>
  <c r="Y887" i="13"/>
  <c r="W887" i="13"/>
  <c r="V887" i="13"/>
  <c r="U887" i="13"/>
  <c r="T887" i="13"/>
  <c r="N887" i="13"/>
  <c r="I887" i="13"/>
  <c r="X887" i="13" s="1"/>
  <c r="D887" i="13"/>
  <c r="AB886" i="13"/>
  <c r="AA886" i="13"/>
  <c r="Z886" i="13"/>
  <c r="Y886" i="13"/>
  <c r="W886" i="13"/>
  <c r="V886" i="13"/>
  <c r="U886" i="13"/>
  <c r="T886" i="13"/>
  <c r="N886" i="13"/>
  <c r="S886" i="13" s="1"/>
  <c r="I886" i="13"/>
  <c r="X886" i="13" s="1"/>
  <c r="D886" i="13"/>
  <c r="AB885" i="13"/>
  <c r="AA885" i="13"/>
  <c r="Z885" i="13"/>
  <c r="Y885" i="13"/>
  <c r="W885" i="13"/>
  <c r="V885" i="13"/>
  <c r="U885" i="13"/>
  <c r="T885" i="13"/>
  <c r="N885" i="13"/>
  <c r="I885" i="13"/>
  <c r="X885" i="13" s="1"/>
  <c r="D885" i="13"/>
  <c r="AB884" i="13"/>
  <c r="AA884" i="13"/>
  <c r="Z884" i="13"/>
  <c r="Y884" i="13"/>
  <c r="W884" i="13"/>
  <c r="V884" i="13"/>
  <c r="U884" i="13"/>
  <c r="T884" i="13"/>
  <c r="N884" i="13"/>
  <c r="S884" i="13" s="1"/>
  <c r="I884" i="13"/>
  <c r="X884" i="13" s="1"/>
  <c r="D884" i="13"/>
  <c r="AB883" i="13"/>
  <c r="AA883" i="13"/>
  <c r="Z883" i="13"/>
  <c r="Y883" i="13"/>
  <c r="W883" i="13"/>
  <c r="V883" i="13"/>
  <c r="U883" i="13"/>
  <c r="T883" i="13"/>
  <c r="N883" i="13"/>
  <c r="S883" i="13" s="1"/>
  <c r="I883" i="13"/>
  <c r="D883" i="13"/>
  <c r="AB882" i="13"/>
  <c r="AA882" i="13"/>
  <c r="Z882" i="13"/>
  <c r="Y882" i="13"/>
  <c r="W882" i="13"/>
  <c r="V882" i="13"/>
  <c r="U882" i="13"/>
  <c r="T882" i="13"/>
  <c r="N882" i="13"/>
  <c r="I882" i="13"/>
  <c r="X882" i="13" s="1"/>
  <c r="D882" i="13"/>
  <c r="AB881" i="13"/>
  <c r="AA881" i="13"/>
  <c r="Z881" i="13"/>
  <c r="Y881" i="13"/>
  <c r="W881" i="13"/>
  <c r="V881" i="13"/>
  <c r="U881" i="13"/>
  <c r="T881" i="13"/>
  <c r="N881" i="13"/>
  <c r="I881" i="13"/>
  <c r="D881" i="13"/>
  <c r="AB880" i="13"/>
  <c r="AA880" i="13"/>
  <c r="Z880" i="13"/>
  <c r="Y880" i="13"/>
  <c r="W880" i="13"/>
  <c r="V880" i="13"/>
  <c r="U880" i="13"/>
  <c r="T880" i="13"/>
  <c r="N880" i="13"/>
  <c r="S880" i="13" s="1"/>
  <c r="I880" i="13"/>
  <c r="X880" i="13" s="1"/>
  <c r="D880" i="13"/>
  <c r="AB879" i="13"/>
  <c r="AA879" i="13"/>
  <c r="Z879" i="13"/>
  <c r="Y879" i="13"/>
  <c r="W879" i="13"/>
  <c r="V879" i="13"/>
  <c r="U879" i="13"/>
  <c r="T879" i="13"/>
  <c r="N879" i="13"/>
  <c r="S879" i="13" s="1"/>
  <c r="I879" i="13"/>
  <c r="X879" i="13" s="1"/>
  <c r="D879" i="13"/>
  <c r="AB878" i="13"/>
  <c r="AA878" i="13"/>
  <c r="Z878" i="13"/>
  <c r="Y878" i="13"/>
  <c r="W878" i="13"/>
  <c r="V878" i="13"/>
  <c r="U878" i="13"/>
  <c r="T878" i="13"/>
  <c r="N878" i="13"/>
  <c r="I878" i="13"/>
  <c r="X878" i="13" s="1"/>
  <c r="D878" i="13"/>
  <c r="AB877" i="13"/>
  <c r="AA877" i="13"/>
  <c r="Z877" i="13"/>
  <c r="Y877" i="13"/>
  <c r="W877" i="13"/>
  <c r="V877" i="13"/>
  <c r="U877" i="13"/>
  <c r="T877" i="13"/>
  <c r="N877" i="13"/>
  <c r="I877" i="13"/>
  <c r="X877" i="13" s="1"/>
  <c r="D877" i="13"/>
  <c r="AB876" i="13"/>
  <c r="AA876" i="13"/>
  <c r="Z876" i="13"/>
  <c r="Y876" i="13"/>
  <c r="W876" i="13"/>
  <c r="V876" i="13"/>
  <c r="U876" i="13"/>
  <c r="T876" i="13"/>
  <c r="N876" i="13"/>
  <c r="S876" i="13" s="1"/>
  <c r="I876" i="13"/>
  <c r="X876" i="13" s="1"/>
  <c r="D876" i="13"/>
  <c r="AB875" i="13"/>
  <c r="AA875" i="13"/>
  <c r="Z875" i="13"/>
  <c r="Y875" i="13"/>
  <c r="W875" i="13"/>
  <c r="V875" i="13"/>
  <c r="U875" i="13"/>
  <c r="T875" i="13"/>
  <c r="N875" i="13"/>
  <c r="I875" i="13"/>
  <c r="X875" i="13" s="1"/>
  <c r="D875" i="13"/>
  <c r="AB874" i="13"/>
  <c r="AA874" i="13"/>
  <c r="Z874" i="13"/>
  <c r="Y874" i="13"/>
  <c r="W874" i="13"/>
  <c r="V874" i="13"/>
  <c r="U874" i="13"/>
  <c r="T874" i="13"/>
  <c r="N874" i="13"/>
  <c r="N872" i="13" s="1"/>
  <c r="I874" i="13"/>
  <c r="D874" i="13"/>
  <c r="R873" i="13"/>
  <c r="Q873" i="13"/>
  <c r="V873" i="13" s="1"/>
  <c r="P873" i="13"/>
  <c r="O873" i="13"/>
  <c r="M873" i="13"/>
  <c r="L873" i="13"/>
  <c r="AA873" i="13" s="1"/>
  <c r="K873" i="13"/>
  <c r="Z873" i="13" s="1"/>
  <c r="J873" i="13"/>
  <c r="H873" i="13"/>
  <c r="G873" i="13"/>
  <c r="F873" i="13"/>
  <c r="E873" i="13"/>
  <c r="W872" i="13"/>
  <c r="R872" i="13"/>
  <c r="Q872" i="13"/>
  <c r="P872" i="13"/>
  <c r="O872" i="13"/>
  <c r="M872" i="13"/>
  <c r="AB872" i="13" s="1"/>
  <c r="L872" i="13"/>
  <c r="L871" i="13" s="1"/>
  <c r="AA871" i="13" s="1"/>
  <c r="K872" i="13"/>
  <c r="J872" i="13"/>
  <c r="H872" i="13"/>
  <c r="G872" i="13"/>
  <c r="F872" i="13"/>
  <c r="E872" i="13"/>
  <c r="Q871" i="13"/>
  <c r="M871" i="13"/>
  <c r="H871" i="13"/>
  <c r="E871" i="13"/>
  <c r="AB869" i="13"/>
  <c r="AA869" i="13"/>
  <c r="Z869" i="13"/>
  <c r="Y869" i="13"/>
  <c r="W869" i="13"/>
  <c r="V869" i="13"/>
  <c r="U869" i="13"/>
  <c r="T869" i="13"/>
  <c r="N869" i="13"/>
  <c r="S869" i="13" s="1"/>
  <c r="I869" i="13"/>
  <c r="D869" i="13"/>
  <c r="AB868" i="13"/>
  <c r="AA868" i="13"/>
  <c r="Z868" i="13"/>
  <c r="Y868" i="13"/>
  <c r="W868" i="13"/>
  <c r="V868" i="13"/>
  <c r="U868" i="13"/>
  <c r="T868" i="13"/>
  <c r="N868" i="13"/>
  <c r="I868" i="13"/>
  <c r="D868" i="13"/>
  <c r="AB867" i="13"/>
  <c r="AA867" i="13"/>
  <c r="Z867" i="13"/>
  <c r="Y867" i="13"/>
  <c r="W867" i="13"/>
  <c r="V867" i="13"/>
  <c r="U867" i="13"/>
  <c r="T867" i="13"/>
  <c r="N867" i="13"/>
  <c r="S867" i="13" s="1"/>
  <c r="I867" i="13"/>
  <c r="X867" i="13" s="1"/>
  <c r="D867" i="13"/>
  <c r="AB866" i="13"/>
  <c r="AA866" i="13"/>
  <c r="Z866" i="13"/>
  <c r="Y866" i="13"/>
  <c r="W866" i="13"/>
  <c r="V866" i="13"/>
  <c r="U866" i="13"/>
  <c r="T866" i="13"/>
  <c r="N866" i="13"/>
  <c r="S866" i="13" s="1"/>
  <c r="I866" i="13"/>
  <c r="D866" i="13"/>
  <c r="AB865" i="13"/>
  <c r="AA865" i="13"/>
  <c r="Z865" i="13"/>
  <c r="Y865" i="13"/>
  <c r="W865" i="13"/>
  <c r="V865" i="13"/>
  <c r="U865" i="13"/>
  <c r="T865" i="13"/>
  <c r="N865" i="13"/>
  <c r="I865" i="13"/>
  <c r="X865" i="13" s="1"/>
  <c r="D865" i="13"/>
  <c r="AB864" i="13"/>
  <c r="AA864" i="13"/>
  <c r="Z864" i="13"/>
  <c r="Y864" i="13"/>
  <c r="W864" i="13"/>
  <c r="V864" i="13"/>
  <c r="U864" i="13"/>
  <c r="T864" i="13"/>
  <c r="N864" i="13"/>
  <c r="S864" i="13" s="1"/>
  <c r="I864" i="13"/>
  <c r="D864" i="13"/>
  <c r="AB863" i="13"/>
  <c r="AA863" i="13"/>
  <c r="Z863" i="13"/>
  <c r="Y863" i="13"/>
  <c r="W863" i="13"/>
  <c r="V863" i="13"/>
  <c r="U863" i="13"/>
  <c r="T863" i="13"/>
  <c r="N863" i="13"/>
  <c r="I863" i="13"/>
  <c r="X863" i="13" s="1"/>
  <c r="D863" i="13"/>
  <c r="AB862" i="13"/>
  <c r="AA862" i="13"/>
  <c r="Z862" i="13"/>
  <c r="Y862" i="13"/>
  <c r="W862" i="13"/>
  <c r="V862" i="13"/>
  <c r="U862" i="13"/>
  <c r="T862" i="13"/>
  <c r="N862" i="13"/>
  <c r="I862" i="13"/>
  <c r="X862" i="13" s="1"/>
  <c r="D862" i="13"/>
  <c r="AB861" i="13"/>
  <c r="AA861" i="13"/>
  <c r="Z861" i="13"/>
  <c r="Y861" i="13"/>
  <c r="W861" i="13"/>
  <c r="V861" i="13"/>
  <c r="U861" i="13"/>
  <c r="T861" i="13"/>
  <c r="N861" i="13"/>
  <c r="I861" i="13"/>
  <c r="X861" i="13" s="1"/>
  <c r="D861" i="13"/>
  <c r="AB860" i="13"/>
  <c r="AA860" i="13"/>
  <c r="Z860" i="13"/>
  <c r="Y860" i="13"/>
  <c r="W860" i="13"/>
  <c r="V860" i="13"/>
  <c r="U860" i="13"/>
  <c r="T860" i="13"/>
  <c r="N860" i="13"/>
  <c r="S860" i="13" s="1"/>
  <c r="I860" i="13"/>
  <c r="D860" i="13"/>
  <c r="AB859" i="13"/>
  <c r="AA859" i="13"/>
  <c r="Z859" i="13"/>
  <c r="Y859" i="13"/>
  <c r="X859" i="13"/>
  <c r="W859" i="13"/>
  <c r="V859" i="13"/>
  <c r="U859" i="13"/>
  <c r="T859" i="13"/>
  <c r="S859" i="13"/>
  <c r="N859" i="13"/>
  <c r="I859" i="13"/>
  <c r="D859" i="13"/>
  <c r="AB858" i="13"/>
  <c r="AA858" i="13"/>
  <c r="Z858" i="13"/>
  <c r="Y858" i="13"/>
  <c r="X858" i="13"/>
  <c r="W858" i="13"/>
  <c r="V858" i="13"/>
  <c r="U858" i="13"/>
  <c r="T858" i="13"/>
  <c r="N858" i="13"/>
  <c r="S858" i="13" s="1"/>
  <c r="I858" i="13"/>
  <c r="D858" i="13"/>
  <c r="AB857" i="13"/>
  <c r="AA857" i="13"/>
  <c r="Z857" i="13"/>
  <c r="Y857" i="13"/>
  <c r="W857" i="13"/>
  <c r="V857" i="13"/>
  <c r="U857" i="13"/>
  <c r="T857" i="13"/>
  <c r="N857" i="13"/>
  <c r="I857" i="13"/>
  <c r="D857" i="13"/>
  <c r="AB856" i="13"/>
  <c r="AA856" i="13"/>
  <c r="Z856" i="13"/>
  <c r="Y856" i="13"/>
  <c r="W856" i="13"/>
  <c r="V856" i="13"/>
  <c r="U856" i="13"/>
  <c r="T856" i="13"/>
  <c r="N856" i="13"/>
  <c r="S856" i="13" s="1"/>
  <c r="I856" i="13"/>
  <c r="D856" i="13"/>
  <c r="AB855" i="13"/>
  <c r="AA855" i="13"/>
  <c r="Z855" i="13"/>
  <c r="Y855" i="13"/>
  <c r="W855" i="13"/>
  <c r="V855" i="13"/>
  <c r="U855" i="13"/>
  <c r="T855" i="13"/>
  <c r="S855" i="13"/>
  <c r="N855" i="13"/>
  <c r="I855" i="13"/>
  <c r="X855" i="13" s="1"/>
  <c r="D855" i="13"/>
  <c r="AB854" i="13"/>
  <c r="AA854" i="13"/>
  <c r="Z854" i="13"/>
  <c r="Y854" i="13"/>
  <c r="X854" i="13"/>
  <c r="W854" i="13"/>
  <c r="V854" i="13"/>
  <c r="U854" i="13"/>
  <c r="T854" i="13"/>
  <c r="N854" i="13"/>
  <c r="S854" i="13" s="1"/>
  <c r="I854" i="13"/>
  <c r="D854" i="13"/>
  <c r="AB853" i="13"/>
  <c r="AA853" i="13"/>
  <c r="Z853" i="13"/>
  <c r="Y853" i="13"/>
  <c r="W853" i="13"/>
  <c r="V853" i="13"/>
  <c r="U853" i="13"/>
  <c r="T853" i="13"/>
  <c r="N853" i="13"/>
  <c r="S853" i="13" s="1"/>
  <c r="I853" i="13"/>
  <c r="D853" i="13"/>
  <c r="AB852" i="13"/>
  <c r="AA852" i="13"/>
  <c r="Z852" i="13"/>
  <c r="Y852" i="13"/>
  <c r="W852" i="13"/>
  <c r="V852" i="13"/>
  <c r="U852" i="13"/>
  <c r="T852" i="13"/>
  <c r="N852" i="13"/>
  <c r="I852" i="13"/>
  <c r="D852" i="13"/>
  <c r="AB851" i="13"/>
  <c r="AA851" i="13"/>
  <c r="Z851" i="13"/>
  <c r="Y851" i="13"/>
  <c r="W851" i="13"/>
  <c r="V851" i="13"/>
  <c r="U851" i="13"/>
  <c r="T851" i="13"/>
  <c r="N851" i="13"/>
  <c r="S851" i="13" s="1"/>
  <c r="I851" i="13"/>
  <c r="D851" i="13"/>
  <c r="AB850" i="13"/>
  <c r="AA850" i="13"/>
  <c r="Z850" i="13"/>
  <c r="Y850" i="13"/>
  <c r="W850" i="13"/>
  <c r="V850" i="13"/>
  <c r="U850" i="13"/>
  <c r="T850" i="13"/>
  <c r="N850" i="13"/>
  <c r="S850" i="13" s="1"/>
  <c r="I850" i="13"/>
  <c r="X850" i="13" s="1"/>
  <c r="D850" i="13"/>
  <c r="AB849" i="13"/>
  <c r="AA849" i="13"/>
  <c r="Z849" i="13"/>
  <c r="Y849" i="13"/>
  <c r="W849" i="13"/>
  <c r="V849" i="13"/>
  <c r="U849" i="13"/>
  <c r="T849" i="13"/>
  <c r="N849" i="13"/>
  <c r="I849" i="13"/>
  <c r="X849" i="13" s="1"/>
  <c r="D849" i="13"/>
  <c r="AB848" i="13"/>
  <c r="AA848" i="13"/>
  <c r="Z848" i="13"/>
  <c r="Y848" i="13"/>
  <c r="W848" i="13"/>
  <c r="V848" i="13"/>
  <c r="U848" i="13"/>
  <c r="T848" i="13"/>
  <c r="N848" i="13"/>
  <c r="S848" i="13" s="1"/>
  <c r="I848" i="13"/>
  <c r="X848" i="13" s="1"/>
  <c r="D848" i="13"/>
  <c r="AB847" i="13"/>
  <c r="AA847" i="13"/>
  <c r="Z847" i="13"/>
  <c r="Y847" i="13"/>
  <c r="W847" i="13"/>
  <c r="V847" i="13"/>
  <c r="U847" i="13"/>
  <c r="T847" i="13"/>
  <c r="N847" i="13"/>
  <c r="S847" i="13" s="1"/>
  <c r="I847" i="13"/>
  <c r="X847" i="13" s="1"/>
  <c r="D847" i="13"/>
  <c r="AB846" i="13"/>
  <c r="AA846" i="13"/>
  <c r="Z846" i="13"/>
  <c r="Y846" i="13"/>
  <c r="W846" i="13"/>
  <c r="V846" i="13"/>
  <c r="U846" i="13"/>
  <c r="T846" i="13"/>
  <c r="N846" i="13"/>
  <c r="I846" i="13"/>
  <c r="X846" i="13" s="1"/>
  <c r="D846" i="13"/>
  <c r="AB845" i="13"/>
  <c r="AA845" i="13"/>
  <c r="Z845" i="13"/>
  <c r="Y845" i="13"/>
  <c r="W845" i="13"/>
  <c r="V845" i="13"/>
  <c r="U845" i="13"/>
  <c r="T845" i="13"/>
  <c r="N845" i="13"/>
  <c r="I845" i="13"/>
  <c r="X845" i="13" s="1"/>
  <c r="D845" i="13"/>
  <c r="AB844" i="13"/>
  <c r="AA844" i="13"/>
  <c r="Z844" i="13"/>
  <c r="Y844" i="13"/>
  <c r="W844" i="13"/>
  <c r="V844" i="13"/>
  <c r="U844" i="13"/>
  <c r="T844" i="13"/>
  <c r="N844" i="13"/>
  <c r="S844" i="13" s="1"/>
  <c r="I844" i="13"/>
  <c r="D844" i="13"/>
  <c r="AB843" i="13"/>
  <c r="AA843" i="13"/>
  <c r="Z843" i="13"/>
  <c r="Y843" i="13"/>
  <c r="X843" i="13"/>
  <c r="W843" i="13"/>
  <c r="V843" i="13"/>
  <c r="U843" i="13"/>
  <c r="T843" i="13"/>
  <c r="S843" i="13"/>
  <c r="N843" i="13"/>
  <c r="I843" i="13"/>
  <c r="D843" i="13"/>
  <c r="AB842" i="13"/>
  <c r="AA842" i="13"/>
  <c r="Z842" i="13"/>
  <c r="Y842" i="13"/>
  <c r="X842" i="13"/>
  <c r="W842" i="13"/>
  <c r="V842" i="13"/>
  <c r="U842" i="13"/>
  <c r="T842" i="13"/>
  <c r="N842" i="13"/>
  <c r="S842" i="13" s="1"/>
  <c r="I842" i="13"/>
  <c r="D842" i="13"/>
  <c r="AB841" i="13"/>
  <c r="AA841" i="13"/>
  <c r="Z841" i="13"/>
  <c r="Y841" i="13"/>
  <c r="W841" i="13"/>
  <c r="V841" i="13"/>
  <c r="U841" i="13"/>
  <c r="T841" i="13"/>
  <c r="N841" i="13"/>
  <c r="I841" i="13"/>
  <c r="D841" i="13"/>
  <c r="AB840" i="13"/>
  <c r="AA840" i="13"/>
  <c r="Z840" i="13"/>
  <c r="Y840" i="13"/>
  <c r="W840" i="13"/>
  <c r="V840" i="13"/>
  <c r="U840" i="13"/>
  <c r="T840" i="13"/>
  <c r="N840" i="13"/>
  <c r="S840" i="13" s="1"/>
  <c r="I840" i="13"/>
  <c r="D840" i="13"/>
  <c r="AB839" i="13"/>
  <c r="AA839" i="13"/>
  <c r="Z839" i="13"/>
  <c r="Y839" i="13"/>
  <c r="W839" i="13"/>
  <c r="V839" i="13"/>
  <c r="U839" i="13"/>
  <c r="T839" i="13"/>
  <c r="N839" i="13"/>
  <c r="S839" i="13" s="1"/>
  <c r="I839" i="13"/>
  <c r="D839" i="13"/>
  <c r="AB838" i="13"/>
  <c r="AA838" i="13"/>
  <c r="Z838" i="13"/>
  <c r="Y838" i="13"/>
  <c r="W838" i="13"/>
  <c r="V838" i="13"/>
  <c r="U838" i="13"/>
  <c r="T838" i="13"/>
  <c r="N838" i="13"/>
  <c r="S838" i="13" s="1"/>
  <c r="I838" i="13"/>
  <c r="X838" i="13" s="1"/>
  <c r="D838" i="13"/>
  <c r="AB837" i="13"/>
  <c r="AA837" i="13"/>
  <c r="Z837" i="13"/>
  <c r="Y837" i="13"/>
  <c r="W837" i="13"/>
  <c r="V837" i="13"/>
  <c r="U837" i="13"/>
  <c r="T837" i="13"/>
  <c r="N837" i="13"/>
  <c r="I837" i="13"/>
  <c r="X837" i="13" s="1"/>
  <c r="D837" i="13"/>
  <c r="AB836" i="13"/>
  <c r="AA836" i="13"/>
  <c r="Z836" i="13"/>
  <c r="Y836" i="13"/>
  <c r="W836" i="13"/>
  <c r="V836" i="13"/>
  <c r="U836" i="13"/>
  <c r="T836" i="13"/>
  <c r="N836" i="13"/>
  <c r="I836" i="13"/>
  <c r="X836" i="13" s="1"/>
  <c r="D836" i="13"/>
  <c r="AB835" i="13"/>
  <c r="AA835" i="13"/>
  <c r="Z835" i="13"/>
  <c r="Y835" i="13"/>
  <c r="W835" i="13"/>
  <c r="V835" i="13"/>
  <c r="U835" i="13"/>
  <c r="T835" i="13"/>
  <c r="S835" i="13"/>
  <c r="N835" i="13"/>
  <c r="I835" i="13"/>
  <c r="X835" i="13" s="1"/>
  <c r="D835" i="13"/>
  <c r="AB834" i="13"/>
  <c r="AA834" i="13"/>
  <c r="Z834" i="13"/>
  <c r="Y834" i="13"/>
  <c r="X834" i="13"/>
  <c r="W834" i="13"/>
  <c r="V834" i="13"/>
  <c r="U834" i="13"/>
  <c r="T834" i="13"/>
  <c r="N834" i="13"/>
  <c r="I834" i="13"/>
  <c r="D834" i="13"/>
  <c r="Y833" i="13"/>
  <c r="R833" i="13"/>
  <c r="Q833" i="13"/>
  <c r="P833" i="13"/>
  <c r="U833" i="13" s="1"/>
  <c r="O833" i="13"/>
  <c r="M833" i="13"/>
  <c r="L833" i="13"/>
  <c r="AA833" i="13" s="1"/>
  <c r="K833" i="13"/>
  <c r="Z833" i="13" s="1"/>
  <c r="J833" i="13"/>
  <c r="H833" i="13"/>
  <c r="H831" i="13" s="1"/>
  <c r="G833" i="13"/>
  <c r="F833" i="13"/>
  <c r="E833" i="13"/>
  <c r="Z832" i="13"/>
  <c r="R832" i="13"/>
  <c r="Q832" i="13"/>
  <c r="P832" i="13"/>
  <c r="O832" i="13"/>
  <c r="N832" i="13"/>
  <c r="M832" i="13"/>
  <c r="AB832" i="13" s="1"/>
  <c r="L832" i="13"/>
  <c r="K832" i="13"/>
  <c r="K831" i="13" s="1"/>
  <c r="J832" i="13"/>
  <c r="H832" i="13"/>
  <c r="G832" i="13"/>
  <c r="F832" i="13"/>
  <c r="F831" i="13" s="1"/>
  <c r="E832" i="13"/>
  <c r="O831" i="13"/>
  <c r="G831" i="13"/>
  <c r="AB829" i="13"/>
  <c r="AA829" i="13"/>
  <c r="Z829" i="13"/>
  <c r="Y829" i="13"/>
  <c r="X829" i="13"/>
  <c r="W829" i="13"/>
  <c r="V829" i="13"/>
  <c r="U829" i="13"/>
  <c r="T829" i="13"/>
  <c r="N829" i="13"/>
  <c r="I829" i="13"/>
  <c r="D829" i="13"/>
  <c r="AB828" i="13"/>
  <c r="AA828" i="13"/>
  <c r="Z828" i="13"/>
  <c r="Y828" i="13"/>
  <c r="W828" i="13"/>
  <c r="V828" i="13"/>
  <c r="U828" i="13"/>
  <c r="T828" i="13"/>
  <c r="N828" i="13"/>
  <c r="S828" i="13" s="1"/>
  <c r="I828" i="13"/>
  <c r="D828" i="13"/>
  <c r="AB827" i="13"/>
  <c r="AA827" i="13"/>
  <c r="Z827" i="13"/>
  <c r="Y827" i="13"/>
  <c r="W827" i="13"/>
  <c r="V827" i="13"/>
  <c r="U827" i="13"/>
  <c r="T827" i="13"/>
  <c r="N827" i="13"/>
  <c r="S827" i="13" s="1"/>
  <c r="I827" i="13"/>
  <c r="D827" i="13"/>
  <c r="AB826" i="13"/>
  <c r="AA826" i="13"/>
  <c r="Z826" i="13"/>
  <c r="Y826" i="13"/>
  <c r="W826" i="13"/>
  <c r="V826" i="13"/>
  <c r="U826" i="13"/>
  <c r="T826" i="13"/>
  <c r="N826" i="13"/>
  <c r="S826" i="13" s="1"/>
  <c r="I826" i="13"/>
  <c r="D826" i="13"/>
  <c r="AB825" i="13"/>
  <c r="AA825" i="13"/>
  <c r="Z825" i="13"/>
  <c r="Y825" i="13"/>
  <c r="W825" i="13"/>
  <c r="V825" i="13"/>
  <c r="U825" i="13"/>
  <c r="T825" i="13"/>
  <c r="N825" i="13"/>
  <c r="S825" i="13" s="1"/>
  <c r="I825" i="13"/>
  <c r="X825" i="13" s="1"/>
  <c r="D825" i="13"/>
  <c r="AB824" i="13"/>
  <c r="AA824" i="13"/>
  <c r="Z824" i="13"/>
  <c r="Y824" i="13"/>
  <c r="W824" i="13"/>
  <c r="V824" i="13"/>
  <c r="U824" i="13"/>
  <c r="T824" i="13"/>
  <c r="N824" i="13"/>
  <c r="I824" i="13"/>
  <c r="X824" i="13" s="1"/>
  <c r="D824" i="13"/>
  <c r="AB823" i="13"/>
  <c r="AA823" i="13"/>
  <c r="Z823" i="13"/>
  <c r="Y823" i="13"/>
  <c r="W823" i="13"/>
  <c r="V823" i="13"/>
  <c r="U823" i="13"/>
  <c r="T823" i="13"/>
  <c r="N823" i="13"/>
  <c r="S823" i="13" s="1"/>
  <c r="I823" i="13"/>
  <c r="X823" i="13" s="1"/>
  <c r="D823" i="13"/>
  <c r="AB822" i="13"/>
  <c r="AA822" i="13"/>
  <c r="Z822" i="13"/>
  <c r="Y822" i="13"/>
  <c r="W822" i="13"/>
  <c r="V822" i="13"/>
  <c r="U822" i="13"/>
  <c r="T822" i="13"/>
  <c r="S822" i="13"/>
  <c r="N822" i="13"/>
  <c r="I822" i="13"/>
  <c r="X822" i="13" s="1"/>
  <c r="D822" i="13"/>
  <c r="AB821" i="13"/>
  <c r="AA821" i="13"/>
  <c r="Z821" i="13"/>
  <c r="Y821" i="13"/>
  <c r="X821" i="13"/>
  <c r="W821" i="13"/>
  <c r="V821" i="13"/>
  <c r="U821" i="13"/>
  <c r="T821" i="13"/>
  <c r="N821" i="13"/>
  <c r="S821" i="13" s="1"/>
  <c r="I821" i="13"/>
  <c r="D821" i="13"/>
  <c r="AB820" i="13"/>
  <c r="AA820" i="13"/>
  <c r="Z820" i="13"/>
  <c r="Y820" i="13"/>
  <c r="W820" i="13"/>
  <c r="V820" i="13"/>
  <c r="U820" i="13"/>
  <c r="T820" i="13"/>
  <c r="N820" i="13"/>
  <c r="I820" i="13"/>
  <c r="D820" i="13"/>
  <c r="AB819" i="13"/>
  <c r="AA819" i="13"/>
  <c r="Z819" i="13"/>
  <c r="Y819" i="13"/>
  <c r="W819" i="13"/>
  <c r="V819" i="13"/>
  <c r="U819" i="13"/>
  <c r="T819" i="13"/>
  <c r="N819" i="13"/>
  <c r="S819" i="13" s="1"/>
  <c r="I819" i="13"/>
  <c r="D819" i="13"/>
  <c r="AB818" i="13"/>
  <c r="AA818" i="13"/>
  <c r="Z818" i="13"/>
  <c r="Y818" i="13"/>
  <c r="W818" i="13"/>
  <c r="V818" i="13"/>
  <c r="U818" i="13"/>
  <c r="T818" i="13"/>
  <c r="N818" i="13"/>
  <c r="S818" i="13" s="1"/>
  <c r="I818" i="13"/>
  <c r="D818" i="13"/>
  <c r="AB817" i="13"/>
  <c r="AA817" i="13"/>
  <c r="Z817" i="13"/>
  <c r="Y817" i="13"/>
  <c r="W817" i="13"/>
  <c r="V817" i="13"/>
  <c r="U817" i="13"/>
  <c r="T817" i="13"/>
  <c r="N817" i="13"/>
  <c r="S817" i="13" s="1"/>
  <c r="I817" i="13"/>
  <c r="X817" i="13" s="1"/>
  <c r="D817" i="13"/>
  <c r="AB816" i="13"/>
  <c r="AA816" i="13"/>
  <c r="Z816" i="13"/>
  <c r="Y816" i="13"/>
  <c r="W816" i="13"/>
  <c r="V816" i="13"/>
  <c r="U816" i="13"/>
  <c r="T816" i="13"/>
  <c r="N816" i="13"/>
  <c r="I816" i="13"/>
  <c r="D816" i="13"/>
  <c r="AB815" i="13"/>
  <c r="AA815" i="13"/>
  <c r="Z815" i="13"/>
  <c r="Y815" i="13"/>
  <c r="W815" i="13"/>
  <c r="V815" i="13"/>
  <c r="U815" i="13"/>
  <c r="T815" i="13"/>
  <c r="N815" i="13"/>
  <c r="S815" i="13" s="1"/>
  <c r="I815" i="13"/>
  <c r="X815" i="13" s="1"/>
  <c r="D815" i="13"/>
  <c r="AB814" i="13"/>
  <c r="AA814" i="13"/>
  <c r="Z814" i="13"/>
  <c r="Y814" i="13"/>
  <c r="W814" i="13"/>
  <c r="V814" i="13"/>
  <c r="U814" i="13"/>
  <c r="T814" i="13"/>
  <c r="S814" i="13"/>
  <c r="N814" i="13"/>
  <c r="I814" i="13"/>
  <c r="X814" i="13" s="1"/>
  <c r="D814" i="13"/>
  <c r="AB813" i="13"/>
  <c r="AA813" i="13"/>
  <c r="Z813" i="13"/>
  <c r="Y813" i="13"/>
  <c r="X813" i="13"/>
  <c r="W813" i="13"/>
  <c r="V813" i="13"/>
  <c r="U813" i="13"/>
  <c r="T813" i="13"/>
  <c r="N813" i="13"/>
  <c r="I813" i="13"/>
  <c r="D813" i="13"/>
  <c r="AB812" i="13"/>
  <c r="AA812" i="13"/>
  <c r="Z812" i="13"/>
  <c r="Y812" i="13"/>
  <c r="W812" i="13"/>
  <c r="V812" i="13"/>
  <c r="U812" i="13"/>
  <c r="T812" i="13"/>
  <c r="N812" i="13"/>
  <c r="I812" i="13"/>
  <c r="D812" i="13"/>
  <c r="AB811" i="13"/>
  <c r="AA811" i="13"/>
  <c r="Z811" i="13"/>
  <c r="Y811" i="13"/>
  <c r="W811" i="13"/>
  <c r="V811" i="13"/>
  <c r="U811" i="13"/>
  <c r="T811" i="13"/>
  <c r="N811" i="13"/>
  <c r="S811" i="13" s="1"/>
  <c r="I811" i="13"/>
  <c r="D811" i="13"/>
  <c r="AB810" i="13"/>
  <c r="AA810" i="13"/>
  <c r="Z810" i="13"/>
  <c r="Y810" i="13"/>
  <c r="W810" i="13"/>
  <c r="V810" i="13"/>
  <c r="U810" i="13"/>
  <c r="T810" i="13"/>
  <c r="N810" i="13"/>
  <c r="S810" i="13" s="1"/>
  <c r="I810" i="13"/>
  <c r="D810" i="13"/>
  <c r="AB809" i="13"/>
  <c r="AA809" i="13"/>
  <c r="Z809" i="13"/>
  <c r="Y809" i="13"/>
  <c r="W809" i="13"/>
  <c r="V809" i="13"/>
  <c r="U809" i="13"/>
  <c r="T809" i="13"/>
  <c r="N809" i="13"/>
  <c r="S809" i="13" s="1"/>
  <c r="I809" i="13"/>
  <c r="X809" i="13" s="1"/>
  <c r="D809" i="13"/>
  <c r="AB808" i="13"/>
  <c r="AA808" i="13"/>
  <c r="Z808" i="13"/>
  <c r="Y808" i="13"/>
  <c r="W808" i="13"/>
  <c r="V808" i="13"/>
  <c r="U808" i="13"/>
  <c r="T808" i="13"/>
  <c r="N808" i="13"/>
  <c r="I808" i="13"/>
  <c r="D808" i="13"/>
  <c r="AB807" i="13"/>
  <c r="AA807" i="13"/>
  <c r="Z807" i="13"/>
  <c r="Y807" i="13"/>
  <c r="W807" i="13"/>
  <c r="V807" i="13"/>
  <c r="U807" i="13"/>
  <c r="T807" i="13"/>
  <c r="N807" i="13"/>
  <c r="I807" i="13"/>
  <c r="X807" i="13" s="1"/>
  <c r="D807" i="13"/>
  <c r="AB806" i="13"/>
  <c r="AA806" i="13"/>
  <c r="Z806" i="13"/>
  <c r="Y806" i="13"/>
  <c r="W806" i="13"/>
  <c r="V806" i="13"/>
  <c r="U806" i="13"/>
  <c r="T806" i="13"/>
  <c r="S806" i="13"/>
  <c r="N806" i="13"/>
  <c r="I806" i="13"/>
  <c r="X806" i="13" s="1"/>
  <c r="D806" i="13"/>
  <c r="AB805" i="13"/>
  <c r="AA805" i="13"/>
  <c r="Z805" i="13"/>
  <c r="Y805" i="13"/>
  <c r="X805" i="13"/>
  <c r="W805" i="13"/>
  <c r="V805" i="13"/>
  <c r="U805" i="13"/>
  <c r="T805" i="13"/>
  <c r="N805" i="13"/>
  <c r="I805" i="13"/>
  <c r="D805" i="13"/>
  <c r="AB804" i="13"/>
  <c r="AA804" i="13"/>
  <c r="Z804" i="13"/>
  <c r="Y804" i="13"/>
  <c r="W804" i="13"/>
  <c r="V804" i="13"/>
  <c r="U804" i="13"/>
  <c r="T804" i="13"/>
  <c r="N804" i="13"/>
  <c r="I804" i="13"/>
  <c r="D804" i="13"/>
  <c r="AB803" i="13"/>
  <c r="AA803" i="13"/>
  <c r="Z803" i="13"/>
  <c r="Y803" i="13"/>
  <c r="W803" i="13"/>
  <c r="V803" i="13"/>
  <c r="U803" i="13"/>
  <c r="T803" i="13"/>
  <c r="N803" i="13"/>
  <c r="I803" i="13"/>
  <c r="D803" i="13"/>
  <c r="W802" i="13"/>
  <c r="R802" i="13"/>
  <c r="Q802" i="13"/>
  <c r="P802" i="13"/>
  <c r="O802" i="13"/>
  <c r="M802" i="13"/>
  <c r="AB802" i="13" s="1"/>
  <c r="L802" i="13"/>
  <c r="AA802" i="13" s="1"/>
  <c r="K802" i="13"/>
  <c r="J802" i="13"/>
  <c r="Y802" i="13" s="1"/>
  <c r="H802" i="13"/>
  <c r="G802" i="13"/>
  <c r="F802" i="13"/>
  <c r="E802" i="13"/>
  <c r="AB801" i="13"/>
  <c r="R801" i="13"/>
  <c r="Q801" i="13"/>
  <c r="Q800" i="13" s="1"/>
  <c r="P801" i="13"/>
  <c r="O801" i="13"/>
  <c r="T801" i="13" s="1"/>
  <c r="M801" i="13"/>
  <c r="L801" i="13"/>
  <c r="K801" i="13"/>
  <c r="Z801" i="13" s="1"/>
  <c r="J801" i="13"/>
  <c r="Y801" i="13" s="1"/>
  <c r="H801" i="13"/>
  <c r="G801" i="13"/>
  <c r="F801" i="13"/>
  <c r="F800" i="13" s="1"/>
  <c r="E801" i="13"/>
  <c r="M800" i="13"/>
  <c r="AB798" i="13"/>
  <c r="AA798" i="13"/>
  <c r="Z798" i="13"/>
  <c r="Y798" i="13"/>
  <c r="W798" i="13"/>
  <c r="V798" i="13"/>
  <c r="U798" i="13"/>
  <c r="T798" i="13"/>
  <c r="N798" i="13"/>
  <c r="I798" i="13"/>
  <c r="D798" i="13"/>
  <c r="AB797" i="13"/>
  <c r="AA797" i="13"/>
  <c r="Z797" i="13"/>
  <c r="Y797" i="13"/>
  <c r="W797" i="13"/>
  <c r="V797" i="13"/>
  <c r="U797" i="13"/>
  <c r="T797" i="13"/>
  <c r="N797" i="13"/>
  <c r="I797" i="13"/>
  <c r="X797" i="13" s="1"/>
  <c r="D797" i="13"/>
  <c r="AB796" i="13"/>
  <c r="AA796" i="13"/>
  <c r="Z796" i="13"/>
  <c r="Y796" i="13"/>
  <c r="W796" i="13"/>
  <c r="V796" i="13"/>
  <c r="U796" i="13"/>
  <c r="T796" i="13"/>
  <c r="N796" i="13"/>
  <c r="I796" i="13"/>
  <c r="X796" i="13" s="1"/>
  <c r="D796" i="13"/>
  <c r="AB795" i="13"/>
  <c r="AA795" i="13"/>
  <c r="Z795" i="13"/>
  <c r="Y795" i="13"/>
  <c r="W795" i="13"/>
  <c r="V795" i="13"/>
  <c r="U795" i="13"/>
  <c r="T795" i="13"/>
  <c r="N795" i="13"/>
  <c r="I795" i="13"/>
  <c r="D795" i="13"/>
  <c r="AB794" i="13"/>
  <c r="AA794" i="13"/>
  <c r="Z794" i="13"/>
  <c r="Y794" i="13"/>
  <c r="W794" i="13"/>
  <c r="V794" i="13"/>
  <c r="U794" i="13"/>
  <c r="T794" i="13"/>
  <c r="N794" i="13"/>
  <c r="S794" i="13" s="1"/>
  <c r="I794" i="13"/>
  <c r="D794" i="13"/>
  <c r="AB793" i="13"/>
  <c r="AA793" i="13"/>
  <c r="Z793" i="13"/>
  <c r="Y793" i="13"/>
  <c r="W793" i="13"/>
  <c r="V793" i="13"/>
  <c r="U793" i="13"/>
  <c r="T793" i="13"/>
  <c r="N793" i="13"/>
  <c r="S793" i="13" s="1"/>
  <c r="I793" i="13"/>
  <c r="D793" i="13"/>
  <c r="AB792" i="13"/>
  <c r="AA792" i="13"/>
  <c r="Z792" i="13"/>
  <c r="Y792" i="13"/>
  <c r="W792" i="13"/>
  <c r="V792" i="13"/>
  <c r="U792" i="13"/>
  <c r="T792" i="13"/>
  <c r="N792" i="13"/>
  <c r="S792" i="13" s="1"/>
  <c r="I792" i="13"/>
  <c r="D792" i="13"/>
  <c r="AB791" i="13"/>
  <c r="AA791" i="13"/>
  <c r="Z791" i="13"/>
  <c r="Y791" i="13"/>
  <c r="W791" i="13"/>
  <c r="V791" i="13"/>
  <c r="U791" i="13"/>
  <c r="T791" i="13"/>
  <c r="N791" i="13"/>
  <c r="I791" i="13"/>
  <c r="D791" i="13"/>
  <c r="AB790" i="13"/>
  <c r="AA790" i="13"/>
  <c r="Z790" i="13"/>
  <c r="Y790" i="13"/>
  <c r="W790" i="13"/>
  <c r="V790" i="13"/>
  <c r="U790" i="13"/>
  <c r="T790" i="13"/>
  <c r="N790" i="13"/>
  <c r="I790" i="13"/>
  <c r="D790" i="13"/>
  <c r="AB789" i="13"/>
  <c r="AA789" i="13"/>
  <c r="Z789" i="13"/>
  <c r="Y789" i="13"/>
  <c r="W789" i="13"/>
  <c r="V789" i="13"/>
  <c r="U789" i="13"/>
  <c r="T789" i="13"/>
  <c r="N789" i="13"/>
  <c r="I789" i="13"/>
  <c r="D789" i="13"/>
  <c r="AB788" i="13"/>
  <c r="AA788" i="13"/>
  <c r="Z788" i="13"/>
  <c r="Y788" i="13"/>
  <c r="W788" i="13"/>
  <c r="V788" i="13"/>
  <c r="U788" i="13"/>
  <c r="T788" i="13"/>
  <c r="N788" i="13"/>
  <c r="I788" i="13"/>
  <c r="X788" i="13" s="1"/>
  <c r="D788" i="13"/>
  <c r="AB787" i="13"/>
  <c r="AA787" i="13"/>
  <c r="Z787" i="13"/>
  <c r="Y787" i="13"/>
  <c r="W787" i="13"/>
  <c r="V787" i="13"/>
  <c r="U787" i="13"/>
  <c r="T787" i="13"/>
  <c r="N787" i="13"/>
  <c r="I787" i="13"/>
  <c r="D787" i="13"/>
  <c r="AB786" i="13"/>
  <c r="AA786" i="13"/>
  <c r="Z786" i="13"/>
  <c r="Y786" i="13"/>
  <c r="W786" i="13"/>
  <c r="V786" i="13"/>
  <c r="U786" i="13"/>
  <c r="T786" i="13"/>
  <c r="N786" i="13"/>
  <c r="I786" i="13"/>
  <c r="X786" i="13" s="1"/>
  <c r="D786" i="13"/>
  <c r="AB785" i="13"/>
  <c r="AA785" i="13"/>
  <c r="Z785" i="13"/>
  <c r="Y785" i="13"/>
  <c r="W785" i="13"/>
  <c r="V785" i="13"/>
  <c r="U785" i="13"/>
  <c r="T785" i="13"/>
  <c r="N785" i="13"/>
  <c r="S785" i="13" s="1"/>
  <c r="I785" i="13"/>
  <c r="X785" i="13" s="1"/>
  <c r="D785" i="13"/>
  <c r="AB784" i="13"/>
  <c r="AA784" i="13"/>
  <c r="Z784" i="13"/>
  <c r="Y784" i="13"/>
  <c r="W784" i="13"/>
  <c r="V784" i="13"/>
  <c r="U784" i="13"/>
  <c r="T784" i="13"/>
  <c r="N784" i="13"/>
  <c r="I784" i="13"/>
  <c r="X784" i="13" s="1"/>
  <c r="D784" i="13"/>
  <c r="AB783" i="13"/>
  <c r="AA783" i="13"/>
  <c r="Z783" i="13"/>
  <c r="Y783" i="13"/>
  <c r="W783" i="13"/>
  <c r="V783" i="13"/>
  <c r="U783" i="13"/>
  <c r="T783" i="13"/>
  <c r="N783" i="13"/>
  <c r="I783" i="13"/>
  <c r="D783" i="13"/>
  <c r="AB782" i="13"/>
  <c r="AA782" i="13"/>
  <c r="Z782" i="13"/>
  <c r="Y782" i="13"/>
  <c r="W782" i="13"/>
  <c r="V782" i="13"/>
  <c r="U782" i="13"/>
  <c r="T782" i="13"/>
  <c r="N782" i="13"/>
  <c r="S782" i="13" s="1"/>
  <c r="I782" i="13"/>
  <c r="D782" i="13"/>
  <c r="AB781" i="13"/>
  <c r="AA781" i="13"/>
  <c r="Z781" i="13"/>
  <c r="Y781" i="13"/>
  <c r="W781" i="13"/>
  <c r="V781" i="13"/>
  <c r="U781" i="13"/>
  <c r="T781" i="13"/>
  <c r="N781" i="13"/>
  <c r="S781" i="13" s="1"/>
  <c r="I781" i="13"/>
  <c r="D781" i="13"/>
  <c r="AB780" i="13"/>
  <c r="AA780" i="13"/>
  <c r="Z780" i="13"/>
  <c r="Y780" i="13"/>
  <c r="W780" i="13"/>
  <c r="V780" i="13"/>
  <c r="U780" i="13"/>
  <c r="T780" i="13"/>
  <c r="N780" i="13"/>
  <c r="S780" i="13" s="1"/>
  <c r="I780" i="13"/>
  <c r="D780" i="13"/>
  <c r="AB779" i="13"/>
  <c r="AA779" i="13"/>
  <c r="Z779" i="13"/>
  <c r="Y779" i="13"/>
  <c r="W779" i="13"/>
  <c r="V779" i="13"/>
  <c r="U779" i="13"/>
  <c r="T779" i="13"/>
  <c r="N779" i="13"/>
  <c r="I779" i="13"/>
  <c r="D779" i="13"/>
  <c r="AB778" i="13"/>
  <c r="AA778" i="13"/>
  <c r="Z778" i="13"/>
  <c r="Y778" i="13"/>
  <c r="W778" i="13"/>
  <c r="V778" i="13"/>
  <c r="U778" i="13"/>
  <c r="T778" i="13"/>
  <c r="N778" i="13"/>
  <c r="I778" i="13"/>
  <c r="X778" i="13" s="1"/>
  <c r="D778" i="13"/>
  <c r="AB777" i="13"/>
  <c r="AA777" i="13"/>
  <c r="Z777" i="13"/>
  <c r="Y777" i="13"/>
  <c r="W777" i="13"/>
  <c r="V777" i="13"/>
  <c r="U777" i="13"/>
  <c r="T777" i="13"/>
  <c r="N777" i="13"/>
  <c r="S777" i="13" s="1"/>
  <c r="I777" i="13"/>
  <c r="X777" i="13" s="1"/>
  <c r="D777" i="13"/>
  <c r="AB776" i="13"/>
  <c r="AA776" i="13"/>
  <c r="Z776" i="13"/>
  <c r="Y776" i="13"/>
  <c r="W776" i="13"/>
  <c r="V776" i="13"/>
  <c r="U776" i="13"/>
  <c r="T776" i="13"/>
  <c r="N776" i="13"/>
  <c r="I776" i="13"/>
  <c r="X776" i="13" s="1"/>
  <c r="D776" i="13"/>
  <c r="AB775" i="13"/>
  <c r="AA775" i="13"/>
  <c r="Z775" i="13"/>
  <c r="Y775" i="13"/>
  <c r="W775" i="13"/>
  <c r="V775" i="13"/>
  <c r="U775" i="13"/>
  <c r="T775" i="13"/>
  <c r="N775" i="13"/>
  <c r="I775" i="13"/>
  <c r="D775" i="13"/>
  <c r="AB774" i="13"/>
  <c r="AA774" i="13"/>
  <c r="Z774" i="13"/>
  <c r="Y774" i="13"/>
  <c r="W774" i="13"/>
  <c r="V774" i="13"/>
  <c r="U774" i="13"/>
  <c r="T774" i="13"/>
  <c r="N774" i="13"/>
  <c r="S774" i="13" s="1"/>
  <c r="I774" i="13"/>
  <c r="D774" i="13"/>
  <c r="AB773" i="13"/>
  <c r="AA773" i="13"/>
  <c r="Z773" i="13"/>
  <c r="Y773" i="13"/>
  <c r="W773" i="13"/>
  <c r="V773" i="13"/>
  <c r="U773" i="13"/>
  <c r="T773" i="13"/>
  <c r="N773" i="13"/>
  <c r="I773" i="13"/>
  <c r="X773" i="13" s="1"/>
  <c r="D773" i="13"/>
  <c r="AB772" i="13"/>
  <c r="AA772" i="13"/>
  <c r="Z772" i="13"/>
  <c r="Y772" i="13"/>
  <c r="W772" i="13"/>
  <c r="V772" i="13"/>
  <c r="U772" i="13"/>
  <c r="T772" i="13"/>
  <c r="N772" i="13"/>
  <c r="I772" i="13"/>
  <c r="D772" i="13"/>
  <c r="AB771" i="13"/>
  <c r="AA771" i="13"/>
  <c r="Z771" i="13"/>
  <c r="Y771" i="13"/>
  <c r="W771" i="13"/>
  <c r="V771" i="13"/>
  <c r="U771" i="13"/>
  <c r="T771" i="13"/>
  <c r="N771" i="13"/>
  <c r="S771" i="13" s="1"/>
  <c r="I771" i="13"/>
  <c r="X771" i="13" s="1"/>
  <c r="D771" i="13"/>
  <c r="AB770" i="13"/>
  <c r="AA770" i="13"/>
  <c r="Z770" i="13"/>
  <c r="Y770" i="13"/>
  <c r="W770" i="13"/>
  <c r="V770" i="13"/>
  <c r="U770" i="13"/>
  <c r="T770" i="13"/>
  <c r="N770" i="13"/>
  <c r="X770" i="13" s="1"/>
  <c r="I770" i="13"/>
  <c r="D770" i="13"/>
  <c r="R769" i="13"/>
  <c r="Q769" i="13"/>
  <c r="AA769" i="13" s="1"/>
  <c r="P769" i="13"/>
  <c r="O769" i="13"/>
  <c r="M769" i="13"/>
  <c r="L769" i="13"/>
  <c r="K769" i="13"/>
  <c r="Z769" i="13" s="1"/>
  <c r="J769" i="13"/>
  <c r="H769" i="13"/>
  <c r="G769" i="13"/>
  <c r="F769" i="13"/>
  <c r="E769" i="13"/>
  <c r="R768" i="13"/>
  <c r="R767" i="13" s="1"/>
  <c r="Q768" i="13"/>
  <c r="V768" i="13" s="1"/>
  <c r="P768" i="13"/>
  <c r="O768" i="13"/>
  <c r="O767" i="13" s="1"/>
  <c r="M768" i="13"/>
  <c r="L768" i="13"/>
  <c r="K768" i="13"/>
  <c r="Z768" i="13" s="1"/>
  <c r="J768" i="13"/>
  <c r="Y768" i="13" s="1"/>
  <c r="H768" i="13"/>
  <c r="H767" i="13" s="1"/>
  <c r="G768" i="13"/>
  <c r="G767" i="13" s="1"/>
  <c r="F768" i="13"/>
  <c r="F767" i="13" s="1"/>
  <c r="E768" i="13"/>
  <c r="P767" i="13"/>
  <c r="L767" i="13"/>
  <c r="AB765" i="13"/>
  <c r="AA765" i="13"/>
  <c r="Z765" i="13"/>
  <c r="Y765" i="13"/>
  <c r="W765" i="13"/>
  <c r="V765" i="13"/>
  <c r="U765" i="13"/>
  <c r="T765" i="13"/>
  <c r="N765" i="13"/>
  <c r="I765" i="13"/>
  <c r="X765" i="13" s="1"/>
  <c r="D765" i="13"/>
  <c r="AB764" i="13"/>
  <c r="AA764" i="13"/>
  <c r="Z764" i="13"/>
  <c r="Y764" i="13"/>
  <c r="W764" i="13"/>
  <c r="V764" i="13"/>
  <c r="U764" i="13"/>
  <c r="T764" i="13"/>
  <c r="N764" i="13"/>
  <c r="I764" i="13"/>
  <c r="X764" i="13" s="1"/>
  <c r="D764" i="13"/>
  <c r="AB763" i="13"/>
  <c r="AA763" i="13"/>
  <c r="Z763" i="13"/>
  <c r="Y763" i="13"/>
  <c r="W763" i="13"/>
  <c r="V763" i="13"/>
  <c r="U763" i="13"/>
  <c r="T763" i="13"/>
  <c r="N763" i="13"/>
  <c r="I763" i="13"/>
  <c r="D763" i="13"/>
  <c r="AB762" i="13"/>
  <c r="AA762" i="13"/>
  <c r="Z762" i="13"/>
  <c r="Y762" i="13"/>
  <c r="W762" i="13"/>
  <c r="V762" i="13"/>
  <c r="U762" i="13"/>
  <c r="T762" i="13"/>
  <c r="N762" i="13"/>
  <c r="S762" i="13" s="1"/>
  <c r="I762" i="13"/>
  <c r="X762" i="13" s="1"/>
  <c r="D762" i="13"/>
  <c r="AB761" i="13"/>
  <c r="AA761" i="13"/>
  <c r="Z761" i="13"/>
  <c r="Y761" i="13"/>
  <c r="W761" i="13"/>
  <c r="V761" i="13"/>
  <c r="U761" i="13"/>
  <c r="T761" i="13"/>
  <c r="N761" i="13"/>
  <c r="I761" i="13"/>
  <c r="X761" i="13" s="1"/>
  <c r="D761" i="13"/>
  <c r="AB760" i="13"/>
  <c r="AA760" i="13"/>
  <c r="Z760" i="13"/>
  <c r="Y760" i="13"/>
  <c r="W760" i="13"/>
  <c r="V760" i="13"/>
  <c r="U760" i="13"/>
  <c r="T760" i="13"/>
  <c r="N760" i="13"/>
  <c r="I760" i="13"/>
  <c r="X760" i="13" s="1"/>
  <c r="D760" i="13"/>
  <c r="AB759" i="13"/>
  <c r="AA759" i="13"/>
  <c r="Z759" i="13"/>
  <c r="Y759" i="13"/>
  <c r="W759" i="13"/>
  <c r="V759" i="13"/>
  <c r="U759" i="13"/>
  <c r="T759" i="13"/>
  <c r="S759" i="13"/>
  <c r="N759" i="13"/>
  <c r="I759" i="13"/>
  <c r="D759" i="13"/>
  <c r="AB758" i="13"/>
  <c r="AA758" i="13"/>
  <c r="Z758" i="13"/>
  <c r="Y758" i="13"/>
  <c r="X758" i="13"/>
  <c r="W758" i="13"/>
  <c r="V758" i="13"/>
  <c r="U758" i="13"/>
  <c r="T758" i="13"/>
  <c r="N758" i="13"/>
  <c r="S758" i="13" s="1"/>
  <c r="I758" i="13"/>
  <c r="D758" i="13"/>
  <c r="AB757" i="13"/>
  <c r="AA757" i="13"/>
  <c r="Z757" i="13"/>
  <c r="Y757" i="13"/>
  <c r="W757" i="13"/>
  <c r="V757" i="13"/>
  <c r="U757" i="13"/>
  <c r="T757" i="13"/>
  <c r="N757" i="13"/>
  <c r="S757" i="13" s="1"/>
  <c r="I757" i="13"/>
  <c r="X757" i="13" s="1"/>
  <c r="D757" i="13"/>
  <c r="AB756" i="13"/>
  <c r="AA756" i="13"/>
  <c r="Z756" i="13"/>
  <c r="Y756" i="13"/>
  <c r="W756" i="13"/>
  <c r="V756" i="13"/>
  <c r="U756" i="13"/>
  <c r="T756" i="13"/>
  <c r="N756" i="13"/>
  <c r="S756" i="13" s="1"/>
  <c r="I756" i="13"/>
  <c r="D756" i="13"/>
  <c r="AB755" i="13"/>
  <c r="AA755" i="13"/>
  <c r="Z755" i="13"/>
  <c r="Y755" i="13"/>
  <c r="W755" i="13"/>
  <c r="V755" i="13"/>
  <c r="U755" i="13"/>
  <c r="T755" i="13"/>
  <c r="N755" i="13"/>
  <c r="I755" i="13"/>
  <c r="D755" i="13"/>
  <c r="AB754" i="13"/>
  <c r="AA754" i="13"/>
  <c r="Z754" i="13"/>
  <c r="Y754" i="13"/>
  <c r="X754" i="13"/>
  <c r="W754" i="13"/>
  <c r="V754" i="13"/>
  <c r="U754" i="13"/>
  <c r="T754" i="13"/>
  <c r="S754" i="13"/>
  <c r="N754" i="13"/>
  <c r="I754" i="13"/>
  <c r="D754" i="13"/>
  <c r="AB753" i="13"/>
  <c r="AA753" i="13"/>
  <c r="Z753" i="13"/>
  <c r="Y753" i="13"/>
  <c r="W753" i="13"/>
  <c r="V753" i="13"/>
  <c r="U753" i="13"/>
  <c r="T753" i="13"/>
  <c r="N753" i="13"/>
  <c r="S753" i="13" s="1"/>
  <c r="I753" i="13"/>
  <c r="D753" i="13"/>
  <c r="AB752" i="13"/>
  <c r="AA752" i="13"/>
  <c r="Z752" i="13"/>
  <c r="Y752" i="13"/>
  <c r="W752" i="13"/>
  <c r="V752" i="13"/>
  <c r="U752" i="13"/>
  <c r="T752" i="13"/>
  <c r="N752" i="13"/>
  <c r="I752" i="13"/>
  <c r="X752" i="13" s="1"/>
  <c r="D752" i="13"/>
  <c r="AB751" i="13"/>
  <c r="AA751" i="13"/>
  <c r="Z751" i="13"/>
  <c r="Y751" i="13"/>
  <c r="W751" i="13"/>
  <c r="V751" i="13"/>
  <c r="U751" i="13"/>
  <c r="T751" i="13"/>
  <c r="N751" i="13"/>
  <c r="I751" i="13"/>
  <c r="D751" i="13"/>
  <c r="AB750" i="13"/>
  <c r="AA750" i="13"/>
  <c r="Z750" i="13"/>
  <c r="Y750" i="13"/>
  <c r="W750" i="13"/>
  <c r="V750" i="13"/>
  <c r="U750" i="13"/>
  <c r="T750" i="13"/>
  <c r="N750" i="13"/>
  <c r="I750" i="13"/>
  <c r="X750" i="13" s="1"/>
  <c r="D750" i="13"/>
  <c r="AB749" i="13"/>
  <c r="AA749" i="13"/>
  <c r="Z749" i="13"/>
  <c r="Y749" i="13"/>
  <c r="W749" i="13"/>
  <c r="V749" i="13"/>
  <c r="U749" i="13"/>
  <c r="T749" i="13"/>
  <c r="N749" i="13"/>
  <c r="I749" i="13"/>
  <c r="X749" i="13" s="1"/>
  <c r="D749" i="13"/>
  <c r="AB748" i="13"/>
  <c r="AA748" i="13"/>
  <c r="Z748" i="13"/>
  <c r="Y748" i="13"/>
  <c r="W748" i="13"/>
  <c r="V748" i="13"/>
  <c r="U748" i="13"/>
  <c r="T748" i="13"/>
  <c r="N748" i="13"/>
  <c r="I748" i="13"/>
  <c r="X748" i="13" s="1"/>
  <c r="D748" i="13"/>
  <c r="AB747" i="13"/>
  <c r="AA747" i="13"/>
  <c r="Z747" i="13"/>
  <c r="Y747" i="13"/>
  <c r="W747" i="13"/>
  <c r="V747" i="13"/>
  <c r="U747" i="13"/>
  <c r="T747" i="13"/>
  <c r="N747" i="13"/>
  <c r="I747" i="13"/>
  <c r="D747" i="13"/>
  <c r="AB746" i="13"/>
  <c r="AA746" i="13"/>
  <c r="Z746" i="13"/>
  <c r="Y746" i="13"/>
  <c r="W746" i="13"/>
  <c r="V746" i="13"/>
  <c r="U746" i="13"/>
  <c r="T746" i="13"/>
  <c r="N746" i="13"/>
  <c r="S746" i="13" s="1"/>
  <c r="I746" i="13"/>
  <c r="X746" i="13" s="1"/>
  <c r="D746" i="13"/>
  <c r="AB745" i="13"/>
  <c r="AA745" i="13"/>
  <c r="Z745" i="13"/>
  <c r="Y745" i="13"/>
  <c r="W745" i="13"/>
  <c r="V745" i="13"/>
  <c r="U745" i="13"/>
  <c r="T745" i="13"/>
  <c r="N745" i="13"/>
  <c r="I745" i="13"/>
  <c r="X745" i="13" s="1"/>
  <c r="D745" i="13"/>
  <c r="AB744" i="13"/>
  <c r="AA744" i="13"/>
  <c r="Z744" i="13"/>
  <c r="Y744" i="13"/>
  <c r="W744" i="13"/>
  <c r="V744" i="13"/>
  <c r="U744" i="13"/>
  <c r="T744" i="13"/>
  <c r="N744" i="13"/>
  <c r="I744" i="13"/>
  <c r="X744" i="13" s="1"/>
  <c r="D744" i="13"/>
  <c r="AB743" i="13"/>
  <c r="AA743" i="13"/>
  <c r="Z743" i="13"/>
  <c r="Y743" i="13"/>
  <c r="W743" i="13"/>
  <c r="W739" i="13" s="1"/>
  <c r="V743" i="13"/>
  <c r="U743" i="13"/>
  <c r="T743" i="13"/>
  <c r="S743" i="13"/>
  <c r="N743" i="13"/>
  <c r="I743" i="13"/>
  <c r="D743" i="13"/>
  <c r="AB742" i="13"/>
  <c r="AB739" i="13" s="1"/>
  <c r="AA742" i="13"/>
  <c r="Z742" i="13"/>
  <c r="Y742" i="13"/>
  <c r="X742" i="13"/>
  <c r="W742" i="13"/>
  <c r="V742" i="13"/>
  <c r="U742" i="13"/>
  <c r="T742" i="13"/>
  <c r="N742" i="13"/>
  <c r="S742" i="13" s="1"/>
  <c r="I742" i="13"/>
  <c r="D742" i="13"/>
  <c r="AB741" i="13"/>
  <c r="AA741" i="13"/>
  <c r="Z741" i="13"/>
  <c r="Z739" i="13" s="1"/>
  <c r="Y741" i="13"/>
  <c r="Y739" i="13" s="1"/>
  <c r="W741" i="13"/>
  <c r="V741" i="13"/>
  <c r="U741" i="13"/>
  <c r="U739" i="13" s="1"/>
  <c r="T741" i="13"/>
  <c r="N741" i="13"/>
  <c r="S741" i="13" s="1"/>
  <c r="I741" i="13"/>
  <c r="X741" i="13" s="1"/>
  <c r="D741" i="13"/>
  <c r="AB740" i="13"/>
  <c r="AA740" i="13"/>
  <c r="Z740" i="13"/>
  <c r="Y740" i="13"/>
  <c r="W740" i="13"/>
  <c r="V740" i="13"/>
  <c r="U740" i="13"/>
  <c r="T740" i="13"/>
  <c r="N740" i="13"/>
  <c r="I740" i="13"/>
  <c r="D740" i="13"/>
  <c r="AA739" i="13"/>
  <c r="V739" i="13"/>
  <c r="R739" i="13"/>
  <c r="Q739" i="13"/>
  <c r="P739" i="13"/>
  <c r="O739" i="13"/>
  <c r="M739" i="13"/>
  <c r="M737" i="13" s="1"/>
  <c r="AB737" i="13" s="1"/>
  <c r="L739" i="13"/>
  <c r="K739" i="13"/>
  <c r="J739" i="13"/>
  <c r="H739" i="13"/>
  <c r="G739" i="13"/>
  <c r="F739" i="13"/>
  <c r="E739" i="13"/>
  <c r="E737" i="13" s="1"/>
  <c r="AB738" i="13"/>
  <c r="R738" i="13"/>
  <c r="Q738" i="13"/>
  <c r="P738" i="13"/>
  <c r="P737" i="13" s="1"/>
  <c r="O738" i="13"/>
  <c r="T738" i="13" s="1"/>
  <c r="M738" i="13"/>
  <c r="L738" i="13"/>
  <c r="AA738" i="13" s="1"/>
  <c r="K738" i="13"/>
  <c r="J738" i="13"/>
  <c r="Y738" i="13" s="1"/>
  <c r="H738" i="13"/>
  <c r="G738" i="13"/>
  <c r="D738" i="13" s="1"/>
  <c r="F738" i="13"/>
  <c r="E738" i="13"/>
  <c r="R737" i="13"/>
  <c r="J737" i="13"/>
  <c r="F737" i="13"/>
  <c r="AB735" i="13"/>
  <c r="AA735" i="13"/>
  <c r="Z735" i="13"/>
  <c r="Y735" i="13"/>
  <c r="W735" i="13"/>
  <c r="V735" i="13"/>
  <c r="U735" i="13"/>
  <c r="T735" i="13"/>
  <c r="N735" i="13"/>
  <c r="I735" i="13"/>
  <c r="X735" i="13" s="1"/>
  <c r="D735" i="13"/>
  <c r="AB734" i="13"/>
  <c r="AA734" i="13"/>
  <c r="Z734" i="13"/>
  <c r="Y734" i="13"/>
  <c r="W734" i="13"/>
  <c r="V734" i="13"/>
  <c r="U734" i="13"/>
  <c r="T734" i="13"/>
  <c r="N734" i="13"/>
  <c r="I734" i="13"/>
  <c r="X734" i="13" s="1"/>
  <c r="D734" i="13"/>
  <c r="AB733" i="13"/>
  <c r="AA733" i="13"/>
  <c r="Z733" i="13"/>
  <c r="Y733" i="13"/>
  <c r="W733" i="13"/>
  <c r="V733" i="13"/>
  <c r="U733" i="13"/>
  <c r="T733" i="13"/>
  <c r="N733" i="13"/>
  <c r="I733" i="13"/>
  <c r="X733" i="13" s="1"/>
  <c r="D733" i="13"/>
  <c r="AB732" i="13"/>
  <c r="AA732" i="13"/>
  <c r="Z732" i="13"/>
  <c r="Y732" i="13"/>
  <c r="W732" i="13"/>
  <c r="V732" i="13"/>
  <c r="U732" i="13"/>
  <c r="T732" i="13"/>
  <c r="N732" i="13"/>
  <c r="I732" i="13"/>
  <c r="X732" i="13" s="1"/>
  <c r="D732" i="13"/>
  <c r="AB731" i="13"/>
  <c r="AA731" i="13"/>
  <c r="Z731" i="13"/>
  <c r="Y731" i="13"/>
  <c r="W731" i="13"/>
  <c r="V731" i="13"/>
  <c r="U731" i="13"/>
  <c r="T731" i="13"/>
  <c r="N731" i="13"/>
  <c r="I731" i="13"/>
  <c r="X731" i="13" s="1"/>
  <c r="D731" i="13"/>
  <c r="AB730" i="13"/>
  <c r="AA730" i="13"/>
  <c r="Z730" i="13"/>
  <c r="Y730" i="13"/>
  <c r="W730" i="13"/>
  <c r="V730" i="13"/>
  <c r="U730" i="13"/>
  <c r="T730" i="13"/>
  <c r="S730" i="13"/>
  <c r="N730" i="13"/>
  <c r="I730" i="13"/>
  <c r="X730" i="13" s="1"/>
  <c r="D730" i="13"/>
  <c r="AB729" i="13"/>
  <c r="AA729" i="13"/>
  <c r="Z729" i="13"/>
  <c r="Y729" i="13"/>
  <c r="X729" i="13"/>
  <c r="W729" i="13"/>
  <c r="V729" i="13"/>
  <c r="U729" i="13"/>
  <c r="T729" i="13"/>
  <c r="N729" i="13"/>
  <c r="I729" i="13"/>
  <c r="D729" i="13"/>
  <c r="AB728" i="13"/>
  <c r="AA728" i="13"/>
  <c r="Z728" i="13"/>
  <c r="Y728" i="13"/>
  <c r="W728" i="13"/>
  <c r="V728" i="13"/>
  <c r="U728" i="13"/>
  <c r="T728" i="13"/>
  <c r="N728" i="13"/>
  <c r="S728" i="13" s="1"/>
  <c r="I728" i="13"/>
  <c r="D728" i="13"/>
  <c r="AB727" i="13"/>
  <c r="AA727" i="13"/>
  <c r="Z727" i="13"/>
  <c r="Y727" i="13"/>
  <c r="W727" i="13"/>
  <c r="V727" i="13"/>
  <c r="U727" i="13"/>
  <c r="T727" i="13"/>
  <c r="N727" i="13"/>
  <c r="I727" i="13"/>
  <c r="X727" i="13" s="1"/>
  <c r="D727" i="13"/>
  <c r="AB726" i="13"/>
  <c r="AA726" i="13"/>
  <c r="Z726" i="13"/>
  <c r="Y726" i="13"/>
  <c r="W726" i="13"/>
  <c r="V726" i="13"/>
  <c r="U726" i="13"/>
  <c r="T726" i="13"/>
  <c r="N726" i="13"/>
  <c r="S726" i="13" s="1"/>
  <c r="I726" i="13"/>
  <c r="X726" i="13" s="1"/>
  <c r="D726" i="13"/>
  <c r="AB725" i="13"/>
  <c r="AA725" i="13"/>
  <c r="Z725" i="13"/>
  <c r="Y725" i="13"/>
  <c r="W725" i="13"/>
  <c r="V725" i="13"/>
  <c r="U725" i="13"/>
  <c r="T725" i="13"/>
  <c r="N725" i="13"/>
  <c r="X725" i="13" s="1"/>
  <c r="I725" i="13"/>
  <c r="D725" i="13"/>
  <c r="AB724" i="13"/>
  <c r="AA724" i="13"/>
  <c r="Z724" i="13"/>
  <c r="Y724" i="13"/>
  <c r="W724" i="13"/>
  <c r="V724" i="13"/>
  <c r="U724" i="13"/>
  <c r="T724" i="13"/>
  <c r="N724" i="13"/>
  <c r="I724" i="13"/>
  <c r="X724" i="13" s="1"/>
  <c r="D724" i="13"/>
  <c r="AB723" i="13"/>
  <c r="AA723" i="13"/>
  <c r="Z723" i="13"/>
  <c r="Y723" i="13"/>
  <c r="W723" i="13"/>
  <c r="V723" i="13"/>
  <c r="U723" i="13"/>
  <c r="T723" i="13"/>
  <c r="N723" i="13"/>
  <c r="I723" i="13"/>
  <c r="X723" i="13" s="1"/>
  <c r="D723" i="13"/>
  <c r="AB722" i="13"/>
  <c r="AA722" i="13"/>
  <c r="Z722" i="13"/>
  <c r="Y722" i="13"/>
  <c r="W722" i="13"/>
  <c r="V722" i="13"/>
  <c r="U722" i="13"/>
  <c r="T722" i="13"/>
  <c r="N722" i="13"/>
  <c r="I722" i="13"/>
  <c r="X722" i="13" s="1"/>
  <c r="D722" i="13"/>
  <c r="AB721" i="13"/>
  <c r="AA721" i="13"/>
  <c r="Z721" i="13"/>
  <c r="Y721" i="13"/>
  <c r="W721" i="13"/>
  <c r="V721" i="13"/>
  <c r="U721" i="13"/>
  <c r="T721" i="13"/>
  <c r="N721" i="13"/>
  <c r="I721" i="13"/>
  <c r="X721" i="13" s="1"/>
  <c r="D721" i="13"/>
  <c r="AB720" i="13"/>
  <c r="AA720" i="13"/>
  <c r="Z720" i="13"/>
  <c r="Y720" i="13"/>
  <c r="W720" i="13"/>
  <c r="V720" i="13"/>
  <c r="U720" i="13"/>
  <c r="T720" i="13"/>
  <c r="N720" i="13"/>
  <c r="I720" i="13"/>
  <c r="X720" i="13" s="1"/>
  <c r="D720" i="13"/>
  <c r="AB719" i="13"/>
  <c r="AA719" i="13"/>
  <c r="Z719" i="13"/>
  <c r="Y719" i="13"/>
  <c r="W719" i="13"/>
  <c r="V719" i="13"/>
  <c r="U719" i="13"/>
  <c r="T719" i="13"/>
  <c r="N719" i="13"/>
  <c r="I719" i="13"/>
  <c r="X719" i="13" s="1"/>
  <c r="D719" i="13"/>
  <c r="AB718" i="13"/>
  <c r="AA718" i="13"/>
  <c r="Z718" i="13"/>
  <c r="Y718" i="13"/>
  <c r="X718" i="13"/>
  <c r="W718" i="13"/>
  <c r="V718" i="13"/>
  <c r="U718" i="13"/>
  <c r="T718" i="13"/>
  <c r="N718" i="13"/>
  <c r="S718" i="13" s="1"/>
  <c r="I718" i="13"/>
  <c r="D718" i="13"/>
  <c r="AB717" i="13"/>
  <c r="AA717" i="13"/>
  <c r="Z717" i="13"/>
  <c r="Y717" i="13"/>
  <c r="W717" i="13"/>
  <c r="V717" i="13"/>
  <c r="U717" i="13"/>
  <c r="T717" i="13"/>
  <c r="N717" i="13"/>
  <c r="I717" i="13"/>
  <c r="X717" i="13" s="1"/>
  <c r="D717" i="13"/>
  <c r="AB716" i="13"/>
  <c r="AA716" i="13"/>
  <c r="Z716" i="13"/>
  <c r="Y716" i="13"/>
  <c r="W716" i="13"/>
  <c r="V716" i="13"/>
  <c r="U716" i="13"/>
  <c r="T716" i="13"/>
  <c r="N716" i="13"/>
  <c r="I716" i="13"/>
  <c r="X716" i="13" s="1"/>
  <c r="D716" i="13"/>
  <c r="AB715" i="13"/>
  <c r="AA715" i="13"/>
  <c r="Z715" i="13"/>
  <c r="Y715" i="13"/>
  <c r="W715" i="13"/>
  <c r="V715" i="13"/>
  <c r="U715" i="13"/>
  <c r="T715" i="13"/>
  <c r="N715" i="13"/>
  <c r="S715" i="13" s="1"/>
  <c r="I715" i="13"/>
  <c r="D715" i="13"/>
  <c r="AB714" i="13"/>
  <c r="AA714" i="13"/>
  <c r="Z714" i="13"/>
  <c r="Y714" i="13"/>
  <c r="X714" i="13"/>
  <c r="W714" i="13"/>
  <c r="V714" i="13"/>
  <c r="U714" i="13"/>
  <c r="T714" i="13"/>
  <c r="S714" i="13"/>
  <c r="N714" i="13"/>
  <c r="I714" i="13"/>
  <c r="D714" i="13"/>
  <c r="AB713" i="13"/>
  <c r="AA713" i="13"/>
  <c r="Z713" i="13"/>
  <c r="Y713" i="13"/>
  <c r="X713" i="13"/>
  <c r="W713" i="13"/>
  <c r="V713" i="13"/>
  <c r="U713" i="13"/>
  <c r="T713" i="13"/>
  <c r="N713" i="13"/>
  <c r="I713" i="13"/>
  <c r="D713" i="13"/>
  <c r="AB712" i="13"/>
  <c r="AA712" i="13"/>
  <c r="Z712" i="13"/>
  <c r="Y712" i="13"/>
  <c r="W712" i="13"/>
  <c r="V712" i="13"/>
  <c r="U712" i="13"/>
  <c r="T712" i="13"/>
  <c r="N712" i="13"/>
  <c r="S712" i="13" s="1"/>
  <c r="I712" i="13"/>
  <c r="D712" i="13"/>
  <c r="AB711" i="13"/>
  <c r="AA711" i="13"/>
  <c r="Z711" i="13"/>
  <c r="Y711" i="13"/>
  <c r="W711" i="13"/>
  <c r="V711" i="13"/>
  <c r="U711" i="13"/>
  <c r="T711" i="13"/>
  <c r="N711" i="13"/>
  <c r="I711" i="13"/>
  <c r="X711" i="13" s="1"/>
  <c r="D711" i="13"/>
  <c r="AB710" i="13"/>
  <c r="AA710" i="13"/>
  <c r="Z710" i="13"/>
  <c r="Y710" i="13"/>
  <c r="W710" i="13"/>
  <c r="V710" i="13"/>
  <c r="U710" i="13"/>
  <c r="T710" i="13"/>
  <c r="N710" i="13"/>
  <c r="S710" i="13" s="1"/>
  <c r="I710" i="13"/>
  <c r="X710" i="13" s="1"/>
  <c r="D710" i="13"/>
  <c r="AB709" i="13"/>
  <c r="AA709" i="13"/>
  <c r="Z709" i="13"/>
  <c r="Y709" i="13"/>
  <c r="W709" i="13"/>
  <c r="V709" i="13"/>
  <c r="U709" i="13"/>
  <c r="T709" i="13"/>
  <c r="N709" i="13"/>
  <c r="I709" i="13"/>
  <c r="D709" i="13"/>
  <c r="AB708" i="13"/>
  <c r="AA708" i="13"/>
  <c r="Z708" i="13"/>
  <c r="Y708" i="13"/>
  <c r="W708" i="13"/>
  <c r="V708" i="13"/>
  <c r="U708" i="13"/>
  <c r="T708" i="13"/>
  <c r="N708" i="13"/>
  <c r="I708" i="13"/>
  <c r="X708" i="13" s="1"/>
  <c r="D708" i="13"/>
  <c r="AB707" i="13"/>
  <c r="AA707" i="13"/>
  <c r="Z707" i="13"/>
  <c r="Y707" i="13"/>
  <c r="W707" i="13"/>
  <c r="V707" i="13"/>
  <c r="U707" i="13"/>
  <c r="T707" i="13"/>
  <c r="N707" i="13"/>
  <c r="I707" i="13"/>
  <c r="X707" i="13" s="1"/>
  <c r="D707" i="13"/>
  <c r="AB706" i="13"/>
  <c r="AA706" i="13"/>
  <c r="Z706" i="13"/>
  <c r="Y706" i="13"/>
  <c r="W706" i="13"/>
  <c r="V706" i="13"/>
  <c r="U706" i="13"/>
  <c r="T706" i="13"/>
  <c r="N706" i="13"/>
  <c r="I706" i="13"/>
  <c r="X706" i="13" s="1"/>
  <c r="D706" i="13"/>
  <c r="AB705" i="13"/>
  <c r="AA705" i="13"/>
  <c r="Z705" i="13"/>
  <c r="Y705" i="13"/>
  <c r="W705" i="13"/>
  <c r="V705" i="13"/>
  <c r="U705" i="13"/>
  <c r="T705" i="13"/>
  <c r="N705" i="13"/>
  <c r="S705" i="13" s="1"/>
  <c r="I705" i="13"/>
  <c r="D705" i="13"/>
  <c r="AB704" i="13"/>
  <c r="AA704" i="13"/>
  <c r="Z704" i="13"/>
  <c r="Y704" i="13"/>
  <c r="W704" i="13"/>
  <c r="V704" i="13"/>
  <c r="U704" i="13"/>
  <c r="T704" i="13"/>
  <c r="N704" i="13"/>
  <c r="I704" i="13"/>
  <c r="X704" i="13" s="1"/>
  <c r="D704" i="13"/>
  <c r="AB703" i="13"/>
  <c r="AA703" i="13"/>
  <c r="Z703" i="13"/>
  <c r="Y703" i="13"/>
  <c r="W703" i="13"/>
  <c r="V703" i="13"/>
  <c r="U703" i="13"/>
  <c r="T703" i="13"/>
  <c r="N703" i="13"/>
  <c r="I703" i="13"/>
  <c r="X703" i="13" s="1"/>
  <c r="D703" i="13"/>
  <c r="AB702" i="13"/>
  <c r="AA702" i="13"/>
  <c r="Z702" i="13"/>
  <c r="Y702" i="13"/>
  <c r="W702" i="13"/>
  <c r="V702" i="13"/>
  <c r="U702" i="13"/>
  <c r="T702" i="13"/>
  <c r="N702" i="13"/>
  <c r="I702" i="13"/>
  <c r="X702" i="13" s="1"/>
  <c r="D702" i="13"/>
  <c r="AB701" i="13"/>
  <c r="AA701" i="13"/>
  <c r="Z701" i="13"/>
  <c r="Y701" i="13"/>
  <c r="W701" i="13"/>
  <c r="V701" i="13"/>
  <c r="U701" i="13"/>
  <c r="T701" i="13"/>
  <c r="N701" i="13"/>
  <c r="I701" i="13"/>
  <c r="X701" i="13" s="1"/>
  <c r="D701" i="13"/>
  <c r="AB700" i="13"/>
  <c r="AA700" i="13"/>
  <c r="Z700" i="13"/>
  <c r="Y700" i="13"/>
  <c r="W700" i="13"/>
  <c r="V700" i="13"/>
  <c r="U700" i="13"/>
  <c r="T700" i="13"/>
  <c r="N700" i="13"/>
  <c r="I700" i="13"/>
  <c r="X700" i="13" s="1"/>
  <c r="D700" i="13"/>
  <c r="AB699" i="13"/>
  <c r="AA699" i="13"/>
  <c r="Z699" i="13"/>
  <c r="Y699" i="13"/>
  <c r="W699" i="13"/>
  <c r="V699" i="13"/>
  <c r="U699" i="13"/>
  <c r="T699" i="13"/>
  <c r="N699" i="13"/>
  <c r="S699" i="13" s="1"/>
  <c r="I699" i="13"/>
  <c r="D699" i="13"/>
  <c r="AB698" i="13"/>
  <c r="AA698" i="13"/>
  <c r="Z698" i="13"/>
  <c r="Y698" i="13"/>
  <c r="X698" i="13"/>
  <c r="W698" i="13"/>
  <c r="V698" i="13"/>
  <c r="U698" i="13"/>
  <c r="T698" i="13"/>
  <c r="S698" i="13"/>
  <c r="N698" i="13"/>
  <c r="I698" i="13"/>
  <c r="D698" i="13"/>
  <c r="AB697" i="13"/>
  <c r="AA697" i="13"/>
  <c r="Z697" i="13"/>
  <c r="Y697" i="13"/>
  <c r="X697" i="13"/>
  <c r="W697" i="13"/>
  <c r="V697" i="13"/>
  <c r="U697" i="13"/>
  <c r="T697" i="13"/>
  <c r="N697" i="13"/>
  <c r="I697" i="13"/>
  <c r="D697" i="13"/>
  <c r="Z696" i="13"/>
  <c r="R696" i="13"/>
  <c r="Q696" i="13"/>
  <c r="P696" i="13"/>
  <c r="U696" i="13" s="1"/>
  <c r="O696" i="13"/>
  <c r="M696" i="13"/>
  <c r="AB696" i="13" s="1"/>
  <c r="L696" i="13"/>
  <c r="K696" i="13"/>
  <c r="J696" i="13"/>
  <c r="Y696" i="13" s="1"/>
  <c r="I696" i="13"/>
  <c r="H696" i="13"/>
  <c r="G696" i="13"/>
  <c r="F696" i="13"/>
  <c r="E696" i="13"/>
  <c r="D696" i="13" s="1"/>
  <c r="R695" i="13"/>
  <c r="Q695" i="13"/>
  <c r="V695" i="13" s="1"/>
  <c r="P695" i="13"/>
  <c r="O695" i="13"/>
  <c r="N695" i="13"/>
  <c r="M695" i="13"/>
  <c r="AB695" i="13" s="1"/>
  <c r="L695" i="13"/>
  <c r="K695" i="13"/>
  <c r="Z695" i="13" s="1"/>
  <c r="J695" i="13"/>
  <c r="Y695" i="13" s="1"/>
  <c r="H695" i="13"/>
  <c r="H694" i="13" s="1"/>
  <c r="G695" i="13"/>
  <c r="F695" i="13"/>
  <c r="F694" i="13" s="1"/>
  <c r="E695" i="13"/>
  <c r="P694" i="13"/>
  <c r="U694" i="13" s="1"/>
  <c r="O694" i="13"/>
  <c r="K694" i="13"/>
  <c r="G694" i="13"/>
  <c r="AB692" i="13"/>
  <c r="AA692" i="13"/>
  <c r="Z692" i="13"/>
  <c r="Y692" i="13"/>
  <c r="W692" i="13"/>
  <c r="V692" i="13"/>
  <c r="U692" i="13"/>
  <c r="T692" i="13"/>
  <c r="N692" i="13"/>
  <c r="S692" i="13" s="1"/>
  <c r="I692" i="13"/>
  <c r="D692" i="13"/>
  <c r="AB691" i="13"/>
  <c r="AA691" i="13"/>
  <c r="Z691" i="13"/>
  <c r="Y691" i="13"/>
  <c r="W691" i="13"/>
  <c r="V691" i="13"/>
  <c r="U691" i="13"/>
  <c r="T691" i="13"/>
  <c r="N691" i="13"/>
  <c r="I691" i="13"/>
  <c r="X691" i="13" s="1"/>
  <c r="D691" i="13"/>
  <c r="AB690" i="13"/>
  <c r="AA690" i="13"/>
  <c r="Z690" i="13"/>
  <c r="Y690" i="13"/>
  <c r="W690" i="13"/>
  <c r="V690" i="13"/>
  <c r="U690" i="13"/>
  <c r="T690" i="13"/>
  <c r="N690" i="13"/>
  <c r="I690" i="13"/>
  <c r="X690" i="13" s="1"/>
  <c r="D690" i="13"/>
  <c r="AB689" i="13"/>
  <c r="AA689" i="13"/>
  <c r="Z689" i="13"/>
  <c r="Y689" i="13"/>
  <c r="W689" i="13"/>
  <c r="V689" i="13"/>
  <c r="U689" i="13"/>
  <c r="T689" i="13"/>
  <c r="N689" i="13"/>
  <c r="I689" i="13"/>
  <c r="X689" i="13" s="1"/>
  <c r="D689" i="13"/>
  <c r="AB688" i="13"/>
  <c r="AA688" i="13"/>
  <c r="Z688" i="13"/>
  <c r="Y688" i="13"/>
  <c r="W688" i="13"/>
  <c r="V688" i="13"/>
  <c r="U688" i="13"/>
  <c r="T688" i="13"/>
  <c r="N688" i="13"/>
  <c r="I688" i="13"/>
  <c r="D688" i="13"/>
  <c r="AB687" i="13"/>
  <c r="AA687" i="13"/>
  <c r="Z687" i="13"/>
  <c r="Y687" i="13"/>
  <c r="W687" i="13"/>
  <c r="V687" i="13"/>
  <c r="U687" i="13"/>
  <c r="T687" i="13"/>
  <c r="N687" i="13"/>
  <c r="I687" i="13"/>
  <c r="X687" i="13" s="1"/>
  <c r="D687" i="13"/>
  <c r="AB686" i="13"/>
  <c r="AA686" i="13"/>
  <c r="Z686" i="13"/>
  <c r="Y686" i="13"/>
  <c r="W686" i="13"/>
  <c r="V686" i="13"/>
  <c r="U686" i="13"/>
  <c r="T686" i="13"/>
  <c r="N686" i="13"/>
  <c r="S686" i="13" s="1"/>
  <c r="I686" i="13"/>
  <c r="D686" i="13"/>
  <c r="AB685" i="13"/>
  <c r="AA685" i="13"/>
  <c r="Z685" i="13"/>
  <c r="Y685" i="13"/>
  <c r="X685" i="13"/>
  <c r="W685" i="13"/>
  <c r="V685" i="13"/>
  <c r="U685" i="13"/>
  <c r="T685" i="13"/>
  <c r="S685" i="13"/>
  <c r="N685" i="13"/>
  <c r="I685" i="13"/>
  <c r="D685" i="13"/>
  <c r="AB684" i="13"/>
  <c r="AA684" i="13"/>
  <c r="Z684" i="13"/>
  <c r="Y684" i="13"/>
  <c r="X684" i="13"/>
  <c r="W684" i="13"/>
  <c r="V684" i="13"/>
  <c r="U684" i="13"/>
  <c r="T684" i="13"/>
  <c r="N684" i="13"/>
  <c r="S684" i="13" s="1"/>
  <c r="I684" i="13"/>
  <c r="D684" i="13"/>
  <c r="AB683" i="13"/>
  <c r="AA683" i="13"/>
  <c r="Z683" i="13"/>
  <c r="Y683" i="13"/>
  <c r="W683" i="13"/>
  <c r="V683" i="13"/>
  <c r="U683" i="13"/>
  <c r="T683" i="13"/>
  <c r="N683" i="13"/>
  <c r="S683" i="13" s="1"/>
  <c r="I683" i="13"/>
  <c r="D683" i="13"/>
  <c r="AB682" i="13"/>
  <c r="AA682" i="13"/>
  <c r="Z682" i="13"/>
  <c r="Y682" i="13"/>
  <c r="W682" i="13"/>
  <c r="V682" i="13"/>
  <c r="U682" i="13"/>
  <c r="T682" i="13"/>
  <c r="N682" i="13"/>
  <c r="I682" i="13"/>
  <c r="X682" i="13" s="1"/>
  <c r="D682" i="13"/>
  <c r="AB681" i="13"/>
  <c r="AA681" i="13"/>
  <c r="Z681" i="13"/>
  <c r="Y681" i="13"/>
  <c r="W681" i="13"/>
  <c r="V681" i="13"/>
  <c r="U681" i="13"/>
  <c r="T681" i="13"/>
  <c r="N681" i="13"/>
  <c r="S681" i="13" s="1"/>
  <c r="I681" i="13"/>
  <c r="X681" i="13" s="1"/>
  <c r="D681" i="13"/>
  <c r="AB680" i="13"/>
  <c r="AA680" i="13"/>
  <c r="Z680" i="13"/>
  <c r="Y680" i="13"/>
  <c r="W680" i="13"/>
  <c r="V680" i="13"/>
  <c r="U680" i="13"/>
  <c r="T680" i="13"/>
  <c r="N680" i="13"/>
  <c r="S680" i="13" s="1"/>
  <c r="I680" i="13"/>
  <c r="D680" i="13"/>
  <c r="AB679" i="13"/>
  <c r="AA679" i="13"/>
  <c r="Z679" i="13"/>
  <c r="Y679" i="13"/>
  <c r="W679" i="13"/>
  <c r="V679" i="13"/>
  <c r="U679" i="13"/>
  <c r="T679" i="13"/>
  <c r="N679" i="13"/>
  <c r="I679" i="13"/>
  <c r="X679" i="13" s="1"/>
  <c r="D679" i="13"/>
  <c r="AB678" i="13"/>
  <c r="AA678" i="13"/>
  <c r="Z678" i="13"/>
  <c r="Y678" i="13"/>
  <c r="W678" i="13"/>
  <c r="V678" i="13"/>
  <c r="U678" i="13"/>
  <c r="T678" i="13"/>
  <c r="N678" i="13"/>
  <c r="I678" i="13"/>
  <c r="X678" i="13" s="1"/>
  <c r="D678" i="13"/>
  <c r="AB677" i="13"/>
  <c r="AA677" i="13"/>
  <c r="Z677" i="13"/>
  <c r="Y677" i="13"/>
  <c r="W677" i="13"/>
  <c r="V677" i="13"/>
  <c r="U677" i="13"/>
  <c r="T677" i="13"/>
  <c r="N677" i="13"/>
  <c r="I677" i="13"/>
  <c r="X677" i="13" s="1"/>
  <c r="D677" i="13"/>
  <c r="AB676" i="13"/>
  <c r="AA676" i="13"/>
  <c r="Z676" i="13"/>
  <c r="Y676" i="13"/>
  <c r="W676" i="13"/>
  <c r="V676" i="13"/>
  <c r="U676" i="13"/>
  <c r="T676" i="13"/>
  <c r="N676" i="13"/>
  <c r="I676" i="13"/>
  <c r="X676" i="13" s="1"/>
  <c r="D676" i="13"/>
  <c r="AB675" i="13"/>
  <c r="AA675" i="13"/>
  <c r="Z675" i="13"/>
  <c r="Y675" i="13"/>
  <c r="W675" i="13"/>
  <c r="V675" i="13"/>
  <c r="U675" i="13"/>
  <c r="T675" i="13"/>
  <c r="N675" i="13"/>
  <c r="I675" i="13"/>
  <c r="X675" i="13" s="1"/>
  <c r="D675" i="13"/>
  <c r="AB674" i="13"/>
  <c r="AA674" i="13"/>
  <c r="Z674" i="13"/>
  <c r="Y674" i="13"/>
  <c r="W674" i="13"/>
  <c r="V674" i="13"/>
  <c r="U674" i="13"/>
  <c r="T674" i="13"/>
  <c r="N674" i="13"/>
  <c r="I674" i="13"/>
  <c r="X674" i="13" s="1"/>
  <c r="D674" i="13"/>
  <c r="AB673" i="13"/>
  <c r="AA673" i="13"/>
  <c r="Z673" i="13"/>
  <c r="Y673" i="13"/>
  <c r="X673" i="13"/>
  <c r="W673" i="13"/>
  <c r="V673" i="13"/>
  <c r="U673" i="13"/>
  <c r="T673" i="13"/>
  <c r="N673" i="13"/>
  <c r="S673" i="13" s="1"/>
  <c r="I673" i="13"/>
  <c r="D673" i="13"/>
  <c r="AB672" i="13"/>
  <c r="AA672" i="13"/>
  <c r="Z672" i="13"/>
  <c r="Y672" i="13"/>
  <c r="W672" i="13"/>
  <c r="V672" i="13"/>
  <c r="U672" i="13"/>
  <c r="T672" i="13"/>
  <c r="N672" i="13"/>
  <c r="I672" i="13"/>
  <c r="X672" i="13" s="1"/>
  <c r="D672" i="13"/>
  <c r="AB671" i="13"/>
  <c r="AA671" i="13"/>
  <c r="Z671" i="13"/>
  <c r="Y671" i="13"/>
  <c r="W671" i="13"/>
  <c r="V671" i="13"/>
  <c r="U671" i="13"/>
  <c r="T671" i="13"/>
  <c r="N671" i="13"/>
  <c r="N669" i="13" s="1"/>
  <c r="I671" i="13"/>
  <c r="X671" i="13" s="1"/>
  <c r="D671" i="13"/>
  <c r="R670" i="13"/>
  <c r="Q670" i="13"/>
  <c r="V670" i="13" s="1"/>
  <c r="P670" i="13"/>
  <c r="O670" i="13"/>
  <c r="N670" i="13"/>
  <c r="M670" i="13"/>
  <c r="AB670" i="13" s="1"/>
  <c r="L670" i="13"/>
  <c r="K670" i="13"/>
  <c r="Z670" i="13" s="1"/>
  <c r="J670" i="13"/>
  <c r="Y670" i="13" s="1"/>
  <c r="H670" i="13"/>
  <c r="G670" i="13"/>
  <c r="F670" i="13"/>
  <c r="E670" i="13"/>
  <c r="R669" i="13"/>
  <c r="Q669" i="13"/>
  <c r="P669" i="13"/>
  <c r="O669" i="13"/>
  <c r="O668" i="13" s="1"/>
  <c r="M669" i="13"/>
  <c r="M668" i="13" s="1"/>
  <c r="L669" i="13"/>
  <c r="K669" i="13"/>
  <c r="Z669" i="13" s="1"/>
  <c r="J669" i="13"/>
  <c r="Y669" i="13" s="1"/>
  <c r="H669" i="13"/>
  <c r="H668" i="13" s="1"/>
  <c r="G669" i="13"/>
  <c r="G668" i="13" s="1"/>
  <c r="F669" i="13"/>
  <c r="E669" i="13"/>
  <c r="Q668" i="13"/>
  <c r="P668" i="13"/>
  <c r="E668" i="13"/>
  <c r="AB666" i="13"/>
  <c r="AA666" i="13"/>
  <c r="Z666" i="13"/>
  <c r="Y666" i="13"/>
  <c r="W666" i="13"/>
  <c r="V666" i="13"/>
  <c r="U666" i="13"/>
  <c r="T666" i="13"/>
  <c r="N666" i="13"/>
  <c r="I666" i="13"/>
  <c r="X666" i="13" s="1"/>
  <c r="D666" i="13"/>
  <c r="AB665" i="13"/>
  <c r="AA665" i="13"/>
  <c r="Z665" i="13"/>
  <c r="Y665" i="13"/>
  <c r="W665" i="13"/>
  <c r="V665" i="13"/>
  <c r="U665" i="13"/>
  <c r="T665" i="13"/>
  <c r="N665" i="13"/>
  <c r="S665" i="13" s="1"/>
  <c r="I665" i="13"/>
  <c r="D665" i="13"/>
  <c r="AB664" i="13"/>
  <c r="AA664" i="13"/>
  <c r="Z664" i="13"/>
  <c r="Y664" i="13"/>
  <c r="X664" i="13"/>
  <c r="W664" i="13"/>
  <c r="V664" i="13"/>
  <c r="U664" i="13"/>
  <c r="T664" i="13"/>
  <c r="S664" i="13"/>
  <c r="N664" i="13"/>
  <c r="I664" i="13"/>
  <c r="D664" i="13"/>
  <c r="AB663" i="13"/>
  <c r="AA663" i="13"/>
  <c r="Z663" i="13"/>
  <c r="Y663" i="13"/>
  <c r="X663" i="13"/>
  <c r="W663" i="13"/>
  <c r="V663" i="13"/>
  <c r="U663" i="13"/>
  <c r="T663" i="13"/>
  <c r="N663" i="13"/>
  <c r="S663" i="13" s="1"/>
  <c r="I663" i="13"/>
  <c r="D663" i="13"/>
  <c r="AB662" i="13"/>
  <c r="AA662" i="13"/>
  <c r="Z662" i="13"/>
  <c r="Y662" i="13"/>
  <c r="W662" i="13"/>
  <c r="V662" i="13"/>
  <c r="U662" i="13"/>
  <c r="T662" i="13"/>
  <c r="N662" i="13"/>
  <c r="S662" i="13" s="1"/>
  <c r="I662" i="13"/>
  <c r="D662" i="13"/>
  <c r="AB661" i="13"/>
  <c r="AA661" i="13"/>
  <c r="Z661" i="13"/>
  <c r="Y661" i="13"/>
  <c r="W661" i="13"/>
  <c r="V661" i="13"/>
  <c r="U661" i="13"/>
  <c r="T661" i="13"/>
  <c r="N661" i="13"/>
  <c r="I661" i="13"/>
  <c r="X661" i="13" s="1"/>
  <c r="D661" i="13"/>
  <c r="AB660" i="13"/>
  <c r="AA660" i="13"/>
  <c r="Z660" i="13"/>
  <c r="Y660" i="13"/>
  <c r="W660" i="13"/>
  <c r="V660" i="13"/>
  <c r="U660" i="13"/>
  <c r="T660" i="13"/>
  <c r="N660" i="13"/>
  <c r="S660" i="13" s="1"/>
  <c r="I660" i="13"/>
  <c r="X660" i="13" s="1"/>
  <c r="D660" i="13"/>
  <c r="AB659" i="13"/>
  <c r="AA659" i="13"/>
  <c r="Z659" i="13"/>
  <c r="Y659" i="13"/>
  <c r="W659" i="13"/>
  <c r="V659" i="13"/>
  <c r="U659" i="13"/>
  <c r="T659" i="13"/>
  <c r="N659" i="13"/>
  <c r="S659" i="13" s="1"/>
  <c r="I659" i="13"/>
  <c r="D659" i="13"/>
  <c r="AB658" i="13"/>
  <c r="AA658" i="13"/>
  <c r="Z658" i="13"/>
  <c r="Y658" i="13"/>
  <c r="W658" i="13"/>
  <c r="V658" i="13"/>
  <c r="U658" i="13"/>
  <c r="T658" i="13"/>
  <c r="N658" i="13"/>
  <c r="I658" i="13"/>
  <c r="X658" i="13" s="1"/>
  <c r="D658" i="13"/>
  <c r="AB657" i="13"/>
  <c r="AA657" i="13"/>
  <c r="Z657" i="13"/>
  <c r="Y657" i="13"/>
  <c r="W657" i="13"/>
  <c r="V657" i="13"/>
  <c r="U657" i="13"/>
  <c r="T657" i="13"/>
  <c r="N657" i="13"/>
  <c r="I657" i="13"/>
  <c r="X657" i="13" s="1"/>
  <c r="D657" i="13"/>
  <c r="AB656" i="13"/>
  <c r="AA656" i="13"/>
  <c r="Z656" i="13"/>
  <c r="Y656" i="13"/>
  <c r="W656" i="13"/>
  <c r="V656" i="13"/>
  <c r="U656" i="13"/>
  <c r="T656" i="13"/>
  <c r="N656" i="13"/>
  <c r="S656" i="13" s="1"/>
  <c r="I656" i="13"/>
  <c r="D656" i="13"/>
  <c r="AB655" i="13"/>
  <c r="AA655" i="13"/>
  <c r="Z655" i="13"/>
  <c r="Y655" i="13"/>
  <c r="W655" i="13"/>
  <c r="V655" i="13"/>
  <c r="U655" i="13"/>
  <c r="T655" i="13"/>
  <c r="N655" i="13"/>
  <c r="S655" i="13" s="1"/>
  <c r="I655" i="13"/>
  <c r="D655" i="13"/>
  <c r="AB654" i="13"/>
  <c r="AA654" i="13"/>
  <c r="Z654" i="13"/>
  <c r="Y654" i="13"/>
  <c r="W654" i="13"/>
  <c r="V654" i="13"/>
  <c r="U654" i="13"/>
  <c r="T654" i="13"/>
  <c r="N654" i="13"/>
  <c r="I654" i="13"/>
  <c r="X654" i="13" s="1"/>
  <c r="D654" i="13"/>
  <c r="AB653" i="13"/>
  <c r="AA653" i="13"/>
  <c r="Z653" i="13"/>
  <c r="Y653" i="13"/>
  <c r="W653" i="13"/>
  <c r="V653" i="13"/>
  <c r="U653" i="13"/>
  <c r="T653" i="13"/>
  <c r="N653" i="13"/>
  <c r="I653" i="13"/>
  <c r="X653" i="13" s="1"/>
  <c r="D653" i="13"/>
  <c r="AB652" i="13"/>
  <c r="AA652" i="13"/>
  <c r="Z652" i="13"/>
  <c r="Y652" i="13"/>
  <c r="X652" i="13"/>
  <c r="W652" i="13"/>
  <c r="V652" i="13"/>
  <c r="U652" i="13"/>
  <c r="T652" i="13"/>
  <c r="N652" i="13"/>
  <c r="S652" i="13" s="1"/>
  <c r="I652" i="13"/>
  <c r="D652" i="13"/>
  <c r="AB651" i="13"/>
  <c r="AA651" i="13"/>
  <c r="Z651" i="13"/>
  <c r="Y651" i="13"/>
  <c r="W651" i="13"/>
  <c r="V651" i="13"/>
  <c r="U651" i="13"/>
  <c r="T651" i="13"/>
  <c r="N651" i="13"/>
  <c r="I651" i="13"/>
  <c r="X651" i="13" s="1"/>
  <c r="D651" i="13"/>
  <c r="AB650" i="13"/>
  <c r="AA650" i="13"/>
  <c r="Z650" i="13"/>
  <c r="Y650" i="13"/>
  <c r="W650" i="13"/>
  <c r="V650" i="13"/>
  <c r="U650" i="13"/>
  <c r="T650" i="13"/>
  <c r="N650" i="13"/>
  <c r="I650" i="13"/>
  <c r="X650" i="13" s="1"/>
  <c r="D650" i="13"/>
  <c r="AB649" i="13"/>
  <c r="AA649" i="13"/>
  <c r="Z649" i="13"/>
  <c r="Y649" i="13"/>
  <c r="W649" i="13"/>
  <c r="V649" i="13"/>
  <c r="U649" i="13"/>
  <c r="T649" i="13"/>
  <c r="N649" i="13"/>
  <c r="S649" i="13" s="1"/>
  <c r="I649" i="13"/>
  <c r="D649" i="13"/>
  <c r="AB648" i="13"/>
  <c r="AA648" i="13"/>
  <c r="Z648" i="13"/>
  <c r="Y648" i="13"/>
  <c r="X648" i="13"/>
  <c r="W648" i="13"/>
  <c r="V648" i="13"/>
  <c r="U648" i="13"/>
  <c r="T648" i="13"/>
  <c r="S648" i="13"/>
  <c r="N648" i="13"/>
  <c r="I648" i="13"/>
  <c r="D648" i="13"/>
  <c r="AB647" i="13"/>
  <c r="AA647" i="13"/>
  <c r="Z647" i="13"/>
  <c r="Y647" i="13"/>
  <c r="X647" i="13"/>
  <c r="W647" i="13"/>
  <c r="V647" i="13"/>
  <c r="U647" i="13"/>
  <c r="T647" i="13"/>
  <c r="N647" i="13"/>
  <c r="S647" i="13" s="1"/>
  <c r="I647" i="13"/>
  <c r="D647" i="13"/>
  <c r="AB646" i="13"/>
  <c r="AA646" i="13"/>
  <c r="Z646" i="13"/>
  <c r="Y646" i="13"/>
  <c r="W646" i="13"/>
  <c r="V646" i="13"/>
  <c r="U646" i="13"/>
  <c r="T646" i="13"/>
  <c r="N646" i="13"/>
  <c r="S646" i="13" s="1"/>
  <c r="I646" i="13"/>
  <c r="D646" i="13"/>
  <c r="AB645" i="13"/>
  <c r="AA645" i="13"/>
  <c r="Z645" i="13"/>
  <c r="Y645" i="13"/>
  <c r="W645" i="13"/>
  <c r="V645" i="13"/>
  <c r="U645" i="13"/>
  <c r="T645" i="13"/>
  <c r="N645" i="13"/>
  <c r="S645" i="13" s="1"/>
  <c r="I645" i="13"/>
  <c r="D645" i="13"/>
  <c r="AB644" i="13"/>
  <c r="AA644" i="13"/>
  <c r="Z644" i="13"/>
  <c r="Y644" i="13"/>
  <c r="W644" i="13"/>
  <c r="V644" i="13"/>
  <c r="U644" i="13"/>
  <c r="T644" i="13"/>
  <c r="N644" i="13"/>
  <c r="S644" i="13" s="1"/>
  <c r="I644" i="13"/>
  <c r="D644" i="13"/>
  <c r="AB643" i="13"/>
  <c r="AA643" i="13"/>
  <c r="Z643" i="13"/>
  <c r="Y643" i="13"/>
  <c r="W643" i="13"/>
  <c r="V643" i="13"/>
  <c r="U643" i="13"/>
  <c r="T643" i="13"/>
  <c r="N643" i="13"/>
  <c r="X643" i="13" s="1"/>
  <c r="I643" i="13"/>
  <c r="D643" i="13"/>
  <c r="Y642" i="13"/>
  <c r="R642" i="13"/>
  <c r="Q642" i="13"/>
  <c r="P642" i="13"/>
  <c r="O642" i="13"/>
  <c r="M642" i="13"/>
  <c r="AB642" i="13" s="1"/>
  <c r="L642" i="13"/>
  <c r="AA642" i="13" s="1"/>
  <c r="K642" i="13"/>
  <c r="J642" i="13"/>
  <c r="H642" i="13"/>
  <c r="G642" i="13"/>
  <c r="F642" i="13"/>
  <c r="E642" i="13"/>
  <c r="Z641" i="13"/>
  <c r="R641" i="13"/>
  <c r="R640" i="13" s="1"/>
  <c r="Q641" i="13"/>
  <c r="P641" i="13"/>
  <c r="U641" i="13" s="1"/>
  <c r="O641" i="13"/>
  <c r="M641" i="13"/>
  <c r="AB641" i="13" s="1"/>
  <c r="L641" i="13"/>
  <c r="L640" i="13" s="1"/>
  <c r="K641" i="13"/>
  <c r="J641" i="13"/>
  <c r="Y641" i="13" s="1"/>
  <c r="H641" i="13"/>
  <c r="H640" i="13" s="1"/>
  <c r="G641" i="13"/>
  <c r="G640" i="13" s="1"/>
  <c r="F641" i="13"/>
  <c r="F640" i="13" s="1"/>
  <c r="E641" i="13"/>
  <c r="P640" i="13"/>
  <c r="O640" i="13"/>
  <c r="AB638" i="13"/>
  <c r="AA638" i="13"/>
  <c r="Z638" i="13"/>
  <c r="Y638" i="13"/>
  <c r="W638" i="13"/>
  <c r="V638" i="13"/>
  <c r="U638" i="13"/>
  <c r="T638" i="13"/>
  <c r="N638" i="13"/>
  <c r="I638" i="13"/>
  <c r="X638" i="13" s="1"/>
  <c r="D638" i="13"/>
  <c r="AB637" i="13"/>
  <c r="AA637" i="13"/>
  <c r="Z637" i="13"/>
  <c r="Y637" i="13"/>
  <c r="W637" i="13"/>
  <c r="V637" i="13"/>
  <c r="U637" i="13"/>
  <c r="T637" i="13"/>
  <c r="N637" i="13"/>
  <c r="I637" i="13"/>
  <c r="X637" i="13" s="1"/>
  <c r="D637" i="13"/>
  <c r="AB636" i="13"/>
  <c r="AA636" i="13"/>
  <c r="Z636" i="13"/>
  <c r="Y636" i="13"/>
  <c r="W636" i="13"/>
  <c r="V636" i="13"/>
  <c r="U636" i="13"/>
  <c r="T636" i="13"/>
  <c r="N636" i="13"/>
  <c r="S636" i="13" s="1"/>
  <c r="I636" i="13"/>
  <c r="D636" i="13"/>
  <c r="AB635" i="13"/>
  <c r="AA635" i="13"/>
  <c r="Z635" i="13"/>
  <c r="Y635" i="13"/>
  <c r="X635" i="13"/>
  <c r="W635" i="13"/>
  <c r="V635" i="13"/>
  <c r="U635" i="13"/>
  <c r="T635" i="13"/>
  <c r="S635" i="13"/>
  <c r="N635" i="13"/>
  <c r="I635" i="13"/>
  <c r="D635" i="13"/>
  <c r="AB634" i="13"/>
  <c r="AA634" i="13"/>
  <c r="Z634" i="13"/>
  <c r="Y634" i="13"/>
  <c r="X634" i="13"/>
  <c r="W634" i="13"/>
  <c r="V634" i="13"/>
  <c r="U634" i="13"/>
  <c r="T634" i="13"/>
  <c r="N634" i="13"/>
  <c r="I634" i="13"/>
  <c r="D634" i="13"/>
  <c r="AB633" i="13"/>
  <c r="AA633" i="13"/>
  <c r="Z633" i="13"/>
  <c r="Y633" i="13"/>
  <c r="W633" i="13"/>
  <c r="V633" i="13"/>
  <c r="U633" i="13"/>
  <c r="T633" i="13"/>
  <c r="N633" i="13"/>
  <c r="I633" i="13"/>
  <c r="X633" i="13" s="1"/>
  <c r="D633" i="13"/>
  <c r="AB632" i="13"/>
  <c r="AA632" i="13"/>
  <c r="Z632" i="13"/>
  <c r="Y632" i="13"/>
  <c r="W632" i="13"/>
  <c r="V632" i="13"/>
  <c r="U632" i="13"/>
  <c r="T632" i="13"/>
  <c r="N632" i="13"/>
  <c r="S632" i="13" s="1"/>
  <c r="I632" i="13"/>
  <c r="D632" i="13"/>
  <c r="AB631" i="13"/>
  <c r="AA631" i="13"/>
  <c r="Z631" i="13"/>
  <c r="Y631" i="13"/>
  <c r="W631" i="13"/>
  <c r="V631" i="13"/>
  <c r="U631" i="13"/>
  <c r="T631" i="13"/>
  <c r="S631" i="13"/>
  <c r="N631" i="13"/>
  <c r="I631" i="13"/>
  <c r="X631" i="13" s="1"/>
  <c r="D631" i="13"/>
  <c r="AB630" i="13"/>
  <c r="AA630" i="13"/>
  <c r="Z630" i="13"/>
  <c r="Y630" i="13"/>
  <c r="X630" i="13"/>
  <c r="W630" i="13"/>
  <c r="V630" i="13"/>
  <c r="U630" i="13"/>
  <c r="T630" i="13"/>
  <c r="N630" i="13"/>
  <c r="I630" i="13"/>
  <c r="D630" i="13"/>
  <c r="AB629" i="13"/>
  <c r="AA629" i="13"/>
  <c r="Z629" i="13"/>
  <c r="Y629" i="13"/>
  <c r="W629" i="13"/>
  <c r="V629" i="13"/>
  <c r="U629" i="13"/>
  <c r="T629" i="13"/>
  <c r="N629" i="13"/>
  <c r="S629" i="13" s="1"/>
  <c r="I629" i="13"/>
  <c r="D629" i="13"/>
  <c r="AB628" i="13"/>
  <c r="AA628" i="13"/>
  <c r="Z628" i="13"/>
  <c r="Y628" i="13"/>
  <c r="W628" i="13"/>
  <c r="V628" i="13"/>
  <c r="U628" i="13"/>
  <c r="T628" i="13"/>
  <c r="N628" i="13"/>
  <c r="I628" i="13"/>
  <c r="X628" i="13" s="1"/>
  <c r="D628" i="13"/>
  <c r="AB627" i="13"/>
  <c r="AA627" i="13"/>
  <c r="Z627" i="13"/>
  <c r="Y627" i="13"/>
  <c r="W627" i="13"/>
  <c r="V627" i="13"/>
  <c r="U627" i="13"/>
  <c r="T627" i="13"/>
  <c r="N627" i="13"/>
  <c r="S627" i="13" s="1"/>
  <c r="I627" i="13"/>
  <c r="X627" i="13" s="1"/>
  <c r="D627" i="13"/>
  <c r="AB626" i="13"/>
  <c r="AA626" i="13"/>
  <c r="Z626" i="13"/>
  <c r="Y626" i="13"/>
  <c r="W626" i="13"/>
  <c r="V626" i="13"/>
  <c r="U626" i="13"/>
  <c r="T626" i="13"/>
  <c r="N626" i="13"/>
  <c r="S626" i="13" s="1"/>
  <c r="I626" i="13"/>
  <c r="X626" i="13" s="1"/>
  <c r="D626" i="13"/>
  <c r="AB625" i="13"/>
  <c r="AA625" i="13"/>
  <c r="Z625" i="13"/>
  <c r="Y625" i="13"/>
  <c r="W625" i="13"/>
  <c r="V625" i="13"/>
  <c r="U625" i="13"/>
  <c r="T625" i="13"/>
  <c r="N625" i="13"/>
  <c r="I625" i="13"/>
  <c r="X625" i="13" s="1"/>
  <c r="D625" i="13"/>
  <c r="AB624" i="13"/>
  <c r="AA624" i="13"/>
  <c r="Z624" i="13"/>
  <c r="Y624" i="13"/>
  <c r="W624" i="13"/>
  <c r="V624" i="13"/>
  <c r="U624" i="13"/>
  <c r="T624" i="13"/>
  <c r="N624" i="13"/>
  <c r="S624" i="13" s="1"/>
  <c r="I624" i="13"/>
  <c r="X624" i="13" s="1"/>
  <c r="D624" i="13"/>
  <c r="AB623" i="13"/>
  <c r="AA623" i="13"/>
  <c r="Z623" i="13"/>
  <c r="Y623" i="13"/>
  <c r="W623" i="13"/>
  <c r="V623" i="13"/>
  <c r="U623" i="13"/>
  <c r="T623" i="13"/>
  <c r="N623" i="13"/>
  <c r="S623" i="13" s="1"/>
  <c r="I623" i="13"/>
  <c r="X623" i="13" s="1"/>
  <c r="D623" i="13"/>
  <c r="AB622" i="13"/>
  <c r="AA622" i="13"/>
  <c r="Z622" i="13"/>
  <c r="Y622" i="13"/>
  <c r="W622" i="13"/>
  <c r="V622" i="13"/>
  <c r="U622" i="13"/>
  <c r="T622" i="13"/>
  <c r="N622" i="13"/>
  <c r="I622" i="13"/>
  <c r="X622" i="13" s="1"/>
  <c r="D622" i="13"/>
  <c r="AB621" i="13"/>
  <c r="AA621" i="13"/>
  <c r="Z621" i="13"/>
  <c r="Y621" i="13"/>
  <c r="W621" i="13"/>
  <c r="V621" i="13"/>
  <c r="U621" i="13"/>
  <c r="T621" i="13"/>
  <c r="N621" i="13"/>
  <c r="S621" i="13" s="1"/>
  <c r="I621" i="13"/>
  <c r="X621" i="13" s="1"/>
  <c r="D621" i="13"/>
  <c r="AB620" i="13"/>
  <c r="AA620" i="13"/>
  <c r="Z620" i="13"/>
  <c r="Y620" i="13"/>
  <c r="W620" i="13"/>
  <c r="V620" i="13"/>
  <c r="U620" i="13"/>
  <c r="T620" i="13"/>
  <c r="N620" i="13"/>
  <c r="S620" i="13" s="1"/>
  <c r="I620" i="13"/>
  <c r="X620" i="13" s="1"/>
  <c r="D620" i="13"/>
  <c r="AB619" i="13"/>
  <c r="AA619" i="13"/>
  <c r="Z619" i="13"/>
  <c r="Y619" i="13"/>
  <c r="X619" i="13"/>
  <c r="W619" i="13"/>
  <c r="V619" i="13"/>
  <c r="U619" i="13"/>
  <c r="T619" i="13"/>
  <c r="S619" i="13"/>
  <c r="N619" i="13"/>
  <c r="I619" i="13"/>
  <c r="D619" i="13"/>
  <c r="AB618" i="13"/>
  <c r="AA618" i="13"/>
  <c r="Z618" i="13"/>
  <c r="Y618" i="13"/>
  <c r="W618" i="13"/>
  <c r="V618" i="13"/>
  <c r="U618" i="13"/>
  <c r="T618" i="13"/>
  <c r="N618" i="13"/>
  <c r="I618" i="13"/>
  <c r="X618" i="13" s="1"/>
  <c r="D618" i="13"/>
  <c r="AB617" i="13"/>
  <c r="AA617" i="13"/>
  <c r="Z617" i="13"/>
  <c r="Y617" i="13"/>
  <c r="W617" i="13"/>
  <c r="V617" i="13"/>
  <c r="U617" i="13"/>
  <c r="T617" i="13"/>
  <c r="N617" i="13"/>
  <c r="S617" i="13" s="1"/>
  <c r="I617" i="13"/>
  <c r="D617" i="13"/>
  <c r="AB616" i="13"/>
  <c r="AA616" i="13"/>
  <c r="Z616" i="13"/>
  <c r="Y616" i="13"/>
  <c r="W616" i="13"/>
  <c r="V616" i="13"/>
  <c r="U616" i="13"/>
  <c r="T616" i="13"/>
  <c r="N616" i="13"/>
  <c r="S616" i="13" s="1"/>
  <c r="I616" i="13"/>
  <c r="D616" i="13"/>
  <c r="AB615" i="13"/>
  <c r="AA615" i="13"/>
  <c r="Z615" i="13"/>
  <c r="Y615" i="13"/>
  <c r="W615" i="13"/>
  <c r="V615" i="13"/>
  <c r="U615" i="13"/>
  <c r="T615" i="13"/>
  <c r="S615" i="13"/>
  <c r="N615" i="13"/>
  <c r="I615" i="13"/>
  <c r="X615" i="13" s="1"/>
  <c r="D615" i="13"/>
  <c r="AB614" i="13"/>
  <c r="AA614" i="13"/>
  <c r="Z614" i="13"/>
  <c r="Y614" i="13"/>
  <c r="X614" i="13"/>
  <c r="W614" i="13"/>
  <c r="V614" i="13"/>
  <c r="U614" i="13"/>
  <c r="T614" i="13"/>
  <c r="N614" i="13"/>
  <c r="S614" i="13" s="1"/>
  <c r="I614" i="13"/>
  <c r="D614" i="13"/>
  <c r="AB613" i="13"/>
  <c r="AA613" i="13"/>
  <c r="Z613" i="13"/>
  <c r="Y613" i="13"/>
  <c r="W613" i="13"/>
  <c r="V613" i="13"/>
  <c r="U613" i="13"/>
  <c r="T613" i="13"/>
  <c r="N613" i="13"/>
  <c r="N611" i="13" s="1"/>
  <c r="I613" i="13"/>
  <c r="D613" i="13"/>
  <c r="R612" i="13"/>
  <c r="Q612" i="13"/>
  <c r="P612" i="13"/>
  <c r="U612" i="13" s="1"/>
  <c r="O612" i="13"/>
  <c r="M612" i="13"/>
  <c r="L612" i="13"/>
  <c r="V612" i="13" s="1"/>
  <c r="K612" i="13"/>
  <c r="J612" i="13"/>
  <c r="H612" i="13"/>
  <c r="G612" i="13"/>
  <c r="F612" i="13"/>
  <c r="E612" i="13"/>
  <c r="AA611" i="13"/>
  <c r="W611" i="13"/>
  <c r="R611" i="13"/>
  <c r="Q611" i="13"/>
  <c r="P611" i="13"/>
  <c r="P610" i="13" s="1"/>
  <c r="O611" i="13"/>
  <c r="M611" i="13"/>
  <c r="AB611" i="13" s="1"/>
  <c r="L611" i="13"/>
  <c r="K611" i="13"/>
  <c r="J611" i="13"/>
  <c r="Y611" i="13" s="1"/>
  <c r="H611" i="13"/>
  <c r="G611" i="13"/>
  <c r="F611" i="13"/>
  <c r="E611" i="13"/>
  <c r="E610" i="13" s="1"/>
  <c r="Q610" i="13"/>
  <c r="M610" i="13"/>
  <c r="H610" i="13"/>
  <c r="AB608" i="13"/>
  <c r="AA608" i="13"/>
  <c r="Z608" i="13"/>
  <c r="Y608" i="13"/>
  <c r="W608" i="13"/>
  <c r="V608" i="13"/>
  <c r="U608" i="13"/>
  <c r="T608" i="13"/>
  <c r="N608" i="13"/>
  <c r="S608" i="13" s="1"/>
  <c r="I608" i="13"/>
  <c r="D608" i="13"/>
  <c r="AB607" i="13"/>
  <c r="AA607" i="13"/>
  <c r="Z607" i="13"/>
  <c r="Y607" i="13"/>
  <c r="W607" i="13"/>
  <c r="V607" i="13"/>
  <c r="U607" i="13"/>
  <c r="T607" i="13"/>
  <c r="N607" i="13"/>
  <c r="I607" i="13"/>
  <c r="X607" i="13" s="1"/>
  <c r="D607" i="13"/>
  <c r="AB606" i="13"/>
  <c r="AA606" i="13"/>
  <c r="Z606" i="13"/>
  <c r="Y606" i="13"/>
  <c r="W606" i="13"/>
  <c r="V606" i="13"/>
  <c r="U606" i="13"/>
  <c r="T606" i="13"/>
  <c r="N606" i="13"/>
  <c r="S606" i="13" s="1"/>
  <c r="I606" i="13"/>
  <c r="X606" i="13" s="1"/>
  <c r="D606" i="13"/>
  <c r="AB605" i="13"/>
  <c r="AA605" i="13"/>
  <c r="Z605" i="13"/>
  <c r="Y605" i="13"/>
  <c r="W605" i="13"/>
  <c r="V605" i="13"/>
  <c r="U605" i="13"/>
  <c r="T605" i="13"/>
  <c r="N605" i="13"/>
  <c r="I605" i="13"/>
  <c r="X605" i="13" s="1"/>
  <c r="D605" i="13"/>
  <c r="AB604" i="13"/>
  <c r="AA604" i="13"/>
  <c r="Z604" i="13"/>
  <c r="Y604" i="13"/>
  <c r="W604" i="13"/>
  <c r="V604" i="13"/>
  <c r="U604" i="13"/>
  <c r="T604" i="13"/>
  <c r="N604" i="13"/>
  <c r="I604" i="13"/>
  <c r="X604" i="13" s="1"/>
  <c r="D604" i="13"/>
  <c r="AB603" i="13"/>
  <c r="AA603" i="13"/>
  <c r="Z603" i="13"/>
  <c r="Y603" i="13"/>
  <c r="W603" i="13"/>
  <c r="V603" i="13"/>
  <c r="U603" i="13"/>
  <c r="T603" i="13"/>
  <c r="N603" i="13"/>
  <c r="S603" i="13" s="1"/>
  <c r="I603" i="13"/>
  <c r="X603" i="13" s="1"/>
  <c r="D603" i="13"/>
  <c r="AB602" i="13"/>
  <c r="AA602" i="13"/>
  <c r="Z602" i="13"/>
  <c r="Y602" i="13"/>
  <c r="W602" i="13"/>
  <c r="V602" i="13"/>
  <c r="U602" i="13"/>
  <c r="T602" i="13"/>
  <c r="N602" i="13"/>
  <c r="S602" i="13" s="1"/>
  <c r="I602" i="13"/>
  <c r="X602" i="13" s="1"/>
  <c r="D602" i="13"/>
  <c r="AB601" i="13"/>
  <c r="AA601" i="13"/>
  <c r="Z601" i="13"/>
  <c r="Y601" i="13"/>
  <c r="W601" i="13"/>
  <c r="V601" i="13"/>
  <c r="U601" i="13"/>
  <c r="T601" i="13"/>
  <c r="N601" i="13"/>
  <c r="I601" i="13"/>
  <c r="X601" i="13" s="1"/>
  <c r="D601" i="13"/>
  <c r="AB600" i="13"/>
  <c r="AA600" i="13"/>
  <c r="Z600" i="13"/>
  <c r="Y600" i="13"/>
  <c r="W600" i="13"/>
  <c r="V600" i="13"/>
  <c r="U600" i="13"/>
  <c r="T600" i="13"/>
  <c r="N600" i="13"/>
  <c r="I600" i="13"/>
  <c r="X600" i="13" s="1"/>
  <c r="D600" i="13"/>
  <c r="AB599" i="13"/>
  <c r="AA599" i="13"/>
  <c r="Z599" i="13"/>
  <c r="Y599" i="13"/>
  <c r="W599" i="13"/>
  <c r="V599" i="13"/>
  <c r="U599" i="13"/>
  <c r="T599" i="13"/>
  <c r="N599" i="13"/>
  <c r="S599" i="13" s="1"/>
  <c r="I599" i="13"/>
  <c r="D599" i="13"/>
  <c r="AB598" i="13"/>
  <c r="AA598" i="13"/>
  <c r="Z598" i="13"/>
  <c r="Y598" i="13"/>
  <c r="X598" i="13"/>
  <c r="W598" i="13"/>
  <c r="V598" i="13"/>
  <c r="U598" i="13"/>
  <c r="T598" i="13"/>
  <c r="S598" i="13"/>
  <c r="N598" i="13"/>
  <c r="I598" i="13"/>
  <c r="D598" i="13"/>
  <c r="AB597" i="13"/>
  <c r="AA597" i="13"/>
  <c r="Z597" i="13"/>
  <c r="Y597" i="13"/>
  <c r="X597" i="13"/>
  <c r="W597" i="13"/>
  <c r="V597" i="13"/>
  <c r="U597" i="13"/>
  <c r="T597" i="13"/>
  <c r="N597" i="13"/>
  <c r="S597" i="13" s="1"/>
  <c r="I597" i="13"/>
  <c r="D597" i="13"/>
  <c r="AB596" i="13"/>
  <c r="AA596" i="13"/>
  <c r="Z596" i="13"/>
  <c r="Y596" i="13"/>
  <c r="W596" i="13"/>
  <c r="V596" i="13"/>
  <c r="U596" i="13"/>
  <c r="T596" i="13"/>
  <c r="N596" i="13"/>
  <c r="S596" i="13" s="1"/>
  <c r="I596" i="13"/>
  <c r="D596" i="13"/>
  <c r="AB595" i="13"/>
  <c r="AA595" i="13"/>
  <c r="Z595" i="13"/>
  <c r="Y595" i="13"/>
  <c r="W595" i="13"/>
  <c r="V595" i="13"/>
  <c r="U595" i="13"/>
  <c r="T595" i="13"/>
  <c r="S595" i="13"/>
  <c r="N595" i="13"/>
  <c r="I595" i="13"/>
  <c r="D595" i="13"/>
  <c r="AB594" i="13"/>
  <c r="AA594" i="13"/>
  <c r="Z594" i="13"/>
  <c r="Y594" i="13"/>
  <c r="X594" i="13"/>
  <c r="W594" i="13"/>
  <c r="V594" i="13"/>
  <c r="U594" i="13"/>
  <c r="T594" i="13"/>
  <c r="S594" i="13"/>
  <c r="N594" i="13"/>
  <c r="I594" i="13"/>
  <c r="D594" i="13"/>
  <c r="AB593" i="13"/>
  <c r="AA593" i="13"/>
  <c r="Z593" i="13"/>
  <c r="Y593" i="13"/>
  <c r="X593" i="13"/>
  <c r="W593" i="13"/>
  <c r="V593" i="13"/>
  <c r="U593" i="13"/>
  <c r="T593" i="13"/>
  <c r="N593" i="13"/>
  <c r="I593" i="13"/>
  <c r="D593" i="13"/>
  <c r="AB592" i="13"/>
  <c r="AA592" i="13"/>
  <c r="Z592" i="13"/>
  <c r="Y592" i="13"/>
  <c r="W592" i="13"/>
  <c r="V592" i="13"/>
  <c r="U592" i="13"/>
  <c r="T592" i="13"/>
  <c r="N592" i="13"/>
  <c r="S592" i="13" s="1"/>
  <c r="I592" i="13"/>
  <c r="D592" i="13"/>
  <c r="AB591" i="13"/>
  <c r="AA591" i="13"/>
  <c r="Z591" i="13"/>
  <c r="Y591" i="13"/>
  <c r="W591" i="13"/>
  <c r="V591" i="13"/>
  <c r="U591" i="13"/>
  <c r="T591" i="13"/>
  <c r="S591" i="13"/>
  <c r="N591" i="13"/>
  <c r="I591" i="13"/>
  <c r="D591" i="13"/>
  <c r="AB590" i="13"/>
  <c r="AA590" i="13"/>
  <c r="Z590" i="13"/>
  <c r="Y590" i="13"/>
  <c r="X590" i="13"/>
  <c r="W590" i="13"/>
  <c r="V590" i="13"/>
  <c r="U590" i="13"/>
  <c r="T590" i="13"/>
  <c r="S590" i="13"/>
  <c r="N590" i="13"/>
  <c r="I590" i="13"/>
  <c r="D590" i="13"/>
  <c r="AB589" i="13"/>
  <c r="AA589" i="13"/>
  <c r="Z589" i="13"/>
  <c r="Y589" i="13"/>
  <c r="X589" i="13"/>
  <c r="W589" i="13"/>
  <c r="V589" i="13"/>
  <c r="U589" i="13"/>
  <c r="T589" i="13"/>
  <c r="N589" i="13"/>
  <c r="S589" i="13" s="1"/>
  <c r="I589" i="13"/>
  <c r="D589" i="13"/>
  <c r="AB588" i="13"/>
  <c r="AA588" i="13"/>
  <c r="Z588" i="13"/>
  <c r="Y588" i="13"/>
  <c r="W588" i="13"/>
  <c r="V588" i="13"/>
  <c r="U588" i="13"/>
  <c r="T588" i="13"/>
  <c r="N588" i="13"/>
  <c r="I588" i="13"/>
  <c r="D588" i="13"/>
  <c r="AB587" i="13"/>
  <c r="AA587" i="13"/>
  <c r="Z587" i="13"/>
  <c r="Y587" i="13"/>
  <c r="W587" i="13"/>
  <c r="V587" i="13"/>
  <c r="U587" i="13"/>
  <c r="T587" i="13"/>
  <c r="N587" i="13"/>
  <c r="S587" i="13" s="1"/>
  <c r="I587" i="13"/>
  <c r="D587" i="13"/>
  <c r="AB586" i="13"/>
  <c r="AA586" i="13"/>
  <c r="Z586" i="13"/>
  <c r="Y586" i="13"/>
  <c r="W586" i="13"/>
  <c r="V586" i="13"/>
  <c r="U586" i="13"/>
  <c r="T586" i="13"/>
  <c r="N586" i="13"/>
  <c r="S586" i="13" s="1"/>
  <c r="I586" i="13"/>
  <c r="D586" i="13"/>
  <c r="AB585" i="13"/>
  <c r="AA585" i="13"/>
  <c r="Z585" i="13"/>
  <c r="Y585" i="13"/>
  <c r="W585" i="13"/>
  <c r="V585" i="13"/>
  <c r="U585" i="13"/>
  <c r="T585" i="13"/>
  <c r="S585" i="13"/>
  <c r="N585" i="13"/>
  <c r="I585" i="13"/>
  <c r="X585" i="13" s="1"/>
  <c r="D585" i="13"/>
  <c r="AB584" i="13"/>
  <c r="AA584" i="13"/>
  <c r="Z584" i="13"/>
  <c r="Y584" i="13"/>
  <c r="W584" i="13"/>
  <c r="V584" i="13"/>
  <c r="U584" i="13"/>
  <c r="T584" i="13"/>
  <c r="N584" i="13"/>
  <c r="I584" i="13"/>
  <c r="D584" i="13"/>
  <c r="AB583" i="13"/>
  <c r="AA583" i="13"/>
  <c r="Z583" i="13"/>
  <c r="Y583" i="13"/>
  <c r="W583" i="13"/>
  <c r="V583" i="13"/>
  <c r="U583" i="13"/>
  <c r="T583" i="13"/>
  <c r="N583" i="13"/>
  <c r="I583" i="13"/>
  <c r="D583" i="13"/>
  <c r="R582" i="13"/>
  <c r="Q582" i="13"/>
  <c r="V582" i="13" s="1"/>
  <c r="P582" i="13"/>
  <c r="O582" i="13"/>
  <c r="N582" i="13"/>
  <c r="M582" i="13"/>
  <c r="L582" i="13"/>
  <c r="AA582" i="13" s="1"/>
  <c r="K582" i="13"/>
  <c r="Z582" i="13" s="1"/>
  <c r="J582" i="13"/>
  <c r="H582" i="13"/>
  <c r="G582" i="13"/>
  <c r="F582" i="13"/>
  <c r="E582" i="13"/>
  <c r="E580" i="13" s="1"/>
  <c r="R581" i="13"/>
  <c r="W581" i="13" s="1"/>
  <c r="Q581" i="13"/>
  <c r="P581" i="13"/>
  <c r="O581" i="13"/>
  <c r="M581" i="13"/>
  <c r="AB581" i="13" s="1"/>
  <c r="L581" i="13"/>
  <c r="AA581" i="13" s="1"/>
  <c r="K581" i="13"/>
  <c r="J581" i="13"/>
  <c r="Y581" i="13" s="1"/>
  <c r="H581" i="13"/>
  <c r="H580" i="13" s="1"/>
  <c r="G581" i="13"/>
  <c r="F581" i="13"/>
  <c r="E581" i="13"/>
  <c r="D581" i="13"/>
  <c r="Q580" i="13"/>
  <c r="P580" i="13"/>
  <c r="L580" i="13"/>
  <c r="AA580" i="13" s="1"/>
  <c r="AB578" i="13"/>
  <c r="AA578" i="13"/>
  <c r="Z578" i="13"/>
  <c r="Y578" i="13"/>
  <c r="W578" i="13"/>
  <c r="V578" i="13"/>
  <c r="U578" i="13"/>
  <c r="T578" i="13"/>
  <c r="N578" i="13"/>
  <c r="I578" i="13"/>
  <c r="X578" i="13" s="1"/>
  <c r="D578" i="13"/>
  <c r="AB577" i="13"/>
  <c r="AA577" i="13"/>
  <c r="Z577" i="13"/>
  <c r="Y577" i="13"/>
  <c r="W577" i="13"/>
  <c r="V577" i="13"/>
  <c r="U577" i="13"/>
  <c r="T577" i="13"/>
  <c r="S577" i="13"/>
  <c r="N577" i="13"/>
  <c r="I577" i="13"/>
  <c r="X577" i="13" s="1"/>
  <c r="D577" i="13"/>
  <c r="AB576" i="13"/>
  <c r="AA576" i="13"/>
  <c r="Z576" i="13"/>
  <c r="Y576" i="13"/>
  <c r="W576" i="13"/>
  <c r="V576" i="13"/>
  <c r="U576" i="13"/>
  <c r="T576" i="13"/>
  <c r="N576" i="13"/>
  <c r="S576" i="13" s="1"/>
  <c r="I576" i="13"/>
  <c r="X576" i="13" s="1"/>
  <c r="D576" i="13"/>
  <c r="AB575" i="13"/>
  <c r="AA575" i="13"/>
  <c r="Z575" i="13"/>
  <c r="Y575" i="13"/>
  <c r="W575" i="13"/>
  <c r="V575" i="13"/>
  <c r="U575" i="13"/>
  <c r="T575" i="13"/>
  <c r="N575" i="13"/>
  <c r="I575" i="13"/>
  <c r="X575" i="13" s="1"/>
  <c r="D575" i="13"/>
  <c r="AB574" i="13"/>
  <c r="AA574" i="13"/>
  <c r="Z574" i="13"/>
  <c r="Y574" i="13"/>
  <c r="W574" i="13"/>
  <c r="V574" i="13"/>
  <c r="U574" i="13"/>
  <c r="T574" i="13"/>
  <c r="N574" i="13"/>
  <c r="I574" i="13"/>
  <c r="D574" i="13"/>
  <c r="AB573" i="13"/>
  <c r="AA573" i="13"/>
  <c r="Z573" i="13"/>
  <c r="Y573" i="13"/>
  <c r="W573" i="13"/>
  <c r="V573" i="13"/>
  <c r="U573" i="13"/>
  <c r="T573" i="13"/>
  <c r="S573" i="13"/>
  <c r="N573" i="13"/>
  <c r="I573" i="13"/>
  <c r="D573" i="13"/>
  <c r="AB572" i="13"/>
  <c r="AA572" i="13"/>
  <c r="Z572" i="13"/>
  <c r="Y572" i="13"/>
  <c r="X572" i="13"/>
  <c r="W572" i="13"/>
  <c r="V572" i="13"/>
  <c r="U572" i="13"/>
  <c r="T572" i="13"/>
  <c r="S572" i="13"/>
  <c r="N572" i="13"/>
  <c r="I572" i="13"/>
  <c r="D572" i="13"/>
  <c r="AB571" i="13"/>
  <c r="AA571" i="13"/>
  <c r="Z571" i="13"/>
  <c r="Y571" i="13"/>
  <c r="W571" i="13"/>
  <c r="V571" i="13"/>
  <c r="U571" i="13"/>
  <c r="T571" i="13"/>
  <c r="N571" i="13"/>
  <c r="I571" i="13"/>
  <c r="D571" i="13"/>
  <c r="AB570" i="13"/>
  <c r="AA570" i="13"/>
  <c r="Z570" i="13"/>
  <c r="Y570" i="13"/>
  <c r="W570" i="13"/>
  <c r="V570" i="13"/>
  <c r="U570" i="13"/>
  <c r="T570" i="13"/>
  <c r="N570" i="13"/>
  <c r="I570" i="13"/>
  <c r="D570" i="13"/>
  <c r="AB569" i="13"/>
  <c r="AA569" i="13"/>
  <c r="Z569" i="13"/>
  <c r="Y569" i="13"/>
  <c r="W569" i="13"/>
  <c r="V569" i="13"/>
  <c r="U569" i="13"/>
  <c r="T569" i="13"/>
  <c r="N569" i="13"/>
  <c r="S569" i="13" s="1"/>
  <c r="I569" i="13"/>
  <c r="D569" i="13"/>
  <c r="AB568" i="13"/>
  <c r="AA568" i="13"/>
  <c r="Z568" i="13"/>
  <c r="Y568" i="13"/>
  <c r="W568" i="13"/>
  <c r="V568" i="13"/>
  <c r="U568" i="13"/>
  <c r="T568" i="13"/>
  <c r="S568" i="13"/>
  <c r="N568" i="13"/>
  <c r="I568" i="13"/>
  <c r="X568" i="13" s="1"/>
  <c r="D568" i="13"/>
  <c r="AB567" i="13"/>
  <c r="AA567" i="13"/>
  <c r="Z567" i="13"/>
  <c r="Y567" i="13"/>
  <c r="W567" i="13"/>
  <c r="V567" i="13"/>
  <c r="U567" i="13"/>
  <c r="T567" i="13"/>
  <c r="N567" i="13"/>
  <c r="I567" i="13"/>
  <c r="D567" i="13"/>
  <c r="AB566" i="13"/>
  <c r="AA566" i="13"/>
  <c r="Z566" i="13"/>
  <c r="Y566" i="13"/>
  <c r="W566" i="13"/>
  <c r="V566" i="13"/>
  <c r="U566" i="13"/>
  <c r="T566" i="13"/>
  <c r="N566" i="13"/>
  <c r="I566" i="13"/>
  <c r="X566" i="13" s="1"/>
  <c r="D566" i="13"/>
  <c r="AB565" i="13"/>
  <c r="AA565" i="13"/>
  <c r="Z565" i="13"/>
  <c r="Y565" i="13"/>
  <c r="W565" i="13"/>
  <c r="V565" i="13"/>
  <c r="U565" i="13"/>
  <c r="T565" i="13"/>
  <c r="N565" i="13"/>
  <c r="S565" i="13" s="1"/>
  <c r="I565" i="13"/>
  <c r="X565" i="13" s="1"/>
  <c r="D565" i="13"/>
  <c r="AB564" i="13"/>
  <c r="AA564" i="13"/>
  <c r="Z564" i="13"/>
  <c r="Y564" i="13"/>
  <c r="W564" i="13"/>
  <c r="V564" i="13"/>
  <c r="U564" i="13"/>
  <c r="T564" i="13"/>
  <c r="N564" i="13"/>
  <c r="S564" i="13" s="1"/>
  <c r="I564" i="13"/>
  <c r="X564" i="13" s="1"/>
  <c r="D564" i="13"/>
  <c r="AB563" i="13"/>
  <c r="AA563" i="13"/>
  <c r="Z563" i="13"/>
  <c r="Y563" i="13"/>
  <c r="W563" i="13"/>
  <c r="V563" i="13"/>
  <c r="U563" i="13"/>
  <c r="T563" i="13"/>
  <c r="N563" i="13"/>
  <c r="I563" i="13"/>
  <c r="X563" i="13" s="1"/>
  <c r="D563" i="13"/>
  <c r="AB562" i="13"/>
  <c r="AA562" i="13"/>
  <c r="Z562" i="13"/>
  <c r="Y562" i="13"/>
  <c r="W562" i="13"/>
  <c r="V562" i="13"/>
  <c r="U562" i="13"/>
  <c r="T562" i="13"/>
  <c r="N562" i="13"/>
  <c r="I562" i="13"/>
  <c r="X562" i="13" s="1"/>
  <c r="D562" i="13"/>
  <c r="AB561" i="13"/>
  <c r="AA561" i="13"/>
  <c r="Z561" i="13"/>
  <c r="Y561" i="13"/>
  <c r="W561" i="13"/>
  <c r="V561" i="13"/>
  <c r="U561" i="13"/>
  <c r="T561" i="13"/>
  <c r="S561" i="13"/>
  <c r="N561" i="13"/>
  <c r="I561" i="13"/>
  <c r="X561" i="13" s="1"/>
  <c r="D561" i="13"/>
  <c r="AB560" i="13"/>
  <c r="AA560" i="13"/>
  <c r="Z560" i="13"/>
  <c r="Y560" i="13"/>
  <c r="W560" i="13"/>
  <c r="V560" i="13"/>
  <c r="U560" i="13"/>
  <c r="T560" i="13"/>
  <c r="N560" i="13"/>
  <c r="S560" i="13" s="1"/>
  <c r="I560" i="13"/>
  <c r="X560" i="13" s="1"/>
  <c r="D560" i="13"/>
  <c r="AB559" i="13"/>
  <c r="AA559" i="13"/>
  <c r="Z559" i="13"/>
  <c r="Y559" i="13"/>
  <c r="W559" i="13"/>
  <c r="V559" i="13"/>
  <c r="U559" i="13"/>
  <c r="T559" i="13"/>
  <c r="N559" i="13"/>
  <c r="I559" i="13"/>
  <c r="X559" i="13" s="1"/>
  <c r="D559" i="13"/>
  <c r="AB558" i="13"/>
  <c r="AA558" i="13"/>
  <c r="Z558" i="13"/>
  <c r="Y558" i="13"/>
  <c r="W558" i="13"/>
  <c r="V558" i="13"/>
  <c r="U558" i="13"/>
  <c r="T558" i="13"/>
  <c r="N558" i="13"/>
  <c r="I558" i="13"/>
  <c r="D558" i="13"/>
  <c r="AB557" i="13"/>
  <c r="AA557" i="13"/>
  <c r="Z557" i="13"/>
  <c r="Y557" i="13"/>
  <c r="W557" i="13"/>
  <c r="V557" i="13"/>
  <c r="U557" i="13"/>
  <c r="T557" i="13"/>
  <c r="S557" i="13"/>
  <c r="N557" i="13"/>
  <c r="I557" i="13"/>
  <c r="D557" i="13"/>
  <c r="AB556" i="13"/>
  <c r="AA556" i="13"/>
  <c r="Z556" i="13"/>
  <c r="Y556" i="13"/>
  <c r="X556" i="13"/>
  <c r="W556" i="13"/>
  <c r="V556" i="13"/>
  <c r="U556" i="13"/>
  <c r="T556" i="13"/>
  <c r="S556" i="13"/>
  <c r="N556" i="13"/>
  <c r="I556" i="13"/>
  <c r="D556" i="13"/>
  <c r="AB555" i="13"/>
  <c r="AA555" i="13"/>
  <c r="Z555" i="13"/>
  <c r="Y555" i="13"/>
  <c r="W555" i="13"/>
  <c r="V555" i="13"/>
  <c r="U555" i="13"/>
  <c r="T555" i="13"/>
  <c r="N555" i="13"/>
  <c r="I555" i="13"/>
  <c r="D555" i="13"/>
  <c r="AB554" i="13"/>
  <c r="AA554" i="13"/>
  <c r="Z554" i="13"/>
  <c r="Y554" i="13"/>
  <c r="W554" i="13"/>
  <c r="V554" i="13"/>
  <c r="U554" i="13"/>
  <c r="T554" i="13"/>
  <c r="N554" i="13"/>
  <c r="I554" i="13"/>
  <c r="D554" i="13"/>
  <c r="AB553" i="13"/>
  <c r="AA553" i="13"/>
  <c r="Z553" i="13"/>
  <c r="Y553" i="13"/>
  <c r="W553" i="13"/>
  <c r="V553" i="13"/>
  <c r="U553" i="13"/>
  <c r="T553" i="13"/>
  <c r="N553" i="13"/>
  <c r="S553" i="13" s="1"/>
  <c r="I553" i="13"/>
  <c r="D553" i="13"/>
  <c r="AB552" i="13"/>
  <c r="AA552" i="13"/>
  <c r="Z552" i="13"/>
  <c r="Y552" i="13"/>
  <c r="W552" i="13"/>
  <c r="V552" i="13"/>
  <c r="U552" i="13"/>
  <c r="T552" i="13"/>
  <c r="S552" i="13"/>
  <c r="N552" i="13"/>
  <c r="I552" i="13"/>
  <c r="X552" i="13" s="1"/>
  <c r="D552" i="13"/>
  <c r="AB551" i="13"/>
  <c r="AA551" i="13"/>
  <c r="Z551" i="13"/>
  <c r="Y551" i="13"/>
  <c r="W551" i="13"/>
  <c r="V551" i="13"/>
  <c r="U551" i="13"/>
  <c r="T551" i="13"/>
  <c r="N551" i="13"/>
  <c r="I551" i="13"/>
  <c r="D551" i="13"/>
  <c r="AB550" i="13"/>
  <c r="AA550" i="13"/>
  <c r="Z550" i="13"/>
  <c r="Y550" i="13"/>
  <c r="W550" i="13"/>
  <c r="V550" i="13"/>
  <c r="U550" i="13"/>
  <c r="T550" i="13"/>
  <c r="N550" i="13"/>
  <c r="I550" i="13"/>
  <c r="X550" i="13" s="1"/>
  <c r="D550" i="13"/>
  <c r="AB549" i="13"/>
  <c r="AA549" i="13"/>
  <c r="Z549" i="13"/>
  <c r="Y549" i="13"/>
  <c r="W549" i="13"/>
  <c r="V549" i="13"/>
  <c r="U549" i="13"/>
  <c r="T549" i="13"/>
  <c r="N549" i="13"/>
  <c r="S549" i="13" s="1"/>
  <c r="I549" i="13"/>
  <c r="X549" i="13" s="1"/>
  <c r="D549" i="13"/>
  <c r="AB548" i="13"/>
  <c r="AA548" i="13"/>
  <c r="Z548" i="13"/>
  <c r="Y548" i="13"/>
  <c r="W548" i="13"/>
  <c r="V548" i="13"/>
  <c r="U548" i="13"/>
  <c r="T548" i="13"/>
  <c r="N548" i="13"/>
  <c r="S548" i="13" s="1"/>
  <c r="I548" i="13"/>
  <c r="X548" i="13" s="1"/>
  <c r="D548" i="13"/>
  <c r="AB547" i="13"/>
  <c r="AA547" i="13"/>
  <c r="Z547" i="13"/>
  <c r="Y547" i="13"/>
  <c r="W547" i="13"/>
  <c r="V547" i="13"/>
  <c r="U547" i="13"/>
  <c r="T547" i="13"/>
  <c r="N547" i="13"/>
  <c r="I547" i="13"/>
  <c r="X547" i="13" s="1"/>
  <c r="D547" i="13"/>
  <c r="AB546" i="13"/>
  <c r="AA546" i="13"/>
  <c r="Z546" i="13"/>
  <c r="Y546" i="13"/>
  <c r="W546" i="13"/>
  <c r="V546" i="13"/>
  <c r="U546" i="13"/>
  <c r="T546" i="13"/>
  <c r="N546" i="13"/>
  <c r="I546" i="13"/>
  <c r="X546" i="13" s="1"/>
  <c r="D546" i="13"/>
  <c r="AB545" i="13"/>
  <c r="AA545" i="13"/>
  <c r="Z545" i="13"/>
  <c r="Y545" i="13"/>
  <c r="W545" i="13"/>
  <c r="V545" i="13"/>
  <c r="U545" i="13"/>
  <c r="T545" i="13"/>
  <c r="S545" i="13"/>
  <c r="N545" i="13"/>
  <c r="I545" i="13"/>
  <c r="D545" i="13"/>
  <c r="AB544" i="13"/>
  <c r="AA544" i="13"/>
  <c r="Z544" i="13"/>
  <c r="Y544" i="13"/>
  <c r="W544" i="13"/>
  <c r="V544" i="13"/>
  <c r="U544" i="13"/>
  <c r="T544" i="13"/>
  <c r="N544" i="13"/>
  <c r="S544" i="13" s="1"/>
  <c r="I544" i="13"/>
  <c r="X544" i="13" s="1"/>
  <c r="D544" i="13"/>
  <c r="AB543" i="13"/>
  <c r="AA543" i="13"/>
  <c r="Z543" i="13"/>
  <c r="Y543" i="13"/>
  <c r="W543" i="13"/>
  <c r="V543" i="13"/>
  <c r="U543" i="13"/>
  <c r="T543" i="13"/>
  <c r="N543" i="13"/>
  <c r="I543" i="13"/>
  <c r="X543" i="13" s="1"/>
  <c r="D543" i="13"/>
  <c r="AB542" i="13"/>
  <c r="AA542" i="13"/>
  <c r="Z542" i="13"/>
  <c r="Y542" i="13"/>
  <c r="W542" i="13"/>
  <c r="V542" i="13"/>
  <c r="U542" i="13"/>
  <c r="T542" i="13"/>
  <c r="N542" i="13"/>
  <c r="I542" i="13"/>
  <c r="D542" i="13"/>
  <c r="AB541" i="13"/>
  <c r="AA541" i="13"/>
  <c r="Z541" i="13"/>
  <c r="Y541" i="13"/>
  <c r="W541" i="13"/>
  <c r="V541" i="13"/>
  <c r="U541" i="13"/>
  <c r="T541" i="13"/>
  <c r="S541" i="13"/>
  <c r="N541" i="13"/>
  <c r="X541" i="13" s="1"/>
  <c r="I541" i="13"/>
  <c r="D541" i="13"/>
  <c r="AB540" i="13"/>
  <c r="AA540" i="13"/>
  <c r="Z540" i="13"/>
  <c r="Y540" i="13"/>
  <c r="X540" i="13"/>
  <c r="W540" i="13"/>
  <c r="V540" i="13"/>
  <c r="U540" i="13"/>
  <c r="T540" i="13"/>
  <c r="S540" i="13"/>
  <c r="N540" i="13"/>
  <c r="I540" i="13"/>
  <c r="D540" i="13"/>
  <c r="AB539" i="13"/>
  <c r="AA539" i="13"/>
  <c r="Z539" i="13"/>
  <c r="Y539" i="13"/>
  <c r="W539" i="13"/>
  <c r="V539" i="13"/>
  <c r="U539" i="13"/>
  <c r="T539" i="13"/>
  <c r="N539" i="13"/>
  <c r="I539" i="13"/>
  <c r="D539" i="13"/>
  <c r="Z538" i="13"/>
  <c r="R538" i="13"/>
  <c r="Q538" i="13"/>
  <c r="V538" i="13" s="1"/>
  <c r="P538" i="13"/>
  <c r="U538" i="13" s="1"/>
  <c r="O538" i="13"/>
  <c r="N538" i="13"/>
  <c r="M538" i="13"/>
  <c r="L538" i="13"/>
  <c r="K538" i="13"/>
  <c r="J538" i="13"/>
  <c r="Y538" i="13" s="1"/>
  <c r="H538" i="13"/>
  <c r="G538" i="13"/>
  <c r="F538" i="13"/>
  <c r="E538" i="13"/>
  <c r="R537" i="13"/>
  <c r="W537" i="13" s="1"/>
  <c r="Q537" i="13"/>
  <c r="V537" i="13" s="1"/>
  <c r="P537" i="13"/>
  <c r="O537" i="13"/>
  <c r="N537" i="13"/>
  <c r="N536" i="13" s="1"/>
  <c r="M537" i="13"/>
  <c r="L537" i="13"/>
  <c r="AA537" i="13" s="1"/>
  <c r="K537" i="13"/>
  <c r="K536" i="13" s="1"/>
  <c r="J537" i="13"/>
  <c r="H537" i="13"/>
  <c r="H536" i="13" s="1"/>
  <c r="G537" i="13"/>
  <c r="G536" i="13" s="1"/>
  <c r="F537" i="13"/>
  <c r="E537" i="13"/>
  <c r="P536" i="13"/>
  <c r="L536" i="13"/>
  <c r="AB534" i="13"/>
  <c r="AA534" i="13"/>
  <c r="Z534" i="13"/>
  <c r="Y534" i="13"/>
  <c r="X534" i="13"/>
  <c r="W534" i="13"/>
  <c r="V534" i="13"/>
  <c r="U534" i="13"/>
  <c r="T534" i="13"/>
  <c r="N534" i="13"/>
  <c r="S534" i="13" s="1"/>
  <c r="I534" i="13"/>
  <c r="D534" i="13"/>
  <c r="AB533" i="13"/>
  <c r="AA533" i="13"/>
  <c r="Z533" i="13"/>
  <c r="Y533" i="13"/>
  <c r="W533" i="13"/>
  <c r="V533" i="13"/>
  <c r="U533" i="13"/>
  <c r="T533" i="13"/>
  <c r="N533" i="13"/>
  <c r="I533" i="13"/>
  <c r="D533" i="13"/>
  <c r="AB532" i="13"/>
  <c r="AA532" i="13"/>
  <c r="Z532" i="13"/>
  <c r="Y532" i="13"/>
  <c r="W532" i="13"/>
  <c r="V532" i="13"/>
  <c r="U532" i="13"/>
  <c r="T532" i="13"/>
  <c r="N532" i="13"/>
  <c r="I532" i="13"/>
  <c r="D532" i="13"/>
  <c r="AB531" i="13"/>
  <c r="AA531" i="13"/>
  <c r="Z531" i="13"/>
  <c r="Y531" i="13"/>
  <c r="W531" i="13"/>
  <c r="V531" i="13"/>
  <c r="U531" i="13"/>
  <c r="T531" i="13"/>
  <c r="N531" i="13"/>
  <c r="S531" i="13" s="1"/>
  <c r="I531" i="13"/>
  <c r="X531" i="13" s="1"/>
  <c r="D531" i="13"/>
  <c r="AB530" i="13"/>
  <c r="AA530" i="13"/>
  <c r="Z530" i="13"/>
  <c r="Y530" i="13"/>
  <c r="W530" i="13"/>
  <c r="V530" i="13"/>
  <c r="U530" i="13"/>
  <c r="T530" i="13"/>
  <c r="N530" i="13"/>
  <c r="S530" i="13" s="1"/>
  <c r="I530" i="13"/>
  <c r="X530" i="13" s="1"/>
  <c r="D530" i="13"/>
  <c r="AB529" i="13"/>
  <c r="AA529" i="13"/>
  <c r="Z529" i="13"/>
  <c r="Y529" i="13"/>
  <c r="W529" i="13"/>
  <c r="V529" i="13"/>
  <c r="U529" i="13"/>
  <c r="T529" i="13"/>
  <c r="N529" i="13"/>
  <c r="I529" i="13"/>
  <c r="D529" i="13"/>
  <c r="AB528" i="13"/>
  <c r="AA528" i="13"/>
  <c r="Z528" i="13"/>
  <c r="Y528" i="13"/>
  <c r="W528" i="13"/>
  <c r="V528" i="13"/>
  <c r="U528" i="13"/>
  <c r="T528" i="13"/>
  <c r="N528" i="13"/>
  <c r="I528" i="13"/>
  <c r="D528" i="13"/>
  <c r="AB527" i="13"/>
  <c r="AA527" i="13"/>
  <c r="Z527" i="13"/>
  <c r="Y527" i="13"/>
  <c r="W527" i="13"/>
  <c r="V527" i="13"/>
  <c r="U527" i="13"/>
  <c r="T527" i="13"/>
  <c r="N527" i="13"/>
  <c r="S527" i="13" s="1"/>
  <c r="I527" i="13"/>
  <c r="X527" i="13" s="1"/>
  <c r="D527" i="13"/>
  <c r="AB526" i="13"/>
  <c r="AA526" i="13"/>
  <c r="Z526" i="13"/>
  <c r="Y526" i="13"/>
  <c r="W526" i="13"/>
  <c r="V526" i="13"/>
  <c r="U526" i="13"/>
  <c r="T526" i="13"/>
  <c r="N526" i="13"/>
  <c r="I526" i="13"/>
  <c r="X526" i="13" s="1"/>
  <c r="D526" i="13"/>
  <c r="AB525" i="13"/>
  <c r="AA525" i="13"/>
  <c r="Z525" i="13"/>
  <c r="Y525" i="13"/>
  <c r="W525" i="13"/>
  <c r="V525" i="13"/>
  <c r="U525" i="13"/>
  <c r="T525" i="13"/>
  <c r="N525" i="13"/>
  <c r="S525" i="13" s="1"/>
  <c r="I525" i="13"/>
  <c r="D525" i="13"/>
  <c r="AB524" i="13"/>
  <c r="AA524" i="13"/>
  <c r="Z524" i="13"/>
  <c r="Y524" i="13"/>
  <c r="W524" i="13"/>
  <c r="V524" i="13"/>
  <c r="U524" i="13"/>
  <c r="T524" i="13"/>
  <c r="N524" i="13"/>
  <c r="X524" i="13" s="1"/>
  <c r="I524" i="13"/>
  <c r="D524" i="13"/>
  <c r="AB523" i="13"/>
  <c r="AA523" i="13"/>
  <c r="Z523" i="13"/>
  <c r="Y523" i="13"/>
  <c r="X523" i="13"/>
  <c r="W523" i="13"/>
  <c r="V523" i="13"/>
  <c r="U523" i="13"/>
  <c r="T523" i="13"/>
  <c r="S523" i="13"/>
  <c r="N523" i="13"/>
  <c r="I523" i="13"/>
  <c r="D523" i="13"/>
  <c r="AB522" i="13"/>
  <c r="AA522" i="13"/>
  <c r="Z522" i="13"/>
  <c r="Y522" i="13"/>
  <c r="X522" i="13"/>
  <c r="W522" i="13"/>
  <c r="V522" i="13"/>
  <c r="U522" i="13"/>
  <c r="T522" i="13"/>
  <c r="N522" i="13"/>
  <c r="S522" i="13" s="1"/>
  <c r="I522" i="13"/>
  <c r="D522" i="13"/>
  <c r="AB521" i="13"/>
  <c r="AA521" i="13"/>
  <c r="Z521" i="13"/>
  <c r="Y521" i="13"/>
  <c r="W521" i="13"/>
  <c r="V521" i="13"/>
  <c r="U521" i="13"/>
  <c r="T521" i="13"/>
  <c r="N521" i="13"/>
  <c r="S521" i="13" s="1"/>
  <c r="I521" i="13"/>
  <c r="D521" i="13"/>
  <c r="AB520" i="13"/>
  <c r="AA520" i="13"/>
  <c r="Z520" i="13"/>
  <c r="Y520" i="13"/>
  <c r="W520" i="13"/>
  <c r="V520" i="13"/>
  <c r="U520" i="13"/>
  <c r="T520" i="13"/>
  <c r="N520" i="13"/>
  <c r="X520" i="13" s="1"/>
  <c r="I520" i="13"/>
  <c r="D520" i="13"/>
  <c r="AB519" i="13"/>
  <c r="AA519" i="13"/>
  <c r="Z519" i="13"/>
  <c r="Y519" i="13"/>
  <c r="W519" i="13"/>
  <c r="V519" i="13"/>
  <c r="U519" i="13"/>
  <c r="T519" i="13"/>
  <c r="S519" i="13"/>
  <c r="N519" i="13"/>
  <c r="I519" i="13"/>
  <c r="X519" i="13" s="1"/>
  <c r="D519" i="13"/>
  <c r="AB518" i="13"/>
  <c r="AA518" i="13"/>
  <c r="Z518" i="13"/>
  <c r="Y518" i="13"/>
  <c r="X518" i="13"/>
  <c r="W518" i="13"/>
  <c r="V518" i="13"/>
  <c r="U518" i="13"/>
  <c r="T518" i="13"/>
  <c r="N518" i="13"/>
  <c r="S518" i="13" s="1"/>
  <c r="I518" i="13"/>
  <c r="D518" i="13"/>
  <c r="AB517" i="13"/>
  <c r="AA517" i="13"/>
  <c r="Z517" i="13"/>
  <c r="Y517" i="13"/>
  <c r="W517" i="13"/>
  <c r="V517" i="13"/>
  <c r="U517" i="13"/>
  <c r="T517" i="13"/>
  <c r="N517" i="13"/>
  <c r="S517" i="13" s="1"/>
  <c r="I517" i="13"/>
  <c r="D517" i="13"/>
  <c r="AB516" i="13"/>
  <c r="AA516" i="13"/>
  <c r="Z516" i="13"/>
  <c r="Y516" i="13"/>
  <c r="W516" i="13"/>
  <c r="V516" i="13"/>
  <c r="U516" i="13"/>
  <c r="T516" i="13"/>
  <c r="N516" i="13"/>
  <c r="I516" i="13"/>
  <c r="D516" i="13"/>
  <c r="AB515" i="13"/>
  <c r="AA515" i="13"/>
  <c r="Z515" i="13"/>
  <c r="Y515" i="13"/>
  <c r="W515" i="13"/>
  <c r="V515" i="13"/>
  <c r="U515" i="13"/>
  <c r="T515" i="13"/>
  <c r="N515" i="13"/>
  <c r="N513" i="13" s="1"/>
  <c r="I515" i="13"/>
  <c r="X515" i="13" s="1"/>
  <c r="D515" i="13"/>
  <c r="Y514" i="13"/>
  <c r="R514" i="13"/>
  <c r="Q514" i="13"/>
  <c r="P514" i="13"/>
  <c r="O514" i="13"/>
  <c r="T514" i="13" s="1"/>
  <c r="M514" i="13"/>
  <c r="AB514" i="13" s="1"/>
  <c r="L514" i="13"/>
  <c r="K514" i="13"/>
  <c r="J514" i="13"/>
  <c r="I514" i="13" s="1"/>
  <c r="H514" i="13"/>
  <c r="G514" i="13"/>
  <c r="F514" i="13"/>
  <c r="E514" i="13"/>
  <c r="Y513" i="13"/>
  <c r="R513" i="13"/>
  <c r="Q513" i="13"/>
  <c r="P513" i="13"/>
  <c r="U513" i="13" s="1"/>
  <c r="O513" i="13"/>
  <c r="M513" i="13"/>
  <c r="L513" i="13"/>
  <c r="K513" i="13"/>
  <c r="K512" i="13" s="1"/>
  <c r="J513" i="13"/>
  <c r="H513" i="13"/>
  <c r="G513" i="13"/>
  <c r="F513" i="13"/>
  <c r="E513" i="13"/>
  <c r="R512" i="13"/>
  <c r="O512" i="13"/>
  <c r="G512" i="13"/>
  <c r="F512" i="13"/>
  <c r="AB510" i="13"/>
  <c r="AA510" i="13"/>
  <c r="Z510" i="13"/>
  <c r="Y510" i="13"/>
  <c r="W510" i="13"/>
  <c r="V510" i="13"/>
  <c r="U510" i="13"/>
  <c r="T510" i="13"/>
  <c r="N510" i="13"/>
  <c r="S510" i="13" s="1"/>
  <c r="I510" i="13"/>
  <c r="X510" i="13" s="1"/>
  <c r="D510" i="13"/>
  <c r="AB509" i="13"/>
  <c r="AA509" i="13"/>
  <c r="Z509" i="13"/>
  <c r="Y509" i="13"/>
  <c r="W509" i="13"/>
  <c r="V509" i="13"/>
  <c r="U509" i="13"/>
  <c r="T509" i="13"/>
  <c r="N509" i="13"/>
  <c r="I509" i="13"/>
  <c r="X509" i="13" s="1"/>
  <c r="D509" i="13"/>
  <c r="AB508" i="13"/>
  <c r="AA508" i="13"/>
  <c r="Z508" i="13"/>
  <c r="Y508" i="13"/>
  <c r="W508" i="13"/>
  <c r="V508" i="13"/>
  <c r="U508" i="13"/>
  <c r="T508" i="13"/>
  <c r="N508" i="13"/>
  <c r="I508" i="13"/>
  <c r="X508" i="13" s="1"/>
  <c r="D508" i="13"/>
  <c r="AB507" i="13"/>
  <c r="AA507" i="13"/>
  <c r="Z507" i="13"/>
  <c r="Y507" i="13"/>
  <c r="X507" i="13"/>
  <c r="W507" i="13"/>
  <c r="V507" i="13"/>
  <c r="U507" i="13"/>
  <c r="T507" i="13"/>
  <c r="N507" i="13"/>
  <c r="I507" i="13"/>
  <c r="D507" i="13"/>
  <c r="AB506" i="13"/>
  <c r="AA506" i="13"/>
  <c r="Z506" i="13"/>
  <c r="Y506" i="13"/>
  <c r="W506" i="13"/>
  <c r="V506" i="13"/>
  <c r="U506" i="13"/>
  <c r="T506" i="13"/>
  <c r="N506" i="13"/>
  <c r="I506" i="13"/>
  <c r="D506" i="13"/>
  <c r="AB505" i="13"/>
  <c r="AA505" i="13"/>
  <c r="Z505" i="13"/>
  <c r="Y505" i="13"/>
  <c r="W505" i="13"/>
  <c r="V505" i="13"/>
  <c r="U505" i="13"/>
  <c r="T505" i="13"/>
  <c r="N505" i="13"/>
  <c r="S505" i="13" s="1"/>
  <c r="I505" i="13"/>
  <c r="D505" i="13"/>
  <c r="AB504" i="13"/>
  <c r="AA504" i="13"/>
  <c r="Z504" i="13"/>
  <c r="Y504" i="13"/>
  <c r="W504" i="13"/>
  <c r="V504" i="13"/>
  <c r="U504" i="13"/>
  <c r="T504" i="13"/>
  <c r="N504" i="13"/>
  <c r="I504" i="13"/>
  <c r="D504" i="13"/>
  <c r="AB503" i="13"/>
  <c r="AA503" i="13"/>
  <c r="Z503" i="13"/>
  <c r="Y503" i="13"/>
  <c r="W503" i="13"/>
  <c r="V503" i="13"/>
  <c r="U503" i="13"/>
  <c r="T503" i="13"/>
  <c r="N503" i="13"/>
  <c r="I503" i="13"/>
  <c r="D503" i="13"/>
  <c r="AB502" i="13"/>
  <c r="AA502" i="13"/>
  <c r="Z502" i="13"/>
  <c r="Y502" i="13"/>
  <c r="W502" i="13"/>
  <c r="V502" i="13"/>
  <c r="U502" i="13"/>
  <c r="T502" i="13"/>
  <c r="N502" i="13"/>
  <c r="S502" i="13" s="1"/>
  <c r="I502" i="13"/>
  <c r="X502" i="13" s="1"/>
  <c r="D502" i="13"/>
  <c r="AB501" i="13"/>
  <c r="AA501" i="13"/>
  <c r="Z501" i="13"/>
  <c r="Y501" i="13"/>
  <c r="W501" i="13"/>
  <c r="V501" i="13"/>
  <c r="U501" i="13"/>
  <c r="T501" i="13"/>
  <c r="N501" i="13"/>
  <c r="I501" i="13"/>
  <c r="X501" i="13" s="1"/>
  <c r="D501" i="13"/>
  <c r="AB500" i="13"/>
  <c r="AA500" i="13"/>
  <c r="Z500" i="13"/>
  <c r="Y500" i="13"/>
  <c r="W500" i="13"/>
  <c r="V500" i="13"/>
  <c r="U500" i="13"/>
  <c r="T500" i="13"/>
  <c r="N500" i="13"/>
  <c r="S500" i="13" s="1"/>
  <c r="I500" i="13"/>
  <c r="D500" i="13"/>
  <c r="AB499" i="13"/>
  <c r="AA499" i="13"/>
  <c r="Z499" i="13"/>
  <c r="Y499" i="13"/>
  <c r="W499" i="13"/>
  <c r="V499" i="13"/>
  <c r="U499" i="13"/>
  <c r="T499" i="13"/>
  <c r="N499" i="13"/>
  <c r="S499" i="13" s="1"/>
  <c r="I499" i="13"/>
  <c r="X499" i="13" s="1"/>
  <c r="D499" i="13"/>
  <c r="AB498" i="13"/>
  <c r="AA498" i="13"/>
  <c r="Z498" i="13"/>
  <c r="Y498" i="13"/>
  <c r="W498" i="13"/>
  <c r="V498" i="13"/>
  <c r="U498" i="13"/>
  <c r="T498" i="13"/>
  <c r="N498" i="13"/>
  <c r="I498" i="13"/>
  <c r="X498" i="13" s="1"/>
  <c r="D498" i="13"/>
  <c r="AB497" i="13"/>
  <c r="AA497" i="13"/>
  <c r="Z497" i="13"/>
  <c r="Y497" i="13"/>
  <c r="W497" i="13"/>
  <c r="V497" i="13"/>
  <c r="U497" i="13"/>
  <c r="T497" i="13"/>
  <c r="N497" i="13"/>
  <c r="I497" i="13"/>
  <c r="X497" i="13" s="1"/>
  <c r="D497" i="13"/>
  <c r="AB496" i="13"/>
  <c r="AA496" i="13"/>
  <c r="Z496" i="13"/>
  <c r="Y496" i="13"/>
  <c r="W496" i="13"/>
  <c r="V496" i="13"/>
  <c r="U496" i="13"/>
  <c r="T496" i="13"/>
  <c r="N496" i="13"/>
  <c r="S496" i="13" s="1"/>
  <c r="I496" i="13"/>
  <c r="D496" i="13"/>
  <c r="AB495" i="13"/>
  <c r="AA495" i="13"/>
  <c r="Z495" i="13"/>
  <c r="Y495" i="13"/>
  <c r="W495" i="13"/>
  <c r="V495" i="13"/>
  <c r="U495" i="13"/>
  <c r="T495" i="13"/>
  <c r="N495" i="13"/>
  <c r="S495" i="13" s="1"/>
  <c r="I495" i="13"/>
  <c r="D495" i="13"/>
  <c r="AB494" i="13"/>
  <c r="AA494" i="13"/>
  <c r="Z494" i="13"/>
  <c r="Y494" i="13"/>
  <c r="W494" i="13"/>
  <c r="V494" i="13"/>
  <c r="U494" i="13"/>
  <c r="T494" i="13"/>
  <c r="S494" i="13"/>
  <c r="N494" i="13"/>
  <c r="I494" i="13"/>
  <c r="X494" i="13" s="1"/>
  <c r="D494" i="13"/>
  <c r="AB493" i="13"/>
  <c r="AA493" i="13"/>
  <c r="Z493" i="13"/>
  <c r="Y493" i="13"/>
  <c r="X493" i="13"/>
  <c r="W493" i="13"/>
  <c r="V493" i="13"/>
  <c r="U493" i="13"/>
  <c r="T493" i="13"/>
  <c r="N493" i="13"/>
  <c r="I493" i="13"/>
  <c r="D493" i="13"/>
  <c r="AB492" i="13"/>
  <c r="AA492" i="13"/>
  <c r="Z492" i="13"/>
  <c r="Y492" i="13"/>
  <c r="W492" i="13"/>
  <c r="V492" i="13"/>
  <c r="U492" i="13"/>
  <c r="T492" i="13"/>
  <c r="S492" i="13"/>
  <c r="N492" i="13"/>
  <c r="I492" i="13"/>
  <c r="D492" i="13"/>
  <c r="AB491" i="13"/>
  <c r="AA491" i="13"/>
  <c r="Z491" i="13"/>
  <c r="Y491" i="13"/>
  <c r="X491" i="13"/>
  <c r="W491" i="13"/>
  <c r="V491" i="13"/>
  <c r="U491" i="13"/>
  <c r="T491" i="13"/>
  <c r="N491" i="13"/>
  <c r="S491" i="13" s="1"/>
  <c r="I491" i="13"/>
  <c r="D491" i="13"/>
  <c r="AB490" i="13"/>
  <c r="AA490" i="13"/>
  <c r="Z490" i="13"/>
  <c r="Y490" i="13"/>
  <c r="W490" i="13"/>
  <c r="V490" i="13"/>
  <c r="U490" i="13"/>
  <c r="T490" i="13"/>
  <c r="N490" i="13"/>
  <c r="I490" i="13"/>
  <c r="D490" i="13"/>
  <c r="AB489" i="13"/>
  <c r="AA489" i="13"/>
  <c r="Z489" i="13"/>
  <c r="Y489" i="13"/>
  <c r="W489" i="13"/>
  <c r="V489" i="13"/>
  <c r="U489" i="13"/>
  <c r="T489" i="13"/>
  <c r="N489" i="13"/>
  <c r="I489" i="13"/>
  <c r="X489" i="13" s="1"/>
  <c r="D489" i="13"/>
  <c r="AB488" i="13"/>
  <c r="AA488" i="13"/>
  <c r="Z488" i="13"/>
  <c r="Y488" i="13"/>
  <c r="W488" i="13"/>
  <c r="V488" i="13"/>
  <c r="U488" i="13"/>
  <c r="T488" i="13"/>
  <c r="N488" i="13"/>
  <c r="S488" i="13" s="1"/>
  <c r="I488" i="13"/>
  <c r="X488" i="13" s="1"/>
  <c r="D488" i="13"/>
  <c r="AB487" i="13"/>
  <c r="AA487" i="13"/>
  <c r="Z487" i="13"/>
  <c r="Y487" i="13"/>
  <c r="W487" i="13"/>
  <c r="V487" i="13"/>
  <c r="U487" i="13"/>
  <c r="T487" i="13"/>
  <c r="N487" i="13"/>
  <c r="S487" i="13" s="1"/>
  <c r="I487" i="13"/>
  <c r="D487" i="13"/>
  <c r="AB486" i="13"/>
  <c r="AA486" i="13"/>
  <c r="Z486" i="13"/>
  <c r="Y486" i="13"/>
  <c r="X486" i="13"/>
  <c r="W486" i="13"/>
  <c r="V486" i="13"/>
  <c r="U486" i="13"/>
  <c r="T486" i="13"/>
  <c r="S486" i="13"/>
  <c r="N486" i="13"/>
  <c r="I486" i="13"/>
  <c r="D486" i="13"/>
  <c r="AB485" i="13"/>
  <c r="AA485" i="13"/>
  <c r="Z485" i="13"/>
  <c r="Y485" i="13"/>
  <c r="X485" i="13"/>
  <c r="W485" i="13"/>
  <c r="V485" i="13"/>
  <c r="U485" i="13"/>
  <c r="T485" i="13"/>
  <c r="N485" i="13"/>
  <c r="I485" i="13"/>
  <c r="D485" i="13"/>
  <c r="AB484" i="13"/>
  <c r="AA484" i="13"/>
  <c r="Z484" i="13"/>
  <c r="Y484" i="13"/>
  <c r="W484" i="13"/>
  <c r="V484" i="13"/>
  <c r="U484" i="13"/>
  <c r="T484" i="13"/>
  <c r="S484" i="13"/>
  <c r="N484" i="13"/>
  <c r="I484" i="13"/>
  <c r="X484" i="13" s="1"/>
  <c r="D484" i="13"/>
  <c r="AB483" i="13"/>
  <c r="AA483" i="13"/>
  <c r="Z483" i="13"/>
  <c r="Y483" i="13"/>
  <c r="X483" i="13"/>
  <c r="W483" i="13"/>
  <c r="V483" i="13"/>
  <c r="U483" i="13"/>
  <c r="T483" i="13"/>
  <c r="N483" i="13"/>
  <c r="I483" i="13"/>
  <c r="D483" i="13"/>
  <c r="AB482" i="13"/>
  <c r="AA482" i="13"/>
  <c r="Z482" i="13"/>
  <c r="Y482" i="13"/>
  <c r="W482" i="13"/>
  <c r="V482" i="13"/>
  <c r="U482" i="13"/>
  <c r="T482" i="13"/>
  <c r="N482" i="13"/>
  <c r="I482" i="13"/>
  <c r="D482" i="13"/>
  <c r="AB481" i="13"/>
  <c r="AA481" i="13"/>
  <c r="Z481" i="13"/>
  <c r="Y481" i="13"/>
  <c r="W481" i="13"/>
  <c r="V481" i="13"/>
  <c r="U481" i="13"/>
  <c r="T481" i="13"/>
  <c r="N481" i="13"/>
  <c r="I481" i="13"/>
  <c r="D481" i="13"/>
  <c r="AB480" i="13"/>
  <c r="AA480" i="13"/>
  <c r="Z480" i="13"/>
  <c r="Y480" i="13"/>
  <c r="W480" i="13"/>
  <c r="V480" i="13"/>
  <c r="U480" i="13"/>
  <c r="T480" i="13"/>
  <c r="N480" i="13"/>
  <c r="I480" i="13"/>
  <c r="X480" i="13" s="1"/>
  <c r="D480" i="13"/>
  <c r="AB479" i="13"/>
  <c r="AA479" i="13"/>
  <c r="Z479" i="13"/>
  <c r="Y479" i="13"/>
  <c r="W479" i="13"/>
  <c r="V479" i="13"/>
  <c r="U479" i="13"/>
  <c r="T479" i="13"/>
  <c r="N479" i="13"/>
  <c r="S479" i="13" s="1"/>
  <c r="I479" i="13"/>
  <c r="D479" i="13"/>
  <c r="AB478" i="13"/>
  <c r="AA478" i="13"/>
  <c r="Z478" i="13"/>
  <c r="Y478" i="13"/>
  <c r="W478" i="13"/>
  <c r="V478" i="13"/>
  <c r="U478" i="13"/>
  <c r="T478" i="13"/>
  <c r="N478" i="13"/>
  <c r="I478" i="13"/>
  <c r="X478" i="13" s="1"/>
  <c r="D478" i="13"/>
  <c r="AB477" i="13"/>
  <c r="AA477" i="13"/>
  <c r="Z477" i="13"/>
  <c r="Y477" i="13"/>
  <c r="W477" i="13"/>
  <c r="V477" i="13"/>
  <c r="U477" i="13"/>
  <c r="T477" i="13"/>
  <c r="N477" i="13"/>
  <c r="I477" i="13"/>
  <c r="X477" i="13" s="1"/>
  <c r="D477" i="13"/>
  <c r="AB476" i="13"/>
  <c r="AA476" i="13"/>
  <c r="Z476" i="13"/>
  <c r="Y476" i="13"/>
  <c r="W476" i="13"/>
  <c r="V476" i="13"/>
  <c r="U476" i="13"/>
  <c r="T476" i="13"/>
  <c r="N476" i="13"/>
  <c r="S476" i="13" s="1"/>
  <c r="I476" i="13"/>
  <c r="X476" i="13" s="1"/>
  <c r="D476" i="13"/>
  <c r="AB475" i="13"/>
  <c r="AA475" i="13"/>
  <c r="Z475" i="13"/>
  <c r="Y475" i="13"/>
  <c r="W475" i="13"/>
  <c r="V475" i="13"/>
  <c r="U475" i="13"/>
  <c r="T475" i="13"/>
  <c r="N475" i="13"/>
  <c r="I475" i="13"/>
  <c r="X475" i="13" s="1"/>
  <c r="D475" i="13"/>
  <c r="AB474" i="13"/>
  <c r="AA474" i="13"/>
  <c r="Z474" i="13"/>
  <c r="Y474" i="13"/>
  <c r="W474" i="13"/>
  <c r="V474" i="13"/>
  <c r="U474" i="13"/>
  <c r="T474" i="13"/>
  <c r="N474" i="13"/>
  <c r="I474" i="13"/>
  <c r="X474" i="13" s="1"/>
  <c r="D474" i="13"/>
  <c r="AB473" i="13"/>
  <c r="AA473" i="13"/>
  <c r="Z473" i="13"/>
  <c r="Y473" i="13"/>
  <c r="W473" i="13"/>
  <c r="V473" i="13"/>
  <c r="U473" i="13"/>
  <c r="T473" i="13"/>
  <c r="N473" i="13"/>
  <c r="I473" i="13"/>
  <c r="D473" i="13"/>
  <c r="AB472" i="13"/>
  <c r="AA472" i="13"/>
  <c r="Z472" i="13"/>
  <c r="Y472" i="13"/>
  <c r="W472" i="13"/>
  <c r="V472" i="13"/>
  <c r="U472" i="13"/>
  <c r="T472" i="13"/>
  <c r="N472" i="13"/>
  <c r="S472" i="13" s="1"/>
  <c r="I472" i="13"/>
  <c r="D472" i="13"/>
  <c r="AB471" i="13"/>
  <c r="AA471" i="13"/>
  <c r="Z471" i="13"/>
  <c r="Y471" i="13"/>
  <c r="W471" i="13"/>
  <c r="V471" i="13"/>
  <c r="U471" i="13"/>
  <c r="T471" i="13"/>
  <c r="N471" i="13"/>
  <c r="I471" i="13"/>
  <c r="D471" i="13"/>
  <c r="AB470" i="13"/>
  <c r="AA470" i="13"/>
  <c r="Z470" i="13"/>
  <c r="Y470" i="13"/>
  <c r="W470" i="13"/>
  <c r="V470" i="13"/>
  <c r="U470" i="13"/>
  <c r="T470" i="13"/>
  <c r="N470" i="13"/>
  <c r="I470" i="13"/>
  <c r="X470" i="13" s="1"/>
  <c r="D470" i="13"/>
  <c r="R469" i="13"/>
  <c r="Q469" i="13"/>
  <c r="P469" i="13"/>
  <c r="O469" i="13"/>
  <c r="M469" i="13"/>
  <c r="AB469" i="13" s="1"/>
  <c r="L469" i="13"/>
  <c r="L467" i="13" s="1"/>
  <c r="K469" i="13"/>
  <c r="I469" i="13" s="1"/>
  <c r="J469" i="13"/>
  <c r="H469" i="13"/>
  <c r="G469" i="13"/>
  <c r="F469" i="13"/>
  <c r="E469" i="13"/>
  <c r="R468" i="13"/>
  <c r="Q468" i="13"/>
  <c r="P468" i="13"/>
  <c r="O468" i="13"/>
  <c r="N468" i="13"/>
  <c r="M468" i="13"/>
  <c r="L468" i="13"/>
  <c r="K468" i="13"/>
  <c r="Z468" i="13" s="1"/>
  <c r="J468" i="13"/>
  <c r="H468" i="13"/>
  <c r="G468" i="13"/>
  <c r="F468" i="13"/>
  <c r="E468" i="13"/>
  <c r="R467" i="13"/>
  <c r="K467" i="13"/>
  <c r="H467" i="13"/>
  <c r="F467" i="13"/>
  <c r="AB465" i="13"/>
  <c r="AA465" i="13"/>
  <c r="Z465" i="13"/>
  <c r="Y465" i="13"/>
  <c r="W465" i="13"/>
  <c r="V465" i="13"/>
  <c r="U465" i="13"/>
  <c r="T465" i="13"/>
  <c r="N465" i="13"/>
  <c r="S465" i="13" s="1"/>
  <c r="I465" i="13"/>
  <c r="D465" i="13"/>
  <c r="AB464" i="13"/>
  <c r="AA464" i="13"/>
  <c r="Z464" i="13"/>
  <c r="Y464" i="13"/>
  <c r="W464" i="13"/>
  <c r="V464" i="13"/>
  <c r="U464" i="13"/>
  <c r="T464" i="13"/>
  <c r="N464" i="13"/>
  <c r="I464" i="13"/>
  <c r="D464" i="13"/>
  <c r="AB463" i="13"/>
  <c r="AA463" i="13"/>
  <c r="Z463" i="13"/>
  <c r="Y463" i="13"/>
  <c r="W463" i="13"/>
  <c r="V463" i="13"/>
  <c r="U463" i="13"/>
  <c r="T463" i="13"/>
  <c r="N463" i="13"/>
  <c r="I463" i="13"/>
  <c r="D463" i="13"/>
  <c r="AB462" i="13"/>
  <c r="AA462" i="13"/>
  <c r="Z462" i="13"/>
  <c r="Y462" i="13"/>
  <c r="W462" i="13"/>
  <c r="V462" i="13"/>
  <c r="U462" i="13"/>
  <c r="T462" i="13"/>
  <c r="N462" i="13"/>
  <c r="S462" i="13" s="1"/>
  <c r="I462" i="13"/>
  <c r="D462" i="13"/>
  <c r="AB461" i="13"/>
  <c r="AA461" i="13"/>
  <c r="Z461" i="13"/>
  <c r="Y461" i="13"/>
  <c r="W461" i="13"/>
  <c r="V461" i="13"/>
  <c r="U461" i="13"/>
  <c r="T461" i="13"/>
  <c r="N461" i="13"/>
  <c r="I461" i="13"/>
  <c r="D461" i="13"/>
  <c r="AB460" i="13"/>
  <c r="AA460" i="13"/>
  <c r="Z460" i="13"/>
  <c r="Y460" i="13"/>
  <c r="W460" i="13"/>
  <c r="V460" i="13"/>
  <c r="U460" i="13"/>
  <c r="T460" i="13"/>
  <c r="N460" i="13"/>
  <c r="I460" i="13"/>
  <c r="X460" i="13" s="1"/>
  <c r="D460" i="13"/>
  <c r="AB459" i="13"/>
  <c r="AA459" i="13"/>
  <c r="Z459" i="13"/>
  <c r="Y459" i="13"/>
  <c r="W459" i="13"/>
  <c r="V459" i="13"/>
  <c r="U459" i="13"/>
  <c r="T459" i="13"/>
  <c r="N459" i="13"/>
  <c r="I459" i="13"/>
  <c r="X459" i="13" s="1"/>
  <c r="D459" i="13"/>
  <c r="AB458" i="13"/>
  <c r="AA458" i="13"/>
  <c r="Z458" i="13"/>
  <c r="Y458" i="13"/>
  <c r="W458" i="13"/>
  <c r="V458" i="13"/>
  <c r="U458" i="13"/>
  <c r="T458" i="13"/>
  <c r="N458" i="13"/>
  <c r="X458" i="13" s="1"/>
  <c r="I458" i="13"/>
  <c r="D458" i="13"/>
  <c r="AB457" i="13"/>
  <c r="AA457" i="13"/>
  <c r="Z457" i="13"/>
  <c r="Y457" i="13"/>
  <c r="W457" i="13"/>
  <c r="V457" i="13"/>
  <c r="U457" i="13"/>
  <c r="T457" i="13"/>
  <c r="S457" i="13"/>
  <c r="N457" i="13"/>
  <c r="I457" i="13"/>
  <c r="D457" i="13"/>
  <c r="AB456" i="13"/>
  <c r="AA456" i="13"/>
  <c r="Z456" i="13"/>
  <c r="Y456" i="13"/>
  <c r="W456" i="13"/>
  <c r="V456" i="13"/>
  <c r="U456" i="13"/>
  <c r="T456" i="13"/>
  <c r="N456" i="13"/>
  <c r="S456" i="13" s="1"/>
  <c r="I456" i="13"/>
  <c r="D456" i="13"/>
  <c r="AB455" i="13"/>
  <c r="AA455" i="13"/>
  <c r="Z455" i="13"/>
  <c r="Y455" i="13"/>
  <c r="W455" i="13"/>
  <c r="V455" i="13"/>
  <c r="U455" i="13"/>
  <c r="T455" i="13"/>
  <c r="N455" i="13"/>
  <c r="I455" i="13"/>
  <c r="D455" i="13"/>
  <c r="AB454" i="13"/>
  <c r="AA454" i="13"/>
  <c r="Z454" i="13"/>
  <c r="Y454" i="13"/>
  <c r="W454" i="13"/>
  <c r="V454" i="13"/>
  <c r="U454" i="13"/>
  <c r="T454" i="13"/>
  <c r="N454" i="13"/>
  <c r="I454" i="13"/>
  <c r="X454" i="13" s="1"/>
  <c r="D454" i="13"/>
  <c r="AB453" i="13"/>
  <c r="AA453" i="13"/>
  <c r="Z453" i="13"/>
  <c r="Y453" i="13"/>
  <c r="W453" i="13"/>
  <c r="V453" i="13"/>
  <c r="U453" i="13"/>
  <c r="T453" i="13"/>
  <c r="N453" i="13"/>
  <c r="I453" i="13"/>
  <c r="D453" i="13"/>
  <c r="AB452" i="13"/>
  <c r="AA452" i="13"/>
  <c r="Z452" i="13"/>
  <c r="Y452" i="13"/>
  <c r="W452" i="13"/>
  <c r="V452" i="13"/>
  <c r="U452" i="13"/>
  <c r="T452" i="13"/>
  <c r="N452" i="13"/>
  <c r="I452" i="13"/>
  <c r="D452" i="13"/>
  <c r="AB451" i="13"/>
  <c r="AA451" i="13"/>
  <c r="Z451" i="13"/>
  <c r="Y451" i="13"/>
  <c r="W451" i="13"/>
  <c r="V451" i="13"/>
  <c r="U451" i="13"/>
  <c r="T451" i="13"/>
  <c r="N451" i="13"/>
  <c r="I451" i="13"/>
  <c r="X451" i="13" s="1"/>
  <c r="D451" i="13"/>
  <c r="AB450" i="13"/>
  <c r="AA450" i="13"/>
  <c r="Z450" i="13"/>
  <c r="Y450" i="13"/>
  <c r="W450" i="13"/>
  <c r="V450" i="13"/>
  <c r="U450" i="13"/>
  <c r="T450" i="13"/>
  <c r="N450" i="13"/>
  <c r="I450" i="13"/>
  <c r="D450" i="13"/>
  <c r="AB449" i="13"/>
  <c r="AA449" i="13"/>
  <c r="Z449" i="13"/>
  <c r="Y449" i="13"/>
  <c r="W449" i="13"/>
  <c r="V449" i="13"/>
  <c r="U449" i="13"/>
  <c r="T449" i="13"/>
  <c r="S449" i="13"/>
  <c r="N449" i="13"/>
  <c r="I449" i="13"/>
  <c r="X449" i="13" s="1"/>
  <c r="D449" i="13"/>
  <c r="AB448" i="13"/>
  <c r="AA448" i="13"/>
  <c r="Z448" i="13"/>
  <c r="Y448" i="13"/>
  <c r="W448" i="13"/>
  <c r="V448" i="13"/>
  <c r="U448" i="13"/>
  <c r="T448" i="13"/>
  <c r="N448" i="13"/>
  <c r="S448" i="13" s="1"/>
  <c r="I448" i="13"/>
  <c r="D448" i="13"/>
  <c r="AB447" i="13"/>
  <c r="AA447" i="13"/>
  <c r="Z447" i="13"/>
  <c r="Y447" i="13"/>
  <c r="W447" i="13"/>
  <c r="V447" i="13"/>
  <c r="U447" i="13"/>
  <c r="T447" i="13"/>
  <c r="N447" i="13"/>
  <c r="S447" i="13" s="1"/>
  <c r="I447" i="13"/>
  <c r="D447" i="13"/>
  <c r="AB446" i="13"/>
  <c r="AA446" i="13"/>
  <c r="Z446" i="13"/>
  <c r="Y446" i="13"/>
  <c r="W446" i="13"/>
  <c r="V446" i="13"/>
  <c r="U446" i="13"/>
  <c r="T446" i="13"/>
  <c r="S446" i="13"/>
  <c r="N446" i="13"/>
  <c r="X446" i="13" s="1"/>
  <c r="I446" i="13"/>
  <c r="D446" i="13"/>
  <c r="AB445" i="13"/>
  <c r="AA445" i="13"/>
  <c r="Z445" i="13"/>
  <c r="Y445" i="13"/>
  <c r="X445" i="13"/>
  <c r="W445" i="13"/>
  <c r="V445" i="13"/>
  <c r="U445" i="13"/>
  <c r="T445" i="13"/>
  <c r="N445" i="13"/>
  <c r="I445" i="13"/>
  <c r="D445" i="13"/>
  <c r="AB444" i="13"/>
  <c r="AA444" i="13"/>
  <c r="Z444" i="13"/>
  <c r="Y444" i="13"/>
  <c r="W444" i="13"/>
  <c r="V444" i="13"/>
  <c r="U444" i="13"/>
  <c r="T444" i="13"/>
  <c r="N444" i="13"/>
  <c r="I444" i="13"/>
  <c r="D444" i="13"/>
  <c r="AB443" i="13"/>
  <c r="AA443" i="13"/>
  <c r="Z443" i="13"/>
  <c r="Y443" i="13"/>
  <c r="W443" i="13"/>
  <c r="V443" i="13"/>
  <c r="U443" i="13"/>
  <c r="T443" i="13"/>
  <c r="N443" i="13"/>
  <c r="I443" i="13"/>
  <c r="X443" i="13" s="1"/>
  <c r="D443" i="13"/>
  <c r="AB442" i="13"/>
  <c r="AA442" i="13"/>
  <c r="Z442" i="13"/>
  <c r="Y442" i="13"/>
  <c r="W442" i="13"/>
  <c r="V442" i="13"/>
  <c r="U442" i="13"/>
  <c r="T442" i="13"/>
  <c r="N442" i="13"/>
  <c r="I442" i="13"/>
  <c r="D442" i="13"/>
  <c r="AB441" i="13"/>
  <c r="AA441" i="13"/>
  <c r="Z441" i="13"/>
  <c r="Y441" i="13"/>
  <c r="W441" i="13"/>
  <c r="V441" i="13"/>
  <c r="U441" i="13"/>
  <c r="T441" i="13"/>
  <c r="S441" i="13"/>
  <c r="N441" i="13"/>
  <c r="I441" i="13"/>
  <c r="X441" i="13" s="1"/>
  <c r="D441" i="13"/>
  <c r="AB440" i="13"/>
  <c r="AA440" i="13"/>
  <c r="Z440" i="13"/>
  <c r="Y440" i="13"/>
  <c r="X440" i="13"/>
  <c r="W440" i="13"/>
  <c r="V440" i="13"/>
  <c r="U440" i="13"/>
  <c r="T440" i="13"/>
  <c r="N440" i="13"/>
  <c r="I440" i="13"/>
  <c r="D440" i="13"/>
  <c r="AB439" i="13"/>
  <c r="AA439" i="13"/>
  <c r="Z439" i="13"/>
  <c r="Y439" i="13"/>
  <c r="W439" i="13"/>
  <c r="V439" i="13"/>
  <c r="U439" i="13"/>
  <c r="T439" i="13"/>
  <c r="N439" i="13"/>
  <c r="S439" i="13" s="1"/>
  <c r="I439" i="13"/>
  <c r="D439" i="13"/>
  <c r="AB438" i="13"/>
  <c r="AA438" i="13"/>
  <c r="Z438" i="13"/>
  <c r="Y438" i="13"/>
  <c r="X438" i="13"/>
  <c r="W438" i="13"/>
  <c r="V438" i="13"/>
  <c r="U438" i="13"/>
  <c r="T438" i="13"/>
  <c r="S438" i="13"/>
  <c r="N438" i="13"/>
  <c r="I438" i="13"/>
  <c r="D438" i="13"/>
  <c r="AB437" i="13"/>
  <c r="AA437" i="13"/>
  <c r="Z437" i="13"/>
  <c r="Y437" i="13"/>
  <c r="W437" i="13"/>
  <c r="V437" i="13"/>
  <c r="U437" i="13"/>
  <c r="T437" i="13"/>
  <c r="N437" i="13"/>
  <c r="I437" i="13"/>
  <c r="D437" i="13"/>
  <c r="AB436" i="13"/>
  <c r="AA436" i="13"/>
  <c r="Z436" i="13"/>
  <c r="Y436" i="13"/>
  <c r="W436" i="13"/>
  <c r="V436" i="13"/>
  <c r="U436" i="13"/>
  <c r="T436" i="13"/>
  <c r="N436" i="13"/>
  <c r="I436" i="13"/>
  <c r="D436" i="13"/>
  <c r="AB435" i="13"/>
  <c r="AA435" i="13"/>
  <c r="Z435" i="13"/>
  <c r="Y435" i="13"/>
  <c r="W435" i="13"/>
  <c r="V435" i="13"/>
  <c r="U435" i="13"/>
  <c r="T435" i="13"/>
  <c r="N435" i="13"/>
  <c r="I435" i="13"/>
  <c r="X435" i="13" s="1"/>
  <c r="D435" i="13"/>
  <c r="AB434" i="13"/>
  <c r="AA434" i="13"/>
  <c r="Z434" i="13"/>
  <c r="Y434" i="13"/>
  <c r="W434" i="13"/>
  <c r="V434" i="13"/>
  <c r="U434" i="13"/>
  <c r="T434" i="13"/>
  <c r="N434" i="13"/>
  <c r="X434" i="13" s="1"/>
  <c r="I434" i="13"/>
  <c r="D434" i="13"/>
  <c r="AB433" i="13"/>
  <c r="AA433" i="13"/>
  <c r="Z433" i="13"/>
  <c r="Y433" i="13"/>
  <c r="W433" i="13"/>
  <c r="V433" i="13"/>
  <c r="U433" i="13"/>
  <c r="T433" i="13"/>
  <c r="S433" i="13"/>
  <c r="N433" i="13"/>
  <c r="I433" i="13"/>
  <c r="X433" i="13" s="1"/>
  <c r="D433" i="13"/>
  <c r="AB432" i="13"/>
  <c r="AA432" i="13"/>
  <c r="Z432" i="13"/>
  <c r="Y432" i="13"/>
  <c r="X432" i="13"/>
  <c r="W432" i="13"/>
  <c r="V432" i="13"/>
  <c r="U432" i="13"/>
  <c r="T432" i="13"/>
  <c r="N432" i="13"/>
  <c r="S432" i="13" s="1"/>
  <c r="I432" i="13"/>
  <c r="D432" i="13"/>
  <c r="R431" i="13"/>
  <c r="Q431" i="13"/>
  <c r="P431" i="13"/>
  <c r="U431" i="13" s="1"/>
  <c r="O431" i="13"/>
  <c r="M431" i="13"/>
  <c r="AB431" i="13" s="1"/>
  <c r="L431" i="13"/>
  <c r="K431" i="13"/>
  <c r="Z431" i="13" s="1"/>
  <c r="J431" i="13"/>
  <c r="H431" i="13"/>
  <c r="H429" i="13" s="1"/>
  <c r="G431" i="13"/>
  <c r="F431" i="13"/>
  <c r="E431" i="13"/>
  <c r="R430" i="13"/>
  <c r="R429" i="13" s="1"/>
  <c r="Q430" i="13"/>
  <c r="P430" i="13"/>
  <c r="P429" i="13" s="1"/>
  <c r="U429" i="13" s="1"/>
  <c r="O430" i="13"/>
  <c r="O429" i="13" s="1"/>
  <c r="N430" i="13"/>
  <c r="M430" i="13"/>
  <c r="L430" i="13"/>
  <c r="V430" i="13" s="1"/>
  <c r="K430" i="13"/>
  <c r="J430" i="13"/>
  <c r="H430" i="13"/>
  <c r="G430" i="13"/>
  <c r="G429" i="13" s="1"/>
  <c r="F430" i="13"/>
  <c r="F429" i="13" s="1"/>
  <c r="E430" i="13"/>
  <c r="L429" i="13"/>
  <c r="K429" i="13"/>
  <c r="E429" i="13"/>
  <c r="AB427" i="13"/>
  <c r="AA427" i="13"/>
  <c r="Z427" i="13"/>
  <c r="Y427" i="13"/>
  <c r="W427" i="13"/>
  <c r="V427" i="13"/>
  <c r="U427" i="13"/>
  <c r="T427" i="13"/>
  <c r="N427" i="13"/>
  <c r="I427" i="13"/>
  <c r="D427" i="13"/>
  <c r="AB426" i="13"/>
  <c r="AA426" i="13"/>
  <c r="Z426" i="13"/>
  <c r="Y426" i="13"/>
  <c r="W426" i="13"/>
  <c r="V426" i="13"/>
  <c r="U426" i="13"/>
  <c r="T426" i="13"/>
  <c r="N426" i="13"/>
  <c r="I426" i="13"/>
  <c r="X426" i="13" s="1"/>
  <c r="D426" i="13"/>
  <c r="AB425" i="13"/>
  <c r="AA425" i="13"/>
  <c r="Z425" i="13"/>
  <c r="Y425" i="13"/>
  <c r="W425" i="13"/>
  <c r="V425" i="13"/>
  <c r="U425" i="13"/>
  <c r="T425" i="13"/>
  <c r="N425" i="13"/>
  <c r="I425" i="13"/>
  <c r="D425" i="13"/>
  <c r="AB424" i="13"/>
  <c r="AA424" i="13"/>
  <c r="Z424" i="13"/>
  <c r="Y424" i="13"/>
  <c r="W424" i="13"/>
  <c r="V424" i="13"/>
  <c r="U424" i="13"/>
  <c r="T424" i="13"/>
  <c r="N424" i="13"/>
  <c r="S424" i="13" s="1"/>
  <c r="I424" i="13"/>
  <c r="X424" i="13" s="1"/>
  <c r="D424" i="13"/>
  <c r="AB423" i="13"/>
  <c r="AA423" i="13"/>
  <c r="Z423" i="13"/>
  <c r="Y423" i="13"/>
  <c r="W423" i="13"/>
  <c r="V423" i="13"/>
  <c r="U423" i="13"/>
  <c r="T423" i="13"/>
  <c r="N423" i="13"/>
  <c r="I423" i="13"/>
  <c r="X423" i="13" s="1"/>
  <c r="D423" i="13"/>
  <c r="AB422" i="13"/>
  <c r="AA422" i="13"/>
  <c r="Z422" i="13"/>
  <c r="Y422" i="13"/>
  <c r="W422" i="13"/>
  <c r="V422" i="13"/>
  <c r="U422" i="13"/>
  <c r="T422" i="13"/>
  <c r="N422" i="13"/>
  <c r="S422" i="13" s="1"/>
  <c r="I422" i="13"/>
  <c r="D422" i="13"/>
  <c r="AB421" i="13"/>
  <c r="AA421" i="13"/>
  <c r="Z421" i="13"/>
  <c r="Y421" i="13"/>
  <c r="W421" i="13"/>
  <c r="V421" i="13"/>
  <c r="U421" i="13"/>
  <c r="T421" i="13"/>
  <c r="N421" i="13"/>
  <c r="S421" i="13" s="1"/>
  <c r="I421" i="13"/>
  <c r="X421" i="13" s="1"/>
  <c r="D421" i="13"/>
  <c r="AB420" i="13"/>
  <c r="AA420" i="13"/>
  <c r="Z420" i="13"/>
  <c r="Y420" i="13"/>
  <c r="W420" i="13"/>
  <c r="V420" i="13"/>
  <c r="U420" i="13"/>
  <c r="T420" i="13"/>
  <c r="N420" i="13"/>
  <c r="I420" i="13"/>
  <c r="X420" i="13" s="1"/>
  <c r="D420" i="13"/>
  <c r="AB419" i="13"/>
  <c r="AA419" i="13"/>
  <c r="Z419" i="13"/>
  <c r="Y419" i="13"/>
  <c r="W419" i="13"/>
  <c r="V419" i="13"/>
  <c r="U419" i="13"/>
  <c r="T419" i="13"/>
  <c r="N419" i="13"/>
  <c r="I419" i="13"/>
  <c r="X419" i="13" s="1"/>
  <c r="D419" i="13"/>
  <c r="AB418" i="13"/>
  <c r="AA418" i="13"/>
  <c r="Z418" i="13"/>
  <c r="Y418" i="13"/>
  <c r="W418" i="13"/>
  <c r="V418" i="13"/>
  <c r="U418" i="13"/>
  <c r="T418" i="13"/>
  <c r="N418" i="13"/>
  <c r="I418" i="13"/>
  <c r="D418" i="13"/>
  <c r="AB417" i="13"/>
  <c r="AA417" i="13"/>
  <c r="Z417" i="13"/>
  <c r="Y417" i="13"/>
  <c r="W417" i="13"/>
  <c r="V417" i="13"/>
  <c r="U417" i="13"/>
  <c r="T417" i="13"/>
  <c r="N417" i="13"/>
  <c r="X417" i="13" s="1"/>
  <c r="I417" i="13"/>
  <c r="D417" i="13"/>
  <c r="AB416" i="13"/>
  <c r="AA416" i="13"/>
  <c r="Z416" i="13"/>
  <c r="Y416" i="13"/>
  <c r="W416" i="13"/>
  <c r="V416" i="13"/>
  <c r="U416" i="13"/>
  <c r="T416" i="13"/>
  <c r="N416" i="13"/>
  <c r="S416" i="13" s="1"/>
  <c r="I416" i="13"/>
  <c r="X416" i="13" s="1"/>
  <c r="D416" i="13"/>
  <c r="AB415" i="13"/>
  <c r="AA415" i="13"/>
  <c r="Z415" i="13"/>
  <c r="Y415" i="13"/>
  <c r="W415" i="13"/>
  <c r="V415" i="13"/>
  <c r="U415" i="13"/>
  <c r="T415" i="13"/>
  <c r="N415" i="13"/>
  <c r="S415" i="13" s="1"/>
  <c r="I415" i="13"/>
  <c r="X415" i="13" s="1"/>
  <c r="D415" i="13"/>
  <c r="AB414" i="13"/>
  <c r="AA414" i="13"/>
  <c r="Z414" i="13"/>
  <c r="Y414" i="13"/>
  <c r="W414" i="13"/>
  <c r="V414" i="13"/>
  <c r="U414" i="13"/>
  <c r="T414" i="13"/>
  <c r="N414" i="13"/>
  <c r="I414" i="13"/>
  <c r="X414" i="13" s="1"/>
  <c r="D414" i="13"/>
  <c r="AB413" i="13"/>
  <c r="AA413" i="13"/>
  <c r="Z413" i="13"/>
  <c r="Y413" i="13"/>
  <c r="W413" i="13"/>
  <c r="V413" i="13"/>
  <c r="U413" i="13"/>
  <c r="T413" i="13"/>
  <c r="N413" i="13"/>
  <c r="I413" i="13"/>
  <c r="X413" i="13" s="1"/>
  <c r="D413" i="13"/>
  <c r="AB412" i="13"/>
  <c r="AA412" i="13"/>
  <c r="Z412" i="13"/>
  <c r="Y412" i="13"/>
  <c r="W412" i="13"/>
  <c r="V412" i="13"/>
  <c r="U412" i="13"/>
  <c r="T412" i="13"/>
  <c r="N412" i="13"/>
  <c r="S412" i="13" s="1"/>
  <c r="I412" i="13"/>
  <c r="X412" i="13" s="1"/>
  <c r="D412" i="13"/>
  <c r="AB411" i="13"/>
  <c r="AA411" i="13"/>
  <c r="Z411" i="13"/>
  <c r="Y411" i="13"/>
  <c r="W411" i="13"/>
  <c r="V411" i="13"/>
  <c r="U411" i="13"/>
  <c r="T411" i="13"/>
  <c r="N411" i="13"/>
  <c r="S411" i="13" s="1"/>
  <c r="I411" i="13"/>
  <c r="X411" i="13" s="1"/>
  <c r="D411" i="13"/>
  <c r="AB410" i="13"/>
  <c r="AA410" i="13"/>
  <c r="Z410" i="13"/>
  <c r="Y410" i="13"/>
  <c r="W410" i="13"/>
  <c r="V410" i="13"/>
  <c r="U410" i="13"/>
  <c r="T410" i="13"/>
  <c r="N410" i="13"/>
  <c r="I410" i="13"/>
  <c r="X410" i="13" s="1"/>
  <c r="D410" i="13"/>
  <c r="AB409" i="13"/>
  <c r="AA409" i="13"/>
  <c r="Z409" i="13"/>
  <c r="Y409" i="13"/>
  <c r="W409" i="13"/>
  <c r="V409" i="13"/>
  <c r="U409" i="13"/>
  <c r="T409" i="13"/>
  <c r="N409" i="13"/>
  <c r="S409" i="13" s="1"/>
  <c r="I409" i="13"/>
  <c r="X409" i="13" s="1"/>
  <c r="D409" i="13"/>
  <c r="AB408" i="13"/>
  <c r="AA408" i="13"/>
  <c r="Z408" i="13"/>
  <c r="Y408" i="13"/>
  <c r="W408" i="13"/>
  <c r="V408" i="13"/>
  <c r="U408" i="13"/>
  <c r="T408" i="13"/>
  <c r="S408" i="13"/>
  <c r="N408" i="13"/>
  <c r="I408" i="13"/>
  <c r="X408" i="13" s="1"/>
  <c r="D408" i="13"/>
  <c r="AB407" i="13"/>
  <c r="AA407" i="13"/>
  <c r="Z407" i="13"/>
  <c r="Y407" i="13"/>
  <c r="W407" i="13"/>
  <c r="V407" i="13"/>
  <c r="U407" i="13"/>
  <c r="T407" i="13"/>
  <c r="N407" i="13"/>
  <c r="S407" i="13" s="1"/>
  <c r="I407" i="13"/>
  <c r="X407" i="13" s="1"/>
  <c r="D407" i="13"/>
  <c r="AB406" i="13"/>
  <c r="AA406" i="13"/>
  <c r="Z406" i="13"/>
  <c r="Y406" i="13"/>
  <c r="W406" i="13"/>
  <c r="V406" i="13"/>
  <c r="U406" i="13"/>
  <c r="T406" i="13"/>
  <c r="N406" i="13"/>
  <c r="I406" i="13"/>
  <c r="X406" i="13" s="1"/>
  <c r="D406" i="13"/>
  <c r="AB405" i="13"/>
  <c r="AA405" i="13"/>
  <c r="Z405" i="13"/>
  <c r="Y405" i="13"/>
  <c r="W405" i="13"/>
  <c r="V405" i="13"/>
  <c r="U405" i="13"/>
  <c r="T405" i="13"/>
  <c r="N405" i="13"/>
  <c r="S405" i="13" s="1"/>
  <c r="I405" i="13"/>
  <c r="D405" i="13"/>
  <c r="AB404" i="13"/>
  <c r="AA404" i="13"/>
  <c r="Z404" i="13"/>
  <c r="Y404" i="13"/>
  <c r="W404" i="13"/>
  <c r="V404" i="13"/>
  <c r="U404" i="13"/>
  <c r="T404" i="13"/>
  <c r="S404" i="13"/>
  <c r="N404" i="13"/>
  <c r="I404" i="13"/>
  <c r="D404" i="13"/>
  <c r="AB403" i="13"/>
  <c r="AA403" i="13"/>
  <c r="Z403" i="13"/>
  <c r="Y403" i="13"/>
  <c r="X403" i="13"/>
  <c r="W403" i="13"/>
  <c r="V403" i="13"/>
  <c r="U403" i="13"/>
  <c r="T403" i="13"/>
  <c r="S403" i="13"/>
  <c r="N403" i="13"/>
  <c r="I403" i="13"/>
  <c r="D403" i="13"/>
  <c r="AB402" i="13"/>
  <c r="AA402" i="13"/>
  <c r="Z402" i="13"/>
  <c r="Y402" i="13"/>
  <c r="W402" i="13"/>
  <c r="V402" i="13"/>
  <c r="U402" i="13"/>
  <c r="T402" i="13"/>
  <c r="N402" i="13"/>
  <c r="S402" i="13" s="1"/>
  <c r="I402" i="13"/>
  <c r="D402" i="13"/>
  <c r="AB401" i="13"/>
  <c r="AA401" i="13"/>
  <c r="Z401" i="13"/>
  <c r="Y401" i="13"/>
  <c r="W401" i="13"/>
  <c r="V401" i="13"/>
  <c r="U401" i="13"/>
  <c r="T401" i="13"/>
  <c r="N401" i="13"/>
  <c r="S401" i="13" s="1"/>
  <c r="I401" i="13"/>
  <c r="X401" i="13" s="1"/>
  <c r="D401" i="13"/>
  <c r="AB400" i="13"/>
  <c r="AA400" i="13"/>
  <c r="Z400" i="13"/>
  <c r="Y400" i="13"/>
  <c r="W400" i="13"/>
  <c r="V400" i="13"/>
  <c r="U400" i="13"/>
  <c r="T400" i="13"/>
  <c r="N400" i="13"/>
  <c r="S400" i="13" s="1"/>
  <c r="I400" i="13"/>
  <c r="X400" i="13" s="1"/>
  <c r="D400" i="13"/>
  <c r="AB399" i="13"/>
  <c r="AA399" i="13"/>
  <c r="Z399" i="13"/>
  <c r="Y399" i="13"/>
  <c r="W399" i="13"/>
  <c r="V399" i="13"/>
  <c r="U399" i="13"/>
  <c r="T399" i="13"/>
  <c r="N399" i="13"/>
  <c r="S399" i="13" s="1"/>
  <c r="I399" i="13"/>
  <c r="X399" i="13" s="1"/>
  <c r="D399" i="13"/>
  <c r="AB398" i="13"/>
  <c r="AA398" i="13"/>
  <c r="Z398" i="13"/>
  <c r="Y398" i="13"/>
  <c r="W398" i="13"/>
  <c r="V398" i="13"/>
  <c r="U398" i="13"/>
  <c r="T398" i="13"/>
  <c r="N398" i="13"/>
  <c r="I398" i="13"/>
  <c r="X398" i="13" s="1"/>
  <c r="D398" i="13"/>
  <c r="AB397" i="13"/>
  <c r="AA397" i="13"/>
  <c r="Z397" i="13"/>
  <c r="Y397" i="13"/>
  <c r="W397" i="13"/>
  <c r="V397" i="13"/>
  <c r="U397" i="13"/>
  <c r="T397" i="13"/>
  <c r="N397" i="13"/>
  <c r="I397" i="13"/>
  <c r="X397" i="13" s="1"/>
  <c r="D397" i="13"/>
  <c r="AB396" i="13"/>
  <c r="AA396" i="13"/>
  <c r="Z396" i="13"/>
  <c r="Y396" i="13"/>
  <c r="W396" i="13"/>
  <c r="V396" i="13"/>
  <c r="U396" i="13"/>
  <c r="T396" i="13"/>
  <c r="N396" i="13"/>
  <c r="I396" i="13"/>
  <c r="X396" i="13" s="1"/>
  <c r="D396" i="13"/>
  <c r="AB395" i="13"/>
  <c r="AA395" i="13"/>
  <c r="Z395" i="13"/>
  <c r="Y395" i="13"/>
  <c r="W395" i="13"/>
  <c r="V395" i="13"/>
  <c r="U395" i="13"/>
  <c r="T395" i="13"/>
  <c r="N395" i="13"/>
  <c r="S395" i="13" s="1"/>
  <c r="I395" i="13"/>
  <c r="X395" i="13" s="1"/>
  <c r="D395" i="13"/>
  <c r="R394" i="13"/>
  <c r="Q394" i="13"/>
  <c r="P394" i="13"/>
  <c r="O394" i="13"/>
  <c r="T394" i="13" s="1"/>
  <c r="M394" i="13"/>
  <c r="AB394" i="13" s="1"/>
  <c r="L394" i="13"/>
  <c r="AA394" i="13" s="1"/>
  <c r="K394" i="13"/>
  <c r="Z394" i="13" s="1"/>
  <c r="J394" i="13"/>
  <c r="I394" i="13" s="1"/>
  <c r="H394" i="13"/>
  <c r="G394" i="13"/>
  <c r="F394" i="13"/>
  <c r="E394" i="13"/>
  <c r="R393" i="13"/>
  <c r="R392" i="13" s="1"/>
  <c r="Q393" i="13"/>
  <c r="Q392" i="13" s="1"/>
  <c r="P393" i="13"/>
  <c r="U393" i="13" s="1"/>
  <c r="O393" i="13"/>
  <c r="T393" i="13" s="1"/>
  <c r="N393" i="13"/>
  <c r="M393" i="13"/>
  <c r="AB393" i="13" s="1"/>
  <c r="L393" i="13"/>
  <c r="AA393" i="13" s="1"/>
  <c r="K393" i="13"/>
  <c r="Z393" i="13" s="1"/>
  <c r="J393" i="13"/>
  <c r="H393" i="13"/>
  <c r="G393" i="13"/>
  <c r="G392" i="13" s="1"/>
  <c r="F393" i="13"/>
  <c r="F392" i="13" s="1"/>
  <c r="E393" i="13"/>
  <c r="K392" i="13"/>
  <c r="AB390" i="13"/>
  <c r="AA390" i="13"/>
  <c r="Z390" i="13"/>
  <c r="Y390" i="13"/>
  <c r="W390" i="13"/>
  <c r="V390" i="13"/>
  <c r="U390" i="13"/>
  <c r="T390" i="13"/>
  <c r="N390" i="13"/>
  <c r="S390" i="13" s="1"/>
  <c r="I390" i="13"/>
  <c r="X390" i="13" s="1"/>
  <c r="D390" i="13"/>
  <c r="AB389" i="13"/>
  <c r="AA389" i="13"/>
  <c r="Z389" i="13"/>
  <c r="Y389" i="13"/>
  <c r="W389" i="13"/>
  <c r="V389" i="13"/>
  <c r="U389" i="13"/>
  <c r="T389" i="13"/>
  <c r="N389" i="13"/>
  <c r="I389" i="13"/>
  <c r="X389" i="13" s="1"/>
  <c r="D389" i="13"/>
  <c r="AB388" i="13"/>
  <c r="AA388" i="13"/>
  <c r="Z388" i="13"/>
  <c r="Y388" i="13"/>
  <c r="W388" i="13"/>
  <c r="V388" i="13"/>
  <c r="U388" i="13"/>
  <c r="T388" i="13"/>
  <c r="N388" i="13"/>
  <c r="S388" i="13" s="1"/>
  <c r="I388" i="13"/>
  <c r="X388" i="13" s="1"/>
  <c r="D388" i="13"/>
  <c r="AB387" i="13"/>
  <c r="AA387" i="13"/>
  <c r="Z387" i="13"/>
  <c r="Y387" i="13"/>
  <c r="W387" i="13"/>
  <c r="V387" i="13"/>
  <c r="U387" i="13"/>
  <c r="T387" i="13"/>
  <c r="S387" i="13"/>
  <c r="N387" i="13"/>
  <c r="I387" i="13"/>
  <c r="X387" i="13" s="1"/>
  <c r="D387" i="13"/>
  <c r="AB386" i="13"/>
  <c r="AA386" i="13"/>
  <c r="Z386" i="13"/>
  <c r="Y386" i="13"/>
  <c r="W386" i="13"/>
  <c r="V386" i="13"/>
  <c r="U386" i="13"/>
  <c r="T386" i="13"/>
  <c r="N386" i="13"/>
  <c r="S386" i="13" s="1"/>
  <c r="I386" i="13"/>
  <c r="X386" i="13" s="1"/>
  <c r="D386" i="13"/>
  <c r="AB385" i="13"/>
  <c r="AA385" i="13"/>
  <c r="Z385" i="13"/>
  <c r="Y385" i="13"/>
  <c r="W385" i="13"/>
  <c r="V385" i="13"/>
  <c r="U385" i="13"/>
  <c r="T385" i="13"/>
  <c r="N385" i="13"/>
  <c r="I385" i="13"/>
  <c r="X385" i="13" s="1"/>
  <c r="D385" i="13"/>
  <c r="AB384" i="13"/>
  <c r="AA384" i="13"/>
  <c r="Z384" i="13"/>
  <c r="Y384" i="13"/>
  <c r="W384" i="13"/>
  <c r="V384" i="13"/>
  <c r="U384" i="13"/>
  <c r="T384" i="13"/>
  <c r="N384" i="13"/>
  <c r="S384" i="13" s="1"/>
  <c r="I384" i="13"/>
  <c r="D384" i="13"/>
  <c r="AB383" i="13"/>
  <c r="AA383" i="13"/>
  <c r="Z383" i="13"/>
  <c r="Y383" i="13"/>
  <c r="W383" i="13"/>
  <c r="V383" i="13"/>
  <c r="U383" i="13"/>
  <c r="T383" i="13"/>
  <c r="S383" i="13"/>
  <c r="N383" i="13"/>
  <c r="I383" i="13"/>
  <c r="D383" i="13"/>
  <c r="AB382" i="13"/>
  <c r="AA382" i="13"/>
  <c r="Z382" i="13"/>
  <c r="Y382" i="13"/>
  <c r="X382" i="13"/>
  <c r="W382" i="13"/>
  <c r="V382" i="13"/>
  <c r="U382" i="13"/>
  <c r="T382" i="13"/>
  <c r="S382" i="13"/>
  <c r="N382" i="13"/>
  <c r="I382" i="13"/>
  <c r="D382" i="13"/>
  <c r="AB381" i="13"/>
  <c r="AA381" i="13"/>
  <c r="Z381" i="13"/>
  <c r="Y381" i="13"/>
  <c r="W381" i="13"/>
  <c r="V381" i="13"/>
  <c r="U381" i="13"/>
  <c r="T381" i="13"/>
  <c r="N381" i="13"/>
  <c r="I381" i="13"/>
  <c r="D381" i="13"/>
  <c r="AB380" i="13"/>
  <c r="AA380" i="13"/>
  <c r="Z380" i="13"/>
  <c r="Y380" i="13"/>
  <c r="W380" i="13"/>
  <c r="V380" i="13"/>
  <c r="U380" i="13"/>
  <c r="T380" i="13"/>
  <c r="N380" i="13"/>
  <c r="I380" i="13"/>
  <c r="D380" i="13"/>
  <c r="AB379" i="13"/>
  <c r="AA379" i="13"/>
  <c r="Z379" i="13"/>
  <c r="Y379" i="13"/>
  <c r="W379" i="13"/>
  <c r="V379" i="13"/>
  <c r="U379" i="13"/>
  <c r="T379" i="13"/>
  <c r="N379" i="13"/>
  <c r="I379" i="13"/>
  <c r="D379" i="13"/>
  <c r="W378" i="13"/>
  <c r="R378" i="13"/>
  <c r="Q378" i="13"/>
  <c r="P378" i="13"/>
  <c r="O378" i="13"/>
  <c r="M378" i="13"/>
  <c r="AB378" i="13" s="1"/>
  <c r="L378" i="13"/>
  <c r="AA378" i="13" s="1"/>
  <c r="K378" i="13"/>
  <c r="Z378" i="13" s="1"/>
  <c r="J378" i="13"/>
  <c r="Y378" i="13" s="1"/>
  <c r="H378" i="13"/>
  <c r="G378" i="13"/>
  <c r="F378" i="13"/>
  <c r="F376" i="13" s="1"/>
  <c r="E378" i="13"/>
  <c r="D378" i="13" s="1"/>
  <c r="R377" i="13"/>
  <c r="Q377" i="13"/>
  <c r="P377" i="13"/>
  <c r="P376" i="13" s="1"/>
  <c r="O377" i="13"/>
  <c r="T377" i="13" s="1"/>
  <c r="M377" i="13"/>
  <c r="L377" i="13"/>
  <c r="AA377" i="13" s="1"/>
  <c r="K377" i="13"/>
  <c r="Z377" i="13" s="1"/>
  <c r="J377" i="13"/>
  <c r="H377" i="13"/>
  <c r="H376" i="13" s="1"/>
  <c r="G377" i="13"/>
  <c r="F377" i="13"/>
  <c r="E377" i="13"/>
  <c r="R376" i="13"/>
  <c r="J376" i="13"/>
  <c r="AB374" i="13"/>
  <c r="AA374" i="13"/>
  <c r="Z374" i="13"/>
  <c r="Y374" i="13"/>
  <c r="W374" i="13"/>
  <c r="V374" i="13"/>
  <c r="U374" i="13"/>
  <c r="T374" i="13"/>
  <c r="N374" i="13"/>
  <c r="S374" i="13" s="1"/>
  <c r="I374" i="13"/>
  <c r="X374" i="13" s="1"/>
  <c r="D374" i="13"/>
  <c r="AB373" i="13"/>
  <c r="AA373" i="13"/>
  <c r="Z373" i="13"/>
  <c r="Y373" i="13"/>
  <c r="W373" i="13"/>
  <c r="V373" i="13"/>
  <c r="U373" i="13"/>
  <c r="T373" i="13"/>
  <c r="N373" i="13"/>
  <c r="S373" i="13" s="1"/>
  <c r="I373" i="13"/>
  <c r="X373" i="13" s="1"/>
  <c r="D373" i="13"/>
  <c r="AB372" i="13"/>
  <c r="AA372" i="13"/>
  <c r="Z372" i="13"/>
  <c r="Y372" i="13"/>
  <c r="W372" i="13"/>
  <c r="V372" i="13"/>
  <c r="U372" i="13"/>
  <c r="T372" i="13"/>
  <c r="N372" i="13"/>
  <c r="S372" i="13" s="1"/>
  <c r="I372" i="13"/>
  <c r="X372" i="13" s="1"/>
  <c r="D372" i="13"/>
  <c r="AB371" i="13"/>
  <c r="AA371" i="13"/>
  <c r="Z371" i="13"/>
  <c r="Y371" i="13"/>
  <c r="W371" i="13"/>
  <c r="V371" i="13"/>
  <c r="U371" i="13"/>
  <c r="T371" i="13"/>
  <c r="N371" i="13"/>
  <c r="I371" i="13"/>
  <c r="D371" i="13"/>
  <c r="AB370" i="13"/>
  <c r="AA370" i="13"/>
  <c r="Z370" i="13"/>
  <c r="Y370" i="13"/>
  <c r="W370" i="13"/>
  <c r="V370" i="13"/>
  <c r="U370" i="13"/>
  <c r="T370" i="13"/>
  <c r="N370" i="13"/>
  <c r="I370" i="13"/>
  <c r="D370" i="13"/>
  <c r="AB369" i="13"/>
  <c r="AA369" i="13"/>
  <c r="Z369" i="13"/>
  <c r="Y369" i="13"/>
  <c r="W369" i="13"/>
  <c r="V369" i="13"/>
  <c r="U369" i="13"/>
  <c r="T369" i="13"/>
  <c r="N369" i="13"/>
  <c r="I369" i="13"/>
  <c r="X369" i="13" s="1"/>
  <c r="D369" i="13"/>
  <c r="AB368" i="13"/>
  <c r="AA368" i="13"/>
  <c r="Z368" i="13"/>
  <c r="Y368" i="13"/>
  <c r="W368" i="13"/>
  <c r="V368" i="13"/>
  <c r="U368" i="13"/>
  <c r="T368" i="13"/>
  <c r="N368" i="13"/>
  <c r="I368" i="13"/>
  <c r="X368" i="13" s="1"/>
  <c r="D368" i="13"/>
  <c r="AB367" i="13"/>
  <c r="AA367" i="13"/>
  <c r="Z367" i="13"/>
  <c r="Y367" i="13"/>
  <c r="W367" i="13"/>
  <c r="V367" i="13"/>
  <c r="U367" i="13"/>
  <c r="T367" i="13"/>
  <c r="N367" i="13"/>
  <c r="I367" i="13"/>
  <c r="D367" i="13"/>
  <c r="AB366" i="13"/>
  <c r="AA366" i="13"/>
  <c r="Z366" i="13"/>
  <c r="Y366" i="13"/>
  <c r="W366" i="13"/>
  <c r="V366" i="13"/>
  <c r="U366" i="13"/>
  <c r="T366" i="13"/>
  <c r="N366" i="13"/>
  <c r="S366" i="13" s="1"/>
  <c r="I366" i="13"/>
  <c r="D366" i="13"/>
  <c r="AB365" i="13"/>
  <c r="AA365" i="13"/>
  <c r="Z365" i="13"/>
  <c r="Y365" i="13"/>
  <c r="X365" i="13"/>
  <c r="W365" i="13"/>
  <c r="V365" i="13"/>
  <c r="U365" i="13"/>
  <c r="T365" i="13"/>
  <c r="N365" i="13"/>
  <c r="S365" i="13" s="1"/>
  <c r="I365" i="13"/>
  <c r="D365" i="13"/>
  <c r="AB364" i="13"/>
  <c r="AA364" i="13"/>
  <c r="Z364" i="13"/>
  <c r="Y364" i="13"/>
  <c r="W364" i="13"/>
  <c r="V364" i="13"/>
  <c r="U364" i="13"/>
  <c r="T364" i="13"/>
  <c r="N364" i="13"/>
  <c r="S364" i="13" s="1"/>
  <c r="I364" i="13"/>
  <c r="X364" i="13" s="1"/>
  <c r="D364" i="13"/>
  <c r="AB363" i="13"/>
  <c r="AA363" i="13"/>
  <c r="Z363" i="13"/>
  <c r="Y363" i="13"/>
  <c r="W363" i="13"/>
  <c r="V363" i="13"/>
  <c r="U363" i="13"/>
  <c r="T363" i="13"/>
  <c r="N363" i="13"/>
  <c r="S363" i="13" s="1"/>
  <c r="I363" i="13"/>
  <c r="D363" i="13"/>
  <c r="AB362" i="13"/>
  <c r="AA362" i="13"/>
  <c r="Z362" i="13"/>
  <c r="Y362" i="13"/>
  <c r="W362" i="13"/>
  <c r="V362" i="13"/>
  <c r="U362" i="13"/>
  <c r="T362" i="13"/>
  <c r="N362" i="13"/>
  <c r="S362" i="13" s="1"/>
  <c r="I362" i="13"/>
  <c r="D362" i="13"/>
  <c r="AB361" i="13"/>
  <c r="AA361" i="13"/>
  <c r="Z361" i="13"/>
  <c r="Y361" i="13"/>
  <c r="W361" i="13"/>
  <c r="V361" i="13"/>
  <c r="U361" i="13"/>
  <c r="T361" i="13"/>
  <c r="S361" i="13"/>
  <c r="N361" i="13"/>
  <c r="I361" i="13"/>
  <c r="X361" i="13" s="1"/>
  <c r="D361" i="13"/>
  <c r="AB360" i="13"/>
  <c r="AA360" i="13"/>
  <c r="Z360" i="13"/>
  <c r="Y360" i="13"/>
  <c r="X360" i="13"/>
  <c r="W360" i="13"/>
  <c r="V360" i="13"/>
  <c r="U360" i="13"/>
  <c r="T360" i="13"/>
  <c r="N360" i="13"/>
  <c r="I360" i="13"/>
  <c r="D360" i="13"/>
  <c r="AB359" i="13"/>
  <c r="AA359" i="13"/>
  <c r="Z359" i="13"/>
  <c r="Y359" i="13"/>
  <c r="W359" i="13"/>
  <c r="V359" i="13"/>
  <c r="U359" i="13"/>
  <c r="T359" i="13"/>
  <c r="N359" i="13"/>
  <c r="S359" i="13" s="1"/>
  <c r="I359" i="13"/>
  <c r="D359" i="13"/>
  <c r="AB358" i="13"/>
  <c r="AA358" i="13"/>
  <c r="Z358" i="13"/>
  <c r="Y358" i="13"/>
  <c r="W358" i="13"/>
  <c r="V358" i="13"/>
  <c r="U358" i="13"/>
  <c r="T358" i="13"/>
  <c r="N358" i="13"/>
  <c r="I358" i="13"/>
  <c r="D358" i="13"/>
  <c r="AB357" i="13"/>
  <c r="AA357" i="13"/>
  <c r="Z357" i="13"/>
  <c r="Y357" i="13"/>
  <c r="W357" i="13"/>
  <c r="V357" i="13"/>
  <c r="U357" i="13"/>
  <c r="T357" i="13"/>
  <c r="N357" i="13"/>
  <c r="S357" i="13" s="1"/>
  <c r="I357" i="13"/>
  <c r="X357" i="13" s="1"/>
  <c r="D357" i="13"/>
  <c r="AB356" i="13"/>
  <c r="AA356" i="13"/>
  <c r="Z356" i="13"/>
  <c r="Y356" i="13"/>
  <c r="W356" i="13"/>
  <c r="V356" i="13"/>
  <c r="U356" i="13"/>
  <c r="T356" i="13"/>
  <c r="N356" i="13"/>
  <c r="S356" i="13" s="1"/>
  <c r="I356" i="13"/>
  <c r="X356" i="13" s="1"/>
  <c r="D356" i="13"/>
  <c r="AB355" i="13"/>
  <c r="AA355" i="13"/>
  <c r="Z355" i="13"/>
  <c r="Y355" i="13"/>
  <c r="W355" i="13"/>
  <c r="V355" i="13"/>
  <c r="U355" i="13"/>
  <c r="T355" i="13"/>
  <c r="N355" i="13"/>
  <c r="I355" i="13"/>
  <c r="D355" i="13"/>
  <c r="AB354" i="13"/>
  <c r="AA354" i="13"/>
  <c r="Z354" i="13"/>
  <c r="Y354" i="13"/>
  <c r="W354" i="13"/>
  <c r="V354" i="13"/>
  <c r="U354" i="13"/>
  <c r="T354" i="13"/>
  <c r="N354" i="13"/>
  <c r="I354" i="13"/>
  <c r="D354" i="13"/>
  <c r="AB353" i="13"/>
  <c r="AA353" i="13"/>
  <c r="Z353" i="13"/>
  <c r="Y353" i="13"/>
  <c r="W353" i="13"/>
  <c r="V353" i="13"/>
  <c r="U353" i="13"/>
  <c r="T353" i="13"/>
  <c r="N353" i="13"/>
  <c r="I353" i="13"/>
  <c r="X353" i="13" s="1"/>
  <c r="D353" i="13"/>
  <c r="AB352" i="13"/>
  <c r="AA352" i="13"/>
  <c r="Z352" i="13"/>
  <c r="Y352" i="13"/>
  <c r="W352" i="13"/>
  <c r="V352" i="13"/>
  <c r="U352" i="13"/>
  <c r="T352" i="13"/>
  <c r="N352" i="13"/>
  <c r="I352" i="13"/>
  <c r="X352" i="13" s="1"/>
  <c r="D352" i="13"/>
  <c r="AB351" i="13"/>
  <c r="AA351" i="13"/>
  <c r="Z351" i="13"/>
  <c r="Y351" i="13"/>
  <c r="W351" i="13"/>
  <c r="V351" i="13"/>
  <c r="U351" i="13"/>
  <c r="T351" i="13"/>
  <c r="N351" i="13"/>
  <c r="I351" i="13"/>
  <c r="D351" i="13"/>
  <c r="AB350" i="13"/>
  <c r="AA350" i="13"/>
  <c r="Z350" i="13"/>
  <c r="Y350" i="13"/>
  <c r="W350" i="13"/>
  <c r="V350" i="13"/>
  <c r="U350" i="13"/>
  <c r="T350" i="13"/>
  <c r="N350" i="13"/>
  <c r="S350" i="13" s="1"/>
  <c r="I350" i="13"/>
  <c r="D350" i="13"/>
  <c r="AB349" i="13"/>
  <c r="AA349" i="13"/>
  <c r="Z349" i="13"/>
  <c r="Y349" i="13"/>
  <c r="X349" i="13"/>
  <c r="W349" i="13"/>
  <c r="V349" i="13"/>
  <c r="U349" i="13"/>
  <c r="T349" i="13"/>
  <c r="S349" i="13"/>
  <c r="N349" i="13"/>
  <c r="I349" i="13"/>
  <c r="D349" i="13"/>
  <c r="AB348" i="13"/>
  <c r="AA348" i="13"/>
  <c r="Z348" i="13"/>
  <c r="Y348" i="13"/>
  <c r="X348" i="13"/>
  <c r="W348" i="13"/>
  <c r="V348" i="13"/>
  <c r="U348" i="13"/>
  <c r="T348" i="13"/>
  <c r="N348" i="13"/>
  <c r="S348" i="13" s="1"/>
  <c r="I348" i="13"/>
  <c r="D348" i="13"/>
  <c r="AB347" i="13"/>
  <c r="AA347" i="13"/>
  <c r="Z347" i="13"/>
  <c r="Y347" i="13"/>
  <c r="W347" i="13"/>
  <c r="V347" i="13"/>
  <c r="U347" i="13"/>
  <c r="T347" i="13"/>
  <c r="N347" i="13"/>
  <c r="I347" i="13"/>
  <c r="D347" i="13"/>
  <c r="AB346" i="13"/>
  <c r="AA346" i="13"/>
  <c r="Z346" i="13"/>
  <c r="Y346" i="13"/>
  <c r="W346" i="13"/>
  <c r="V346" i="13"/>
  <c r="U346" i="13"/>
  <c r="T346" i="13"/>
  <c r="N346" i="13"/>
  <c r="N344" i="13" s="1"/>
  <c r="I346" i="13"/>
  <c r="D346" i="13"/>
  <c r="AA345" i="13"/>
  <c r="R345" i="13"/>
  <c r="W345" i="13" s="1"/>
  <c r="Q345" i="13"/>
  <c r="P345" i="13"/>
  <c r="O345" i="13"/>
  <c r="M345" i="13"/>
  <c r="AB345" i="13" s="1"/>
  <c r="L345" i="13"/>
  <c r="K345" i="13"/>
  <c r="K343" i="13" s="1"/>
  <c r="J345" i="13"/>
  <c r="Y345" i="13" s="1"/>
  <c r="H345" i="13"/>
  <c r="G345" i="13"/>
  <c r="F345" i="13"/>
  <c r="F343" i="13" s="1"/>
  <c r="E345" i="13"/>
  <c r="R344" i="13"/>
  <c r="Q344" i="13"/>
  <c r="Q343" i="13" s="1"/>
  <c r="P344" i="13"/>
  <c r="O344" i="13"/>
  <c r="T344" i="13" s="1"/>
  <c r="M344" i="13"/>
  <c r="AB344" i="13" s="1"/>
  <c r="L344" i="13"/>
  <c r="AA344" i="13" s="1"/>
  <c r="K344" i="13"/>
  <c r="Z344" i="13" s="1"/>
  <c r="J344" i="13"/>
  <c r="H344" i="13"/>
  <c r="H343" i="13" s="1"/>
  <c r="G344" i="13"/>
  <c r="F344" i="13"/>
  <c r="E344" i="13"/>
  <c r="R343" i="13"/>
  <c r="M343" i="13"/>
  <c r="G343" i="13"/>
  <c r="AB341" i="13"/>
  <c r="AA341" i="13"/>
  <c r="Z341" i="13"/>
  <c r="Y341" i="13"/>
  <c r="W341" i="13"/>
  <c r="V341" i="13"/>
  <c r="U341" i="13"/>
  <c r="T341" i="13"/>
  <c r="N341" i="13"/>
  <c r="I341" i="13"/>
  <c r="D341" i="13"/>
  <c r="AB340" i="13"/>
  <c r="AA340" i="13"/>
  <c r="Z340" i="13"/>
  <c r="Y340" i="13"/>
  <c r="W340" i="13"/>
  <c r="V340" i="13"/>
  <c r="U340" i="13"/>
  <c r="T340" i="13"/>
  <c r="S340" i="13"/>
  <c r="N340" i="13"/>
  <c r="I340" i="13"/>
  <c r="X340" i="13" s="1"/>
  <c r="D340" i="13"/>
  <c r="AB339" i="13"/>
  <c r="AA339" i="13"/>
  <c r="Z339" i="13"/>
  <c r="Y339" i="13"/>
  <c r="W339" i="13"/>
  <c r="V339" i="13"/>
  <c r="U339" i="13"/>
  <c r="T339" i="13"/>
  <c r="N339" i="13"/>
  <c r="S339" i="13" s="1"/>
  <c r="I339" i="13"/>
  <c r="D339" i="13"/>
  <c r="AB338" i="13"/>
  <c r="AA338" i="13"/>
  <c r="Z338" i="13"/>
  <c r="Y338" i="13"/>
  <c r="W338" i="13"/>
  <c r="V338" i="13"/>
  <c r="U338" i="13"/>
  <c r="T338" i="13"/>
  <c r="N338" i="13"/>
  <c r="I338" i="13"/>
  <c r="X338" i="13" s="1"/>
  <c r="D338" i="13"/>
  <c r="AB337" i="13"/>
  <c r="AA337" i="13"/>
  <c r="Z337" i="13"/>
  <c r="Y337" i="13"/>
  <c r="W337" i="13"/>
  <c r="V337" i="13"/>
  <c r="U337" i="13"/>
  <c r="T337" i="13"/>
  <c r="N337" i="13"/>
  <c r="I337" i="13"/>
  <c r="D337" i="13"/>
  <c r="AB336" i="13"/>
  <c r="AA336" i="13"/>
  <c r="Z336" i="13"/>
  <c r="Y336" i="13"/>
  <c r="W336" i="13"/>
  <c r="V336" i="13"/>
  <c r="U336" i="13"/>
  <c r="T336" i="13"/>
  <c r="N336" i="13"/>
  <c r="S336" i="13" s="1"/>
  <c r="I336" i="13"/>
  <c r="X336" i="13" s="1"/>
  <c r="D336" i="13"/>
  <c r="AB335" i="13"/>
  <c r="AA335" i="13"/>
  <c r="Z335" i="13"/>
  <c r="Y335" i="13"/>
  <c r="W335" i="13"/>
  <c r="V335" i="13"/>
  <c r="U335" i="13"/>
  <c r="T335" i="13"/>
  <c r="N335" i="13"/>
  <c r="I335" i="13"/>
  <c r="X335" i="13" s="1"/>
  <c r="D335" i="13"/>
  <c r="AB334" i="13"/>
  <c r="AA334" i="13"/>
  <c r="Z334" i="13"/>
  <c r="Y334" i="13"/>
  <c r="W334" i="13"/>
  <c r="V334" i="13"/>
  <c r="U334" i="13"/>
  <c r="T334" i="13"/>
  <c r="N334" i="13"/>
  <c r="I334" i="13"/>
  <c r="X334" i="13" s="1"/>
  <c r="D334" i="13"/>
  <c r="AB333" i="13"/>
  <c r="AA333" i="13"/>
  <c r="Z333" i="13"/>
  <c r="Y333" i="13"/>
  <c r="W333" i="13"/>
  <c r="V333" i="13"/>
  <c r="U333" i="13"/>
  <c r="T333" i="13"/>
  <c r="S333" i="13"/>
  <c r="N333" i="13"/>
  <c r="I333" i="13"/>
  <c r="D333" i="13"/>
  <c r="AB332" i="13"/>
  <c r="AA332" i="13"/>
  <c r="Z332" i="13"/>
  <c r="Y332" i="13"/>
  <c r="W332" i="13"/>
  <c r="V332" i="13"/>
  <c r="U332" i="13"/>
  <c r="T332" i="13"/>
  <c r="N332" i="13"/>
  <c r="I332" i="13"/>
  <c r="X332" i="13" s="1"/>
  <c r="D332" i="13"/>
  <c r="AB331" i="13"/>
  <c r="AA331" i="13"/>
  <c r="Z331" i="13"/>
  <c r="Y331" i="13"/>
  <c r="W331" i="13"/>
  <c r="V331" i="13"/>
  <c r="U331" i="13"/>
  <c r="T331" i="13"/>
  <c r="N331" i="13"/>
  <c r="I331" i="13"/>
  <c r="X331" i="13" s="1"/>
  <c r="D331" i="13"/>
  <c r="AB330" i="13"/>
  <c r="AA330" i="13"/>
  <c r="Z330" i="13"/>
  <c r="Y330" i="13"/>
  <c r="W330" i="13"/>
  <c r="V330" i="13"/>
  <c r="U330" i="13"/>
  <c r="T330" i="13"/>
  <c r="N330" i="13"/>
  <c r="S330" i="13" s="1"/>
  <c r="I330" i="13"/>
  <c r="D330" i="13"/>
  <c r="AB329" i="13"/>
  <c r="AA329" i="13"/>
  <c r="Z329" i="13"/>
  <c r="Y329" i="13"/>
  <c r="W329" i="13"/>
  <c r="V329" i="13"/>
  <c r="U329" i="13"/>
  <c r="T329" i="13"/>
  <c r="S329" i="13"/>
  <c r="N329" i="13"/>
  <c r="X329" i="13" s="1"/>
  <c r="I329" i="13"/>
  <c r="D329" i="13"/>
  <c r="AB328" i="13"/>
  <c r="AA328" i="13"/>
  <c r="Z328" i="13"/>
  <c r="Y328" i="13"/>
  <c r="X328" i="13"/>
  <c r="W328" i="13"/>
  <c r="V328" i="13"/>
  <c r="U328" i="13"/>
  <c r="T328" i="13"/>
  <c r="S328" i="13"/>
  <c r="N328" i="13"/>
  <c r="I328" i="13"/>
  <c r="D328" i="13"/>
  <c r="AB327" i="13"/>
  <c r="AA327" i="13"/>
  <c r="Z327" i="13"/>
  <c r="Y327" i="13"/>
  <c r="W327" i="13"/>
  <c r="V327" i="13"/>
  <c r="U327" i="13"/>
  <c r="T327" i="13"/>
  <c r="N327" i="13"/>
  <c r="S327" i="13" s="1"/>
  <c r="I327" i="13"/>
  <c r="D327" i="13"/>
  <c r="AB326" i="13"/>
  <c r="AA326" i="13"/>
  <c r="Z326" i="13"/>
  <c r="Y326" i="13"/>
  <c r="W326" i="13"/>
  <c r="V326" i="13"/>
  <c r="U326" i="13"/>
  <c r="T326" i="13"/>
  <c r="N326" i="13"/>
  <c r="S326" i="13" s="1"/>
  <c r="I326" i="13"/>
  <c r="D326" i="13"/>
  <c r="AB325" i="13"/>
  <c r="AA325" i="13"/>
  <c r="Z325" i="13"/>
  <c r="Y325" i="13"/>
  <c r="W325" i="13"/>
  <c r="V325" i="13"/>
  <c r="U325" i="13"/>
  <c r="T325" i="13"/>
  <c r="N325" i="13"/>
  <c r="I325" i="13"/>
  <c r="D325" i="13"/>
  <c r="AB324" i="13"/>
  <c r="AA324" i="13"/>
  <c r="Z324" i="13"/>
  <c r="Y324" i="13"/>
  <c r="W324" i="13"/>
  <c r="V324" i="13"/>
  <c r="U324" i="13"/>
  <c r="T324" i="13"/>
  <c r="S324" i="13"/>
  <c r="N324" i="13"/>
  <c r="I324" i="13"/>
  <c r="X324" i="13" s="1"/>
  <c r="D324" i="13"/>
  <c r="AB323" i="13"/>
  <c r="AA323" i="13"/>
  <c r="Z323" i="13"/>
  <c r="Y323" i="13"/>
  <c r="W323" i="13"/>
  <c r="V323" i="13"/>
  <c r="U323" i="13"/>
  <c r="T323" i="13"/>
  <c r="N323" i="13"/>
  <c r="S323" i="13" s="1"/>
  <c r="I323" i="13"/>
  <c r="D323" i="13"/>
  <c r="AB322" i="13"/>
  <c r="AA322" i="13"/>
  <c r="Z322" i="13"/>
  <c r="Y322" i="13"/>
  <c r="W322" i="13"/>
  <c r="V322" i="13"/>
  <c r="U322" i="13"/>
  <c r="T322" i="13"/>
  <c r="N322" i="13"/>
  <c r="I322" i="13"/>
  <c r="X322" i="13" s="1"/>
  <c r="D322" i="13"/>
  <c r="AB321" i="13"/>
  <c r="AA321" i="13"/>
  <c r="Z321" i="13"/>
  <c r="Y321" i="13"/>
  <c r="W321" i="13"/>
  <c r="V321" i="13"/>
  <c r="U321" i="13"/>
  <c r="T321" i="13"/>
  <c r="N321" i="13"/>
  <c r="I321" i="13"/>
  <c r="D321" i="13"/>
  <c r="AB320" i="13"/>
  <c r="AA320" i="13"/>
  <c r="Z320" i="13"/>
  <c r="Y320" i="13"/>
  <c r="W320" i="13"/>
  <c r="V320" i="13"/>
  <c r="U320" i="13"/>
  <c r="T320" i="13"/>
  <c r="N320" i="13"/>
  <c r="I320" i="13"/>
  <c r="X320" i="13" s="1"/>
  <c r="D320" i="13"/>
  <c r="AB319" i="13"/>
  <c r="AA319" i="13"/>
  <c r="Z319" i="13"/>
  <c r="Y319" i="13"/>
  <c r="W319" i="13"/>
  <c r="V319" i="13"/>
  <c r="U319" i="13"/>
  <c r="T319" i="13"/>
  <c r="N319" i="13"/>
  <c r="I319" i="13"/>
  <c r="X319" i="13" s="1"/>
  <c r="D319" i="13"/>
  <c r="R318" i="13"/>
  <c r="W318" i="13" s="1"/>
  <c r="Q318" i="13"/>
  <c r="V318" i="13" s="1"/>
  <c r="P318" i="13"/>
  <c r="O318" i="13"/>
  <c r="T318" i="13" s="1"/>
  <c r="M318" i="13"/>
  <c r="L318" i="13"/>
  <c r="K318" i="13"/>
  <c r="Z318" i="13" s="1"/>
  <c r="J318" i="13"/>
  <c r="H318" i="13"/>
  <c r="G318" i="13"/>
  <c r="F318" i="13"/>
  <c r="E318" i="13"/>
  <c r="V317" i="13"/>
  <c r="R317" i="13"/>
  <c r="AB317" i="13" s="1"/>
  <c r="Q317" i="13"/>
  <c r="P317" i="13"/>
  <c r="O317" i="13"/>
  <c r="T317" i="13" s="1"/>
  <c r="N317" i="13"/>
  <c r="M317" i="13"/>
  <c r="L317" i="13"/>
  <c r="AA317" i="13" s="1"/>
  <c r="K317" i="13"/>
  <c r="Z317" i="13" s="1"/>
  <c r="J317" i="13"/>
  <c r="H317" i="13"/>
  <c r="G317" i="13"/>
  <c r="G316" i="13" s="1"/>
  <c r="F317" i="13"/>
  <c r="D317" i="13" s="1"/>
  <c r="E317" i="13"/>
  <c r="P316" i="13"/>
  <c r="L316" i="13"/>
  <c r="H316" i="13"/>
  <c r="AB314" i="13"/>
  <c r="AA314" i="13"/>
  <c r="Z314" i="13"/>
  <c r="Y314" i="13"/>
  <c r="W314" i="13"/>
  <c r="V314" i="13"/>
  <c r="U314" i="13"/>
  <c r="T314" i="13"/>
  <c r="N314" i="13"/>
  <c r="S314" i="13" s="1"/>
  <c r="I314" i="13"/>
  <c r="D314" i="13"/>
  <c r="AB313" i="13"/>
  <c r="AA313" i="13"/>
  <c r="Z313" i="13"/>
  <c r="Y313" i="13"/>
  <c r="W313" i="13"/>
  <c r="V313" i="13"/>
  <c r="U313" i="13"/>
  <c r="T313" i="13"/>
  <c r="N313" i="13"/>
  <c r="S313" i="13" s="1"/>
  <c r="I313" i="13"/>
  <c r="D313" i="13"/>
  <c r="AB312" i="13"/>
  <c r="AA312" i="13"/>
  <c r="Z312" i="13"/>
  <c r="Y312" i="13"/>
  <c r="W312" i="13"/>
  <c r="V312" i="13"/>
  <c r="U312" i="13"/>
  <c r="T312" i="13"/>
  <c r="N312" i="13"/>
  <c r="I312" i="13"/>
  <c r="D312" i="13"/>
  <c r="AB311" i="13"/>
  <c r="AA311" i="13"/>
  <c r="Z311" i="13"/>
  <c r="Y311" i="13"/>
  <c r="W311" i="13"/>
  <c r="V311" i="13"/>
  <c r="U311" i="13"/>
  <c r="T311" i="13"/>
  <c r="S311" i="13"/>
  <c r="N311" i="13"/>
  <c r="I311" i="13"/>
  <c r="X311" i="13" s="1"/>
  <c r="D311" i="13"/>
  <c r="AB310" i="13"/>
  <c r="AA310" i="13"/>
  <c r="Z310" i="13"/>
  <c r="Y310" i="13"/>
  <c r="W310" i="13"/>
  <c r="V310" i="13"/>
  <c r="U310" i="13"/>
  <c r="T310" i="13"/>
  <c r="N310" i="13"/>
  <c r="S310" i="13" s="1"/>
  <c r="I310" i="13"/>
  <c r="D310" i="13"/>
  <c r="AB309" i="13"/>
  <c r="AA309" i="13"/>
  <c r="Z309" i="13"/>
  <c r="Y309" i="13"/>
  <c r="W309" i="13"/>
  <c r="V309" i="13"/>
  <c r="U309" i="13"/>
  <c r="T309" i="13"/>
  <c r="N309" i="13"/>
  <c r="I309" i="13"/>
  <c r="X309" i="13" s="1"/>
  <c r="D309" i="13"/>
  <c r="AB308" i="13"/>
  <c r="AA308" i="13"/>
  <c r="Z308" i="13"/>
  <c r="Y308" i="13"/>
  <c r="W308" i="13"/>
  <c r="V308" i="13"/>
  <c r="U308" i="13"/>
  <c r="T308" i="13"/>
  <c r="N308" i="13"/>
  <c r="I308" i="13"/>
  <c r="D308" i="13"/>
  <c r="AB307" i="13"/>
  <c r="AA307" i="13"/>
  <c r="Z307" i="13"/>
  <c r="Y307" i="13"/>
  <c r="W307" i="13"/>
  <c r="V307" i="13"/>
  <c r="U307" i="13"/>
  <c r="T307" i="13"/>
  <c r="N307" i="13"/>
  <c r="S307" i="13" s="1"/>
  <c r="I307" i="13"/>
  <c r="X307" i="13" s="1"/>
  <c r="D307" i="13"/>
  <c r="AB306" i="13"/>
  <c r="AA306" i="13"/>
  <c r="Z306" i="13"/>
  <c r="Y306" i="13"/>
  <c r="W306" i="13"/>
  <c r="V306" i="13"/>
  <c r="U306" i="13"/>
  <c r="T306" i="13"/>
  <c r="N306" i="13"/>
  <c r="I306" i="13"/>
  <c r="X306" i="13" s="1"/>
  <c r="D306" i="13"/>
  <c r="AB305" i="13"/>
  <c r="AA305" i="13"/>
  <c r="Z305" i="13"/>
  <c r="Y305" i="13"/>
  <c r="W305" i="13"/>
  <c r="V305" i="13"/>
  <c r="U305" i="13"/>
  <c r="T305" i="13"/>
  <c r="N305" i="13"/>
  <c r="S305" i="13" s="1"/>
  <c r="I305" i="13"/>
  <c r="X305" i="13" s="1"/>
  <c r="D305" i="13"/>
  <c r="AB304" i="13"/>
  <c r="AA304" i="13"/>
  <c r="Z304" i="13"/>
  <c r="Y304" i="13"/>
  <c r="W304" i="13"/>
  <c r="V304" i="13"/>
  <c r="U304" i="13"/>
  <c r="T304" i="13"/>
  <c r="S304" i="13"/>
  <c r="N304" i="13"/>
  <c r="X304" i="13" s="1"/>
  <c r="I304" i="13"/>
  <c r="D304" i="13"/>
  <c r="AB303" i="13"/>
  <c r="AA303" i="13"/>
  <c r="Z303" i="13"/>
  <c r="Y303" i="13"/>
  <c r="W303" i="13"/>
  <c r="V303" i="13"/>
  <c r="U303" i="13"/>
  <c r="T303" i="13"/>
  <c r="N303" i="13"/>
  <c r="I303" i="13"/>
  <c r="X303" i="13" s="1"/>
  <c r="D303" i="13"/>
  <c r="AB302" i="13"/>
  <c r="AA302" i="13"/>
  <c r="Z302" i="13"/>
  <c r="Y302" i="13"/>
  <c r="W302" i="13"/>
  <c r="V302" i="13"/>
  <c r="U302" i="13"/>
  <c r="T302" i="13"/>
  <c r="N302" i="13"/>
  <c r="S302" i="13" s="1"/>
  <c r="I302" i="13"/>
  <c r="X302" i="13" s="1"/>
  <c r="D302" i="13"/>
  <c r="AB301" i="13"/>
  <c r="AA301" i="13"/>
  <c r="Z301" i="13"/>
  <c r="Y301" i="13"/>
  <c r="W301" i="13"/>
  <c r="V301" i="13"/>
  <c r="U301" i="13"/>
  <c r="T301" i="13"/>
  <c r="N301" i="13"/>
  <c r="S301" i="13" s="1"/>
  <c r="I301" i="13"/>
  <c r="D301" i="13"/>
  <c r="AB300" i="13"/>
  <c r="AA300" i="13"/>
  <c r="Z300" i="13"/>
  <c r="Y300" i="13"/>
  <c r="W300" i="13"/>
  <c r="V300" i="13"/>
  <c r="U300" i="13"/>
  <c r="T300" i="13"/>
  <c r="S300" i="13"/>
  <c r="N300" i="13"/>
  <c r="X300" i="13" s="1"/>
  <c r="I300" i="13"/>
  <c r="D300" i="13"/>
  <c r="AB299" i="13"/>
  <c r="AA299" i="13"/>
  <c r="Z299" i="13"/>
  <c r="Y299" i="13"/>
  <c r="X299" i="13"/>
  <c r="W299" i="13"/>
  <c r="V299" i="13"/>
  <c r="U299" i="13"/>
  <c r="T299" i="13"/>
  <c r="S299" i="13"/>
  <c r="N299" i="13"/>
  <c r="I299" i="13"/>
  <c r="D299" i="13"/>
  <c r="AB298" i="13"/>
  <c r="AA298" i="13"/>
  <c r="Z298" i="13"/>
  <c r="Y298" i="13"/>
  <c r="W298" i="13"/>
  <c r="V298" i="13"/>
  <c r="U298" i="13"/>
  <c r="T298" i="13"/>
  <c r="N298" i="13"/>
  <c r="S298" i="13" s="1"/>
  <c r="I298" i="13"/>
  <c r="D298" i="13"/>
  <c r="AB297" i="13"/>
  <c r="AA297" i="13"/>
  <c r="Z297" i="13"/>
  <c r="Y297" i="13"/>
  <c r="W297" i="13"/>
  <c r="V297" i="13"/>
  <c r="U297" i="13"/>
  <c r="T297" i="13"/>
  <c r="N297" i="13"/>
  <c r="S297" i="13" s="1"/>
  <c r="I297" i="13"/>
  <c r="D297" i="13"/>
  <c r="AB296" i="13"/>
  <c r="AA296" i="13"/>
  <c r="Z296" i="13"/>
  <c r="Y296" i="13"/>
  <c r="W296" i="13"/>
  <c r="V296" i="13"/>
  <c r="U296" i="13"/>
  <c r="T296" i="13"/>
  <c r="N296" i="13"/>
  <c r="I296" i="13"/>
  <c r="D296" i="13"/>
  <c r="AB295" i="13"/>
  <c r="AA295" i="13"/>
  <c r="Z295" i="13"/>
  <c r="Y295" i="13"/>
  <c r="W295" i="13"/>
  <c r="V295" i="13"/>
  <c r="U295" i="13"/>
  <c r="T295" i="13"/>
  <c r="S295" i="13"/>
  <c r="N295" i="13"/>
  <c r="I295" i="13"/>
  <c r="X295" i="13" s="1"/>
  <c r="D295" i="13"/>
  <c r="AB294" i="13"/>
  <c r="AA294" i="13"/>
  <c r="Z294" i="13"/>
  <c r="Y294" i="13"/>
  <c r="W294" i="13"/>
  <c r="V294" i="13"/>
  <c r="U294" i="13"/>
  <c r="T294" i="13"/>
  <c r="N294" i="13"/>
  <c r="S294" i="13" s="1"/>
  <c r="I294" i="13"/>
  <c r="D294" i="13"/>
  <c r="AB293" i="13"/>
  <c r="AA293" i="13"/>
  <c r="Z293" i="13"/>
  <c r="Y293" i="13"/>
  <c r="W293" i="13"/>
  <c r="V293" i="13"/>
  <c r="U293" i="13"/>
  <c r="T293" i="13"/>
  <c r="N293" i="13"/>
  <c r="I293" i="13"/>
  <c r="X293" i="13" s="1"/>
  <c r="D293" i="13"/>
  <c r="AB292" i="13"/>
  <c r="AA292" i="13"/>
  <c r="Z292" i="13"/>
  <c r="Y292" i="13"/>
  <c r="W292" i="13"/>
  <c r="V292" i="13"/>
  <c r="U292" i="13"/>
  <c r="T292" i="13"/>
  <c r="N292" i="13"/>
  <c r="I292" i="13"/>
  <c r="D292" i="13"/>
  <c r="AB291" i="13"/>
  <c r="AA291" i="13"/>
  <c r="Z291" i="13"/>
  <c r="Y291" i="13"/>
  <c r="W291" i="13"/>
  <c r="V291" i="13"/>
  <c r="U291" i="13"/>
  <c r="T291" i="13"/>
  <c r="N291" i="13"/>
  <c r="S291" i="13" s="1"/>
  <c r="I291" i="13"/>
  <c r="X291" i="13" s="1"/>
  <c r="D291" i="13"/>
  <c r="AB290" i="13"/>
  <c r="AA290" i="13"/>
  <c r="Z290" i="13"/>
  <c r="Y290" i="13"/>
  <c r="W290" i="13"/>
  <c r="V290" i="13"/>
  <c r="U290" i="13"/>
  <c r="T290" i="13"/>
  <c r="N290" i="13"/>
  <c r="I290" i="13"/>
  <c r="X290" i="13" s="1"/>
  <c r="D290" i="13"/>
  <c r="AB289" i="13"/>
  <c r="AA289" i="13"/>
  <c r="Z289" i="13"/>
  <c r="Y289" i="13"/>
  <c r="W289" i="13"/>
  <c r="V289" i="13"/>
  <c r="U289" i="13"/>
  <c r="T289" i="13"/>
  <c r="N289" i="13"/>
  <c r="I289" i="13"/>
  <c r="X289" i="13" s="1"/>
  <c r="D289" i="13"/>
  <c r="R288" i="13"/>
  <c r="Q288" i="13"/>
  <c r="V288" i="13" s="1"/>
  <c r="P288" i="13"/>
  <c r="O288" i="13"/>
  <c r="M288" i="13"/>
  <c r="M286" i="13" s="1"/>
  <c r="L288" i="13"/>
  <c r="AA288" i="13" s="1"/>
  <c r="K288" i="13"/>
  <c r="Z288" i="13" s="1"/>
  <c r="J288" i="13"/>
  <c r="H288" i="13"/>
  <c r="G288" i="13"/>
  <c r="F288" i="13"/>
  <c r="E288" i="13"/>
  <c r="AB287" i="13"/>
  <c r="W287" i="13"/>
  <c r="R287" i="13"/>
  <c r="Q287" i="13"/>
  <c r="P287" i="13"/>
  <c r="O287" i="13"/>
  <c r="M287" i="13"/>
  <c r="L287" i="13"/>
  <c r="AA287" i="13" s="1"/>
  <c r="K287" i="13"/>
  <c r="J287" i="13"/>
  <c r="H287" i="13"/>
  <c r="G287" i="13"/>
  <c r="G286" i="13" s="1"/>
  <c r="F287" i="13"/>
  <c r="D287" i="13" s="1"/>
  <c r="E287" i="13"/>
  <c r="E286" i="13"/>
  <c r="AB284" i="13"/>
  <c r="AA284" i="13"/>
  <c r="Z284" i="13"/>
  <c r="Y284" i="13"/>
  <c r="W284" i="13"/>
  <c r="V284" i="13"/>
  <c r="U284" i="13"/>
  <c r="T284" i="13"/>
  <c r="N284" i="13"/>
  <c r="I284" i="13"/>
  <c r="X284" i="13" s="1"/>
  <c r="D284" i="13"/>
  <c r="AB283" i="13"/>
  <c r="AA283" i="13"/>
  <c r="Z283" i="13"/>
  <c r="Y283" i="13"/>
  <c r="W283" i="13"/>
  <c r="V283" i="13"/>
  <c r="U283" i="13"/>
  <c r="T283" i="13"/>
  <c r="N283" i="13"/>
  <c r="I283" i="13"/>
  <c r="D283" i="13"/>
  <c r="AB282" i="13"/>
  <c r="AA282" i="13"/>
  <c r="Z282" i="13"/>
  <c r="Y282" i="13"/>
  <c r="W282" i="13"/>
  <c r="V282" i="13"/>
  <c r="U282" i="13"/>
  <c r="T282" i="13"/>
  <c r="N282" i="13"/>
  <c r="I282" i="13"/>
  <c r="X282" i="13" s="1"/>
  <c r="D282" i="13"/>
  <c r="AB281" i="13"/>
  <c r="AA281" i="13"/>
  <c r="Z281" i="13"/>
  <c r="Y281" i="13"/>
  <c r="W281" i="13"/>
  <c r="V281" i="13"/>
  <c r="U281" i="13"/>
  <c r="T281" i="13"/>
  <c r="N281" i="13"/>
  <c r="I281" i="13"/>
  <c r="X281" i="13" s="1"/>
  <c r="D281" i="13"/>
  <c r="AB280" i="13"/>
  <c r="AA280" i="13"/>
  <c r="Z280" i="13"/>
  <c r="Y280" i="13"/>
  <c r="W280" i="13"/>
  <c r="V280" i="13"/>
  <c r="U280" i="13"/>
  <c r="T280" i="13"/>
  <c r="N280" i="13"/>
  <c r="I280" i="13"/>
  <c r="X280" i="13" s="1"/>
  <c r="D280" i="13"/>
  <c r="AB279" i="13"/>
  <c r="AA279" i="13"/>
  <c r="Z279" i="13"/>
  <c r="Y279" i="13"/>
  <c r="W279" i="13"/>
  <c r="V279" i="13"/>
  <c r="U279" i="13"/>
  <c r="T279" i="13"/>
  <c r="N279" i="13"/>
  <c r="I279" i="13"/>
  <c r="D279" i="13"/>
  <c r="AB278" i="13"/>
  <c r="AA278" i="13"/>
  <c r="Z278" i="13"/>
  <c r="Y278" i="13"/>
  <c r="W278" i="13"/>
  <c r="V278" i="13"/>
  <c r="U278" i="13"/>
  <c r="T278" i="13"/>
  <c r="N278" i="13"/>
  <c r="X278" i="13" s="1"/>
  <c r="I278" i="13"/>
  <c r="D278" i="13"/>
  <c r="AB277" i="13"/>
  <c r="AA277" i="13"/>
  <c r="Z277" i="13"/>
  <c r="Y277" i="13"/>
  <c r="W277" i="13"/>
  <c r="V277" i="13"/>
  <c r="U277" i="13"/>
  <c r="T277" i="13"/>
  <c r="N277" i="13"/>
  <c r="I277" i="13"/>
  <c r="X277" i="13" s="1"/>
  <c r="D277" i="13"/>
  <c r="AB276" i="13"/>
  <c r="AA276" i="13"/>
  <c r="Z276" i="13"/>
  <c r="Y276" i="13"/>
  <c r="W276" i="13"/>
  <c r="V276" i="13"/>
  <c r="U276" i="13"/>
  <c r="T276" i="13"/>
  <c r="N276" i="13"/>
  <c r="I276" i="13"/>
  <c r="X276" i="13" s="1"/>
  <c r="D276" i="13"/>
  <c r="AB275" i="13"/>
  <c r="AA275" i="13"/>
  <c r="Z275" i="13"/>
  <c r="Y275" i="13"/>
  <c r="W275" i="13"/>
  <c r="V275" i="13"/>
  <c r="U275" i="13"/>
  <c r="T275" i="13"/>
  <c r="N275" i="13"/>
  <c r="S275" i="13" s="1"/>
  <c r="I275" i="13"/>
  <c r="X275" i="13" s="1"/>
  <c r="D275" i="13"/>
  <c r="AB274" i="13"/>
  <c r="AA274" i="13"/>
  <c r="Z274" i="13"/>
  <c r="Y274" i="13"/>
  <c r="W274" i="13"/>
  <c r="V274" i="13"/>
  <c r="U274" i="13"/>
  <c r="T274" i="13"/>
  <c r="N274" i="13"/>
  <c r="S274" i="13" s="1"/>
  <c r="I274" i="13"/>
  <c r="X274" i="13" s="1"/>
  <c r="D274" i="13"/>
  <c r="AB273" i="13"/>
  <c r="AA273" i="13"/>
  <c r="Z273" i="13"/>
  <c r="Y273" i="13"/>
  <c r="W273" i="13"/>
  <c r="V273" i="13"/>
  <c r="U273" i="13"/>
  <c r="T273" i="13"/>
  <c r="N273" i="13"/>
  <c r="I273" i="13"/>
  <c r="X273" i="13" s="1"/>
  <c r="D273" i="13"/>
  <c r="AB272" i="13"/>
  <c r="AA272" i="13"/>
  <c r="Z272" i="13"/>
  <c r="Y272" i="13"/>
  <c r="W272" i="13"/>
  <c r="V272" i="13"/>
  <c r="U272" i="13"/>
  <c r="T272" i="13"/>
  <c r="N272" i="13"/>
  <c r="I272" i="13"/>
  <c r="X272" i="13" s="1"/>
  <c r="D272" i="13"/>
  <c r="AB271" i="13"/>
  <c r="AA271" i="13"/>
  <c r="Z271" i="13"/>
  <c r="Y271" i="13"/>
  <c r="W271" i="13"/>
  <c r="V271" i="13"/>
  <c r="U271" i="13"/>
  <c r="T271" i="13"/>
  <c r="S271" i="13"/>
  <c r="N271" i="13"/>
  <c r="I271" i="13"/>
  <c r="X271" i="13" s="1"/>
  <c r="D271" i="13"/>
  <c r="AB270" i="13"/>
  <c r="AA270" i="13"/>
  <c r="Z270" i="13"/>
  <c r="Y270" i="13"/>
  <c r="X270" i="13"/>
  <c r="W270" i="13"/>
  <c r="V270" i="13"/>
  <c r="U270" i="13"/>
  <c r="T270" i="13"/>
  <c r="N270" i="13"/>
  <c r="S270" i="13" s="1"/>
  <c r="I270" i="13"/>
  <c r="D270" i="13"/>
  <c r="AB269" i="13"/>
  <c r="AA269" i="13"/>
  <c r="Z269" i="13"/>
  <c r="Y269" i="13"/>
  <c r="W269" i="13"/>
  <c r="V269" i="13"/>
  <c r="U269" i="13"/>
  <c r="T269" i="13"/>
  <c r="N269" i="13"/>
  <c r="I269" i="13"/>
  <c r="X269" i="13" s="1"/>
  <c r="D269" i="13"/>
  <c r="AB268" i="13"/>
  <c r="AA268" i="13"/>
  <c r="Z268" i="13"/>
  <c r="Y268" i="13"/>
  <c r="W268" i="13"/>
  <c r="V268" i="13"/>
  <c r="U268" i="13"/>
  <c r="T268" i="13"/>
  <c r="N268" i="13"/>
  <c r="S268" i="13" s="1"/>
  <c r="I268" i="13"/>
  <c r="D268" i="13"/>
  <c r="AB267" i="13"/>
  <c r="AA267" i="13"/>
  <c r="Z267" i="13"/>
  <c r="Y267" i="13"/>
  <c r="W267" i="13"/>
  <c r="V267" i="13"/>
  <c r="U267" i="13"/>
  <c r="T267" i="13"/>
  <c r="N267" i="13"/>
  <c r="S267" i="13" s="1"/>
  <c r="I267" i="13"/>
  <c r="D267" i="13"/>
  <c r="AB266" i="13"/>
  <c r="AA266" i="13"/>
  <c r="Z266" i="13"/>
  <c r="Y266" i="13"/>
  <c r="X266" i="13"/>
  <c r="W266" i="13"/>
  <c r="V266" i="13"/>
  <c r="U266" i="13"/>
  <c r="T266" i="13"/>
  <c r="S266" i="13"/>
  <c r="N266" i="13"/>
  <c r="I266" i="13"/>
  <c r="D266" i="13"/>
  <c r="AB265" i="13"/>
  <c r="AA265" i="13"/>
  <c r="Z265" i="13"/>
  <c r="Y265" i="13"/>
  <c r="W265" i="13"/>
  <c r="V265" i="13"/>
  <c r="U265" i="13"/>
  <c r="T265" i="13"/>
  <c r="N265" i="13"/>
  <c r="S265" i="13" s="1"/>
  <c r="I265" i="13"/>
  <c r="D265" i="13"/>
  <c r="AB264" i="13"/>
  <c r="AA264" i="13"/>
  <c r="Z264" i="13"/>
  <c r="Y264" i="13"/>
  <c r="W264" i="13"/>
  <c r="V264" i="13"/>
  <c r="U264" i="13"/>
  <c r="T264" i="13"/>
  <c r="N264" i="13"/>
  <c r="I264" i="13"/>
  <c r="X264" i="13" s="1"/>
  <c r="D264" i="13"/>
  <c r="AB263" i="13"/>
  <c r="AA263" i="13"/>
  <c r="Z263" i="13"/>
  <c r="Y263" i="13"/>
  <c r="W263" i="13"/>
  <c r="V263" i="13"/>
  <c r="U263" i="13"/>
  <c r="T263" i="13"/>
  <c r="N263" i="13"/>
  <c r="S263" i="13" s="1"/>
  <c r="I263" i="13"/>
  <c r="X263" i="13" s="1"/>
  <c r="D263" i="13"/>
  <c r="AB262" i="13"/>
  <c r="AA262" i="13"/>
  <c r="Z262" i="13"/>
  <c r="Y262" i="13"/>
  <c r="W262" i="13"/>
  <c r="V262" i="13"/>
  <c r="U262" i="13"/>
  <c r="T262" i="13"/>
  <c r="N262" i="13"/>
  <c r="N260" i="13" s="1"/>
  <c r="I262" i="13"/>
  <c r="D262" i="13"/>
  <c r="AB261" i="13"/>
  <c r="AA261" i="13"/>
  <c r="Z261" i="13"/>
  <c r="Y261" i="13"/>
  <c r="W261" i="13"/>
  <c r="V261" i="13"/>
  <c r="U261" i="13"/>
  <c r="T261" i="13"/>
  <c r="N261" i="13"/>
  <c r="I261" i="13"/>
  <c r="X261" i="13" s="1"/>
  <c r="D261" i="13"/>
  <c r="R260" i="13"/>
  <c r="Q260" i="13"/>
  <c r="P260" i="13"/>
  <c r="O260" i="13"/>
  <c r="T260" i="13" s="1"/>
  <c r="M260" i="13"/>
  <c r="L260" i="13"/>
  <c r="AA260" i="13" s="1"/>
  <c r="K260" i="13"/>
  <c r="Z260" i="13" s="1"/>
  <c r="J260" i="13"/>
  <c r="H260" i="13"/>
  <c r="G260" i="13"/>
  <c r="F260" i="13"/>
  <c r="E260" i="13"/>
  <c r="W259" i="13"/>
  <c r="V259" i="13"/>
  <c r="R259" i="13"/>
  <c r="R258" i="13" s="1"/>
  <c r="Q259" i="13"/>
  <c r="P259" i="13"/>
  <c r="O259" i="13"/>
  <c r="T259" i="13" s="1"/>
  <c r="M259" i="13"/>
  <c r="AB259" i="13" s="1"/>
  <c r="L259" i="13"/>
  <c r="AA259" i="13" s="1"/>
  <c r="K259" i="13"/>
  <c r="Z259" i="13" s="1"/>
  <c r="J259" i="13"/>
  <c r="H259" i="13"/>
  <c r="G259" i="13"/>
  <c r="G258" i="13" s="1"/>
  <c r="F259" i="13"/>
  <c r="F258" i="13" s="1"/>
  <c r="E259" i="13"/>
  <c r="L258" i="13"/>
  <c r="H258" i="13"/>
  <c r="AB256" i="13"/>
  <c r="AA256" i="13"/>
  <c r="Z256" i="13"/>
  <c r="Y256" i="13"/>
  <c r="W256" i="13"/>
  <c r="V256" i="13"/>
  <c r="U256" i="13"/>
  <c r="T256" i="13"/>
  <c r="N256" i="13"/>
  <c r="I256" i="13"/>
  <c r="X256" i="13" s="1"/>
  <c r="D256" i="13"/>
  <c r="AB255" i="13"/>
  <c r="AA255" i="13"/>
  <c r="Z255" i="13"/>
  <c r="Y255" i="13"/>
  <c r="W255" i="13"/>
  <c r="V255" i="13"/>
  <c r="U255" i="13"/>
  <c r="T255" i="13"/>
  <c r="N255" i="13"/>
  <c r="S255" i="13" s="1"/>
  <c r="I255" i="13"/>
  <c r="D255" i="13"/>
  <c r="AB254" i="13"/>
  <c r="AA254" i="13"/>
  <c r="Z254" i="13"/>
  <c r="Y254" i="13"/>
  <c r="W254" i="13"/>
  <c r="V254" i="13"/>
  <c r="U254" i="13"/>
  <c r="T254" i="13"/>
  <c r="N254" i="13"/>
  <c r="S254" i="13" s="1"/>
  <c r="I254" i="13"/>
  <c r="D254" i="13"/>
  <c r="AB253" i="13"/>
  <c r="AA253" i="13"/>
  <c r="Z253" i="13"/>
  <c r="Y253" i="13"/>
  <c r="X253" i="13"/>
  <c r="W253" i="13"/>
  <c r="V253" i="13"/>
  <c r="U253" i="13"/>
  <c r="T253" i="13"/>
  <c r="S253" i="13"/>
  <c r="N253" i="13"/>
  <c r="I253" i="13"/>
  <c r="D253" i="13"/>
  <c r="AB252" i="13"/>
  <c r="AA252" i="13"/>
  <c r="Z252" i="13"/>
  <c r="Y252" i="13"/>
  <c r="W252" i="13"/>
  <c r="V252" i="13"/>
  <c r="U252" i="13"/>
  <c r="T252" i="13"/>
  <c r="N252" i="13"/>
  <c r="S252" i="13" s="1"/>
  <c r="I252" i="13"/>
  <c r="D252" i="13"/>
  <c r="AB251" i="13"/>
  <c r="AA251" i="13"/>
  <c r="Z251" i="13"/>
  <c r="Y251" i="13"/>
  <c r="W251" i="13"/>
  <c r="V251" i="13"/>
  <c r="U251" i="13"/>
  <c r="T251" i="13"/>
  <c r="N251" i="13"/>
  <c r="I251" i="13"/>
  <c r="X251" i="13" s="1"/>
  <c r="D251" i="13"/>
  <c r="AB250" i="13"/>
  <c r="AA250" i="13"/>
  <c r="Z250" i="13"/>
  <c r="Y250" i="13"/>
  <c r="W250" i="13"/>
  <c r="V250" i="13"/>
  <c r="U250" i="13"/>
  <c r="T250" i="13"/>
  <c r="N250" i="13"/>
  <c r="S250" i="13" s="1"/>
  <c r="I250" i="13"/>
  <c r="X250" i="13" s="1"/>
  <c r="D250" i="13"/>
  <c r="AB249" i="13"/>
  <c r="AA249" i="13"/>
  <c r="Z249" i="13"/>
  <c r="Y249" i="13"/>
  <c r="W249" i="13"/>
  <c r="V249" i="13"/>
  <c r="U249" i="13"/>
  <c r="T249" i="13"/>
  <c r="N249" i="13"/>
  <c r="S249" i="13" s="1"/>
  <c r="I249" i="13"/>
  <c r="X249" i="13" s="1"/>
  <c r="D249" i="13"/>
  <c r="AB248" i="13"/>
  <c r="AA248" i="13"/>
  <c r="Z248" i="13"/>
  <c r="Y248" i="13"/>
  <c r="W248" i="13"/>
  <c r="V248" i="13"/>
  <c r="U248" i="13"/>
  <c r="T248" i="13"/>
  <c r="N248" i="13"/>
  <c r="I248" i="13"/>
  <c r="X248" i="13" s="1"/>
  <c r="D248" i="13"/>
  <c r="AB247" i="13"/>
  <c r="AA247" i="13"/>
  <c r="Z247" i="13"/>
  <c r="Y247" i="13"/>
  <c r="W247" i="13"/>
  <c r="V247" i="13"/>
  <c r="U247" i="13"/>
  <c r="T247" i="13"/>
  <c r="N247" i="13"/>
  <c r="I247" i="13"/>
  <c r="X247" i="13" s="1"/>
  <c r="D247" i="13"/>
  <c r="AB246" i="13"/>
  <c r="AA246" i="13"/>
  <c r="Z246" i="13"/>
  <c r="Y246" i="13"/>
  <c r="W246" i="13"/>
  <c r="V246" i="13"/>
  <c r="U246" i="13"/>
  <c r="T246" i="13"/>
  <c r="N246" i="13"/>
  <c r="S246" i="13" s="1"/>
  <c r="I246" i="13"/>
  <c r="X246" i="13" s="1"/>
  <c r="D246" i="13"/>
  <c r="AB245" i="13"/>
  <c r="AA245" i="13"/>
  <c r="Z245" i="13"/>
  <c r="Y245" i="13"/>
  <c r="W245" i="13"/>
  <c r="V245" i="13"/>
  <c r="U245" i="13"/>
  <c r="T245" i="13"/>
  <c r="N245" i="13"/>
  <c r="I245" i="13"/>
  <c r="D245" i="13"/>
  <c r="AB244" i="13"/>
  <c r="AA244" i="13"/>
  <c r="Z244" i="13"/>
  <c r="Y244" i="13"/>
  <c r="W244" i="13"/>
  <c r="V244" i="13"/>
  <c r="U244" i="13"/>
  <c r="T244" i="13"/>
  <c r="N244" i="13"/>
  <c r="S244" i="13" s="1"/>
  <c r="I244" i="13"/>
  <c r="D244" i="13"/>
  <c r="AB243" i="13"/>
  <c r="AA243" i="13"/>
  <c r="Z243" i="13"/>
  <c r="Y243" i="13"/>
  <c r="W243" i="13"/>
  <c r="V243" i="13"/>
  <c r="U243" i="13"/>
  <c r="T243" i="13"/>
  <c r="N243" i="13"/>
  <c r="S243" i="13" s="1"/>
  <c r="I243" i="13"/>
  <c r="D243" i="13"/>
  <c r="AB242" i="13"/>
  <c r="AA242" i="13"/>
  <c r="Z242" i="13"/>
  <c r="Y242" i="13"/>
  <c r="X242" i="13"/>
  <c r="W242" i="13"/>
  <c r="V242" i="13"/>
  <c r="U242" i="13"/>
  <c r="T242" i="13"/>
  <c r="S242" i="13"/>
  <c r="N242" i="13"/>
  <c r="I242" i="13"/>
  <c r="D242" i="13"/>
  <c r="AB241" i="13"/>
  <c r="AA241" i="13"/>
  <c r="Z241" i="13"/>
  <c r="Y241" i="13"/>
  <c r="W241" i="13"/>
  <c r="V241" i="13"/>
  <c r="U241" i="13"/>
  <c r="T241" i="13"/>
  <c r="N241" i="13"/>
  <c r="I241" i="13"/>
  <c r="D241" i="13"/>
  <c r="AB240" i="13"/>
  <c r="AA240" i="13"/>
  <c r="Z240" i="13"/>
  <c r="Y240" i="13"/>
  <c r="W240" i="13"/>
  <c r="V240" i="13"/>
  <c r="U240" i="13"/>
  <c r="T240" i="13"/>
  <c r="N240" i="13"/>
  <c r="I240" i="13"/>
  <c r="X240" i="13" s="1"/>
  <c r="D240" i="13"/>
  <c r="AB239" i="13"/>
  <c r="AA239" i="13"/>
  <c r="Z239" i="13"/>
  <c r="Y239" i="13"/>
  <c r="W239" i="13"/>
  <c r="V239" i="13"/>
  <c r="U239" i="13"/>
  <c r="T239" i="13"/>
  <c r="N239" i="13"/>
  <c r="S239" i="13" s="1"/>
  <c r="I239" i="13"/>
  <c r="X239" i="13" s="1"/>
  <c r="D239" i="13"/>
  <c r="AB238" i="13"/>
  <c r="AA238" i="13"/>
  <c r="Z238" i="13"/>
  <c r="Y238" i="13"/>
  <c r="W238" i="13"/>
  <c r="V238" i="13"/>
  <c r="U238" i="13"/>
  <c r="T238" i="13"/>
  <c r="N238" i="13"/>
  <c r="S238" i="13" s="1"/>
  <c r="I238" i="13"/>
  <c r="X238" i="13" s="1"/>
  <c r="D238" i="13"/>
  <c r="AB237" i="13"/>
  <c r="AA237" i="13"/>
  <c r="Z237" i="13"/>
  <c r="Y237" i="13"/>
  <c r="W237" i="13"/>
  <c r="V237" i="13"/>
  <c r="U237" i="13"/>
  <c r="T237" i="13"/>
  <c r="N237" i="13"/>
  <c r="I237" i="13"/>
  <c r="D237" i="13"/>
  <c r="AB236" i="13"/>
  <c r="AA236" i="13"/>
  <c r="Z236" i="13"/>
  <c r="Y236" i="13"/>
  <c r="W236" i="13"/>
  <c r="V236" i="13"/>
  <c r="U236" i="13"/>
  <c r="T236" i="13"/>
  <c r="N236" i="13"/>
  <c r="I236" i="13"/>
  <c r="D236" i="13"/>
  <c r="AB235" i="13"/>
  <c r="AA235" i="13"/>
  <c r="Z235" i="13"/>
  <c r="Y235" i="13"/>
  <c r="W235" i="13"/>
  <c r="V235" i="13"/>
  <c r="U235" i="13"/>
  <c r="T235" i="13"/>
  <c r="N235" i="13"/>
  <c r="S235" i="13" s="1"/>
  <c r="I235" i="13"/>
  <c r="X235" i="13" s="1"/>
  <c r="D235" i="13"/>
  <c r="AB234" i="13"/>
  <c r="AA234" i="13"/>
  <c r="Z234" i="13"/>
  <c r="Y234" i="13"/>
  <c r="W234" i="13"/>
  <c r="V234" i="13"/>
  <c r="U234" i="13"/>
  <c r="T234" i="13"/>
  <c r="N234" i="13"/>
  <c r="S234" i="13" s="1"/>
  <c r="I234" i="13"/>
  <c r="X234" i="13" s="1"/>
  <c r="D234" i="13"/>
  <c r="AB233" i="13"/>
  <c r="AA233" i="13"/>
  <c r="Z233" i="13"/>
  <c r="Y233" i="13"/>
  <c r="W233" i="13"/>
  <c r="V233" i="13"/>
  <c r="U233" i="13"/>
  <c r="T233" i="13"/>
  <c r="N233" i="13"/>
  <c r="I233" i="13"/>
  <c r="D233" i="13"/>
  <c r="AB232" i="13"/>
  <c r="AA232" i="13"/>
  <c r="Z232" i="13"/>
  <c r="Y232" i="13"/>
  <c r="W232" i="13"/>
  <c r="V232" i="13"/>
  <c r="U232" i="13"/>
  <c r="T232" i="13"/>
  <c r="N232" i="13"/>
  <c r="S232" i="13" s="1"/>
  <c r="I232" i="13"/>
  <c r="X232" i="13" s="1"/>
  <c r="D232" i="13"/>
  <c r="AB231" i="13"/>
  <c r="AA231" i="13"/>
  <c r="Z231" i="13"/>
  <c r="Y231" i="13"/>
  <c r="W231" i="13"/>
  <c r="V231" i="13"/>
  <c r="U231" i="13"/>
  <c r="T231" i="13"/>
  <c r="S231" i="13"/>
  <c r="N231" i="13"/>
  <c r="I231" i="13"/>
  <c r="X231" i="13" s="1"/>
  <c r="D231" i="13"/>
  <c r="AB230" i="13"/>
  <c r="AA230" i="13"/>
  <c r="Z230" i="13"/>
  <c r="Y230" i="13"/>
  <c r="X230" i="13"/>
  <c r="W230" i="13"/>
  <c r="V230" i="13"/>
  <c r="U230" i="13"/>
  <c r="T230" i="13"/>
  <c r="N230" i="13"/>
  <c r="S230" i="13" s="1"/>
  <c r="I230" i="13"/>
  <c r="D230" i="13"/>
  <c r="AB229" i="13"/>
  <c r="AA229" i="13"/>
  <c r="Z229" i="13"/>
  <c r="Y229" i="13"/>
  <c r="W229" i="13"/>
  <c r="V229" i="13"/>
  <c r="U229" i="13"/>
  <c r="T229" i="13"/>
  <c r="N229" i="13"/>
  <c r="I229" i="13"/>
  <c r="D229" i="13"/>
  <c r="Z228" i="13"/>
  <c r="R228" i="13"/>
  <c r="Q228" i="13"/>
  <c r="V228" i="13" s="1"/>
  <c r="P228" i="13"/>
  <c r="U228" i="13" s="1"/>
  <c r="O228" i="13"/>
  <c r="M228" i="13"/>
  <c r="AB228" i="13" s="1"/>
  <c r="L228" i="13"/>
  <c r="K228" i="13"/>
  <c r="J228" i="13"/>
  <c r="H228" i="13"/>
  <c r="G228" i="13"/>
  <c r="F228" i="13"/>
  <c r="E228" i="13"/>
  <c r="AA227" i="13"/>
  <c r="R227" i="13"/>
  <c r="R226" i="13" s="1"/>
  <c r="Q227" i="13"/>
  <c r="Q226" i="13" s="1"/>
  <c r="P227" i="13"/>
  <c r="O227" i="13"/>
  <c r="N227" i="13"/>
  <c r="M227" i="13"/>
  <c r="AB227" i="13" s="1"/>
  <c r="L227" i="13"/>
  <c r="K227" i="13"/>
  <c r="J227" i="13"/>
  <c r="Y227" i="13" s="1"/>
  <c r="H227" i="13"/>
  <c r="H226" i="13" s="1"/>
  <c r="G227" i="13"/>
  <c r="G226" i="13" s="1"/>
  <c r="F227" i="13"/>
  <c r="E227" i="13"/>
  <c r="P226" i="13"/>
  <c r="L226" i="13"/>
  <c r="AB224" i="13"/>
  <c r="AA224" i="13"/>
  <c r="Z224" i="13"/>
  <c r="Y224" i="13"/>
  <c r="W224" i="13"/>
  <c r="V224" i="13"/>
  <c r="U224" i="13"/>
  <c r="T224" i="13"/>
  <c r="N224" i="13"/>
  <c r="I224" i="13"/>
  <c r="D224" i="13"/>
  <c r="AB223" i="13"/>
  <c r="AA223" i="13"/>
  <c r="Z223" i="13"/>
  <c r="Y223" i="13"/>
  <c r="W223" i="13"/>
  <c r="V223" i="13"/>
  <c r="U223" i="13"/>
  <c r="T223" i="13"/>
  <c r="N223" i="13"/>
  <c r="I223" i="13"/>
  <c r="X223" i="13" s="1"/>
  <c r="D223" i="13"/>
  <c r="AB222" i="13"/>
  <c r="AA222" i="13"/>
  <c r="Z222" i="13"/>
  <c r="Y222" i="13"/>
  <c r="W222" i="13"/>
  <c r="V222" i="13"/>
  <c r="U222" i="13"/>
  <c r="T222" i="13"/>
  <c r="N222" i="13"/>
  <c r="S222" i="13" s="1"/>
  <c r="I222" i="13"/>
  <c r="X222" i="13" s="1"/>
  <c r="D222" i="13"/>
  <c r="AB221" i="13"/>
  <c r="AA221" i="13"/>
  <c r="Z221" i="13"/>
  <c r="Y221" i="13"/>
  <c r="W221" i="13"/>
  <c r="V221" i="13"/>
  <c r="U221" i="13"/>
  <c r="T221" i="13"/>
  <c r="N221" i="13"/>
  <c r="S221" i="13" s="1"/>
  <c r="I221" i="13"/>
  <c r="X221" i="13" s="1"/>
  <c r="D221" i="13"/>
  <c r="AB220" i="13"/>
  <c r="AA220" i="13"/>
  <c r="Z220" i="13"/>
  <c r="Y220" i="13"/>
  <c r="W220" i="13"/>
  <c r="V220" i="13"/>
  <c r="U220" i="13"/>
  <c r="T220" i="13"/>
  <c r="N220" i="13"/>
  <c r="I220" i="13"/>
  <c r="D220" i="13"/>
  <c r="AB219" i="13"/>
  <c r="AA219" i="13"/>
  <c r="Z219" i="13"/>
  <c r="Y219" i="13"/>
  <c r="W219" i="13"/>
  <c r="V219" i="13"/>
  <c r="U219" i="13"/>
  <c r="T219" i="13"/>
  <c r="N219" i="13"/>
  <c r="I219" i="13"/>
  <c r="D219" i="13"/>
  <c r="AB218" i="13"/>
  <c r="AA218" i="13"/>
  <c r="Z218" i="13"/>
  <c r="Y218" i="13"/>
  <c r="W218" i="13"/>
  <c r="V218" i="13"/>
  <c r="U218" i="13"/>
  <c r="T218" i="13"/>
  <c r="S218" i="13"/>
  <c r="N218" i="13"/>
  <c r="I218" i="13"/>
  <c r="X218" i="13" s="1"/>
  <c r="D218" i="13"/>
  <c r="AB217" i="13"/>
  <c r="AA217" i="13"/>
  <c r="Z217" i="13"/>
  <c r="Y217" i="13"/>
  <c r="X217" i="13"/>
  <c r="W217" i="13"/>
  <c r="V217" i="13"/>
  <c r="U217" i="13"/>
  <c r="T217" i="13"/>
  <c r="N217" i="13"/>
  <c r="S217" i="13" s="1"/>
  <c r="I217" i="13"/>
  <c r="D217" i="13"/>
  <c r="AB216" i="13"/>
  <c r="AA216" i="13"/>
  <c r="Z216" i="13"/>
  <c r="Y216" i="13"/>
  <c r="W216" i="13"/>
  <c r="V216" i="13"/>
  <c r="U216" i="13"/>
  <c r="T216" i="13"/>
  <c r="N216" i="13"/>
  <c r="I216" i="13"/>
  <c r="D216" i="13"/>
  <c r="AB215" i="13"/>
  <c r="AA215" i="13"/>
  <c r="Z215" i="13"/>
  <c r="Y215" i="13"/>
  <c r="W215" i="13"/>
  <c r="V215" i="13"/>
  <c r="U215" i="13"/>
  <c r="T215" i="13"/>
  <c r="N215" i="13"/>
  <c r="S215" i="13" s="1"/>
  <c r="I215" i="13"/>
  <c r="D215" i="13"/>
  <c r="AB214" i="13"/>
  <c r="AA214" i="13"/>
  <c r="Z214" i="13"/>
  <c r="Y214" i="13"/>
  <c r="W214" i="13"/>
  <c r="V214" i="13"/>
  <c r="U214" i="13"/>
  <c r="T214" i="13"/>
  <c r="N214" i="13"/>
  <c r="S214" i="13" s="1"/>
  <c r="I214" i="13"/>
  <c r="D214" i="13"/>
  <c r="AB213" i="13"/>
  <c r="AA213" i="13"/>
  <c r="Z213" i="13"/>
  <c r="Y213" i="13"/>
  <c r="X213" i="13"/>
  <c r="W213" i="13"/>
  <c r="V213" i="13"/>
  <c r="U213" i="13"/>
  <c r="T213" i="13"/>
  <c r="S213" i="13"/>
  <c r="N213" i="13"/>
  <c r="I213" i="13"/>
  <c r="D213" i="13"/>
  <c r="AB212" i="13"/>
  <c r="AA212" i="13"/>
  <c r="Z212" i="13"/>
  <c r="Y212" i="13"/>
  <c r="W212" i="13"/>
  <c r="V212" i="13"/>
  <c r="U212" i="13"/>
  <c r="T212" i="13"/>
  <c r="N212" i="13"/>
  <c r="I212" i="13"/>
  <c r="D212" i="13"/>
  <c r="AB211" i="13"/>
  <c r="AA211" i="13"/>
  <c r="Z211" i="13"/>
  <c r="Y211" i="13"/>
  <c r="W211" i="13"/>
  <c r="V211" i="13"/>
  <c r="U211" i="13"/>
  <c r="T211" i="13"/>
  <c r="N211" i="13"/>
  <c r="I211" i="13"/>
  <c r="D211" i="13"/>
  <c r="AB210" i="13"/>
  <c r="AA210" i="13"/>
  <c r="Z210" i="13"/>
  <c r="Y210" i="13"/>
  <c r="W210" i="13"/>
  <c r="V210" i="13"/>
  <c r="U210" i="13"/>
  <c r="T210" i="13"/>
  <c r="N210" i="13"/>
  <c r="S210" i="13" s="1"/>
  <c r="I210" i="13"/>
  <c r="X210" i="13" s="1"/>
  <c r="D210" i="13"/>
  <c r="AB209" i="13"/>
  <c r="AA209" i="13"/>
  <c r="Z209" i="13"/>
  <c r="Y209" i="13"/>
  <c r="W209" i="13"/>
  <c r="V209" i="13"/>
  <c r="U209" i="13"/>
  <c r="T209" i="13"/>
  <c r="N209" i="13"/>
  <c r="S209" i="13" s="1"/>
  <c r="I209" i="13"/>
  <c r="X209" i="13" s="1"/>
  <c r="D209" i="13"/>
  <c r="AB208" i="13"/>
  <c r="AA208" i="13"/>
  <c r="Z208" i="13"/>
  <c r="Y208" i="13"/>
  <c r="W208" i="13"/>
  <c r="V208" i="13"/>
  <c r="U208" i="13"/>
  <c r="T208" i="13"/>
  <c r="N208" i="13"/>
  <c r="I208" i="13"/>
  <c r="D208" i="13"/>
  <c r="AB207" i="13"/>
  <c r="AA207" i="13"/>
  <c r="Z207" i="13"/>
  <c r="Y207" i="13"/>
  <c r="W207" i="13"/>
  <c r="V207" i="13"/>
  <c r="U207" i="13"/>
  <c r="T207" i="13"/>
  <c r="N207" i="13"/>
  <c r="I207" i="13"/>
  <c r="X207" i="13" s="1"/>
  <c r="D207" i="13"/>
  <c r="AB206" i="13"/>
  <c r="AA206" i="13"/>
  <c r="Z206" i="13"/>
  <c r="Y206" i="13"/>
  <c r="W206" i="13"/>
  <c r="V206" i="13"/>
  <c r="U206" i="13"/>
  <c r="T206" i="13"/>
  <c r="N206" i="13"/>
  <c r="S206" i="13" s="1"/>
  <c r="I206" i="13"/>
  <c r="X206" i="13" s="1"/>
  <c r="D206" i="13"/>
  <c r="AB205" i="13"/>
  <c r="AA205" i="13"/>
  <c r="Z205" i="13"/>
  <c r="Y205" i="13"/>
  <c r="W205" i="13"/>
  <c r="V205" i="13"/>
  <c r="U205" i="13"/>
  <c r="T205" i="13"/>
  <c r="N205" i="13"/>
  <c r="S205" i="13" s="1"/>
  <c r="I205" i="13"/>
  <c r="X205" i="13" s="1"/>
  <c r="D205" i="13"/>
  <c r="AB204" i="13"/>
  <c r="AA204" i="13"/>
  <c r="Z204" i="13"/>
  <c r="Y204" i="13"/>
  <c r="W204" i="13"/>
  <c r="V204" i="13"/>
  <c r="U204" i="13"/>
  <c r="T204" i="13"/>
  <c r="N204" i="13"/>
  <c r="I204" i="13"/>
  <c r="D204" i="13"/>
  <c r="AB203" i="13"/>
  <c r="AA203" i="13"/>
  <c r="Z203" i="13"/>
  <c r="Y203" i="13"/>
  <c r="W203" i="13"/>
  <c r="V203" i="13"/>
  <c r="U203" i="13"/>
  <c r="T203" i="13"/>
  <c r="N203" i="13"/>
  <c r="S203" i="13" s="1"/>
  <c r="I203" i="13"/>
  <c r="D203" i="13"/>
  <c r="AB202" i="13"/>
  <c r="AA202" i="13"/>
  <c r="Z202" i="13"/>
  <c r="Y202" i="13"/>
  <c r="W202" i="13"/>
  <c r="V202" i="13"/>
  <c r="U202" i="13"/>
  <c r="T202" i="13"/>
  <c r="S202" i="13"/>
  <c r="N202" i="13"/>
  <c r="I202" i="13"/>
  <c r="X202" i="13" s="1"/>
  <c r="D202" i="13"/>
  <c r="AB201" i="13"/>
  <c r="AA201" i="13"/>
  <c r="Z201" i="13"/>
  <c r="Y201" i="13"/>
  <c r="X201" i="13"/>
  <c r="W201" i="13"/>
  <c r="V201" i="13"/>
  <c r="U201" i="13"/>
  <c r="T201" i="13"/>
  <c r="N201" i="13"/>
  <c r="S201" i="13" s="1"/>
  <c r="I201" i="13"/>
  <c r="D201" i="13"/>
  <c r="AB200" i="13"/>
  <c r="AA200" i="13"/>
  <c r="Z200" i="13"/>
  <c r="Y200" i="13"/>
  <c r="W200" i="13"/>
  <c r="V200" i="13"/>
  <c r="U200" i="13"/>
  <c r="T200" i="13"/>
  <c r="N200" i="13"/>
  <c r="I200" i="13"/>
  <c r="D200" i="13"/>
  <c r="AB199" i="13"/>
  <c r="AA199" i="13"/>
  <c r="Z199" i="13"/>
  <c r="Y199" i="13"/>
  <c r="W199" i="13"/>
  <c r="V199" i="13"/>
  <c r="U199" i="13"/>
  <c r="T199" i="13"/>
  <c r="N199" i="13"/>
  <c r="S199" i="13" s="1"/>
  <c r="I199" i="13"/>
  <c r="D199" i="13"/>
  <c r="AB198" i="13"/>
  <c r="AA198" i="13"/>
  <c r="Z198" i="13"/>
  <c r="Y198" i="13"/>
  <c r="W198" i="13"/>
  <c r="V198" i="13"/>
  <c r="U198" i="13"/>
  <c r="T198" i="13"/>
  <c r="N198" i="13"/>
  <c r="S198" i="13" s="1"/>
  <c r="I198" i="13"/>
  <c r="D198" i="13"/>
  <c r="AB197" i="13"/>
  <c r="AA197" i="13"/>
  <c r="Z197" i="13"/>
  <c r="Y197" i="13"/>
  <c r="X197" i="13"/>
  <c r="W197" i="13"/>
  <c r="V197" i="13"/>
  <c r="U197" i="13"/>
  <c r="T197" i="13"/>
  <c r="S197" i="13"/>
  <c r="N197" i="13"/>
  <c r="I197" i="13"/>
  <c r="D197" i="13"/>
  <c r="AB196" i="13"/>
  <c r="AA196" i="13"/>
  <c r="Z196" i="13"/>
  <c r="Y196" i="13"/>
  <c r="W196" i="13"/>
  <c r="V196" i="13"/>
  <c r="U196" i="13"/>
  <c r="T196" i="13"/>
  <c r="N196" i="13"/>
  <c r="N194" i="13" s="1"/>
  <c r="I196" i="13"/>
  <c r="D196" i="13"/>
  <c r="V195" i="13"/>
  <c r="R195" i="13"/>
  <c r="Q195" i="13"/>
  <c r="P195" i="13"/>
  <c r="U195" i="13" s="1"/>
  <c r="O195" i="13"/>
  <c r="M195" i="13"/>
  <c r="AB195" i="13" s="1"/>
  <c r="L195" i="13"/>
  <c r="AA195" i="13" s="1"/>
  <c r="K195" i="13"/>
  <c r="Z195" i="13" s="1"/>
  <c r="J195" i="13"/>
  <c r="H195" i="13"/>
  <c r="G195" i="13"/>
  <c r="F195" i="13"/>
  <c r="E195" i="13"/>
  <c r="W194" i="13"/>
  <c r="V194" i="13"/>
  <c r="R194" i="13"/>
  <c r="R193" i="13" s="1"/>
  <c r="Q194" i="13"/>
  <c r="P194" i="13"/>
  <c r="P193" i="13" s="1"/>
  <c r="O194" i="13"/>
  <c r="M194" i="13"/>
  <c r="AB194" i="13" s="1"/>
  <c r="L194" i="13"/>
  <c r="AA194" i="13" s="1"/>
  <c r="K194" i="13"/>
  <c r="J194" i="13"/>
  <c r="H194" i="13"/>
  <c r="G194" i="13"/>
  <c r="G193" i="13" s="1"/>
  <c r="F194" i="13"/>
  <c r="E194" i="13"/>
  <c r="L193" i="13"/>
  <c r="H193" i="13"/>
  <c r="AB191" i="13"/>
  <c r="AA191" i="13"/>
  <c r="Z191" i="13"/>
  <c r="Y191" i="13"/>
  <c r="W191" i="13"/>
  <c r="V191" i="13"/>
  <c r="U191" i="13"/>
  <c r="T191" i="13"/>
  <c r="N191" i="13"/>
  <c r="I191" i="13"/>
  <c r="D191" i="13"/>
  <c r="AB190" i="13"/>
  <c r="AA190" i="13"/>
  <c r="Z190" i="13"/>
  <c r="Y190" i="13"/>
  <c r="W190" i="13"/>
  <c r="V190" i="13"/>
  <c r="U190" i="13"/>
  <c r="T190" i="13"/>
  <c r="N190" i="13"/>
  <c r="S190" i="13" s="1"/>
  <c r="I190" i="13"/>
  <c r="D190" i="13"/>
  <c r="AB189" i="13"/>
  <c r="AA189" i="13"/>
  <c r="Z189" i="13"/>
  <c r="Y189" i="13"/>
  <c r="W189" i="13"/>
  <c r="V189" i="13"/>
  <c r="U189" i="13"/>
  <c r="T189" i="13"/>
  <c r="N189" i="13"/>
  <c r="S189" i="13" s="1"/>
  <c r="I189" i="13"/>
  <c r="D189" i="13"/>
  <c r="AB188" i="13"/>
  <c r="AA188" i="13"/>
  <c r="Z188" i="13"/>
  <c r="Y188" i="13"/>
  <c r="X188" i="13"/>
  <c r="W188" i="13"/>
  <c r="V188" i="13"/>
  <c r="U188" i="13"/>
  <c r="T188" i="13"/>
  <c r="S188" i="13"/>
  <c r="N188" i="13"/>
  <c r="I188" i="13"/>
  <c r="D188" i="13"/>
  <c r="AB187" i="13"/>
  <c r="AA187" i="13"/>
  <c r="Z187" i="13"/>
  <c r="Y187" i="13"/>
  <c r="W187" i="13"/>
  <c r="V187" i="13"/>
  <c r="U187" i="13"/>
  <c r="T187" i="13"/>
  <c r="N187" i="13"/>
  <c r="I187" i="13"/>
  <c r="D187" i="13"/>
  <c r="AB186" i="13"/>
  <c r="AA186" i="13"/>
  <c r="Z186" i="13"/>
  <c r="Y186" i="13"/>
  <c r="W186" i="13"/>
  <c r="V186" i="13"/>
  <c r="U186" i="13"/>
  <c r="T186" i="13"/>
  <c r="N186" i="13"/>
  <c r="I186" i="13"/>
  <c r="D186" i="13"/>
  <c r="AB185" i="13"/>
  <c r="AA185" i="13"/>
  <c r="Z185" i="13"/>
  <c r="Y185" i="13"/>
  <c r="W185" i="13"/>
  <c r="V185" i="13"/>
  <c r="U185" i="13"/>
  <c r="T185" i="13"/>
  <c r="N185" i="13"/>
  <c r="S185" i="13" s="1"/>
  <c r="I185" i="13"/>
  <c r="X185" i="13" s="1"/>
  <c r="D185" i="13"/>
  <c r="AB184" i="13"/>
  <c r="AA184" i="13"/>
  <c r="Z184" i="13"/>
  <c r="Y184" i="13"/>
  <c r="W184" i="13"/>
  <c r="V184" i="13"/>
  <c r="U184" i="13"/>
  <c r="T184" i="13"/>
  <c r="N184" i="13"/>
  <c r="S184" i="13" s="1"/>
  <c r="I184" i="13"/>
  <c r="X184" i="13" s="1"/>
  <c r="D184" i="13"/>
  <c r="AB183" i="13"/>
  <c r="AA183" i="13"/>
  <c r="Z183" i="13"/>
  <c r="Y183" i="13"/>
  <c r="W183" i="13"/>
  <c r="V183" i="13"/>
  <c r="U183" i="13"/>
  <c r="T183" i="13"/>
  <c r="N183" i="13"/>
  <c r="I183" i="13"/>
  <c r="D183" i="13"/>
  <c r="AB182" i="13"/>
  <c r="AA182" i="13"/>
  <c r="Z182" i="13"/>
  <c r="Y182" i="13"/>
  <c r="W182" i="13"/>
  <c r="V182" i="13"/>
  <c r="U182" i="13"/>
  <c r="T182" i="13"/>
  <c r="N182" i="13"/>
  <c r="I182" i="13"/>
  <c r="X182" i="13" s="1"/>
  <c r="D182" i="13"/>
  <c r="AB181" i="13"/>
  <c r="AA181" i="13"/>
  <c r="Z181" i="13"/>
  <c r="Y181" i="13"/>
  <c r="W181" i="13"/>
  <c r="V181" i="13"/>
  <c r="U181" i="13"/>
  <c r="T181" i="13"/>
  <c r="N181" i="13"/>
  <c r="S181" i="13" s="1"/>
  <c r="I181" i="13"/>
  <c r="X181" i="13" s="1"/>
  <c r="D181" i="13"/>
  <c r="AB180" i="13"/>
  <c r="AA180" i="13"/>
  <c r="Z180" i="13"/>
  <c r="Y180" i="13"/>
  <c r="W180" i="13"/>
  <c r="V180" i="13"/>
  <c r="U180" i="13"/>
  <c r="T180" i="13"/>
  <c r="N180" i="13"/>
  <c r="S180" i="13" s="1"/>
  <c r="I180" i="13"/>
  <c r="X180" i="13" s="1"/>
  <c r="D180" i="13"/>
  <c r="AB179" i="13"/>
  <c r="AA179" i="13"/>
  <c r="Z179" i="13"/>
  <c r="Y179" i="13"/>
  <c r="W179" i="13"/>
  <c r="V179" i="13"/>
  <c r="U179" i="13"/>
  <c r="T179" i="13"/>
  <c r="N179" i="13"/>
  <c r="I179" i="13"/>
  <c r="D179" i="13"/>
  <c r="AB178" i="13"/>
  <c r="AA178" i="13"/>
  <c r="Z178" i="13"/>
  <c r="Y178" i="13"/>
  <c r="W178" i="13"/>
  <c r="V178" i="13"/>
  <c r="U178" i="13"/>
  <c r="T178" i="13"/>
  <c r="N178" i="13"/>
  <c r="S178" i="13" s="1"/>
  <c r="I178" i="13"/>
  <c r="D178" i="13"/>
  <c r="AB177" i="13"/>
  <c r="AA177" i="13"/>
  <c r="Z177" i="13"/>
  <c r="Y177" i="13"/>
  <c r="W177" i="13"/>
  <c r="V177" i="13"/>
  <c r="U177" i="13"/>
  <c r="T177" i="13"/>
  <c r="S177" i="13"/>
  <c r="N177" i="13"/>
  <c r="I177" i="13"/>
  <c r="X177" i="13" s="1"/>
  <c r="D177" i="13"/>
  <c r="AB176" i="13"/>
  <c r="AA176" i="13"/>
  <c r="Z176" i="13"/>
  <c r="Y176" i="13"/>
  <c r="X176" i="13"/>
  <c r="W176" i="13"/>
  <c r="V176" i="13"/>
  <c r="U176" i="13"/>
  <c r="T176" i="13"/>
  <c r="N176" i="13"/>
  <c r="S176" i="13" s="1"/>
  <c r="I176" i="13"/>
  <c r="D176" i="13"/>
  <c r="AB175" i="13"/>
  <c r="AA175" i="13"/>
  <c r="Z175" i="13"/>
  <c r="Y175" i="13"/>
  <c r="W175" i="13"/>
  <c r="V175" i="13"/>
  <c r="U175" i="13"/>
  <c r="T175" i="13"/>
  <c r="N175" i="13"/>
  <c r="I175" i="13"/>
  <c r="D175" i="13"/>
  <c r="AB174" i="13"/>
  <c r="AA174" i="13"/>
  <c r="Z174" i="13"/>
  <c r="Y174" i="13"/>
  <c r="W174" i="13"/>
  <c r="V174" i="13"/>
  <c r="U174" i="13"/>
  <c r="T174" i="13"/>
  <c r="N174" i="13"/>
  <c r="S174" i="13" s="1"/>
  <c r="I174" i="13"/>
  <c r="D174" i="13"/>
  <c r="AB173" i="13"/>
  <c r="AA173" i="13"/>
  <c r="Z173" i="13"/>
  <c r="Y173" i="13"/>
  <c r="W173" i="13"/>
  <c r="V173" i="13"/>
  <c r="U173" i="13"/>
  <c r="T173" i="13"/>
  <c r="N173" i="13"/>
  <c r="S173" i="13" s="1"/>
  <c r="I173" i="13"/>
  <c r="D173" i="13"/>
  <c r="AB172" i="13"/>
  <c r="AA172" i="13"/>
  <c r="Z172" i="13"/>
  <c r="Y172" i="13"/>
  <c r="X172" i="13"/>
  <c r="W172" i="13"/>
  <c r="V172" i="13"/>
  <c r="U172" i="13"/>
  <c r="T172" i="13"/>
  <c r="S172" i="13"/>
  <c r="N172" i="13"/>
  <c r="I172" i="13"/>
  <c r="D172" i="13"/>
  <c r="AB171" i="13"/>
  <c r="AA171" i="13"/>
  <c r="Z171" i="13"/>
  <c r="Y171" i="13"/>
  <c r="W171" i="13"/>
  <c r="V171" i="13"/>
  <c r="U171" i="13"/>
  <c r="T171" i="13"/>
  <c r="N171" i="13"/>
  <c r="I171" i="13"/>
  <c r="D171" i="13"/>
  <c r="AB170" i="13"/>
  <c r="AA170" i="13"/>
  <c r="Z170" i="13"/>
  <c r="Y170" i="13"/>
  <c r="W170" i="13"/>
  <c r="V170" i="13"/>
  <c r="U170" i="13"/>
  <c r="T170" i="13"/>
  <c r="N170" i="13"/>
  <c r="I170" i="13"/>
  <c r="D170" i="13"/>
  <c r="AB169" i="13"/>
  <c r="AA169" i="13"/>
  <c r="Z169" i="13"/>
  <c r="Y169" i="13"/>
  <c r="W169" i="13"/>
  <c r="V169" i="13"/>
  <c r="U169" i="13"/>
  <c r="T169" i="13"/>
  <c r="N169" i="13"/>
  <c r="S169" i="13" s="1"/>
  <c r="I169" i="13"/>
  <c r="X169" i="13" s="1"/>
  <c r="D169" i="13"/>
  <c r="AB168" i="13"/>
  <c r="AA168" i="13"/>
  <c r="Z168" i="13"/>
  <c r="Y168" i="13"/>
  <c r="W168" i="13"/>
  <c r="V168" i="13"/>
  <c r="U168" i="13"/>
  <c r="T168" i="13"/>
  <c r="N168" i="13"/>
  <c r="S168" i="13" s="1"/>
  <c r="I168" i="13"/>
  <c r="X168" i="13" s="1"/>
  <c r="D168" i="13"/>
  <c r="AB167" i="13"/>
  <c r="AA167" i="13"/>
  <c r="Z167" i="13"/>
  <c r="Y167" i="13"/>
  <c r="W167" i="13"/>
  <c r="V167" i="13"/>
  <c r="U167" i="13"/>
  <c r="T167" i="13"/>
  <c r="N167" i="13"/>
  <c r="I167" i="13"/>
  <c r="D167" i="13"/>
  <c r="AB166" i="13"/>
  <c r="AA166" i="13"/>
  <c r="Z166" i="13"/>
  <c r="Y166" i="13"/>
  <c r="W166" i="13"/>
  <c r="V166" i="13"/>
  <c r="U166" i="13"/>
  <c r="T166" i="13"/>
  <c r="N166" i="13"/>
  <c r="I166" i="13"/>
  <c r="X166" i="13" s="1"/>
  <c r="D166" i="13"/>
  <c r="AB165" i="13"/>
  <c r="AA165" i="13"/>
  <c r="Z165" i="13"/>
  <c r="Y165" i="13"/>
  <c r="W165" i="13"/>
  <c r="V165" i="13"/>
  <c r="U165" i="13"/>
  <c r="T165" i="13"/>
  <c r="N165" i="13"/>
  <c r="S165" i="13" s="1"/>
  <c r="I165" i="13"/>
  <c r="X165" i="13" s="1"/>
  <c r="D165" i="13"/>
  <c r="AB164" i="13"/>
  <c r="AA164" i="13"/>
  <c r="Z164" i="13"/>
  <c r="Y164" i="13"/>
  <c r="W164" i="13"/>
  <c r="V164" i="13"/>
  <c r="U164" i="13"/>
  <c r="T164" i="13"/>
  <c r="N164" i="13"/>
  <c r="N162" i="13" s="1"/>
  <c r="I164" i="13"/>
  <c r="X164" i="13" s="1"/>
  <c r="D164" i="13"/>
  <c r="R163" i="13"/>
  <c r="Q163" i="13"/>
  <c r="P163" i="13"/>
  <c r="U163" i="13" s="1"/>
  <c r="O163" i="13"/>
  <c r="T163" i="13" s="1"/>
  <c r="M163" i="13"/>
  <c r="AB163" i="13" s="1"/>
  <c r="L163" i="13"/>
  <c r="AA163" i="13" s="1"/>
  <c r="K163" i="13"/>
  <c r="Z163" i="13" s="1"/>
  <c r="J163" i="13"/>
  <c r="I163" i="13" s="1"/>
  <c r="H163" i="13"/>
  <c r="G163" i="13"/>
  <c r="F163" i="13"/>
  <c r="E163" i="13"/>
  <c r="R162" i="13"/>
  <c r="Q162" i="13"/>
  <c r="Q161" i="13" s="1"/>
  <c r="P162" i="13"/>
  <c r="O162" i="13"/>
  <c r="M162" i="13"/>
  <c r="L162" i="13"/>
  <c r="AA162" i="13" s="1"/>
  <c r="K162" i="13"/>
  <c r="Z162" i="13" s="1"/>
  <c r="J162" i="13"/>
  <c r="H162" i="13"/>
  <c r="G162" i="13"/>
  <c r="F162" i="13"/>
  <c r="F161" i="13" s="1"/>
  <c r="E162" i="13"/>
  <c r="P161" i="13"/>
  <c r="O161" i="13"/>
  <c r="H161" i="13"/>
  <c r="G161" i="13"/>
  <c r="AB159" i="13"/>
  <c r="AA159" i="13"/>
  <c r="Z159" i="13"/>
  <c r="Y159" i="13"/>
  <c r="W159" i="13"/>
  <c r="V159" i="13"/>
  <c r="U159" i="13"/>
  <c r="T159" i="13"/>
  <c r="N159" i="13"/>
  <c r="S159" i="13" s="1"/>
  <c r="I159" i="13"/>
  <c r="X159" i="13" s="1"/>
  <c r="D159" i="13"/>
  <c r="AB158" i="13"/>
  <c r="AA158" i="13"/>
  <c r="Z158" i="13"/>
  <c r="Y158" i="13"/>
  <c r="W158" i="13"/>
  <c r="V158" i="13"/>
  <c r="U158" i="13"/>
  <c r="T158" i="13"/>
  <c r="N158" i="13"/>
  <c r="I158" i="13"/>
  <c r="X158" i="13" s="1"/>
  <c r="D158" i="13"/>
  <c r="AB157" i="13"/>
  <c r="AA157" i="13"/>
  <c r="Z157" i="13"/>
  <c r="Y157" i="13"/>
  <c r="W157" i="13"/>
  <c r="V157" i="13"/>
  <c r="U157" i="13"/>
  <c r="T157" i="13"/>
  <c r="N157" i="13"/>
  <c r="S157" i="13" s="1"/>
  <c r="I157" i="13"/>
  <c r="D157" i="13"/>
  <c r="AB156" i="13"/>
  <c r="AA156" i="13"/>
  <c r="Z156" i="13"/>
  <c r="Y156" i="13"/>
  <c r="W156" i="13"/>
  <c r="V156" i="13"/>
  <c r="U156" i="13"/>
  <c r="T156" i="13"/>
  <c r="S156" i="13"/>
  <c r="N156" i="13"/>
  <c r="I156" i="13"/>
  <c r="X156" i="13" s="1"/>
  <c r="D156" i="13"/>
  <c r="AB155" i="13"/>
  <c r="AA155" i="13"/>
  <c r="Z155" i="13"/>
  <c r="Y155" i="13"/>
  <c r="X155" i="13"/>
  <c r="W155" i="13"/>
  <c r="V155" i="13"/>
  <c r="U155" i="13"/>
  <c r="T155" i="13"/>
  <c r="N155" i="13"/>
  <c r="S155" i="13" s="1"/>
  <c r="I155" i="13"/>
  <c r="D155" i="13"/>
  <c r="AB154" i="13"/>
  <c r="AA154" i="13"/>
  <c r="Z154" i="13"/>
  <c r="Y154" i="13"/>
  <c r="W154" i="13"/>
  <c r="V154" i="13"/>
  <c r="U154" i="13"/>
  <c r="T154" i="13"/>
  <c r="N154" i="13"/>
  <c r="I154" i="13"/>
  <c r="D154" i="13"/>
  <c r="AB153" i="13"/>
  <c r="AA153" i="13"/>
  <c r="Z153" i="13"/>
  <c r="Y153" i="13"/>
  <c r="W153" i="13"/>
  <c r="V153" i="13"/>
  <c r="U153" i="13"/>
  <c r="T153" i="13"/>
  <c r="N153" i="13"/>
  <c r="S153" i="13" s="1"/>
  <c r="I153" i="13"/>
  <c r="D153" i="13"/>
  <c r="AB152" i="13"/>
  <c r="AA152" i="13"/>
  <c r="Z152" i="13"/>
  <c r="Y152" i="13"/>
  <c r="W152" i="13"/>
  <c r="V152" i="13"/>
  <c r="U152" i="13"/>
  <c r="T152" i="13"/>
  <c r="N152" i="13"/>
  <c r="S152" i="13" s="1"/>
  <c r="I152" i="13"/>
  <c r="D152" i="13"/>
  <c r="AB151" i="13"/>
  <c r="AA151" i="13"/>
  <c r="Z151" i="13"/>
  <c r="Y151" i="13"/>
  <c r="X151" i="13"/>
  <c r="W151" i="13"/>
  <c r="V151" i="13"/>
  <c r="U151" i="13"/>
  <c r="T151" i="13"/>
  <c r="S151" i="13"/>
  <c r="N151" i="13"/>
  <c r="I151" i="13"/>
  <c r="D151" i="13"/>
  <c r="AB150" i="13"/>
  <c r="AA150" i="13"/>
  <c r="Z150" i="13"/>
  <c r="Y150" i="13"/>
  <c r="W150" i="13"/>
  <c r="V150" i="13"/>
  <c r="U150" i="13"/>
  <c r="T150" i="13"/>
  <c r="N150" i="13"/>
  <c r="I150" i="13"/>
  <c r="D150" i="13"/>
  <c r="AB149" i="13"/>
  <c r="AA149" i="13"/>
  <c r="Z149" i="13"/>
  <c r="Y149" i="13"/>
  <c r="W149" i="13"/>
  <c r="V149" i="13"/>
  <c r="U149" i="13"/>
  <c r="T149" i="13"/>
  <c r="N149" i="13"/>
  <c r="I149" i="13"/>
  <c r="D149" i="13"/>
  <c r="AB148" i="13"/>
  <c r="AA148" i="13"/>
  <c r="Z148" i="13"/>
  <c r="Y148" i="13"/>
  <c r="W148" i="13"/>
  <c r="V148" i="13"/>
  <c r="U148" i="13"/>
  <c r="T148" i="13"/>
  <c r="N148" i="13"/>
  <c r="S148" i="13" s="1"/>
  <c r="I148" i="13"/>
  <c r="X148" i="13" s="1"/>
  <c r="D148" i="13"/>
  <c r="AB147" i="13"/>
  <c r="AA147" i="13"/>
  <c r="Z147" i="13"/>
  <c r="Y147" i="13"/>
  <c r="W147" i="13"/>
  <c r="V147" i="13"/>
  <c r="U147" i="13"/>
  <c r="T147" i="13"/>
  <c r="N147" i="13"/>
  <c r="S147" i="13" s="1"/>
  <c r="I147" i="13"/>
  <c r="X147" i="13" s="1"/>
  <c r="D147" i="13"/>
  <c r="AB146" i="13"/>
  <c r="AA146" i="13"/>
  <c r="Z146" i="13"/>
  <c r="Y146" i="13"/>
  <c r="W146" i="13"/>
  <c r="V146" i="13"/>
  <c r="U146" i="13"/>
  <c r="T146" i="13"/>
  <c r="N146" i="13"/>
  <c r="I146" i="13"/>
  <c r="D146" i="13"/>
  <c r="AB145" i="13"/>
  <c r="AA145" i="13"/>
  <c r="Z145" i="13"/>
  <c r="Y145" i="13"/>
  <c r="W145" i="13"/>
  <c r="V145" i="13"/>
  <c r="U145" i="13"/>
  <c r="T145" i="13"/>
  <c r="N145" i="13"/>
  <c r="I145" i="13"/>
  <c r="X145" i="13" s="1"/>
  <c r="D145" i="13"/>
  <c r="AB144" i="13"/>
  <c r="AA144" i="13"/>
  <c r="Z144" i="13"/>
  <c r="Y144" i="13"/>
  <c r="W144" i="13"/>
  <c r="V144" i="13"/>
  <c r="U144" i="13"/>
  <c r="T144" i="13"/>
  <c r="N144" i="13"/>
  <c r="S144" i="13" s="1"/>
  <c r="I144" i="13"/>
  <c r="X144" i="13" s="1"/>
  <c r="D144" i="13"/>
  <c r="AB143" i="13"/>
  <c r="AA143" i="13"/>
  <c r="Z143" i="13"/>
  <c r="Y143" i="13"/>
  <c r="W143" i="13"/>
  <c r="V143" i="13"/>
  <c r="U143" i="13"/>
  <c r="T143" i="13"/>
  <c r="N143" i="13"/>
  <c r="S143" i="13" s="1"/>
  <c r="I143" i="13"/>
  <c r="X143" i="13" s="1"/>
  <c r="D143" i="13"/>
  <c r="AB142" i="13"/>
  <c r="AA142" i="13"/>
  <c r="Z142" i="13"/>
  <c r="Y142" i="13"/>
  <c r="W142" i="13"/>
  <c r="V142" i="13"/>
  <c r="U142" i="13"/>
  <c r="T142" i="13"/>
  <c r="N142" i="13"/>
  <c r="I142" i="13"/>
  <c r="D142" i="13"/>
  <c r="AB141" i="13"/>
  <c r="AA141" i="13"/>
  <c r="Z141" i="13"/>
  <c r="Y141" i="13"/>
  <c r="W141" i="13"/>
  <c r="V141" i="13"/>
  <c r="U141" i="13"/>
  <c r="T141" i="13"/>
  <c r="N141" i="13"/>
  <c r="S141" i="13" s="1"/>
  <c r="I141" i="13"/>
  <c r="D141" i="13"/>
  <c r="AB140" i="13"/>
  <c r="AA140" i="13"/>
  <c r="Z140" i="13"/>
  <c r="Y140" i="13"/>
  <c r="W140" i="13"/>
  <c r="V140" i="13"/>
  <c r="U140" i="13"/>
  <c r="T140" i="13"/>
  <c r="S140" i="13"/>
  <c r="N140" i="13"/>
  <c r="I140" i="13"/>
  <c r="D140" i="13"/>
  <c r="AB139" i="13"/>
  <c r="AA139" i="13"/>
  <c r="Z139" i="13"/>
  <c r="Y139" i="13"/>
  <c r="X139" i="13"/>
  <c r="W139" i="13"/>
  <c r="V139" i="13"/>
  <c r="U139" i="13"/>
  <c r="T139" i="13"/>
  <c r="N139" i="13"/>
  <c r="S139" i="13" s="1"/>
  <c r="I139" i="13"/>
  <c r="D139" i="13"/>
  <c r="AB138" i="13"/>
  <c r="AA138" i="13"/>
  <c r="Z138" i="13"/>
  <c r="Y138" i="13"/>
  <c r="W138" i="13"/>
  <c r="V138" i="13"/>
  <c r="U138" i="13"/>
  <c r="T138" i="13"/>
  <c r="N138" i="13"/>
  <c r="I138" i="13"/>
  <c r="D138" i="13"/>
  <c r="AB137" i="13"/>
  <c r="AA137" i="13"/>
  <c r="Z137" i="13"/>
  <c r="Y137" i="13"/>
  <c r="W137" i="13"/>
  <c r="V137" i="13"/>
  <c r="U137" i="13"/>
  <c r="T137" i="13"/>
  <c r="N137" i="13"/>
  <c r="S137" i="13" s="1"/>
  <c r="I137" i="13"/>
  <c r="D137" i="13"/>
  <c r="AB136" i="13"/>
  <c r="AA136" i="13"/>
  <c r="Z136" i="13"/>
  <c r="Y136" i="13"/>
  <c r="W136" i="13"/>
  <c r="V136" i="13"/>
  <c r="U136" i="13"/>
  <c r="T136" i="13"/>
  <c r="N136" i="13"/>
  <c r="S136" i="13" s="1"/>
  <c r="I136" i="13"/>
  <c r="D136" i="13"/>
  <c r="AB135" i="13"/>
  <c r="AA135" i="13"/>
  <c r="Z135" i="13"/>
  <c r="Y135" i="13"/>
  <c r="X135" i="13"/>
  <c r="W135" i="13"/>
  <c r="V135" i="13"/>
  <c r="U135" i="13"/>
  <c r="T135" i="13"/>
  <c r="S135" i="13"/>
  <c r="N135" i="13"/>
  <c r="I135" i="13"/>
  <c r="D135" i="13"/>
  <c r="AB134" i="13"/>
  <c r="AA134" i="13"/>
  <c r="Z134" i="13"/>
  <c r="Y134" i="13"/>
  <c r="W134" i="13"/>
  <c r="V134" i="13"/>
  <c r="U134" i="13"/>
  <c r="T134" i="13"/>
  <c r="N134" i="13"/>
  <c r="I134" i="13"/>
  <c r="D134" i="13"/>
  <c r="AB133" i="13"/>
  <c r="AA133" i="13"/>
  <c r="Z133" i="13"/>
  <c r="Y133" i="13"/>
  <c r="W133" i="13"/>
  <c r="V133" i="13"/>
  <c r="U133" i="13"/>
  <c r="T133" i="13"/>
  <c r="N133" i="13"/>
  <c r="I133" i="13"/>
  <c r="D133" i="13"/>
  <c r="AB132" i="13"/>
  <c r="AA132" i="13"/>
  <c r="Z132" i="13"/>
  <c r="Y132" i="13"/>
  <c r="W132" i="13"/>
  <c r="V132" i="13"/>
  <c r="U132" i="13"/>
  <c r="T132" i="13"/>
  <c r="N132" i="13"/>
  <c r="S132" i="13" s="1"/>
  <c r="I132" i="13"/>
  <c r="X132" i="13" s="1"/>
  <c r="D132" i="13"/>
  <c r="AB131" i="13"/>
  <c r="AA131" i="13"/>
  <c r="Z131" i="13"/>
  <c r="Y131" i="13"/>
  <c r="W131" i="13"/>
  <c r="V131" i="13"/>
  <c r="U131" i="13"/>
  <c r="T131" i="13"/>
  <c r="N131" i="13"/>
  <c r="S131" i="13" s="1"/>
  <c r="I131" i="13"/>
  <c r="X131" i="13" s="1"/>
  <c r="D131" i="13"/>
  <c r="AB130" i="13"/>
  <c r="AA130" i="13"/>
  <c r="Z130" i="13"/>
  <c r="Y130" i="13"/>
  <c r="W130" i="13"/>
  <c r="V130" i="13"/>
  <c r="U130" i="13"/>
  <c r="T130" i="13"/>
  <c r="N130" i="13"/>
  <c r="I130" i="13"/>
  <c r="D130" i="13"/>
  <c r="AB129" i="13"/>
  <c r="AA129" i="13"/>
  <c r="Z129" i="13"/>
  <c r="Y129" i="13"/>
  <c r="W129" i="13"/>
  <c r="V129" i="13"/>
  <c r="U129" i="13"/>
  <c r="T129" i="13"/>
  <c r="N129" i="13"/>
  <c r="I129" i="13"/>
  <c r="X129" i="13" s="1"/>
  <c r="D129" i="13"/>
  <c r="AB128" i="13"/>
  <c r="AA128" i="13"/>
  <c r="Z128" i="13"/>
  <c r="Y128" i="13"/>
  <c r="W128" i="13"/>
  <c r="V128" i="13"/>
  <c r="U128" i="13"/>
  <c r="T128" i="13"/>
  <c r="N128" i="13"/>
  <c r="S128" i="13" s="1"/>
  <c r="I128" i="13"/>
  <c r="X128" i="13" s="1"/>
  <c r="D128" i="13"/>
  <c r="AB127" i="13"/>
  <c r="AA127" i="13"/>
  <c r="Z127" i="13"/>
  <c r="Y127" i="13"/>
  <c r="W127" i="13"/>
  <c r="V127" i="13"/>
  <c r="U127" i="13"/>
  <c r="T127" i="13"/>
  <c r="N127" i="13"/>
  <c r="S127" i="13" s="1"/>
  <c r="I127" i="13"/>
  <c r="X127" i="13" s="1"/>
  <c r="D127" i="13"/>
  <c r="AB126" i="13"/>
  <c r="AA126" i="13"/>
  <c r="Z126" i="13"/>
  <c r="Y126" i="13"/>
  <c r="W126" i="13"/>
  <c r="V126" i="13"/>
  <c r="U126" i="13"/>
  <c r="T126" i="13"/>
  <c r="N126" i="13"/>
  <c r="I126" i="13"/>
  <c r="S126" i="13" s="1"/>
  <c r="D126" i="13"/>
  <c r="AB125" i="13"/>
  <c r="AA125" i="13"/>
  <c r="Z125" i="13"/>
  <c r="Y125" i="13"/>
  <c r="W125" i="13"/>
  <c r="V125" i="13"/>
  <c r="U125" i="13"/>
  <c r="T125" i="13"/>
  <c r="N125" i="13"/>
  <c r="I125" i="13"/>
  <c r="X125" i="13" s="1"/>
  <c r="D125" i="13"/>
  <c r="AB124" i="13"/>
  <c r="AA124" i="13"/>
  <c r="Z124" i="13"/>
  <c r="Y124" i="13"/>
  <c r="W124" i="13"/>
  <c r="V124" i="13"/>
  <c r="U124" i="13"/>
  <c r="T124" i="13"/>
  <c r="N124" i="13"/>
  <c r="I124" i="13"/>
  <c r="D124" i="13"/>
  <c r="AB123" i="13"/>
  <c r="AA123" i="13"/>
  <c r="Z123" i="13"/>
  <c r="Y123" i="13"/>
  <c r="W123" i="13"/>
  <c r="V123" i="13"/>
  <c r="U123" i="13"/>
  <c r="T123" i="13"/>
  <c r="N123" i="13"/>
  <c r="I123" i="13"/>
  <c r="D123" i="13"/>
  <c r="AB122" i="13"/>
  <c r="AA122" i="13"/>
  <c r="Z122" i="13"/>
  <c r="Y122" i="13"/>
  <c r="W122" i="13"/>
  <c r="V122" i="13"/>
  <c r="U122" i="13"/>
  <c r="T122" i="13"/>
  <c r="N122" i="13"/>
  <c r="N120" i="13" s="1"/>
  <c r="I122" i="13"/>
  <c r="X122" i="13" s="1"/>
  <c r="D122" i="13"/>
  <c r="V121" i="13"/>
  <c r="Q121" i="13"/>
  <c r="P121" i="13"/>
  <c r="O121" i="13"/>
  <c r="T121" i="13" s="1"/>
  <c r="M121" i="13"/>
  <c r="W121" i="13" s="1"/>
  <c r="L121" i="13"/>
  <c r="AA121" i="13" s="1"/>
  <c r="K121" i="13"/>
  <c r="Z121" i="13" s="1"/>
  <c r="J121" i="13"/>
  <c r="Y121" i="13" s="1"/>
  <c r="H121" i="13"/>
  <c r="G121" i="13"/>
  <c r="F121" i="13"/>
  <c r="E121" i="13"/>
  <c r="D121" i="13" s="1"/>
  <c r="Q120" i="13"/>
  <c r="P120" i="13"/>
  <c r="O120" i="13"/>
  <c r="Y120" i="13" s="1"/>
  <c r="M120" i="13"/>
  <c r="W120" i="13" s="1"/>
  <c r="L120" i="13"/>
  <c r="AA120" i="13" s="1"/>
  <c r="K120" i="13"/>
  <c r="Z120" i="13" s="1"/>
  <c r="J120" i="13"/>
  <c r="H120" i="13"/>
  <c r="H119" i="13" s="1"/>
  <c r="G120" i="13"/>
  <c r="G119" i="13" s="1"/>
  <c r="F120" i="13"/>
  <c r="F119" i="13" s="1"/>
  <c r="E120" i="13"/>
  <c r="Q119" i="13"/>
  <c r="O119" i="13"/>
  <c r="J119" i="13"/>
  <c r="Y119" i="13" s="1"/>
  <c r="E119" i="13"/>
  <c r="AB117" i="13"/>
  <c r="AA117" i="13"/>
  <c r="Z117" i="13"/>
  <c r="Y117" i="13"/>
  <c r="W117" i="13"/>
  <c r="V117" i="13"/>
  <c r="U117" i="13"/>
  <c r="T117" i="13"/>
  <c r="N117" i="13"/>
  <c r="I117" i="13"/>
  <c r="X117" i="13" s="1"/>
  <c r="D117" i="13"/>
  <c r="AB116" i="13"/>
  <c r="AA116" i="13"/>
  <c r="Z116" i="13"/>
  <c r="Y116" i="13"/>
  <c r="W116" i="13"/>
  <c r="V116" i="13"/>
  <c r="U116" i="13"/>
  <c r="T116" i="13"/>
  <c r="N116" i="13"/>
  <c r="I116" i="13"/>
  <c r="X116" i="13" s="1"/>
  <c r="D116" i="13"/>
  <c r="AB115" i="13"/>
  <c r="AA115" i="13"/>
  <c r="Z115" i="13"/>
  <c r="Y115" i="13"/>
  <c r="W115" i="13"/>
  <c r="V115" i="13"/>
  <c r="U115" i="13"/>
  <c r="T115" i="13"/>
  <c r="N115" i="13"/>
  <c r="S115" i="13" s="1"/>
  <c r="I115" i="13"/>
  <c r="D115" i="13"/>
  <c r="AB114" i="13"/>
  <c r="AA114" i="13"/>
  <c r="Z114" i="13"/>
  <c r="Y114" i="13"/>
  <c r="W114" i="13"/>
  <c r="V114" i="13"/>
  <c r="U114" i="13"/>
  <c r="T114" i="13"/>
  <c r="N114" i="13"/>
  <c r="S114" i="13" s="1"/>
  <c r="I114" i="13"/>
  <c r="D114" i="13"/>
  <c r="AB113" i="13"/>
  <c r="AA113" i="13"/>
  <c r="Z113" i="13"/>
  <c r="Y113" i="13"/>
  <c r="W113" i="13"/>
  <c r="V113" i="13"/>
  <c r="U113" i="13"/>
  <c r="T113" i="13"/>
  <c r="N113" i="13"/>
  <c r="S113" i="13" s="1"/>
  <c r="I113" i="13"/>
  <c r="D113" i="13"/>
  <c r="AB112" i="13"/>
  <c r="AA112" i="13"/>
  <c r="Z112" i="13"/>
  <c r="Y112" i="13"/>
  <c r="W112" i="13"/>
  <c r="V112" i="13"/>
  <c r="U112" i="13"/>
  <c r="T112" i="13"/>
  <c r="N112" i="13"/>
  <c r="I112" i="13"/>
  <c r="X112" i="13" s="1"/>
  <c r="D112" i="13"/>
  <c r="AB111" i="13"/>
  <c r="AA111" i="13"/>
  <c r="Z111" i="13"/>
  <c r="Y111" i="13"/>
  <c r="W111" i="13"/>
  <c r="V111" i="13"/>
  <c r="U111" i="13"/>
  <c r="T111" i="13"/>
  <c r="N111" i="13"/>
  <c r="I111" i="13"/>
  <c r="D111" i="13"/>
  <c r="AB110" i="13"/>
  <c r="AA110" i="13"/>
  <c r="Z110" i="13"/>
  <c r="Y110" i="13"/>
  <c r="W110" i="13"/>
  <c r="V110" i="13"/>
  <c r="U110" i="13"/>
  <c r="T110" i="13"/>
  <c r="N110" i="13"/>
  <c r="S110" i="13" s="1"/>
  <c r="I110" i="13"/>
  <c r="X110" i="13" s="1"/>
  <c r="D110" i="13"/>
  <c r="AB109" i="13"/>
  <c r="AA109" i="13"/>
  <c r="Z109" i="13"/>
  <c r="Y109" i="13"/>
  <c r="W109" i="13"/>
  <c r="V109" i="13"/>
  <c r="U109" i="13"/>
  <c r="T109" i="13"/>
  <c r="N109" i="13"/>
  <c r="I109" i="13"/>
  <c r="X109" i="13" s="1"/>
  <c r="D109" i="13"/>
  <c r="AB108" i="13"/>
  <c r="AA108" i="13"/>
  <c r="Z108" i="13"/>
  <c r="Y108" i="13"/>
  <c r="W108" i="13"/>
  <c r="V108" i="13"/>
  <c r="U108" i="13"/>
  <c r="T108" i="13"/>
  <c r="N108" i="13"/>
  <c r="I108" i="13"/>
  <c r="X108" i="13" s="1"/>
  <c r="D108" i="13"/>
  <c r="AB107" i="13"/>
  <c r="AA107" i="13"/>
  <c r="Z107" i="13"/>
  <c r="Y107" i="13"/>
  <c r="W107" i="13"/>
  <c r="V107" i="13"/>
  <c r="U107" i="13"/>
  <c r="T107" i="13"/>
  <c r="N107" i="13"/>
  <c r="S107" i="13" s="1"/>
  <c r="I107" i="13"/>
  <c r="D107" i="13"/>
  <c r="AB106" i="13"/>
  <c r="AA106" i="13"/>
  <c r="Z106" i="13"/>
  <c r="Y106" i="13"/>
  <c r="W106" i="13"/>
  <c r="V106" i="13"/>
  <c r="U106" i="13"/>
  <c r="T106" i="13"/>
  <c r="N106" i="13"/>
  <c r="S106" i="13" s="1"/>
  <c r="I106" i="13"/>
  <c r="D106" i="13"/>
  <c r="AB105" i="13"/>
  <c r="AA105" i="13"/>
  <c r="Z105" i="13"/>
  <c r="Y105" i="13"/>
  <c r="W105" i="13"/>
  <c r="V105" i="13"/>
  <c r="U105" i="13"/>
  <c r="T105" i="13"/>
  <c r="N105" i="13"/>
  <c r="S105" i="13" s="1"/>
  <c r="I105" i="13"/>
  <c r="D105" i="13"/>
  <c r="AB104" i="13"/>
  <c r="AA104" i="13"/>
  <c r="Z104" i="13"/>
  <c r="Y104" i="13"/>
  <c r="W104" i="13"/>
  <c r="V104" i="13"/>
  <c r="U104" i="13"/>
  <c r="T104" i="13"/>
  <c r="N104" i="13"/>
  <c r="I104" i="13"/>
  <c r="X104" i="13" s="1"/>
  <c r="D104" i="13"/>
  <c r="AB103" i="13"/>
  <c r="AA103" i="13"/>
  <c r="Z103" i="13"/>
  <c r="Y103" i="13"/>
  <c r="W103" i="13"/>
  <c r="V103" i="13"/>
  <c r="U103" i="13"/>
  <c r="T103" i="13"/>
  <c r="N103" i="13"/>
  <c r="I103" i="13"/>
  <c r="D103" i="13"/>
  <c r="AB102" i="13"/>
  <c r="AA102" i="13"/>
  <c r="Z102" i="13"/>
  <c r="Y102" i="13"/>
  <c r="W102" i="13"/>
  <c r="V102" i="13"/>
  <c r="U102" i="13"/>
  <c r="T102" i="13"/>
  <c r="N102" i="13"/>
  <c r="S102" i="13" s="1"/>
  <c r="I102" i="13"/>
  <c r="X102" i="13" s="1"/>
  <c r="D102" i="13"/>
  <c r="AB101" i="13"/>
  <c r="AA101" i="13"/>
  <c r="Z101" i="13"/>
  <c r="Y101" i="13"/>
  <c r="W101" i="13"/>
  <c r="V101" i="13"/>
  <c r="U101" i="13"/>
  <c r="T101" i="13"/>
  <c r="N101" i="13"/>
  <c r="I101" i="13"/>
  <c r="X101" i="13" s="1"/>
  <c r="D101" i="13"/>
  <c r="AB100" i="13"/>
  <c r="AA100" i="13"/>
  <c r="Z100" i="13"/>
  <c r="Y100" i="13"/>
  <c r="W100" i="13"/>
  <c r="V100" i="13"/>
  <c r="U100" i="13"/>
  <c r="T100" i="13"/>
  <c r="N100" i="13"/>
  <c r="I100" i="13"/>
  <c r="X100" i="13" s="1"/>
  <c r="D100" i="13"/>
  <c r="AB99" i="13"/>
  <c r="AA99" i="13"/>
  <c r="Z99" i="13"/>
  <c r="Y99" i="13"/>
  <c r="W99" i="13"/>
  <c r="V99" i="13"/>
  <c r="U99" i="13"/>
  <c r="T99" i="13"/>
  <c r="N99" i="13"/>
  <c r="S99" i="13" s="1"/>
  <c r="I99" i="13"/>
  <c r="D99" i="13"/>
  <c r="AB98" i="13"/>
  <c r="AA98" i="13"/>
  <c r="Z98" i="13"/>
  <c r="Y98" i="13"/>
  <c r="W98" i="13"/>
  <c r="V98" i="13"/>
  <c r="U98" i="13"/>
  <c r="T98" i="13"/>
  <c r="N98" i="13"/>
  <c r="S98" i="13" s="1"/>
  <c r="I98" i="13"/>
  <c r="D98" i="13"/>
  <c r="AB97" i="13"/>
  <c r="AA97" i="13"/>
  <c r="Z97" i="13"/>
  <c r="Y97" i="13"/>
  <c r="W97" i="13"/>
  <c r="V97" i="13"/>
  <c r="U97" i="13"/>
  <c r="T97" i="13"/>
  <c r="N97" i="13"/>
  <c r="S97" i="13" s="1"/>
  <c r="I97" i="13"/>
  <c r="D97" i="13"/>
  <c r="AB96" i="13"/>
  <c r="AA96" i="13"/>
  <c r="Z96" i="13"/>
  <c r="Y96" i="13"/>
  <c r="W96" i="13"/>
  <c r="V96" i="13"/>
  <c r="U96" i="13"/>
  <c r="T96" i="13"/>
  <c r="N96" i="13"/>
  <c r="I96" i="13"/>
  <c r="X96" i="13" s="1"/>
  <c r="D96" i="13"/>
  <c r="AB95" i="13"/>
  <c r="AA95" i="13"/>
  <c r="Z95" i="13"/>
  <c r="Y95" i="13"/>
  <c r="W95" i="13"/>
  <c r="V95" i="13"/>
  <c r="U95" i="13"/>
  <c r="T95" i="13"/>
  <c r="N95" i="13"/>
  <c r="I95" i="13"/>
  <c r="D95" i="13"/>
  <c r="AB94" i="13"/>
  <c r="AA94" i="13"/>
  <c r="Z94" i="13"/>
  <c r="Y94" i="13"/>
  <c r="W94" i="13"/>
  <c r="V94" i="13"/>
  <c r="U94" i="13"/>
  <c r="T94" i="13"/>
  <c r="N94" i="13"/>
  <c r="S94" i="13" s="1"/>
  <c r="I94" i="13"/>
  <c r="X94" i="13" s="1"/>
  <c r="D94" i="13"/>
  <c r="AB93" i="13"/>
  <c r="AA93" i="13"/>
  <c r="Z93" i="13"/>
  <c r="Y93" i="13"/>
  <c r="W93" i="13"/>
  <c r="V93" i="13"/>
  <c r="U93" i="13"/>
  <c r="T93" i="13"/>
  <c r="N93" i="13"/>
  <c r="I93" i="13"/>
  <c r="X93" i="13" s="1"/>
  <c r="D93" i="13"/>
  <c r="AB92" i="13"/>
  <c r="AA92" i="13"/>
  <c r="Z92" i="13"/>
  <c r="Y92" i="13"/>
  <c r="W92" i="13"/>
  <c r="V92" i="13"/>
  <c r="U92" i="13"/>
  <c r="T92" i="13"/>
  <c r="N92" i="13"/>
  <c r="I92" i="13"/>
  <c r="X92" i="13" s="1"/>
  <c r="D92" i="13"/>
  <c r="AB91" i="13"/>
  <c r="AA91" i="13"/>
  <c r="Z91" i="13"/>
  <c r="Y91" i="13"/>
  <c r="W91" i="13"/>
  <c r="V91" i="13"/>
  <c r="U91" i="13"/>
  <c r="T91" i="13"/>
  <c r="N91" i="13"/>
  <c r="S91" i="13" s="1"/>
  <c r="I91" i="13"/>
  <c r="D91" i="13"/>
  <c r="AB90" i="13"/>
  <c r="AA90" i="13"/>
  <c r="Z90" i="13"/>
  <c r="Y90" i="13"/>
  <c r="W90" i="13"/>
  <c r="V90" i="13"/>
  <c r="U90" i="13"/>
  <c r="T90" i="13"/>
  <c r="N90" i="13"/>
  <c r="S90" i="13" s="1"/>
  <c r="I90" i="13"/>
  <c r="D90" i="13"/>
  <c r="AB89" i="13"/>
  <c r="AA89" i="13"/>
  <c r="Z89" i="13"/>
  <c r="Y89" i="13"/>
  <c r="W89" i="13"/>
  <c r="V89" i="13"/>
  <c r="U89" i="13"/>
  <c r="T89" i="13"/>
  <c r="N89" i="13"/>
  <c r="S89" i="13" s="1"/>
  <c r="I89" i="13"/>
  <c r="D89" i="13"/>
  <c r="U88" i="13"/>
  <c r="R88" i="13"/>
  <c r="Q88" i="13"/>
  <c r="P88" i="13"/>
  <c r="O88" i="13"/>
  <c r="M88" i="13"/>
  <c r="AB88" i="13" s="1"/>
  <c r="L88" i="13"/>
  <c r="K88" i="13"/>
  <c r="Z88" i="13" s="1"/>
  <c r="J88" i="13"/>
  <c r="I88" i="13" s="1"/>
  <c r="H88" i="13"/>
  <c r="G88" i="13"/>
  <c r="F88" i="13"/>
  <c r="E88" i="13"/>
  <c r="V87" i="13"/>
  <c r="R87" i="13"/>
  <c r="W87" i="13" s="1"/>
  <c r="Q87" i="13"/>
  <c r="P87" i="13"/>
  <c r="O87" i="13"/>
  <c r="O86" i="13" s="1"/>
  <c r="N87" i="13"/>
  <c r="M87" i="13"/>
  <c r="L87" i="13"/>
  <c r="AA87" i="13" s="1"/>
  <c r="K87" i="13"/>
  <c r="Z87" i="13" s="1"/>
  <c r="J87" i="13"/>
  <c r="Y87" i="13" s="1"/>
  <c r="H87" i="13"/>
  <c r="H86" i="13" s="1"/>
  <c r="G87" i="13"/>
  <c r="F87" i="13"/>
  <c r="E87" i="13"/>
  <c r="G86" i="13"/>
  <c r="AB84" i="13"/>
  <c r="AA84" i="13"/>
  <c r="Z84" i="13"/>
  <c r="Y84" i="13"/>
  <c r="X84" i="13"/>
  <c r="W84" i="13"/>
  <c r="V84" i="13"/>
  <c r="U84" i="13"/>
  <c r="T84" i="13"/>
  <c r="N84" i="13"/>
  <c r="I84" i="13"/>
  <c r="D84" i="13"/>
  <c r="AB83" i="13"/>
  <c r="AA83" i="13"/>
  <c r="Z83" i="13"/>
  <c r="Y83" i="13"/>
  <c r="W83" i="13"/>
  <c r="V83" i="13"/>
  <c r="U83" i="13"/>
  <c r="T83" i="13"/>
  <c r="N83" i="13"/>
  <c r="I83" i="13"/>
  <c r="D83" i="13"/>
  <c r="AB82" i="13"/>
  <c r="AA82" i="13"/>
  <c r="Z82" i="13"/>
  <c r="Y82" i="13"/>
  <c r="W82" i="13"/>
  <c r="V82" i="13"/>
  <c r="U82" i="13"/>
  <c r="T82" i="13"/>
  <c r="N82" i="13"/>
  <c r="I82" i="13"/>
  <c r="D82" i="13"/>
  <c r="AB81" i="13"/>
  <c r="AA81" i="13"/>
  <c r="Z81" i="13"/>
  <c r="Y81" i="13"/>
  <c r="W81" i="13"/>
  <c r="V81" i="13"/>
  <c r="U81" i="13"/>
  <c r="T81" i="13"/>
  <c r="N81" i="13"/>
  <c r="S81" i="13" s="1"/>
  <c r="I81" i="13"/>
  <c r="X81" i="13" s="1"/>
  <c r="D81" i="13"/>
  <c r="AB80" i="13"/>
  <c r="AA80" i="13"/>
  <c r="Z80" i="13"/>
  <c r="Y80" i="13"/>
  <c r="W80" i="13"/>
  <c r="V80" i="13"/>
  <c r="U80" i="13"/>
  <c r="T80" i="13"/>
  <c r="N80" i="13"/>
  <c r="I80" i="13"/>
  <c r="X80" i="13" s="1"/>
  <c r="D80" i="13"/>
  <c r="AB79" i="13"/>
  <c r="AA79" i="13"/>
  <c r="Z79" i="13"/>
  <c r="Y79" i="13"/>
  <c r="W79" i="13"/>
  <c r="V79" i="13"/>
  <c r="U79" i="13"/>
  <c r="T79" i="13"/>
  <c r="N79" i="13"/>
  <c r="I79" i="13"/>
  <c r="X79" i="13" s="1"/>
  <c r="D79" i="13"/>
  <c r="AB78" i="13"/>
  <c r="AA78" i="13"/>
  <c r="Z78" i="13"/>
  <c r="Y78" i="13"/>
  <c r="W78" i="13"/>
  <c r="V78" i="13"/>
  <c r="U78" i="13"/>
  <c r="T78" i="13"/>
  <c r="N78" i="13"/>
  <c r="S78" i="13" s="1"/>
  <c r="I78" i="13"/>
  <c r="D78" i="13"/>
  <c r="AB77" i="13"/>
  <c r="AA77" i="13"/>
  <c r="Z77" i="13"/>
  <c r="Y77" i="13"/>
  <c r="W77" i="13"/>
  <c r="V77" i="13"/>
  <c r="U77" i="13"/>
  <c r="T77" i="13"/>
  <c r="S77" i="13"/>
  <c r="N77" i="13"/>
  <c r="I77" i="13"/>
  <c r="X77" i="13" s="1"/>
  <c r="D77" i="13"/>
  <c r="AB76" i="13"/>
  <c r="R76" i="13"/>
  <c r="Q76" i="13"/>
  <c r="P76" i="13"/>
  <c r="O76" i="13"/>
  <c r="T76" i="13" s="1"/>
  <c r="M76" i="13"/>
  <c r="L76" i="13"/>
  <c r="AA76" i="13" s="1"/>
  <c r="K76" i="13"/>
  <c r="J76" i="13"/>
  <c r="Y76" i="13" s="1"/>
  <c r="H76" i="13"/>
  <c r="G76" i="13"/>
  <c r="F76" i="13"/>
  <c r="F74" i="13" s="1"/>
  <c r="E76" i="13"/>
  <c r="R75" i="13"/>
  <c r="Q75" i="13"/>
  <c r="P75" i="13"/>
  <c r="O75" i="13"/>
  <c r="O74" i="13" s="1"/>
  <c r="N75" i="13"/>
  <c r="M75" i="13"/>
  <c r="AB75" i="13" s="1"/>
  <c r="L75" i="13"/>
  <c r="K75" i="13"/>
  <c r="Z75" i="13" s="1"/>
  <c r="J75" i="13"/>
  <c r="H75" i="13"/>
  <c r="G75" i="13"/>
  <c r="G74" i="13" s="1"/>
  <c r="F75" i="13"/>
  <c r="E75" i="13"/>
  <c r="R74" i="13"/>
  <c r="J74" i="13"/>
  <c r="Y74" i="13" s="1"/>
  <c r="AB72" i="13"/>
  <c r="AA72" i="13"/>
  <c r="Z72" i="13"/>
  <c r="Y72" i="13"/>
  <c r="W72" i="13"/>
  <c r="V72" i="13"/>
  <c r="U72" i="13"/>
  <c r="T72" i="13"/>
  <c r="N72" i="13"/>
  <c r="S72" i="13" s="1"/>
  <c r="I72" i="13"/>
  <c r="X72" i="13" s="1"/>
  <c r="D72" i="13"/>
  <c r="AB71" i="13"/>
  <c r="AA71" i="13"/>
  <c r="Z71" i="13"/>
  <c r="Y71" i="13"/>
  <c r="W71" i="13"/>
  <c r="V71" i="13"/>
  <c r="U71" i="13"/>
  <c r="T71" i="13"/>
  <c r="N71" i="13"/>
  <c r="I71" i="13"/>
  <c r="X71" i="13" s="1"/>
  <c r="D71" i="13"/>
  <c r="AB70" i="13"/>
  <c r="AA70" i="13"/>
  <c r="Z70" i="13"/>
  <c r="Y70" i="13"/>
  <c r="W70" i="13"/>
  <c r="V70" i="13"/>
  <c r="U70" i="13"/>
  <c r="T70" i="13"/>
  <c r="N70" i="13"/>
  <c r="I70" i="13"/>
  <c r="X70" i="13" s="1"/>
  <c r="D70" i="13"/>
  <c r="AB69" i="13"/>
  <c r="AA69" i="13"/>
  <c r="Z69" i="13"/>
  <c r="Y69" i="13"/>
  <c r="W69" i="13"/>
  <c r="V69" i="13"/>
  <c r="U69" i="13"/>
  <c r="T69" i="13"/>
  <c r="N69" i="13"/>
  <c r="S69" i="13" s="1"/>
  <c r="I69" i="13"/>
  <c r="D69" i="13"/>
  <c r="AB68" i="13"/>
  <c r="AA68" i="13"/>
  <c r="Z68" i="13"/>
  <c r="Y68" i="13"/>
  <c r="W68" i="13"/>
  <c r="V68" i="13"/>
  <c r="U68" i="13"/>
  <c r="T68" i="13"/>
  <c r="S68" i="13"/>
  <c r="N68" i="13"/>
  <c r="I68" i="13"/>
  <c r="X68" i="13" s="1"/>
  <c r="D68" i="13"/>
  <c r="AB67" i="13"/>
  <c r="AA67" i="13"/>
  <c r="Z67" i="13"/>
  <c r="Y67" i="13"/>
  <c r="X67" i="13"/>
  <c r="W67" i="13"/>
  <c r="V67" i="13"/>
  <c r="U67" i="13"/>
  <c r="T67" i="13"/>
  <c r="N67" i="13"/>
  <c r="I67" i="13"/>
  <c r="D67" i="13"/>
  <c r="AB66" i="13"/>
  <c r="AA66" i="13"/>
  <c r="Z66" i="13"/>
  <c r="Y66" i="13"/>
  <c r="W66" i="13"/>
  <c r="V66" i="13"/>
  <c r="U66" i="13"/>
  <c r="T66" i="13"/>
  <c r="N66" i="13"/>
  <c r="I66" i="13"/>
  <c r="D66" i="13"/>
  <c r="AB65" i="13"/>
  <c r="AA65" i="13"/>
  <c r="Z65" i="13"/>
  <c r="Y65" i="13"/>
  <c r="W65" i="13"/>
  <c r="V65" i="13"/>
  <c r="U65" i="13"/>
  <c r="T65" i="13"/>
  <c r="N65" i="13"/>
  <c r="I65" i="13"/>
  <c r="D65" i="13"/>
  <c r="AB64" i="13"/>
  <c r="AA64" i="13"/>
  <c r="Z64" i="13"/>
  <c r="Y64" i="13"/>
  <c r="W64" i="13"/>
  <c r="V64" i="13"/>
  <c r="U64" i="13"/>
  <c r="T64" i="13"/>
  <c r="N64" i="13"/>
  <c r="S64" i="13" s="1"/>
  <c r="I64" i="13"/>
  <c r="X64" i="13" s="1"/>
  <c r="D64" i="13"/>
  <c r="AB63" i="13"/>
  <c r="AA63" i="13"/>
  <c r="Z63" i="13"/>
  <c r="Y63" i="13"/>
  <c r="W63" i="13"/>
  <c r="V63" i="13"/>
  <c r="U63" i="13"/>
  <c r="T63" i="13"/>
  <c r="N63" i="13"/>
  <c r="I63" i="13"/>
  <c r="X63" i="13" s="1"/>
  <c r="D63" i="13"/>
  <c r="AB62" i="13"/>
  <c r="AA62" i="13"/>
  <c r="Z62" i="13"/>
  <c r="Y62" i="13"/>
  <c r="W62" i="13"/>
  <c r="V62" i="13"/>
  <c r="U62" i="13"/>
  <c r="T62" i="13"/>
  <c r="N62" i="13"/>
  <c r="I62" i="13"/>
  <c r="X62" i="13" s="1"/>
  <c r="D62" i="13"/>
  <c r="AB61" i="13"/>
  <c r="AA61" i="13"/>
  <c r="Z61" i="13"/>
  <c r="Y61" i="13"/>
  <c r="W61" i="13"/>
  <c r="V61" i="13"/>
  <c r="U61" i="13"/>
  <c r="T61" i="13"/>
  <c r="N61" i="13"/>
  <c r="S61" i="13" s="1"/>
  <c r="I61" i="13"/>
  <c r="D61" i="13"/>
  <c r="AB60" i="13"/>
  <c r="AA60" i="13"/>
  <c r="Z60" i="13"/>
  <c r="Y60" i="13"/>
  <c r="W60" i="13"/>
  <c r="V60" i="13"/>
  <c r="U60" i="13"/>
  <c r="T60" i="13"/>
  <c r="S60" i="13"/>
  <c r="N60" i="13"/>
  <c r="I60" i="13"/>
  <c r="X60" i="13" s="1"/>
  <c r="D60" i="13"/>
  <c r="AB59" i="13"/>
  <c r="AA59" i="13"/>
  <c r="Z59" i="13"/>
  <c r="Y59" i="13"/>
  <c r="X59" i="13"/>
  <c r="W59" i="13"/>
  <c r="V59" i="13"/>
  <c r="U59" i="13"/>
  <c r="T59" i="13"/>
  <c r="N59" i="13"/>
  <c r="S59" i="13" s="1"/>
  <c r="I59" i="13"/>
  <c r="D59" i="13"/>
  <c r="AB58" i="13"/>
  <c r="AA58" i="13"/>
  <c r="Z58" i="13"/>
  <c r="Y58" i="13"/>
  <c r="W58" i="13"/>
  <c r="V58" i="13"/>
  <c r="U58" i="13"/>
  <c r="T58" i="13"/>
  <c r="N58" i="13"/>
  <c r="I58" i="13"/>
  <c r="D58" i="13"/>
  <c r="AB57" i="13"/>
  <c r="AA57" i="13"/>
  <c r="Z57" i="13"/>
  <c r="Y57" i="13"/>
  <c r="W57" i="13"/>
  <c r="V57" i="13"/>
  <c r="U57" i="13"/>
  <c r="T57" i="13"/>
  <c r="N57" i="13"/>
  <c r="I57" i="13"/>
  <c r="D57" i="13"/>
  <c r="AB56" i="13"/>
  <c r="AA56" i="13"/>
  <c r="Z56" i="13"/>
  <c r="Y56" i="13"/>
  <c r="W56" i="13"/>
  <c r="V56" i="13"/>
  <c r="U56" i="13"/>
  <c r="T56" i="13"/>
  <c r="N56" i="13"/>
  <c r="S56" i="13" s="1"/>
  <c r="I56" i="13"/>
  <c r="X56" i="13" s="1"/>
  <c r="D56" i="13"/>
  <c r="AB55" i="13"/>
  <c r="AA55" i="13"/>
  <c r="Z55" i="13"/>
  <c r="Y55" i="13"/>
  <c r="W55" i="13"/>
  <c r="V55" i="13"/>
  <c r="U55" i="13"/>
  <c r="T55" i="13"/>
  <c r="N55" i="13"/>
  <c r="I55" i="13"/>
  <c r="X55" i="13" s="1"/>
  <c r="D55" i="13"/>
  <c r="AB54" i="13"/>
  <c r="AA54" i="13"/>
  <c r="Z54" i="13"/>
  <c r="Y54" i="13"/>
  <c r="W54" i="13"/>
  <c r="V54" i="13"/>
  <c r="U54" i="13"/>
  <c r="T54" i="13"/>
  <c r="N54" i="13"/>
  <c r="I54" i="13"/>
  <c r="X54" i="13" s="1"/>
  <c r="D54" i="13"/>
  <c r="AB53" i="13"/>
  <c r="AA53" i="13"/>
  <c r="Z53" i="13"/>
  <c r="Y53" i="13"/>
  <c r="W53" i="13"/>
  <c r="V53" i="13"/>
  <c r="U53" i="13"/>
  <c r="T53" i="13"/>
  <c r="N53" i="13"/>
  <c r="S53" i="13" s="1"/>
  <c r="I53" i="13"/>
  <c r="D53" i="13"/>
  <c r="AB52" i="13"/>
  <c r="AA52" i="13"/>
  <c r="Z52" i="13"/>
  <c r="Y52" i="13"/>
  <c r="W52" i="13"/>
  <c r="V52" i="13"/>
  <c r="U52" i="13"/>
  <c r="T52" i="13"/>
  <c r="S52" i="13"/>
  <c r="N52" i="13"/>
  <c r="I52" i="13"/>
  <c r="X52" i="13" s="1"/>
  <c r="D52" i="13"/>
  <c r="AB51" i="13"/>
  <c r="AA51" i="13"/>
  <c r="Z51" i="13"/>
  <c r="Y51" i="13"/>
  <c r="X51" i="13"/>
  <c r="W51" i="13"/>
  <c r="V51" i="13"/>
  <c r="U51" i="13"/>
  <c r="T51" i="13"/>
  <c r="N51" i="13"/>
  <c r="I51" i="13"/>
  <c r="D51" i="13"/>
  <c r="AB50" i="13"/>
  <c r="AA50" i="13"/>
  <c r="Z50" i="13"/>
  <c r="Y50" i="13"/>
  <c r="W50" i="13"/>
  <c r="V50" i="13"/>
  <c r="U50" i="13"/>
  <c r="T50" i="13"/>
  <c r="N50" i="13"/>
  <c r="N45" i="13" s="1"/>
  <c r="I50" i="13"/>
  <c r="D50" i="13"/>
  <c r="AB49" i="13"/>
  <c r="AA49" i="13"/>
  <c r="Z49" i="13"/>
  <c r="Y49" i="13"/>
  <c r="W49" i="13"/>
  <c r="V49" i="13"/>
  <c r="U49" i="13"/>
  <c r="T49" i="13"/>
  <c r="N49" i="13"/>
  <c r="I49" i="13"/>
  <c r="D49" i="13"/>
  <c r="AB48" i="13"/>
  <c r="AA48" i="13"/>
  <c r="Z48" i="13"/>
  <c r="Y48" i="13"/>
  <c r="W48" i="13"/>
  <c r="V48" i="13"/>
  <c r="U48" i="13"/>
  <c r="T48" i="13"/>
  <c r="N48" i="13"/>
  <c r="S48" i="13" s="1"/>
  <c r="I48" i="13"/>
  <c r="X48" i="13" s="1"/>
  <c r="D48" i="13"/>
  <c r="AB47" i="13"/>
  <c r="AA47" i="13"/>
  <c r="Z47" i="13"/>
  <c r="Y47" i="13"/>
  <c r="W47" i="13"/>
  <c r="V47" i="13"/>
  <c r="U47" i="13"/>
  <c r="T47" i="13"/>
  <c r="N47" i="13"/>
  <c r="I47" i="13"/>
  <c r="X47" i="13" s="1"/>
  <c r="D47" i="13"/>
  <c r="AB46" i="13"/>
  <c r="AA46" i="13"/>
  <c r="Z46" i="13"/>
  <c r="Y46" i="13"/>
  <c r="W46" i="13"/>
  <c r="V46" i="13"/>
  <c r="U46" i="13"/>
  <c r="T46" i="13"/>
  <c r="N46" i="13"/>
  <c r="I46" i="13"/>
  <c r="X46" i="13" s="1"/>
  <c r="D46" i="13"/>
  <c r="R45" i="13"/>
  <c r="Q45" i="13"/>
  <c r="V45" i="13" s="1"/>
  <c r="P45" i="13"/>
  <c r="O45" i="13"/>
  <c r="M45" i="13"/>
  <c r="M11" i="13" s="1"/>
  <c r="L45" i="13"/>
  <c r="K45" i="13"/>
  <c r="Z45" i="13" s="1"/>
  <c r="J45" i="13"/>
  <c r="Y45" i="13" s="1"/>
  <c r="H45" i="13"/>
  <c r="G45" i="13"/>
  <c r="F45" i="13"/>
  <c r="E45" i="13"/>
  <c r="R44" i="13"/>
  <c r="W44" i="13" s="1"/>
  <c r="Q44" i="13"/>
  <c r="P44" i="13"/>
  <c r="P43" i="13" s="1"/>
  <c r="O44" i="13"/>
  <c r="N44" i="13"/>
  <c r="M44" i="13"/>
  <c r="AB44" i="13" s="1"/>
  <c r="L44" i="13"/>
  <c r="AA44" i="13" s="1"/>
  <c r="K44" i="13"/>
  <c r="J44" i="13"/>
  <c r="H44" i="13"/>
  <c r="H43" i="13" s="1"/>
  <c r="G44" i="13"/>
  <c r="G43" i="13" s="1"/>
  <c r="F44" i="13"/>
  <c r="E44" i="13"/>
  <c r="L43" i="13"/>
  <c r="AB41" i="13"/>
  <c r="AA41" i="13"/>
  <c r="Z41" i="13"/>
  <c r="Y41" i="13"/>
  <c r="W41" i="13"/>
  <c r="V41" i="13"/>
  <c r="U41" i="13"/>
  <c r="T41" i="13"/>
  <c r="N41" i="13"/>
  <c r="I41" i="13"/>
  <c r="X41" i="13" s="1"/>
  <c r="D41" i="13"/>
  <c r="AB40" i="13"/>
  <c r="AA40" i="13"/>
  <c r="Z40" i="13"/>
  <c r="Y40" i="13"/>
  <c r="W40" i="13"/>
  <c r="V40" i="13"/>
  <c r="U40" i="13"/>
  <c r="T40" i="13"/>
  <c r="N40" i="13"/>
  <c r="S40" i="13" s="1"/>
  <c r="I40" i="13"/>
  <c r="D40" i="13"/>
  <c r="AB39" i="13"/>
  <c r="AA39" i="13"/>
  <c r="Z39" i="13"/>
  <c r="Y39" i="13"/>
  <c r="W39" i="13"/>
  <c r="V39" i="13"/>
  <c r="U39" i="13"/>
  <c r="T39" i="13"/>
  <c r="S39" i="13"/>
  <c r="N39" i="13"/>
  <c r="I39" i="13"/>
  <c r="X39" i="13" s="1"/>
  <c r="D39" i="13"/>
  <c r="AB38" i="13"/>
  <c r="AA38" i="13"/>
  <c r="Z38" i="13"/>
  <c r="Y38" i="13"/>
  <c r="X38" i="13"/>
  <c r="W38" i="13"/>
  <c r="V38" i="13"/>
  <c r="U38" i="13"/>
  <c r="T38" i="13"/>
  <c r="N38" i="13"/>
  <c r="S38" i="13" s="1"/>
  <c r="I38" i="13"/>
  <c r="D38" i="13"/>
  <c r="AB37" i="13"/>
  <c r="AA37" i="13"/>
  <c r="Z37" i="13"/>
  <c r="Y37" i="13"/>
  <c r="W37" i="13"/>
  <c r="V37" i="13"/>
  <c r="U37" i="13"/>
  <c r="T37" i="13"/>
  <c r="N37" i="13"/>
  <c r="I37" i="13"/>
  <c r="D37" i="13"/>
  <c r="AB36" i="13"/>
  <c r="AA36" i="13"/>
  <c r="Z36" i="13"/>
  <c r="Y36" i="13"/>
  <c r="W36" i="13"/>
  <c r="V36" i="13"/>
  <c r="U36" i="13"/>
  <c r="T36" i="13"/>
  <c r="N36" i="13"/>
  <c r="I36" i="13"/>
  <c r="D36" i="13"/>
  <c r="AB35" i="13"/>
  <c r="AA35" i="13"/>
  <c r="Z35" i="13"/>
  <c r="Y35" i="13"/>
  <c r="W35" i="13"/>
  <c r="V35" i="13"/>
  <c r="U35" i="13"/>
  <c r="T35" i="13"/>
  <c r="N35" i="13"/>
  <c r="S35" i="13" s="1"/>
  <c r="I35" i="13"/>
  <c r="X35" i="13" s="1"/>
  <c r="D35" i="13"/>
  <c r="AB34" i="13"/>
  <c r="AA34" i="13"/>
  <c r="Z34" i="13"/>
  <c r="Y34" i="13"/>
  <c r="W34" i="13"/>
  <c r="V34" i="13"/>
  <c r="U34" i="13"/>
  <c r="T34" i="13"/>
  <c r="N34" i="13"/>
  <c r="I34" i="13"/>
  <c r="X34" i="13" s="1"/>
  <c r="D34" i="13"/>
  <c r="AB33" i="13"/>
  <c r="AA33" i="13"/>
  <c r="Z33" i="13"/>
  <c r="Y33" i="13"/>
  <c r="W33" i="13"/>
  <c r="V33" i="13"/>
  <c r="U33" i="13"/>
  <c r="T33" i="13"/>
  <c r="N33" i="13"/>
  <c r="I33" i="13"/>
  <c r="X33" i="13" s="1"/>
  <c r="D33" i="13"/>
  <c r="AB32" i="13"/>
  <c r="AA32" i="13"/>
  <c r="Z32" i="13"/>
  <c r="Y32" i="13"/>
  <c r="W32" i="13"/>
  <c r="V32" i="13"/>
  <c r="U32" i="13"/>
  <c r="T32" i="13"/>
  <c r="N32" i="13"/>
  <c r="S32" i="13" s="1"/>
  <c r="I32" i="13"/>
  <c r="D32" i="13"/>
  <c r="AB31" i="13"/>
  <c r="AA31" i="13"/>
  <c r="Z31" i="13"/>
  <c r="Y31" i="13"/>
  <c r="W31" i="13"/>
  <c r="V31" i="13"/>
  <c r="U31" i="13"/>
  <c r="T31" i="13"/>
  <c r="S31" i="13"/>
  <c r="N31" i="13"/>
  <c r="I31" i="13"/>
  <c r="D31" i="13"/>
  <c r="AB30" i="13"/>
  <c r="AA30" i="13"/>
  <c r="Z30" i="13"/>
  <c r="Y30" i="13"/>
  <c r="X30" i="13"/>
  <c r="W30" i="13"/>
  <c r="V30" i="13"/>
  <c r="U30" i="13"/>
  <c r="T30" i="13"/>
  <c r="N30" i="13"/>
  <c r="I30" i="13"/>
  <c r="D30" i="13"/>
  <c r="AB29" i="13"/>
  <c r="AA29" i="13"/>
  <c r="Z29" i="13"/>
  <c r="Y29" i="13"/>
  <c r="W29" i="13"/>
  <c r="V29" i="13"/>
  <c r="U29" i="13"/>
  <c r="T29" i="13"/>
  <c r="N29" i="13"/>
  <c r="I29" i="13"/>
  <c r="D29" i="13"/>
  <c r="AB28" i="13"/>
  <c r="AA28" i="13"/>
  <c r="Z28" i="13"/>
  <c r="Y28" i="13"/>
  <c r="W28" i="13"/>
  <c r="V28" i="13"/>
  <c r="U28" i="13"/>
  <c r="T28" i="13"/>
  <c r="N28" i="13"/>
  <c r="I28" i="13"/>
  <c r="D28" i="13"/>
  <c r="AB27" i="13"/>
  <c r="AA27" i="13"/>
  <c r="Z27" i="13"/>
  <c r="Y27" i="13"/>
  <c r="W27" i="13"/>
  <c r="V27" i="13"/>
  <c r="U27" i="13"/>
  <c r="T27" i="13"/>
  <c r="N27" i="13"/>
  <c r="S27" i="13" s="1"/>
  <c r="I27" i="13"/>
  <c r="X27" i="13" s="1"/>
  <c r="D27" i="13"/>
  <c r="AB26" i="13"/>
  <c r="AA26" i="13"/>
  <c r="Z26" i="13"/>
  <c r="Y26" i="13"/>
  <c r="W26" i="13"/>
  <c r="V26" i="13"/>
  <c r="U26" i="13"/>
  <c r="T26" i="13"/>
  <c r="N26" i="13"/>
  <c r="I26" i="13"/>
  <c r="X26" i="13" s="1"/>
  <c r="D26" i="13"/>
  <c r="AB25" i="13"/>
  <c r="AA25" i="13"/>
  <c r="Z25" i="13"/>
  <c r="Y25" i="13"/>
  <c r="W25" i="13"/>
  <c r="V25" i="13"/>
  <c r="U25" i="13"/>
  <c r="T25" i="13"/>
  <c r="N25" i="13"/>
  <c r="I25" i="13"/>
  <c r="X25" i="13" s="1"/>
  <c r="D25" i="13"/>
  <c r="AB24" i="13"/>
  <c r="AA24" i="13"/>
  <c r="Z24" i="13"/>
  <c r="Y24" i="13"/>
  <c r="W24" i="13"/>
  <c r="V24" i="13"/>
  <c r="U24" i="13"/>
  <c r="T24" i="13"/>
  <c r="N24" i="13"/>
  <c r="S24" i="13" s="1"/>
  <c r="I24" i="13"/>
  <c r="D24" i="13"/>
  <c r="AB23" i="13"/>
  <c r="AA23" i="13"/>
  <c r="Z23" i="13"/>
  <c r="Y23" i="13"/>
  <c r="W23" i="13"/>
  <c r="V23" i="13"/>
  <c r="U23" i="13"/>
  <c r="T23" i="13"/>
  <c r="S23" i="13"/>
  <c r="N23" i="13"/>
  <c r="I23" i="13"/>
  <c r="D23" i="13"/>
  <c r="AB22" i="13"/>
  <c r="R22" i="13"/>
  <c r="Q22" i="13"/>
  <c r="P22" i="13"/>
  <c r="U22" i="13" s="1"/>
  <c r="O22" i="13"/>
  <c r="T22" i="13" s="1"/>
  <c r="M22" i="13"/>
  <c r="L22" i="13"/>
  <c r="AA22" i="13" s="1"/>
  <c r="K22" i="13"/>
  <c r="K20" i="13" s="1"/>
  <c r="J22" i="13"/>
  <c r="Y22" i="13" s="1"/>
  <c r="H22" i="13"/>
  <c r="G22" i="13"/>
  <c r="F22" i="13"/>
  <c r="F20" i="13" s="1"/>
  <c r="E22" i="13"/>
  <c r="Y21" i="13"/>
  <c r="R21" i="13"/>
  <c r="Q21" i="13"/>
  <c r="P21" i="13"/>
  <c r="U21" i="13" s="1"/>
  <c r="O21" i="13"/>
  <c r="N21" i="13"/>
  <c r="M21" i="13"/>
  <c r="AB21" i="13" s="1"/>
  <c r="L21" i="13"/>
  <c r="I21" i="13" s="1"/>
  <c r="X21" i="13" s="1"/>
  <c r="K21" i="13"/>
  <c r="J21" i="13"/>
  <c r="H21" i="13"/>
  <c r="G21" i="13"/>
  <c r="F21" i="13"/>
  <c r="E21" i="13"/>
  <c r="R20" i="13"/>
  <c r="O20" i="13"/>
  <c r="J20" i="13"/>
  <c r="Y20" i="13" s="1"/>
  <c r="G20" i="13"/>
  <c r="AB18" i="13"/>
  <c r="AA18" i="13"/>
  <c r="Z18" i="13"/>
  <c r="Y18" i="13"/>
  <c r="W18" i="13"/>
  <c r="V18" i="13"/>
  <c r="U18" i="13"/>
  <c r="T18" i="13"/>
  <c r="N18" i="13"/>
  <c r="S18" i="13" s="1"/>
  <c r="I18" i="13"/>
  <c r="X18" i="13" s="1"/>
  <c r="D18" i="13"/>
  <c r="AB17" i="13"/>
  <c r="AA17" i="13"/>
  <c r="Z17" i="13"/>
  <c r="Y17" i="13"/>
  <c r="W17" i="13"/>
  <c r="V17" i="13"/>
  <c r="U17" i="13"/>
  <c r="T17" i="13"/>
  <c r="N17" i="13"/>
  <c r="S17" i="13" s="1"/>
  <c r="I17" i="13"/>
  <c r="D17" i="13"/>
  <c r="AB16" i="13"/>
  <c r="AA16" i="13"/>
  <c r="Z16" i="13"/>
  <c r="Y16" i="13"/>
  <c r="W16" i="13"/>
  <c r="V16" i="13"/>
  <c r="U16" i="13"/>
  <c r="T16" i="13"/>
  <c r="N16" i="13"/>
  <c r="N14" i="13" s="1"/>
  <c r="I16" i="13"/>
  <c r="X16" i="13" s="1"/>
  <c r="D16" i="13"/>
  <c r="V15" i="13"/>
  <c r="R15" i="13"/>
  <c r="Q15" i="13"/>
  <c r="P15" i="13"/>
  <c r="O15" i="13"/>
  <c r="T15" i="13" s="1"/>
  <c r="M15" i="13"/>
  <c r="L15" i="13"/>
  <c r="L11" i="13" s="1"/>
  <c r="K15" i="13"/>
  <c r="K11" i="13" s="1"/>
  <c r="J15" i="13"/>
  <c r="H15" i="13"/>
  <c r="G15" i="13"/>
  <c r="G11" i="13" s="1"/>
  <c r="F15" i="13"/>
  <c r="D15" i="13" s="1"/>
  <c r="E15" i="13"/>
  <c r="Y14" i="13"/>
  <c r="R14" i="13"/>
  <c r="W14" i="13" s="1"/>
  <c r="Q14" i="13"/>
  <c r="Q13" i="13" s="1"/>
  <c r="P14" i="13"/>
  <c r="O14" i="13"/>
  <c r="M14" i="13"/>
  <c r="L14" i="13"/>
  <c r="K14" i="13"/>
  <c r="Z14" i="13" s="1"/>
  <c r="J14" i="13"/>
  <c r="H14" i="13"/>
  <c r="G14" i="13"/>
  <c r="F14" i="13"/>
  <c r="F10" i="13" s="1"/>
  <c r="E14" i="13"/>
  <c r="M13" i="13"/>
  <c r="H13" i="13"/>
  <c r="E13" i="13"/>
  <c r="Q11" i="13"/>
  <c r="V11" i="13" s="1"/>
  <c r="E11" i="13"/>
  <c r="R10" i="13"/>
  <c r="J10" i="13"/>
  <c r="T74" i="13" l="1"/>
  <c r="U75" i="13"/>
  <c r="U76" i="13"/>
  <c r="T88" i="13"/>
  <c r="D119" i="13"/>
  <c r="T119" i="13"/>
  <c r="U162" i="13"/>
  <c r="U260" i="13"/>
  <c r="U14" i="13"/>
  <c r="X17" i="13"/>
  <c r="Z21" i="13"/>
  <c r="S34" i="13"/>
  <c r="Q43" i="13"/>
  <c r="V43" i="13" s="1"/>
  <c r="W45" i="13"/>
  <c r="S47" i="13"/>
  <c r="S49" i="13"/>
  <c r="S55" i="13"/>
  <c r="S57" i="13"/>
  <c r="S63" i="13"/>
  <c r="S65" i="13"/>
  <c r="S71" i="13"/>
  <c r="Y75" i="13"/>
  <c r="S80" i="13"/>
  <c r="S82" i="13"/>
  <c r="F86" i="13"/>
  <c r="Y88" i="13"/>
  <c r="X89" i="13"/>
  <c r="X97" i="13"/>
  <c r="X105" i="13"/>
  <c r="X113" i="13"/>
  <c r="K119" i="13"/>
  <c r="U120" i="13"/>
  <c r="P119" i="13"/>
  <c r="U119" i="13" s="1"/>
  <c r="N121" i="13"/>
  <c r="N119" i="13" s="1"/>
  <c r="S133" i="13"/>
  <c r="S149" i="13"/>
  <c r="U161" i="13"/>
  <c r="V162" i="13"/>
  <c r="S170" i="13"/>
  <c r="S186" i="13"/>
  <c r="S211" i="13"/>
  <c r="D227" i="13"/>
  <c r="N228" i="13"/>
  <c r="S228" i="13" s="1"/>
  <c r="W228" i="13"/>
  <c r="S240" i="13"/>
  <c r="S248" i="13"/>
  <c r="S251" i="13"/>
  <c r="U259" i="13"/>
  <c r="V260" i="13"/>
  <c r="S261" i="13"/>
  <c r="S262" i="13"/>
  <c r="S264" i="13"/>
  <c r="S277" i="13"/>
  <c r="S278" i="13"/>
  <c r="X279" i="13"/>
  <c r="S280" i="13"/>
  <c r="AB288" i="13"/>
  <c r="W288" i="13"/>
  <c r="N318" i="13"/>
  <c r="N316" i="13" s="1"/>
  <c r="S320" i="13"/>
  <c r="X325" i="13"/>
  <c r="S325" i="13"/>
  <c r="S332" i="13"/>
  <c r="S369" i="13"/>
  <c r="U378" i="13"/>
  <c r="AA11" i="13"/>
  <c r="Z15" i="13"/>
  <c r="D21" i="13"/>
  <c r="V21" i="13"/>
  <c r="S28" i="13"/>
  <c r="H10" i="13"/>
  <c r="H9" i="13" s="1"/>
  <c r="M10" i="13"/>
  <c r="AB14" i="13"/>
  <c r="H11" i="13"/>
  <c r="AA15" i="13"/>
  <c r="S21" i="13"/>
  <c r="W21" i="13"/>
  <c r="D22" i="13"/>
  <c r="H20" i="13"/>
  <c r="W22" i="13"/>
  <c r="X23" i="13"/>
  <c r="X31" i="13"/>
  <c r="D44" i="13"/>
  <c r="D45" i="13"/>
  <c r="D75" i="13"/>
  <c r="I75" i="13"/>
  <c r="X75" i="13" s="1"/>
  <c r="V75" i="13"/>
  <c r="D76" i="13"/>
  <c r="H74" i="13"/>
  <c r="W76" i="13"/>
  <c r="K86" i="13"/>
  <c r="Z86" i="13" s="1"/>
  <c r="P86" i="13"/>
  <c r="V88" i="13"/>
  <c r="S93" i="13"/>
  <c r="S95" i="13"/>
  <c r="S101" i="13"/>
  <c r="S103" i="13"/>
  <c r="S109" i="13"/>
  <c r="S111" i="13"/>
  <c r="S117" i="13"/>
  <c r="L119" i="13"/>
  <c r="AA119" i="13" s="1"/>
  <c r="V120" i="13"/>
  <c r="AB121" i="13"/>
  <c r="S122" i="13"/>
  <c r="S129" i="13"/>
  <c r="X140" i="13"/>
  <c r="S145" i="13"/>
  <c r="K161" i="13"/>
  <c r="Z161" i="13" s="1"/>
  <c r="V163" i="13"/>
  <c r="Y163" i="13"/>
  <c r="S164" i="13"/>
  <c r="S166" i="13"/>
  <c r="S182" i="13"/>
  <c r="Q193" i="13"/>
  <c r="V193" i="13" s="1"/>
  <c r="W195" i="13"/>
  <c r="S207" i="13"/>
  <c r="S223" i="13"/>
  <c r="V227" i="13"/>
  <c r="S236" i="13"/>
  <c r="S247" i="13"/>
  <c r="P258" i="13"/>
  <c r="M258" i="13"/>
  <c r="AB258" i="13" s="1"/>
  <c r="Q258" i="13"/>
  <c r="V258" i="13" s="1"/>
  <c r="X262" i="13"/>
  <c r="S273" i="13"/>
  <c r="S276" i="13"/>
  <c r="S279" i="13"/>
  <c r="V287" i="13"/>
  <c r="X296" i="13"/>
  <c r="S296" i="13"/>
  <c r="S303" i="13"/>
  <c r="X341" i="13"/>
  <c r="S341" i="13"/>
  <c r="D344" i="13"/>
  <c r="E343" i="13"/>
  <c r="Y344" i="13"/>
  <c r="J343" i="13"/>
  <c r="S353" i="13"/>
  <c r="AA43" i="13"/>
  <c r="P13" i="13"/>
  <c r="G10" i="13"/>
  <c r="G9" i="13" s="1"/>
  <c r="L10" i="13"/>
  <c r="L9" i="13" s="1"/>
  <c r="V14" i="13"/>
  <c r="AA14" i="13"/>
  <c r="U15" i="13"/>
  <c r="S26" i="13"/>
  <c r="S36" i="13"/>
  <c r="L13" i="13"/>
  <c r="AA13" i="13" s="1"/>
  <c r="E10" i="13"/>
  <c r="E9" i="13" s="1"/>
  <c r="O13" i="13"/>
  <c r="J11" i="13"/>
  <c r="N15" i="13"/>
  <c r="W15" i="13"/>
  <c r="T20" i="13"/>
  <c r="T21" i="13"/>
  <c r="X29" i="13"/>
  <c r="S30" i="13"/>
  <c r="X37" i="13"/>
  <c r="Z44" i="13"/>
  <c r="T44" i="13"/>
  <c r="AA45" i="13"/>
  <c r="U45" i="13"/>
  <c r="X50" i="13"/>
  <c r="S51" i="13"/>
  <c r="X58" i="13"/>
  <c r="X66" i="13"/>
  <c r="S67" i="13"/>
  <c r="X83" i="13"/>
  <c r="S84" i="13"/>
  <c r="D88" i="13"/>
  <c r="X90" i="13"/>
  <c r="X98" i="13"/>
  <c r="X106" i="13"/>
  <c r="X114" i="13"/>
  <c r="M119" i="13"/>
  <c r="D120" i="13"/>
  <c r="AB120" i="13"/>
  <c r="X124" i="13"/>
  <c r="X136" i="13"/>
  <c r="X137" i="13"/>
  <c r="X152" i="13"/>
  <c r="X153" i="13"/>
  <c r="L161" i="13"/>
  <c r="AA161" i="13" s="1"/>
  <c r="D162" i="13"/>
  <c r="D163" i="13"/>
  <c r="X173" i="13"/>
  <c r="X174" i="13"/>
  <c r="X189" i="13"/>
  <c r="X190" i="13"/>
  <c r="D194" i="13"/>
  <c r="Y194" i="13"/>
  <c r="X198" i="13"/>
  <c r="X199" i="13"/>
  <c r="X214" i="13"/>
  <c r="X215" i="13"/>
  <c r="S219" i="13"/>
  <c r="AA226" i="13"/>
  <c r="W227" i="13"/>
  <c r="AA228" i="13"/>
  <c r="X243" i="13"/>
  <c r="X252" i="13"/>
  <c r="X254" i="13"/>
  <c r="X255" i="13"/>
  <c r="S256" i="13"/>
  <c r="D259" i="13"/>
  <c r="Y259" i="13"/>
  <c r="N259" i="13"/>
  <c r="N258" i="13" s="1"/>
  <c r="E258" i="13"/>
  <c r="Y260" i="13"/>
  <c r="W260" i="13"/>
  <c r="X265" i="13"/>
  <c r="X267" i="13"/>
  <c r="X268" i="13"/>
  <c r="S269" i="13"/>
  <c r="S272" i="13"/>
  <c r="S282" i="13"/>
  <c r="Q286" i="13"/>
  <c r="X312" i="13"/>
  <c r="S312" i="13"/>
  <c r="U318" i="13"/>
  <c r="D345" i="13"/>
  <c r="I377" i="13"/>
  <c r="X377" i="13" s="1"/>
  <c r="U377" i="13"/>
  <c r="N377" i="13"/>
  <c r="S379" i="13"/>
  <c r="Z392" i="13"/>
  <c r="V393" i="13"/>
  <c r="P392" i="13"/>
  <c r="U392" i="13" s="1"/>
  <c r="U394" i="13"/>
  <c r="S398" i="13"/>
  <c r="D429" i="13"/>
  <c r="AA430" i="13"/>
  <c r="AA431" i="13"/>
  <c r="Z467" i="13"/>
  <c r="Z469" i="13"/>
  <c r="P467" i="13"/>
  <c r="S281" i="13"/>
  <c r="X283" i="13"/>
  <c r="S284" i="13"/>
  <c r="H286" i="13"/>
  <c r="J286" i="13"/>
  <c r="T288" i="13"/>
  <c r="S290" i="13"/>
  <c r="X292" i="13"/>
  <c r="S293" i="13"/>
  <c r="S306" i="13"/>
  <c r="X308" i="13"/>
  <c r="S309" i="13"/>
  <c r="U317" i="13"/>
  <c r="W317" i="13"/>
  <c r="S319" i="13"/>
  <c r="X321" i="13"/>
  <c r="S322" i="13"/>
  <c r="S335" i="13"/>
  <c r="X337" i="13"/>
  <c r="S338" i="13"/>
  <c r="P343" i="13"/>
  <c r="U343" i="13" s="1"/>
  <c r="S352" i="13"/>
  <c r="S355" i="13"/>
  <c r="S358" i="13"/>
  <c r="S368" i="13"/>
  <c r="S371" i="13"/>
  <c r="Y377" i="13"/>
  <c r="G376" i="13"/>
  <c r="S389" i="13"/>
  <c r="O392" i="13"/>
  <c r="H392" i="13"/>
  <c r="V394" i="13"/>
  <c r="Y394" i="13"/>
  <c r="N394" i="13"/>
  <c r="S394" i="13" s="1"/>
  <c r="S397" i="13"/>
  <c r="S413" i="13"/>
  <c r="S423" i="13"/>
  <c r="X425" i="13"/>
  <c r="D431" i="13"/>
  <c r="I431" i="13"/>
  <c r="W431" i="13"/>
  <c r="S464" i="13"/>
  <c r="V469" i="13"/>
  <c r="S470" i="13"/>
  <c r="S478" i="13"/>
  <c r="S283" i="13"/>
  <c r="Y287" i="13"/>
  <c r="T287" i="13"/>
  <c r="D288" i="13"/>
  <c r="U288" i="13"/>
  <c r="S289" i="13"/>
  <c r="S292" i="13"/>
  <c r="X298" i="13"/>
  <c r="X301" i="13"/>
  <c r="S308" i="13"/>
  <c r="X314" i="13"/>
  <c r="M316" i="13"/>
  <c r="AA318" i="13"/>
  <c r="S321" i="13"/>
  <c r="X327" i="13"/>
  <c r="X330" i="13"/>
  <c r="S331" i="13"/>
  <c r="X333" i="13"/>
  <c r="S334" i="13"/>
  <c r="S337" i="13"/>
  <c r="S351" i="13"/>
  <c r="S354" i="13"/>
  <c r="S367" i="13"/>
  <c r="S370" i="13"/>
  <c r="X381" i="13"/>
  <c r="X383" i="13"/>
  <c r="X384" i="13"/>
  <c r="S385" i="13"/>
  <c r="D393" i="13"/>
  <c r="Y393" i="13"/>
  <c r="D394" i="13"/>
  <c r="W394" i="13"/>
  <c r="S396" i="13"/>
  <c r="X402" i="13"/>
  <c r="X404" i="13"/>
  <c r="X405" i="13"/>
  <c r="X418" i="13"/>
  <c r="X427" i="13"/>
  <c r="T431" i="13"/>
  <c r="X437" i="13"/>
  <c r="S440" i="13"/>
  <c r="X442" i="13"/>
  <c r="S445" i="13"/>
  <c r="X450" i="13"/>
  <c r="S453" i="13"/>
  <c r="X453" i="13"/>
  <c r="S454" i="13"/>
  <c r="X462" i="13"/>
  <c r="W468" i="13"/>
  <c r="X472" i="13"/>
  <c r="I287" i="13"/>
  <c r="U287" i="13"/>
  <c r="X294" i="13"/>
  <c r="X297" i="13"/>
  <c r="X310" i="13"/>
  <c r="X313" i="13"/>
  <c r="Y317" i="13"/>
  <c r="E316" i="13"/>
  <c r="Y318" i="13"/>
  <c r="X323" i="13"/>
  <c r="X326" i="13"/>
  <c r="X339" i="13"/>
  <c r="AB343" i="13"/>
  <c r="T345" i="13"/>
  <c r="S360" i="13"/>
  <c r="O376" i="13"/>
  <c r="T378" i="13"/>
  <c r="X379" i="13"/>
  <c r="Z429" i="13"/>
  <c r="Z430" i="13"/>
  <c r="X436" i="13"/>
  <c r="X444" i="13"/>
  <c r="X452" i="13"/>
  <c r="S461" i="13"/>
  <c r="X461" i="13"/>
  <c r="X465" i="13"/>
  <c r="S455" i="13"/>
  <c r="S463" i="13"/>
  <c r="T468" i="13"/>
  <c r="D469" i="13"/>
  <c r="S471" i="13"/>
  <c r="S475" i="13"/>
  <c r="S480" i="13"/>
  <c r="X503" i="13"/>
  <c r="S504" i="13"/>
  <c r="J512" i="13"/>
  <c r="I513" i="13"/>
  <c r="X513" i="13" s="1"/>
  <c r="V513" i="13"/>
  <c r="Z513" i="13"/>
  <c r="H512" i="13"/>
  <c r="S515" i="13"/>
  <c r="S516" i="13"/>
  <c r="S526" i="13"/>
  <c r="S529" i="13"/>
  <c r="X532" i="13"/>
  <c r="Z536" i="13"/>
  <c r="T537" i="13"/>
  <c r="T538" i="13"/>
  <c r="M580" i="13"/>
  <c r="T581" i="13"/>
  <c r="F580" i="13"/>
  <c r="T582" i="13"/>
  <c r="S601" i="13"/>
  <c r="S607" i="13"/>
  <c r="V611" i="13"/>
  <c r="AA612" i="13"/>
  <c r="S622" i="13"/>
  <c r="S625" i="13"/>
  <c r="S628" i="13"/>
  <c r="I642" i="13"/>
  <c r="K640" i="13"/>
  <c r="Z640" i="13" s="1"/>
  <c r="U642" i="13"/>
  <c r="Z642" i="13"/>
  <c r="X655" i="13"/>
  <c r="AB669" i="13"/>
  <c r="S677" i="13"/>
  <c r="S734" i="13"/>
  <c r="S740" i="13"/>
  <c r="N738" i="13"/>
  <c r="T739" i="13"/>
  <c r="S750" i="13"/>
  <c r="N739" i="13"/>
  <c r="X457" i="13"/>
  <c r="G467" i="13"/>
  <c r="J467" i="13"/>
  <c r="X473" i="13"/>
  <c r="X482" i="13"/>
  <c r="S483" i="13"/>
  <c r="X492" i="13"/>
  <c r="X496" i="13"/>
  <c r="S503" i="13"/>
  <c r="X506" i="13"/>
  <c r="S507" i="13"/>
  <c r="S508" i="13"/>
  <c r="D514" i="13"/>
  <c r="X528" i="13"/>
  <c r="X539" i="13"/>
  <c r="X542" i="13"/>
  <c r="X545" i="13"/>
  <c r="X555" i="13"/>
  <c r="X557" i="13"/>
  <c r="X558" i="13"/>
  <c r="X571" i="13"/>
  <c r="X573" i="13"/>
  <c r="X574" i="13"/>
  <c r="X588" i="13"/>
  <c r="D612" i="13"/>
  <c r="N612" i="13"/>
  <c r="X617" i="13"/>
  <c r="S618" i="13"/>
  <c r="Q640" i="13"/>
  <c r="S661" i="13"/>
  <c r="D670" i="13"/>
  <c r="R668" i="13"/>
  <c r="W668" i="13" s="1"/>
  <c r="S676" i="13"/>
  <c r="S682" i="13"/>
  <c r="S688" i="13"/>
  <c r="X688" i="13"/>
  <c r="S689" i="13"/>
  <c r="D695" i="13"/>
  <c r="R694" i="13"/>
  <c r="S702" i="13"/>
  <c r="X755" i="13"/>
  <c r="S755" i="13"/>
  <c r="X481" i="13"/>
  <c r="X490" i="13"/>
  <c r="X500" i="13"/>
  <c r="X505" i="13"/>
  <c r="T512" i="13"/>
  <c r="X533" i="13"/>
  <c r="I538" i="13"/>
  <c r="X538" i="13" s="1"/>
  <c r="X551" i="13"/>
  <c r="X553" i="13"/>
  <c r="X554" i="13"/>
  <c r="X567" i="13"/>
  <c r="X569" i="13"/>
  <c r="X570" i="13"/>
  <c r="X584" i="13"/>
  <c r="S605" i="13"/>
  <c r="X608" i="13"/>
  <c r="L610" i="13"/>
  <c r="AA610" i="13" s="1"/>
  <c r="F610" i="13"/>
  <c r="X613" i="13"/>
  <c r="X616" i="13"/>
  <c r="X629" i="13"/>
  <c r="S630" i="13"/>
  <c r="X632" i="13"/>
  <c r="S633" i="13"/>
  <c r="AA641" i="13"/>
  <c r="X644" i="13"/>
  <c r="X645" i="13"/>
  <c r="S658" i="13"/>
  <c r="X659" i="13"/>
  <c r="AA669" i="13"/>
  <c r="L668" i="13"/>
  <c r="AA668" i="13" s="1"/>
  <c r="V669" i="13"/>
  <c r="AA670" i="13"/>
  <c r="S679" i="13"/>
  <c r="X680" i="13"/>
  <c r="X692" i="13"/>
  <c r="Z694" i="13"/>
  <c r="AA695" i="13"/>
  <c r="AA696" i="13"/>
  <c r="L694" i="13"/>
  <c r="Q694" i="13"/>
  <c r="X705" i="13"/>
  <c r="S706" i="13"/>
  <c r="S722" i="13"/>
  <c r="W737" i="13"/>
  <c r="R580" i="13"/>
  <c r="W580" i="13" s="1"/>
  <c r="Z612" i="13"/>
  <c r="V641" i="13"/>
  <c r="S643" i="13"/>
  <c r="N641" i="13"/>
  <c r="S641" i="13" s="1"/>
  <c r="X656" i="13"/>
  <c r="V668" i="13"/>
  <c r="W669" i="13"/>
  <c r="W696" i="13"/>
  <c r="S709" i="13"/>
  <c r="X709" i="13"/>
  <c r="AA768" i="13"/>
  <c r="M767" i="13"/>
  <c r="AB767" i="13" s="1"/>
  <c r="D802" i="13"/>
  <c r="E800" i="13"/>
  <c r="S708" i="13"/>
  <c r="S711" i="13"/>
  <c r="S721" i="13"/>
  <c r="S724" i="13"/>
  <c r="S727" i="13"/>
  <c r="S733" i="13"/>
  <c r="S735" i="13"/>
  <c r="H737" i="13"/>
  <c r="V738" i="13"/>
  <c r="I739" i="13"/>
  <c r="S749" i="13"/>
  <c r="X751" i="13"/>
  <c r="S752" i="13"/>
  <c r="S765" i="13"/>
  <c r="N768" i="13"/>
  <c r="N767" i="13" s="1"/>
  <c r="D769" i="13"/>
  <c r="I769" i="13"/>
  <c r="X769" i="13" s="1"/>
  <c r="N769" i="13"/>
  <c r="W769" i="13"/>
  <c r="X772" i="13"/>
  <c r="X780" i="13"/>
  <c r="X792" i="13"/>
  <c r="S797" i="13"/>
  <c r="AA832" i="13"/>
  <c r="V832" i="13"/>
  <c r="L831" i="13"/>
  <c r="U832" i="13"/>
  <c r="P831" i="13"/>
  <c r="U831" i="13" s="1"/>
  <c r="S863" i="13"/>
  <c r="X866" i="13"/>
  <c r="S638" i="13"/>
  <c r="D641" i="13"/>
  <c r="D642" i="13"/>
  <c r="W642" i="13"/>
  <c r="S651" i="13"/>
  <c r="S654" i="13"/>
  <c r="S657" i="13"/>
  <c r="F668" i="13"/>
  <c r="T670" i="13"/>
  <c r="S672" i="13"/>
  <c r="S675" i="13"/>
  <c r="S678" i="13"/>
  <c r="S691" i="13"/>
  <c r="T695" i="13"/>
  <c r="T696" i="13"/>
  <c r="S701" i="13"/>
  <c r="S704" i="13"/>
  <c r="S707" i="13"/>
  <c r="S717" i="13"/>
  <c r="S720" i="13"/>
  <c r="S723" i="13"/>
  <c r="S732" i="13"/>
  <c r="W738" i="13"/>
  <c r="D739" i="13"/>
  <c r="K737" i="13"/>
  <c r="U737" i="13" s="1"/>
  <c r="O737" i="13"/>
  <c r="S745" i="13"/>
  <c r="S739" i="13" s="1"/>
  <c r="X747" i="13"/>
  <c r="S748" i="13"/>
  <c r="S751" i="13"/>
  <c r="S761" i="13"/>
  <c r="X763" i="13"/>
  <c r="S764" i="13"/>
  <c r="S772" i="13"/>
  <c r="S776" i="13"/>
  <c r="S778" i="13"/>
  <c r="S784" i="13"/>
  <c r="S786" i="13"/>
  <c r="X789" i="13"/>
  <c r="S789" i="13"/>
  <c r="U873" i="13"/>
  <c r="P871" i="13"/>
  <c r="S634" i="13"/>
  <c r="X636" i="13"/>
  <c r="S637" i="13"/>
  <c r="T641" i="13"/>
  <c r="T642" i="13"/>
  <c r="X646" i="13"/>
  <c r="X649" i="13"/>
  <c r="S650" i="13"/>
  <c r="S653" i="13"/>
  <c r="X662" i="13"/>
  <c r="X665" i="13"/>
  <c r="S666" i="13"/>
  <c r="U669" i="13"/>
  <c r="U670" i="13"/>
  <c r="S674" i="13"/>
  <c r="X683" i="13"/>
  <c r="X686" i="13"/>
  <c r="S687" i="13"/>
  <c r="S690" i="13"/>
  <c r="U695" i="13"/>
  <c r="S697" i="13"/>
  <c r="X699" i="13"/>
  <c r="S700" i="13"/>
  <c r="S703" i="13"/>
  <c r="X712" i="13"/>
  <c r="S713" i="13"/>
  <c r="X715" i="13"/>
  <c r="S716" i="13"/>
  <c r="S719" i="13"/>
  <c r="S725" i="13"/>
  <c r="X728" i="13"/>
  <c r="S729" i="13"/>
  <c r="S731" i="13"/>
  <c r="Q737" i="13"/>
  <c r="Z738" i="13"/>
  <c r="G737" i="13"/>
  <c r="X740" i="13"/>
  <c r="X743" i="13"/>
  <c r="S744" i="13"/>
  <c r="S747" i="13"/>
  <c r="X753" i="13"/>
  <c r="X739" i="13" s="1"/>
  <c r="X756" i="13"/>
  <c r="X759" i="13"/>
  <c r="S760" i="13"/>
  <c r="S763" i="13"/>
  <c r="U768" i="13"/>
  <c r="W768" i="13"/>
  <c r="U769" i="13"/>
  <c r="X781" i="13"/>
  <c r="D801" i="13"/>
  <c r="X851" i="13"/>
  <c r="S877" i="13"/>
  <c r="X892" i="13"/>
  <c r="X897" i="13"/>
  <c r="U904" i="13"/>
  <c r="X908" i="13"/>
  <c r="S911" i="13"/>
  <c r="X921" i="13"/>
  <c r="X924" i="13"/>
  <c r="X926" i="13"/>
  <c r="V932" i="13"/>
  <c r="AB932" i="13"/>
  <c r="AA933" i="13"/>
  <c r="S943" i="13"/>
  <c r="X947" i="13"/>
  <c r="S952" i="13"/>
  <c r="F959" i="13"/>
  <c r="S963" i="13"/>
  <c r="X965" i="13"/>
  <c r="F979" i="13"/>
  <c r="X983" i="13"/>
  <c r="S990" i="13"/>
  <c r="S1006" i="13"/>
  <c r="T1016" i="13"/>
  <c r="S788" i="13"/>
  <c r="S790" i="13"/>
  <c r="S796" i="13"/>
  <c r="S798" i="13"/>
  <c r="H800" i="13"/>
  <c r="W801" i="13"/>
  <c r="I833" i="13"/>
  <c r="S837" i="13"/>
  <c r="S846" i="13"/>
  <c r="S849" i="13"/>
  <c r="S852" i="13"/>
  <c r="S862" i="13"/>
  <c r="X864" i="13"/>
  <c r="S865" i="13"/>
  <c r="S868" i="13"/>
  <c r="U872" i="13"/>
  <c r="AA872" i="13"/>
  <c r="U903" i="13"/>
  <c r="S918" i="13"/>
  <c r="V931" i="13"/>
  <c r="S944" i="13"/>
  <c r="S945" i="13"/>
  <c r="S964" i="13"/>
  <c r="W980" i="13"/>
  <c r="X984" i="13"/>
  <c r="S996" i="13"/>
  <c r="S1012" i="13"/>
  <c r="Y1016" i="13"/>
  <c r="S1023" i="13"/>
  <c r="S1049" i="13"/>
  <c r="X793" i="13"/>
  <c r="X794" i="13"/>
  <c r="G800" i="13"/>
  <c r="V802" i="13"/>
  <c r="S805" i="13"/>
  <c r="S813" i="13"/>
  <c r="X828" i="13"/>
  <c r="S829" i="13"/>
  <c r="D832" i="13"/>
  <c r="T833" i="13"/>
  <c r="S834" i="13"/>
  <c r="X841" i="13"/>
  <c r="X844" i="13"/>
  <c r="X857" i="13"/>
  <c r="X860" i="13"/>
  <c r="V872" i="13"/>
  <c r="S882" i="13"/>
  <c r="X883" i="13"/>
  <c r="S885" i="13"/>
  <c r="X889" i="13"/>
  <c r="S901" i="13"/>
  <c r="S917" i="13"/>
  <c r="S935" i="13"/>
  <c r="S941" i="13"/>
  <c r="R959" i="13"/>
  <c r="S971" i="13"/>
  <c r="S974" i="13"/>
  <c r="S977" i="13"/>
  <c r="S992" i="13"/>
  <c r="S995" i="13"/>
  <c r="S998" i="13"/>
  <c r="S1011" i="13"/>
  <c r="J1015" i="13"/>
  <c r="T1015" i="13" s="1"/>
  <c r="S1029" i="13"/>
  <c r="S1032" i="13"/>
  <c r="S1035" i="13"/>
  <c r="X1047" i="13"/>
  <c r="S1051" i="13"/>
  <c r="X810" i="13"/>
  <c r="X818" i="13"/>
  <c r="X826" i="13"/>
  <c r="X839" i="13"/>
  <c r="X853" i="13"/>
  <c r="X869" i="13"/>
  <c r="T873" i="13"/>
  <c r="X874" i="13"/>
  <c r="S875" i="13"/>
  <c r="S878" i="13"/>
  <c r="S881" i="13"/>
  <c r="S887" i="13"/>
  <c r="X899" i="13"/>
  <c r="T905" i="13"/>
  <c r="X909" i="13"/>
  <c r="S910" i="13"/>
  <c r="X912" i="13"/>
  <c r="S916" i="13"/>
  <c r="U933" i="13"/>
  <c r="S937" i="13"/>
  <c r="S953" i="13"/>
  <c r="S956" i="13"/>
  <c r="D959" i="13"/>
  <c r="D961" i="13"/>
  <c r="S967" i="13"/>
  <c r="S970" i="13"/>
  <c r="V981" i="13"/>
  <c r="S1004" i="13"/>
  <c r="S1010" i="13"/>
  <c r="S1016" i="13"/>
  <c r="H1015" i="13"/>
  <c r="W1017" i="13"/>
  <c r="S1025" i="13"/>
  <c r="S1041" i="13"/>
  <c r="X1045" i="13"/>
  <c r="AB10" i="13"/>
  <c r="M9" i="13"/>
  <c r="W20" i="13"/>
  <c r="N13" i="13"/>
  <c r="O10" i="13"/>
  <c r="D14" i="13"/>
  <c r="J13" i="13"/>
  <c r="R13" i="13"/>
  <c r="AB15" i="13"/>
  <c r="N22" i="13"/>
  <c r="V22" i="13"/>
  <c r="X24" i="13"/>
  <c r="S25" i="13"/>
  <c r="X28" i="13"/>
  <c r="S29" i="13"/>
  <c r="X32" i="13"/>
  <c r="S33" i="13"/>
  <c r="X36" i="13"/>
  <c r="S37" i="13"/>
  <c r="X40" i="13"/>
  <c r="S41" i="13"/>
  <c r="F43" i="13"/>
  <c r="J43" i="13"/>
  <c r="N43" i="13"/>
  <c r="R43" i="13"/>
  <c r="W43" i="13" s="1"/>
  <c r="I44" i="13"/>
  <c r="U44" i="13"/>
  <c r="Y44" i="13"/>
  <c r="T45" i="13"/>
  <c r="AB45" i="13"/>
  <c r="S46" i="13"/>
  <c r="X49" i="13"/>
  <c r="S50" i="13"/>
  <c r="X53" i="13"/>
  <c r="S54" i="13"/>
  <c r="X57" i="13"/>
  <c r="S58" i="13"/>
  <c r="X61" i="13"/>
  <c r="S62" i="13"/>
  <c r="X65" i="13"/>
  <c r="S66" i="13"/>
  <c r="X69" i="13"/>
  <c r="S70" i="13"/>
  <c r="L74" i="13"/>
  <c r="P74" i="13"/>
  <c r="U74" i="13" s="1"/>
  <c r="S75" i="13"/>
  <c r="W75" i="13"/>
  <c r="AA75" i="13"/>
  <c r="N76" i="13"/>
  <c r="V76" i="13"/>
  <c r="Z76" i="13"/>
  <c r="X78" i="13"/>
  <c r="S79" i="13"/>
  <c r="X82" i="13"/>
  <c r="S83" i="13"/>
  <c r="E86" i="13"/>
  <c r="D86" i="13" s="1"/>
  <c r="M86" i="13"/>
  <c r="AB86" i="13" s="1"/>
  <c r="Q86" i="13"/>
  <c r="D87" i="13"/>
  <c r="T87" i="13"/>
  <c r="AB87" i="13"/>
  <c r="W88" i="13"/>
  <c r="AA88" i="13"/>
  <c r="X91" i="13"/>
  <c r="S92" i="13"/>
  <c r="X95" i="13"/>
  <c r="S96" i="13"/>
  <c r="X99" i="13"/>
  <c r="S100" i="13"/>
  <c r="X103" i="13"/>
  <c r="S104" i="13"/>
  <c r="X107" i="13"/>
  <c r="S108" i="13"/>
  <c r="X111" i="13"/>
  <c r="S112" i="13"/>
  <c r="X115" i="13"/>
  <c r="S116" i="13"/>
  <c r="I119" i="13"/>
  <c r="X119" i="13" s="1"/>
  <c r="I120" i="13"/>
  <c r="X120" i="13" s="1"/>
  <c r="I121" i="13"/>
  <c r="X121" i="13" s="1"/>
  <c r="X123" i="13"/>
  <c r="S124" i="13"/>
  <c r="X134" i="13"/>
  <c r="S134" i="13"/>
  <c r="X150" i="13"/>
  <c r="S150" i="13"/>
  <c r="X179" i="13"/>
  <c r="S179" i="13"/>
  <c r="X196" i="13"/>
  <c r="S196" i="13"/>
  <c r="X212" i="13"/>
  <c r="S212" i="13"/>
  <c r="X229" i="13"/>
  <c r="S229" i="13"/>
  <c r="X245" i="13"/>
  <c r="S245" i="13"/>
  <c r="U258" i="13"/>
  <c r="K10" i="13"/>
  <c r="W10" i="13"/>
  <c r="F11" i="13"/>
  <c r="F9" i="13" s="1"/>
  <c r="R11" i="13"/>
  <c r="W11" i="13" s="1"/>
  <c r="T14" i="13"/>
  <c r="P10" i="13"/>
  <c r="O11" i="13"/>
  <c r="T11" i="13" s="1"/>
  <c r="F13" i="13"/>
  <c r="I14" i="13"/>
  <c r="S16" i="13"/>
  <c r="L20" i="13"/>
  <c r="AA20" i="13" s="1"/>
  <c r="P20" i="13"/>
  <c r="AA21" i="13"/>
  <c r="Z22" i="13"/>
  <c r="J9" i="13"/>
  <c r="Q10" i="13"/>
  <c r="P11" i="13"/>
  <c r="U11" i="13" s="1"/>
  <c r="G13" i="13"/>
  <c r="K13" i="13"/>
  <c r="Z13" i="13" s="1"/>
  <c r="I15" i="13"/>
  <c r="S15" i="13" s="1"/>
  <c r="Y15" i="13"/>
  <c r="E20" i="13"/>
  <c r="I20" i="13"/>
  <c r="M20" i="13"/>
  <c r="AB20" i="13" s="1"/>
  <c r="Q20" i="13"/>
  <c r="K43" i="13"/>
  <c r="Z43" i="13" s="1"/>
  <c r="O43" i="13"/>
  <c r="T43" i="13" s="1"/>
  <c r="V44" i="13"/>
  <c r="I45" i="13"/>
  <c r="X45" i="13" s="1"/>
  <c r="E74" i="13"/>
  <c r="D74" i="13" s="1"/>
  <c r="I74" i="13"/>
  <c r="M74" i="13"/>
  <c r="AB74" i="13" s="1"/>
  <c r="Q74" i="13"/>
  <c r="V74" i="13" s="1"/>
  <c r="T75" i="13"/>
  <c r="J86" i="13"/>
  <c r="R86" i="13"/>
  <c r="I87" i="13"/>
  <c r="X87" i="13" s="1"/>
  <c r="U87" i="13"/>
  <c r="U121" i="13"/>
  <c r="X130" i="13"/>
  <c r="S130" i="13"/>
  <c r="X133" i="13"/>
  <c r="X146" i="13"/>
  <c r="S146" i="13"/>
  <c r="X149" i="13"/>
  <c r="AB162" i="13"/>
  <c r="N163" i="13"/>
  <c r="S163" i="13" s="1"/>
  <c r="X175" i="13"/>
  <c r="S175" i="13"/>
  <c r="X178" i="13"/>
  <c r="X191" i="13"/>
  <c r="S191" i="13"/>
  <c r="X208" i="13"/>
  <c r="S208" i="13"/>
  <c r="X211" i="13"/>
  <c r="X224" i="13"/>
  <c r="S224" i="13"/>
  <c r="V226" i="13"/>
  <c r="X241" i="13"/>
  <c r="S241" i="13"/>
  <c r="X244" i="13"/>
  <c r="D258" i="13"/>
  <c r="T120" i="13"/>
  <c r="S121" i="13"/>
  <c r="X142" i="13"/>
  <c r="S142" i="13"/>
  <c r="Y162" i="13"/>
  <c r="I162" i="13"/>
  <c r="X162" i="13" s="1"/>
  <c r="J161" i="13"/>
  <c r="T161" i="13" s="1"/>
  <c r="R161" i="13"/>
  <c r="W162" i="13"/>
  <c r="X163" i="13"/>
  <c r="W163" i="13"/>
  <c r="X171" i="13"/>
  <c r="S171" i="13"/>
  <c r="X187" i="13"/>
  <c r="S187" i="13"/>
  <c r="X204" i="13"/>
  <c r="S204" i="13"/>
  <c r="X220" i="13"/>
  <c r="S220" i="13"/>
  <c r="X237" i="13"/>
  <c r="S237" i="13"/>
  <c r="I22" i="13"/>
  <c r="X22" i="13" s="1"/>
  <c r="E43" i="13"/>
  <c r="D43" i="13" s="1"/>
  <c r="M43" i="13"/>
  <c r="K74" i="13"/>
  <c r="I76" i="13"/>
  <c r="L86" i="13"/>
  <c r="AA86" i="13" s="1"/>
  <c r="N88" i="13"/>
  <c r="S88" i="13" s="1"/>
  <c r="S123" i="13"/>
  <c r="S125" i="13"/>
  <c r="X126" i="13"/>
  <c r="X138" i="13"/>
  <c r="S138" i="13"/>
  <c r="X141" i="13"/>
  <c r="X154" i="13"/>
  <c r="S154" i="13"/>
  <c r="X157" i="13"/>
  <c r="S158" i="13"/>
  <c r="T162" i="13"/>
  <c r="X167" i="13"/>
  <c r="S167" i="13"/>
  <c r="X170" i="13"/>
  <c r="X183" i="13"/>
  <c r="S183" i="13"/>
  <c r="X186" i="13"/>
  <c r="F193" i="13"/>
  <c r="Z194" i="13"/>
  <c r="K193" i="13"/>
  <c r="Z193" i="13" s="1"/>
  <c r="U194" i="13"/>
  <c r="O193" i="13"/>
  <c r="T194" i="13"/>
  <c r="D195" i="13"/>
  <c r="Y195" i="13"/>
  <c r="I195" i="13"/>
  <c r="T195" i="13"/>
  <c r="N195" i="13"/>
  <c r="X200" i="13"/>
  <c r="S200" i="13"/>
  <c r="X203" i="13"/>
  <c r="X216" i="13"/>
  <c r="S216" i="13"/>
  <c r="X219" i="13"/>
  <c r="F226" i="13"/>
  <c r="Z227" i="13"/>
  <c r="K226" i="13"/>
  <c r="Z226" i="13" s="1"/>
  <c r="U227" i="13"/>
  <c r="O226" i="13"/>
  <c r="T227" i="13"/>
  <c r="D228" i="13"/>
  <c r="Y228" i="13"/>
  <c r="I228" i="13"/>
  <c r="X228" i="13" s="1"/>
  <c r="T228" i="13"/>
  <c r="X233" i="13"/>
  <c r="S233" i="13"/>
  <c r="X236" i="13"/>
  <c r="AA258" i="13"/>
  <c r="D343" i="13"/>
  <c r="V343" i="13"/>
  <c r="E193" i="13"/>
  <c r="M193" i="13"/>
  <c r="AB193" i="13" s="1"/>
  <c r="E226" i="13"/>
  <c r="M226" i="13"/>
  <c r="AB226" i="13" s="1"/>
  <c r="J258" i="13"/>
  <c r="I259" i="13"/>
  <c r="D260" i="13"/>
  <c r="AB260" i="13"/>
  <c r="K286" i="13"/>
  <c r="O286" i="13"/>
  <c r="T286" i="13" s="1"/>
  <c r="N287" i="13"/>
  <c r="Z287" i="13"/>
  <c r="I288" i="13"/>
  <c r="Y288" i="13"/>
  <c r="F316" i="13"/>
  <c r="D316" i="13" s="1"/>
  <c r="J316" i="13"/>
  <c r="R316" i="13"/>
  <c r="W316" i="13" s="1"/>
  <c r="I317" i="13"/>
  <c r="D318" i="13"/>
  <c r="AB318" i="13"/>
  <c r="L343" i="13"/>
  <c r="AA343" i="13" s="1"/>
  <c r="V345" i="13"/>
  <c r="X380" i="13"/>
  <c r="S381" i="13"/>
  <c r="E161" i="13"/>
  <c r="D161" i="13" s="1"/>
  <c r="M161" i="13"/>
  <c r="J193" i="13"/>
  <c r="I194" i="13"/>
  <c r="J226" i="13"/>
  <c r="I227" i="13"/>
  <c r="K258" i="13"/>
  <c r="Z258" i="13" s="1"/>
  <c r="O258" i="13"/>
  <c r="I260" i="13"/>
  <c r="X260" i="13" s="1"/>
  <c r="L286" i="13"/>
  <c r="AA286" i="13" s="1"/>
  <c r="P286" i="13"/>
  <c r="U286" i="13" s="1"/>
  <c r="N288" i="13"/>
  <c r="K316" i="13"/>
  <c r="Z316" i="13" s="1"/>
  <c r="O316" i="13"/>
  <c r="I318" i="13"/>
  <c r="W343" i="13"/>
  <c r="U344" i="13"/>
  <c r="X346" i="13"/>
  <c r="X347" i="13"/>
  <c r="X350" i="13"/>
  <c r="X351" i="13"/>
  <c r="X354" i="13"/>
  <c r="X355" i="13"/>
  <c r="X358" i="13"/>
  <c r="X359" i="13"/>
  <c r="X362" i="13"/>
  <c r="X363" i="13"/>
  <c r="X366" i="13"/>
  <c r="X367" i="13"/>
  <c r="X370" i="13"/>
  <c r="X371" i="13"/>
  <c r="Y376" i="13"/>
  <c r="Q376" i="13"/>
  <c r="V377" i="13"/>
  <c r="V378" i="13"/>
  <c r="N378" i="13"/>
  <c r="S380" i="13"/>
  <c r="X469" i="13"/>
  <c r="V344" i="13"/>
  <c r="N345" i="13"/>
  <c r="S347" i="13"/>
  <c r="D377" i="13"/>
  <c r="E376" i="13"/>
  <c r="D376" i="13" s="1"/>
  <c r="AB377" i="13"/>
  <c r="M376" i="13"/>
  <c r="AB376" i="13" s="1"/>
  <c r="W377" i="13"/>
  <c r="F286" i="13"/>
  <c r="D286" i="13" s="1"/>
  <c r="R286" i="13"/>
  <c r="W286" i="13" s="1"/>
  <c r="Q316" i="13"/>
  <c r="V316" i="13" s="1"/>
  <c r="O343" i="13"/>
  <c r="T343" i="13" s="1"/>
  <c r="I344" i="13"/>
  <c r="X344" i="13" s="1"/>
  <c r="W344" i="13"/>
  <c r="Z345" i="13"/>
  <c r="I345" i="13"/>
  <c r="X345" i="13" s="1"/>
  <c r="U345" i="13"/>
  <c r="S346" i="13"/>
  <c r="T376" i="13"/>
  <c r="W429" i="13"/>
  <c r="W467" i="13"/>
  <c r="K376" i="13"/>
  <c r="Z376" i="13" s="1"/>
  <c r="I378" i="13"/>
  <c r="X378" i="13" s="1"/>
  <c r="L392" i="13"/>
  <c r="AA392" i="13" s="1"/>
  <c r="W393" i="13"/>
  <c r="S417" i="13"/>
  <c r="S419" i="13"/>
  <c r="S425" i="13"/>
  <c r="S427" i="13"/>
  <c r="Q429" i="13"/>
  <c r="U430" i="13"/>
  <c r="T430" i="13"/>
  <c r="N431" i="13"/>
  <c r="S431" i="13" s="1"/>
  <c r="S434" i="13"/>
  <c r="S436" i="13"/>
  <c r="S442" i="13"/>
  <c r="S444" i="13"/>
  <c r="S450" i="13"/>
  <c r="S452" i="13"/>
  <c r="S458" i="13"/>
  <c r="S460" i="13"/>
  <c r="D468" i="13"/>
  <c r="E467" i="13"/>
  <c r="D467" i="13" s="1"/>
  <c r="I468" i="13"/>
  <c r="AB468" i="13"/>
  <c r="M467" i="13"/>
  <c r="AB467" i="13" s="1"/>
  <c r="Q467" i="13"/>
  <c r="V468" i="13"/>
  <c r="AA468" i="13"/>
  <c r="T469" i="13"/>
  <c r="Y469" i="13"/>
  <c r="X471" i="13"/>
  <c r="S474" i="13"/>
  <c r="X479" i="13"/>
  <c r="S482" i="13"/>
  <c r="X487" i="13"/>
  <c r="S490" i="13"/>
  <c r="X495" i="13"/>
  <c r="S498" i="13"/>
  <c r="S506" i="13"/>
  <c r="S509" i="13"/>
  <c r="S513" i="13"/>
  <c r="W513" i="13"/>
  <c r="Z514" i="13"/>
  <c r="P512" i="13"/>
  <c r="U512" i="13" s="1"/>
  <c r="U514" i="13"/>
  <c r="S520" i="13"/>
  <c r="S524" i="13"/>
  <c r="S528" i="13"/>
  <c r="S532" i="13"/>
  <c r="S538" i="13"/>
  <c r="W538" i="13"/>
  <c r="S542" i="13"/>
  <c r="S546" i="13"/>
  <c r="S550" i="13"/>
  <c r="S554" i="13"/>
  <c r="S558" i="13"/>
  <c r="S562" i="13"/>
  <c r="S566" i="13"/>
  <c r="S570" i="13"/>
  <c r="S574" i="13"/>
  <c r="S578" i="13"/>
  <c r="V580" i="13"/>
  <c r="Z581" i="13"/>
  <c r="K580" i="13"/>
  <c r="U581" i="13"/>
  <c r="AB582" i="13"/>
  <c r="W582" i="13"/>
  <c r="X583" i="13"/>
  <c r="S584" i="13"/>
  <c r="X586" i="13"/>
  <c r="X587" i="13"/>
  <c r="S588" i="13"/>
  <c r="V610" i="13"/>
  <c r="L376" i="13"/>
  <c r="AA376" i="13" s="1"/>
  <c r="E392" i="13"/>
  <c r="D392" i="13" s="1"/>
  <c r="M392" i="13"/>
  <c r="AB392" i="13" s="1"/>
  <c r="S406" i="13"/>
  <c r="S410" i="13"/>
  <c r="S414" i="13"/>
  <c r="S418" i="13"/>
  <c r="S420" i="13"/>
  <c r="X422" i="13"/>
  <c r="S426" i="13"/>
  <c r="M429" i="13"/>
  <c r="AB429" i="13" s="1"/>
  <c r="D430" i="13"/>
  <c r="Y431" i="13"/>
  <c r="S435" i="13"/>
  <c r="S437" i="13"/>
  <c r="X439" i="13"/>
  <c r="S443" i="13"/>
  <c r="X447" i="13"/>
  <c r="S451" i="13"/>
  <c r="X455" i="13"/>
  <c r="S459" i="13"/>
  <c r="X463" i="13"/>
  <c r="O467" i="13"/>
  <c r="T467" i="13" s="1"/>
  <c r="AA469" i="13"/>
  <c r="U469" i="13"/>
  <c r="S477" i="13"/>
  <c r="S485" i="13"/>
  <c r="S493" i="13"/>
  <c r="S501" i="13"/>
  <c r="Y512" i="13"/>
  <c r="T513" i="13"/>
  <c r="AA514" i="13"/>
  <c r="L512" i="13"/>
  <c r="V514" i="13"/>
  <c r="O536" i="13"/>
  <c r="Y537" i="13"/>
  <c r="I537" i="13"/>
  <c r="J536" i="13"/>
  <c r="R536" i="13"/>
  <c r="W536" i="13" s="1"/>
  <c r="AB537" i="13"/>
  <c r="Z537" i="13"/>
  <c r="G580" i="13"/>
  <c r="D580" i="13" s="1"/>
  <c r="V581" i="13"/>
  <c r="D582" i="13"/>
  <c r="Y582" i="13"/>
  <c r="I582" i="13"/>
  <c r="J580" i="13"/>
  <c r="N581" i="13"/>
  <c r="S583" i="13"/>
  <c r="J392" i="13"/>
  <c r="I393" i="13"/>
  <c r="X393" i="13" s="1"/>
  <c r="Y430" i="13"/>
  <c r="I430" i="13"/>
  <c r="J429" i="13"/>
  <c r="W430" i="13"/>
  <c r="AB430" i="13"/>
  <c r="U467" i="13"/>
  <c r="Y468" i="13"/>
  <c r="X504" i="13"/>
  <c r="W514" i="13"/>
  <c r="X517" i="13"/>
  <c r="X521" i="13"/>
  <c r="X525" i="13"/>
  <c r="X529" i="13"/>
  <c r="U536" i="13"/>
  <c r="F536" i="13"/>
  <c r="D537" i="13"/>
  <c r="O610" i="13"/>
  <c r="T611" i="13"/>
  <c r="Y612" i="13"/>
  <c r="I612" i="13"/>
  <c r="X612" i="13" s="1"/>
  <c r="J610" i="13"/>
  <c r="S612" i="13"/>
  <c r="R610" i="13"/>
  <c r="W612" i="13"/>
  <c r="N668" i="13"/>
  <c r="X431" i="13"/>
  <c r="V431" i="13"/>
  <c r="X448" i="13"/>
  <c r="X456" i="13"/>
  <c r="X464" i="13"/>
  <c r="U468" i="13"/>
  <c r="N469" i="13"/>
  <c r="W469" i="13"/>
  <c r="S473" i="13"/>
  <c r="S481" i="13"/>
  <c r="S489" i="13"/>
  <c r="S497" i="13"/>
  <c r="D513" i="13"/>
  <c r="E512" i="13"/>
  <c r="D512" i="13" s="1"/>
  <c r="AB513" i="13"/>
  <c r="M512" i="13"/>
  <c r="AB512" i="13" s="1"/>
  <c r="Q512" i="13"/>
  <c r="V512" i="13" s="1"/>
  <c r="AA513" i="13"/>
  <c r="X516" i="13"/>
  <c r="N514" i="13"/>
  <c r="S533" i="13"/>
  <c r="U537" i="13"/>
  <c r="D538" i="13"/>
  <c r="E536" i="13"/>
  <c r="AB538" i="13"/>
  <c r="M536" i="13"/>
  <c r="AA538" i="13"/>
  <c r="Q536" i="13"/>
  <c r="S539" i="13"/>
  <c r="S543" i="13"/>
  <c r="S547" i="13"/>
  <c r="S551" i="13"/>
  <c r="S555" i="13"/>
  <c r="S559" i="13"/>
  <c r="S563" i="13"/>
  <c r="S567" i="13"/>
  <c r="S571" i="13"/>
  <c r="S575" i="13"/>
  <c r="O580" i="13"/>
  <c r="U582" i="13"/>
  <c r="Z611" i="13"/>
  <c r="K610" i="13"/>
  <c r="Z610" i="13" s="1"/>
  <c r="I611" i="13"/>
  <c r="U611" i="13"/>
  <c r="T612" i="13"/>
  <c r="I581" i="13"/>
  <c r="X581" i="13" s="1"/>
  <c r="S604" i="13"/>
  <c r="G610" i="13"/>
  <c r="D610" i="13" s="1"/>
  <c r="D611" i="13"/>
  <c r="N610" i="13"/>
  <c r="V640" i="13"/>
  <c r="AA640" i="13"/>
  <c r="S769" i="13"/>
  <c r="X591" i="13"/>
  <c r="X592" i="13"/>
  <c r="S593" i="13"/>
  <c r="X595" i="13"/>
  <c r="X596" i="13"/>
  <c r="X599" i="13"/>
  <c r="S600" i="13"/>
  <c r="U610" i="13"/>
  <c r="AB612" i="13"/>
  <c r="D668" i="13"/>
  <c r="D737" i="13"/>
  <c r="Z737" i="13"/>
  <c r="T737" i="13"/>
  <c r="Y737" i="13"/>
  <c r="AA767" i="13"/>
  <c r="V694" i="13"/>
  <c r="AA694" i="13"/>
  <c r="X779" i="13"/>
  <c r="S779" i="13"/>
  <c r="X787" i="13"/>
  <c r="S787" i="13"/>
  <c r="X795" i="13"/>
  <c r="S795" i="13"/>
  <c r="Z802" i="13"/>
  <c r="U802" i="13"/>
  <c r="K800" i="13"/>
  <c r="Z800" i="13" s="1"/>
  <c r="N801" i="13"/>
  <c r="S803" i="13"/>
  <c r="X808" i="13"/>
  <c r="S808" i="13"/>
  <c r="X816" i="13"/>
  <c r="S816" i="13"/>
  <c r="D833" i="13"/>
  <c r="E831" i="13"/>
  <c r="D831" i="13" s="1"/>
  <c r="AB833" i="13"/>
  <c r="M831" i="13"/>
  <c r="W833" i="13"/>
  <c r="G871" i="13"/>
  <c r="D872" i="13"/>
  <c r="D873" i="13"/>
  <c r="F871" i="13"/>
  <c r="N980" i="13"/>
  <c r="S982" i="13"/>
  <c r="N1017" i="13"/>
  <c r="S1019" i="13"/>
  <c r="W641" i="13"/>
  <c r="N642" i="13"/>
  <c r="S642" i="13" s="1"/>
  <c r="V642" i="13"/>
  <c r="D669" i="13"/>
  <c r="T669" i="13"/>
  <c r="W670" i="13"/>
  <c r="W695" i="13"/>
  <c r="N696" i="13"/>
  <c r="S696" i="13" s="1"/>
  <c r="V696" i="13"/>
  <c r="I738" i="13"/>
  <c r="X738" i="13" s="1"/>
  <c r="U738" i="13"/>
  <c r="E767" i="13"/>
  <c r="D767" i="13" s="1"/>
  <c r="Q767" i="13"/>
  <c r="V767" i="13" s="1"/>
  <c r="D768" i="13"/>
  <c r="T768" i="13"/>
  <c r="AB768" i="13"/>
  <c r="T769" i="13"/>
  <c r="Y769" i="13"/>
  <c r="S773" i="13"/>
  <c r="D800" i="13"/>
  <c r="P800" i="13"/>
  <c r="U801" i="13"/>
  <c r="S824" i="13"/>
  <c r="Y832" i="13"/>
  <c r="I832" i="13"/>
  <c r="X832" i="13" s="1"/>
  <c r="J831" i="13"/>
  <c r="S832" i="13"/>
  <c r="R831" i="13"/>
  <c r="W832" i="13"/>
  <c r="S836" i="13"/>
  <c r="N833" i="13"/>
  <c r="S833" i="13" s="1"/>
  <c r="S845" i="13"/>
  <c r="S861" i="13"/>
  <c r="S874" i="13"/>
  <c r="S973" i="13"/>
  <c r="N961" i="13"/>
  <c r="S613" i="13"/>
  <c r="E640" i="13"/>
  <c r="D640" i="13" s="1"/>
  <c r="M640" i="13"/>
  <c r="AB640" i="13" s="1"/>
  <c r="J668" i="13"/>
  <c r="T668" i="13" s="1"/>
  <c r="I669" i="13"/>
  <c r="X669" i="13" s="1"/>
  <c r="S671" i="13"/>
  <c r="E694" i="13"/>
  <c r="D694" i="13" s="1"/>
  <c r="M694" i="13"/>
  <c r="AB694" i="13" s="1"/>
  <c r="J767" i="13"/>
  <c r="I768" i="13"/>
  <c r="S770" i="13"/>
  <c r="X775" i="13"/>
  <c r="S775" i="13"/>
  <c r="X783" i="13"/>
  <c r="S783" i="13"/>
  <c r="X791" i="13"/>
  <c r="S791" i="13"/>
  <c r="AA801" i="13"/>
  <c r="L800" i="13"/>
  <c r="AA800" i="13" s="1"/>
  <c r="V801" i="13"/>
  <c r="X804" i="13"/>
  <c r="S804" i="13"/>
  <c r="N802" i="13"/>
  <c r="S807" i="13"/>
  <c r="X812" i="13"/>
  <c r="S812" i="13"/>
  <c r="X820" i="13"/>
  <c r="S820" i="13"/>
  <c r="T832" i="13"/>
  <c r="X840" i="13"/>
  <c r="S841" i="13"/>
  <c r="X856" i="13"/>
  <c r="S857" i="13"/>
  <c r="V871" i="13"/>
  <c r="Y872" i="13"/>
  <c r="AB873" i="13"/>
  <c r="J640" i="13"/>
  <c r="I641" i="13"/>
  <c r="K668" i="13"/>
  <c r="Z668" i="13" s="1"/>
  <c r="I670" i="13"/>
  <c r="X670" i="13" s="1"/>
  <c r="J694" i="13"/>
  <c r="I695" i="13"/>
  <c r="X695" i="13" s="1"/>
  <c r="L737" i="13"/>
  <c r="AA737" i="13" s="1"/>
  <c r="K767" i="13"/>
  <c r="Z767" i="13" s="1"/>
  <c r="AB769" i="13"/>
  <c r="V769" i="13"/>
  <c r="X774" i="13"/>
  <c r="X782" i="13"/>
  <c r="X790" i="13"/>
  <c r="X798" i="13"/>
  <c r="O800" i="13"/>
  <c r="T802" i="13"/>
  <c r="X803" i="13"/>
  <c r="X811" i="13"/>
  <c r="X819" i="13"/>
  <c r="X827" i="13"/>
  <c r="Q831" i="13"/>
  <c r="V833" i="13"/>
  <c r="X852" i="13"/>
  <c r="X868" i="13"/>
  <c r="Z872" i="13"/>
  <c r="K871" i="13"/>
  <c r="Z871" i="13" s="1"/>
  <c r="I872" i="13"/>
  <c r="O871" i="13"/>
  <c r="T872" i="13"/>
  <c r="Y873" i="13"/>
  <c r="I873" i="13"/>
  <c r="J871" i="13"/>
  <c r="N873" i="13"/>
  <c r="R871" i="13"/>
  <c r="W873" i="13"/>
  <c r="X881" i="13"/>
  <c r="Y904" i="13"/>
  <c r="I904" i="13"/>
  <c r="X904" i="13" s="1"/>
  <c r="J903" i="13"/>
  <c r="S904" i="13"/>
  <c r="R903" i="13"/>
  <c r="W904" i="13"/>
  <c r="D905" i="13"/>
  <c r="E903" i="13"/>
  <c r="D903" i="13" s="1"/>
  <c r="AB905" i="13"/>
  <c r="M903" i="13"/>
  <c r="W905" i="13"/>
  <c r="O931" i="13"/>
  <c r="T932" i="13"/>
  <c r="Y933" i="13"/>
  <c r="I933" i="13"/>
  <c r="X933" i="13" s="1"/>
  <c r="J931" i="13"/>
  <c r="S933" i="13"/>
  <c r="R931" i="13"/>
  <c r="W933" i="13"/>
  <c r="J800" i="13"/>
  <c r="R800" i="13"/>
  <c r="W800" i="13" s="1"/>
  <c r="I801" i="13"/>
  <c r="X801" i="13" s="1"/>
  <c r="S888" i="13"/>
  <c r="T904" i="13"/>
  <c r="S913" i="13"/>
  <c r="S929" i="13"/>
  <c r="Z932" i="13"/>
  <c r="K931" i="13"/>
  <c r="Z931" i="13" s="1"/>
  <c r="I932" i="13"/>
  <c r="U932" i="13"/>
  <c r="D933" i="13"/>
  <c r="F931" i="13"/>
  <c r="T933" i="13"/>
  <c r="S938" i="13"/>
  <c r="G979" i="13"/>
  <c r="D979" i="13" s="1"/>
  <c r="D981" i="13"/>
  <c r="I802" i="13"/>
  <c r="X802" i="13" s="1"/>
  <c r="S900" i="13"/>
  <c r="S909" i="13"/>
  <c r="S925" i="13"/>
  <c r="G931" i="13"/>
  <c r="D932" i="13"/>
  <c r="N931" i="13"/>
  <c r="Z960" i="13"/>
  <c r="K959" i="13"/>
  <c r="I960" i="13"/>
  <c r="U960" i="13"/>
  <c r="P959" i="13"/>
  <c r="AA980" i="13"/>
  <c r="L979" i="13"/>
  <c r="AA979" i="13" s="1"/>
  <c r="I980" i="13"/>
  <c r="V980" i="13"/>
  <c r="X895" i="13"/>
  <c r="T903" i="13"/>
  <c r="AB904" i="13"/>
  <c r="Q903" i="13"/>
  <c r="V905" i="13"/>
  <c r="S908" i="13"/>
  <c r="N905" i="13"/>
  <c r="S905" i="13" s="1"/>
  <c r="X920" i="13"/>
  <c r="S921" i="13"/>
  <c r="AB933" i="13"/>
  <c r="X945" i="13"/>
  <c r="AA959" i="13"/>
  <c r="V960" i="13"/>
  <c r="Y961" i="13"/>
  <c r="I961" i="13"/>
  <c r="X961" i="13" s="1"/>
  <c r="J959" i="13"/>
  <c r="N960" i="13"/>
  <c r="S962" i="13"/>
  <c r="S966" i="13"/>
  <c r="V979" i="13"/>
  <c r="S991" i="13"/>
  <c r="S1007" i="13"/>
  <c r="S1028" i="13"/>
  <c r="S1044" i="13"/>
  <c r="S934" i="13"/>
  <c r="D960" i="13"/>
  <c r="T961" i="13"/>
  <c r="W979" i="13"/>
  <c r="O979" i="13"/>
  <c r="T981" i="13"/>
  <c r="S987" i="13"/>
  <c r="S1003" i="13"/>
  <c r="P1015" i="13"/>
  <c r="U1017" i="13"/>
  <c r="S1024" i="13"/>
  <c r="S1040" i="13"/>
  <c r="X949" i="13"/>
  <c r="S950" i="13"/>
  <c r="X952" i="13"/>
  <c r="X953" i="13"/>
  <c r="S954" i="13"/>
  <c r="X956" i="13"/>
  <c r="X957" i="13"/>
  <c r="O959" i="13"/>
  <c r="T959" i="13" s="1"/>
  <c r="U961" i="13"/>
  <c r="X973" i="13"/>
  <c r="P979" i="13"/>
  <c r="U979" i="13" s="1"/>
  <c r="U980" i="13"/>
  <c r="Z981" i="13"/>
  <c r="K979" i="13"/>
  <c r="U981" i="13"/>
  <c r="X982" i="13"/>
  <c r="N981" i="13"/>
  <c r="X998" i="13"/>
  <c r="S999" i="13"/>
  <c r="D1016" i="13"/>
  <c r="E1015" i="13"/>
  <c r="AB1016" i="13"/>
  <c r="M1015" i="13"/>
  <c r="AB1015" i="13" s="1"/>
  <c r="Q1015" i="13"/>
  <c r="V1016" i="13"/>
  <c r="AA1017" i="13"/>
  <c r="L1015" i="13"/>
  <c r="I1017" i="13"/>
  <c r="X1017" i="13" s="1"/>
  <c r="V1017" i="13"/>
  <c r="X1019" i="13"/>
  <c r="S1020" i="13"/>
  <c r="X1035" i="13"/>
  <c r="X1051" i="13"/>
  <c r="S1053" i="13"/>
  <c r="I981" i="13"/>
  <c r="X981" i="13" s="1"/>
  <c r="S983" i="13"/>
  <c r="AA193" i="13" l="1"/>
  <c r="D1015" i="13"/>
  <c r="X980" i="13"/>
  <c r="N903" i="13"/>
  <c r="U871" i="13"/>
  <c r="D871" i="13"/>
  <c r="I737" i="13"/>
  <c r="X737" i="13" s="1"/>
  <c r="W640" i="13"/>
  <c r="W767" i="13"/>
  <c r="X394" i="13"/>
  <c r="U376" i="13"/>
  <c r="D226" i="13"/>
  <c r="X195" i="13"/>
  <c r="T193" i="13"/>
  <c r="X76" i="13"/>
  <c r="U193" i="13"/>
  <c r="W161" i="13"/>
  <c r="D20" i="13"/>
  <c r="S45" i="13"/>
  <c r="AB11" i="13"/>
  <c r="Z831" i="13"/>
  <c r="AB580" i="13"/>
  <c r="N226" i="13"/>
  <c r="W959" i="13"/>
  <c r="AB959" i="13"/>
  <c r="U931" i="13"/>
  <c r="X960" i="13"/>
  <c r="AB903" i="13"/>
  <c r="X873" i="13"/>
  <c r="T800" i="13"/>
  <c r="Y1015" i="13"/>
  <c r="AB831" i="13"/>
  <c r="N640" i="13"/>
  <c r="AB668" i="13"/>
  <c r="N429" i="13"/>
  <c r="S429" i="13" s="1"/>
  <c r="N392" i="13"/>
  <c r="Y467" i="13"/>
  <c r="S377" i="13"/>
  <c r="S288" i="13"/>
  <c r="T258" i="13"/>
  <c r="W512" i="13"/>
  <c r="Y286" i="13"/>
  <c r="N161" i="13"/>
  <c r="U640" i="13"/>
  <c r="V161" i="13"/>
  <c r="V119" i="13"/>
  <c r="Z343" i="13"/>
  <c r="AA1015" i="13"/>
  <c r="Z959" i="13"/>
  <c r="X641" i="13"/>
  <c r="V800" i="13"/>
  <c r="T536" i="13"/>
  <c r="X318" i="13"/>
  <c r="D11" i="13"/>
  <c r="W258" i="13"/>
  <c r="AA10" i="13"/>
  <c r="N737" i="13"/>
  <c r="W119" i="13"/>
  <c r="AB119" i="13"/>
  <c r="U86" i="13"/>
  <c r="Z119" i="13"/>
  <c r="V13" i="13"/>
  <c r="Y871" i="13"/>
  <c r="I871" i="13"/>
  <c r="Y640" i="13"/>
  <c r="I640" i="13"/>
  <c r="X640" i="13" s="1"/>
  <c r="Y767" i="13"/>
  <c r="I767" i="13"/>
  <c r="N694" i="13"/>
  <c r="X194" i="13"/>
  <c r="S194" i="13"/>
  <c r="Y86" i="13"/>
  <c r="I86" i="13"/>
  <c r="N74" i="13"/>
  <c r="S74" i="13" s="1"/>
  <c r="S76" i="13"/>
  <c r="N11" i="13"/>
  <c r="T86" i="13"/>
  <c r="W610" i="13"/>
  <c r="AB610" i="13"/>
  <c r="N831" i="13"/>
  <c r="V536" i="13"/>
  <c r="AA536" i="13"/>
  <c r="D536" i="13"/>
  <c r="S514" i="13"/>
  <c r="N512" i="13"/>
  <c r="S669" i="13"/>
  <c r="Y429" i="13"/>
  <c r="I429" i="13"/>
  <c r="Y392" i="13"/>
  <c r="I392" i="13"/>
  <c r="Y580" i="13"/>
  <c r="I580" i="13"/>
  <c r="V429" i="13"/>
  <c r="AA429" i="13"/>
  <c r="X514" i="13"/>
  <c r="V392" i="13"/>
  <c r="S345" i="13"/>
  <c r="N343" i="13"/>
  <c r="S343" i="13" s="1"/>
  <c r="Y193" i="13"/>
  <c r="I193" i="13"/>
  <c r="T429" i="13"/>
  <c r="N286" i="13"/>
  <c r="S287" i="13"/>
  <c r="Z74" i="13"/>
  <c r="I343" i="13"/>
  <c r="U226" i="13"/>
  <c r="S162" i="13"/>
  <c r="P9" i="13"/>
  <c r="U10" i="13"/>
  <c r="AA74" i="13"/>
  <c r="W13" i="13"/>
  <c r="AB13" i="13"/>
  <c r="O9" i="13"/>
  <c r="T9" i="13" s="1"/>
  <c r="T10" i="13"/>
  <c r="U43" i="13"/>
  <c r="Z11" i="13"/>
  <c r="U13" i="13"/>
  <c r="W931" i="13"/>
  <c r="AB931" i="13"/>
  <c r="Y694" i="13"/>
  <c r="I694" i="13"/>
  <c r="X694" i="13" s="1"/>
  <c r="S801" i="13"/>
  <c r="N800" i="13"/>
  <c r="AA467" i="13"/>
  <c r="V467" i="13"/>
  <c r="Y316" i="13"/>
  <c r="I316" i="13"/>
  <c r="Y903" i="13"/>
  <c r="I903" i="13"/>
  <c r="X872" i="13"/>
  <c r="S872" i="13"/>
  <c r="Z979" i="13"/>
  <c r="I979" i="13"/>
  <c r="V903" i="13"/>
  <c r="AA903" i="13"/>
  <c r="U959" i="13"/>
  <c r="D931" i="13"/>
  <c r="Y800" i="13"/>
  <c r="I800" i="13"/>
  <c r="Y931" i="13"/>
  <c r="I931" i="13"/>
  <c r="X931" i="13" s="1"/>
  <c r="T931" i="13"/>
  <c r="X905" i="13"/>
  <c r="W903" i="13"/>
  <c r="W871" i="13"/>
  <c r="AB871" i="13"/>
  <c r="AB800" i="13"/>
  <c r="S802" i="13"/>
  <c r="S961" i="13"/>
  <c r="Y831" i="13"/>
  <c r="I831" i="13"/>
  <c r="S695" i="13"/>
  <c r="T831" i="13"/>
  <c r="U668" i="13"/>
  <c r="V737" i="13"/>
  <c r="S738" i="13"/>
  <c r="X696" i="13"/>
  <c r="X611" i="13"/>
  <c r="S611" i="13"/>
  <c r="T580" i="13"/>
  <c r="S469" i="13"/>
  <c r="N467" i="13"/>
  <c r="Y610" i="13"/>
  <c r="I610" i="13"/>
  <c r="X610" i="13" s="1"/>
  <c r="T610" i="13"/>
  <c r="X430" i="13"/>
  <c r="S430" i="13"/>
  <c r="X582" i="13"/>
  <c r="S582" i="13"/>
  <c r="Y536" i="13"/>
  <c r="I536" i="13"/>
  <c r="I512" i="13"/>
  <c r="X512" i="13" s="1"/>
  <c r="Z580" i="13"/>
  <c r="U580" i="13"/>
  <c r="W376" i="13"/>
  <c r="Z512" i="13"/>
  <c r="T392" i="13"/>
  <c r="S344" i="13"/>
  <c r="S378" i="13"/>
  <c r="N376" i="13"/>
  <c r="V376" i="13"/>
  <c r="T316" i="13"/>
  <c r="X227" i="13"/>
  <c r="S227" i="13"/>
  <c r="AB161" i="13"/>
  <c r="Y343" i="13"/>
  <c r="X317" i="13"/>
  <c r="S317" i="13"/>
  <c r="X259" i="13"/>
  <c r="S259" i="13"/>
  <c r="AB316" i="13"/>
  <c r="S195" i="13"/>
  <c r="AB43" i="13"/>
  <c r="AA316" i="13"/>
  <c r="W193" i="13"/>
  <c r="V286" i="13"/>
  <c r="W86" i="13"/>
  <c r="V20" i="13"/>
  <c r="X14" i="13"/>
  <c r="I10" i="13"/>
  <c r="Z10" i="13"/>
  <c r="K9" i="13"/>
  <c r="Z9" i="13" s="1"/>
  <c r="X287" i="13"/>
  <c r="Y43" i="13"/>
  <c r="I43" i="13"/>
  <c r="X43" i="13" s="1"/>
  <c r="Y13" i="13"/>
  <c r="I13" i="13"/>
  <c r="X13" i="13" s="1"/>
  <c r="S119" i="13"/>
  <c r="N10" i="13"/>
  <c r="S120" i="13"/>
  <c r="Y11" i="13"/>
  <c r="R9" i="13"/>
  <c r="W9" i="13" s="1"/>
  <c r="Y959" i="13"/>
  <c r="I959" i="13"/>
  <c r="X959" i="13" s="1"/>
  <c r="T871" i="13"/>
  <c r="I1015" i="13"/>
  <c r="T767" i="13"/>
  <c r="W1015" i="13"/>
  <c r="X932" i="13"/>
  <c r="S932" i="13"/>
  <c r="Y668" i="13"/>
  <c r="I668" i="13"/>
  <c r="X668" i="13" s="1"/>
  <c r="V1015" i="13"/>
  <c r="S981" i="13"/>
  <c r="U1015" i="13"/>
  <c r="Z1015" i="13"/>
  <c r="T979" i="13"/>
  <c r="Y979" i="13"/>
  <c r="N959" i="13"/>
  <c r="S960" i="13"/>
  <c r="N871" i="13"/>
  <c r="S873" i="13"/>
  <c r="V831" i="13"/>
  <c r="AA831" i="13"/>
  <c r="X768" i="13"/>
  <c r="S768" i="13"/>
  <c r="W831" i="13"/>
  <c r="U800" i="13"/>
  <c r="S1017" i="13"/>
  <c r="N1015" i="13"/>
  <c r="S980" i="13"/>
  <c r="N979" i="13"/>
  <c r="X833" i="13"/>
  <c r="U767" i="13"/>
  <c r="T640" i="13"/>
  <c r="T694" i="13"/>
  <c r="S737" i="13"/>
  <c r="X642" i="13"/>
  <c r="W694" i="13"/>
  <c r="S670" i="13"/>
  <c r="AB536" i="13"/>
  <c r="N580" i="13"/>
  <c r="S580" i="13" s="1"/>
  <c r="S581" i="13"/>
  <c r="X537" i="13"/>
  <c r="S537" i="13"/>
  <c r="AA512" i="13"/>
  <c r="X468" i="13"/>
  <c r="S468" i="13"/>
  <c r="S393" i="13"/>
  <c r="W392" i="13"/>
  <c r="I467" i="13"/>
  <c r="X467" i="13" s="1"/>
  <c r="I376" i="13"/>
  <c r="X376" i="13" s="1"/>
  <c r="Y226" i="13"/>
  <c r="I226" i="13"/>
  <c r="X288" i="13"/>
  <c r="Z286" i="13"/>
  <c r="Y258" i="13"/>
  <c r="I258" i="13"/>
  <c r="D193" i="13"/>
  <c r="U316" i="13"/>
  <c r="T226" i="13"/>
  <c r="I286" i="13"/>
  <c r="X286" i="13" s="1"/>
  <c r="W226" i="13"/>
  <c r="N193" i="13"/>
  <c r="S193" i="13" s="1"/>
  <c r="Y161" i="13"/>
  <c r="I161" i="13"/>
  <c r="X161" i="13" s="1"/>
  <c r="S260" i="13"/>
  <c r="N86" i="13"/>
  <c r="S86" i="13" s="1"/>
  <c r="I11" i="13"/>
  <c r="X15" i="13"/>
  <c r="V10" i="13"/>
  <c r="Q9" i="13"/>
  <c r="V9" i="13" s="1"/>
  <c r="U20" i="13"/>
  <c r="Z20" i="13"/>
  <c r="D13" i="13"/>
  <c r="S318" i="13"/>
  <c r="AB286" i="13"/>
  <c r="V86" i="13"/>
  <c r="X44" i="13"/>
  <c r="S44" i="13"/>
  <c r="N20" i="13"/>
  <c r="S20" i="13" s="1"/>
  <c r="S22" i="13"/>
  <c r="D10" i="13"/>
  <c r="D9" i="13" s="1"/>
  <c r="W74" i="13"/>
  <c r="S14" i="13"/>
  <c r="S87" i="13"/>
  <c r="X88" i="13"/>
  <c r="T13" i="13"/>
  <c r="AB9" i="13"/>
  <c r="Y10" i="13"/>
  <c r="X903" i="13" l="1"/>
  <c r="X392" i="13"/>
  <c r="X11" i="13"/>
  <c r="S871" i="13"/>
  <c r="X1015" i="13"/>
  <c r="S979" i="13"/>
  <c r="S931" i="13"/>
  <c r="X831" i="13"/>
  <c r="X800" i="13"/>
  <c r="X429" i="13"/>
  <c r="S640" i="13"/>
  <c r="X258" i="13"/>
  <c r="S258" i="13"/>
  <c r="X226" i="13"/>
  <c r="S226" i="13"/>
  <c r="S1015" i="13"/>
  <c r="S959" i="13"/>
  <c r="AA9" i="13"/>
  <c r="S536" i="13"/>
  <c r="X536" i="13"/>
  <c r="X979" i="13"/>
  <c r="S392" i="13"/>
  <c r="S800" i="13"/>
  <c r="S903" i="13"/>
  <c r="X343" i="13"/>
  <c r="S512" i="13"/>
  <c r="X74" i="13"/>
  <c r="S10" i="13"/>
  <c r="N9" i="13"/>
  <c r="S668" i="13"/>
  <c r="U9" i="13"/>
  <c r="X193" i="13"/>
  <c r="X580" i="13"/>
  <c r="X86" i="13"/>
  <c r="S694" i="13"/>
  <c r="X10" i="13"/>
  <c r="I9" i="13"/>
  <c r="X9" i="13" s="1"/>
  <c r="S467" i="13"/>
  <c r="X316" i="13"/>
  <c r="S316" i="13"/>
  <c r="S43" i="13"/>
  <c r="S831" i="13"/>
  <c r="S13" i="13"/>
  <c r="Y9" i="13"/>
  <c r="X767" i="13"/>
  <c r="S767" i="13"/>
  <c r="X871" i="13"/>
  <c r="S161" i="13"/>
  <c r="S376" i="13"/>
  <c r="S610" i="13"/>
  <c r="S286" i="13"/>
  <c r="S11" i="13"/>
  <c r="X20" i="13"/>
  <c r="S9" i="13" l="1"/>
  <c r="G65" i="12" l="1"/>
  <c r="F65" i="12"/>
  <c r="E65" i="12"/>
  <c r="D65" i="12"/>
  <c r="C65" i="12"/>
  <c r="G38" i="12"/>
  <c r="F38" i="12"/>
  <c r="E38" i="12"/>
  <c r="D38" i="12"/>
  <c r="C38" i="12"/>
  <c r="G32" i="12"/>
  <c r="E32" i="12"/>
  <c r="D32" i="12"/>
  <c r="C32" i="12"/>
  <c r="C29" i="12"/>
  <c r="G26" i="12"/>
  <c r="F26" i="12"/>
  <c r="E26" i="12"/>
  <c r="D26" i="12"/>
  <c r="C26" i="12"/>
  <c r="G17" i="12"/>
  <c r="F17" i="12"/>
  <c r="E17" i="12"/>
  <c r="D17" i="12"/>
  <c r="F13" i="12"/>
  <c r="E13" i="12"/>
  <c r="D13" i="12"/>
  <c r="C13" i="12"/>
  <c r="G128" i="11" l="1"/>
  <c r="E128" i="11"/>
  <c r="D128" i="11"/>
  <c r="C128" i="11"/>
  <c r="G107" i="11"/>
  <c r="E107" i="11"/>
  <c r="D107" i="11"/>
  <c r="C107" i="11"/>
  <c r="G105" i="11"/>
  <c r="F105" i="11"/>
  <c r="E105" i="11"/>
  <c r="D105" i="11"/>
  <c r="C105" i="11"/>
  <c r="G68" i="11"/>
  <c r="F68" i="11"/>
  <c r="E68" i="11"/>
  <c r="D68" i="11"/>
  <c r="C68" i="11"/>
  <c r="G66" i="11"/>
  <c r="F66" i="11"/>
  <c r="E66" i="11"/>
  <c r="D66" i="11"/>
  <c r="C66" i="11"/>
  <c r="G63" i="11"/>
  <c r="E63" i="11"/>
  <c r="D63" i="11"/>
  <c r="C63" i="11"/>
  <c r="G50" i="11"/>
  <c r="E50" i="11"/>
  <c r="D50" i="11"/>
  <c r="C50" i="11"/>
  <c r="C46" i="11"/>
  <c r="G41" i="11"/>
  <c r="F41" i="11"/>
  <c r="E41" i="11"/>
  <c r="D41" i="11"/>
  <c r="C41" i="11"/>
  <c r="F20" i="11"/>
  <c r="E20" i="11"/>
  <c r="D20" i="11"/>
  <c r="C20" i="11"/>
  <c r="G142" i="10" l="1"/>
  <c r="F142" i="10"/>
  <c r="E142" i="10"/>
  <c r="D142" i="10"/>
  <c r="C142" i="10"/>
  <c r="G121" i="10"/>
  <c r="E121" i="10"/>
  <c r="D121" i="10"/>
  <c r="C121" i="10"/>
  <c r="G119" i="10"/>
  <c r="F119" i="10"/>
  <c r="E119" i="10"/>
  <c r="D119" i="10"/>
  <c r="C119" i="10"/>
  <c r="G74" i="10"/>
  <c r="F74" i="10"/>
  <c r="E74" i="10"/>
  <c r="D74" i="10"/>
  <c r="C74" i="10"/>
  <c r="G72" i="10"/>
  <c r="F72" i="10"/>
  <c r="E72" i="10"/>
  <c r="D72" i="10"/>
  <c r="C72" i="10"/>
  <c r="F65" i="10"/>
  <c r="E65" i="10"/>
  <c r="D65" i="10"/>
  <c r="C65" i="10"/>
  <c r="E52" i="10"/>
  <c r="D52" i="10"/>
  <c r="C52" i="10"/>
  <c r="G24" i="10"/>
  <c r="F24" i="10"/>
  <c r="E24" i="10"/>
  <c r="D24" i="10"/>
  <c r="F20" i="10"/>
  <c r="E20" i="10"/>
  <c r="D20" i="10"/>
  <c r="C20" i="10"/>
</calcChain>
</file>

<file path=xl/comments1.xml><?xml version="1.0" encoding="utf-8"?>
<comments xmlns="http://schemas.openxmlformats.org/spreadsheetml/2006/main">
  <authors>
    <author>Aliona, Ionescu</author>
  </authors>
  <commentList>
    <comment ref="B9" authorId="0" shapeId="0">
      <text>
        <r>
          <rPr>
            <b/>
            <sz val="9"/>
            <color indexed="81"/>
            <rFont val="Tahoma"/>
            <family val="2"/>
          </rPr>
          <t>Aliona, Ionescu:</t>
        </r>
        <r>
          <rPr>
            <sz val="9"/>
            <color indexed="81"/>
            <rFont val="Tahoma"/>
            <family val="2"/>
          </rPr>
          <t xml:space="preserve">
</t>
        </r>
      </text>
    </comment>
  </commentList>
</comments>
</file>

<file path=xl/sharedStrings.xml><?xml version="1.0" encoding="utf-8"?>
<sst xmlns="http://schemas.openxmlformats.org/spreadsheetml/2006/main" count="12437" uniqueCount="3667">
  <si>
    <t>VENITURI, total</t>
  </si>
  <si>
    <t>1</t>
  </si>
  <si>
    <t xml:space="preserve"> 103.3</t>
  </si>
  <si>
    <t>Impozite si taxe</t>
  </si>
  <si>
    <t>11</t>
  </si>
  <si>
    <t xml:space="preserve"> 104.5</t>
  </si>
  <si>
    <t>Granturi primite</t>
  </si>
  <si>
    <t>13</t>
  </si>
  <si>
    <t xml:space="preserve">  65.6</t>
  </si>
  <si>
    <t>Alte venituri</t>
  </si>
  <si>
    <t>14</t>
  </si>
  <si>
    <t xml:space="preserve"> 100.1</t>
  </si>
  <si>
    <t>Transferuri primite in cadrul bugetului public national</t>
  </si>
  <si>
    <t>19</t>
  </si>
  <si>
    <t xml:space="preserve">  93.1</t>
  </si>
  <si>
    <t>CHELTUIELI, total</t>
  </si>
  <si>
    <t>2</t>
  </si>
  <si>
    <t xml:space="preserve">  93.2</t>
  </si>
  <si>
    <t xml:space="preserve">  dintre care:</t>
  </si>
  <si>
    <t/>
  </si>
  <si>
    <t>Cheltuieli de personal</t>
  </si>
  <si>
    <t>21</t>
  </si>
  <si>
    <t xml:space="preserve">  95.8</t>
  </si>
  <si>
    <t>Transferuri acordate in cadrul bugetului public national</t>
  </si>
  <si>
    <t>29</t>
  </si>
  <si>
    <t xml:space="preserve">  96.3</t>
  </si>
  <si>
    <t>Investitii capitale in active in curs de executie</t>
  </si>
  <si>
    <t>319</t>
  </si>
  <si>
    <t xml:space="preserve">  95.3</t>
  </si>
  <si>
    <t>SOLD BUGETAR</t>
  </si>
  <si>
    <t xml:space="preserve">  69.6</t>
  </si>
  <si>
    <t>SURSE DE FINANTARE, total</t>
  </si>
  <si>
    <t>4</t>
  </si>
  <si>
    <t>ACTIVE FINANCIARE</t>
  </si>
  <si>
    <t xml:space="preserve">  35.1</t>
  </si>
  <si>
    <t>Creante interne</t>
  </si>
  <si>
    <t>41</t>
  </si>
  <si>
    <t xml:space="preserve">  69.4</t>
  </si>
  <si>
    <t>Diferenta de curs valutar</t>
  </si>
  <si>
    <t>42</t>
  </si>
  <si>
    <t>Credite interne intre bugete</t>
  </si>
  <si>
    <t>44</t>
  </si>
  <si>
    <t>Credite interne institutiilor nefinanciare si financiare</t>
  </si>
  <si>
    <t>45</t>
  </si>
  <si>
    <t>Imprumuturi recreditate interne intre bugete</t>
  </si>
  <si>
    <t>46</t>
  </si>
  <si>
    <t xml:space="preserve"> 100.4</t>
  </si>
  <si>
    <t>Imprumuturi recreditate interne institutiilor nefinanciare si financiare</t>
  </si>
  <si>
    <t>47</t>
  </si>
  <si>
    <t xml:space="preserve">  47.3</t>
  </si>
  <si>
    <t>DATORII</t>
  </si>
  <si>
    <t>5</t>
  </si>
  <si>
    <t xml:space="preserve">  65.4</t>
  </si>
  <si>
    <t>Datorii interne</t>
  </si>
  <si>
    <t>51</t>
  </si>
  <si>
    <t xml:space="preserve"> 104.8</t>
  </si>
  <si>
    <t>Imprumuturi externe</t>
  </si>
  <si>
    <t>59</t>
  </si>
  <si>
    <t xml:space="preserve">  50.8</t>
  </si>
  <si>
    <t>MODIFICAREA SOLDULUI DE MIJLOACE BANESTI</t>
  </si>
  <si>
    <t>9</t>
  </si>
  <si>
    <t xml:space="preserve">  51.2</t>
  </si>
  <si>
    <t>Sold de mijloace banesti la inceputul perioadei</t>
  </si>
  <si>
    <t>91</t>
  </si>
  <si>
    <t xml:space="preserve"> 100.0</t>
  </si>
  <si>
    <t>Corectarea soldului de mijloace banesti</t>
  </si>
  <si>
    <t>92</t>
  </si>
  <si>
    <t xml:space="preserve">  &gt;200</t>
  </si>
  <si>
    <t>Sold de mijloace banesti la sfirsitul perioadei</t>
  </si>
  <si>
    <t>93</t>
  </si>
  <si>
    <t xml:space="preserve">  69.5</t>
  </si>
  <si>
    <t>Raport _x000D_
privind executarea indicatorilor generali si _x000D_
surselor de finantare ale bugetului de stat pe anul 2020_x000D_
(conform anexei nr.1 la Legea bugetului de stat pe anul 2020)</t>
  </si>
  <si>
    <t xml:space="preserve">Formularul nr.1_x000D_
</t>
  </si>
  <si>
    <t>aprobat prin ordinul ministerului finantelor_x000D_
nr. 18 din 27 ianuarie 2020</t>
  </si>
  <si>
    <t>(mii lei)</t>
  </si>
  <si>
    <t>Denumirea</t>
  </si>
  <si>
    <t>Cod ECO</t>
  </si>
  <si>
    <t>Aprobat</t>
  </si>
  <si>
    <t>Precizat</t>
  </si>
  <si>
    <t xml:space="preserve">Executat </t>
  </si>
  <si>
    <t>Executat fata de precizat</t>
  </si>
  <si>
    <t>devieri (+/-)</t>
  </si>
  <si>
    <t>in %</t>
  </si>
  <si>
    <t>2+3</t>
  </si>
  <si>
    <t>1-(2+3)</t>
  </si>
  <si>
    <t>4+5+9</t>
  </si>
  <si>
    <t xml:space="preserve">     Secretar de stat</t>
  </si>
  <si>
    <t>Tatiana Ivanicichina</t>
  </si>
  <si>
    <t>Natalia Sсlearuc</t>
  </si>
  <si>
    <t>Maxim Ciobanu</t>
  </si>
  <si>
    <t>Nadejda Slova</t>
  </si>
  <si>
    <t xml:space="preserve">     Șef Direcție politici și sinteză bugetară</t>
  </si>
  <si>
    <t xml:space="preserve">     Șef Direcție Trezoreria de Stat</t>
  </si>
  <si>
    <t xml:space="preserve">     Șef Secție raportare</t>
  </si>
  <si>
    <t xml:space="preserve">Formularul nr.2_x000D_
</t>
  </si>
  <si>
    <t>Raport _x000D_
privind executarea veniturilor bugetului de stat si surselor de finantare _x000D_
a soldului bugetar pe anul 2020_x000D_
(conform anexei nr.2 la Legea bugetului de stat pe anul 2020)</t>
  </si>
  <si>
    <t>VENITURI</t>
  </si>
  <si>
    <t>Impozite pe venit</t>
  </si>
  <si>
    <t>111</t>
  </si>
  <si>
    <t xml:space="preserve"> 107.6</t>
  </si>
  <si>
    <t>Impozit pe venitul persoanelor fizice</t>
  </si>
  <si>
    <t>1111</t>
  </si>
  <si>
    <t xml:space="preserve"> 101.1</t>
  </si>
  <si>
    <t>Impozit pe venitul persoanelor juridice</t>
  </si>
  <si>
    <t>1112</t>
  </si>
  <si>
    <t xml:space="preserve"> 109.6</t>
  </si>
  <si>
    <t>Impozite pe proprietate</t>
  </si>
  <si>
    <t>113</t>
  </si>
  <si>
    <t xml:space="preserve"> 103.6</t>
  </si>
  <si>
    <t>Impozite pe proprietate cu caracter ocazional</t>
  </si>
  <si>
    <t>1133</t>
  </si>
  <si>
    <t xml:space="preserve"> 186.9</t>
  </si>
  <si>
    <t>Alte impozite pe proprietate</t>
  </si>
  <si>
    <t>1136</t>
  </si>
  <si>
    <t xml:space="preserve">  99.6</t>
  </si>
  <si>
    <t>Impozite si taxe pe marfuri si servicii</t>
  </si>
  <si>
    <t>114</t>
  </si>
  <si>
    <t xml:space="preserve"> 103.9</t>
  </si>
  <si>
    <t>Taxa pe valoarea adaugata</t>
  </si>
  <si>
    <t>1141</t>
  </si>
  <si>
    <t>Accize</t>
  </si>
  <si>
    <t>1142</t>
  </si>
  <si>
    <t xml:space="preserve"> 102.7</t>
  </si>
  <si>
    <t>Taxe pentru servicii specifice</t>
  </si>
  <si>
    <t>1144</t>
  </si>
  <si>
    <t xml:space="preserve">  78.1</t>
  </si>
  <si>
    <t>Taxe si plati pentru utilizarea marfurilor si pentru practicarea unor genuri de activitate</t>
  </si>
  <si>
    <t>1145</t>
  </si>
  <si>
    <t>Alte taxe pentru marfuri si servicii</t>
  </si>
  <si>
    <t>1146</t>
  </si>
  <si>
    <t xml:space="preserve"> 100.6</t>
  </si>
  <si>
    <t>Taxa asupra comertului exterior si operatiunilor externe</t>
  </si>
  <si>
    <t>115</t>
  </si>
  <si>
    <t xml:space="preserve"> 103.8</t>
  </si>
  <si>
    <t>Taxe vamale si alte taxe de import</t>
  </si>
  <si>
    <t>1151</t>
  </si>
  <si>
    <t xml:space="preserve"> 104.1</t>
  </si>
  <si>
    <t>Alte taxe asupra comertului exterior si operatiunilor externe</t>
  </si>
  <si>
    <t>1156</t>
  </si>
  <si>
    <t xml:space="preserve"> 103.1</t>
  </si>
  <si>
    <t>Granturi primite de la guvernele altor state</t>
  </si>
  <si>
    <t>131</t>
  </si>
  <si>
    <t xml:space="preserve">   7.0</t>
  </si>
  <si>
    <t>Granturi curente primite de la guvernele altor state</t>
  </si>
  <si>
    <t>1311</t>
  </si>
  <si>
    <t>Granturi capitale primite de la guvernele altor state</t>
  </si>
  <si>
    <t>1312</t>
  </si>
  <si>
    <t>Granturi primite de la organizatiile internationale</t>
  </si>
  <si>
    <t>132</t>
  </si>
  <si>
    <t>Granturi curente primite de la organizatiile internationale</t>
  </si>
  <si>
    <t>1321</t>
  </si>
  <si>
    <t xml:space="preserve">  72.3</t>
  </si>
  <si>
    <t>Granturi capitale primite de la organizatiile internationale</t>
  </si>
  <si>
    <t>1322</t>
  </si>
  <si>
    <t xml:space="preserve">  40.8</t>
  </si>
  <si>
    <t>Venituri din proprietate</t>
  </si>
  <si>
    <t>141</t>
  </si>
  <si>
    <t xml:space="preserve"> 101.7</t>
  </si>
  <si>
    <t>Dobinzi incasate</t>
  </si>
  <si>
    <t>1411</t>
  </si>
  <si>
    <t xml:space="preserve"> 103.5</t>
  </si>
  <si>
    <t>Dividende primite</t>
  </si>
  <si>
    <t>1412</t>
  </si>
  <si>
    <t>Soldul profitului Bancii Nationale a Moldovei</t>
  </si>
  <si>
    <t>14121</t>
  </si>
  <si>
    <t>Renta</t>
  </si>
  <si>
    <t>1415</t>
  </si>
  <si>
    <t xml:space="preserve"> 122.6</t>
  </si>
  <si>
    <t>Venituri din vinzarea marfurilor si serviciilor</t>
  </si>
  <si>
    <t>142</t>
  </si>
  <si>
    <t xml:space="preserve">  94.3</t>
  </si>
  <si>
    <t>Taxe si plati administrative</t>
  </si>
  <si>
    <t>1422</t>
  </si>
  <si>
    <t xml:space="preserve"> 106.9</t>
  </si>
  <si>
    <t>Comercializarea marfurilor si serviciilor de catre institutiile bugetare</t>
  </si>
  <si>
    <t>1423</t>
  </si>
  <si>
    <t xml:space="preserve">  88.9</t>
  </si>
  <si>
    <t>Amenzi si sanctiuni</t>
  </si>
  <si>
    <t>143</t>
  </si>
  <si>
    <t xml:space="preserve"> 105.6</t>
  </si>
  <si>
    <t>Donatii voluntare</t>
  </si>
  <si>
    <t>144</t>
  </si>
  <si>
    <t xml:space="preserve">  99.5</t>
  </si>
  <si>
    <t>Alte venituri si venituri neidentificate</t>
  </si>
  <si>
    <t>145</t>
  </si>
  <si>
    <t xml:space="preserve"> 128.0</t>
  </si>
  <si>
    <t>Transferuri primite intre bugetul de stat si bugetele locale</t>
  </si>
  <si>
    <t>191</t>
  </si>
  <si>
    <t>Actiuni si alte forme de participare in capital in interiorul tarii</t>
  </si>
  <si>
    <t>415</t>
  </si>
  <si>
    <t xml:space="preserve">  14.2</t>
  </si>
  <si>
    <t>Alte creante interne ale bugetului</t>
  </si>
  <si>
    <t>418</t>
  </si>
  <si>
    <t xml:space="preserve">  98.4</t>
  </si>
  <si>
    <t>Micsorarea altor creante interne ale bugetului</t>
  </si>
  <si>
    <t>41812</t>
  </si>
  <si>
    <t xml:space="preserve">  86.3</t>
  </si>
  <si>
    <t>Rambursarea mijloacelor bugetare din anii precedenti la buget</t>
  </si>
  <si>
    <t>41813</t>
  </si>
  <si>
    <t xml:space="preserve"> 111.6</t>
  </si>
  <si>
    <t>Credite intre bugetul de stat si bugetele locale</t>
  </si>
  <si>
    <t>441</t>
  </si>
  <si>
    <t>Imprumuturi recreditate intre bugetul de stat si bugetele locale</t>
  </si>
  <si>
    <t>461</t>
  </si>
  <si>
    <t>Imprumuturi recreditate institutiilor nefinanciare</t>
  </si>
  <si>
    <t>471</t>
  </si>
  <si>
    <t xml:space="preserve">  50.5</t>
  </si>
  <si>
    <t>Imprumuturi recreditate institutiilor financiare</t>
  </si>
  <si>
    <t>472</t>
  </si>
  <si>
    <t xml:space="preserve">  44.0</t>
  </si>
  <si>
    <t>Valori mobiliare de stat cu exceptia actiunilor</t>
  </si>
  <si>
    <t>513</t>
  </si>
  <si>
    <t>Valori mobiliare de stat emise pe piata primara</t>
  </si>
  <si>
    <t>5131</t>
  </si>
  <si>
    <t xml:space="preserve"> 103.0</t>
  </si>
  <si>
    <t>Valori mobiliare de stat emise pentru alte scopuri</t>
  </si>
  <si>
    <t>5134</t>
  </si>
  <si>
    <t>Garantii interne</t>
  </si>
  <si>
    <t>514</t>
  </si>
  <si>
    <t xml:space="preserve">   0.3</t>
  </si>
  <si>
    <t>5141</t>
  </si>
  <si>
    <t xml:space="preserve">        Alte datorii interne ale bugetului</t>
  </si>
  <si>
    <t>518</t>
  </si>
  <si>
    <t>595</t>
  </si>
  <si>
    <t>Primirea imprumuturilor externe</t>
  </si>
  <si>
    <t xml:space="preserve">  56.6</t>
  </si>
  <si>
    <t>Rambursarea imprumuturilor externe</t>
  </si>
  <si>
    <t xml:space="preserve">  87.3</t>
  </si>
  <si>
    <t>Modificarea soldului de mijloace banesti</t>
  </si>
  <si>
    <t xml:space="preserve">Formularul nr.3_x000D_
</t>
  </si>
  <si>
    <t>Raport _x000D_
privind executarea bugetelor autoritatilor finantate de la bugetul de stat_x000D_
la partea de cheltuieli pe anul  2020_x000D_
(conform anexei nr.3 la Legea bugetului de stat pe anul 2020)</t>
  </si>
  <si>
    <t>Cod</t>
  </si>
  <si>
    <t>SECRETARIATUL PARLAMENTULUI RM</t>
  </si>
  <si>
    <t>0101</t>
  </si>
  <si>
    <t>CHELTUIELI SI ACTIVE NEFINANCIARE, TOTAL</t>
  </si>
  <si>
    <t>Servicii de stat cu destinatie generala</t>
  </si>
  <si>
    <t>01</t>
  </si>
  <si>
    <t>Cheltuieli si active nefinanciare, total</t>
  </si>
  <si>
    <t>Activitatea Parlamentului</t>
  </si>
  <si>
    <t>APARATUL PRESEDINTELUI REPUBLICII MOLDOVA</t>
  </si>
  <si>
    <t>0102</t>
  </si>
  <si>
    <t xml:space="preserve">  88.0</t>
  </si>
  <si>
    <t>Activitatea Presedintelui Republicii Moldova</t>
  </si>
  <si>
    <t>0201</t>
  </si>
  <si>
    <t>CURTEA CONSTITUTIONALA</t>
  </si>
  <si>
    <t>0103</t>
  </si>
  <si>
    <t xml:space="preserve">  87.7</t>
  </si>
  <si>
    <t>Jurisdictie constitiutionala</t>
  </si>
  <si>
    <t>0401</t>
  </si>
  <si>
    <t>Protectie sociala</t>
  </si>
  <si>
    <t>10</t>
  </si>
  <si>
    <t>CURTEA DE CONTURI</t>
  </si>
  <si>
    <t>0104</t>
  </si>
  <si>
    <t>Auditul extern al finantelor publice</t>
  </si>
  <si>
    <t>0510</t>
  </si>
  <si>
    <t>CANCELARIA DE STAT</t>
  </si>
  <si>
    <t xml:space="preserve">  84.5</t>
  </si>
  <si>
    <t xml:space="preserve">  90.4</t>
  </si>
  <si>
    <t>Exercitarea guvernarii</t>
  </si>
  <si>
    <t>0301</t>
  </si>
  <si>
    <t xml:space="preserve">  90.8</t>
  </si>
  <si>
    <t>Servicii de suport pentru exercitarea guvernarii</t>
  </si>
  <si>
    <t>0302</t>
  </si>
  <si>
    <t xml:space="preserve">  91.1</t>
  </si>
  <si>
    <t>e-Transformare a Guvernarii</t>
  </si>
  <si>
    <t>0303</t>
  </si>
  <si>
    <t xml:space="preserve">  89.9</t>
  </si>
  <si>
    <t>Sustinerea diasporei</t>
  </si>
  <si>
    <t>2403</t>
  </si>
  <si>
    <t xml:space="preserve">  48.2</t>
  </si>
  <si>
    <t>Servicii in domeniul economiei</t>
  </si>
  <si>
    <t>04</t>
  </si>
  <si>
    <t xml:space="preserve">  16.8</t>
  </si>
  <si>
    <t>Sistem de evaluare si reevaluare a bunurilor imobiliare</t>
  </si>
  <si>
    <t>6904</t>
  </si>
  <si>
    <t>Invatamint</t>
  </si>
  <si>
    <t>09</t>
  </si>
  <si>
    <t xml:space="preserve">  97.4</t>
  </si>
  <si>
    <t>Invatamint  superior</t>
  </si>
  <si>
    <t>8810</t>
  </si>
  <si>
    <t xml:space="preserve">  97.2</t>
  </si>
  <si>
    <t>Perfectionarea cadrelor</t>
  </si>
  <si>
    <t>8812</t>
  </si>
  <si>
    <t>MINISTERUL FINANTELOR</t>
  </si>
  <si>
    <t>0203</t>
  </si>
  <si>
    <t xml:space="preserve">  94.0</t>
  </si>
  <si>
    <t>Politici si management in domeniul bugetar-fiscal</t>
  </si>
  <si>
    <t>0501</t>
  </si>
  <si>
    <t>Administrarea veniturilor publice</t>
  </si>
  <si>
    <t>0502</t>
  </si>
  <si>
    <t xml:space="preserve">  94.6</t>
  </si>
  <si>
    <t>Inspectia financiara</t>
  </si>
  <si>
    <t>0504</t>
  </si>
  <si>
    <t xml:space="preserve">  84.4</t>
  </si>
  <si>
    <t>Administrarea achizitiilor publice</t>
  </si>
  <si>
    <t>0508</t>
  </si>
  <si>
    <t xml:space="preserve">  88.7</t>
  </si>
  <si>
    <t>MINISTERUL JUSTITIEI</t>
  </si>
  <si>
    <t>0204</t>
  </si>
  <si>
    <t xml:space="preserve">  94.1</t>
  </si>
  <si>
    <t xml:space="preserve">  97.9</t>
  </si>
  <si>
    <t>Servicii de arhiva</t>
  </si>
  <si>
    <t>1203</t>
  </si>
  <si>
    <t>Ordine publica si securitate nationala</t>
  </si>
  <si>
    <t>03</t>
  </si>
  <si>
    <t>Politici si management in domeniul justitiei</t>
  </si>
  <si>
    <t>4001</t>
  </si>
  <si>
    <t xml:space="preserve">  92.5</t>
  </si>
  <si>
    <t>Aparare a drepturilor si intereselor legale ale persoanelor</t>
  </si>
  <si>
    <t>4008</t>
  </si>
  <si>
    <t>Expertiza legala</t>
  </si>
  <si>
    <t>4009</t>
  </si>
  <si>
    <t xml:space="preserve">  89.6</t>
  </si>
  <si>
    <t>Sistem integrat de informare juridica</t>
  </si>
  <si>
    <t>4010</t>
  </si>
  <si>
    <t xml:space="preserve">  73.8</t>
  </si>
  <si>
    <t>Administrare judecatoreasca</t>
  </si>
  <si>
    <t>4015</t>
  </si>
  <si>
    <t xml:space="preserve">  78.2</t>
  </si>
  <si>
    <t>Asigurarea masurilor alternative de detentie</t>
  </si>
  <si>
    <t>4016</t>
  </si>
  <si>
    <t xml:space="preserve">  94.7</t>
  </si>
  <si>
    <t>Sistemul penitenciar</t>
  </si>
  <si>
    <t>4302</t>
  </si>
  <si>
    <t xml:space="preserve">  94.9</t>
  </si>
  <si>
    <t>MINISTERUL AFACERILOR INTERNE</t>
  </si>
  <si>
    <t>0205</t>
  </si>
  <si>
    <t xml:space="preserve">  71.9</t>
  </si>
  <si>
    <t>Politici si managment al rezervelor materiale ale statului</t>
  </si>
  <si>
    <t>2701</t>
  </si>
  <si>
    <t xml:space="preserve">  83.8</t>
  </si>
  <si>
    <t>Rezerve materiale ale statului</t>
  </si>
  <si>
    <t>2702</t>
  </si>
  <si>
    <t xml:space="preserve">  72.0</t>
  </si>
  <si>
    <t>Servicii de suport in domeniul rezervelor materiale ale statului</t>
  </si>
  <si>
    <t>2703</t>
  </si>
  <si>
    <t xml:space="preserve">  45.8</t>
  </si>
  <si>
    <t xml:space="preserve">  97.8</t>
  </si>
  <si>
    <t>Politici si management in domeniul  afacerilor interne</t>
  </si>
  <si>
    <t>3501</t>
  </si>
  <si>
    <t xml:space="preserve">  98.3</t>
  </si>
  <si>
    <t>Ordine si siguranta publica</t>
  </si>
  <si>
    <t>3502</t>
  </si>
  <si>
    <t xml:space="preserve">  99.0</t>
  </si>
  <si>
    <t>Migratie si azil</t>
  </si>
  <si>
    <t>3503</t>
  </si>
  <si>
    <t>Trupe de carabinieri</t>
  </si>
  <si>
    <t>3504</t>
  </si>
  <si>
    <t xml:space="preserve">  93.8</t>
  </si>
  <si>
    <t>Servicii de suport in domeniul afacerilor interne</t>
  </si>
  <si>
    <t>3505</t>
  </si>
  <si>
    <t xml:space="preserve">  88.5</t>
  </si>
  <si>
    <t>Managementul frontierei</t>
  </si>
  <si>
    <t>3506</t>
  </si>
  <si>
    <t xml:space="preserve">  99.2</t>
  </si>
  <si>
    <t>Cercetari stiintifice aplicate in domeniul afacerilor interne</t>
  </si>
  <si>
    <t>3507</t>
  </si>
  <si>
    <t>Protectia civila si apararea  impotriva incendiilor</t>
  </si>
  <si>
    <t>3702</t>
  </si>
  <si>
    <t xml:space="preserve">  96.5</t>
  </si>
  <si>
    <t>Protectia mediului</t>
  </si>
  <si>
    <t>05</t>
  </si>
  <si>
    <t xml:space="preserve">  75.0</t>
  </si>
  <si>
    <t>Managementul deseurilor radioactive</t>
  </si>
  <si>
    <t>7006</t>
  </si>
  <si>
    <t>Ocrotirea sanatatii</t>
  </si>
  <si>
    <t>07</t>
  </si>
  <si>
    <t>Asistenta medicala primara</t>
  </si>
  <si>
    <t>8005</t>
  </si>
  <si>
    <t>Asistenta medicala spitaliceasca</t>
  </si>
  <si>
    <t>8010</t>
  </si>
  <si>
    <t xml:space="preserve">  90.7</t>
  </si>
  <si>
    <t xml:space="preserve">  99.3</t>
  </si>
  <si>
    <t>Invatamint  profesional-tehnic postsecundar</t>
  </si>
  <si>
    <t>8809</t>
  </si>
  <si>
    <t xml:space="preserve">  99.7</t>
  </si>
  <si>
    <t xml:space="preserve">  98.2</t>
  </si>
  <si>
    <t xml:space="preserve">  91.6</t>
  </si>
  <si>
    <t>Protectie a familiei si copilului</t>
  </si>
  <si>
    <t>9006</t>
  </si>
  <si>
    <t xml:space="preserve">  77.4</t>
  </si>
  <si>
    <t>Protectie sociala a unor categorii de cetateni</t>
  </si>
  <si>
    <t>9019</t>
  </si>
  <si>
    <t>MINISTERUL AFACERILOR EXTERNE SI INTEGRARII EUROPENE</t>
  </si>
  <si>
    <t>0206</t>
  </si>
  <si>
    <t xml:space="preserve">  87.9</t>
  </si>
  <si>
    <t>Politici si management in domeniul relatiilor externe</t>
  </si>
  <si>
    <t>0601</t>
  </si>
  <si>
    <t>Promovarea intereselor nationale prin intermediul institutiilor serviciului diplomatic</t>
  </si>
  <si>
    <t>0602</t>
  </si>
  <si>
    <t>MINISTERUL APARARII</t>
  </si>
  <si>
    <t>0207</t>
  </si>
  <si>
    <t>Aparare nationala</t>
  </si>
  <si>
    <t>02</t>
  </si>
  <si>
    <t>Politici si management in domeniul apararii</t>
  </si>
  <si>
    <t>3101</t>
  </si>
  <si>
    <t>Servicii de suport in domeniul apararii  nationale</t>
  </si>
  <si>
    <t>3104</t>
  </si>
  <si>
    <t xml:space="preserve">  98.5</t>
  </si>
  <si>
    <t>Fortele Armatei Nationale</t>
  </si>
  <si>
    <t>3106</t>
  </si>
  <si>
    <t xml:space="preserve">  99.8</t>
  </si>
  <si>
    <t xml:space="preserve">  90.0</t>
  </si>
  <si>
    <t xml:space="preserve">  45.9</t>
  </si>
  <si>
    <t>MINISTERUL ECONOMIEI SI INFRASTRUCTURII</t>
  </si>
  <si>
    <t>0218</t>
  </si>
  <si>
    <t>Tehnoligii informationale</t>
  </si>
  <si>
    <t>1504</t>
  </si>
  <si>
    <t xml:space="preserve">  93.0</t>
  </si>
  <si>
    <t>Politici si management  in domeniul macroeconomic si de dezvoltare a economiei</t>
  </si>
  <si>
    <t>5001</t>
  </si>
  <si>
    <t>Promovarea exporturilor</t>
  </si>
  <si>
    <t>5002</t>
  </si>
  <si>
    <t xml:space="preserve">  74.8</t>
  </si>
  <si>
    <t>Sustinerea intreprinderilor mici si mijlocii</t>
  </si>
  <si>
    <t>5004</t>
  </si>
  <si>
    <t xml:space="preserve">  57.3</t>
  </si>
  <si>
    <t>Protectia drepturilor consumatorilor</t>
  </si>
  <si>
    <t>5008</t>
  </si>
  <si>
    <t xml:space="preserve">  84.0</t>
  </si>
  <si>
    <t>Securitate industriala</t>
  </si>
  <si>
    <t>5011</t>
  </si>
  <si>
    <t>Politici si management in sectorul energetic</t>
  </si>
  <si>
    <t>5801</t>
  </si>
  <si>
    <t xml:space="preserve">  60.3</t>
  </si>
  <si>
    <t>Retele si conducte de gaz</t>
  </si>
  <si>
    <t>5802</t>
  </si>
  <si>
    <t xml:space="preserve">  46.5</t>
  </si>
  <si>
    <t>Retele electrice</t>
  </si>
  <si>
    <t>5803</t>
  </si>
  <si>
    <t xml:space="preserve">  32.9</t>
  </si>
  <si>
    <t>Eficienta energetica si surse regenerabile</t>
  </si>
  <si>
    <t>5804</t>
  </si>
  <si>
    <t xml:space="preserve">  80.1</t>
  </si>
  <si>
    <t>Retele termice</t>
  </si>
  <si>
    <t>5805</t>
  </si>
  <si>
    <t xml:space="preserve">  91.4</t>
  </si>
  <si>
    <t>Dezvoltarea clusteriala a sectorului industrial</t>
  </si>
  <si>
    <t>6002</t>
  </si>
  <si>
    <t xml:space="preserve">  36.3</t>
  </si>
  <si>
    <t>Dezvoltarea bazei normative in constructii</t>
  </si>
  <si>
    <t>6104</t>
  </si>
  <si>
    <t xml:space="preserve">   4.0</t>
  </si>
  <si>
    <t>Dezvoltarea drumurilor</t>
  </si>
  <si>
    <t>6402</t>
  </si>
  <si>
    <t xml:space="preserve">  96.2</t>
  </si>
  <si>
    <t>Dezvoltarea transportului  naval</t>
  </si>
  <si>
    <t>6403</t>
  </si>
  <si>
    <t>Dezvoltarea transportului auto</t>
  </si>
  <si>
    <t>6404</t>
  </si>
  <si>
    <t xml:space="preserve">  96.9</t>
  </si>
  <si>
    <t>Dezvoltarea  transportului feroviar</t>
  </si>
  <si>
    <t>6405</t>
  </si>
  <si>
    <t>Dezvoltarea transportului  aerian</t>
  </si>
  <si>
    <t>6406</t>
  </si>
  <si>
    <t>Dezvoltarea sistemului national de  standardizare</t>
  </si>
  <si>
    <t>6802</t>
  </si>
  <si>
    <t>Dezvoltarea sistemului national de  metrologie</t>
  </si>
  <si>
    <t>6804</t>
  </si>
  <si>
    <t>Dezvoltarea sistemului national de  acreditare</t>
  </si>
  <si>
    <t>6805</t>
  </si>
  <si>
    <t>Gospodaria de locuinte si gospodaria serviciilor comunale</t>
  </si>
  <si>
    <t>06</t>
  </si>
  <si>
    <t>Gestionarea si mentinerea fondului locativ</t>
  </si>
  <si>
    <t>7508</t>
  </si>
  <si>
    <t>MINISTERUL AGRICULTURII, DEZVOLTARII REGIONALE SI MEDIULUI</t>
  </si>
  <si>
    <t>0219</t>
  </si>
  <si>
    <t xml:space="preserve">  59.2</t>
  </si>
  <si>
    <t>Cercetari stiintifice fundamentale in directia strategica "Biotehnologie"</t>
  </si>
  <si>
    <t>1605</t>
  </si>
  <si>
    <t xml:space="preserve">  99.9</t>
  </si>
  <si>
    <t>Politici si management in domeniul cercetarilor stiintifice</t>
  </si>
  <si>
    <t>1901</t>
  </si>
  <si>
    <t xml:space="preserve">  49.3</t>
  </si>
  <si>
    <t>Pregatirea cadrelor prin postdoctorat</t>
  </si>
  <si>
    <t>1908</t>
  </si>
  <si>
    <t xml:space="preserve">  95.6</t>
  </si>
  <si>
    <t>Politici si management in domeniul agriculturii,dezvoltarii regionale si mediului</t>
  </si>
  <si>
    <t>5101</t>
  </si>
  <si>
    <t xml:space="preserve">  81.3</t>
  </si>
  <si>
    <t>Dezvoltarea durabila a sectoarelor fitotehnie si horticultura</t>
  </si>
  <si>
    <t>5102</t>
  </si>
  <si>
    <t>Cresterea si sanatatea animalelor</t>
  </si>
  <si>
    <t>5103</t>
  </si>
  <si>
    <t>Dezvoltarea viticulturii si vinificatiei</t>
  </si>
  <si>
    <t>5104</t>
  </si>
  <si>
    <t xml:space="preserve">  53.0</t>
  </si>
  <si>
    <t>Subventionarea producatorilor agricoli</t>
  </si>
  <si>
    <t>5105</t>
  </si>
  <si>
    <t>Securitate alimentara</t>
  </si>
  <si>
    <t>5106</t>
  </si>
  <si>
    <t xml:space="preserve">   5.4</t>
  </si>
  <si>
    <t>Cercetari stiintifice aplicate in domeniul agriculturii, in directia strategica "Biotehnologie"</t>
  </si>
  <si>
    <t>5107</t>
  </si>
  <si>
    <t xml:space="preserve">  87.4</t>
  </si>
  <si>
    <t>Sisteme de irigare si desecare</t>
  </si>
  <si>
    <t>5108</t>
  </si>
  <si>
    <t xml:space="preserve">  65.7</t>
  </si>
  <si>
    <t xml:space="preserve">  55.5</t>
  </si>
  <si>
    <t>Reglementare si control al extractiei  resurselor  minerale utilile</t>
  </si>
  <si>
    <t>5902</t>
  </si>
  <si>
    <t>Explorarea subsolului</t>
  </si>
  <si>
    <t>5903</t>
  </si>
  <si>
    <t>Implementarea proiectelor de dezvoltare regionala</t>
  </si>
  <si>
    <t>6105</t>
  </si>
  <si>
    <t xml:space="preserve">  85.7</t>
  </si>
  <si>
    <t>Dezvoltarea turismului</t>
  </si>
  <si>
    <t>6602</t>
  </si>
  <si>
    <t xml:space="preserve">  87.5</t>
  </si>
  <si>
    <t xml:space="preserve">  76.3</t>
  </si>
  <si>
    <t>Prognozarea meteo</t>
  </si>
  <si>
    <t>5010</t>
  </si>
  <si>
    <t xml:space="preserve">  98.6</t>
  </si>
  <si>
    <t>Politici si management in domeniul protectiei mediului</t>
  </si>
  <si>
    <t>7001</t>
  </si>
  <si>
    <t xml:space="preserve">  94.4</t>
  </si>
  <si>
    <t>Managementul integrat al deseurilor si a substantelor chimice</t>
  </si>
  <si>
    <t>7002</t>
  </si>
  <si>
    <t xml:space="preserve">  60.6</t>
  </si>
  <si>
    <t>Securitate ecologica a mediului</t>
  </si>
  <si>
    <t>7003</t>
  </si>
  <si>
    <t>Monitoringul calitatii mediului</t>
  </si>
  <si>
    <t>7004</t>
  </si>
  <si>
    <t xml:space="preserve">  58.2</t>
  </si>
  <si>
    <t>Protectia si conservarea biodiversitatii</t>
  </si>
  <si>
    <t>7005</t>
  </si>
  <si>
    <t xml:space="preserve">  20.4</t>
  </si>
  <si>
    <t>Cercetari stiintifice aplicate in domeniul protectiei mediului</t>
  </si>
  <si>
    <t>7007</t>
  </si>
  <si>
    <t xml:space="preserve">  96.4</t>
  </si>
  <si>
    <t>Radioprotectie si securitate nucleara</t>
  </si>
  <si>
    <t>7008</t>
  </si>
  <si>
    <t>Atenuarea si adaptarea la schimbarile climatice</t>
  </si>
  <si>
    <t>7011</t>
  </si>
  <si>
    <t xml:space="preserve">  81.6</t>
  </si>
  <si>
    <t>Aprovizionarea cu apa si canalizare</t>
  </si>
  <si>
    <t>7503</t>
  </si>
  <si>
    <t xml:space="preserve">  82.4</t>
  </si>
  <si>
    <t>Constructia locuintelor</t>
  </si>
  <si>
    <t>7504</t>
  </si>
  <si>
    <t xml:space="preserve">  59.9</t>
  </si>
  <si>
    <t xml:space="preserve">  90.9</t>
  </si>
  <si>
    <t>Servicii generale in educatie</t>
  </si>
  <si>
    <t>8813</t>
  </si>
  <si>
    <t xml:space="preserve">  62.6</t>
  </si>
  <si>
    <t>MINISTERUL EDUCATIEI, CULTURII SI CERCETARII</t>
  </si>
  <si>
    <t>0220</t>
  </si>
  <si>
    <t>Cercetari stiintifice aplicate in directia strategica "Patrimoniul national si dezvoltarea societatii"</t>
  </si>
  <si>
    <t>0807</t>
  </si>
  <si>
    <t>Cercetari stiintifice fundamentale in directia strategica "Materiale, tehnologii si produse inovative"</t>
  </si>
  <si>
    <t>1602</t>
  </si>
  <si>
    <t xml:space="preserve">  60.7</t>
  </si>
  <si>
    <t>Cercetari stiintifice fundamentale in directia strategica "Eficienta energetica si valorificarea surselor regenerabile de energie"</t>
  </si>
  <si>
    <t>1603</t>
  </si>
  <si>
    <t>Cercetari stiintifice fundamentale in directia strategica "Sanatate si biomedicina"</t>
  </si>
  <si>
    <t>1604</t>
  </si>
  <si>
    <t xml:space="preserve">  90.2</t>
  </si>
  <si>
    <t>Cercetari stiintifice fundamentale in directia strategica "Patrimoniul national si dezvoltarea societatii"</t>
  </si>
  <si>
    <t>1606</t>
  </si>
  <si>
    <t xml:space="preserve">  19.1</t>
  </si>
  <si>
    <t>Servicii de suport pentru sfera stiintei si inovarii</t>
  </si>
  <si>
    <t>1907</t>
  </si>
  <si>
    <t xml:space="preserve">  80.6</t>
  </si>
  <si>
    <t>Cercetari stiintifice aplicate in domeniul politicilor macroeconomice si programelor de dezvoltare economica, in directia strategica "Materiale, tehnologii si produse inovative ".</t>
  </si>
  <si>
    <t>5007</t>
  </si>
  <si>
    <t xml:space="preserve">  77.1</t>
  </si>
  <si>
    <t xml:space="preserve">  95.0</t>
  </si>
  <si>
    <t>Cercetari stiintifice aplicate in sectorul energetic in directia strategica "Eficienta, energetica si valorificarea surselor regenerabile de energie"</t>
  </si>
  <si>
    <t>5807</t>
  </si>
  <si>
    <t xml:space="preserve">  27.5</t>
  </si>
  <si>
    <t xml:space="preserve">  92.8</t>
  </si>
  <si>
    <t>Cercetari stiintifice aplicate in domeniul sanatatii publice si serviciilor medicale, in directia strategica "Sanatate si biomedicina"</t>
  </si>
  <si>
    <t>8007</t>
  </si>
  <si>
    <t>Cultura,  sport,  tineret, culte si  odihna</t>
  </si>
  <si>
    <t>08</t>
  </si>
  <si>
    <t xml:space="preserve">  93.4</t>
  </si>
  <si>
    <t>Dezvoltarea culturii</t>
  </si>
  <si>
    <t>8502</t>
  </si>
  <si>
    <t xml:space="preserve">  98.9</t>
  </si>
  <si>
    <t>Potejarea si punerea in valoare a patrimoniului cultural national</t>
  </si>
  <si>
    <t>8503</t>
  </si>
  <si>
    <t>Sustinerea culturii scrise</t>
  </si>
  <si>
    <t>8504</t>
  </si>
  <si>
    <t>Sustinerea cinematografiei</t>
  </si>
  <si>
    <t>8510</t>
  </si>
  <si>
    <t>Politici si management in domeniul tineretului si sportului</t>
  </si>
  <si>
    <t>8601</t>
  </si>
  <si>
    <t>Sport</t>
  </si>
  <si>
    <t>8602</t>
  </si>
  <si>
    <t xml:space="preserve">  89.7</t>
  </si>
  <si>
    <t>Tineret</t>
  </si>
  <si>
    <t>8603</t>
  </si>
  <si>
    <t xml:space="preserve">  65.9</t>
  </si>
  <si>
    <t xml:space="preserve">  92.4</t>
  </si>
  <si>
    <t>Politicii si management in domeniul  educatiei,culturii si cercetarii</t>
  </si>
  <si>
    <t>8801</t>
  </si>
  <si>
    <t xml:space="preserve">  33.5</t>
  </si>
  <si>
    <t>Invatamint  gimnazial</t>
  </si>
  <si>
    <t>8804</t>
  </si>
  <si>
    <t xml:space="preserve">  93.6</t>
  </si>
  <si>
    <t>Invatamint  special</t>
  </si>
  <si>
    <t>8805</t>
  </si>
  <si>
    <t>Invatamint  liceal</t>
  </si>
  <si>
    <t>8806</t>
  </si>
  <si>
    <t>Invatamint  profesional-tehnic secundar</t>
  </si>
  <si>
    <t>8808</t>
  </si>
  <si>
    <t xml:space="preserve">  80.7</t>
  </si>
  <si>
    <t xml:space="preserve">  85.5</t>
  </si>
  <si>
    <t>Educatie extrascolara si sustinerea elevilor dotati</t>
  </si>
  <si>
    <t>8814</t>
  </si>
  <si>
    <t xml:space="preserve">  79.9</t>
  </si>
  <si>
    <t>Curriculum</t>
  </si>
  <si>
    <t>8815</t>
  </si>
  <si>
    <t xml:space="preserve">  86.7</t>
  </si>
  <si>
    <t>Asigurarea calitatii in invatamint</t>
  </si>
  <si>
    <t>8816</t>
  </si>
  <si>
    <t xml:space="preserve">  73.5</t>
  </si>
  <si>
    <t>MINISTERUL SANATATII, MUNCII SI PROTECTIEI SOCIALE</t>
  </si>
  <si>
    <t>0221</t>
  </si>
  <si>
    <t xml:space="preserve">  70.3</t>
  </si>
  <si>
    <t xml:space="preserve">  96.7</t>
  </si>
  <si>
    <t>Servicii generale in domeniul fortei de munca</t>
  </si>
  <si>
    <t>5003</t>
  </si>
  <si>
    <t xml:space="preserve">  63.4</t>
  </si>
  <si>
    <t>Sanatate publica</t>
  </si>
  <si>
    <t>8004</t>
  </si>
  <si>
    <t xml:space="preserve">  92.6</t>
  </si>
  <si>
    <t>Asistenta medicala specializata de ambulatoriu</t>
  </si>
  <si>
    <t>8006</t>
  </si>
  <si>
    <t xml:space="preserve">  85.3</t>
  </si>
  <si>
    <t xml:space="preserve">  96.0</t>
  </si>
  <si>
    <t>Asistenta medicala  de reabilitare si recuperare</t>
  </si>
  <si>
    <t>8013</t>
  </si>
  <si>
    <t xml:space="preserve">  96.1</t>
  </si>
  <si>
    <t>Medicina legala</t>
  </si>
  <si>
    <t>8014</t>
  </si>
  <si>
    <t>Programe nationale si speciale in domeniul ocrotirii sanatatii</t>
  </si>
  <si>
    <t>8018</t>
  </si>
  <si>
    <t xml:space="preserve">  85.8</t>
  </si>
  <si>
    <t>Dezvoltarea si modernizarea institutiilor in domeniul ocrotirii sanatatii</t>
  </si>
  <si>
    <t>8019</t>
  </si>
  <si>
    <t xml:space="preserve">  40.6</t>
  </si>
  <si>
    <t>Invatamint  superior postuniversitar</t>
  </si>
  <si>
    <t>8811</t>
  </si>
  <si>
    <t xml:space="preserve">  74.9</t>
  </si>
  <si>
    <t>Politici si management in domeniul ocrotirii sanatatii si protectiei sociale</t>
  </si>
  <si>
    <t>9001</t>
  </si>
  <si>
    <t>Protectie a persoanelor in etate</t>
  </si>
  <si>
    <t>9004</t>
  </si>
  <si>
    <t>Protectie a somerilor</t>
  </si>
  <si>
    <t>9008</t>
  </si>
  <si>
    <t xml:space="preserve">  32.0</t>
  </si>
  <si>
    <t>Protectie in domeniul asigurarii cu locuinte</t>
  </si>
  <si>
    <t>9009</t>
  </si>
  <si>
    <t xml:space="preserve">  78.6</t>
  </si>
  <si>
    <t>Protectia sociala a persoanelor cu dizabilitati</t>
  </si>
  <si>
    <t>9010</t>
  </si>
  <si>
    <t xml:space="preserve">  76.9</t>
  </si>
  <si>
    <t>Protectie sociala in cazuri exceptionale</t>
  </si>
  <si>
    <t>9012</t>
  </si>
  <si>
    <t xml:space="preserve">  62.0</t>
  </si>
  <si>
    <t>Serviciul public in domeniul protectiei sociale</t>
  </si>
  <si>
    <t>9017</t>
  </si>
  <si>
    <t xml:space="preserve">  52.1</t>
  </si>
  <si>
    <t>Sustinerea activitatilor sistemului de protectie sociala</t>
  </si>
  <si>
    <t>9020</t>
  </si>
  <si>
    <t xml:space="preserve">  50.2</t>
  </si>
  <si>
    <t>BIROUL NATIONAL DE STATISTICA AL REPUBLICII MOLDOVA</t>
  </si>
  <si>
    <t>0241</t>
  </si>
  <si>
    <t xml:space="preserve">  92.1</t>
  </si>
  <si>
    <t>Politici si management in domeniul statisticii</t>
  </si>
  <si>
    <t>1201</t>
  </si>
  <si>
    <t>Lucrari statistice</t>
  </si>
  <si>
    <t>1202</t>
  </si>
  <si>
    <t>Desfasurarea recensamintelor</t>
  </si>
  <si>
    <t>1204</t>
  </si>
  <si>
    <t xml:space="preserve">  51.0</t>
  </si>
  <si>
    <t>AGENTIA RELATII FUNCIARE SI CADASTRU</t>
  </si>
  <si>
    <t>0242</t>
  </si>
  <si>
    <t xml:space="preserve">  86.1</t>
  </si>
  <si>
    <t>Politici si management in domeniul geodeziei, cartografiei si cadastrului</t>
  </si>
  <si>
    <t>6901</t>
  </si>
  <si>
    <t>Dezvoltarea relatiilor funciare si a cadastrului</t>
  </si>
  <si>
    <t>6902</t>
  </si>
  <si>
    <t>Conservarea si sporirea fertilitatii solului</t>
  </si>
  <si>
    <t>6903</t>
  </si>
  <si>
    <t xml:space="preserve">  46.8</t>
  </si>
  <si>
    <t xml:space="preserve">  61.6</t>
  </si>
  <si>
    <t>Geodezie, cartografie si geoinformatica</t>
  </si>
  <si>
    <t>6905</t>
  </si>
  <si>
    <t xml:space="preserve">  98.0</t>
  </si>
  <si>
    <t>AGENTIA RELATII INTERETNICE</t>
  </si>
  <si>
    <t>0243</t>
  </si>
  <si>
    <t xml:space="preserve">  83.6</t>
  </si>
  <si>
    <t>Politici si management in domeniul minoritatilor nationale</t>
  </si>
  <si>
    <t>2401</t>
  </si>
  <si>
    <t>Relatii interetnice</t>
  </si>
  <si>
    <t>2402</t>
  </si>
  <si>
    <t xml:space="preserve">  54.2</t>
  </si>
  <si>
    <t>AGENTIA "MOLDSILVA"</t>
  </si>
  <si>
    <t>0244</t>
  </si>
  <si>
    <t>Politici si management in domeniul  sectorului forestier</t>
  </si>
  <si>
    <t>5401</t>
  </si>
  <si>
    <t>Dezvoltarea silviculturii</t>
  </si>
  <si>
    <t>5402</t>
  </si>
  <si>
    <t>AGENTIA MEDICAMENTULUI SI DISPOZITIVELOR MEDICALE</t>
  </si>
  <si>
    <t>0248</t>
  </si>
  <si>
    <t xml:space="preserve">  71.0</t>
  </si>
  <si>
    <t>Management  al medicamentelor si dispozitivelor medicale</t>
  </si>
  <si>
    <t>8016</t>
  </si>
  <si>
    <t>AGENTIA PROPRIETATII PUBLICE</t>
  </si>
  <si>
    <t>0249</t>
  </si>
  <si>
    <t>Administrarea patrimoniului de stat</t>
  </si>
  <si>
    <t>5009</t>
  </si>
  <si>
    <t>AGENTIA NATIONALA PENTRU CERCETARE SI DEZVOLTARE</t>
  </si>
  <si>
    <t>0250</t>
  </si>
  <si>
    <t xml:space="preserve">  87.0</t>
  </si>
  <si>
    <t xml:space="preserve">  82.3</t>
  </si>
  <si>
    <t xml:space="preserve">  65.8</t>
  </si>
  <si>
    <t xml:space="preserve">  93.7</t>
  </si>
  <si>
    <t xml:space="preserve">  88.3</t>
  </si>
  <si>
    <t xml:space="preserve">  99.1</t>
  </si>
  <si>
    <t>AGENTIA DE INVESTITII</t>
  </si>
  <si>
    <t>0251</t>
  </si>
  <si>
    <t xml:space="preserve">  65.2</t>
  </si>
  <si>
    <t xml:space="preserve">  59.7</t>
  </si>
  <si>
    <t>Promovarea investitiilor</t>
  </si>
  <si>
    <t>5016</t>
  </si>
  <si>
    <t xml:space="preserve">  89.1</t>
  </si>
  <si>
    <t>AGENTIA DE STAT PENTRU PROPRIETATEA INTELECTUALA</t>
  </si>
  <si>
    <t>0252</t>
  </si>
  <si>
    <t xml:space="preserve">  67.3</t>
  </si>
  <si>
    <t>Proprietate intelectuala</t>
  </si>
  <si>
    <t>5017</t>
  </si>
  <si>
    <t>AGENTIA NATIONALA PENTRU SIGURANTA ALIMENTELOR</t>
  </si>
  <si>
    <t>0275</t>
  </si>
  <si>
    <t xml:space="preserve">  81.2</t>
  </si>
  <si>
    <t xml:space="preserve">  94.2</t>
  </si>
  <si>
    <t>AGENTIA NATIONALA ANTIDOPING</t>
  </si>
  <si>
    <t>0277</t>
  </si>
  <si>
    <t xml:space="preserve">  72.9</t>
  </si>
  <si>
    <t>CENTRUL SERVICIULUI CIVIL</t>
  </si>
  <si>
    <t>0279</t>
  </si>
  <si>
    <t xml:space="preserve">  99.4</t>
  </si>
  <si>
    <t>Serviciul civil de alternativa</t>
  </si>
  <si>
    <t>3105</t>
  </si>
  <si>
    <t>CONSILIUL SUPERIOR AL MAGISTRATURII</t>
  </si>
  <si>
    <t xml:space="preserve">  98.8</t>
  </si>
  <si>
    <t>Organizare a sistemului judecatoresc</t>
  </si>
  <si>
    <t>4002</t>
  </si>
  <si>
    <t>Infaptuirea justitiei</t>
  </si>
  <si>
    <t>4018</t>
  </si>
  <si>
    <t>CONSILIUL SUPERIOR AL PROCURORILOR</t>
  </si>
  <si>
    <t xml:space="preserve">  80.3</t>
  </si>
  <si>
    <t>Organizarea activitatii sistemului Procuraturii</t>
  </si>
  <si>
    <t>4019</t>
  </si>
  <si>
    <t>PROCURATURA GENERALA</t>
  </si>
  <si>
    <t>Implementare a politicii penale a statului</t>
  </si>
  <si>
    <t>4006</t>
  </si>
  <si>
    <t>OFICIUL AVOCATULUI POPORULUI</t>
  </si>
  <si>
    <t>Respectarea drepturilor si libertatilor omului</t>
  </si>
  <si>
    <t>0402</t>
  </si>
  <si>
    <t>COMISIA ELECTORALA CENTRALA</t>
  </si>
  <si>
    <t xml:space="preserve">  83.9</t>
  </si>
  <si>
    <t>Sistemul electoral</t>
  </si>
  <si>
    <t>2202</t>
  </si>
  <si>
    <t>CENTRUL NATIONAL PENTRU PROTECTIA DATELOR CU CARACTER PERSONAL</t>
  </si>
  <si>
    <t>0403</t>
  </si>
  <si>
    <t>Protectia datelor personale</t>
  </si>
  <si>
    <t>1503</t>
  </si>
  <si>
    <t>CONSILIUL AUDIOVIZUALULUI</t>
  </si>
  <si>
    <t>0404</t>
  </si>
  <si>
    <t>Asigurarea controlului asupra institutiilor in domeniul audiovizualului</t>
  </si>
  <si>
    <t>8509</t>
  </si>
  <si>
    <t>CONSILIUL CONCURENTEI</t>
  </si>
  <si>
    <t>0405</t>
  </si>
  <si>
    <t>Protectia concurentei</t>
  </si>
  <si>
    <t>5005</t>
  </si>
  <si>
    <t>SERVICIUL DE INFORMATII SI SECURITATE</t>
  </si>
  <si>
    <t>0406</t>
  </si>
  <si>
    <t xml:space="preserve">  94.8</t>
  </si>
  <si>
    <t>Politici si management in domeniul securitatii nationale</t>
  </si>
  <si>
    <t>3601</t>
  </si>
  <si>
    <t>Asigurarea securitatii de stat</t>
  </si>
  <si>
    <t>3602</t>
  </si>
  <si>
    <t xml:space="preserve">  86.9</t>
  </si>
  <si>
    <t>Sistemul  de curierat</t>
  </si>
  <si>
    <t>6502</t>
  </si>
  <si>
    <t>AUTORITATEA NATIONALA DE INTEGRITATE</t>
  </si>
  <si>
    <t>0407</t>
  </si>
  <si>
    <t xml:space="preserve">  58.1</t>
  </si>
  <si>
    <t>Controlul  averii, intereselor personale, regimului juridic al conflictelor de interese, incompatibilitatilor si restrictiilor</t>
  </si>
  <si>
    <t>0702</t>
  </si>
  <si>
    <t>SERVICIUL DE PROTECTIE SI PAZA DE STAT</t>
  </si>
  <si>
    <t>0408</t>
  </si>
  <si>
    <t xml:space="preserve">  65.0</t>
  </si>
  <si>
    <t>CONSILIUL PENTRU PREVENIREA SI ELIMINAREA DISCRIMINARII SI ASIGURARII EGALITATII</t>
  </si>
  <si>
    <t>0409</t>
  </si>
  <si>
    <t>Protectia impotriva discriminarii</t>
  </si>
  <si>
    <t>AGENTIA NATIONALA PENTRU SOLUTIONAREA CONTESTATIILOR</t>
  </si>
  <si>
    <t>0410</t>
  </si>
  <si>
    <t>SERVICIUL PREVENIREA SI COMBATEREA SPALARII BANILOR</t>
  </si>
  <si>
    <t>0411</t>
  </si>
  <si>
    <t>Prevenirea si combaterea spalarii banilor si finantarii terorismului</t>
  </si>
  <si>
    <t>4803</t>
  </si>
  <si>
    <t>CENTRUL NATIONAL ANTICORUPTIE</t>
  </si>
  <si>
    <t>0412</t>
  </si>
  <si>
    <t xml:space="preserve">  95.4</t>
  </si>
  <si>
    <t>Prevenire, cercetare  si combaterea  contraventiilor coruptionale</t>
  </si>
  <si>
    <t>4802</t>
  </si>
  <si>
    <t>ACADEMIA DE STIINTE A MOLDOVEI</t>
  </si>
  <si>
    <t xml:space="preserve">  79.5</t>
  </si>
  <si>
    <t xml:space="preserve">  82.1</t>
  </si>
  <si>
    <t xml:space="preserve">  77.6</t>
  </si>
  <si>
    <t>INSTITUTUL NATIONAL AL JUSTITIEI</t>
  </si>
  <si>
    <t>Instruire initiala si continua in domeniul justitiei</t>
  </si>
  <si>
    <t>4012</t>
  </si>
  <si>
    <t>INSTITUTIA PUBLICA NATIONALA A AUDIOVIZUALULUI COMPANIA "TELERADIO-MOLDOVA"</t>
  </si>
  <si>
    <t>0503</t>
  </si>
  <si>
    <t>Sustinerea  televiziunii si radoidifuziunii publice</t>
  </si>
  <si>
    <t>8505</t>
  </si>
  <si>
    <t>FONDUL DE INVESTITII SOCIALE</t>
  </si>
  <si>
    <t>Educatie timpurie</t>
  </si>
  <si>
    <t>8802</t>
  </si>
  <si>
    <t xml:space="preserve">  75.3</t>
  </si>
  <si>
    <t>Invatamint primar</t>
  </si>
  <si>
    <t>8803</t>
  </si>
  <si>
    <t xml:space="preserve">  95.9</t>
  </si>
  <si>
    <t xml:space="preserve">  97.3</t>
  </si>
  <si>
    <t>FONDUL DE DEZVOLTARE DURABILA MOLDOVA</t>
  </si>
  <si>
    <t>0505</t>
  </si>
  <si>
    <t xml:space="preserve">  53.6</t>
  </si>
  <si>
    <t>ACTIUNI GENERALE</t>
  </si>
  <si>
    <t>0799</t>
  </si>
  <si>
    <t xml:space="preserve">  95.5</t>
  </si>
  <si>
    <t>Cooperare extermna</t>
  </si>
  <si>
    <t>0604</t>
  </si>
  <si>
    <t>Gestionarea fondurilor de rezerva si  de interventie</t>
  </si>
  <si>
    <t>0802</t>
  </si>
  <si>
    <t>Reintegrarea tarii</t>
  </si>
  <si>
    <t>0803</t>
  </si>
  <si>
    <t>Reforma administratiei publice</t>
  </si>
  <si>
    <t>0804</t>
  </si>
  <si>
    <t>Actiuni cu caracter general</t>
  </si>
  <si>
    <t>0808</t>
  </si>
  <si>
    <t xml:space="preserve">  34.5</t>
  </si>
  <si>
    <t>Raporturi interbugetare pentru nivelarea posibilitatilor financiare</t>
  </si>
  <si>
    <t>1101</t>
  </si>
  <si>
    <t>Raporturi interbugetare cu destinatie speciala</t>
  </si>
  <si>
    <t>1102</t>
  </si>
  <si>
    <t xml:space="preserve">  93.9</t>
  </si>
  <si>
    <t>Raporturi interbugetare de compensare</t>
  </si>
  <si>
    <t>1103</t>
  </si>
  <si>
    <t>Datoria de stat interna</t>
  </si>
  <si>
    <t>1701</t>
  </si>
  <si>
    <t>Datoria de stat externa</t>
  </si>
  <si>
    <t>1702</t>
  </si>
  <si>
    <t xml:space="preserve">  82.5</t>
  </si>
  <si>
    <t xml:space="preserve">  49.5</t>
  </si>
  <si>
    <t>Asigurarea obligatorie de asistenta medicala din partea statului</t>
  </si>
  <si>
    <t>8020</t>
  </si>
  <si>
    <t xml:space="preserve">  97.0</t>
  </si>
  <si>
    <t xml:space="preserve">  39.8</t>
  </si>
  <si>
    <t>Asigurarea de catre stat a solilor sportive la nivel local</t>
  </si>
  <si>
    <t>8604</t>
  </si>
  <si>
    <t xml:space="preserve">  77.9</t>
  </si>
  <si>
    <t>Asigurarea de catre stat a invatamintului la nivel local</t>
  </si>
  <si>
    <t>8817</t>
  </si>
  <si>
    <t xml:space="preserve">  60.8</t>
  </si>
  <si>
    <t>Sustinerea suplimentara a unor categorii de populatie</t>
  </si>
  <si>
    <t>9011</t>
  </si>
  <si>
    <t xml:space="preserve">  98.7</t>
  </si>
  <si>
    <t>Compensarea pierderilor pentru depunerile banesti ale cetatenilor in Banca de Economii</t>
  </si>
  <si>
    <t>9014</t>
  </si>
  <si>
    <t xml:space="preserve">  79.4</t>
  </si>
  <si>
    <t>Protectia sociala a persoanelor   in situatii de risc</t>
  </si>
  <si>
    <t>9015</t>
  </si>
  <si>
    <t>Sustinerea sistemului public de  asigurari sociale</t>
  </si>
  <si>
    <t>9016</t>
  </si>
  <si>
    <t xml:space="preserve">  86.2</t>
  </si>
  <si>
    <t xml:space="preserve">  49.6</t>
  </si>
  <si>
    <t>Subventionarea dobinzilor la creditele bancare preferentiale acordate cooperativelor de constructii</t>
  </si>
  <si>
    <t>9023</t>
  </si>
  <si>
    <t>Compensarea diferentei de tarife la energia electrica si gazele naturale  pentru populatia din unele localitati din raioanele Dubasari si Causeni si din satul Varnita din raionul Anenii Noi</t>
  </si>
  <si>
    <t>9030</t>
  </si>
  <si>
    <t xml:space="preserve">  77.5</t>
  </si>
  <si>
    <t>Asistenta sociala de catre stat a unor categorii de cetateni la nivel local</t>
  </si>
  <si>
    <t>9032</t>
  </si>
  <si>
    <t>TOTAL</t>
  </si>
  <si>
    <t xml:space="preserve">     Șef Direcție politici bugetare sectoriale</t>
  </si>
  <si>
    <t>Vasile Botica</t>
  </si>
  <si>
    <t xml:space="preserve">     Șef Direcție investiții publice</t>
  </si>
  <si>
    <t>Viorel Pană</t>
  </si>
  <si>
    <t xml:space="preserve">Formularul nr.3.1_x000D_
</t>
  </si>
  <si>
    <t>Raport _x000D_
privind executarea bugetelor autoritatilor finantate de la bugetul de stat_x000D_
la partea de resurse totale pe anul 2020_x000D_
(conform anexei nr.3 la Legea bugetului de stat pe anul 2020)</t>
  </si>
  <si>
    <t xml:space="preserve">Formularul nr.3.2_x000D_
</t>
  </si>
  <si>
    <t>Raport _x000D_
privind executarea bugetelor autoritatilor finantate de la bugetul de stat_x000D_
la partea de resurse generale pe anul 2020_x000D_
(conform anexei nr.3 la Legea bugetului de stat pe anul 2020)</t>
  </si>
  <si>
    <t xml:space="preserve">  94.5</t>
  </si>
  <si>
    <t xml:space="preserve">  93.3</t>
  </si>
  <si>
    <t xml:space="preserve">  79.2</t>
  </si>
  <si>
    <t xml:space="preserve">  77.8</t>
  </si>
  <si>
    <t xml:space="preserve"> 130.5</t>
  </si>
  <si>
    <t xml:space="preserve">  89.2</t>
  </si>
  <si>
    <t xml:space="preserve">  95.1</t>
  </si>
  <si>
    <t xml:space="preserve">Formularul nr.3.3_x000D_
</t>
  </si>
  <si>
    <t>Raport _x000D_
privind executarea bugetelor autoritatilor finantate de la bugetul de stat_x000D_
la partea de venituri colectate pe anul 2020_x000D_
(conform anexei nr.3 la Legea bugetului de stat pe anul 2020)</t>
  </si>
  <si>
    <t xml:space="preserve">  61.4</t>
  </si>
  <si>
    <t xml:space="preserve"> 113.4</t>
  </si>
  <si>
    <t xml:space="preserve">  80.5</t>
  </si>
  <si>
    <t xml:space="preserve">  85.4</t>
  </si>
  <si>
    <t xml:space="preserve">  76.1</t>
  </si>
  <si>
    <t xml:space="preserve">  64.7</t>
  </si>
  <si>
    <t xml:space="preserve"> 162.0</t>
  </si>
  <si>
    <t xml:space="preserve">  79.8</t>
  </si>
  <si>
    <t xml:space="preserve">  73.3</t>
  </si>
  <si>
    <t xml:space="preserve">  70.5</t>
  </si>
  <si>
    <t xml:space="preserve">   6.5</t>
  </si>
  <si>
    <t xml:space="preserve"> 122.4</t>
  </si>
  <si>
    <t xml:space="preserve"> 127.0</t>
  </si>
  <si>
    <t xml:space="preserve"> 110.4</t>
  </si>
  <si>
    <t xml:space="preserve"> 103.2</t>
  </si>
  <si>
    <t xml:space="preserve">  37.8</t>
  </si>
  <si>
    <t xml:space="preserve">  24.9</t>
  </si>
  <si>
    <t xml:space="preserve"> 158.2</t>
  </si>
  <si>
    <t xml:space="preserve">  89.5</t>
  </si>
  <si>
    <t xml:space="preserve">  91.2</t>
  </si>
  <si>
    <t xml:space="preserve">  50.6</t>
  </si>
  <si>
    <t xml:space="preserve"> 151.9</t>
  </si>
  <si>
    <t xml:space="preserve">  45.7</t>
  </si>
  <si>
    <t xml:space="preserve">  90.1</t>
  </si>
  <si>
    <t xml:space="preserve">Formularul nr.3.4_x000D_
</t>
  </si>
  <si>
    <t>Raport _x000D_
privind executarea bugetelor autoritatilor finantate de la bugetul de stat_x000D_
la partea de resurse ale proiecelor finantate din surse externe pe anul 2020_x000D_
(conform anexei nr.3 la Legea bugetului de stat pe anul 2020)</t>
  </si>
  <si>
    <t xml:space="preserve">  57.8</t>
  </si>
  <si>
    <t xml:space="preserve">  31.9</t>
  </si>
  <si>
    <t xml:space="preserve">  22.1</t>
  </si>
  <si>
    <t xml:space="preserve">  52.7</t>
  </si>
  <si>
    <t xml:space="preserve">  38.2</t>
  </si>
  <si>
    <t xml:space="preserve">  67.1</t>
  </si>
  <si>
    <t xml:space="preserve">  24.4</t>
  </si>
  <si>
    <t xml:space="preserve">  38.7</t>
  </si>
  <si>
    <t xml:space="preserve">  49.9</t>
  </si>
  <si>
    <t xml:space="preserve">  45.2</t>
  </si>
  <si>
    <t xml:space="preserve">  33.0</t>
  </si>
  <si>
    <t xml:space="preserve">  70.0</t>
  </si>
  <si>
    <t xml:space="preserve">Formularul nr.4_x000D_
</t>
  </si>
  <si>
    <t>Raport _x000D_
privind executarea cheltuielilor bugetului de stat conform clasificatiei functionale pe anul 2020_x000D_
(conform anexei nr.4 la Legea bugetului de stat pe anul 2020)</t>
  </si>
  <si>
    <t>SERVICII DE STAT CU DESTINATIE GENERALA</t>
  </si>
  <si>
    <t xml:space="preserve">  91.9</t>
  </si>
  <si>
    <t>Autoritati  legislative si executive, servicii bugetar-fiscale, afaceri externe</t>
  </si>
  <si>
    <t>011</t>
  </si>
  <si>
    <t>Servicii generale</t>
  </si>
  <si>
    <t>013</t>
  </si>
  <si>
    <t xml:space="preserve">  90.3</t>
  </si>
  <si>
    <t>Cercetari stiintifice fundamentale</t>
  </si>
  <si>
    <t>014</t>
  </si>
  <si>
    <t>Cercetari stiintifice aplicate legate de servicii de stat cu destinatie generala</t>
  </si>
  <si>
    <t>015</t>
  </si>
  <si>
    <t xml:space="preserve">  89.3</t>
  </si>
  <si>
    <t>Servicii de stat cu destinatie generala neatribuite la alte grupe</t>
  </si>
  <si>
    <t>016</t>
  </si>
  <si>
    <t>Serviciul datoriei</t>
  </si>
  <si>
    <t>017</t>
  </si>
  <si>
    <t>Raporturi intre nivelele administratiei publice</t>
  </si>
  <si>
    <t>018</t>
  </si>
  <si>
    <t>APARARE NATIONALA</t>
  </si>
  <si>
    <t>Forte de aparare nationala</t>
  </si>
  <si>
    <t>021</t>
  </si>
  <si>
    <t>Alte servicii in domeniul apararii neatribuite la alte grupe</t>
  </si>
  <si>
    <t>025</t>
  </si>
  <si>
    <t>ORDINE PUBLICA SI SECURITATE NATIONALA</t>
  </si>
  <si>
    <t xml:space="preserve">  96.8</t>
  </si>
  <si>
    <t>Afaceri interne</t>
  </si>
  <si>
    <t>031</t>
  </si>
  <si>
    <t xml:space="preserve">  97.7</t>
  </si>
  <si>
    <t>Servicii de protectie civila si  situatii exceptionale</t>
  </si>
  <si>
    <t>032</t>
  </si>
  <si>
    <t>Justitie</t>
  </si>
  <si>
    <t>033</t>
  </si>
  <si>
    <t>034</t>
  </si>
  <si>
    <t>Cercetari stiintifice aplicate in domeniul ordinii publice si securitatii nationale</t>
  </si>
  <si>
    <t>035</t>
  </si>
  <si>
    <t xml:space="preserve">  37.4</t>
  </si>
  <si>
    <t>Alte servicii in domeniul  ordinii publice si securitatii nationale neatribuite la alte grupe</t>
  </si>
  <si>
    <t>036</t>
  </si>
  <si>
    <t>SERVICII IN DOMENIUL ECONOMIEI</t>
  </si>
  <si>
    <t>Servicii  economice generale, comerciale si in domeniul fortei de munca</t>
  </si>
  <si>
    <t>041</t>
  </si>
  <si>
    <t>Agricultura, gospodarie silvica, gospodarie piscicola si gospodarie de vinatoare</t>
  </si>
  <si>
    <t>042</t>
  </si>
  <si>
    <t>Combustibil si energie</t>
  </si>
  <si>
    <t>043</t>
  </si>
  <si>
    <t xml:space="preserve">  66.3</t>
  </si>
  <si>
    <t>Minerit, industrie si constructii</t>
  </si>
  <si>
    <t>044</t>
  </si>
  <si>
    <t xml:space="preserve">  30.3</t>
  </si>
  <si>
    <t>Transport</t>
  </si>
  <si>
    <t>045</t>
  </si>
  <si>
    <t>Comunicatii</t>
  </si>
  <si>
    <t>046</t>
  </si>
  <si>
    <t>Alte activitati economice</t>
  </si>
  <si>
    <t>047</t>
  </si>
  <si>
    <t>Cercetari stiintifice aplicate in domeniul  economiei</t>
  </si>
  <si>
    <t>048</t>
  </si>
  <si>
    <t>PROTECTIA MEDIULUI</t>
  </si>
  <si>
    <t>Colectarea si distrugerea deseurilor</t>
  </si>
  <si>
    <t>051</t>
  </si>
  <si>
    <t xml:space="preserve">  63.3</t>
  </si>
  <si>
    <t>Protectie impotriva poluarii mediului</t>
  </si>
  <si>
    <t>053</t>
  </si>
  <si>
    <t xml:space="preserve">  72.1</t>
  </si>
  <si>
    <t>Protectie a biodiversitatii</t>
  </si>
  <si>
    <t>054</t>
  </si>
  <si>
    <t>055</t>
  </si>
  <si>
    <t>Alte servicii in domeniul protectiei mediului neatribuite la alte grupe</t>
  </si>
  <si>
    <t>056</t>
  </si>
  <si>
    <t>GOSPODARIA DE LOCUINTE SI GOSPODARIA SERVICIILOR COMUNALE</t>
  </si>
  <si>
    <t>Gospodaria  de locuinte</t>
  </si>
  <si>
    <t>061</t>
  </si>
  <si>
    <t>Aprovizionarea cu apa</t>
  </si>
  <si>
    <t>063</t>
  </si>
  <si>
    <t>Alte servicii  in domeniul gospodariei de locuinte si a gospodariei serviciilor comunale neatribuite la alte grupe</t>
  </si>
  <si>
    <t>066</t>
  </si>
  <si>
    <t>OCROTIREA SANATATII</t>
  </si>
  <si>
    <t>Produse, utilaje si echipament medical</t>
  </si>
  <si>
    <t>071</t>
  </si>
  <si>
    <t>Servicii de ambulator</t>
  </si>
  <si>
    <t>072</t>
  </si>
  <si>
    <t>Servicii spitalicesti</t>
  </si>
  <si>
    <t>073</t>
  </si>
  <si>
    <t>Servicii de sanatate publica</t>
  </si>
  <si>
    <t>074</t>
  </si>
  <si>
    <t xml:space="preserve">  89.0</t>
  </si>
  <si>
    <t>Cercetari stiintifice aplicate in domeniul ocrotirii sanatatii</t>
  </si>
  <si>
    <t>075</t>
  </si>
  <si>
    <t>Alte servicii in domeniul sanatatii neatribuite la alte grupe</t>
  </si>
  <si>
    <t>076</t>
  </si>
  <si>
    <t>CULTURA,  SPORT,  TINERET, CULTE SI  ODIHNA</t>
  </si>
  <si>
    <t>Servicii de sport, tineret si  odihna</t>
  </si>
  <si>
    <t>081</t>
  </si>
  <si>
    <t>Servicii in domeniul culturii</t>
  </si>
  <si>
    <t>082</t>
  </si>
  <si>
    <t>Servicii tele-radio si de presa</t>
  </si>
  <si>
    <t>083</t>
  </si>
  <si>
    <t>Alte servicii in domeniul culturii, tineretului, sportului, odihnei si cultelor neatribuite la alte grupe</t>
  </si>
  <si>
    <t>086</t>
  </si>
  <si>
    <t xml:space="preserve">  62.8</t>
  </si>
  <si>
    <t>INVATAMINT</t>
  </si>
  <si>
    <t>Educatie timpurie  si invatamint  primar</t>
  </si>
  <si>
    <t>091</t>
  </si>
  <si>
    <t>Invatamint secundar</t>
  </si>
  <si>
    <t>092</t>
  </si>
  <si>
    <t xml:space="preserve">  92.7</t>
  </si>
  <si>
    <t>Invatamint  profesional tehnic</t>
  </si>
  <si>
    <t>093</t>
  </si>
  <si>
    <t>Invatamint superior profesional</t>
  </si>
  <si>
    <t>094</t>
  </si>
  <si>
    <t>Invatamint nedefinit dupa nivel</t>
  </si>
  <si>
    <t>095</t>
  </si>
  <si>
    <t>Servicii afiliate invatamintului</t>
  </si>
  <si>
    <t>096</t>
  </si>
  <si>
    <t>Alte servicii din domeniul invatamintului neatribuite la alte grupe</t>
  </si>
  <si>
    <t>098</t>
  </si>
  <si>
    <t xml:space="preserve">  38.8</t>
  </si>
  <si>
    <t>PROTECTIE SOCIALA</t>
  </si>
  <si>
    <t xml:space="preserve">  92.9</t>
  </si>
  <si>
    <t>Protectie in caz de boala sau incapacitate de munca</t>
  </si>
  <si>
    <t>101</t>
  </si>
  <si>
    <t>Protectie persoanelor in etate</t>
  </si>
  <si>
    <t>102</t>
  </si>
  <si>
    <t>Protectie a familiei si a copiilor</t>
  </si>
  <si>
    <t>104</t>
  </si>
  <si>
    <t xml:space="preserve">  84.7</t>
  </si>
  <si>
    <t>Protectie in caz de somaj</t>
  </si>
  <si>
    <t>105</t>
  </si>
  <si>
    <t>Protectie in domeniul asigurarii cu  locuinte</t>
  </si>
  <si>
    <t>106</t>
  </si>
  <si>
    <t xml:space="preserve">  61.1</t>
  </si>
  <si>
    <t>Protectie  impotriva excluziunii sociale</t>
  </si>
  <si>
    <t>107</t>
  </si>
  <si>
    <t>Alte servicii in domeniul proteciei sociale neatribuite la alte grupe</t>
  </si>
  <si>
    <t>109</t>
  </si>
  <si>
    <t xml:space="preserve">Formularul nr.5_x000D_
</t>
  </si>
  <si>
    <t>Raport _x000D_
privind executarea cheltuielilor de personal pe autoritatii publice centrale pe anul 2020_x000D_
(conform anexei nr.5 la Legea bugetului de stat pe anul 2020)</t>
  </si>
  <si>
    <t xml:space="preserve">  55.8</t>
  </si>
  <si>
    <t xml:space="preserve">    Șef Direcție politici si sinteză bugetară</t>
  </si>
  <si>
    <t xml:space="preserve">     Șef adjunct Directie politici salariale</t>
  </si>
  <si>
    <t>Ludmila Burduja</t>
  </si>
  <si>
    <t>Formularul nr.6</t>
  </si>
  <si>
    <t>aprobat prin ordinul Ministrului finantelor</t>
  </si>
  <si>
    <t>nr. 18 din 27 ianuarie 2021</t>
  </si>
  <si>
    <t>Raport_x000D_
privind executarea investitiilor capitale pe autoritatile publice centrale la total pe anul 2020_x000D_
(conform anexei nr.6 la Legea bugetului de stat pe anul 2020)</t>
  </si>
  <si>
    <t>Codul</t>
  </si>
  <si>
    <t>Autoritatea publica centrala / Program / Proiect</t>
  </si>
  <si>
    <t>Executat</t>
  </si>
  <si>
    <t>TOTAL GENERAL</t>
  </si>
  <si>
    <t>Reconstructia cladirii Secretariatului Parlamentului, str. Sfatul Tarii, nr.37, municipiul Chisinau</t>
  </si>
  <si>
    <t xml:space="preserve">  51.4</t>
  </si>
  <si>
    <t>Constructia zonei de control la Postul vamal Giurgiulesti</t>
  </si>
  <si>
    <t>Constructia zonei de control la Postul vamal Costesti</t>
  </si>
  <si>
    <t xml:space="preserve">  92.2</t>
  </si>
  <si>
    <t>Constructia blocurilor sanitare la 23 de posturi vamale</t>
  </si>
  <si>
    <t xml:space="preserve">  78.8</t>
  </si>
  <si>
    <t>Proiectul "Reabilitarea si modernizarea posturilor vamale de la frontiera moldo-romana", inclusiv:</t>
  </si>
  <si>
    <t xml:space="preserve">  38.3</t>
  </si>
  <si>
    <t>Modernizarea infrastructurii Biroului vamal Leuseni</t>
  </si>
  <si>
    <t xml:space="preserve">  28.8</t>
  </si>
  <si>
    <t>Modernizarea infrastructurii Postului vamal Sculeni</t>
  </si>
  <si>
    <t>Modernizarea infrastructurii Postului vamal Giurgiulesti</t>
  </si>
  <si>
    <t xml:space="preserve">  53.7</t>
  </si>
  <si>
    <t>Proiectul "Modernizarea administrarii fiscale (TAMP)", inclusiv:</t>
  </si>
  <si>
    <t>Crearea noului site web al Serviciului Fiscal de Stat</t>
  </si>
  <si>
    <t xml:space="preserve">  35.4</t>
  </si>
  <si>
    <t>Constructia sediului Judecatoriei Hancesti</t>
  </si>
  <si>
    <t>Constructia sediului Judecatoriei Edinet</t>
  </si>
  <si>
    <t>Constructia sediului Judecatoriei Causeni</t>
  </si>
  <si>
    <t>Constructia sediului Judecatoriei Orhei</t>
  </si>
  <si>
    <t>Constructia sediului Judecatoriei Cahul</t>
  </si>
  <si>
    <t>Proiectul "Constructia penitenciarului din municipiul Chisinau"</t>
  </si>
  <si>
    <t>Constructia casei de arest din municipiul Balti</t>
  </si>
  <si>
    <t>Reconstructia Penitenciarului nr.17,  orasul Rezina</t>
  </si>
  <si>
    <t>Reconstructia perimetrului de paza al Penitenciarului nr.7, satul Rusca, raionul Hancesti</t>
  </si>
  <si>
    <t>Reconstructia perimetrului de paza al Penitenciarului nr.10, satul Goian, municipiul Chisinau</t>
  </si>
  <si>
    <t xml:space="preserve">  83.0</t>
  </si>
  <si>
    <t xml:space="preserve">  73.9</t>
  </si>
  <si>
    <t>Proiectul "Cooperare regionala pentru prevenirea si combaterea criminalitatii transfrontaliere Romania – Moldova", inclusiv:</t>
  </si>
  <si>
    <t xml:space="preserve">  50.4</t>
  </si>
  <si>
    <t>Constructia sediului pentru trei subdiviziuni operative ale Inspectoratului National de Investigatii, str. Bucuriei, nr.14, municipiul Chisinau</t>
  </si>
  <si>
    <t>Constructia izolatorului de detentie provizorie al Inspectoratului de Politie Balti</t>
  </si>
  <si>
    <t>Constructia anexei la cladirea laboratorului de expertiza genetico-judiciara (ADN), str. Putna, nr.10, municipiul Chisinau</t>
  </si>
  <si>
    <t>Proiectul "Infrastructura de comunicatii", inclusiv:</t>
  </si>
  <si>
    <t>Constructia magistralei de comunicatii si operationalizarea Centrului de Cooperare Transfrontaliera Lipcani, raionul Briceni</t>
  </si>
  <si>
    <t>Reconstructia bazinului Clubului Sportiv Central "Dinamo", str. Gheorghe Asachi, nr.23, municipiul Chisinau</t>
  </si>
  <si>
    <t xml:space="preserve">  97.1</t>
  </si>
  <si>
    <t>Proiectul "Cooperare regionala pentru prevenirea si combaterea criminalitatii transfrontaliere Romania ̶ Moldova", inclusiv:</t>
  </si>
  <si>
    <t>Reconstructia sediului Sectorului Politiei de Frontiera Stoianovca, raionul Cantemir</t>
  </si>
  <si>
    <t>Reconstructia sediului Sectorului Politiei de Frontiera Branza, raionul Cahul</t>
  </si>
  <si>
    <t>Reconstructia sediului Sectorului Politiei de Frontiera Toceni, raionul Cantemir</t>
  </si>
  <si>
    <t>Reconstructia sediului Sectorului Politiei de Frontiera Valea Mare, raionul Ungheni</t>
  </si>
  <si>
    <t>Reconstructia sediului Sectorului Politiei de Frontiera Briceni</t>
  </si>
  <si>
    <t xml:space="preserve">  92.3</t>
  </si>
  <si>
    <t>Constructia sediului Sectorului Politiei de Frontiera Soroca</t>
  </si>
  <si>
    <t>Constructia sistemului de comunicatii al Politiei de Frontiera (TETRA) pe segmentul moldo-ucrainean al frontierei</t>
  </si>
  <si>
    <t>Constructia sediului Unitatii de salvatori si pompieri Ungheni</t>
  </si>
  <si>
    <t>Reconstructia sediului Unitatii de salvatori si pompieri Cantemir</t>
  </si>
  <si>
    <t>Constructia sediului Unitatii de salvatori si pompieri Hancesti</t>
  </si>
  <si>
    <t>Constructia sediului Postului de salvatori si pompieri, satul Sanatauca, raionul Floresti</t>
  </si>
  <si>
    <t>Proiectul "Imbunatatirea infrastructurii de operare a serviciului mobil de urgenta, resuscitare si descarcerare (SMURD) si de pregatire a personalului de interventie in situatii de urgenta in zona transfrontalieră dintre Republica Moldova si Romania", inclusiv:</t>
  </si>
  <si>
    <t xml:space="preserve">  61.0</t>
  </si>
  <si>
    <t>Reconstructia sediului Punctului de operare terestra SMURD Cantemir</t>
  </si>
  <si>
    <t>Reconstructia sediului Punctului de operare terestra SMURD Ungheni</t>
  </si>
  <si>
    <t>Constructia heliportului pentru elicoptere medicale, municipiul Cahul</t>
  </si>
  <si>
    <t>Constructia heliportului pentru elicoptere medicale, municipiul Balti</t>
  </si>
  <si>
    <t>Constructia heliportului pentru elicoptere medicale, str. Poamei, nr.21, municipiul Chisinau</t>
  </si>
  <si>
    <t>Constructia heliportului pentru elicoptere medicale, str. Nicolae Testemitanu, nr.29, municipiul Chisinau</t>
  </si>
  <si>
    <t>Proiectul "Imbunatatirea capacitatilor de comunicare bazate pe TIC in zona transfrontaliera a Romaniei de Nord-Est–Republica Moldova", inclusiv:</t>
  </si>
  <si>
    <t>Reconstructia Centrului Republican de Instruire pentru Pompieri si Salvatori, satul Razeni, raionul Ialoveni</t>
  </si>
  <si>
    <t xml:space="preserve">  78.0</t>
  </si>
  <si>
    <t>Proiectul "Raspuns comun eficient in situatii de urgenta transfrontaliere", inclusiv:</t>
  </si>
  <si>
    <t>Constructia sediului Dispeceratului Regional pentru Situatii de Urgenta NORD, municipiul Balti</t>
  </si>
  <si>
    <t xml:space="preserve">  78.3</t>
  </si>
  <si>
    <t>Constructia Centrului integrat de pregatire pentru aplicarea legii, str. Nicolai Dimo nr.30, municipiul Chisinau</t>
  </si>
  <si>
    <t xml:space="preserve">  16.7</t>
  </si>
  <si>
    <t>Constructia complexului Ambasadei Republicii Moldova in Republica Belarus, orasul Minsk</t>
  </si>
  <si>
    <t xml:space="preserve"> 100.5</t>
  </si>
  <si>
    <t xml:space="preserve">  30.1</t>
  </si>
  <si>
    <t>Proiectul "Studiul de fezabilitate Interconectarea asincrona MD-RO"</t>
  </si>
  <si>
    <t xml:space="preserve"> 100.8</t>
  </si>
  <si>
    <t>Proiectul "Reabilitarea drumurilor locale"</t>
  </si>
  <si>
    <t xml:space="preserve">  83.4</t>
  </si>
  <si>
    <t>Proiectul "Sustinerea Programului in sectorul drumurilor"</t>
  </si>
  <si>
    <t xml:space="preserve"> 109.1</t>
  </si>
  <si>
    <t>Proiectul "Reabilitarea drumurilor cu suportul Republicii Belarus"</t>
  </si>
  <si>
    <t>Proiectul "Program de dezvoltare a infrastructurii drumurilor cu suportul Federatiei Ruse"</t>
  </si>
  <si>
    <t>Finalizarea constructiei pistei de decolare/aterizare pentru elicoptere cu drum de acces, satul Giurgiulesti, raionul Cahul</t>
  </si>
  <si>
    <t xml:space="preserve">  84.6</t>
  </si>
  <si>
    <t>Proiectul "Agricultura competitiva"</t>
  </si>
  <si>
    <t>Proiectul "Programul rural de rezistenta economico-climatica incluziva (IFAD VI)"</t>
  </si>
  <si>
    <t>Proiectul "Programul de rezilienta rurala (IFAD VII)"</t>
  </si>
  <si>
    <t xml:space="preserve">  56.7</t>
  </si>
  <si>
    <t>Constructia depozitului cu atmosfera controlata al Comisiei de Stat pentru Testarea Soiurilor de Plante, satul Bacioi, municipiul Chisinau</t>
  </si>
  <si>
    <t xml:space="preserve">  57.7</t>
  </si>
  <si>
    <t>Proiectul "Constructia locuintelor sociale II"</t>
  </si>
  <si>
    <t>Reconstructia si modernizarea cladirilor Centrului de Excelenta in Horticultura si Tehnologii Agricole, satul Taul, raionul Donduseni</t>
  </si>
  <si>
    <t>Constructia cladirilor Clinicii veterinare a Universitatii Agrare de Stat din Moldova, str. Mircesti, nr.42,  municipiul Chisinau</t>
  </si>
  <si>
    <t>Reconstructia serelor Gradinii Botanice Nationale (Institut) "Alexandru Ciubotaru", str. Padurii, nr.18, municipiul Chisinau</t>
  </si>
  <si>
    <t xml:space="preserve">  75.7</t>
  </si>
  <si>
    <t>Constructia edificiului Teatrului Republican Muzical-Dramatic "B. P. Hasdeu", str. Bogdan Petriceicu Hasdeu, nr. 6, municipiul Cahul</t>
  </si>
  <si>
    <t xml:space="preserve">  41.7</t>
  </si>
  <si>
    <t>Restaurarea edificiului Salii cu Orga, bd. Stefan cel Mare si Sfant nr.81, municipiul Chisinau</t>
  </si>
  <si>
    <t xml:space="preserve">  23.6</t>
  </si>
  <si>
    <t>Restaurarea edificiului Muzeului National de Arta al Moldovei, str.31 August 1989, nr.115. municipiul Chisinau</t>
  </si>
  <si>
    <t>Reconstructia sediului Muzeului de Istorie a Evreilor din Republica Moldova, municipiul Chisinau</t>
  </si>
  <si>
    <t>Restaurarea si reconstructia edificiilor Muzeului National de Etnografie si Istorie Naturala, str. Mihail Kogalniceanu, nr.82, municipiul Chisinau</t>
  </si>
  <si>
    <t>Restaurarea Bisericii "Adormirea Maicii Domnului", orasul Causeni, filiala Muzeului National de Arta</t>
  </si>
  <si>
    <t xml:space="preserve">  10.0</t>
  </si>
  <si>
    <t>Restaurarea Casei-muzeu "Alexandr Puskin", str. Anton Pann, nr.19, municipiul Chisinau</t>
  </si>
  <si>
    <t>Reconstructia blocului "B" al Muzeului National de Istorie a Moldovei (Muzeul Victimelor Deportarilor si Represiunilor Politice), str. Mitropolit Gavriil Banulescu-Bodoni, nr.16, municipiul Chisinau</t>
  </si>
  <si>
    <t>Proiectul "Promovarea traditiilor etnografice din Romania si Republica Moldova", inclusiv:</t>
  </si>
  <si>
    <t>Restaurarea Muzeului Satului, filiala Muzeului National de Etnografie si Istorie Naturala, bd. Dacia, municipiul Chisinau</t>
  </si>
  <si>
    <t>Proiectul "Istoria şi muzica – valorile care ne reunesc", inclusiv:</t>
  </si>
  <si>
    <t>Restaurarea caselor traditionale taranesti din cadrul Rezervatiei cultural-naturale "Orheiul Vechi", satele Butuceni si Morovaia, raionul Orhei</t>
  </si>
  <si>
    <t>Reconstructia bazei sportive de canotaj a Centrului Sportiv de Pregatire a Loturilor Nationale, orasul Vatra, municipiul Chisinau</t>
  </si>
  <si>
    <t>Reconstructia cladirii cu anexarea salii polivalente a Scolii Sportive Specializate de Box din satul Grimancauti, raionul Briceni</t>
  </si>
  <si>
    <t>Reconstructia caminului pentru sportivi al Centrului Sportiv de Pregatire a Loturilor Nationale, bd. Decebal, nr.72/2, municipiul Chisinau</t>
  </si>
  <si>
    <t>Constructia centralei termice pe gaze naturale a Scolii Profesionale nr. 2 din municipiul Cahul</t>
  </si>
  <si>
    <t xml:space="preserve">  76.5</t>
  </si>
  <si>
    <t>Reconstructia si modernizarea cladirilor Centrului de Excelenta in Transporturi, str. Sarmizegetusa nr.31, municipiul Chisinau</t>
  </si>
  <si>
    <t>Reconstructia si modernizarea cladirilor Centrului de Excelenta in Energetica si Electronica, str. Melestiu nr. 12, municipiul Chisinau</t>
  </si>
  <si>
    <t xml:space="preserve">  65.1</t>
  </si>
  <si>
    <t>Reconstructia si modernizarea cladirilor Centrului de Excelenta in Constructii, str. Gheorghe Asachi nr.71, municipiul Chisinau</t>
  </si>
  <si>
    <t xml:space="preserve">   1.2</t>
  </si>
  <si>
    <t>Reconstructia si modernizarea cladirilor Centrului de Excelenta Financiar-Economic, str. Miron Costin nr.26/2, municipiul Chisinau</t>
  </si>
  <si>
    <t>Reconstructia si modernizarea cladirilor Centrului de Excelenta in Energetica si Electronica, str. Mihail Sadoveanu nr.40/2, municipiul Chisinau</t>
  </si>
  <si>
    <t>Reconstructia si modernizarea cladirilor Centrului de Excelenta in Educatie Artistica "Stefan Neaga", str. Hristo Botev, nr.4, municipiul Chisinau</t>
  </si>
  <si>
    <t xml:space="preserve">  67.8</t>
  </si>
  <si>
    <t>Renovarea cladirii si a teritoriului adiacent ale Spitalului de Stat, str. Drumul Viilor nr.34, municipiul Chisinau</t>
  </si>
  <si>
    <t>Reconstructia blocului operator al Institutului de Medicina Urgenta, str. Toma Ciorba, nr.1, municipiul Chisinau</t>
  </si>
  <si>
    <t xml:space="preserve">  44.3</t>
  </si>
  <si>
    <t>Constructia Unitatii de primiri urgente a Institutului de Medicina Urgenta, str. Toma Ciorba, nr.1, municipiul Chisinau</t>
  </si>
  <si>
    <t xml:space="preserve">  78.4</t>
  </si>
  <si>
    <t>Constructia blocului locativ pentru participantii la lichidarea consecintelor avariei de la C.A.E. Cernobal, str. Alba Iulia, nr.91/3, municipiul Chisinau</t>
  </si>
  <si>
    <t xml:space="preserve">  77.0</t>
  </si>
  <si>
    <t>Constructia sediului Centrului National pentru Determinarea Dizabilitatii si Capacitatii de Munca, str. Alexandru Hajdeu nr.49, municipiul Chisinau</t>
  </si>
  <si>
    <t>Proiect de investitii capitale nr.4</t>
  </si>
  <si>
    <t>Constructia blocului de studii al Liceului Teoretic "Mihai Eminescu" din municipiul Comrat</t>
  </si>
  <si>
    <t xml:space="preserve">     Șef Direcție politici si_x000D_ sinteză bugetară</t>
  </si>
  <si>
    <t>Natalia Sclearuc</t>
  </si>
  <si>
    <t>Formularul nr.6.1</t>
  </si>
  <si>
    <t>Raport_x000D_
privind executarea investitiilor capitale pe autoritatile publice centrale din contul resurselor generale si veniturilor colectate pe anul 2020_x000D_
(conform anexei nr.6 la Legea bugetului de stat pe anul 2020)</t>
  </si>
  <si>
    <t xml:space="preserve">  79.7</t>
  </si>
  <si>
    <t xml:space="preserve">  35.8</t>
  </si>
  <si>
    <t xml:space="preserve">  25.0</t>
  </si>
  <si>
    <t xml:space="preserve">  52.4</t>
  </si>
  <si>
    <t>Reconstructia Penitenciarului nr.17, orasul Rezina</t>
  </si>
  <si>
    <t xml:space="preserve">  93.5</t>
  </si>
  <si>
    <t xml:space="preserve">  50.0</t>
  </si>
  <si>
    <t>Proiectul "Cooperare regionala pentr prevenirea si combaterea criminalitatii transfrontaliere Romania ̶ Moldova", inclusiv:</t>
  </si>
  <si>
    <t>Proiectul „Raspuns comun eficient in situatii de urgenta transfrontaliere”, inclusiv:</t>
  </si>
  <si>
    <t>Constructia edificiului Teatrului Republican Muzical-Dramatic "B. P. Hasdeu", str. Bogdan Petriceicu Hasdeu, nr.6, municipiul Cahul</t>
  </si>
  <si>
    <t>Constructia centralei termice pe gaze naturale a Scolii Profesionale nr.2 din municipiul Cahul</t>
  </si>
  <si>
    <t>Reconstructia si modernizarea cladirilor Centrului de Excelenta in Energetica si Electronica, str. Melestiu nr.12, municipiul Chisinau</t>
  </si>
  <si>
    <t xml:space="preserve">  63.9</t>
  </si>
  <si>
    <t xml:space="preserve">    Șef Direcție politici și_x000D_ sinteză bugetară</t>
  </si>
  <si>
    <t>Formularul nr.6.2</t>
  </si>
  <si>
    <t>Raport_x000D_
privind executarea investitiilor capitale pe autoritatile publice centrale din contul proiectelor finantate din surse externe pe anul 2020_x000D_
(conform anexei nr.6 la Legea bugetului de stat pe anul 2020)</t>
  </si>
  <si>
    <t xml:space="preserve">  98.1</t>
  </si>
  <si>
    <t xml:space="preserve">  40.3</t>
  </si>
  <si>
    <t xml:space="preserve">  41.1</t>
  </si>
  <si>
    <t xml:space="preserve">  54.6</t>
  </si>
  <si>
    <t>Constructia sediului pentru trei subdiviziuni operative ale Inspectoratului National de Investigatii, str. Bucuriei, nr. 14, municipiul Chisinau</t>
  </si>
  <si>
    <t xml:space="preserve">  36.6</t>
  </si>
  <si>
    <t>Constructia heliportului pentru elicoptere medicale, str. Poamei, nr. 21, municipiul Chisinau</t>
  </si>
  <si>
    <t>Constructia heliportului pentru elicoptere medicale, str. Nicolae Testemitanu, nr. 29, municipiul Chisinau</t>
  </si>
  <si>
    <t xml:space="preserve">  83.2</t>
  </si>
  <si>
    <t xml:space="preserve">  48.9</t>
  </si>
  <si>
    <t>Constructia Unitatii de primiri urgente a Institutului de Medicina Urgenta, str. Toma Ciorba, nr. 1, municipiul Chisinau</t>
  </si>
  <si>
    <t xml:space="preserve">  73.0</t>
  </si>
  <si>
    <t xml:space="preserve">     Șef Direcție politici și_x000D_ sinteză bugetară</t>
  </si>
  <si>
    <t>Raport
 privind transferurile de la bugetul de stat catre bugetele locale pe anul 2020 
(conform anexei nr.7 la Legea bugetului de stat pe anul 2020)</t>
  </si>
  <si>
    <t>Formularul nr.7                                              aprobat prin Ordinul ministerului  finantelor nr.18   din 27 ianuarie  2020</t>
  </si>
  <si>
    <t>Cod Org1 benef</t>
  </si>
  <si>
    <t xml:space="preserve">nr. rind </t>
  </si>
  <si>
    <t xml:space="preserve">Unitatea administrativ-teritorială </t>
  </si>
  <si>
    <t>Aprobat pe an</t>
  </si>
  <si>
    <t>Precizat pe an</t>
  </si>
  <si>
    <t>Executat față de precizat pe an</t>
  </si>
  <si>
    <t>devieri (+;-)</t>
  </si>
  <si>
    <t xml:space="preserve"> devieri %</t>
  </si>
  <si>
    <t>Total general</t>
  </si>
  <si>
    <t>inclusiv</t>
  </si>
  <si>
    <t>cu destinație generală</t>
  </si>
  <si>
    <t xml:space="preserve"> cu destinație specială</t>
  </si>
  <si>
    <t xml:space="preserve"> din fondul de compensare</t>
  </si>
  <si>
    <t>alte transferuri curente cu destinație generală</t>
  </si>
  <si>
    <t>2=3+4+5+6</t>
  </si>
  <si>
    <t>7=8+9+10+11</t>
  </si>
  <si>
    <t>12=13+14+15+16</t>
  </si>
  <si>
    <t>17=12-7</t>
  </si>
  <si>
    <t>18=13-8</t>
  </si>
  <si>
    <t>19=14-9</t>
  </si>
  <si>
    <t>20=15-10</t>
  </si>
  <si>
    <t>21=16-11</t>
  </si>
  <si>
    <t>22=12/7*100</t>
  </si>
  <si>
    <t>23=13/8*100</t>
  </si>
  <si>
    <t>24=14/9*100</t>
  </si>
  <si>
    <t>25=15/10*100</t>
  </si>
  <si>
    <t>26=16/11*100</t>
  </si>
  <si>
    <t>Total nivelul II</t>
  </si>
  <si>
    <t>Total nivelul I</t>
  </si>
  <si>
    <t>mun. Bălți</t>
  </si>
  <si>
    <t>Consiliul Municipal</t>
  </si>
  <si>
    <t>Elizaveta</t>
  </si>
  <si>
    <t>Sadovoe</t>
  </si>
  <si>
    <t>mun. Chișinău</t>
  </si>
  <si>
    <t>Băcioi</t>
  </si>
  <si>
    <t>Bubuieci</t>
  </si>
  <si>
    <t>Budești</t>
  </si>
  <si>
    <t>Ciorescu</t>
  </si>
  <si>
    <t>Codru</t>
  </si>
  <si>
    <t>Colonița</t>
  </si>
  <si>
    <t>Condrița</t>
  </si>
  <si>
    <t>Cricova</t>
  </si>
  <si>
    <t>Cruzești</t>
  </si>
  <si>
    <t>Durlești</t>
  </si>
  <si>
    <t>Ghidighici</t>
  </si>
  <si>
    <t>Grătiești</t>
  </si>
  <si>
    <t>Sîngera</t>
  </si>
  <si>
    <t>Stăuceni</t>
  </si>
  <si>
    <t>Tohatin</t>
  </si>
  <si>
    <t>Trușeni</t>
  </si>
  <si>
    <t>Vadul lui Vodă</t>
  </si>
  <si>
    <t>Vatra</t>
  </si>
  <si>
    <t>Anenii Noi</t>
  </si>
  <si>
    <t>Consiliul Raional</t>
  </si>
  <si>
    <t>Botnărești</t>
  </si>
  <si>
    <t>Bulboaca</t>
  </si>
  <si>
    <t>Calfa</t>
  </si>
  <si>
    <t>Chetrosu</t>
  </si>
  <si>
    <t>Chirca</t>
  </si>
  <si>
    <t>Ciobanovca</t>
  </si>
  <si>
    <t>Cobusca Nouă</t>
  </si>
  <si>
    <t>Cobusca Veche</t>
  </si>
  <si>
    <t>Delacău</t>
  </si>
  <si>
    <t>Floreni</t>
  </si>
  <si>
    <t>Geamăna</t>
  </si>
  <si>
    <t>Gura Bîcului</t>
  </si>
  <si>
    <t>Hîrbovăț</t>
  </si>
  <si>
    <t>Maximovca</t>
  </si>
  <si>
    <t>Mereni</t>
  </si>
  <si>
    <t>Merenii Noi</t>
  </si>
  <si>
    <t>Ochiul Roș</t>
  </si>
  <si>
    <t>Puhăceni</t>
  </si>
  <si>
    <t>Roșcani</t>
  </si>
  <si>
    <t>Speia</t>
  </si>
  <si>
    <t>Șerpeni</t>
  </si>
  <si>
    <t>Telița</t>
  </si>
  <si>
    <t>Ţînţăreni</t>
  </si>
  <si>
    <t>Varnița</t>
  </si>
  <si>
    <t>Zolotievca</t>
  </si>
  <si>
    <t>Basarabeasca</t>
  </si>
  <si>
    <t>Abaclia</t>
  </si>
  <si>
    <t>Başcalia</t>
  </si>
  <si>
    <t>Carabetovca</t>
  </si>
  <si>
    <t>Iordanovca</t>
  </si>
  <si>
    <t>Iserlia</t>
  </si>
  <si>
    <t>Sadaclia</t>
  </si>
  <si>
    <t>Briceni</t>
  </si>
  <si>
    <t>Balasineşti</t>
  </si>
  <si>
    <t>Bălcăuți</t>
  </si>
  <si>
    <t>Beleavinţi</t>
  </si>
  <si>
    <t>Berliniţi</t>
  </si>
  <si>
    <t>Bogdănești</t>
  </si>
  <si>
    <t>Caracuşenii Vechi</t>
  </si>
  <si>
    <t>Colicăuți</t>
  </si>
  <si>
    <t>Corjeuți</t>
  </si>
  <si>
    <t>Coteala</t>
  </si>
  <si>
    <t>Cotiujeni</t>
  </si>
  <si>
    <t>Criva</t>
  </si>
  <si>
    <t>Drepcăuți</t>
  </si>
  <si>
    <t>Grimăncăuți</t>
  </si>
  <si>
    <t>Halahora de Sus</t>
  </si>
  <si>
    <t>Hlina</t>
  </si>
  <si>
    <t>Larga</t>
  </si>
  <si>
    <t>Lipcani</t>
  </si>
  <si>
    <t>Mărcăuți</t>
  </si>
  <si>
    <t>Medveja</t>
  </si>
  <si>
    <t>Mihăileni</t>
  </si>
  <si>
    <t>Pererita</t>
  </si>
  <si>
    <t>Slobozia-Şirăuţi</t>
  </si>
  <si>
    <t>Şirăuţi</t>
  </si>
  <si>
    <t>Tabani</t>
  </si>
  <si>
    <t>Tețcani</t>
  </si>
  <si>
    <t>Trebisăuți</t>
  </si>
  <si>
    <t>Cahul</t>
  </si>
  <si>
    <t>Alexanderfeld</t>
  </si>
  <si>
    <t>Alexandru Ioan Cuza</t>
  </si>
  <si>
    <t>Andrușul de Jos</t>
  </si>
  <si>
    <t>Andrușul de Sus</t>
  </si>
  <si>
    <t>Badicul Moldovenesc</t>
  </si>
  <si>
    <t>Baurci-Moldoveni</t>
  </si>
  <si>
    <t>Borceag</t>
  </si>
  <si>
    <t>Brînza</t>
  </si>
  <si>
    <t>Bucuria</t>
  </si>
  <si>
    <t>Burlacu</t>
  </si>
  <si>
    <t>Burlăceni</t>
  </si>
  <si>
    <t>Chioselia Mare</t>
  </si>
  <si>
    <t>Cîşliţa-Prut</t>
  </si>
  <si>
    <t>Colibași</t>
  </si>
  <si>
    <t>Crihana Veche</t>
  </si>
  <si>
    <t>Cucoara</t>
  </si>
  <si>
    <t>Doina</t>
  </si>
  <si>
    <t>Găvănoasa</t>
  </si>
  <si>
    <t>Giurgiulești</t>
  </si>
  <si>
    <t>Huluboaia</t>
  </si>
  <si>
    <t>Iujnoe</t>
  </si>
  <si>
    <t>Larga Nouă</t>
  </si>
  <si>
    <t>Lebedenco</t>
  </si>
  <si>
    <t>Lopăţica</t>
  </si>
  <si>
    <t>Lucești</t>
  </si>
  <si>
    <t>Manta</t>
  </si>
  <si>
    <t>Moscovei</t>
  </si>
  <si>
    <t>Pelinei</t>
  </si>
  <si>
    <t>Roșu</t>
  </si>
  <si>
    <t>Slobozia Mare</t>
  </si>
  <si>
    <t>Taraclia de Salcie</t>
  </si>
  <si>
    <t>Tartaul de Salcie</t>
  </si>
  <si>
    <t>Tătărești</t>
  </si>
  <si>
    <t>Vadul lui Isac</t>
  </si>
  <si>
    <t>Văleni</t>
  </si>
  <si>
    <t>Zîrnești</t>
  </si>
  <si>
    <t>Cantemir</t>
  </si>
  <si>
    <t>Antonești</t>
  </si>
  <si>
    <t>Baimaclia</t>
  </si>
  <si>
    <t>Cania</t>
  </si>
  <si>
    <t>Capaclia</t>
  </si>
  <si>
    <t>Chioselia</t>
  </si>
  <si>
    <t>Ciobalaccia</t>
  </si>
  <si>
    <t>Cîietu</t>
  </si>
  <si>
    <t>Cîrpești</t>
  </si>
  <si>
    <t>Cîşla</t>
  </si>
  <si>
    <t>Cociulia</t>
  </si>
  <si>
    <t>Coştangalia</t>
  </si>
  <si>
    <t>Enichioi</t>
  </si>
  <si>
    <t>Gotești</t>
  </si>
  <si>
    <t>Haragîş</t>
  </si>
  <si>
    <t>Lărguța</t>
  </si>
  <si>
    <t>Lingura</t>
  </si>
  <si>
    <t>Pleșeni</t>
  </si>
  <si>
    <t>Plopi</t>
  </si>
  <si>
    <t>Porumbești</t>
  </si>
  <si>
    <t>Sadîc</t>
  </si>
  <si>
    <t>Stoianovca</t>
  </si>
  <si>
    <t>Şamalia</t>
  </si>
  <si>
    <t>Tartaul</t>
  </si>
  <si>
    <t>Toceni</t>
  </si>
  <si>
    <t>Țiganca</t>
  </si>
  <si>
    <t>Vişniovca</t>
  </si>
  <si>
    <t>Călărași</t>
  </si>
  <si>
    <t>Bahmut</t>
  </si>
  <si>
    <t>Bravicea</t>
  </si>
  <si>
    <t>Buda</t>
  </si>
  <si>
    <t>Căbăiești</t>
  </si>
  <si>
    <t>Dereneu</t>
  </si>
  <si>
    <t>Frumoasa</t>
  </si>
  <si>
    <t>Hirova</t>
  </si>
  <si>
    <t>Hîrjauca</t>
  </si>
  <si>
    <t>Hoginești</t>
  </si>
  <si>
    <t>Horodiște</t>
  </si>
  <si>
    <t>Meleșeni</t>
  </si>
  <si>
    <t>Nișcani</t>
  </si>
  <si>
    <t>Onișcani</t>
  </si>
  <si>
    <t>Păulești</t>
  </si>
  <si>
    <t>Peticeni</t>
  </si>
  <si>
    <t>Pitușca</t>
  </si>
  <si>
    <t>Pîrjolteni</t>
  </si>
  <si>
    <t>Răciula</t>
  </si>
  <si>
    <t>Rădeni</t>
  </si>
  <si>
    <t>Sadova</t>
  </si>
  <si>
    <t>Săseni</t>
  </si>
  <si>
    <t>Sipoteni</t>
  </si>
  <si>
    <t>Temeleuți</t>
  </si>
  <si>
    <t>Tuzara</t>
  </si>
  <si>
    <t>Ţibirica</t>
  </si>
  <si>
    <t>Vălcineț</t>
  </si>
  <si>
    <t>Vărzăreștii Noi</t>
  </si>
  <si>
    <t>Căușeni</t>
  </si>
  <si>
    <t>Baccealia</t>
  </si>
  <si>
    <t>Căinari</t>
  </si>
  <si>
    <t>Chircăiești</t>
  </si>
  <si>
    <t>Chircăieștii Noi</t>
  </si>
  <si>
    <t>Ciuflești</t>
  </si>
  <si>
    <t>Cîrnățeni</t>
  </si>
  <si>
    <t>Cîrnățenii Noi</t>
  </si>
  <si>
    <t>Copanca</t>
  </si>
  <si>
    <t>Coșcalia</t>
  </si>
  <si>
    <t>Fîrlădeni</t>
  </si>
  <si>
    <t>Grădinița</t>
  </si>
  <si>
    <t>Grigorievca</t>
  </si>
  <si>
    <t>Hagimus</t>
  </si>
  <si>
    <t>Opaci</t>
  </si>
  <si>
    <t>Pervomaisc</t>
  </si>
  <si>
    <t>Plop-Știubei</t>
  </si>
  <si>
    <t>Săiți</t>
  </si>
  <si>
    <t>Sălcuța</t>
  </si>
  <si>
    <t>Taraclia</t>
  </si>
  <si>
    <t>Tănătari</t>
  </si>
  <si>
    <t>Tănătarii Noi</t>
  </si>
  <si>
    <t>Tocuz</t>
  </si>
  <si>
    <t>Ucrainca</t>
  </si>
  <si>
    <t>Ursoaia</t>
  </si>
  <si>
    <t>Zaim</t>
  </si>
  <si>
    <t>Cimișlia</t>
  </si>
  <si>
    <t>Albina</t>
  </si>
  <si>
    <t>Batîr</t>
  </si>
  <si>
    <t>Cenac</t>
  </si>
  <si>
    <t>Ciucur-Mingir</t>
  </si>
  <si>
    <t>Codreni</t>
  </si>
  <si>
    <t>Ecaterinovca</t>
  </si>
  <si>
    <t>Gradişte</t>
  </si>
  <si>
    <t>Gura Galbenei</t>
  </si>
  <si>
    <t>Hîrtop</t>
  </si>
  <si>
    <t>Ialpujeni</t>
  </si>
  <si>
    <t>Ivanovca Nouă</t>
  </si>
  <si>
    <t>Javgur</t>
  </si>
  <si>
    <t>Lipoveni</t>
  </si>
  <si>
    <t>Mihailovca</t>
  </si>
  <si>
    <t>Porumbrei</t>
  </si>
  <si>
    <t>Sagaidac</t>
  </si>
  <si>
    <t>Satul Nou</t>
  </si>
  <si>
    <t>Selemet</t>
  </si>
  <si>
    <t>Suric</t>
  </si>
  <si>
    <t>Topala</t>
  </si>
  <si>
    <t>Troiţcoe</t>
  </si>
  <si>
    <t>Valea Perjei</t>
  </si>
  <si>
    <t>Criuleni</t>
  </si>
  <si>
    <t>Bălăbănești</t>
  </si>
  <si>
    <t>Bălțata</t>
  </si>
  <si>
    <t>Boşcana</t>
  </si>
  <si>
    <t>Cimișeni</t>
  </si>
  <si>
    <t>Corjova</t>
  </si>
  <si>
    <t>Coșernița</t>
  </si>
  <si>
    <t>Cruglic</t>
  </si>
  <si>
    <t>Dolinnoe</t>
  </si>
  <si>
    <t>Drăsliceni</t>
  </si>
  <si>
    <t>Dubăsarii Vechi</t>
  </si>
  <si>
    <t>Hîrtopul Mare</t>
  </si>
  <si>
    <t>Hrușova</t>
  </si>
  <si>
    <t>Işnovăţ</t>
  </si>
  <si>
    <t>Izbiște</t>
  </si>
  <si>
    <t>Jevreni</t>
  </si>
  <si>
    <t>Maşcăuţi</t>
  </si>
  <si>
    <t>Măgdăcești</t>
  </si>
  <si>
    <t>Miclești</t>
  </si>
  <si>
    <t>Onițcani</t>
  </si>
  <si>
    <t>Pașcani</t>
  </si>
  <si>
    <t>Răculești</t>
  </si>
  <si>
    <t>Rîșcova</t>
  </si>
  <si>
    <t>Slobozia-Dușca</t>
  </si>
  <si>
    <t>Zăicana</t>
  </si>
  <si>
    <t>Dondușeni</t>
  </si>
  <si>
    <t>Arionești</t>
  </si>
  <si>
    <t>Baraboi</t>
  </si>
  <si>
    <t>Cernoleuca</t>
  </si>
  <si>
    <t>Climăuți</t>
  </si>
  <si>
    <t>Corbu</t>
  </si>
  <si>
    <t>Crișcăuți</t>
  </si>
  <si>
    <t>Dondușeni, orașul</t>
  </si>
  <si>
    <t>Elizavetovca</t>
  </si>
  <si>
    <t>Frasin</t>
  </si>
  <si>
    <t>Moşana</t>
  </si>
  <si>
    <t>Pivniceni</t>
  </si>
  <si>
    <t>Plop</t>
  </si>
  <si>
    <t>Pocrovca</t>
  </si>
  <si>
    <t>Rediul Mare</t>
  </si>
  <si>
    <t>Scăieni</t>
  </si>
  <si>
    <t>Sudarca</t>
  </si>
  <si>
    <t>Teleșeuca</t>
  </si>
  <si>
    <t>Tîrnova</t>
  </si>
  <si>
    <t>Ţaul</t>
  </si>
  <si>
    <t>Drochia</t>
  </si>
  <si>
    <t>Antoneuca</t>
  </si>
  <si>
    <t>Baroncea</t>
  </si>
  <si>
    <t>Cotova</t>
  </si>
  <si>
    <t>Dominteni</t>
  </si>
  <si>
    <t>Drochia, orașul</t>
  </si>
  <si>
    <t>Fîntînița</t>
  </si>
  <si>
    <t>Gribova</t>
  </si>
  <si>
    <t>Hăsnăşenii Mari</t>
  </si>
  <si>
    <t>Hăsnăşenii Noi</t>
  </si>
  <si>
    <t>Maramonovca</t>
  </si>
  <si>
    <t>Miciurin</t>
  </si>
  <si>
    <t>Mîndîc</t>
  </si>
  <si>
    <t>Moara de Piatră</t>
  </si>
  <si>
    <t>Nicoreni</t>
  </si>
  <si>
    <t>Ochiul Alb</t>
  </si>
  <si>
    <t>Palanca</t>
  </si>
  <si>
    <t>Pelinia</t>
  </si>
  <si>
    <t>Pervomaiscoe</t>
  </si>
  <si>
    <t>Petreni</t>
  </si>
  <si>
    <t>Popeștii de Jos</t>
  </si>
  <si>
    <t>Popeștii de Sus</t>
  </si>
  <si>
    <t>Şalvirii Vechi</t>
  </si>
  <si>
    <t>Sofia</t>
  </si>
  <si>
    <t>Şuri</t>
  </si>
  <si>
    <t>Țarigrad</t>
  </si>
  <si>
    <t>Zgurița</t>
  </si>
  <si>
    <t>Dubăsari</t>
  </si>
  <si>
    <t>Cocieri</t>
  </si>
  <si>
    <t>Coșnița</t>
  </si>
  <si>
    <t>Doroţcaia</t>
  </si>
  <si>
    <t>Holercani</t>
  </si>
  <si>
    <t>Marcăuţi</t>
  </si>
  <si>
    <t>Molovata</t>
  </si>
  <si>
    <t>Molovata Nouă</t>
  </si>
  <si>
    <t>Oxentea</t>
  </si>
  <si>
    <t>Pîrîta</t>
  </si>
  <si>
    <t>Ustia</t>
  </si>
  <si>
    <t>Edineț</t>
  </si>
  <si>
    <t>Alexeevca</t>
  </si>
  <si>
    <t>Bădragii Noi</t>
  </si>
  <si>
    <t>Bădragii Vechi</t>
  </si>
  <si>
    <t>Bleșteni</t>
  </si>
  <si>
    <t>Brătușeni</t>
  </si>
  <si>
    <t>Brînzeni</t>
  </si>
  <si>
    <t>Burlănești</t>
  </si>
  <si>
    <t>Cepeleuți</t>
  </si>
  <si>
    <t>Chetroșica Nouă</t>
  </si>
  <si>
    <t>Constantinovca</t>
  </si>
  <si>
    <t>Corpaci</t>
  </si>
  <si>
    <t>Cuconeștii Noi</t>
  </si>
  <si>
    <t>Cupcini</t>
  </si>
  <si>
    <t>Fetești</t>
  </si>
  <si>
    <t>Gaşpar</t>
  </si>
  <si>
    <t>Goleni</t>
  </si>
  <si>
    <t>Gordinești</t>
  </si>
  <si>
    <t>Hancăuţi</t>
  </si>
  <si>
    <t>Hincăuţi</t>
  </si>
  <si>
    <t>Hlinaia</t>
  </si>
  <si>
    <t>Lopatnic</t>
  </si>
  <si>
    <t>Parcova</t>
  </si>
  <si>
    <t>Rotunda</t>
  </si>
  <si>
    <t>Ruseni</t>
  </si>
  <si>
    <t>Stolniceni</t>
  </si>
  <si>
    <t>Şofrîncani</t>
  </si>
  <si>
    <t>Terebna</t>
  </si>
  <si>
    <t>Trinca</t>
  </si>
  <si>
    <t>Viișoara</t>
  </si>
  <si>
    <t>Zăbriceni</t>
  </si>
  <si>
    <t>Fălești</t>
  </si>
  <si>
    <t>Albinețul Vechi</t>
  </si>
  <si>
    <t>Bocani</t>
  </si>
  <si>
    <t>Catranîc</t>
  </si>
  <si>
    <t>Călinești</t>
  </si>
  <si>
    <t>Călugăr</t>
  </si>
  <si>
    <t>Chetriș</t>
  </si>
  <si>
    <t>Ciolacu Nou</t>
  </si>
  <si>
    <t>Egorovca</t>
  </si>
  <si>
    <t>Făleștii Noi</t>
  </si>
  <si>
    <t>Glinjeni</t>
  </si>
  <si>
    <t>Hiliuți</t>
  </si>
  <si>
    <t>Hîncești</t>
  </si>
  <si>
    <t>Horești</t>
  </si>
  <si>
    <t>Ilenuța</t>
  </si>
  <si>
    <t>Işcălău</t>
  </si>
  <si>
    <t>Izvoare</t>
  </si>
  <si>
    <t>Logofteni</t>
  </si>
  <si>
    <t>Mărăndeni</t>
  </si>
  <si>
    <t>Musteața</t>
  </si>
  <si>
    <t>Natalievca</t>
  </si>
  <si>
    <t>Năvîrneţ</t>
  </si>
  <si>
    <t>Obreja Veche</t>
  </si>
  <si>
    <t>Pietrosu</t>
  </si>
  <si>
    <t>Pînzăreni</t>
  </si>
  <si>
    <t>Pîrlița</t>
  </si>
  <si>
    <t>Pompa</t>
  </si>
  <si>
    <t>Pruteni</t>
  </si>
  <si>
    <t>Răuțel</t>
  </si>
  <si>
    <t>Risipeni</t>
  </si>
  <si>
    <t>Sărata Veche</t>
  </si>
  <si>
    <t>Scumpia</t>
  </si>
  <si>
    <t>Taxobeni</t>
  </si>
  <si>
    <t>Florești</t>
  </si>
  <si>
    <t>Băhrinești</t>
  </si>
  <si>
    <t>Caşunca</t>
  </si>
  <si>
    <t>Cernița</t>
  </si>
  <si>
    <t>Ciripcău</t>
  </si>
  <si>
    <t>Ciutulești</t>
  </si>
  <si>
    <t>Cuhureștii de Jos</t>
  </si>
  <si>
    <t>Cuhureștii de Sus</t>
  </si>
  <si>
    <t>Cunicea</t>
  </si>
  <si>
    <t>Domulgeni</t>
  </si>
  <si>
    <t>Frumușica</t>
  </si>
  <si>
    <t>Ghindești</t>
  </si>
  <si>
    <t xml:space="preserve">Ghindești, orașul </t>
  </si>
  <si>
    <t>Gura Camencii</t>
  </si>
  <si>
    <t>Gura Căinarului</t>
  </si>
  <si>
    <t>Iliciovca</t>
  </si>
  <si>
    <t>Japca</t>
  </si>
  <si>
    <t>Lunga</t>
  </si>
  <si>
    <t>Mărculești</t>
  </si>
  <si>
    <t>Orașul Mărculești</t>
  </si>
  <si>
    <t>Napadova</t>
  </si>
  <si>
    <t>Nicolaevca</t>
  </si>
  <si>
    <t>Prajila</t>
  </si>
  <si>
    <t>Prodănești</t>
  </si>
  <si>
    <t>Putinești</t>
  </si>
  <si>
    <t>Rădulenii Vechi</t>
  </si>
  <si>
    <t>Roșietici</t>
  </si>
  <si>
    <t>Sănătăuca</t>
  </si>
  <si>
    <t>Sevirova</t>
  </si>
  <si>
    <t>Ștefănești</t>
  </si>
  <si>
    <t>Tîrgul Vertiujeni</t>
  </si>
  <si>
    <t>Trifănești</t>
  </si>
  <si>
    <t>Vărvăreuca</t>
  </si>
  <si>
    <t>Văscăuţi</t>
  </si>
  <si>
    <t>Vertiujeni</t>
  </si>
  <si>
    <t>Zăluceni</t>
  </si>
  <si>
    <t>Glodeni</t>
  </si>
  <si>
    <t>Balatina</t>
  </si>
  <si>
    <t>Cajba</t>
  </si>
  <si>
    <t>Camenca</t>
  </si>
  <si>
    <t>Ciuciulea</t>
  </si>
  <si>
    <t>Cobani</t>
  </si>
  <si>
    <t>Cuhnești</t>
  </si>
  <si>
    <t>Danu</t>
  </si>
  <si>
    <t>Dușmani</t>
  </si>
  <si>
    <t>Fundurii Noi</t>
  </si>
  <si>
    <t>Fundurii Vechi</t>
  </si>
  <si>
    <t>Hîjdieni</t>
  </si>
  <si>
    <t>Iabloana</t>
  </si>
  <si>
    <t>Limbenii Noi</t>
  </si>
  <si>
    <t>Limbenii Vechi</t>
  </si>
  <si>
    <t>Petrunea</t>
  </si>
  <si>
    <t>Sturzovca</t>
  </si>
  <si>
    <t>Bălceana</t>
  </si>
  <si>
    <t>Bobeica</t>
  </si>
  <si>
    <t>Boghiceni</t>
  </si>
  <si>
    <t>Bozieni</t>
  </si>
  <si>
    <t>Bujor</t>
  </si>
  <si>
    <t>Buţeni</t>
  </si>
  <si>
    <t>Caracui</t>
  </si>
  <si>
    <t>Călmățui</t>
  </si>
  <si>
    <t>Cărpineni</t>
  </si>
  <si>
    <t>Cățeleni</t>
  </si>
  <si>
    <t>Cioara</t>
  </si>
  <si>
    <t>Ciuciuleni</t>
  </si>
  <si>
    <t>Cotul Morii</t>
  </si>
  <si>
    <t>Crasnoarmeiscoe</t>
  </si>
  <si>
    <t>Dancu</t>
  </si>
  <si>
    <t>Drăgușenii Noi</t>
  </si>
  <si>
    <t>Fundul Galbenei</t>
  </si>
  <si>
    <t>Ivanovca</t>
  </si>
  <si>
    <t>Lăpușna</t>
  </si>
  <si>
    <t>Leușeni</t>
  </si>
  <si>
    <t>Logănești</t>
  </si>
  <si>
    <t>Mereșeni</t>
  </si>
  <si>
    <t>Mingir</t>
  </si>
  <si>
    <t>Mirești</t>
  </si>
  <si>
    <t>Negrea</t>
  </si>
  <si>
    <t>Nemțeni</t>
  </si>
  <si>
    <t>Obileni</t>
  </si>
  <si>
    <t>Onești</t>
  </si>
  <si>
    <t>Pogănești</t>
  </si>
  <si>
    <t>Sărata-Galbenă</t>
  </si>
  <si>
    <t>Secăreni</t>
  </si>
  <si>
    <t>Șipoteni</t>
  </si>
  <si>
    <t>Voinescu</t>
  </si>
  <si>
    <t>Ialoveni</t>
  </si>
  <si>
    <t>Bardar</t>
  </si>
  <si>
    <t>Cărbuna</t>
  </si>
  <si>
    <t>Cigîrleni</t>
  </si>
  <si>
    <t>Costești</t>
  </si>
  <si>
    <t>Dănceni</t>
  </si>
  <si>
    <t>Gangura</t>
  </si>
  <si>
    <t>Hansca</t>
  </si>
  <si>
    <t>Horodca</t>
  </si>
  <si>
    <t>Malcoci</t>
  </si>
  <si>
    <t>Mileștii Mici</t>
  </si>
  <si>
    <t>Molești</t>
  </si>
  <si>
    <t>Nimoreni</t>
  </si>
  <si>
    <t>Pojăreni</t>
  </si>
  <si>
    <t>Puhoi</t>
  </si>
  <si>
    <t>Răzeni</t>
  </si>
  <si>
    <t>Ruseștii Noi</t>
  </si>
  <si>
    <t>Sociteni</t>
  </si>
  <si>
    <t>Suruceni</t>
  </si>
  <si>
    <t>Ţipala</t>
  </si>
  <si>
    <t>Ulmu</t>
  </si>
  <si>
    <t>Văratic</t>
  </si>
  <si>
    <t>Văsieni</t>
  </si>
  <si>
    <t>Zîmbreni</t>
  </si>
  <si>
    <t>Leova</t>
  </si>
  <si>
    <t>Băiuș</t>
  </si>
  <si>
    <t>Beştemac</t>
  </si>
  <si>
    <t>Borogani</t>
  </si>
  <si>
    <t>Cazangic</t>
  </si>
  <si>
    <t>Ceadîr</t>
  </si>
  <si>
    <t>Cneazevca</t>
  </si>
  <si>
    <t>Colibabovca</t>
  </si>
  <si>
    <t>Covurlui</t>
  </si>
  <si>
    <t>Cupcui</t>
  </si>
  <si>
    <t>Filipeni</t>
  </si>
  <si>
    <t>Hănăsenii Noi</t>
  </si>
  <si>
    <t>Iargara</t>
  </si>
  <si>
    <t>Orac</t>
  </si>
  <si>
    <t>Romanovca</t>
  </si>
  <si>
    <t>Sărata Nouă</t>
  </si>
  <si>
    <t>Sărata-Răzeși</t>
  </si>
  <si>
    <t>Sărăteni</t>
  </si>
  <si>
    <t>Sărățica Nouă</t>
  </si>
  <si>
    <t>Sîrma</t>
  </si>
  <si>
    <t>Tigheci</t>
  </si>
  <si>
    <t>Tochile-Răducani</t>
  </si>
  <si>
    <t>Tomai</t>
  </si>
  <si>
    <t>Tomaiul Nou</t>
  </si>
  <si>
    <t>Vozneseni</t>
  </si>
  <si>
    <t>Nisporeni</t>
  </si>
  <si>
    <t>Bălănești</t>
  </si>
  <si>
    <t>Bălăureşti</t>
  </si>
  <si>
    <t>Bărboieni</t>
  </si>
  <si>
    <t>Boldurești</t>
  </si>
  <si>
    <t>Bolțun</t>
  </si>
  <si>
    <t>Brătuleni</t>
  </si>
  <si>
    <t>Bursuc</t>
  </si>
  <si>
    <t>Călimănești</t>
  </si>
  <si>
    <t>Ciorești</t>
  </si>
  <si>
    <t>Ciutești</t>
  </si>
  <si>
    <t>Cristești</t>
  </si>
  <si>
    <t>Grozești</t>
  </si>
  <si>
    <t>Iurceni</t>
  </si>
  <si>
    <t>Marinici</t>
  </si>
  <si>
    <t>Milești</t>
  </si>
  <si>
    <t>Seliște</t>
  </si>
  <si>
    <t>Soltănești</t>
  </si>
  <si>
    <t>Șișcani</t>
  </si>
  <si>
    <t>Valea-Trestieni</t>
  </si>
  <si>
    <t>Vărzăreşti</t>
  </si>
  <si>
    <t>Vînători</t>
  </si>
  <si>
    <t>Zberoaia</t>
  </si>
  <si>
    <t>Ocnița</t>
  </si>
  <si>
    <t>Bîrlădeni</t>
  </si>
  <si>
    <t>Bîrnova</t>
  </si>
  <si>
    <t>Calaraşovca</t>
  </si>
  <si>
    <t>Clocușna</t>
  </si>
  <si>
    <t>Corestăuți</t>
  </si>
  <si>
    <t>Dîngeni</t>
  </si>
  <si>
    <t>Frunză</t>
  </si>
  <si>
    <t>Gîrbova</t>
  </si>
  <si>
    <t>Grinăuţi-Moldova</t>
  </si>
  <si>
    <t>Hădărăuți</t>
  </si>
  <si>
    <t>Lencăuți</t>
  </si>
  <si>
    <t>Lipnic</t>
  </si>
  <si>
    <t>Mereșeuca</t>
  </si>
  <si>
    <t>Mihălășeni</t>
  </si>
  <si>
    <t>Naslavcea</t>
  </si>
  <si>
    <t>Orașul Ocnița</t>
  </si>
  <si>
    <t>Otaci</t>
  </si>
  <si>
    <t>Sauca</t>
  </si>
  <si>
    <t>Unguri</t>
  </si>
  <si>
    <t>Orhei</t>
  </si>
  <si>
    <t>Berezlogi</t>
  </si>
  <si>
    <t>Biești</t>
  </si>
  <si>
    <t>Bolohan</t>
  </si>
  <si>
    <t>Brăviceni</t>
  </si>
  <si>
    <t>Bulăiești</t>
  </si>
  <si>
    <t>Chiperceni</t>
  </si>
  <si>
    <t>Ciocîlteni</t>
  </si>
  <si>
    <t>Clişova</t>
  </si>
  <si>
    <t>Crihana</t>
  </si>
  <si>
    <t>Cucuruzeni</t>
  </si>
  <si>
    <t>Donici</t>
  </si>
  <si>
    <t>Ghetlova</t>
  </si>
  <si>
    <t>Isacova</t>
  </si>
  <si>
    <t>Ivancea</t>
  </si>
  <si>
    <t>Jora de Mijloc</t>
  </si>
  <si>
    <t>Mălăiești</t>
  </si>
  <si>
    <t>Mitoc</t>
  </si>
  <si>
    <t>Mîrzești</t>
  </si>
  <si>
    <t>Morozeni</t>
  </si>
  <si>
    <t>Neculăieuca</t>
  </si>
  <si>
    <t>Pelivan</t>
  </si>
  <si>
    <t>Peresecina</t>
  </si>
  <si>
    <t>Piatra</t>
  </si>
  <si>
    <t>Podgoreni</t>
  </si>
  <si>
    <t>Pohorniceni</t>
  </si>
  <si>
    <t>Pohrebeni</t>
  </si>
  <si>
    <t>Puțintei</t>
  </si>
  <si>
    <t>Sămănanca</t>
  </si>
  <si>
    <t>Step-Soci</t>
  </si>
  <si>
    <t>Susleni</t>
  </si>
  <si>
    <t>Teleșeu</t>
  </si>
  <si>
    <t>Trebujeni</t>
  </si>
  <si>
    <t>Vatici</t>
  </si>
  <si>
    <t>Vîşcăuţi</t>
  </si>
  <si>
    <t>Zahoreni</t>
  </si>
  <si>
    <t>Zorile</t>
  </si>
  <si>
    <t>Rezina</t>
  </si>
  <si>
    <t>Buşăuca</t>
  </si>
  <si>
    <t>Cinișeuți</t>
  </si>
  <si>
    <t>Cogîlniceni</t>
  </si>
  <si>
    <t>Cuizăuca</t>
  </si>
  <si>
    <t>Echimăuți</t>
  </si>
  <si>
    <t>Ghiduleni</t>
  </si>
  <si>
    <t>Ignăţei</t>
  </si>
  <si>
    <t>Lalova</t>
  </si>
  <si>
    <t>Lipceni</t>
  </si>
  <si>
    <t>Mateuți</t>
  </si>
  <si>
    <t>Meşeni</t>
  </si>
  <si>
    <t>Mincenii de Jos</t>
  </si>
  <si>
    <t>Otac</t>
  </si>
  <si>
    <t>Păpăuți</t>
  </si>
  <si>
    <t>Peciște</t>
  </si>
  <si>
    <t>Pereni</t>
  </si>
  <si>
    <t>Pripiceni-Răzeși</t>
  </si>
  <si>
    <t>Saharna Nouă</t>
  </si>
  <si>
    <t>Sîrcova</t>
  </si>
  <si>
    <t>Solonceni</t>
  </si>
  <si>
    <t>Trifești</t>
  </si>
  <si>
    <t>Ţareuca</t>
  </si>
  <si>
    <t>Rîșcani</t>
  </si>
  <si>
    <t>Alexăndrești</t>
  </si>
  <si>
    <t>Aluniș</t>
  </si>
  <si>
    <t>Borosenii Noi</t>
  </si>
  <si>
    <t>Braniște</t>
  </si>
  <si>
    <t>Corlăteni</t>
  </si>
  <si>
    <t>Duruitoarea Nouă</t>
  </si>
  <si>
    <t>Gălășeni</t>
  </si>
  <si>
    <t>Grinăuți</t>
  </si>
  <si>
    <t>Malinovscoe</t>
  </si>
  <si>
    <t>Nihoreni</t>
  </si>
  <si>
    <t>Petrușeni</t>
  </si>
  <si>
    <t>Pîrjota</t>
  </si>
  <si>
    <t>Pociumbăuți</t>
  </si>
  <si>
    <t>Pociumbeni</t>
  </si>
  <si>
    <t>Răcăria</t>
  </si>
  <si>
    <t>Recea</t>
  </si>
  <si>
    <t>Rîşcani</t>
  </si>
  <si>
    <t>Singureni</t>
  </si>
  <si>
    <t>Sturzeni</t>
  </si>
  <si>
    <t>Șaptebani</t>
  </si>
  <si>
    <t>Şumna</t>
  </si>
  <si>
    <t>Vasileuți</t>
  </si>
  <si>
    <t>Zăicani</t>
  </si>
  <si>
    <t>Sîngerei</t>
  </si>
  <si>
    <t>Alexăndreni</t>
  </si>
  <si>
    <t>Bălășești</t>
  </si>
  <si>
    <t>Bilicenii Noi</t>
  </si>
  <si>
    <t>Bilicenii Vechi</t>
  </si>
  <si>
    <t>Biruința</t>
  </si>
  <si>
    <t>Bursuceni</t>
  </si>
  <si>
    <t>Chișcăreni</t>
  </si>
  <si>
    <t>Ciuciuieni</t>
  </si>
  <si>
    <t>Copăceni</t>
  </si>
  <si>
    <t>Coșcodeni</t>
  </si>
  <si>
    <t>Cotiujenii Mici</t>
  </si>
  <si>
    <t>Cubolta</t>
  </si>
  <si>
    <t>Dobrogea Veche</t>
  </si>
  <si>
    <t>Drăgănești</t>
  </si>
  <si>
    <t>Dumbrăvița</t>
  </si>
  <si>
    <t>Grigorăuca</t>
  </si>
  <si>
    <t>Heciul Nou</t>
  </si>
  <si>
    <t>Iezărenii Vechi</t>
  </si>
  <si>
    <t>Pepeni</t>
  </si>
  <si>
    <t>Prepelița</t>
  </si>
  <si>
    <t>Rădoaia</t>
  </si>
  <si>
    <t>Sîngereii Noi</t>
  </si>
  <si>
    <t>Tăura Veche</t>
  </si>
  <si>
    <t>Ţambula</t>
  </si>
  <si>
    <t>Soroca</t>
  </si>
  <si>
    <t>Bădiceni</t>
  </si>
  <si>
    <t>Băxani</t>
  </si>
  <si>
    <t>Bulboci</t>
  </si>
  <si>
    <t>Căinarii Vechi</t>
  </si>
  <si>
    <t>Cosăuţi</t>
  </si>
  <si>
    <t>Cremenciug</t>
  </si>
  <si>
    <t>Dărcăuți</t>
  </si>
  <si>
    <t>Dubna</t>
  </si>
  <si>
    <t>Egoreni</t>
  </si>
  <si>
    <t>Holoșnița</t>
  </si>
  <si>
    <t>Hristici</t>
  </si>
  <si>
    <t>Iarova</t>
  </si>
  <si>
    <t>Nimereuca</t>
  </si>
  <si>
    <t>Oclanda</t>
  </si>
  <si>
    <t>Ocolina</t>
  </si>
  <si>
    <t>Parcani</t>
  </si>
  <si>
    <t>Pîrliţa</t>
  </si>
  <si>
    <t>Racovăț</t>
  </si>
  <si>
    <t>Redi-Cereşnovăţ</t>
  </si>
  <si>
    <t>Regina Maria</t>
  </si>
  <si>
    <t>Rublenița</t>
  </si>
  <si>
    <t>Rudi</t>
  </si>
  <si>
    <t>Schineni</t>
  </si>
  <si>
    <t>Stoicani</t>
  </si>
  <si>
    <t>Șeptelici</t>
  </si>
  <si>
    <t>Şolcani</t>
  </si>
  <si>
    <t>Tătărăuca Veche</t>
  </si>
  <si>
    <t>Trifăuți</t>
  </si>
  <si>
    <t>Vasilcău</t>
  </si>
  <si>
    <t>Vădeni</t>
  </si>
  <si>
    <t>Vărăncău</t>
  </si>
  <si>
    <t>Visoca</t>
  </si>
  <si>
    <t>Volovița</t>
  </si>
  <si>
    <t>Zastînca</t>
  </si>
  <si>
    <t>Strășeni</t>
  </si>
  <si>
    <t>Bucovăț</t>
  </si>
  <si>
    <t>Căpriana</t>
  </si>
  <si>
    <t>Chirianca</t>
  </si>
  <si>
    <t>Codreanca</t>
  </si>
  <si>
    <t>Cojuşna</t>
  </si>
  <si>
    <t>Dolna</t>
  </si>
  <si>
    <t>Gălești</t>
  </si>
  <si>
    <t>Ghelăuza</t>
  </si>
  <si>
    <t>Greblești</t>
  </si>
  <si>
    <t>Lozova</t>
  </si>
  <si>
    <t>Micăuți</t>
  </si>
  <si>
    <t>Micleușeni</t>
  </si>
  <si>
    <t>Negrești</t>
  </si>
  <si>
    <t>Pănășești</t>
  </si>
  <si>
    <t>Romăneşti</t>
  </si>
  <si>
    <t>Scoreni</t>
  </si>
  <si>
    <t>Sireţi</t>
  </si>
  <si>
    <t>Țigănești</t>
  </si>
  <si>
    <t>Voinova</t>
  </si>
  <si>
    <t>Vorniceni</t>
  </si>
  <si>
    <t>Zubrești</t>
  </si>
  <si>
    <t>Șoldănești</t>
  </si>
  <si>
    <t>Alcedar</t>
  </si>
  <si>
    <t>Chipeşca</t>
  </si>
  <si>
    <t>Climăuții de Jos</t>
  </si>
  <si>
    <t>Cobîlea</t>
  </si>
  <si>
    <t>Cotiujenii Mari</t>
  </si>
  <si>
    <t>Cușmirca</t>
  </si>
  <si>
    <t>Dobrușa</t>
  </si>
  <si>
    <t>Fuzăuca</t>
  </si>
  <si>
    <t>Găuzeni</t>
  </si>
  <si>
    <t>Mihuleni</t>
  </si>
  <si>
    <t>Olișcani</t>
  </si>
  <si>
    <t>Pohoarna</t>
  </si>
  <si>
    <t>Poiana</t>
  </si>
  <si>
    <t>Răspopeni</t>
  </si>
  <si>
    <t>Rogojeni</t>
  </si>
  <si>
    <t>Salcia</t>
  </si>
  <si>
    <t>Sămășcani</t>
  </si>
  <si>
    <t>Şestaci</t>
  </si>
  <si>
    <t>Șipca</t>
  </si>
  <si>
    <t>Vadul-Raşcov</t>
  </si>
  <si>
    <t>Ștefan Vodă</t>
  </si>
  <si>
    <t>Alava</t>
  </si>
  <si>
    <t>Brezoaia</t>
  </si>
  <si>
    <t>Carahasani</t>
  </si>
  <si>
    <t>Căplani</t>
  </si>
  <si>
    <t>Cioburciu</t>
  </si>
  <si>
    <t>Copceac</t>
  </si>
  <si>
    <t>Crocmaz</t>
  </si>
  <si>
    <t>Ermoclia</t>
  </si>
  <si>
    <t>Feștelița</t>
  </si>
  <si>
    <t>Marianca de Jos</t>
  </si>
  <si>
    <t>Olănești</t>
  </si>
  <si>
    <t>Popeasca</t>
  </si>
  <si>
    <t>Purcari</t>
  </si>
  <si>
    <t>Răscăieţi</t>
  </si>
  <si>
    <t>Semionovca</t>
  </si>
  <si>
    <t>Slobozia</t>
  </si>
  <si>
    <t>Talmaza</t>
  </si>
  <si>
    <t>Tudora</t>
  </si>
  <si>
    <t>Volintiri</t>
  </si>
  <si>
    <t>Albota de Jos</t>
  </si>
  <si>
    <t>Albota de Sus</t>
  </si>
  <si>
    <t>Aluatu</t>
  </si>
  <si>
    <t>Balabanu</t>
  </si>
  <si>
    <t>Budăi</t>
  </si>
  <si>
    <t>Cairaclia</t>
  </si>
  <si>
    <t>Cealîc</t>
  </si>
  <si>
    <t>Corten</t>
  </si>
  <si>
    <t>Musaitu</t>
  </si>
  <si>
    <t>Novosiolovca</t>
  </si>
  <si>
    <t>Tvardița</t>
  </si>
  <si>
    <t>Vinogradovca</t>
  </si>
  <si>
    <t>Telenești</t>
  </si>
  <si>
    <t>Bănești</t>
  </si>
  <si>
    <t>Bogzești</t>
  </si>
  <si>
    <t>Brînzenii Noi</t>
  </si>
  <si>
    <t>Căzănești</t>
  </si>
  <si>
    <t>Chițcanii Vechi</t>
  </si>
  <si>
    <t>Chiștelnița</t>
  </si>
  <si>
    <t>Ciulucani</t>
  </si>
  <si>
    <t>Codrul Nou</t>
  </si>
  <si>
    <t>Coropceni</t>
  </si>
  <si>
    <t>Crăsnășeni</t>
  </si>
  <si>
    <t>Ghiliceni</t>
  </si>
  <si>
    <t>Hirișeni</t>
  </si>
  <si>
    <t>Inești</t>
  </si>
  <si>
    <t>Mîndrești</t>
  </si>
  <si>
    <t>Negureni</t>
  </si>
  <si>
    <t>Nucăreni</t>
  </si>
  <si>
    <t>Ordășei</t>
  </si>
  <si>
    <t>Pistruieni</t>
  </si>
  <si>
    <t>Ratuş</t>
  </si>
  <si>
    <t>Sărătenii Vechi</t>
  </si>
  <si>
    <t>Scorțeni</t>
  </si>
  <si>
    <t>Suhuluceni</t>
  </si>
  <si>
    <t>Tîrșiței</t>
  </si>
  <si>
    <t>Țînțăreni</t>
  </si>
  <si>
    <t>Verejeni</t>
  </si>
  <si>
    <t>Zgărdești</t>
  </si>
  <si>
    <t>Ungheni</t>
  </si>
  <si>
    <t>Agronomovca</t>
  </si>
  <si>
    <t>Boghenii Noi</t>
  </si>
  <si>
    <t>Buciumeni</t>
  </si>
  <si>
    <t>Bumbăta</t>
  </si>
  <si>
    <t>Buşila</t>
  </si>
  <si>
    <t>Cetireni</t>
  </si>
  <si>
    <t>Chirileni</t>
  </si>
  <si>
    <t>Cioropcani</t>
  </si>
  <si>
    <t>Condrăteşti</t>
  </si>
  <si>
    <t>Cornești</t>
  </si>
  <si>
    <t>Cornești, orașul</t>
  </si>
  <si>
    <t>Cornova</t>
  </si>
  <si>
    <t>Costuleni</t>
  </si>
  <si>
    <t>Florițoaia Veche</t>
  </si>
  <si>
    <t>Hîrcești</t>
  </si>
  <si>
    <t>Măcărești</t>
  </si>
  <si>
    <t>Măgurele</t>
  </si>
  <si>
    <t>Mănoilești</t>
  </si>
  <si>
    <t>Morenii Noi</t>
  </si>
  <si>
    <t>Năpădeni</t>
  </si>
  <si>
    <t>Negurenii Vechi</t>
  </si>
  <si>
    <t>Petrești</t>
  </si>
  <si>
    <t>Rădenii Vechi</t>
  </si>
  <si>
    <t>Sculeni</t>
  </si>
  <si>
    <t>Sinești</t>
  </si>
  <si>
    <t>Teșcureni</t>
  </si>
  <si>
    <t>Todirești</t>
  </si>
  <si>
    <t>Unţeşti</t>
  </si>
  <si>
    <t>Valea Mare</t>
  </si>
  <si>
    <t>Zagarancea</t>
  </si>
  <si>
    <t>UTA Găgăuzia</t>
  </si>
  <si>
    <t>Secretar de stat</t>
  </si>
  <si>
    <t>Șef Direcție politici  si sinteză bugetară</t>
  </si>
  <si>
    <t>Șef Direcție Trezoreria de Stat</t>
  </si>
  <si>
    <t>Șef Secție raportare</t>
  </si>
  <si>
    <t>Raport
privind transferurile cu destinatie speciala de la bugetul de stat catre bugetele locale pe anul 2020
(conform anexei nr.7 la Legea bugetului de stat pe anul 2020)</t>
  </si>
  <si>
    <t>Formularul nr.7.1                                                       aprobat prin Ordinul ministerului finantelor nr.18   din 27 ianuarie  2020</t>
  </si>
  <si>
    <t>devieri (+,-)</t>
  </si>
  <si>
    <t>în %</t>
  </si>
  <si>
    <t>Total</t>
  </si>
  <si>
    <t>pentru învățămîntul general</t>
  </si>
  <si>
    <t>pentru procurarea utilajului școlar și mobilierului școlar și dotarea laboratoarelor în cadrul proiectului „Reforma învățămăntului în Moldova”</t>
  </si>
  <si>
    <t>pentru școli sportive</t>
  </si>
  <si>
    <t>pentru asistența socială</t>
  </si>
  <si>
    <t>pentru compensarea scutirilor de la plata impozitului funciar (venituri ratate) al deținăto-rilor de terenuri agricole situate după traseul Rîbnița-Tiraspol</t>
  </si>
  <si>
    <t>pentru cheltuieli capitale</t>
  </si>
  <si>
    <t>pentru infrastructura drumurilor publice locale</t>
  </si>
  <si>
    <t>din Fondul de sustinere a populatiei pentru pachetul minim de servicii</t>
  </si>
  <si>
    <t>pentru compen-sarea scutirilor de la plata impozi-tului funciar (venituri ratate) al deținăto-rilor de terenuri agricole situate după traseul Rîbnița-Tiraspol</t>
  </si>
  <si>
    <t>2 = 3+4+5+6+7 +8+9+10+11</t>
  </si>
  <si>
    <t>12 = 13+14+16+ 17+18+19+20+21</t>
  </si>
  <si>
    <t>22 = 23+24+26+ 27+28+29+30+31</t>
  </si>
  <si>
    <t>32=22-12</t>
  </si>
  <si>
    <t>33=23-13</t>
  </si>
  <si>
    <t>34=24-14</t>
  </si>
  <si>
    <t>36=26-16</t>
  </si>
  <si>
    <t>37=27-17</t>
  </si>
  <si>
    <t>38=28-18</t>
  </si>
  <si>
    <t>39=29-19</t>
  </si>
  <si>
    <t>40=30-20</t>
  </si>
  <si>
    <t>41=31-21</t>
  </si>
  <si>
    <t>42=22/12*100</t>
  </si>
  <si>
    <t>43=23/13*100</t>
  </si>
  <si>
    <t>44=24/14*100</t>
  </si>
  <si>
    <t>46=26/16 *100</t>
  </si>
  <si>
    <t>47=27/17 *100</t>
  </si>
  <si>
    <t>48=28/18 *100</t>
  </si>
  <si>
    <t>49=29/19 *100</t>
  </si>
  <si>
    <t>50=30/20 *100</t>
  </si>
  <si>
    <t>51=31/21 *100</t>
  </si>
  <si>
    <t>Orașul Dondușeni</t>
  </si>
  <si>
    <t>Orașul Drochia</t>
  </si>
  <si>
    <t>Orașul Ghindești</t>
  </si>
  <si>
    <t>Orașul Cornești</t>
  </si>
  <si>
    <t xml:space="preserve">  Secretar de stat</t>
  </si>
  <si>
    <t xml:space="preserve">  Șef Direcție politici si sinteză bugetară</t>
  </si>
  <si>
    <t xml:space="preserve">  Șef Direcție Trezoreria de Stat</t>
  </si>
  <si>
    <t xml:space="preserve">  Șef Direcție politici bugetare sectoriale</t>
  </si>
  <si>
    <t xml:space="preserve">  Șef Direcție investiții publice </t>
  </si>
  <si>
    <t xml:space="preserve">  Șef Secție raportare</t>
  </si>
  <si>
    <t>Formularul nr.7.1.1
aprobat prin Ordinul ministrului finantelor_x000D_
nr. 18  din  27 ianuarie  2020</t>
  </si>
  <si>
    <t>Raport 
privind transferurile cu destinatie speciala pentru asistenta sociala de la bugetul de stat catre bugetele locale pe anul 2020
(conform anexei nr.7 la Legea bugetului de stat pe anul 2020)</t>
  </si>
  <si>
    <t>'Formularul nr.7.1.1                                              aprobat prin Ordinul ministerului finantelor nr.18   din 27 ianuarie  2020</t>
  </si>
  <si>
    <t>compensarea cheltuielilor pentru serviciile de  transport (pentru persoane cu dizabilitate severă și accentuată, copii cu dizabilități, persoane care însoțesc o persoană cu dizabilitate severă sau un copil cu dizabilitate, precum și pentru persoane cu dizabilități locomotorii)</t>
  </si>
  <si>
    <t>indemnizații pentru copiii adoptați și cei aflați sub tutelă (curatelă)</t>
  </si>
  <si>
    <t>compensarea diferenței de tarife la energia electrică și la gazele naturale</t>
  </si>
  <si>
    <t xml:space="preserve">indemnizații și compensații pentru absolvenții instituțiilor de învățămînt superior și postsecundar pedagogic </t>
  </si>
  <si>
    <t>servicii sociale</t>
  </si>
  <si>
    <t>prestații sociale pentru copiii plasați în serviciile sociale</t>
  </si>
  <si>
    <t>2 = 3+4+5+6+7+8</t>
  </si>
  <si>
    <t>9 = 10+11+12+ 13+14+15</t>
  </si>
  <si>
    <t>16 = 17+18+19+ 20+21+22</t>
  </si>
  <si>
    <t>23 = 16-9</t>
  </si>
  <si>
    <t>24 = 17-10</t>
  </si>
  <si>
    <t>25 = 18-11</t>
  </si>
  <si>
    <t>26 = 19-12</t>
  </si>
  <si>
    <t>27 = 20-13</t>
  </si>
  <si>
    <t>28 = 21-14</t>
  </si>
  <si>
    <t>29 = 22-15</t>
  </si>
  <si>
    <t>30 = 16/9*100</t>
  </si>
  <si>
    <t>31 = 17/10*100</t>
  </si>
  <si>
    <t>32 = 18/11*100</t>
  </si>
  <si>
    <t>33 = 19/12*100</t>
  </si>
  <si>
    <t>34 = 20/13*100</t>
  </si>
  <si>
    <t>35 = 21/14*100</t>
  </si>
  <si>
    <t>36 = 22/15*100</t>
  </si>
  <si>
    <t>Șef Direcție politici bugetare sectoriale</t>
  </si>
  <si>
    <t xml:space="preserve">Formularul nr.8_x000D_
</t>
  </si>
  <si>
    <t>Raport _x000D_
privind executarea cheltuielilor si activelor nefinanciare ale bugetului de stat _x000D_
sub aspectul clasificatiei economice pe anul 2020</t>
  </si>
  <si>
    <t>Cod ECO K1-K6</t>
  </si>
  <si>
    <t>CHELTUIELI SI ACTIVE NEFINANCIARE, total</t>
  </si>
  <si>
    <t>CHELTUIELI</t>
  </si>
  <si>
    <t>Remunerarea muncii</t>
  </si>
  <si>
    <t>211</t>
  </si>
  <si>
    <t>Remunerarea muncii angajatilor conform statelor</t>
  </si>
  <si>
    <t>2111</t>
  </si>
  <si>
    <t>Salariul de baza</t>
  </si>
  <si>
    <t>21111</t>
  </si>
  <si>
    <t>211110</t>
  </si>
  <si>
    <t>Sporuri si suplimente la salariul de baza</t>
  </si>
  <si>
    <t>21112</t>
  </si>
  <si>
    <t>211120</t>
  </si>
  <si>
    <t>Premieri</t>
  </si>
  <si>
    <t>21114</t>
  </si>
  <si>
    <t>211140</t>
  </si>
  <si>
    <t>21118</t>
  </si>
  <si>
    <t>211180</t>
  </si>
  <si>
    <t>Remunerarea muncii temporare</t>
  </si>
  <si>
    <t>2112</t>
  </si>
  <si>
    <t xml:space="preserve">  86.0</t>
  </si>
  <si>
    <t>21120</t>
  </si>
  <si>
    <t>211200</t>
  </si>
  <si>
    <t>Alte plati banesti ale angajatilor</t>
  </si>
  <si>
    <t>2113</t>
  </si>
  <si>
    <t>Compensatie pentru alimentatie</t>
  </si>
  <si>
    <t>21131</t>
  </si>
  <si>
    <t>211310</t>
  </si>
  <si>
    <t>Compensatie pentru transport</t>
  </si>
  <si>
    <t>21132</t>
  </si>
  <si>
    <t>211320</t>
  </si>
  <si>
    <t>Compensatie pentru chiria spatiului locativ si pentru serviciile comunale</t>
  </si>
  <si>
    <t>21133</t>
  </si>
  <si>
    <t>211330</t>
  </si>
  <si>
    <t>Compensatie pentru echipament</t>
  </si>
  <si>
    <t>21135</t>
  </si>
  <si>
    <t>211350</t>
  </si>
  <si>
    <t>Alte plati</t>
  </si>
  <si>
    <t>21139</t>
  </si>
  <si>
    <t>211390</t>
  </si>
  <si>
    <t>Contributii si prime de asigurari obligatorii</t>
  </si>
  <si>
    <t>212</t>
  </si>
  <si>
    <t>Contributii de asigurari sociale de stat obligatorii</t>
  </si>
  <si>
    <t>2121</t>
  </si>
  <si>
    <t>21210</t>
  </si>
  <si>
    <t>212100</t>
  </si>
  <si>
    <t>Prime de asigurare obligatorie de asistenta medicala</t>
  </si>
  <si>
    <t>2122</t>
  </si>
  <si>
    <t>Prime de asigurare obligatorie de asistenta medicala achitate de angajatori  pe teritoriul tarii</t>
  </si>
  <si>
    <t>21221</t>
  </si>
  <si>
    <t>212210</t>
  </si>
  <si>
    <t>Bunuri si servicii</t>
  </si>
  <si>
    <t>22</t>
  </si>
  <si>
    <t xml:space="preserve">  79.1</t>
  </si>
  <si>
    <t>Servicii</t>
  </si>
  <si>
    <t>222</t>
  </si>
  <si>
    <t>Servicii energetice si comunale</t>
  </si>
  <si>
    <t>2221</t>
  </si>
  <si>
    <t xml:space="preserve">  80.4</t>
  </si>
  <si>
    <t>Energie electrica</t>
  </si>
  <si>
    <t>22211</t>
  </si>
  <si>
    <t>222110</t>
  </si>
  <si>
    <t>Gaze</t>
  </si>
  <si>
    <t>22212</t>
  </si>
  <si>
    <t>222120</t>
  </si>
  <si>
    <t>Energie termica</t>
  </si>
  <si>
    <t>22213</t>
  </si>
  <si>
    <t>222130</t>
  </si>
  <si>
    <t>Apa si canalizare</t>
  </si>
  <si>
    <t>22214</t>
  </si>
  <si>
    <t>222140</t>
  </si>
  <si>
    <t>Alte servicii comunale</t>
  </si>
  <si>
    <t>22219</t>
  </si>
  <si>
    <t xml:space="preserve">  89.4</t>
  </si>
  <si>
    <t>222190</t>
  </si>
  <si>
    <t>Servicii informationale si de telecomunicatii</t>
  </si>
  <si>
    <t>2222</t>
  </si>
  <si>
    <t>Servicii informationale</t>
  </si>
  <si>
    <t>22221</t>
  </si>
  <si>
    <t xml:space="preserve">  85.9</t>
  </si>
  <si>
    <t>222210</t>
  </si>
  <si>
    <t>Servicii de telecomunicatii</t>
  </si>
  <si>
    <t>22222</t>
  </si>
  <si>
    <t>222220</t>
  </si>
  <si>
    <t>Servicii de locatiune</t>
  </si>
  <si>
    <t>2223</t>
  </si>
  <si>
    <t>22230</t>
  </si>
  <si>
    <t>222300</t>
  </si>
  <si>
    <t>Servicii de transport</t>
  </si>
  <si>
    <t>2224</t>
  </si>
  <si>
    <t>22240</t>
  </si>
  <si>
    <t>222400</t>
  </si>
  <si>
    <t>Servicii de reparatii curente</t>
  </si>
  <si>
    <t>2225</t>
  </si>
  <si>
    <t xml:space="preserve">  86.5</t>
  </si>
  <si>
    <t>22250</t>
  </si>
  <si>
    <t>222500</t>
  </si>
  <si>
    <t>Formare profesionala</t>
  </si>
  <si>
    <t>2226</t>
  </si>
  <si>
    <t xml:space="preserve">  67.0</t>
  </si>
  <si>
    <t>22260</t>
  </si>
  <si>
    <t>222600</t>
  </si>
  <si>
    <t>Deplasari de serviciu</t>
  </si>
  <si>
    <t>2227</t>
  </si>
  <si>
    <t xml:space="preserve">  82.9</t>
  </si>
  <si>
    <t>Deplasari de serviciu in interiorul tarii</t>
  </si>
  <si>
    <t>22271</t>
  </si>
  <si>
    <t>222710</t>
  </si>
  <si>
    <t>Deplasari de serviciu peste hotare</t>
  </si>
  <si>
    <t>22272</t>
  </si>
  <si>
    <t>222720</t>
  </si>
  <si>
    <t>Delegari ale angajatilor la misiunile diplomatice si oficiile consulare</t>
  </si>
  <si>
    <t>22273</t>
  </si>
  <si>
    <t xml:space="preserve">  97.5</t>
  </si>
  <si>
    <t>222730</t>
  </si>
  <si>
    <t>Servicii medicale</t>
  </si>
  <si>
    <t>2228</t>
  </si>
  <si>
    <t>22281</t>
  </si>
  <si>
    <t>222810</t>
  </si>
  <si>
    <t>Servicii de asigurare medicala achitate peste hotare</t>
  </si>
  <si>
    <t>22282</t>
  </si>
  <si>
    <t>222820</t>
  </si>
  <si>
    <t>Alte servicii</t>
  </si>
  <si>
    <t>2229</t>
  </si>
  <si>
    <t xml:space="preserve">  71.5</t>
  </si>
  <si>
    <t>Servicii editoriale</t>
  </si>
  <si>
    <t>22291</t>
  </si>
  <si>
    <t xml:space="preserve">  64.9</t>
  </si>
  <si>
    <t>222910</t>
  </si>
  <si>
    <t>Servicii de protocol</t>
  </si>
  <si>
    <t>22292</t>
  </si>
  <si>
    <t xml:space="preserve">  46.2</t>
  </si>
  <si>
    <t>222920</t>
  </si>
  <si>
    <t>Servicii de cercetari stiintifice contractate</t>
  </si>
  <si>
    <t>22293</t>
  </si>
  <si>
    <t>222930</t>
  </si>
  <si>
    <t>Servicii de paza</t>
  </si>
  <si>
    <t>22294</t>
  </si>
  <si>
    <t>222940</t>
  </si>
  <si>
    <t>Servicii judiciare</t>
  </si>
  <si>
    <t>22295</t>
  </si>
  <si>
    <t xml:space="preserve">  91.0</t>
  </si>
  <si>
    <t>Servicii judiciare si servicii de asistenta juridica garantata de stat</t>
  </si>
  <si>
    <t>222950</t>
  </si>
  <si>
    <t>Servicii de evaluare a activelor</t>
  </si>
  <si>
    <t>22296</t>
  </si>
  <si>
    <t xml:space="preserve">  33.1</t>
  </si>
  <si>
    <t>222960</t>
  </si>
  <si>
    <t>Servicii bancare</t>
  </si>
  <si>
    <t>22297</t>
  </si>
  <si>
    <t>222970</t>
  </si>
  <si>
    <t>Servicii postale si servicii de distribuire a drepturilor sociale</t>
  </si>
  <si>
    <t>22298</t>
  </si>
  <si>
    <t>Servicii postale si distribuire a drepturilor sociale</t>
  </si>
  <si>
    <t>222980</t>
  </si>
  <si>
    <t>Servicii neatribuite altor aliniate</t>
  </si>
  <si>
    <t>22299</t>
  </si>
  <si>
    <t>222990</t>
  </si>
  <si>
    <t>Dobinzi</t>
  </si>
  <si>
    <t>24</t>
  </si>
  <si>
    <t>Dobinzi achitate la datoria externa</t>
  </si>
  <si>
    <t>241</t>
  </si>
  <si>
    <t>Dobinzi pe imprumuturi externe</t>
  </si>
  <si>
    <t>2411</t>
  </si>
  <si>
    <t>24110</t>
  </si>
  <si>
    <t>241100</t>
  </si>
  <si>
    <t>Dobinzi achitate la datoria interna</t>
  </si>
  <si>
    <t>242</t>
  </si>
  <si>
    <t>Dobinzi pe  valori mobiliare de stat emise pe piata primara</t>
  </si>
  <si>
    <t>2422</t>
  </si>
  <si>
    <t xml:space="preserve"> 100.2</t>
  </si>
  <si>
    <t>24220</t>
  </si>
  <si>
    <t>242200</t>
  </si>
  <si>
    <t>Dobinzi pe  valori mobiliare de stat convertite</t>
  </si>
  <si>
    <t>2423</t>
  </si>
  <si>
    <t>24230</t>
  </si>
  <si>
    <t>242300</t>
  </si>
  <si>
    <t>Dobinzi pe valori mobiliare de stat emise pentru alte scopuri</t>
  </si>
  <si>
    <t>2425</t>
  </si>
  <si>
    <t>Dobinzi la valori mobiliare de stat emise pentru asigurarea stabilitatii financiare</t>
  </si>
  <si>
    <t>24251</t>
  </si>
  <si>
    <t>242510</t>
  </si>
  <si>
    <t>Dobinzi la valori mobiliare de stat emise pentru crearea unei rezerve de lichiditati</t>
  </si>
  <si>
    <t>24252</t>
  </si>
  <si>
    <t xml:space="preserve">  57.9</t>
  </si>
  <si>
    <t>242520</t>
  </si>
  <si>
    <t>Subventii</t>
  </si>
  <si>
    <t>25</t>
  </si>
  <si>
    <t>Subventii acordate intreprinderilor de stat si municipale</t>
  </si>
  <si>
    <t>251</t>
  </si>
  <si>
    <t>Subventii acordate intreprinderilor de stat si municipale nefinanciare</t>
  </si>
  <si>
    <t>2511</t>
  </si>
  <si>
    <t>25110</t>
  </si>
  <si>
    <t>251100</t>
  </si>
  <si>
    <t>Subventii acordate intreprinderilor private</t>
  </si>
  <si>
    <t>252</t>
  </si>
  <si>
    <t>Subventii acordate intreprinderilor private nefinanciare</t>
  </si>
  <si>
    <t>2521</t>
  </si>
  <si>
    <t>25210</t>
  </si>
  <si>
    <t>252100</t>
  </si>
  <si>
    <t>Subventii acordate institutiilor private financiare</t>
  </si>
  <si>
    <t>2522</t>
  </si>
  <si>
    <t xml:space="preserve">  47.4</t>
  </si>
  <si>
    <t>25220</t>
  </si>
  <si>
    <t>252200</t>
  </si>
  <si>
    <t>Subventii acordate organizatiilor necomerciale</t>
  </si>
  <si>
    <t>253</t>
  </si>
  <si>
    <t>2530</t>
  </si>
  <si>
    <t>25300</t>
  </si>
  <si>
    <t>Subsidii acordate organizatiilor obstesti</t>
  </si>
  <si>
    <t>253000</t>
  </si>
  <si>
    <t>Subventii acordate autoritatilor/institutiilor publice la autogestiune</t>
  </si>
  <si>
    <t>254</t>
  </si>
  <si>
    <t xml:space="preserve">  86.4</t>
  </si>
  <si>
    <t>2540</t>
  </si>
  <si>
    <t>25400</t>
  </si>
  <si>
    <t>Subsidii acordate autoritatilor/institutiilor publice la autogestiune</t>
  </si>
  <si>
    <t>254000</t>
  </si>
  <si>
    <t>Granturi acordate</t>
  </si>
  <si>
    <t>26</t>
  </si>
  <si>
    <t>Granturi acordate beneficiarilor in interiorul tarii</t>
  </si>
  <si>
    <t>263</t>
  </si>
  <si>
    <t>Granturi acordate din contul proiectelor finantate din surse externe</t>
  </si>
  <si>
    <t>2630</t>
  </si>
  <si>
    <t>26300</t>
  </si>
  <si>
    <t>Granturi oferite persoanelor fizice</t>
  </si>
  <si>
    <t>263000</t>
  </si>
  <si>
    <t>Granturi curente acordate beneficiarilor in interiorul tarii</t>
  </si>
  <si>
    <t>2631</t>
  </si>
  <si>
    <t xml:space="preserve">  68.7</t>
  </si>
  <si>
    <t>Granturi curente acordate institutiilor publice la autogestiune</t>
  </si>
  <si>
    <t>26311</t>
  </si>
  <si>
    <t>263110</t>
  </si>
  <si>
    <t>Granturi curente acordate altor beneficiari in interiorul tarii</t>
  </si>
  <si>
    <t>26319</t>
  </si>
  <si>
    <t>263190</t>
  </si>
  <si>
    <t>Granturi capitale acordate beneficiarilor in interiorul tarii</t>
  </si>
  <si>
    <t>2632</t>
  </si>
  <si>
    <t>Granturi capitale acordate institutiilor publice la autogestiune</t>
  </si>
  <si>
    <t>26321</t>
  </si>
  <si>
    <t>263210</t>
  </si>
  <si>
    <t>Granturi capitale acordate altor beneficiari in interiorul tarii</t>
  </si>
  <si>
    <t>26329</t>
  </si>
  <si>
    <t xml:space="preserve">  31.8</t>
  </si>
  <si>
    <t>263290</t>
  </si>
  <si>
    <t>Prestatii sociale</t>
  </si>
  <si>
    <t>27</t>
  </si>
  <si>
    <t>Prestatii de asistenta sociala</t>
  </si>
  <si>
    <t>272</t>
  </si>
  <si>
    <t>Pensii de asistenta sociala</t>
  </si>
  <si>
    <t>2721</t>
  </si>
  <si>
    <t>27210</t>
  </si>
  <si>
    <t>272100</t>
  </si>
  <si>
    <t>Indemnizatii de asistenta sociala</t>
  </si>
  <si>
    <t>2723</t>
  </si>
  <si>
    <t>27230</t>
  </si>
  <si>
    <t>272300</t>
  </si>
  <si>
    <t>Compensatii</t>
  </si>
  <si>
    <t>2725</t>
  </si>
  <si>
    <t xml:space="preserve">  42.3</t>
  </si>
  <si>
    <t>27250</t>
  </si>
  <si>
    <t>272500</t>
  </si>
  <si>
    <t>Ajutoare banesti</t>
  </si>
  <si>
    <t>2726</t>
  </si>
  <si>
    <t>27260</t>
  </si>
  <si>
    <t>272600</t>
  </si>
  <si>
    <t>Alte prestatii de asistenta sociala</t>
  </si>
  <si>
    <t>2729</t>
  </si>
  <si>
    <t xml:space="preserve">  56.9</t>
  </si>
  <si>
    <t>27290</t>
  </si>
  <si>
    <t>272900</t>
  </si>
  <si>
    <t>Prestatii sociale ale angajatorilor</t>
  </si>
  <si>
    <t>273</t>
  </si>
  <si>
    <t>Indemnizatii membrilor familiilor personalului misiunilor diplomatice si al oficiilor consulare</t>
  </si>
  <si>
    <t>2731</t>
  </si>
  <si>
    <t>27310</t>
  </si>
  <si>
    <t>273100</t>
  </si>
  <si>
    <t>Indemnizatii la incetarea actiunii contractului de munca</t>
  </si>
  <si>
    <t>2732</t>
  </si>
  <si>
    <t>27320</t>
  </si>
  <si>
    <t>273200</t>
  </si>
  <si>
    <t>Indemnizatii viagere</t>
  </si>
  <si>
    <t>2733</t>
  </si>
  <si>
    <t>27330</t>
  </si>
  <si>
    <t>273300</t>
  </si>
  <si>
    <t>Indemnizatii pentru incapacitatea temporara de munca achitate din mijloacele financiare ale angajatorului</t>
  </si>
  <si>
    <t>2735</t>
  </si>
  <si>
    <t xml:space="preserve">  91.5</t>
  </si>
  <si>
    <t>27350</t>
  </si>
  <si>
    <t>273500</t>
  </si>
  <si>
    <t>Alte prestatii sociale ale angajatorilor</t>
  </si>
  <si>
    <t>2739</t>
  </si>
  <si>
    <t>27390</t>
  </si>
  <si>
    <t>273900</t>
  </si>
  <si>
    <t>Alte cheltuieli</t>
  </si>
  <si>
    <t>28</t>
  </si>
  <si>
    <t xml:space="preserve">  82.7</t>
  </si>
  <si>
    <t>Alte cheltuieli curente</t>
  </si>
  <si>
    <t>281</t>
  </si>
  <si>
    <t>Cotizatii</t>
  </si>
  <si>
    <t>2811</t>
  </si>
  <si>
    <t xml:space="preserve">  91.3</t>
  </si>
  <si>
    <t>Cotizatii in organizatiile internationale</t>
  </si>
  <si>
    <t>28111</t>
  </si>
  <si>
    <t>281110</t>
  </si>
  <si>
    <t>Cotizatii in organizatiile din tara</t>
  </si>
  <si>
    <t>28112</t>
  </si>
  <si>
    <t xml:space="preserve">  59.4</t>
  </si>
  <si>
    <t>281120</t>
  </si>
  <si>
    <t>Burse</t>
  </si>
  <si>
    <t>2812</t>
  </si>
  <si>
    <t>Burse de studii</t>
  </si>
  <si>
    <t>28121</t>
  </si>
  <si>
    <t>Burse de studii studentilor autohtoni</t>
  </si>
  <si>
    <t>281211</t>
  </si>
  <si>
    <t>Burse de studii studentilor de peste hotarele republicii</t>
  </si>
  <si>
    <t>281212</t>
  </si>
  <si>
    <t>Burse sociale</t>
  </si>
  <si>
    <t>28122</t>
  </si>
  <si>
    <t>Burse sociale studentilor autohtoni</t>
  </si>
  <si>
    <t>281221</t>
  </si>
  <si>
    <t>Alte plati asociate cu bursa</t>
  </si>
  <si>
    <t>28123</t>
  </si>
  <si>
    <t xml:space="preserve">  63.6</t>
  </si>
  <si>
    <t>281230</t>
  </si>
  <si>
    <t>Despagubiri civile</t>
  </si>
  <si>
    <t>2813</t>
  </si>
  <si>
    <t>Compensatii persoanelor represate si ulterior reabilitate</t>
  </si>
  <si>
    <t>28131</t>
  </si>
  <si>
    <t>281310</t>
  </si>
  <si>
    <t>Compensatii pentru averea persoanelor represate si ulterior reabilitate</t>
  </si>
  <si>
    <t>28132</t>
  </si>
  <si>
    <t>281320</t>
  </si>
  <si>
    <t>Plati aferente indexarii esalonate a depunerilor cetatenilor la Banca de Economii</t>
  </si>
  <si>
    <t>28135</t>
  </si>
  <si>
    <t>281350</t>
  </si>
  <si>
    <t>Plati aferente documentelor executorii</t>
  </si>
  <si>
    <t>28136</t>
  </si>
  <si>
    <t xml:space="preserve">  60.0</t>
  </si>
  <si>
    <t>Plati aferente documentelor executorii cu executare benevola</t>
  </si>
  <si>
    <t>281361</t>
  </si>
  <si>
    <t>Plati aferente documentelor executorii cu executare silita</t>
  </si>
  <si>
    <t>281362</t>
  </si>
  <si>
    <t>Alte despagubiri</t>
  </si>
  <si>
    <t>28139</t>
  </si>
  <si>
    <t>281390</t>
  </si>
  <si>
    <t>Taxe, amenzi, penalitati si alte plati obligatorii</t>
  </si>
  <si>
    <t>2814</t>
  </si>
  <si>
    <t>28140</t>
  </si>
  <si>
    <t>281400</t>
  </si>
  <si>
    <t>Alte cheltuieli in baza de contracte cu persoane fizice</t>
  </si>
  <si>
    <t>2816</t>
  </si>
  <si>
    <t>28160</t>
  </si>
  <si>
    <t>281600</t>
  </si>
  <si>
    <t>Solda militarilor, sporurile si suplimentele la ea</t>
  </si>
  <si>
    <t>2817</t>
  </si>
  <si>
    <t>28170</t>
  </si>
  <si>
    <t>281700</t>
  </si>
  <si>
    <t>Finantarea institutiilor de invatamant la autogestiune</t>
  </si>
  <si>
    <t>2818</t>
  </si>
  <si>
    <t>Comanda de stat pentru pregatirea cadrelor</t>
  </si>
  <si>
    <t>28180</t>
  </si>
  <si>
    <t>281800</t>
  </si>
  <si>
    <t>28181</t>
  </si>
  <si>
    <t>281811</t>
  </si>
  <si>
    <t>Indemnizatii membrilor Consiliului pentru dezvoltarea strategica institutionala</t>
  </si>
  <si>
    <t>281812</t>
  </si>
  <si>
    <t xml:space="preserve">  87.8</t>
  </si>
  <si>
    <t>Cheltuieli curente neatribuite la alte categorii</t>
  </si>
  <si>
    <t>2819</t>
  </si>
  <si>
    <t xml:space="preserve">  80.9</t>
  </si>
  <si>
    <t>28190</t>
  </si>
  <si>
    <t>281900</t>
  </si>
  <si>
    <t>Alte cheltuieli capitale</t>
  </si>
  <si>
    <t>282</t>
  </si>
  <si>
    <t xml:space="preserve">  31.3</t>
  </si>
  <si>
    <t>Cheltuieli capitale pentru lucrari topografogeodezice, de cartografie si cadastru</t>
  </si>
  <si>
    <t>2821</t>
  </si>
  <si>
    <t>28210</t>
  </si>
  <si>
    <t>282100</t>
  </si>
  <si>
    <t>Cheltuieli capitale neatribuite la alte categorii</t>
  </si>
  <si>
    <t>2829</t>
  </si>
  <si>
    <t xml:space="preserve">  31.7</t>
  </si>
  <si>
    <t>28290</t>
  </si>
  <si>
    <t>282900</t>
  </si>
  <si>
    <t>Transferuri acordate intre bugetul de stat si bugetele locale</t>
  </si>
  <si>
    <t>291</t>
  </si>
  <si>
    <t>Transferuri acordate intre bugetul de stat si bugetele locale de nivelul 2</t>
  </si>
  <si>
    <t>2911</t>
  </si>
  <si>
    <t>Transferuri curente acordate cu destinatie speciala intre bugetul de stat si bugetele locale de nivelul 2</t>
  </si>
  <si>
    <t>29111</t>
  </si>
  <si>
    <t>Transferuri curente acordate cu destinatie speciala  intre bugetul de stat si bugetele locale de nivelul II pentru invatamantul prescolar, primar, secundar general, special si complementar (extrascolar)</t>
  </si>
  <si>
    <t>291111</t>
  </si>
  <si>
    <t>Transferuri curente acordate cu destinatie speciala  intre bugetul de stat si bugetele locale de nivelul II pentru asigurarea si asistenta sociala</t>
  </si>
  <si>
    <t>291112</t>
  </si>
  <si>
    <t>Transferuri curente primite cu destinatie speciala intre bugetul de stat si bugetele locale de nivelul 2 pentru scolile sportive</t>
  </si>
  <si>
    <t>291113</t>
  </si>
  <si>
    <t>Alte transferuri curente acordate cu destinatie speciala intre bugetul de stat si bugetele locale de nivelul II</t>
  </si>
  <si>
    <t>291115</t>
  </si>
  <si>
    <t xml:space="preserve">  87.1</t>
  </si>
  <si>
    <t>Transferuri curente acordate cu destinatie speciala intre bugetul de stat si bugetele locale de nivelul 2  pentru infrastructura drumurilor</t>
  </si>
  <si>
    <t>291116</t>
  </si>
  <si>
    <t>Transferuri capitale acordate cu destinatie speciala intre  bugetul de stat si bugetele locale de nivelul 2</t>
  </si>
  <si>
    <t>29112</t>
  </si>
  <si>
    <t>Transferuri capitale acordate cu destinatie speciala intre bugetul de stat si bugetele locale de nivelul 2</t>
  </si>
  <si>
    <t>291120</t>
  </si>
  <si>
    <t>Transferuri curente acordate cu destinatie generala intre bugetul de stat si bugetele locale de nivelul 2</t>
  </si>
  <si>
    <t>29113</t>
  </si>
  <si>
    <t>Transferuri curente acordate cu destinatie generala  intre bugetul de stat si bugetele locale de nivelul II</t>
  </si>
  <si>
    <t>291131</t>
  </si>
  <si>
    <t>Transferuri curente acordate cu destinatie generala din fondul de compensare intre bugetul de stat si bugetele locale de nivelul II</t>
  </si>
  <si>
    <t>291132</t>
  </si>
  <si>
    <t>Alte transferuri curente acordate cu destinatie generala intre bugetul de stat si bugetele locale de nivelul II</t>
  </si>
  <si>
    <t>291139</t>
  </si>
  <si>
    <t>Transferuri acordate intre bugetul de stat si bugetele locale de nivelul 1</t>
  </si>
  <si>
    <t>2912</t>
  </si>
  <si>
    <t>Transferuri curente acordate cu destinatie speciala intre bugetul de stat si bugetele locale de nivelul 1</t>
  </si>
  <si>
    <t>29121</t>
  </si>
  <si>
    <t>Transferuri curente acordate cu destinatie speciala  intre bugetul de stat si bugetele locale de nivelul I pentru invatamantul prescolar, primar, secundar general, special si complementar (extrascolar)</t>
  </si>
  <si>
    <t>291211</t>
  </si>
  <si>
    <t>Transferuri curente acordate cu destinatie speciala intre bugetul de stat si bugetele locale de nivelul I pentru asigurarea si asistenta sociala</t>
  </si>
  <si>
    <t>291212</t>
  </si>
  <si>
    <t>Transferuri curente acordate cu destinatie speciala intre bugetul de stat si bugetele locale de nivelul I pentru scolile sportive</t>
  </si>
  <si>
    <t>291213</t>
  </si>
  <si>
    <t>Transferuri curente acordate cu destinatie speciala intre bugetul de stat si bugetele locale de nivelul I pentru alte competente delegate</t>
  </si>
  <si>
    <t>291214</t>
  </si>
  <si>
    <t>Transferuri curente acordate cu destinatie speciala intre bugetul de stat si bugetele locale de nivelul 1 pentru infrastructura drumurilor</t>
  </si>
  <si>
    <t>291216</t>
  </si>
  <si>
    <t>Transferuri capitale acordate cu destinatie speciala intre bugetul de stat si bugetele locale de nivelul 1</t>
  </si>
  <si>
    <t>29122</t>
  </si>
  <si>
    <t>Transferuri capitale acordate cu destinatie speciala intre  bugetul de stat si bugetele locale de nivelul 1</t>
  </si>
  <si>
    <t>291220</t>
  </si>
  <si>
    <t>Transferuri curente acordate cu destinatie generala intre bugetul de stat si bugetele locale de nivelul 1</t>
  </si>
  <si>
    <t>29123</t>
  </si>
  <si>
    <t>Transferuri curente acordate cu destinatie generala intre bugetul de stat si bugetele locale de nivelul I</t>
  </si>
  <si>
    <t>291231</t>
  </si>
  <si>
    <t>Transferuri curente acordate cu destinatie generala din fondul de compensare intre bugetul de stat si bugetele locale de nivelul I</t>
  </si>
  <si>
    <t>291232</t>
  </si>
  <si>
    <t>Alte transferuri curente acordate cu destinatie generala intre bugetul de stat si bugetele locale de nivelul 1</t>
  </si>
  <si>
    <t>291239</t>
  </si>
  <si>
    <t>Transferuri acordate intre institutiile bugetului de stat si institutiile bugetelor locale de nivelul 2</t>
  </si>
  <si>
    <t>2913</t>
  </si>
  <si>
    <t xml:space="preserve">  64.1</t>
  </si>
  <si>
    <t>Transferuri curente acordate cu destinatie speciala intre institutiile bugetului de stat si institutiile bugetelor locale de nivelul 2</t>
  </si>
  <si>
    <t>29131</t>
  </si>
  <si>
    <t xml:space="preserve">  60.5</t>
  </si>
  <si>
    <t>291310</t>
  </si>
  <si>
    <t>Transferuri capitale acordate cu destinatie speciala intre institutiile bugetului de stat si institutiile bugetelor locale de nivelul 2</t>
  </si>
  <si>
    <t>29132</t>
  </si>
  <si>
    <t>291320</t>
  </si>
  <si>
    <t>Transferuri acordate intre institutiile bugetului de stat si institutiile bugetelor locale de nivelul 1</t>
  </si>
  <si>
    <t>2914</t>
  </si>
  <si>
    <t>Transferuri capitale acordate cu destinatie speciala intre institutiile bugetului de stat si institutiile bugetelor locale de nivelul 1</t>
  </si>
  <si>
    <t>29142</t>
  </si>
  <si>
    <t>291420</t>
  </si>
  <si>
    <t>Transferuri acordate in cadrul Bugetului Consolidat Central</t>
  </si>
  <si>
    <t>292</t>
  </si>
  <si>
    <t>Transferuri acordate intre bugetul de stat si bugetul asigurarilor sociale de stat</t>
  </si>
  <si>
    <t>2921</t>
  </si>
  <si>
    <t>Transferuri curente acordate cu destinatie speciala intre bugetul de stat si bugetul asigurarilor sociale de stat</t>
  </si>
  <si>
    <t>29211</t>
  </si>
  <si>
    <t>292110</t>
  </si>
  <si>
    <t>Transferuri curente acordate cu destinatie generala intre bugetul de stat si bugetul asigurarilor sociale de stat</t>
  </si>
  <si>
    <t>29213</t>
  </si>
  <si>
    <t>292130</t>
  </si>
  <si>
    <t>Transferuri acordate intre bugetul de stat si fondurile asigurarii obligatorii de asistenta medicala</t>
  </si>
  <si>
    <t>2922</t>
  </si>
  <si>
    <t>Transferuri curente acordate cu destinatie speciala intre bugetul de stat si fondurile asigurarii obligatorii de asistenta medicala</t>
  </si>
  <si>
    <t>29221</t>
  </si>
  <si>
    <t>292210</t>
  </si>
  <si>
    <t>Transferuri curente acordate cu destinatie generala intre bugetul de stat si fondurile asigurarii obligatorii de asistenta medicala</t>
  </si>
  <si>
    <t>29223</t>
  </si>
  <si>
    <t>292230</t>
  </si>
  <si>
    <t>ACTIVE NEFINANCIARE</t>
  </si>
  <si>
    <t>3</t>
  </si>
  <si>
    <t>Mijloace fixe</t>
  </si>
  <si>
    <t>31</t>
  </si>
  <si>
    <t>Cladiri</t>
  </si>
  <si>
    <t>311</t>
  </si>
  <si>
    <t>Majorarea valorii cladirilor</t>
  </si>
  <si>
    <t>3111</t>
  </si>
  <si>
    <t>Procurarea cladirilor</t>
  </si>
  <si>
    <t>31111</t>
  </si>
  <si>
    <t>311110</t>
  </si>
  <si>
    <t>Reparatii capitale ale cladirilor</t>
  </si>
  <si>
    <t>31112</t>
  </si>
  <si>
    <t>311120</t>
  </si>
  <si>
    <t>Constructii speciale</t>
  </si>
  <si>
    <t>312</t>
  </si>
  <si>
    <t xml:space="preserve">  71.8</t>
  </si>
  <si>
    <t>Majorarea valorii constructiilor speciale</t>
  </si>
  <si>
    <t>3121</t>
  </si>
  <si>
    <t>Procurarea constructiilor speciale</t>
  </si>
  <si>
    <t>31211</t>
  </si>
  <si>
    <t xml:space="preserve">  67.9</t>
  </si>
  <si>
    <t>312110</t>
  </si>
  <si>
    <t>Reparatii capitale ale constructiilor speciale</t>
  </si>
  <si>
    <t>31212</t>
  </si>
  <si>
    <t>312120</t>
  </si>
  <si>
    <t>Instalatii de transmisie</t>
  </si>
  <si>
    <t>313</t>
  </si>
  <si>
    <t>Majorarea valorii instalatiilor de transmisie</t>
  </si>
  <si>
    <t>3131</t>
  </si>
  <si>
    <t>Procurarea instalatiilor de transmisie</t>
  </si>
  <si>
    <t>31311</t>
  </si>
  <si>
    <t>313110</t>
  </si>
  <si>
    <t>Reparatii capitale ale instalatiilor de transmisie</t>
  </si>
  <si>
    <t>31312</t>
  </si>
  <si>
    <t>313120</t>
  </si>
  <si>
    <t>Masini si utilaje</t>
  </si>
  <si>
    <t>314</t>
  </si>
  <si>
    <t xml:space="preserve">  67.5</t>
  </si>
  <si>
    <t>Majorarea valorii masinilor si utilajelor</t>
  </si>
  <si>
    <t>3141</t>
  </si>
  <si>
    <t>Procurarea masinilor si utilajelor</t>
  </si>
  <si>
    <t>31411</t>
  </si>
  <si>
    <t>314110</t>
  </si>
  <si>
    <t>Reparatii capitale ale masinilor si utilajelor</t>
  </si>
  <si>
    <t>31412</t>
  </si>
  <si>
    <t>314120</t>
  </si>
  <si>
    <t>Mijloace de transport</t>
  </si>
  <si>
    <t>315</t>
  </si>
  <si>
    <t xml:space="preserve">  68.5</t>
  </si>
  <si>
    <t>Majorarea valorii mijloacelor de transport</t>
  </si>
  <si>
    <t>3151</t>
  </si>
  <si>
    <t>Procurarea mijloacelor de transport</t>
  </si>
  <si>
    <t>31511</t>
  </si>
  <si>
    <t>315110</t>
  </si>
  <si>
    <t>Reparatii capitale ale mijloacelor de transport</t>
  </si>
  <si>
    <t>31512</t>
  </si>
  <si>
    <t>315120</t>
  </si>
  <si>
    <t>Micsorarea valorii mijloacelor de transport</t>
  </si>
  <si>
    <t>3152</t>
  </si>
  <si>
    <t>Realizarea mijloacelor de transport</t>
  </si>
  <si>
    <t>31521</t>
  </si>
  <si>
    <t>315210</t>
  </si>
  <si>
    <t>Unelte si scule, inventar de producere si gospodaresc</t>
  </si>
  <si>
    <t>316</t>
  </si>
  <si>
    <t xml:space="preserve">  81.5</t>
  </si>
  <si>
    <t>Majorarea valorii uneltelor si sculelor, inventarului de producere si gospodaresc</t>
  </si>
  <si>
    <t>3161</t>
  </si>
  <si>
    <t>Procurarea uneltelor si sculelor, inventarului de producere si gospodaresc</t>
  </si>
  <si>
    <t>31611</t>
  </si>
  <si>
    <t>316110</t>
  </si>
  <si>
    <t>Reparatii capitale ale uneltelor si sculelor, inventarului de producere si gospodaresc</t>
  </si>
  <si>
    <t>31612</t>
  </si>
  <si>
    <t>316120</t>
  </si>
  <si>
    <t>Active nemateriale</t>
  </si>
  <si>
    <t>317</t>
  </si>
  <si>
    <t>Majorarea valorii activelor nemateriale</t>
  </si>
  <si>
    <t>3171</t>
  </si>
  <si>
    <t>Procurarea activelor nemateriale</t>
  </si>
  <si>
    <t>31711</t>
  </si>
  <si>
    <t>317110</t>
  </si>
  <si>
    <t>Alte mijloace fixe</t>
  </si>
  <si>
    <t>318</t>
  </si>
  <si>
    <t>Majorarea valorii altor mijloace fixe</t>
  </si>
  <si>
    <t>3181</t>
  </si>
  <si>
    <t>Procurarea altor mijloace fixe</t>
  </si>
  <si>
    <t>31811</t>
  </si>
  <si>
    <t>318110</t>
  </si>
  <si>
    <t>Reparatii capitale ale altor mijloace fixe</t>
  </si>
  <si>
    <t>31812</t>
  </si>
  <si>
    <t>318120</t>
  </si>
  <si>
    <t>Investitii capitale in active nemateriale in curs de execuitie</t>
  </si>
  <si>
    <t>3191</t>
  </si>
  <si>
    <t>31910</t>
  </si>
  <si>
    <t>319100</t>
  </si>
  <si>
    <t>Investitii capitale in active materiale in curs de execuitie</t>
  </si>
  <si>
    <t>3192</t>
  </si>
  <si>
    <t>Cladiri in curs de executie</t>
  </si>
  <si>
    <t>31921</t>
  </si>
  <si>
    <t xml:space="preserve">  75.1</t>
  </si>
  <si>
    <t>319210</t>
  </si>
  <si>
    <t>Constructii speciale in curs de executie</t>
  </si>
  <si>
    <t>31922</t>
  </si>
  <si>
    <t>319220</t>
  </si>
  <si>
    <t>Instalatii de transmisie in curs de executie</t>
  </si>
  <si>
    <t>31923</t>
  </si>
  <si>
    <t>319230</t>
  </si>
  <si>
    <t>Pregatirea proiectelor</t>
  </si>
  <si>
    <t>31924</t>
  </si>
  <si>
    <t>319240</t>
  </si>
  <si>
    <t>Alte investitii capitale in active materiale in curs de executie</t>
  </si>
  <si>
    <t>31929</t>
  </si>
  <si>
    <t xml:space="preserve">  68.8</t>
  </si>
  <si>
    <t>319290</t>
  </si>
  <si>
    <t>32</t>
  </si>
  <si>
    <t>Rezervele materiale de stat</t>
  </si>
  <si>
    <t>321</t>
  </si>
  <si>
    <t>Majorarea valorii rezervelor materiale de stat</t>
  </si>
  <si>
    <t>3211</t>
  </si>
  <si>
    <t>Procurarea rezervelor materiale de stat</t>
  </si>
  <si>
    <t>32111</t>
  </si>
  <si>
    <t>321110</t>
  </si>
  <si>
    <t>Rezerve de mobilizare</t>
  </si>
  <si>
    <t>322</t>
  </si>
  <si>
    <t>Majorarea valorii rezervelor de mobilizare</t>
  </si>
  <si>
    <t>3221</t>
  </si>
  <si>
    <t>Procurarea rezervelor de mobilizare</t>
  </si>
  <si>
    <t>32211</t>
  </si>
  <si>
    <t>322110</t>
  </si>
  <si>
    <t>Stocuri de materiale circulante</t>
  </si>
  <si>
    <t>33</t>
  </si>
  <si>
    <t xml:space="preserve">  77.2</t>
  </si>
  <si>
    <t>Combustibil, carburanti si lubrifianti</t>
  </si>
  <si>
    <t>331</t>
  </si>
  <si>
    <t>Majorarea valorii combustibilului, carburantilor si lubrifiantilor</t>
  </si>
  <si>
    <t>3311</t>
  </si>
  <si>
    <t>Procurarea combustibilului, carburantilor si lubrifiantilor</t>
  </si>
  <si>
    <t>33111</t>
  </si>
  <si>
    <t>331110</t>
  </si>
  <si>
    <t>Piese de schimb</t>
  </si>
  <si>
    <t>332</t>
  </si>
  <si>
    <t xml:space="preserve">  88.1</t>
  </si>
  <si>
    <t>Majorarea valorii pieselor de schimb</t>
  </si>
  <si>
    <t>3321</t>
  </si>
  <si>
    <t>Procurarea pieselor de schimb</t>
  </si>
  <si>
    <t>33211</t>
  </si>
  <si>
    <t>332110</t>
  </si>
  <si>
    <t>Produse alimentare</t>
  </si>
  <si>
    <t>333</t>
  </si>
  <si>
    <t>Majorarea valorii produselor alimentare</t>
  </si>
  <si>
    <t>3331</t>
  </si>
  <si>
    <t>Procurarea produselor alimentare</t>
  </si>
  <si>
    <t>33311</t>
  </si>
  <si>
    <t>333110</t>
  </si>
  <si>
    <t>Medicamente si materiale sanitare</t>
  </si>
  <si>
    <t>334</t>
  </si>
  <si>
    <t xml:space="preserve">  60.2</t>
  </si>
  <si>
    <t>Majorarea valorii medicamentelor si materialelor sanitare</t>
  </si>
  <si>
    <t>3341</t>
  </si>
  <si>
    <t>Procurarea medicamentelor si materialelor sanitare</t>
  </si>
  <si>
    <t>33411</t>
  </si>
  <si>
    <t>334110</t>
  </si>
  <si>
    <t>Materiale pentru scopuri didactice, stiintifice si alte scopuri</t>
  </si>
  <si>
    <t>335</t>
  </si>
  <si>
    <t>Majorarea valorii materialelor pentru scopuri didactice, stiintifice si alte scopuri</t>
  </si>
  <si>
    <t>3351</t>
  </si>
  <si>
    <t>Procurarea materialelor pentru scopuri didactice, stiintifice si alte scopuri</t>
  </si>
  <si>
    <t>33511</t>
  </si>
  <si>
    <t>335110</t>
  </si>
  <si>
    <t>Materiale de uz gospodaresc si rechizite de birou</t>
  </si>
  <si>
    <t>336</t>
  </si>
  <si>
    <t>Majorarea valorii materialelor de uz gospodaresc si rechizitelor de birou</t>
  </si>
  <si>
    <t>3361</t>
  </si>
  <si>
    <t>Procurarea materialelor de uz gospodaresc si rechizitelor de birou</t>
  </si>
  <si>
    <t>33611</t>
  </si>
  <si>
    <t>336110</t>
  </si>
  <si>
    <t>Micsorarea valorii materialelor de uz gospodaresc si rechizitelor de birou</t>
  </si>
  <si>
    <t>3362</t>
  </si>
  <si>
    <t>Realizarea materialelor de uz gospodaresc si rechizitelor de birou</t>
  </si>
  <si>
    <t>33621</t>
  </si>
  <si>
    <t>336210</t>
  </si>
  <si>
    <t>Materiale de constructie</t>
  </si>
  <si>
    <t>337</t>
  </si>
  <si>
    <t>Majorarea valorii materialelor de constructie</t>
  </si>
  <si>
    <t>3371</t>
  </si>
  <si>
    <t>Procurarea  materialelor de constructie</t>
  </si>
  <si>
    <t>33711</t>
  </si>
  <si>
    <t>Procurarea materialelor de constructie</t>
  </si>
  <si>
    <t>337110</t>
  </si>
  <si>
    <t>Micsorarea valorii materialelor de constructie</t>
  </si>
  <si>
    <t>3372</t>
  </si>
  <si>
    <t>Realizarea materialelor de constructie</t>
  </si>
  <si>
    <t>33721</t>
  </si>
  <si>
    <t>337210</t>
  </si>
  <si>
    <t>Accesorii de pat, imbracaminte, incaltaminte</t>
  </si>
  <si>
    <t>338</t>
  </si>
  <si>
    <t xml:space="preserve">  70.1</t>
  </si>
  <si>
    <t>Majorarea valorii accesoriilor de pat, imbrcamintei, incaltamintei</t>
  </si>
  <si>
    <t>3381</t>
  </si>
  <si>
    <t>Procurarea accesorilor de pat, imbracamintei, incaltamintei</t>
  </si>
  <si>
    <t>33811</t>
  </si>
  <si>
    <t>338110</t>
  </si>
  <si>
    <t>Micsorarea valorii accesoriilor de pat,  imbracamintei, incaltamintei</t>
  </si>
  <si>
    <t>3382</t>
  </si>
  <si>
    <t>Realizarea accesoriilor de pat,  imbracamintei, incaltamintei</t>
  </si>
  <si>
    <t>33821</t>
  </si>
  <si>
    <t>338210</t>
  </si>
  <si>
    <t>Alte materiale</t>
  </si>
  <si>
    <t>339</t>
  </si>
  <si>
    <t>80.7</t>
  </si>
  <si>
    <t>Majorarea valorii altor materiale</t>
  </si>
  <si>
    <t>3391</t>
  </si>
  <si>
    <t>81.1</t>
  </si>
  <si>
    <t>Procurarea  altor materiale</t>
  </si>
  <si>
    <t>33911</t>
  </si>
  <si>
    <t>339110</t>
  </si>
  <si>
    <t>Micsorarea valorii altor materiale</t>
  </si>
  <si>
    <t>3392</t>
  </si>
  <si>
    <t>Realizarea altor materiale</t>
  </si>
  <si>
    <t>33921</t>
  </si>
  <si>
    <t>339210</t>
  </si>
  <si>
    <t>Productie in curs de executie, produse si productie finita, animale tinere la ingrasat</t>
  </si>
  <si>
    <t>34</t>
  </si>
  <si>
    <t xml:space="preserve"> 119.7</t>
  </si>
  <si>
    <t>Productie in curs de executie</t>
  </si>
  <si>
    <t>341</t>
  </si>
  <si>
    <t>Majorarea valorii productiei in curs de executie</t>
  </si>
  <si>
    <t>3411</t>
  </si>
  <si>
    <t>34110</t>
  </si>
  <si>
    <t>341100</t>
  </si>
  <si>
    <t>Productie finita a gospodariilor agricole auxiliare</t>
  </si>
  <si>
    <t>344</t>
  </si>
  <si>
    <t xml:space="preserve"> 118.6</t>
  </si>
  <si>
    <t>Micsorarea valorii productiei finite a gospodariilor agricole auxiliare</t>
  </si>
  <si>
    <t>3442</t>
  </si>
  <si>
    <t>Realizarea productiei finite a gospodariilor agricole auxiliare</t>
  </si>
  <si>
    <t>34421</t>
  </si>
  <si>
    <t>344210</t>
  </si>
  <si>
    <t>Marfuri</t>
  </si>
  <si>
    <t>35</t>
  </si>
  <si>
    <t xml:space="preserve">  63.0</t>
  </si>
  <si>
    <t>351</t>
  </si>
  <si>
    <t>Majorarea valorii marfurilor</t>
  </si>
  <si>
    <t>3511</t>
  </si>
  <si>
    <t>Procurarea marfurilor</t>
  </si>
  <si>
    <t>35111</t>
  </si>
  <si>
    <t>351110</t>
  </si>
  <si>
    <t>Formularul nr.9</t>
  </si>
  <si>
    <t>aprobat prin Ordinul ministrului finanțelor</t>
  </si>
  <si>
    <t>nr. 18 din  27 ianuarie  2020</t>
  </si>
  <si>
    <t>RAPORT</t>
  </si>
  <si>
    <t>privind creanțele și datoriile la cheltuieli și active nefinanciare</t>
  </si>
  <si>
    <t>formate în autoritățile/instituțiile bugetare finanțate de la bugetul de stat conform clasificației economice pe anul 2020</t>
  </si>
  <si>
    <t>(mii  lei)</t>
  </si>
  <si>
    <t xml:space="preserve"> ECO           K1-K6</t>
  </si>
  <si>
    <t>Creanțe total</t>
  </si>
  <si>
    <t>inclusiv cu termen  expirat</t>
  </si>
  <si>
    <t>Datorii total</t>
  </si>
  <si>
    <t>inclusiv cu termen de achitare expirat</t>
  </si>
  <si>
    <t>Remunerarea muncii angajaţilor conform statelor</t>
  </si>
  <si>
    <t>Compensație pentru transport</t>
  </si>
  <si>
    <t>Compensați pentru chiria spațiului locativ și pentru servicii comunale</t>
  </si>
  <si>
    <t>Compensație pentru echipament</t>
  </si>
  <si>
    <t>Alte plăți</t>
  </si>
  <si>
    <t>Contribuții și prime de asigurări obligatorii</t>
  </si>
  <si>
    <t>Contribuţii de asigurări sociale de stat obligatorii</t>
  </si>
  <si>
    <t>Prime de asigurare obligatorie de asistenţă medicală achitate de angajatori pe teritoriul ţării</t>
  </si>
  <si>
    <t>Bunuri și servicii</t>
  </si>
  <si>
    <t>Energie electrică</t>
  </si>
  <si>
    <t>Energie termică</t>
  </si>
  <si>
    <t>Apă şi canalizare</t>
  </si>
  <si>
    <t>Servicii informaţionale</t>
  </si>
  <si>
    <t>Servicii de telecomunicaţii</t>
  </si>
  <si>
    <t>Servicii de locaţiune</t>
  </si>
  <si>
    <t>Servicii de reparaţii curente</t>
  </si>
  <si>
    <t>Formarea profesională</t>
  </si>
  <si>
    <t>Deplasări de serviciu în interiorul ţării</t>
  </si>
  <si>
    <t>Deplasări de serviciu peste hotare</t>
  </si>
  <si>
    <t>Delegări ale angajaţilor la misiunile diplomatice şi oficiile consulare</t>
  </si>
  <si>
    <t>Servicii de asigurare medicală achitate peste hotare</t>
  </si>
  <si>
    <t>Servicii de cercetări ştiinţifice contractate</t>
  </si>
  <si>
    <t>Servicii de pază</t>
  </si>
  <si>
    <t>Servicii judiciare şi servicii de asistenţă juridică garantată de stat</t>
  </si>
  <si>
    <t>Servicii poştale şi servicii de distribuire a drepturilor sociale</t>
  </si>
  <si>
    <t>Subsidii</t>
  </si>
  <si>
    <t>Subsidii acordate întreprinderilor de stat şi municipale</t>
  </si>
  <si>
    <t>Subsidii acordate întreprinderilor de stat şi municipale nefinanciare</t>
  </si>
  <si>
    <t>Subsidii acordate întreprinderilor private</t>
  </si>
  <si>
    <t>Subsidii acordate întreprinderilor private nefinanciare</t>
  </si>
  <si>
    <t>Subsidii instituțiilor financiare private</t>
  </si>
  <si>
    <t xml:space="preserve">Subsidii acordate organizațiilor obștești  </t>
  </si>
  <si>
    <t>Subsidii acordate autorităţilor/instituţiilor publice la autogestiune</t>
  </si>
  <si>
    <t>Granturi  acordate</t>
  </si>
  <si>
    <t>Granturi  acordate beneficiarilor  în interiorul ţării</t>
  </si>
  <si>
    <t>Granturi curente acordate instituţiilor publice la autogestiune</t>
  </si>
  <si>
    <t>Granturi capitale acordate instituţiilor publice la autogestiune</t>
  </si>
  <si>
    <t>Prestații sociale</t>
  </si>
  <si>
    <t>Prestații de asistenţă socială</t>
  </si>
  <si>
    <t>Indemnizaţii de asistenţă socială</t>
  </si>
  <si>
    <t>Compensaţii</t>
  </si>
  <si>
    <t>Ajutoare băneşti</t>
  </si>
  <si>
    <t>Alte prestaţii de asistenţă socială</t>
  </si>
  <si>
    <t>Prestații sociale ale angajatorilor</t>
  </si>
  <si>
    <t>Indemnizaţii membrilor familiilor personalului misiunilor diplomatice şi al oficiilor consulare</t>
  </si>
  <si>
    <t>Indemnizaţii la încetarea acţiunii contractului de muncă</t>
  </si>
  <si>
    <t>Indemnizaţii viagere</t>
  </si>
  <si>
    <t>Indemnizaţii pentru incapacitatea temporară de muncă achitate din mijloacele financiare ale angajatorului</t>
  </si>
  <si>
    <t>Alte prestaţii sociale ale angajatorilor</t>
  </si>
  <si>
    <t>Cotizaţii în organizaţiile internationale</t>
  </si>
  <si>
    <t>Burse de studii studenţilor autohtoni</t>
  </si>
  <si>
    <t>Alte plăţi asociate cu bursa</t>
  </si>
  <si>
    <t>Plăţi aferente documentelor executorii cu executare benevolă</t>
  </si>
  <si>
    <t>Plăţi aferente documentelor executorii cu executare silită</t>
  </si>
  <si>
    <t>Taxe, amenzi, penalitaţi şi alte plăţi obligatorii</t>
  </si>
  <si>
    <t>Rambursarea alocațiilor din anii precedenți</t>
  </si>
  <si>
    <t>Alte cheltuieli în bază de contracte cu persoane fizice</t>
  </si>
  <si>
    <t>Solda militarilor, sporurile şi suplimentele la ea</t>
  </si>
  <si>
    <t>Comanda de stat pentru pregătirea cadrelor</t>
  </si>
  <si>
    <t>Indemnizaţii membrilor Consiliului pentru dezvoltarea strategică instituţională</t>
  </si>
  <si>
    <t>Cheltuieli capitale pentru lucrări topografogeodezice, de cartografie şi cadastru</t>
  </si>
  <si>
    <t>Clădiri</t>
  </si>
  <si>
    <t>Procurarea clădirilor</t>
  </si>
  <si>
    <t>Reparaţii capitale ale clădirilor</t>
  </si>
  <si>
    <t>Construcţii speciale</t>
  </si>
  <si>
    <t>Procurarea construcţiilor speciale</t>
  </si>
  <si>
    <t>Reparaţii capitale ale construcţiilor speciale</t>
  </si>
  <si>
    <t>Maşini şi utilaje</t>
  </si>
  <si>
    <t>Procurarea maşinilor şi utilajelor</t>
  </si>
  <si>
    <t>Reparaţii capitale ale mijloacelor de transport</t>
  </si>
  <si>
    <t>Unelte şi scule, inventar de producere şi gospodăresc</t>
  </si>
  <si>
    <t>Procurarea uneltelor şi sculelor, inventarului de producere şi gospodăresc</t>
  </si>
  <si>
    <t>Reparaţii capitale ale uneltelor si sculelor, inventarului de producere și gospodăresc</t>
  </si>
  <si>
    <t>Investiţii capitale în active în curs de execuţie</t>
  </si>
  <si>
    <t>Clădiri în curs de execuţie</t>
  </si>
  <si>
    <t>Construcţii speciale în curs de execuţie</t>
  </si>
  <si>
    <t>Instalaţii de transmisie în curs de execuţie</t>
  </si>
  <si>
    <t>Pregătirea proiectelor</t>
  </si>
  <si>
    <t>Combustibil, carburanţi şi lubrifianţi</t>
  </si>
  <si>
    <t>Procurarea combustibilului, carburanţilor şi lubrifianţilor</t>
  </si>
  <si>
    <t>Medicamente şi materiale sanitare</t>
  </si>
  <si>
    <t>Procurarea medicamentelor şi materialelor sanitare</t>
  </si>
  <si>
    <t>Materiale pentru scopuri didactice, ştiinţifice şi alte scopuri</t>
  </si>
  <si>
    <t>Procurare materialelor pentru scopuri didactice, ştiinţifice şi alte scopuri</t>
  </si>
  <si>
    <t>Materiale de uz gospodăresc şi rechizite de birou</t>
  </si>
  <si>
    <t>Procurarea materialelor de uz gospodaresc şi rechizitelor de birou</t>
  </si>
  <si>
    <t>Materiale de construcţie</t>
  </si>
  <si>
    <t>Procurarea materialelor de construcţie</t>
  </si>
  <si>
    <t>Accesorii de pat, îmbrăcăminte, încălţăminte</t>
  </si>
  <si>
    <t>Procurarea accesorilor de pat, îmbrăcămintei, încălţămintei</t>
  </si>
  <si>
    <t>Procurarea altor materiale</t>
  </si>
  <si>
    <t>Producție în curs de execuție, produse și producție finită, animale tinere la îngrășat</t>
  </si>
  <si>
    <t>Produse finite ale unităţilor de producţie</t>
  </si>
  <si>
    <t>Realizarea produselor finite ale unităţilor de producţie</t>
  </si>
  <si>
    <t>Mărfuri</t>
  </si>
  <si>
    <t>Procurarea mărfurilor</t>
  </si>
  <si>
    <t xml:space="preserve"> Șef Direcție Trezoreria de Stat</t>
  </si>
  <si>
    <t>Formularul nr.10</t>
  </si>
  <si>
    <t>aprobat prin ordinul ministrului finantelor                                                nr. 18 din 27 ianuarie 2020</t>
  </si>
  <si>
    <t>Raport_x000D_
privind repartizarea si utilizarea mijloacelor fondului de rezerva al Guvernului pe anul 2020</t>
  </si>
  <si>
    <t>Numarul si data Hotararii de Guvern</t>
  </si>
  <si>
    <t>Repartizat</t>
  </si>
  <si>
    <t>Executat fata de repartizat</t>
  </si>
  <si>
    <t>Autoritatea ORG1</t>
  </si>
  <si>
    <t>Functia F1-F3</t>
  </si>
  <si>
    <t>Program/Sub- program_x000D_
P1-P2</t>
  </si>
  <si>
    <t>Activitatea P3</t>
  </si>
  <si>
    <t>ECO_x000D_
K1-K6</t>
  </si>
  <si>
    <t>Alte servicii de protectie sociala</t>
  </si>
  <si>
    <t>1099</t>
  </si>
  <si>
    <t>Protectia sociala</t>
  </si>
  <si>
    <t>90</t>
  </si>
  <si>
    <t>Prestarea altor tipuri  de servicii sociale unor categorii de populatie</t>
  </si>
  <si>
    <t>00348</t>
  </si>
  <si>
    <t>H.G nr.895 din 14.12.2020 (FR)</t>
  </si>
  <si>
    <t>Alte servicii de stat cu destinatie generala</t>
  </si>
  <si>
    <t>0169</t>
  </si>
  <si>
    <t>Rezervele materiale de stat si de mobilizare</t>
  </si>
  <si>
    <t>Crearea rezervelor materiale de mobilizare</t>
  </si>
  <si>
    <t>00071</t>
  </si>
  <si>
    <t>HG nr.461 din 01.07.2020</t>
  </si>
  <si>
    <t>Servicii de pompieri si salvatori</t>
  </si>
  <si>
    <t>0321</t>
  </si>
  <si>
    <t>Protectie si salvare in situatii exceptionale</t>
  </si>
  <si>
    <t>37</t>
  </si>
  <si>
    <t>Actiuni de protectie civila si interventie  in situatii de urgenta</t>
  </si>
  <si>
    <t>00089</t>
  </si>
  <si>
    <t>Afaceri externe</t>
  </si>
  <si>
    <t>0113</t>
  </si>
  <si>
    <t>Afacerile externe si cooperarea externa</t>
  </si>
  <si>
    <t>Organizarea alegerilor pentru functia de Presedinte al Republicii Moldova</t>
  </si>
  <si>
    <t>00439</t>
  </si>
  <si>
    <t>HG nr. 655/2020</t>
  </si>
  <si>
    <t xml:space="preserve">  58.6</t>
  </si>
  <si>
    <t>0140</t>
  </si>
  <si>
    <t>Managementul  stiintei si inovarii</t>
  </si>
  <si>
    <t>Activitati centralizate</t>
  </si>
  <si>
    <t>00059</t>
  </si>
  <si>
    <t>289 din 13.05.2020</t>
  </si>
  <si>
    <t>Alte servicii in domeniul ocrotirii sanatatii</t>
  </si>
  <si>
    <t>0769</t>
  </si>
  <si>
    <t>Sanatatea publica si serviciile medicale</t>
  </si>
  <si>
    <t>80</t>
  </si>
  <si>
    <t>Consolidarea bazei tehnico-materiale</t>
  </si>
  <si>
    <t>00069</t>
  </si>
  <si>
    <t>H.G nr.211 din 25.03.2020</t>
  </si>
  <si>
    <t>Servicii generale economice si comerciale</t>
  </si>
  <si>
    <t>50</t>
  </si>
  <si>
    <t>Administrarea patrimoniului public</t>
  </si>
  <si>
    <t>00031</t>
  </si>
  <si>
    <t>HG nr. 741/2020</t>
  </si>
  <si>
    <t>Servicii electorale</t>
  </si>
  <si>
    <t>0161</t>
  </si>
  <si>
    <t>Domenii generale de stat</t>
  </si>
  <si>
    <t>Administrarea fondului de rezerva</t>
  </si>
  <si>
    <t>00020</t>
  </si>
  <si>
    <t>HG nr.734 din 7.10.2020</t>
  </si>
  <si>
    <t>Transferuri interbugetare cu destinatie</t>
  </si>
  <si>
    <t>00046</t>
  </si>
  <si>
    <t>Formularul nr.11</t>
  </si>
  <si>
    <t>aprobat prin ordinul ministrului finantelor                                                   nr. 18 din 27 ianuarie 2020</t>
  </si>
  <si>
    <t>Raport_x000D_
privind repartizarea si utilizarea mijloacelor fondului de interventie al Guvernului pe anul 2020</t>
  </si>
  <si>
    <t>H.G nr.597 din 31.07.2020</t>
  </si>
  <si>
    <t>H.G nr.620 din 12.08.2020</t>
  </si>
  <si>
    <t>H.G nr.731 din 30.09.2020</t>
  </si>
  <si>
    <t>H.G nr.895 din 14.12.2020(I)</t>
  </si>
  <si>
    <t>Crearea rezervelor materiale  de stat</t>
  </si>
  <si>
    <t>00070</t>
  </si>
  <si>
    <t>HG nr.755 din 13.10.2020</t>
  </si>
  <si>
    <t>HG nr.774 din 21.10.2020</t>
  </si>
  <si>
    <t>Politie</t>
  </si>
  <si>
    <t>0311</t>
  </si>
  <si>
    <t>Activitatea politiei</t>
  </si>
  <si>
    <t>00082</t>
  </si>
  <si>
    <t>HG nr.621 din 12.08.2020</t>
  </si>
  <si>
    <t>HG nr.756 din 13.10.2020</t>
  </si>
  <si>
    <t>HG nr.809 din 05.11.2020</t>
  </si>
  <si>
    <t>H.G nr.287 din 13.05.2020</t>
  </si>
  <si>
    <t>H.G nr.654 din 26.08.2020</t>
  </si>
  <si>
    <t>Agricultura</t>
  </si>
  <si>
    <t>0421</t>
  </si>
  <si>
    <t>Dezvoltarea agriculturii</t>
  </si>
  <si>
    <t>Stimularea promovarii productiei agricole</t>
  </si>
  <si>
    <t>00451</t>
  </si>
  <si>
    <t>HG nr.846 din 30.11.2020</t>
  </si>
  <si>
    <t>Fondul  national de dezvoltare a agriculturii si mediului rural</t>
  </si>
  <si>
    <t>00460</t>
  </si>
  <si>
    <t>HG nr. 633 din 19.08.2020</t>
  </si>
  <si>
    <t>HG nr.245 din 10.04.2020</t>
  </si>
  <si>
    <t>H.G nr.422 din 24.06.2020</t>
  </si>
  <si>
    <t>HG nr.250 din 17.04.2020</t>
  </si>
  <si>
    <t>Administrarea fondului de interventie</t>
  </si>
  <si>
    <t>00021</t>
  </si>
  <si>
    <t>HG 552 din 20.07.2020</t>
  </si>
  <si>
    <t>HG nr. 773 din 21.10.2020</t>
  </si>
  <si>
    <t>HG nr. 596 din 31.07.2020</t>
  </si>
  <si>
    <t>HG nr. 715 din 27.12.2019</t>
  </si>
  <si>
    <t xml:space="preserve">  97.6</t>
  </si>
  <si>
    <t>Formularul nr.12</t>
  </si>
  <si>
    <t>aprobat prin ordinul ministrului finantelor                           _x000D_ nr. 18 din 27 ianuarie 2020</t>
  </si>
  <si>
    <t>Raport_x000D_
privind repartizarea si utilizarea mijloacelor Programului de reintegrare a tarii pe anul 2020</t>
  </si>
  <si>
    <t>HG 256 din 29.04.2020</t>
  </si>
  <si>
    <t>0210</t>
  </si>
  <si>
    <t>Apararea Nationala</t>
  </si>
  <si>
    <t>Activitatea fortelor de mentinere a pacii</t>
  </si>
  <si>
    <t>00076</t>
  </si>
  <si>
    <t>HG nr.256/2020</t>
  </si>
  <si>
    <t>Alte servicii in domeniul apararii  nationale</t>
  </si>
  <si>
    <t>0259</t>
  </si>
  <si>
    <t>Asigurarea apararii spatiului terestru si aerian</t>
  </si>
  <si>
    <t>00075</t>
  </si>
  <si>
    <t>Invatamint gimnazial</t>
  </si>
  <si>
    <t>0921</t>
  </si>
  <si>
    <t>88</t>
  </si>
  <si>
    <t>00201</t>
  </si>
  <si>
    <t>HG nr.256 din 29.04.2020</t>
  </si>
  <si>
    <t>Invatamint pentru copii cu cerinte educationale speciale</t>
  </si>
  <si>
    <t>00202</t>
  </si>
  <si>
    <t>Invatamint liceal</t>
  </si>
  <si>
    <t>0922</t>
  </si>
  <si>
    <t>00203</t>
  </si>
  <si>
    <t>Formularul nr.13</t>
  </si>
  <si>
    <t>Aprobat prin Ordinul</t>
  </si>
  <si>
    <t>ministerului finantelor</t>
  </si>
  <si>
    <t>nr.18  din 27 ianuarie 2020</t>
  </si>
  <si>
    <t xml:space="preserve">B I L A N Ţ U L         C O N T A B I L  </t>
  </si>
  <si>
    <t>PRIVIND EXECUTAREA   BUGETULUI  DE STAT  PE  ANUL  2020</t>
  </si>
  <si>
    <t>( mii lei)</t>
  </si>
  <si>
    <t>Denumirea şi codurile conturilor de bilanţ</t>
  </si>
  <si>
    <t>Nr. rândului</t>
  </si>
  <si>
    <t>S O L D U L</t>
  </si>
  <si>
    <t>La începutul anului</t>
  </si>
  <si>
    <t>Pînă la operaţiunile de închidere a anului</t>
  </si>
  <si>
    <t>După operaţiunile de închidere a anului</t>
  </si>
  <si>
    <t>A C T I V</t>
  </si>
  <si>
    <t>Clasa 2.Cheltueli</t>
  </si>
  <si>
    <t>Remunerarea muncii angajatilor conform statelor  (211180)</t>
  </si>
  <si>
    <t>Remunerarea muncii temporare   (211200)</t>
  </si>
  <si>
    <t>Compensatie pentru transport (211320)</t>
  </si>
  <si>
    <t>Compensatie pentru chiria spatiului locativ si pentru serviciile comunale (211330)</t>
  </si>
  <si>
    <t>Compensatie pentru echipament (211350)</t>
  </si>
  <si>
    <t>Alte plati (211390)</t>
  </si>
  <si>
    <t>Contributii de asigurari sociale de stat obligatorii (212100)</t>
  </si>
  <si>
    <t>Prime de asigurare obligatorie de asistenta medicala achitate de angajatori pe teritoriului tarii (212210)</t>
  </si>
  <si>
    <t>Energie electrica (222110)</t>
  </si>
  <si>
    <t>Gaze (222120)</t>
  </si>
  <si>
    <t>Energia termica (222130)</t>
  </si>
  <si>
    <t>Apa si canalizare (222140)</t>
  </si>
  <si>
    <t>Alte servicii comunale (222190)</t>
  </si>
  <si>
    <t>Servicii informationale (222210)</t>
  </si>
  <si>
    <t>Servicii de telecomunicatii (222220)</t>
  </si>
  <si>
    <t>Servicii de locatiune (222300)</t>
  </si>
  <si>
    <t>Servicii de transport (222400)</t>
  </si>
  <si>
    <t>Servicii de reparatii curente (222500)</t>
  </si>
  <si>
    <t>Formare profesionala (222600)</t>
  </si>
  <si>
    <t>Deplasari de serviciu in interiorul tarii (222710)</t>
  </si>
  <si>
    <t>Deplasari de serviciu peste hotare (222720)</t>
  </si>
  <si>
    <t>Delegari ale angajatilor la misiunile diplomatice si oficiile consulare (222730)</t>
  </si>
  <si>
    <t>Servicii medicale (222810)</t>
  </si>
  <si>
    <t>Servicii de asigurare medicala achitate peste hotare (222820)</t>
  </si>
  <si>
    <t>Servicii editoriale (222910)</t>
  </si>
  <si>
    <t>Servicii de protocol (222920)</t>
  </si>
  <si>
    <t>Servicii de cercetari stiintifice contractate (222930)</t>
  </si>
  <si>
    <t>Servicii de paza (222940)</t>
  </si>
  <si>
    <t>Servicii judiciare si servicii de asistenta juridica garantata de stat (222950)</t>
  </si>
  <si>
    <t>Servicii de evaluare a activelor (222960)</t>
  </si>
  <si>
    <t>Servicii bancare (222970)</t>
  </si>
  <si>
    <t>Servicii postale si distribuire a drepturilor sociale (222980)</t>
  </si>
  <si>
    <t>Servicii neatribuite altor aliniate (222990)</t>
  </si>
  <si>
    <t>Dobinzi pe imprumuturi externe (241100)</t>
  </si>
  <si>
    <t>Dobinzi pe  valori mobiliare de stat emise pe piata primara (242200)</t>
  </si>
  <si>
    <t>Dobinzi pe  valori mobiliare de stat convertite (242300)</t>
  </si>
  <si>
    <t>Dobinzi la valori mobiliare de stat emise pentru asigurarea stabilității financiare (242510)</t>
  </si>
  <si>
    <t>Dobinzi la valori mobiliare de stat emise pentru crearea unei rezerve de lichidități (242520)</t>
  </si>
  <si>
    <t>Subsidii acordate intreprinderilor de stat si municipale nefinanciare (251100)</t>
  </si>
  <si>
    <t>Subsidii acordate intreprinderilor private nefinanciare (252100)</t>
  </si>
  <si>
    <t>Subsidii acordate institutiilor private financiare (252200)</t>
  </si>
  <si>
    <t>Subsidii acordate organizatiilor obstesti (253000)</t>
  </si>
  <si>
    <t>Subsidii acordate autoritatilor/institutiilor publice la autogestiune (254000)</t>
  </si>
  <si>
    <t>Granturi curente acordate instituţiilor publice la autogestiune(263110)</t>
  </si>
  <si>
    <t>Granturi curente acordate altor beneficiari în interiorul ţării(263190)</t>
  </si>
  <si>
    <t>Granturi capitale acordate instituţiilor publice la autogestiune (263210)</t>
  </si>
  <si>
    <t>Granturi capitale acordate altor beneficiari în interiorul ţării (263290)</t>
  </si>
  <si>
    <t>Pensii de asistenta sociala (272100)</t>
  </si>
  <si>
    <t>Indemnizatii de asistenta sociala (272300)</t>
  </si>
  <si>
    <t>Compensatii (272500)</t>
  </si>
  <si>
    <t>Ajutoare banesti (272600)</t>
  </si>
  <si>
    <t>Alte prestatii de asistenta sociala (272900)</t>
  </si>
  <si>
    <t>Indemnizatii membrilor familiilor personalului misiunilor diplomatice si al oficiilor consulare (273100)</t>
  </si>
  <si>
    <t>Indemnizatii la incetarea actiunii contractului de munca (273200)</t>
  </si>
  <si>
    <t>Indemnizatii viagere (273300)</t>
  </si>
  <si>
    <t>Indemnizatii pentru incapacitatea temporara de munca achitate din mijloacele financiare ale angajatorului (273500)</t>
  </si>
  <si>
    <t>Alte prestatii sociale ale angajatorilor (273900)</t>
  </si>
  <si>
    <t>Cotizatii in organizatiile internationale (281110)</t>
  </si>
  <si>
    <t>Cotizatii in organizatiile din tara (281120)</t>
  </si>
  <si>
    <t>Burse de studii studentilor autohtoni (281211)</t>
  </si>
  <si>
    <t>Burse de studii studenţilor de peste hotarele republicii (281212)</t>
  </si>
  <si>
    <t>Burse sociale studentilor autohtoni (281221)</t>
  </si>
  <si>
    <t>Alte plati asociate cu bursa (281230)</t>
  </si>
  <si>
    <t>Plăți aferente indexării eșalonate a depunerilor cetățenilor la Banca de Economii (281350)</t>
  </si>
  <si>
    <t>Plati aferente documentelor executorii cu executare benevola (281361)</t>
  </si>
  <si>
    <t>Plati aferente documentelor executorii cu executare silita (281362)</t>
  </si>
  <si>
    <t>Alte despagubiri (281390)</t>
  </si>
  <si>
    <t>Taxe, amenzi, penalitati si alte plati obligatorii (281400)</t>
  </si>
  <si>
    <t>Alte cheltuieli in baza de contracte cu persoane fizice (281600)</t>
  </si>
  <si>
    <t>Solda militarilor, sporurile si suplimentele la ea (281700)</t>
  </si>
  <si>
    <t>Comanda de stat pentru pregătirea cadrelor (281811)</t>
  </si>
  <si>
    <t>Indemnizații membrilor consiliului pentru dezvoltarea strategică instituțională (281812)</t>
  </si>
  <si>
    <t>Cheltuieli curente neatribuite la alte categorii (281900)</t>
  </si>
  <si>
    <t>Cheltuieli capitale pentru lucrari topografogeodezice, de cartografie si cadastru (282100)</t>
  </si>
  <si>
    <t>Cheltuieli capitale neatribuite la alte categorii (282900)</t>
  </si>
  <si>
    <t>Transferuri curente acordate cu destinatie speciala  intre bugetul de stat si bugetele locale de nivelul II pentru invatamantul prescolar, primar, secundar general, special si complementar (extrascolar) (291111)</t>
  </si>
  <si>
    <t>Transferuri curente acordate cu destinatie speciala  intre bugetul de stat si bugetele locale de nivelul II pentru asigurarea si asistenta sociala (291112)</t>
  </si>
  <si>
    <t>Transferuri curente primite cu destinatie speciala intre bugetul de stat si bugetele locale de nivelul 2 pentru scolile sportive (291113)</t>
  </si>
  <si>
    <t>Alte transferuri curente acordate cu destinatie speciala intre bugetul de stat si bugetele locale de nivelul II (291115)</t>
  </si>
  <si>
    <t>Transferuri curente acordate cu destinatie speciala intre bugetul de stat si bugetele locale de nivelul II pentru infrastructura drumurilor (291116)</t>
  </si>
  <si>
    <t>Transferuri capitale acordate cu destinatie speciala intre bugetul de stat si bugetele locale de nivelul 2 (291120)</t>
  </si>
  <si>
    <t>Transferuri curente acordate cu destinatie generala  intre bugetul de stat si bugetele locale de nivelul II (291131)</t>
  </si>
  <si>
    <t>Transferuri curente acordate cu destinatie generala din fondul de compensare intre bugetul de stat si bugetele locale de nivelul II (291132)</t>
  </si>
  <si>
    <t>Alte transferuri curente acordate cu destinatie generala intre bugetul de stat si bugetele locale de nivelul II (291139)</t>
  </si>
  <si>
    <t>Transferuri curente acordate cu destinatie speciala  intre bugetul de stat si bugetele locale de nivelul I pentru invatamantul prescolar, primar, secundar general, special si complementar (extrascolar) (291211)</t>
  </si>
  <si>
    <t>Transferuri curente acordate cu destinatie speciala  intre bugetul de stat si bugetele locale de nivelul I pentru asigurarea și asistența socială (291212)</t>
  </si>
  <si>
    <t>Transferuri curente acordate cu destina?ie speciala intre bugetul de stat si bugetele locale de nivelul I pentru scolile sportive (291213)</t>
  </si>
  <si>
    <t>Transferuri curente acordate cu destinatie speciala intre bugetul de stat si bugetele locale de nivelul I pentru alte competente delegate (291214)</t>
  </si>
  <si>
    <t>Transferuri curente acordate cu destinatie speciala intre bugetul de stat si bugetele locale de nivelul I pentru infrastructura drumurilor (291216)</t>
  </si>
  <si>
    <t>Transferuri capitale acordate cu destinatie speciala intre  bugetul de stat si bugetele locale de nivelul 1 (291220)</t>
  </si>
  <si>
    <t>Transferuri curente acordate cu destina?ie generala intre bugetul de stat si bugetele locale de nivelul I (291231)</t>
  </si>
  <si>
    <t>Transferuri curente acordate cu destina?ie generala din fondul de compensare intre bugetul de stat si bugetele locale de nivelul I (291232)</t>
  </si>
  <si>
    <t>Alte transferuri curente acordate cu destinatie generala intre bugetul de stat si bugetele locale de nivelul 1 (291239)</t>
  </si>
  <si>
    <t>Transferuri curente acordate cu destinatie speciala intre institutiile bugetului de stat si institutiile bugetelor locale de nivelul 2 (291310)</t>
  </si>
  <si>
    <t>Transferuri capitale acordate cu destinatie speciala intre institutiile bugetului de stat si institutiile bugetelor locale de nivelul 2 (291320)</t>
  </si>
  <si>
    <t>Transferuri capitale acordate cu destinatie speciala intre institutiile bugetului de stat si institutiile bugetelor locale de nivelul 1 (291420)</t>
  </si>
  <si>
    <t>Transferuri curente acordate cu destinatie speciala intre bugetul de stat si bugetul asigurarilor sociale de stat (292110)</t>
  </si>
  <si>
    <t>Transferuri curente acordate cu destinatie generala intre bugetul de stat si bugetul asigurarilor sociale de stat (292130)</t>
  </si>
  <si>
    <t>Transferuri curente acordate cu destinatie speciala intre bugetul de stat si fondurile asigurarii obligatorii de asistenta medicala (292210)</t>
  </si>
  <si>
    <t>Transferuri curente acordate cu destinatie generala intre bugetul de stat si fondurile asigurarii obligatorii de asistenta medicala (292230)</t>
  </si>
  <si>
    <t>Clasa 3 Active nefinanciare</t>
  </si>
  <si>
    <t>Procurarea cladirilor (311110)</t>
  </si>
  <si>
    <t>Reparatii capitale ale cladirilor (311120)</t>
  </si>
  <si>
    <t>Procurarea constructiilor speciale (312110)</t>
  </si>
  <si>
    <t>Reparatii capitale ale constructiilor speciale (312120)</t>
  </si>
  <si>
    <t>Procurarea instalatiilor de transmisie (313110)</t>
  </si>
  <si>
    <t>Reparatii capitale ale instalatiilor de transmisie (313120)</t>
  </si>
  <si>
    <t>Procurarea masinilor si utilajelor (314110)</t>
  </si>
  <si>
    <t>Reparatii capitale ale masinilor si utilajelor (314120)</t>
  </si>
  <si>
    <t>Procurarea mijloacelor de transport (315110)</t>
  </si>
  <si>
    <t>Reparatii capitale ale mijloacelor de transport (315120)</t>
  </si>
  <si>
    <t>Realizarea mijloacelor de transport (315210)</t>
  </si>
  <si>
    <t>Procurarea uneltelor si sculelor, inventarului de producere si gospodaresc (316110)</t>
  </si>
  <si>
    <t>Reparaţii capitale ale uneltelor şi sculelor, inventarului de producere şi gospodăresc (316120)</t>
  </si>
  <si>
    <t>Procurarea activelor nemateriale (317110)</t>
  </si>
  <si>
    <t>Procurarea altor mijloace fixe (318110)</t>
  </si>
  <si>
    <t>Investiţii capitale în active nemateriale în curs de execuţie (319100)</t>
  </si>
  <si>
    <t>Cladiri in curs de executie (319210)</t>
  </si>
  <si>
    <t>Constructii speciale in curs de executie (319220)</t>
  </si>
  <si>
    <t>Instalaţii de transmisie în curs de execuţie (319230)</t>
  </si>
  <si>
    <t>Pregatirea proiectelor (319240)</t>
  </si>
  <si>
    <t>Alte investitii capitale in active materiale in curs de executie (319290)</t>
  </si>
  <si>
    <t>Procurarea rezervelor materiale de stat (321110)</t>
  </si>
  <si>
    <t>Procurarea rezervelor de mobilizare (322110)</t>
  </si>
  <si>
    <t>Procurarea combustibilului, carburantilor si lubrifiantilor (331110)</t>
  </si>
  <si>
    <t>Procurarea pieselor de schimb (332110)</t>
  </si>
  <si>
    <t>Procurarea produselor alimentare (333110)</t>
  </si>
  <si>
    <t>Procurarea medicamentelor si materialelor sanitare (334110)</t>
  </si>
  <si>
    <t>Procurarea materialelor pentru scopuri didactice, stiintifice si alte scopuri (335110)</t>
  </si>
  <si>
    <t>Procurarea materialelor de uz gospodaresc si rechizitelor de birou (336110)</t>
  </si>
  <si>
    <t>Realizarea materialelor de uz gospodaresc si rechizitelor de birou (336210)</t>
  </si>
  <si>
    <t>Procurarea materialelor de constructie (337110)</t>
  </si>
  <si>
    <t>Realizarea materialelor de constructie (337210)</t>
  </si>
  <si>
    <t>Procurarea accesorilor de pat, imbracamintei, incaltamintei (338110)</t>
  </si>
  <si>
    <t>Realizarea accesorilor de pat, imbracamintei, incaltamintei (338210)</t>
  </si>
  <si>
    <t>Procurarea  altor materiale (339110)</t>
  </si>
  <si>
    <t>Realizarea altor materiale (339210)</t>
  </si>
  <si>
    <t>Majorarea valorii producţiei în curs de execuţie (341100)</t>
  </si>
  <si>
    <t>Realizarea producției finite a gospodăriilor agricole auxiliare (344210)</t>
  </si>
  <si>
    <t>Procurarea mărfurilor (351110)</t>
  </si>
  <si>
    <t>Clasa 4. Active financiare</t>
  </si>
  <si>
    <t>Procurarea cotei parti in capital social (415120)</t>
  </si>
  <si>
    <t>Privatizarea întreprinderilor de stat/municipale, ca complexe patrimoniale unice (415233)</t>
  </si>
  <si>
    <t>Privatizarea obiectelor nefinalizate, complexelor de bunuri imobile și mobile, încăperilor nelocuibile (415234)</t>
  </si>
  <si>
    <t>Vînzarea terenurilor proprietate publică și terenurilor aferente bunurilor imobile proprietate privată (415235)</t>
  </si>
  <si>
    <t>Rambursarea mijloacelor bugetare în cazul rezilierii contractului de privatizare a obiectelor nefinalizate, complexelor de bunuri, încăperilor nelocuibile (415414)</t>
  </si>
  <si>
    <t>Rambursarea mijloacelor bugetare în cazul rezilierii contractului de vânzare a terenurilor proprietate publică şi terenurilor aferente bunurilor imobile proprietate privata (415415)</t>
  </si>
  <si>
    <t>Micsorarea altor creante interne ale bugetului (418120)</t>
  </si>
  <si>
    <t>Rambursarea mijloacelor bugetare din anii precedenţi la buget (418130)</t>
  </si>
  <si>
    <t>Diferenta de curs pozitiva (421000)</t>
  </si>
  <si>
    <t>Diferenta de curs negativa (422000)</t>
  </si>
  <si>
    <t>Conturi curente în sistemul trezorerial în monedă națională (431100)</t>
  </si>
  <si>
    <t>Conturi curente în sistemul trezorerial în valută străină (431200)</t>
  </si>
  <si>
    <t>Conturi curente în afara sistemului trezorerial în monedă națională (432100)</t>
  </si>
  <si>
    <t xml:space="preserve">Depozite în Banca Națională a Moldovei în monedă națională (433110) </t>
  </si>
  <si>
    <t>Acordarea creditelor între bugetul de stat şi bugetele locale de nivelul II (441110)</t>
  </si>
  <si>
    <t>Rambursarea creditelor între bugetul de stat şi bugetele locale de nivelul II (441120)</t>
  </si>
  <si>
    <t>Acordarea creditelor între bugetul de stat şi bugetele locale de nivelul I (441210)</t>
  </si>
  <si>
    <t>Rambursarea creditelor între bugetul de stat şi bugetele locale de nivelul I (441220)</t>
  </si>
  <si>
    <t>Acordarea creditelor intre bugetul de stat si bugetul asigurarilor sociale de stat (442110)</t>
  </si>
  <si>
    <t>Rambursarea creditelor intre bugetul de stat si bugetul asigurarilor sociale de stat (442120)</t>
  </si>
  <si>
    <t>Rambursarea creditelor instituţiilor nefinanciare (451320)</t>
  </si>
  <si>
    <t>Rambursarea imprumuturilor recreditate intre bugetul de stat si bugetele locale de nivelul 2 (461120)</t>
  </si>
  <si>
    <t>Rambursarea împrumuturilor recreditate între bugetul de stat şi bugetele locale de nivelul I (461220)</t>
  </si>
  <si>
    <t>Rambursarea imprumuturilor recreditate institutiilor nefinanciare (471320)</t>
  </si>
  <si>
    <t>Acordarea imprumuturilor recreditate de catre proiectele finantate din surse externe institutiilor nefinanciare (471330)</t>
  </si>
  <si>
    <t>Rambursarea imprumuturilor recreditate institutiilor financiare (472420)</t>
  </si>
  <si>
    <t>Acordarea imprumuturilor recreditate de catre proiectele finantate din surse externe institutiilor financiare (472430)</t>
  </si>
  <si>
    <t>Rambursarea imprumuturilor recreditate de catre proiectele finantate din surse externe institutiilor financiare (472440)</t>
  </si>
  <si>
    <t>TOTAL ACTIV</t>
  </si>
  <si>
    <t>P A S I V</t>
  </si>
  <si>
    <t>Clasa 1. Venituri</t>
  </si>
  <si>
    <t>Impozit pe venitul retinut din salariu (111110)</t>
  </si>
  <si>
    <t>Impozitul pe venitul persoanelor fizice spre plata/achitat (111121)</t>
  </si>
  <si>
    <t>Restituirea impozitului pe venitul persoanelor fizice (111122)</t>
  </si>
  <si>
    <t>Sume desemnate procentual din impozitul pe venitul persoanelor fizice (111123)</t>
  </si>
  <si>
    <t>Impozit pe venitul persoanelor fizice în domeniul transportului rutier de persoane în regim de taxi 111125)</t>
  </si>
  <si>
    <t>Impozit pe venitul aferent operatiunilor de predare in posesie si/sau folosinta a proprietatii imobiliare (111130)</t>
  </si>
  <si>
    <t>Impozit pe venitul obtinut din activitatea de intreprinzator (111210)</t>
  </si>
  <si>
    <t>Impozit pe venitul retinut la sursa de plata (111220)</t>
  </si>
  <si>
    <t>Impozit pe venit retinut din sumele dividendelor achitate (111230)</t>
  </si>
  <si>
    <t>Impozitul pe venitul din activitatea operationala (111240)</t>
  </si>
  <si>
    <t>Impozit pe venit obținut din activități profesionale în sectorul justiției (111261)</t>
  </si>
  <si>
    <t>Impozit pe venitul obţinut din activităţi profesionale în domeniul sănătăţii (111262)</t>
  </si>
  <si>
    <t>Impozit privat incasat in bugetul de stat (113311)</t>
  </si>
  <si>
    <t>Impozitul pe avere incasat in bugetul de stat (113611)</t>
  </si>
  <si>
    <t>Taxa pe valoarea adaugata la marfurile produse si serviciile prestate pe teritoriul Republicii Moldova (114110)</t>
  </si>
  <si>
    <t>Taxa pe valoarea adaugata la marfurile importate (114120)</t>
  </si>
  <si>
    <t>Restituirea taxei pe valoarea adaugata (114130)</t>
  </si>
  <si>
    <t>Accize la rachiu, lichioruri, divinuri si alte bauturi spirtoase produse pe teritoriul Republicii Moldova (114211)</t>
  </si>
  <si>
    <t>Accize la rachiu, lichioruri, divinuri si alte bauturi spirtoase importate (114212)</t>
  </si>
  <si>
    <t>Accize la vinuri produse pe teritoriul Republicii Moldova (114213)</t>
  </si>
  <si>
    <t>Accize la vinuri importate (114214)</t>
  </si>
  <si>
    <t>Accize la berea produsa pe teritoriul Republicii Moldova (114215)</t>
  </si>
  <si>
    <t>Accize la berea importata (114216)</t>
  </si>
  <si>
    <t>Accize la produsele din tutun produse pe teritoriul Republicii Moldova (114221)</t>
  </si>
  <si>
    <t>Accize la produsele din tutun importate (114222)</t>
  </si>
  <si>
    <t>Accize la autoturismele  importate (114232)</t>
  </si>
  <si>
    <t>Accize la produsele petroliere importate (114242)</t>
  </si>
  <si>
    <t>Accize la gazele lichefiate importante (114252)</t>
  </si>
  <si>
    <t>Accize la alte marfuri produse pe teritoriul Republicii Moldova (114271)</t>
  </si>
  <si>
    <t>Accize la alte marfuri importate (114272)</t>
  </si>
  <si>
    <t>Restituirea accizelor (114290)</t>
  </si>
  <si>
    <t>Taxa pentru efectuarea expertizei ecologice (114424)</t>
  </si>
  <si>
    <t>Taxa de la investitori sau proprietarii constructiilor pentru elaborarea documentelor normative in constructie (114425)</t>
  </si>
  <si>
    <t>Taxa de licenta pentru anumite genuri de activitate incasata in bugetul de stat (114521)</t>
  </si>
  <si>
    <t>Taxa pentru eliberarea autorizatiilor de deschidere si prelungire a activitatii reprezentantelor, firmelor, bancilor, organizatiilor straine (114523)</t>
  </si>
  <si>
    <t>Taxa pentru comercializarea gazelor naturale destinate utilizarii in calitate de carburanti pentru unitate de transport auto (114524)</t>
  </si>
  <si>
    <t>Taxa de eliberare a autorizatiilor pentru transporturi rutiere internationale (114525)</t>
  </si>
  <si>
    <t xml:space="preserve">Taxa pentru mărfurile care, în procesul utilizării, cauzează poluarea mediului (114534) </t>
  </si>
  <si>
    <t>Plăți pentru poluarea mediului în limitele/cu depistarea normativelor stabilite (114535)</t>
  </si>
  <si>
    <t>Alte plăți pentru poluarea mediului (114536)</t>
  </si>
  <si>
    <t>Taxa pentru folosirea drumurilor de catre autovehiculele neinmatriculate in Republica Moldova a caror masa totala, sarcina masica pe axa sau ale caror dimensiuni depasesc limitele admise (114632)</t>
  </si>
  <si>
    <t>Taxa pentru folosirea drumurilor de catre autovehiculele inmatriculate in Republica Moldova (114633)</t>
  </si>
  <si>
    <t>Taxa pentru folosirea drumurilor de catre autovehiculele inmatriculate in Republica Moldova a caror masa totala, sarcina masica pe axa sau ale caror dimensiuni depasesc limitele admise (114634)</t>
  </si>
  <si>
    <t>Taxa pentru folosirea zonei de protectie a drumurilor din afara perimetrului localitatilor pentru efectuarea lucrarilor de constructie si montaj (114635)</t>
  </si>
  <si>
    <t>Taxa pentru folosirea zonei de protectie a drumurilor din afara perimetrului localitatilor pentru amplasarea publicitatii exterioare(114636)</t>
  </si>
  <si>
    <t>Taxa pentru folosirea zonei de protectie a drumurilor din afara perimetrului localitatilor pentru amplasarea obiectivelor de prestare a serviciilor rutiere (114637)</t>
  </si>
  <si>
    <t>Vinieta (114638)</t>
  </si>
  <si>
    <t>Plata obligatorie a producatorilor de produse vitivinicole (114640)</t>
  </si>
  <si>
    <t>Taxa vamala (115110)</t>
  </si>
  <si>
    <t>Taxa pentru efectuarea procedurilor vamale (115610)</t>
  </si>
  <si>
    <t>Taxa consulara (115620)</t>
  </si>
  <si>
    <t>Granturi curente primite de la guvernele altor state pentru proiecte finantate din surse externe pentru bugetul de stat (131121)</t>
  </si>
  <si>
    <t>Granturi curente primite de la organizaţiile internaţionale pentru susţinerea bugetului de stat (132111)</t>
  </si>
  <si>
    <t>Granturi curente primite de la organizatiile internationale pentru proiecte finantate din surse externe pentru bugetul de stat (132121)</t>
  </si>
  <si>
    <t>Granturi capitale primite de la organizatiile internationale pentru proiecte finantate din surse externe pentru bugetul de stat (132221)</t>
  </si>
  <si>
    <t>Dobinzi incasate la soldurile mijloacelor bugetare la conturile bancare (141111)</t>
  </si>
  <si>
    <t>Dobinzi incasate in bugetul de stat la soldurile mijloacelor banesti la conturile bancare ale proiectelor finantate din surse externe (141112)</t>
  </si>
  <si>
    <t>Dobinzi incasate la soldurile mijloacelor banesti la conturile bancare ale proiectelor finantate din surse externe conform prevederilor acordurilor (141117)</t>
  </si>
  <si>
    <t>Dobînzi încasate în bugetul de stat la soldurile mijloacelor bugetare la conturile depozitare bancare (141121)</t>
  </si>
  <si>
    <t>Dobinzi si alte plati incasate in bugetul de stat la imprumuturile acordate, imprumuturile recreditate si mijloacele dezafectate de la buget pentru onorarea garantiilor de stat (141141)</t>
  </si>
  <si>
    <t>Dobinzi si alte plati incasate la imprumuturile acordate si imprumuturile recreditate bugetelor de alt nivel (141152)</t>
  </si>
  <si>
    <t>Soldul profitului Băncii Naţionale a Moldovei (141210)</t>
  </si>
  <si>
    <t>Dividende primite de la cota parte a proprietatii publice in societatile pe actiuni in bugetul de stat (141221)</t>
  </si>
  <si>
    <t>Defalcari de la profitul net al intreprinderilor de stat (municipale) in bugetul de stat (141231)</t>
  </si>
  <si>
    <t>Mijloace încasate în bugetul de stat din depăşirea veniturilor asupra cheltuielilor pe autorităţi/instituţii publice la autogestiune (141241)</t>
  </si>
  <si>
    <t>Arenda pentru resursele naturale incasata in bugetul de stat (141511)</t>
  </si>
  <si>
    <t>Arenda terenurilor cu destinaţie agricolă, încasată în bugetul de stat (141523)</t>
  </si>
  <si>
    <t>Arenda terenurilor cu alta destinatie decit cea agricola incasata in bugetul de stat (141531)</t>
  </si>
  <si>
    <t>Revedenta din concesionarea activelor si terenurilor aferente (141541)</t>
  </si>
  <si>
    <t>Taxa pentru emiterea soluţiei fiscale individuale anticipate (142218)</t>
  </si>
  <si>
    <t>Taxele percepute de la participanţii privaţi pentru schimbul de date prin platforma interoperabilitate (142219)</t>
  </si>
  <si>
    <t>Taxa de stat (142220)</t>
  </si>
  <si>
    <t>Incasari de la vinzarea averii si valutei confiscate incasate in bugetul de stat (142231)</t>
  </si>
  <si>
    <t>Recuperarea bunurilor infracţionale indisponibilizate prin hotărîre judecătorească definitivă, încasată în bugetul de stat (142234)</t>
  </si>
  <si>
    <t>Mijloace încasate la bugetul de stat în calitate de prejudicii, conform documentelor executorii, inclusiv din succesiune (142235)</t>
  </si>
  <si>
    <t>Mijloace încasate în bugetul de stat de la confiscarea definitivă a mărfurilor, sau încasarea contravalorii acestora, administrate de organele vamale (142236)</t>
  </si>
  <si>
    <t>Plata lunara pentru prestarea serviciilor de telefonie mobila (142241)</t>
  </si>
  <si>
    <t>Plata suplimentara obligatorie obtinuta de la perfectarea si eliberarea certificatului de inmatriculare a automobilului (142242)</t>
  </si>
  <si>
    <t>Mijloace încasate în bugetul de stat în legătură cu excluderea terenurilor din circuitul agricol (142243)</t>
  </si>
  <si>
    <t>Incasari din salariu net al executantului serviciului civil (142246)</t>
  </si>
  <si>
    <t>Incasari de la prestarea serviciilor cu plata (142310)</t>
  </si>
  <si>
    <t>Plata pentru locatiunea bunurilor patrimoniului public (142320)</t>
  </si>
  <si>
    <t>Alte mijloace băneşti intrate legal în posesia autorităţilor/instituţiilor bugetare (142391)</t>
  </si>
  <si>
    <t>Taxa de portabilitate a numerelor (142392)</t>
  </si>
  <si>
    <t>Taxa aeroportuara (142393)</t>
  </si>
  <si>
    <t>Amenzi si sanctiuni contraventionale incasate in bugetul de stat (143111)</t>
  </si>
  <si>
    <t>Amenzi si sanctiuni contraventionale, aplicate pentru neachitarea vinietei, incasate in bugetul de stat (143112)</t>
  </si>
  <si>
    <t>Amenzi aplicate de către agenții constatatori din cadrul subdiviziunilor Inspectoratului General al Poliției (143113)</t>
  </si>
  <si>
    <t>Amenzi aplicate de către agenții constatatori din cadrul Autorității Administrative Agenția Națională Transport Auto  (143114)</t>
  </si>
  <si>
    <t>Amenzi aplicate de Inspectoratul pentru Protecţia Mediului (143116)</t>
  </si>
  <si>
    <t>Amenzi aplicate de Consiliul Concurentei (143117)</t>
  </si>
  <si>
    <t>Amenzi aplicate de Inspectoratul national de patrulare pentru incalcarea traficului rutier constatate cu ajutorul mijloacelor foto-video (143210)</t>
  </si>
  <si>
    <t>Amenzi aplicate de Inspectoratul national de patrulare pentru incalcarea traficului rutier constatate cu ajutorul mijloacelor foto-video (143230)</t>
  </si>
  <si>
    <t>Amenzi aplicate de Inspectia financiara incasate in bugetul de stat (143311)</t>
  </si>
  <si>
    <t>Amenzi aplicate de catre organele Serviciului Fiscal de Stat incasate in bugetul de stat (143321)</t>
  </si>
  <si>
    <t>Amenzi contraventionale aplicate de organele Serviciului Fiscal de Stat (143323)</t>
  </si>
  <si>
    <t>Amenzi contraventionale aplicate de organele Serviciului Fiscal de Stat pentru incalcarea termenelor de repatriere a mijloacelor materiale si mijloacelor banesti (143324)</t>
  </si>
  <si>
    <t>Amenzi aplicate de organele Serviciului Vamal (143340)</t>
  </si>
  <si>
    <t>Amenzi aplicate de Politia de Frontiera (143350)</t>
  </si>
  <si>
    <t>Amenzi aplicate de către Comisia Naţională a Pieţei Financiare (143361)</t>
  </si>
  <si>
    <t>Amenzi aplicate de Inspectia de Stat in Constructii (143410)</t>
  </si>
  <si>
    <t>Amenzi aplicate de instantele judecatoresti in cauze contraventionale si penale (143420)</t>
  </si>
  <si>
    <t>Amenzi aplicate de centrele de medicina preventiva (143450)</t>
  </si>
  <si>
    <t>Amenzi aplicate de Agentia pentru protectia consumatorului (143460)</t>
  </si>
  <si>
    <t>Amenzi pentru nerepatrierea la termen a incasarilor valutare (143480)</t>
  </si>
  <si>
    <t>Alte amenzi si sanctiuni pecuniare incasate in bugetul de stat (143491)</t>
  </si>
  <si>
    <t>Donaţii voluntare pentru cheltuieli curente din surse interne pentru susţinerea bugetului de stat (144111)</t>
  </si>
  <si>
    <t>Donatii voluntare pentru cheltuieli curente din surse interne pentru institutiile bugetare (144114)</t>
  </si>
  <si>
    <t>Donaţii voluntare pentru cheltuieli curente din surse externe pentru susţinerea bugetului de stat (144121)</t>
  </si>
  <si>
    <t>Donatii voluntare pentru cheltuieli curente din surse externe pentru institutiile bugetare (144124)</t>
  </si>
  <si>
    <t>Donaţii voluntare pentru cheltuieli capitale din surse externe pentru autorităţile/instituţiile bugetare (144224)</t>
  </si>
  <si>
    <t>Alte venituri incasate in bugetul de stat (145111)</t>
  </si>
  <si>
    <t>Alte venituri incasate in bugetul de stat, administrate de Organele Vamale (145112)</t>
  </si>
  <si>
    <t>Alte venituri încasate în bugetul de stat de la creanţele băneşti bazate pe dispoziţii de drept public (145113)</t>
  </si>
  <si>
    <t>Alte venituri pentru proiecte finantate din surse externe (145150)</t>
  </si>
  <si>
    <t>Impozit unic perceput de la rezidenţii parcurilor pentru tehnologia informaţiei (145161)</t>
  </si>
  <si>
    <t>Taxa de declarare voluntara a mijloacelor banesti (145171)</t>
  </si>
  <si>
    <t>Transferuri capitale primite cu destinatie speciala intre institutiile bugetului de stat si institutiile bugetelor locale de nivelul 2 (191320)</t>
  </si>
  <si>
    <t>Transferuri capitale primite cu destinatie speciala intre institutiile bugetului de stat si institutiile bugetelor localele de nivelul 1 (191420)</t>
  </si>
  <si>
    <t>Clasa 5.  Datorii</t>
  </si>
  <si>
    <t>Vinzarea valorilor mobiliare de stat emise pe piata primara (513110)</t>
  </si>
  <si>
    <t>Rascumpararea valorilor mobiliare de stat emise pe piata primara (513120)</t>
  </si>
  <si>
    <t>Vinzarea valorilor mobiliare de stat convertite (513210)</t>
  </si>
  <si>
    <t>Rascumpararea valorilor mobiliare de stat convertite (513220)</t>
  </si>
  <si>
    <t>Răscumpărarea valorilor mobiliare de stat emise pentru asigurarea stabilității financiare (513420)</t>
  </si>
  <si>
    <t>Răscumpărarea valorilor mobiliare de stat emise pentru crearea unei rezerve de lichidităţi (513440)</t>
  </si>
  <si>
    <t>Dezafectarea mijloacelor bugetare pentru onorarea garanţiilor pentru împrumuturi interne (514120)</t>
  </si>
  <si>
    <t>Încasarea creanţelor băneşti bazate pe dispoziţii de drept public (518170)</t>
  </si>
  <si>
    <t>Plata-garantie de la drepturile de export-import (518200)</t>
  </si>
  <si>
    <t>Drepturile de export-import achitate in avans (518300)</t>
  </si>
  <si>
    <t>Primirea imprumutului de la institutiile nefinanciare (551110)</t>
  </si>
  <si>
    <t>Rambursarea imprumutului institutiilor nefinanciare (551120)</t>
  </si>
  <si>
    <t>Primirea altor împrumuturi (554110)</t>
  </si>
  <si>
    <t>Rambursarea altor împrumuturi (554120)</t>
  </si>
  <si>
    <t>Primirea împrumutului din disponibilul mijloacelor temporar intrate în posesia instituţiilor (555110)</t>
  </si>
  <si>
    <t>Rambursarea împrumutului din disponibilul mijloacelor temporar intrate în posesia instituţiilor (555120)</t>
  </si>
  <si>
    <t>Rambursarea imprumutului extern altor state (595120)</t>
  </si>
  <si>
    <t>Primirea imprumutului extern de la organizatiile financiare internationale pentru sustinere bugetara (595210)</t>
  </si>
  <si>
    <t>Rambursarea imprumutului extern organizatiilor financiare internationale (595220)</t>
  </si>
  <si>
    <t>Primirea imprumuturilor externe pentru proiecte finantate din surse externe de la organizatiile financiare internationale (595410)</t>
  </si>
  <si>
    <t>Clasa 7.  Rezultate</t>
  </si>
  <si>
    <t>Rezultatul executarii de casa a bugetului din anii precedenti (712000)</t>
  </si>
  <si>
    <t>TOTAL PASIV</t>
  </si>
  <si>
    <t>Conturi extrabilanțiere</t>
  </si>
  <si>
    <t>Creanţe privind creditarea altor instituţii şi organizaţii (811130)</t>
  </si>
  <si>
    <t>Creanţe ale băncilor comerciale în proces de lichidare (811140)</t>
  </si>
  <si>
    <t>Creanţe privind garanţiile pentru împrumuturile interne (811210)</t>
  </si>
  <si>
    <t>Creanţe privind garanţiile pentru împrumuturile externe (811220)</t>
  </si>
  <si>
    <t>Creanţe ale bugetelor pentru împrumuturile recreditate din surse externe (811310)</t>
  </si>
  <si>
    <t>Creanţe ale instituţiilor nefinanciare pentru împrumuturile recreditate din surse externe (811320)</t>
  </si>
  <si>
    <t>Creanţe ale instituţiilor financiare pentru împrumuturile recreditate din surse externe (811330)</t>
  </si>
  <si>
    <t>Creanţe privind mijloacele băneşti primite de la buget în baza hotărîrilor rămase definitive ale instanţelor judecătoreşti şi apoi anulate (811410)</t>
  </si>
  <si>
    <t>Creanțe ale contribuabililor (811420)</t>
  </si>
  <si>
    <t>Valoarea capitalului subscris în organizaţiile internaţionale în care Republica Moldova este membru achitat sub formă de “paid-in” (811460)</t>
  </si>
  <si>
    <t>Datoria bugetului de stat privind valorile mobiliare de stat emise pe piaţa primară (812110)</t>
  </si>
  <si>
    <t>Datoria bugetului de stat privind valorile mobiliare de stat convertite (812120)</t>
  </si>
  <si>
    <t>Datoria bugetului de stat privind valorile mobiliare de stat emise pentru unele scopuri stabilite de lege (812130)</t>
  </si>
  <si>
    <t>Datoria privind împrumuturile externe acordate de alte state şi organizaţii internaţionale (812221)</t>
  </si>
  <si>
    <t>Datoria privind împrumuturile externe acordate de organizaţiile financiare internaţionale (812222)</t>
  </si>
  <si>
    <t>Datoria privind transferurile peste hotare (812330)</t>
  </si>
  <si>
    <t>Datoria privind despăgubirile civile (812420)</t>
  </si>
  <si>
    <t>Datoria bugetului de stat privind taxa pe valoare adăugată (812450)</t>
  </si>
  <si>
    <t>Valoarea capitalului subscris în organizaţiile internaţionale în care Republica Moldova este membru (812460)</t>
  </si>
  <si>
    <t>Datoria bugetului de stat privind drepturile de import-export achitate în avans (812490)</t>
  </si>
  <si>
    <t>Șef-adjunct Direcție, șef  Secție operațională</t>
  </si>
  <si>
    <t>Corina Damian</t>
  </si>
  <si>
    <t xml:space="preserve">Şef Secție raportare  </t>
  </si>
  <si>
    <t>Formularul nr.14</t>
  </si>
  <si>
    <t>aprobat prin Ordinul</t>
  </si>
  <si>
    <t>ministrului finanţelor</t>
  </si>
  <si>
    <t>Nr.18 din 27 ianuarie 2020</t>
  </si>
  <si>
    <t xml:space="preserve">                                                                                                                                       Raportul privind executarea bugetului public naţional pe anul 2020</t>
  </si>
  <si>
    <t>(mil.lei)</t>
  </si>
  <si>
    <t>Denumirea indicatorului</t>
  </si>
  <si>
    <t>Devieri (+,-)</t>
  </si>
  <si>
    <r>
      <t>în  (</t>
    </r>
    <r>
      <rPr>
        <b/>
        <i/>
        <sz val="12"/>
        <rFont val="Times New Roman"/>
        <family val="1"/>
        <charset val="204"/>
      </rPr>
      <t>%</t>
    </r>
    <r>
      <rPr>
        <b/>
        <sz val="12"/>
        <rFont val="times new roman"/>
        <family val="1"/>
        <charset val="204"/>
      </rPr>
      <t>)</t>
    </r>
  </si>
  <si>
    <t>Ponderea in  PIB  (206 352 mil. lei)</t>
  </si>
  <si>
    <t>Bugetul de stat</t>
  </si>
  <si>
    <t>Bugetul asigurărilor sociale de stat</t>
  </si>
  <si>
    <t>Fondurile asigurării obligatorii de asistență  medicală</t>
  </si>
  <si>
    <t>Operaţiunile consolidabile</t>
  </si>
  <si>
    <t>Guvernul central</t>
  </si>
  <si>
    <t>Bugetele locale</t>
  </si>
  <si>
    <t>Bugetul public naţional *</t>
  </si>
  <si>
    <t>Bugetul public naţional</t>
  </si>
  <si>
    <t>Fondurile de asigurare medicală</t>
  </si>
  <si>
    <t>Bugetele unităţilor administrativ-teritoriale</t>
  </si>
  <si>
    <t>A</t>
  </si>
  <si>
    <t>5=1+2+3+4</t>
  </si>
  <si>
    <t>8=5+6+7</t>
  </si>
  <si>
    <t>13=9+10+11+12</t>
  </si>
  <si>
    <t>16=13+14+15</t>
  </si>
  <si>
    <t>20*</t>
  </si>
  <si>
    <t>22*</t>
  </si>
  <si>
    <t>26*</t>
  </si>
  <si>
    <t>28*</t>
  </si>
  <si>
    <t>32*</t>
  </si>
  <si>
    <t>34*</t>
  </si>
  <si>
    <t>I. VENITURI, TOTAL</t>
  </si>
  <si>
    <t>Impozite și taxe</t>
  </si>
  <si>
    <t>dintre care:</t>
  </si>
  <si>
    <t xml:space="preserve">          Impozitul pe venitul persoanelor fizice</t>
  </si>
  <si>
    <t xml:space="preserve">          Impozitul pe venitul persoanelor juridice</t>
  </si>
  <si>
    <t xml:space="preserve">          Impozitul funciar</t>
  </si>
  <si>
    <t xml:space="preserve">          Impozitul pe bunurile imobiliare</t>
  </si>
  <si>
    <t xml:space="preserve">          Impozitul pe proprietate cu caracter ocazional </t>
  </si>
  <si>
    <t xml:space="preserve">         Alte impozite pe proprietate</t>
  </si>
  <si>
    <t>Impozite și taxe pe mărfuri și servicii</t>
  </si>
  <si>
    <t xml:space="preserve">     Taxa pe valoare adăugată, total</t>
  </si>
  <si>
    <t>inclusiv:</t>
  </si>
  <si>
    <t xml:space="preserve">        TVA la mărfurile produse şi serviciile prestate pe teritoriul RM</t>
  </si>
  <si>
    <t xml:space="preserve">        TVA la mărfurile importate</t>
  </si>
  <si>
    <t xml:space="preserve">        Restituirea TVA</t>
  </si>
  <si>
    <t xml:space="preserve">     Accize, total</t>
  </si>
  <si>
    <t xml:space="preserve">        Accize la mărfurile produse pe teritoriul RM</t>
  </si>
  <si>
    <t xml:space="preserve">        Accizele la mărfurile importate</t>
  </si>
  <si>
    <t xml:space="preserve">        Restituirea accizelor</t>
  </si>
  <si>
    <t xml:space="preserve">     Taxe pentru servicii specifice</t>
  </si>
  <si>
    <t xml:space="preserve">     Taxe și plăți pentru utilizarea mărfurilor și pentru practicarea unor genuri de activitate</t>
  </si>
  <si>
    <t xml:space="preserve">         Alte taxe pentru mărfuri și servicii </t>
  </si>
  <si>
    <t xml:space="preserve"> Taxa asupra comerțului exterior și operațiunilor externe</t>
  </si>
  <si>
    <t xml:space="preserve">     Taxe vamale și alte taxe de import</t>
  </si>
  <si>
    <t xml:space="preserve">         Alte taxe asupra comerțului exterior și operațiunilor externe </t>
  </si>
  <si>
    <t>Contribuţii și prime de asigurări obligatorii</t>
  </si>
  <si>
    <t>Contribuții de asigurări sociale de stat obligatorii</t>
  </si>
  <si>
    <t>Prime de asigurare obligatorie de asistență medicală</t>
  </si>
  <si>
    <t xml:space="preserve"> Granturi primite</t>
  </si>
  <si>
    <t>Granturi primite de la Guvernele altor state</t>
  </si>
  <si>
    <t>Granturi primite de la organizațiile internaționale</t>
  </si>
  <si>
    <t xml:space="preserve">Alte venituri </t>
  </si>
  <si>
    <t xml:space="preserve">Venituri din proprietate </t>
  </si>
  <si>
    <t xml:space="preserve">         Dobânzi încasate</t>
  </si>
  <si>
    <t xml:space="preserve">                Dobînzi încasate la împrumuturile în interiorul sistemului bugetar</t>
  </si>
  <si>
    <t xml:space="preserve">         Dividende primite</t>
  </si>
  <si>
    <t xml:space="preserve">         Renta</t>
  </si>
  <si>
    <t>Venituri din vânzarea mărfurilor și serviciilor</t>
  </si>
  <si>
    <t xml:space="preserve">     Taxe și plăți administrative</t>
  </si>
  <si>
    <t xml:space="preserve">     Comercializarea mărfurilor și serviciilor de către instituțiile bugetare</t>
  </si>
  <si>
    <t xml:space="preserve">Amenzi şi sancţiuni </t>
  </si>
  <si>
    <t>Donații voluntare</t>
  </si>
  <si>
    <t>Alte venituri și venituri neidentificate</t>
  </si>
  <si>
    <t>Transferuri, total</t>
  </si>
  <si>
    <t>Transferuri între BS și BL</t>
  </si>
  <si>
    <t>Transferuri de la BUAT componenta de bază la bugetul de stat componenta de bază</t>
  </si>
  <si>
    <t>Transferuri de la bugetul de stat mijloace speciale la BUAT mijloace speciale</t>
  </si>
  <si>
    <t>Transferuri între BS și BASS</t>
  </si>
  <si>
    <t>Transferuri între BS și FAOAM</t>
  </si>
  <si>
    <t>II. Cheltuieli și active nefinanciare, conform clasificației funcționale</t>
  </si>
  <si>
    <t>1. Serviciile de stat cu destinaţie generală</t>
  </si>
  <si>
    <t>inclusiv transferuri între BS și BL</t>
  </si>
  <si>
    <t xml:space="preserve"> dobînzi la împrumuturile altor nivele ale sistemului bugetar</t>
  </si>
  <si>
    <t>2. Apărarea naţională</t>
  </si>
  <si>
    <t>3. Ordine publică și securitate națională</t>
  </si>
  <si>
    <t>4. Servicii în domeniul economiei</t>
  </si>
  <si>
    <t>5. Protecția mediului</t>
  </si>
  <si>
    <t xml:space="preserve">6. Gospodăria de locuințe și gospodăria serviciilor </t>
  </si>
  <si>
    <t>7. Ocrotirea sănătății</t>
  </si>
  <si>
    <t>inclusiv transferuri între BS și FAOAM</t>
  </si>
  <si>
    <t>8. Cultura, sport, tineret, culte și odihnă</t>
  </si>
  <si>
    <t>9. Învățământ</t>
  </si>
  <si>
    <t>10. Protecție socială</t>
  </si>
  <si>
    <t>inclusiv transferuri între BS și BASS</t>
  </si>
  <si>
    <t>III. Sold bugetar (excedent (+) /,deficit (-))</t>
  </si>
  <si>
    <t>&lt;0</t>
  </si>
  <si>
    <t>IV. Surse de finanţare</t>
  </si>
  <si>
    <t>Active financiare</t>
  </si>
  <si>
    <t>Creanțe interne</t>
  </si>
  <si>
    <t>Acțiuni și alte forme de participare în capital în interiorul țării</t>
  </si>
  <si>
    <t xml:space="preserve">Alte creanțe interne ale bugetului </t>
  </si>
  <si>
    <t>Diferența de curs valutar</t>
  </si>
  <si>
    <t>Diferența de curs pozitivă</t>
  </si>
  <si>
    <t>Diferența de curs negativă</t>
  </si>
  <si>
    <t>Credite interne între bugete</t>
  </si>
  <si>
    <t>Credite între bugetul de stat și bugetele locale</t>
  </si>
  <si>
    <t xml:space="preserve">   Acordarea creditelor între bugetul de stat și bugetele locale de nivelul 2</t>
  </si>
  <si>
    <t xml:space="preserve">   Rambursarea creditelor între bugetul de stat și bugetele locale de nivelul 2</t>
  </si>
  <si>
    <t xml:space="preserve">   Acordarea creditelor între bugetul de stat și bugetele locale de nivelul 1</t>
  </si>
  <si>
    <t xml:space="preserve">   Rambursarea creditelor între bugetul de stat și bugetele locale de nivelul 1</t>
  </si>
  <si>
    <t>Credite în cadrul Bugetului Consolidat Central</t>
  </si>
  <si>
    <t xml:space="preserve">   Acordarea creditelor între bugetul de stat și bugetul asigurărilor sociale de stat</t>
  </si>
  <si>
    <t xml:space="preserve">   Rambursarea creditelor între bugetul de stat și bugetul asigurărilor sociale de stat</t>
  </si>
  <si>
    <t>Credite interne instituțiilor nefinanciare și financiare</t>
  </si>
  <si>
    <t>Credite instituțiilor nefinanciare</t>
  </si>
  <si>
    <t>Credite instituțiilor financiare</t>
  </si>
  <si>
    <t>Împrumuturi recreditate interne între bugete</t>
  </si>
  <si>
    <t>Împrumuturi recreditate între bugetul de stat și bugetele locale</t>
  </si>
  <si>
    <t>Împrumuturi recreditate interne instituțiilor nefinanciare și financiare</t>
  </si>
  <si>
    <t>Împrumuturi recreditate instituțiilor nefinanciare</t>
  </si>
  <si>
    <t>Împrumuturi recreditate instituțiilor financiare</t>
  </si>
  <si>
    <t>Creanțe externe</t>
  </si>
  <si>
    <t>Garanții externe</t>
  </si>
  <si>
    <t xml:space="preserve">Datorii </t>
  </si>
  <si>
    <t>Valori mobiliare de stat cu excepția acțiunilor</t>
  </si>
  <si>
    <t>Garanții de stat interne</t>
  </si>
  <si>
    <t>Alte datorii interne ale bugetului</t>
  </si>
  <si>
    <t xml:space="preserve">   Împrumuturile interne între bugete </t>
  </si>
  <si>
    <t xml:space="preserve">Împrumuturi între bugetul de stat și bugetele locale </t>
  </si>
  <si>
    <t>Primirea împrumutului între bugetul de stat și bugetele locale de nivelul 2</t>
  </si>
  <si>
    <t>Rambursarea împrumutului între bugetul de stat și bugetele locale de nivelul 2</t>
  </si>
  <si>
    <t>Primirea împrumutului între bugetul de stat și bugetele locale de nivelul 1</t>
  </si>
  <si>
    <t>Rambursarea împrumutului între bugetul de stat și bugetele locale de nivelul 1</t>
  </si>
  <si>
    <t>Împrumuturi în cadrul Bugetului Consolidat Central</t>
  </si>
  <si>
    <t>Primirea împrumutului între bugetul de stat și bugetul asigurărilor sociale de stat</t>
  </si>
  <si>
    <t>Rambursarea împrumutului între bugetul de stat și bugetul asigurărilor sociale de stat</t>
  </si>
  <si>
    <t xml:space="preserve">   Împrumuturi interne de la instituțiile nefinanciare și financiare</t>
  </si>
  <si>
    <t xml:space="preserve">     Împrumuturi interne de la instituțiile nefinanciare </t>
  </si>
  <si>
    <t xml:space="preserve">       Primirea împrumutului  de la instituțiile nefinanciare </t>
  </si>
  <si>
    <t xml:space="preserve">       Rambursarea împrumutului instituțiilor nefinanciare </t>
  </si>
  <si>
    <t xml:space="preserve">     Împrumuturi interne de la instituțiile financiare </t>
  </si>
  <si>
    <t xml:space="preserve">       Primirea împrumutului  de la instituțiile financiare </t>
  </si>
  <si>
    <t xml:space="preserve">       Rambursarea împrumutului instituțiilor financiare </t>
  </si>
  <si>
    <t xml:space="preserve">    Alte împrumuturi </t>
  </si>
  <si>
    <t xml:space="preserve">   Împrumuturi recreditate interne între bugete </t>
  </si>
  <si>
    <t xml:space="preserve">     Împrumuturi recreditate între bugetul de stat și bugetele locale </t>
  </si>
  <si>
    <t xml:space="preserve">   Împrumuturi externe </t>
  </si>
  <si>
    <t xml:space="preserve">    Primirea împrumuturilor externe</t>
  </si>
  <si>
    <t xml:space="preserve">       Rambursarea împrumuturilor externe</t>
  </si>
  <si>
    <t>Modificarea soldului de mijloace bănești</t>
  </si>
  <si>
    <t>Sold de mijloace bănești la începutul perioadei</t>
  </si>
  <si>
    <t>Corectarea soldului de mijloace bănești</t>
  </si>
  <si>
    <t>&gt;200</t>
  </si>
  <si>
    <t>Sold de mijloace bănești la sfârșitul perioadei</t>
  </si>
  <si>
    <t>Nota: *Cu excluderea operațiunelor consolidabile</t>
  </si>
  <si>
    <t xml:space="preserve">Secretar  de stat                                                                                                                                          </t>
  </si>
  <si>
    <t>Tatiana  Ivanicichina</t>
  </si>
  <si>
    <t xml:space="preserve">Șef Direcție Trezoreria de Stat  </t>
  </si>
  <si>
    <t xml:space="preserve">                               </t>
  </si>
  <si>
    <t xml:space="preserve">Șef Direcție politici și sinteză bugetară                                                                                            </t>
  </si>
  <si>
    <t xml:space="preserve">                                                     </t>
  </si>
  <si>
    <t xml:space="preserve">                                                   </t>
  </si>
  <si>
    <t xml:space="preserve">Șef Secție raportare </t>
  </si>
  <si>
    <t>* - alocaţiile din fondul de rezervă al Guvernului şi din fondurile de rezervă ale unităţilor administrativ teritoriale şi investiţiile capitale se vor reflecta la grupele funcţionale la care au fost valorificate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</si>
</sst>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0.0"/>
    <numFmt numFmtId="165" formatCode="0.0"/>
  </numFmts>
  <fonts count="61" x14ac:knownFonts="1">
    <font>
      <sz val="10"/>
      <name val="Arial"/>
      <charset val="204"/>
    </font>
    <font>
      <sz val="10"/>
      <name val="times new roman"/>
      <family val="1"/>
      <charset val="204"/>
    </font>
    <font>
      <b/>
      <sz val="10"/>
      <name val="times new roman"/>
      <family val="1"/>
      <charset val="204"/>
    </font>
    <font>
      <b/>
      <sz val="12"/>
      <name val="times new roman"/>
      <family val="1"/>
      <charset val="204"/>
    </font>
    <font>
      <sz val="7"/>
      <name val="times new roman"/>
      <family val="1"/>
      <charset val="204"/>
    </font>
    <font>
      <i/>
      <sz val="10"/>
      <name val="times new roman"/>
      <family val="1"/>
      <charset val="204"/>
    </font>
    <font>
      <sz val="10"/>
      <name val="Arial"/>
      <charset val="204"/>
    </font>
    <font>
      <b/>
      <sz val="11"/>
      <color theme="1"/>
      <name val="Calibri"/>
      <family val="2"/>
      <charset val="204"/>
      <scheme val="minor"/>
    </font>
    <font>
      <sz val="10"/>
      <color theme="1"/>
      <name val="Arial"/>
      <family val="2"/>
      <charset val="204"/>
    </font>
    <font>
      <b/>
      <i/>
      <sz val="10"/>
      <name val="times new roman"/>
      <family val="1"/>
      <charset val="204"/>
    </font>
    <font>
      <b/>
      <sz val="11"/>
      <name val="times new roman"/>
      <family val="1"/>
      <charset val="204"/>
    </font>
    <font>
      <sz val="9"/>
      <name val="times new roman"/>
      <family val="1"/>
      <charset val="204"/>
    </font>
    <font>
      <b/>
      <sz val="3"/>
      <name val="times new roman"/>
      <family val="1"/>
      <charset val="204"/>
    </font>
    <font>
      <sz val="3"/>
      <name val="times new roman"/>
      <family val="1"/>
      <charset val="204"/>
    </font>
    <font>
      <sz val="3"/>
      <name val="Arial"/>
      <family val="2"/>
      <charset val="204"/>
    </font>
    <font>
      <b/>
      <sz val="5"/>
      <name val="times new roman"/>
      <family val="1"/>
      <charset val="204"/>
    </font>
    <font>
      <sz val="5"/>
      <name val="times new roman"/>
      <family val="1"/>
      <charset val="204"/>
    </font>
    <font>
      <sz val="5"/>
      <name val="Arial"/>
      <family val="2"/>
      <charset val="204"/>
    </font>
    <font>
      <sz val="11"/>
      <color theme="1"/>
      <name val="Times New Roman"/>
      <family val="1"/>
      <charset val="204"/>
    </font>
    <font>
      <sz val="10"/>
      <name val="Times New Roman"/>
      <family val="1"/>
    </font>
    <font>
      <sz val="10"/>
      <name val="Arial"/>
      <family val="2"/>
      <charset val="204"/>
    </font>
    <font>
      <b/>
      <sz val="10"/>
      <name val="Times New Roman"/>
      <family val="1"/>
    </font>
    <font>
      <sz val="10"/>
      <name val="Arial Cyr"/>
    </font>
    <font>
      <b/>
      <sz val="11"/>
      <color theme="1"/>
      <name val="Times New Roman"/>
      <family val="1"/>
      <charset val="204"/>
    </font>
    <font>
      <sz val="10"/>
      <color theme="1"/>
      <name val="Times New Roman"/>
      <family val="1"/>
      <charset val="204"/>
    </font>
    <font>
      <b/>
      <sz val="10"/>
      <color rgb="FFFF0000"/>
      <name val="Times New Roman"/>
      <family val="1"/>
      <charset val="204"/>
    </font>
    <font>
      <sz val="11"/>
      <color theme="1"/>
      <name val="Calibri"/>
      <family val="2"/>
      <scheme val="minor"/>
    </font>
    <font>
      <sz val="12"/>
      <color theme="1"/>
      <name val="Times New Roman"/>
      <family val="1"/>
      <charset val="204"/>
    </font>
    <font>
      <sz val="12"/>
      <name val="Times New Roman"/>
      <family val="1"/>
      <charset val="204"/>
    </font>
    <font>
      <b/>
      <sz val="14"/>
      <name val="Times New Roman"/>
      <family val="1"/>
      <charset val="204"/>
    </font>
    <font>
      <sz val="14"/>
      <name val="times new roman"/>
      <family val="1"/>
      <charset val="204"/>
    </font>
    <font>
      <sz val="14"/>
      <color theme="1"/>
      <name val="times new roman"/>
      <family val="1"/>
      <charset val="204"/>
    </font>
    <font>
      <b/>
      <sz val="9"/>
      <color indexed="81"/>
      <name val="Tahoma"/>
      <family val="2"/>
    </font>
    <font>
      <sz val="9"/>
      <color indexed="81"/>
      <name val="Tahoma"/>
      <family val="2"/>
    </font>
    <font>
      <sz val="8"/>
      <name val="Times New Roman"/>
      <family val="1"/>
      <charset val="204"/>
    </font>
    <font>
      <sz val="10"/>
      <color rgb="FFFF0000"/>
      <name val="Times New Roman"/>
      <family val="1"/>
      <charset val="204"/>
    </font>
    <font>
      <sz val="14"/>
      <color theme="1"/>
      <name val="Times New Roman"/>
      <family val="1"/>
    </font>
    <font>
      <sz val="10"/>
      <color theme="1"/>
      <name val="Calibri"/>
      <family val="2"/>
      <scheme val="minor"/>
    </font>
    <font>
      <sz val="8"/>
      <name val="Times New Roman"/>
      <family val="1"/>
    </font>
    <font>
      <sz val="8"/>
      <color theme="1"/>
      <name val="Calibri"/>
      <family val="2"/>
      <scheme val="minor"/>
    </font>
    <font>
      <b/>
      <sz val="10"/>
      <color theme="1"/>
      <name val="Times New Roman"/>
      <family val="1"/>
      <charset val="204"/>
    </font>
    <font>
      <b/>
      <sz val="10"/>
      <color theme="1"/>
      <name val="Times New Roman"/>
      <family val="1"/>
    </font>
    <font>
      <sz val="10"/>
      <color theme="1"/>
      <name val="Times New Roman"/>
      <family val="1"/>
    </font>
    <font>
      <i/>
      <sz val="10"/>
      <color theme="1"/>
      <name val="Arial"/>
      <family val="2"/>
      <charset val="204"/>
    </font>
    <font>
      <b/>
      <i/>
      <sz val="11"/>
      <name val="Times New Roman"/>
      <family val="1"/>
      <charset val="204"/>
    </font>
    <font>
      <b/>
      <sz val="8"/>
      <name val="Times New Roman"/>
      <family val="1"/>
      <charset val="204"/>
    </font>
    <font>
      <b/>
      <sz val="9"/>
      <name val="Times New Roman"/>
      <family val="1"/>
      <charset val="204"/>
    </font>
    <font>
      <sz val="11"/>
      <name val="Arial"/>
      <family val="2"/>
      <charset val="204"/>
    </font>
    <font>
      <b/>
      <i/>
      <sz val="8"/>
      <name val="Times New Roman"/>
      <family val="1"/>
      <charset val="204"/>
    </font>
    <font>
      <b/>
      <sz val="18"/>
      <name val="Times New Roman"/>
      <family val="1"/>
      <charset val="204"/>
    </font>
    <font>
      <b/>
      <i/>
      <sz val="12"/>
      <name val="Times New Roman"/>
      <family val="1"/>
      <charset val="204"/>
    </font>
    <font>
      <i/>
      <sz val="12"/>
      <name val="Times New Roman"/>
      <family val="1"/>
      <charset val="204"/>
    </font>
    <font>
      <sz val="12"/>
      <name val="Times New Roman"/>
      <family val="1"/>
    </font>
    <font>
      <sz val="11"/>
      <name val="Times New Roman"/>
      <family val="1"/>
      <charset val="204"/>
    </font>
    <font>
      <i/>
      <sz val="12"/>
      <color indexed="8"/>
      <name val="Times New Roman"/>
      <family val="1"/>
      <charset val="204"/>
    </font>
    <font>
      <b/>
      <sz val="12"/>
      <color indexed="8"/>
      <name val="Times New Roman"/>
      <family val="1"/>
      <charset val="204"/>
    </font>
    <font>
      <b/>
      <sz val="12"/>
      <name val="Times New Roman"/>
      <family val="1"/>
    </font>
    <font>
      <i/>
      <sz val="11"/>
      <name val="Times New Roman"/>
      <family val="1"/>
      <charset val="204"/>
    </font>
    <font>
      <i/>
      <sz val="12"/>
      <name val="Times New Roman"/>
      <family val="1"/>
    </font>
    <font>
      <b/>
      <i/>
      <sz val="12"/>
      <name val="Times New Roman"/>
      <family val="1"/>
    </font>
    <font>
      <b/>
      <sz val="16"/>
      <name val="Times New Roman"/>
      <family val="1"/>
      <charset val="204"/>
    </font>
  </fonts>
  <fills count="7">
    <fill>
      <patternFill patternType="none"/>
    </fill>
    <fill>
      <patternFill patternType="gray125"/>
    </fill>
    <fill>
      <patternFill patternType="solid">
        <fgColor theme="0"/>
        <bgColor indexed="64"/>
      </patternFill>
    </fill>
    <fill>
      <patternFill patternType="solid">
        <fgColor indexed="22"/>
        <bgColor indexed="64"/>
      </patternFill>
    </fill>
    <fill>
      <patternFill patternType="solid">
        <fgColor theme="0" tint="-0.499984740745262"/>
        <bgColor indexed="64"/>
      </patternFill>
    </fill>
    <fill>
      <patternFill patternType="solid">
        <fgColor indexed="9"/>
        <bgColor indexed="64"/>
      </patternFill>
    </fill>
    <fill>
      <patternFill patternType="solid">
        <fgColor theme="0" tint="-0.34998626667073579"/>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auto="1"/>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8"/>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top style="thin">
        <color indexed="64"/>
      </top>
      <bottom/>
      <diagonal/>
    </border>
    <border>
      <left/>
      <right style="thin">
        <color indexed="64"/>
      </right>
      <top style="medium">
        <color indexed="64"/>
      </top>
      <bottom/>
      <diagonal/>
    </border>
  </borders>
  <cellStyleXfs count="96">
    <xf numFmtId="0" fontId="0" fillId="0" borderId="0"/>
    <xf numFmtId="43" fontId="6" fillId="0" borderId="0" applyFont="0" applyFill="0" applyBorder="0" applyAlignment="0" applyProtection="0"/>
    <xf numFmtId="0" fontId="20" fillId="0" borderId="0"/>
    <xf numFmtId="0" fontId="22" fillId="0" borderId="0"/>
    <xf numFmtId="0" fontId="2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cellStyleXfs>
  <cellXfs count="776">
    <xf numFmtId="0" fontId="0" fillId="0" borderId="0" xfId="0"/>
    <xf numFmtId="0" fontId="1" fillId="0" borderId="0" xfId="0" applyFont="1"/>
    <xf numFmtId="0" fontId="1" fillId="0" borderId="0" xfId="0" applyFont="1" applyAlignment="1">
      <alignment wrapText="1"/>
    </xf>
    <xf numFmtId="49" fontId="1" fillId="0" borderId="0" xfId="0" applyNumberFormat="1" applyFont="1"/>
    <xf numFmtId="164" fontId="1" fillId="0" borderId="0" xfId="0" applyNumberFormat="1" applyFont="1"/>
    <xf numFmtId="164" fontId="1" fillId="0" borderId="1" xfId="0" applyNumberFormat="1" applyFont="1" applyBorder="1" applyAlignment="1">
      <alignment horizontal="center" vertical="center" wrapText="1"/>
    </xf>
    <xf numFmtId="0" fontId="1" fillId="0" borderId="1" xfId="0" applyFont="1" applyBorder="1" applyAlignment="1">
      <alignment horizontal="center" vertical="center" wrapText="1"/>
    </xf>
    <xf numFmtId="49" fontId="4" fillId="0" borderId="1" xfId="0" applyNumberFormat="1" applyFont="1" applyBorder="1" applyAlignment="1">
      <alignment horizontal="center" vertical="center" wrapText="1"/>
    </xf>
    <xf numFmtId="49" fontId="4" fillId="0" borderId="1" xfId="0" applyNumberFormat="1" applyFont="1" applyBorder="1" applyAlignment="1">
      <alignment horizontal="center" vertical="center"/>
    </xf>
    <xf numFmtId="0" fontId="1" fillId="0" borderId="1" xfId="0" applyFont="1" applyBorder="1" applyAlignment="1">
      <alignment wrapText="1"/>
    </xf>
    <xf numFmtId="164" fontId="1" fillId="0" borderId="1" xfId="0" applyNumberFormat="1" applyFont="1" applyBorder="1"/>
    <xf numFmtId="0" fontId="1" fillId="0" borderId="1" xfId="0" applyFont="1" applyBorder="1"/>
    <xf numFmtId="0" fontId="2" fillId="0" borderId="1" xfId="0" applyFont="1" applyBorder="1" applyAlignment="1">
      <alignment wrapText="1"/>
    </xf>
    <xf numFmtId="164" fontId="2" fillId="0" borderId="1" xfId="0" applyNumberFormat="1" applyFont="1" applyBorder="1"/>
    <xf numFmtId="0" fontId="2" fillId="0" borderId="1" xfId="0" applyFont="1" applyBorder="1"/>
    <xf numFmtId="49" fontId="2" fillId="0" borderId="1" xfId="0" applyNumberFormat="1" applyFont="1" applyBorder="1" applyAlignment="1">
      <alignment horizontal="center" vertical="center"/>
    </xf>
    <xf numFmtId="49" fontId="1" fillId="0" borderId="1" xfId="0" applyNumberFormat="1" applyFont="1" applyBorder="1" applyAlignment="1">
      <alignment horizontal="center" vertical="center"/>
    </xf>
    <xf numFmtId="0" fontId="5" fillId="0" borderId="1" xfId="0" applyFont="1" applyBorder="1" applyAlignment="1">
      <alignment wrapText="1"/>
    </xf>
    <xf numFmtId="164" fontId="5" fillId="0" borderId="1" xfId="0" applyNumberFormat="1" applyFont="1" applyBorder="1"/>
    <xf numFmtId="0" fontId="5" fillId="0" borderId="1" xfId="0" applyFont="1" applyBorder="1"/>
    <xf numFmtId="49" fontId="5" fillId="0" borderId="1" xfId="0" applyNumberFormat="1" applyFont="1" applyBorder="1" applyAlignment="1">
      <alignment horizontal="center" vertical="center"/>
    </xf>
    <xf numFmtId="164" fontId="1" fillId="0" borderId="0" xfId="0" applyNumberFormat="1" applyFont="1" applyAlignment="1"/>
    <xf numFmtId="164" fontId="1" fillId="0" borderId="0" xfId="0" applyNumberFormat="1" applyFont="1"/>
    <xf numFmtId="0" fontId="1" fillId="0" borderId="1" xfId="0" applyFont="1" applyBorder="1" applyAlignment="1">
      <alignment horizontal="center" vertical="center" wrapText="1"/>
    </xf>
    <xf numFmtId="164" fontId="1" fillId="0" borderId="1" xfId="0" applyNumberFormat="1" applyFont="1" applyBorder="1" applyAlignment="1">
      <alignment horizontal="center" vertical="center" wrapText="1"/>
    </xf>
    <xf numFmtId="0" fontId="3" fillId="0" borderId="0" xfId="0" applyFont="1" applyAlignment="1">
      <alignment horizontal="center" vertical="center" wrapText="1"/>
    </xf>
    <xf numFmtId="164" fontId="1" fillId="0" borderId="0" xfId="0" applyNumberFormat="1" applyFont="1" applyAlignment="1">
      <alignment horizontal="right" vertical="top" wrapText="1"/>
    </xf>
    <xf numFmtId="164" fontId="1" fillId="0" borderId="0" xfId="0" applyNumberFormat="1" applyFont="1" applyAlignment="1">
      <alignment horizontal="right" vertical="top"/>
    </xf>
    <xf numFmtId="164" fontId="1" fillId="0" borderId="0" xfId="0" applyNumberFormat="1" applyFont="1"/>
    <xf numFmtId="0" fontId="1" fillId="0" borderId="1" xfId="0" applyFont="1" applyBorder="1" applyAlignment="1">
      <alignment horizontal="center" vertical="center" wrapText="1"/>
    </xf>
    <xf numFmtId="49"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wrapText="1"/>
    </xf>
    <xf numFmtId="164" fontId="0" fillId="0" borderId="0" xfId="0" applyNumberFormat="1"/>
    <xf numFmtId="0" fontId="9" fillId="0" borderId="1" xfId="0" applyFont="1" applyBorder="1" applyAlignment="1">
      <alignment horizontal="left" wrapText="1" indent="1"/>
    </xf>
    <xf numFmtId="49" fontId="9" fillId="0" borderId="1" xfId="0" applyNumberFormat="1" applyFont="1" applyBorder="1" applyAlignment="1">
      <alignment horizontal="center" vertical="center"/>
    </xf>
    <xf numFmtId="164" fontId="9" fillId="0" borderId="1" xfId="0" applyNumberFormat="1" applyFont="1" applyBorder="1"/>
    <xf numFmtId="0" fontId="9" fillId="0" borderId="1" xfId="0" applyFont="1" applyBorder="1"/>
    <xf numFmtId="0" fontId="2" fillId="0" borderId="1" xfId="0" applyFont="1" applyBorder="1" applyAlignment="1">
      <alignment horizontal="left" wrapText="1" indent="2"/>
    </xf>
    <xf numFmtId="0" fontId="1" fillId="0" borderId="0" xfId="0" applyFont="1" applyAlignment="1">
      <alignment horizontal="center"/>
    </xf>
    <xf numFmtId="164" fontId="1" fillId="0" borderId="0" xfId="0" applyNumberFormat="1" applyFont="1" applyAlignment="1">
      <alignment horizontal="right"/>
    </xf>
    <xf numFmtId="0" fontId="3" fillId="0" borderId="0" xfId="0" applyFont="1" applyAlignment="1">
      <alignment horizontal="right" vertical="center" wrapText="1"/>
    </xf>
    <xf numFmtId="0" fontId="1" fillId="0" borderId="0" xfId="0" applyFont="1" applyAlignment="1">
      <alignment horizontal="right"/>
    </xf>
    <xf numFmtId="0" fontId="10" fillId="0" borderId="1" xfId="0" applyFont="1" applyBorder="1" applyAlignment="1">
      <alignment wrapText="1"/>
    </xf>
    <xf numFmtId="0" fontId="2" fillId="0" borderId="1" xfId="0" applyFont="1" applyBorder="1" applyAlignment="1">
      <alignment horizontal="center"/>
    </xf>
    <xf numFmtId="0" fontId="1" fillId="0" borderId="1" xfId="0" applyFont="1" applyBorder="1" applyAlignment="1">
      <alignment horizontal="left" wrapText="1" indent="2"/>
    </xf>
    <xf numFmtId="0" fontId="1" fillId="0" borderId="1" xfId="0" applyFont="1" applyBorder="1" applyAlignment="1">
      <alignment horizontal="center"/>
    </xf>
    <xf numFmtId="0" fontId="5" fillId="0" borderId="1" xfId="0" applyFont="1" applyBorder="1" applyAlignment="1">
      <alignment horizontal="left" wrapText="1" indent="4"/>
    </xf>
    <xf numFmtId="0" fontId="2" fillId="0" borderId="1" xfId="0" applyFont="1" applyBorder="1" applyAlignment="1">
      <alignment horizontal="left" wrapText="1" indent="4"/>
    </xf>
    <xf numFmtId="0" fontId="2" fillId="0" borderId="1" xfId="0" applyFont="1" applyBorder="1" applyAlignment="1">
      <alignment horizontal="left" wrapText="1" indent="1"/>
    </xf>
    <xf numFmtId="0" fontId="11" fillId="0" borderId="1" xfId="0" applyFont="1" applyBorder="1" applyAlignment="1">
      <alignment horizontal="left" wrapText="1" indent="2"/>
    </xf>
    <xf numFmtId="0" fontId="1" fillId="0" borderId="0" xfId="0" applyFont="1" applyAlignment="1">
      <alignment horizontal="right" wrapText="1"/>
    </xf>
    <xf numFmtId="164" fontId="1" fillId="0" borderId="0" xfId="0" applyNumberFormat="1" applyFont="1" applyAlignment="1">
      <alignment horizontal="right"/>
    </xf>
    <xf numFmtId="164" fontId="1" fillId="0" borderId="0" xfId="0" applyNumberFormat="1" applyFont="1" applyAlignment="1">
      <alignment horizontal="right" wrapText="1"/>
    </xf>
    <xf numFmtId="0" fontId="12" fillId="0" borderId="1" xfId="0" applyFont="1" applyBorder="1" applyAlignment="1">
      <alignment horizontal="center"/>
    </xf>
    <xf numFmtId="0" fontId="12" fillId="0" borderId="1" xfId="0" applyFont="1" applyBorder="1" applyAlignment="1">
      <alignment wrapText="1"/>
    </xf>
    <xf numFmtId="164" fontId="12" fillId="0" borderId="1" xfId="0" applyNumberFormat="1" applyFont="1" applyBorder="1"/>
    <xf numFmtId="0" fontId="12" fillId="0" borderId="1" xfId="0" applyFont="1" applyBorder="1"/>
    <xf numFmtId="0" fontId="13" fillId="0" borderId="0" xfId="0" applyFont="1"/>
    <xf numFmtId="0" fontId="14" fillId="0" borderId="0" xfId="0" applyFont="1"/>
    <xf numFmtId="0" fontId="2" fillId="0" borderId="1" xfId="0" applyFont="1" applyBorder="1" applyAlignment="1">
      <alignment horizontal="left" wrapText="1"/>
    </xf>
    <xf numFmtId="0" fontId="5" fillId="0" borderId="1" xfId="0" applyFont="1" applyBorder="1" applyAlignment="1">
      <alignment horizontal="left" wrapText="1"/>
    </xf>
    <xf numFmtId="0" fontId="12" fillId="0" borderId="1" xfId="0" applyFont="1" applyBorder="1" applyAlignment="1">
      <alignment horizontal="left" wrapText="1" indent="1"/>
    </xf>
    <xf numFmtId="0" fontId="1" fillId="0" borderId="1" xfId="0" applyFont="1" applyBorder="1" applyAlignment="1">
      <alignment horizontal="left" wrapText="1" indent="1"/>
    </xf>
    <xf numFmtId="0" fontId="5" fillId="0" borderId="1" xfId="0" applyFont="1" applyBorder="1" applyAlignment="1">
      <alignment horizontal="left" wrapText="1" indent="2"/>
    </xf>
    <xf numFmtId="0" fontId="2" fillId="0" borderId="0" xfId="0" applyFont="1" applyAlignment="1">
      <alignment horizontal="center"/>
    </xf>
    <xf numFmtId="0" fontId="2" fillId="0" borderId="0" xfId="0" applyFont="1" applyAlignment="1">
      <alignment horizontal="left" wrapText="1" indent="2"/>
    </xf>
    <xf numFmtId="164" fontId="2" fillId="0" borderId="0" xfId="0" applyNumberFormat="1" applyFont="1"/>
    <xf numFmtId="0" fontId="2" fillId="0" borderId="0" xfId="0" applyFont="1"/>
    <xf numFmtId="164" fontId="1" fillId="0" borderId="0" xfId="0" applyNumberFormat="1" applyFont="1" applyAlignment="1"/>
    <xf numFmtId="0" fontId="1" fillId="0" borderId="1" xfId="0" applyFont="1" applyBorder="1" applyAlignment="1">
      <alignment horizontal="centerContinuous" vertical="center" wrapText="1"/>
    </xf>
    <xf numFmtId="164" fontId="1" fillId="0" borderId="1" xfId="0" applyNumberFormat="1" applyFont="1" applyBorder="1" applyAlignment="1">
      <alignment horizontal="centerContinuous" vertical="center" wrapText="1"/>
    </xf>
    <xf numFmtId="0" fontId="2" fillId="0" borderId="0" xfId="0" applyFont="1" applyAlignment="1">
      <alignment horizontal="left" wrapText="1"/>
    </xf>
    <xf numFmtId="0" fontId="15" fillId="0" borderId="1" xfId="0" applyFont="1" applyBorder="1" applyAlignment="1">
      <alignment horizontal="center"/>
    </xf>
    <xf numFmtId="0" fontId="15" fillId="0" borderId="1" xfId="0" applyFont="1" applyBorder="1" applyAlignment="1">
      <alignment wrapText="1"/>
    </xf>
    <xf numFmtId="164" fontId="15" fillId="0" borderId="1" xfId="0" applyNumberFormat="1" applyFont="1" applyBorder="1"/>
    <xf numFmtId="0" fontId="15" fillId="0" borderId="1" xfId="0" applyFont="1" applyBorder="1"/>
    <xf numFmtId="0" fontId="16" fillId="0" borderId="0" xfId="0" applyFont="1"/>
    <xf numFmtId="0" fontId="17" fillId="0" borderId="0" xfId="0" applyFont="1"/>
    <xf numFmtId="0" fontId="1" fillId="0" borderId="1" xfId="0" applyFont="1" applyBorder="1" applyAlignment="1">
      <alignment horizontal="left" wrapText="1"/>
    </xf>
    <xf numFmtId="0" fontId="5" fillId="0" borderId="1" xfId="0" applyFont="1" applyBorder="1" applyAlignment="1">
      <alignment horizontal="left" wrapText="1" indent="1"/>
    </xf>
    <xf numFmtId="0" fontId="15" fillId="0" borderId="1" xfId="0" applyFont="1" applyBorder="1" applyAlignment="1">
      <alignment horizontal="left" wrapText="1"/>
    </xf>
    <xf numFmtId="0" fontId="1" fillId="0" borderId="0" xfId="0" applyNumberFormat="1" applyFont="1" applyAlignment="1">
      <alignment horizontal="center" vertical="center"/>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18" fillId="0" borderId="0" xfId="0" applyFont="1"/>
    <xf numFmtId="0" fontId="19" fillId="0" borderId="0" xfId="0" quotePrefix="1" applyNumberFormat="1" applyFont="1" applyAlignment="1">
      <alignment horizontal="center" vertical="center" wrapText="1"/>
    </xf>
    <xf numFmtId="0" fontId="3" fillId="0" borderId="0" xfId="0" applyNumberFormat="1" applyFont="1" applyAlignment="1">
      <alignment horizontal="center" vertical="center" wrapText="1"/>
    </xf>
    <xf numFmtId="0" fontId="19" fillId="0" borderId="0" xfId="0" quotePrefix="1" applyNumberFormat="1" applyFont="1" applyAlignment="1">
      <alignment horizontal="center" vertical="center" wrapText="1"/>
    </xf>
    <xf numFmtId="0" fontId="19" fillId="0" borderId="0" xfId="0" applyNumberFormat="1" applyFont="1" applyAlignment="1">
      <alignment horizontal="center" vertical="center" wrapText="1"/>
    </xf>
    <xf numFmtId="164" fontId="1" fillId="0" borderId="0" xfId="0" applyNumberFormat="1" applyFont="1" applyAlignment="1">
      <alignment vertical="center" wrapText="1"/>
    </xf>
    <xf numFmtId="0" fontId="1" fillId="0" borderId="0" xfId="0" applyNumberFormat="1" applyFont="1" applyBorder="1" applyAlignment="1">
      <alignment horizontal="center" vertical="center" wrapText="1"/>
    </xf>
    <xf numFmtId="164" fontId="1" fillId="0" borderId="0" xfId="0" applyNumberFormat="1" applyFont="1" applyBorder="1" applyAlignment="1">
      <alignment horizontal="right" vertical="center" wrapText="1"/>
    </xf>
    <xf numFmtId="164" fontId="1" fillId="0" borderId="0" xfId="0" applyNumberFormat="1" applyFont="1" applyBorder="1" applyAlignment="1">
      <alignment horizontal="center" vertical="center" wrapText="1"/>
    </xf>
    <xf numFmtId="164" fontId="1" fillId="0" borderId="0" xfId="0" applyNumberFormat="1" applyFont="1" applyBorder="1" applyAlignment="1">
      <alignment horizontal="center" vertical="center"/>
    </xf>
    <xf numFmtId="164" fontId="1" fillId="0" borderId="0" xfId="0" applyNumberFormat="1" applyFont="1" applyAlignment="1">
      <alignment horizontal="center" vertical="center"/>
    </xf>
    <xf numFmtId="0" fontId="1" fillId="0" borderId="0" xfId="0" applyNumberFormat="1" applyFont="1"/>
    <xf numFmtId="0" fontId="1" fillId="0" borderId="3" xfId="0" applyNumberFormat="1" applyFont="1" applyBorder="1" applyAlignment="1">
      <alignment horizontal="center" vertical="center" wrapText="1"/>
    </xf>
    <xf numFmtId="0" fontId="1" fillId="0" borderId="4" xfId="0" applyNumberFormat="1" applyFont="1" applyBorder="1" applyAlignment="1">
      <alignment horizontal="center" vertical="center" wrapText="1"/>
    </xf>
    <xf numFmtId="0" fontId="21" fillId="0" borderId="5" xfId="2" applyNumberFormat="1" applyFont="1" applyFill="1" applyBorder="1" applyAlignment="1">
      <alignment horizontal="center" vertical="center" wrapText="1"/>
    </xf>
    <xf numFmtId="0" fontId="21" fillId="0" borderId="6" xfId="2" applyNumberFormat="1" applyFont="1" applyFill="1" applyBorder="1" applyAlignment="1">
      <alignment horizontal="center" vertical="center" wrapText="1"/>
    </xf>
    <xf numFmtId="0" fontId="21" fillId="0" borderId="7" xfId="2" applyNumberFormat="1" applyFont="1" applyFill="1" applyBorder="1" applyAlignment="1">
      <alignment horizontal="center" vertical="center" wrapText="1"/>
    </xf>
    <xf numFmtId="0" fontId="21" fillId="0" borderId="8" xfId="2" applyNumberFormat="1" applyFont="1" applyFill="1" applyBorder="1" applyAlignment="1">
      <alignment horizontal="center" vertical="center" wrapText="1"/>
    </xf>
    <xf numFmtId="0" fontId="21" fillId="0" borderId="9" xfId="2" applyNumberFormat="1" applyFont="1" applyFill="1" applyBorder="1" applyAlignment="1">
      <alignment horizontal="center" vertical="center" wrapText="1"/>
    </xf>
    <xf numFmtId="0" fontId="21" fillId="0" borderId="10" xfId="2" applyNumberFormat="1" applyFont="1" applyFill="1" applyBorder="1" applyAlignment="1">
      <alignment horizontal="center" vertical="center" wrapText="1"/>
    </xf>
    <xf numFmtId="0" fontId="1" fillId="0" borderId="12" xfId="0" applyNumberFormat="1" applyFont="1" applyBorder="1" applyAlignment="1">
      <alignment horizontal="center" vertical="center" wrapText="1"/>
    </xf>
    <xf numFmtId="0" fontId="21" fillId="0" borderId="13" xfId="2" applyNumberFormat="1" applyFont="1" applyFill="1" applyBorder="1" applyAlignment="1">
      <alignment horizontal="center" vertical="center" wrapText="1"/>
    </xf>
    <xf numFmtId="0" fontId="21" fillId="0" borderId="1" xfId="2" applyNumberFormat="1" applyFont="1" applyFill="1" applyBorder="1" applyAlignment="1">
      <alignment horizontal="center" vertical="center" wrapText="1"/>
    </xf>
    <xf numFmtId="0" fontId="21" fillId="0" borderId="14" xfId="2" applyNumberFormat="1" applyFont="1" applyFill="1" applyBorder="1" applyAlignment="1">
      <alignment horizontal="center" vertical="center" wrapText="1"/>
    </xf>
    <xf numFmtId="0" fontId="21" fillId="0" borderId="15" xfId="2" applyNumberFormat="1" applyFont="1" applyFill="1" applyBorder="1" applyAlignment="1">
      <alignment horizontal="center" vertical="center" wrapText="1"/>
    </xf>
    <xf numFmtId="0" fontId="21" fillId="0" borderId="0" xfId="2" applyNumberFormat="1" applyFont="1" applyFill="1" applyBorder="1" applyAlignment="1">
      <alignment horizontal="center" vertical="center" wrapText="1"/>
    </xf>
    <xf numFmtId="0" fontId="21" fillId="0" borderId="16" xfId="2" applyNumberFormat="1" applyFont="1" applyFill="1" applyBorder="1" applyAlignment="1">
      <alignment horizontal="center" vertical="center" wrapText="1"/>
    </xf>
    <xf numFmtId="164" fontId="1" fillId="0" borderId="13" xfId="2" applyNumberFormat="1" applyFont="1" applyFill="1" applyBorder="1" applyAlignment="1">
      <alignment horizontal="center" vertical="center" wrapText="1"/>
    </xf>
    <xf numFmtId="0" fontId="1" fillId="0" borderId="3" xfId="2" applyNumberFormat="1" applyFont="1" applyFill="1" applyBorder="1" applyAlignment="1">
      <alignment horizontal="center" vertical="center" wrapText="1"/>
    </xf>
    <xf numFmtId="0" fontId="1" fillId="0" borderId="17" xfId="2" applyNumberFormat="1" applyFont="1" applyFill="1" applyBorder="1" applyAlignment="1">
      <alignment horizontal="center" vertical="center" wrapText="1"/>
    </xf>
    <xf numFmtId="0" fontId="1" fillId="0" borderId="18" xfId="2" applyNumberFormat="1" applyFont="1" applyFill="1" applyBorder="1" applyAlignment="1">
      <alignment horizontal="center" vertical="center" wrapText="1"/>
    </xf>
    <xf numFmtId="164" fontId="1" fillId="0" borderId="5" xfId="2" applyNumberFormat="1" applyFont="1" applyFill="1" applyBorder="1" applyAlignment="1">
      <alignment horizontal="center" vertical="center" wrapText="1"/>
    </xf>
    <xf numFmtId="0" fontId="1" fillId="0" borderId="19" xfId="2" applyNumberFormat="1" applyFont="1" applyFill="1" applyBorder="1" applyAlignment="1">
      <alignment horizontal="center" vertical="center" wrapText="1"/>
    </xf>
    <xf numFmtId="0" fontId="1" fillId="0" borderId="20" xfId="2" applyNumberFormat="1" applyFont="1" applyFill="1" applyBorder="1" applyAlignment="1">
      <alignment horizontal="center" vertical="center" wrapText="1"/>
    </xf>
    <xf numFmtId="0" fontId="1" fillId="0" borderId="21" xfId="2" applyNumberFormat="1" applyFont="1" applyFill="1" applyBorder="1" applyAlignment="1">
      <alignment horizontal="center" vertical="center" wrapText="1"/>
    </xf>
    <xf numFmtId="0" fontId="1" fillId="0" borderId="23" xfId="0" applyNumberFormat="1" applyFont="1" applyBorder="1" applyAlignment="1">
      <alignment horizontal="center" vertical="center" wrapText="1"/>
    </xf>
    <xf numFmtId="164" fontId="1" fillId="0" borderId="24" xfId="2" applyNumberFormat="1" applyFont="1" applyFill="1" applyBorder="1" applyAlignment="1">
      <alignment horizontal="center" vertical="center" wrapText="1"/>
    </xf>
    <xf numFmtId="164" fontId="1" fillId="0" borderId="25" xfId="2" applyNumberFormat="1" applyFont="1" applyFill="1" applyBorder="1" applyAlignment="1">
      <alignment horizontal="center" vertical="center" wrapText="1"/>
    </xf>
    <xf numFmtId="164" fontId="1" fillId="0" borderId="26" xfId="2" applyNumberFormat="1" applyFont="1" applyFill="1" applyBorder="1" applyAlignment="1">
      <alignment horizontal="center" vertical="center" wrapText="1"/>
    </xf>
    <xf numFmtId="164" fontId="1" fillId="0" borderId="27" xfId="2" applyNumberFormat="1" applyFont="1" applyFill="1" applyBorder="1" applyAlignment="1">
      <alignment horizontal="center" vertical="center" wrapText="1"/>
    </xf>
    <xf numFmtId="0" fontId="18" fillId="0" borderId="0" xfId="0" applyFont="1" applyBorder="1"/>
    <xf numFmtId="49" fontId="1" fillId="0" borderId="28" xfId="0" applyNumberFormat="1" applyFont="1" applyBorder="1" applyAlignment="1">
      <alignment horizontal="center" vertical="center"/>
    </xf>
    <xf numFmtId="49" fontId="4" fillId="0" borderId="29" xfId="0" applyNumberFormat="1" applyFont="1" applyBorder="1" applyAlignment="1">
      <alignment horizontal="center" vertical="center"/>
    </xf>
    <xf numFmtId="49" fontId="4" fillId="0" borderId="30" xfId="0" applyNumberFormat="1" applyFont="1" applyBorder="1" applyAlignment="1">
      <alignment horizontal="center" vertical="center" wrapText="1"/>
    </xf>
    <xf numFmtId="49" fontId="4" fillId="0" borderId="31" xfId="2" applyNumberFormat="1" applyFont="1" applyFill="1" applyBorder="1" applyAlignment="1">
      <alignment horizontal="center" vertical="center" wrapText="1"/>
    </xf>
    <xf numFmtId="49" fontId="4" fillId="0" borderId="32" xfId="2" applyNumberFormat="1" applyFont="1" applyFill="1" applyBorder="1" applyAlignment="1">
      <alignment horizontal="center" vertical="center"/>
    </xf>
    <xf numFmtId="49" fontId="4" fillId="0" borderId="30" xfId="2" applyNumberFormat="1" applyFont="1" applyFill="1" applyBorder="1" applyAlignment="1">
      <alignment horizontal="center" vertical="center"/>
    </xf>
    <xf numFmtId="49" fontId="4" fillId="0" borderId="29" xfId="2" applyNumberFormat="1" applyFont="1" applyFill="1" applyBorder="1" applyAlignment="1">
      <alignment horizontal="center" vertical="center" wrapText="1"/>
    </xf>
    <xf numFmtId="49" fontId="4" fillId="0" borderId="33" xfId="2" applyNumberFormat="1" applyFont="1" applyFill="1" applyBorder="1" applyAlignment="1">
      <alignment horizontal="center" vertical="center"/>
    </xf>
    <xf numFmtId="49" fontId="4" fillId="0" borderId="34" xfId="2" applyNumberFormat="1" applyFont="1" applyFill="1" applyBorder="1" applyAlignment="1">
      <alignment horizontal="center" vertical="center"/>
    </xf>
    <xf numFmtId="49" fontId="4" fillId="0" borderId="35" xfId="2" applyNumberFormat="1" applyFont="1" applyFill="1" applyBorder="1" applyAlignment="1">
      <alignment horizontal="center" vertical="center"/>
    </xf>
    <xf numFmtId="0" fontId="1" fillId="0" borderId="0" xfId="0" applyNumberFormat="1" applyFont="1" applyFill="1" applyAlignment="1">
      <alignment horizontal="center" vertical="center"/>
    </xf>
    <xf numFmtId="0" fontId="1" fillId="0" borderId="4" xfId="0" applyNumberFormat="1" applyFont="1" applyFill="1" applyBorder="1" applyAlignment="1">
      <alignment horizontal="center" vertical="center"/>
    </xf>
    <xf numFmtId="0" fontId="2" fillId="0" borderId="4" xfId="3" applyNumberFormat="1" applyFont="1" applyFill="1" applyBorder="1" applyAlignment="1">
      <alignment vertical="center" wrapText="1"/>
    </xf>
    <xf numFmtId="164" fontId="2" fillId="0" borderId="5" xfId="3" applyNumberFormat="1" applyFont="1" applyFill="1" applyBorder="1" applyAlignment="1">
      <alignment horizontal="right" vertical="center"/>
    </xf>
    <xf numFmtId="164" fontId="2" fillId="0" borderId="6" xfId="3" applyNumberFormat="1" applyFont="1" applyFill="1" applyBorder="1" applyAlignment="1">
      <alignment horizontal="right" vertical="center"/>
    </xf>
    <xf numFmtId="164" fontId="2" fillId="0" borderId="7" xfId="3" applyNumberFormat="1" applyFont="1" applyFill="1" applyBorder="1" applyAlignment="1">
      <alignment horizontal="right" vertical="center"/>
    </xf>
    <xf numFmtId="164" fontId="2" fillId="0" borderId="19" xfId="3" applyNumberFormat="1" applyFont="1" applyFill="1" applyBorder="1" applyAlignment="1">
      <alignment horizontal="right" vertical="center"/>
    </xf>
    <xf numFmtId="164" fontId="2" fillId="0" borderId="36" xfId="3" applyNumberFormat="1" applyFont="1" applyFill="1" applyBorder="1" applyAlignment="1">
      <alignment horizontal="right" vertical="center"/>
    </xf>
    <xf numFmtId="164" fontId="2" fillId="0" borderId="22" xfId="3" applyNumberFormat="1" applyFont="1" applyFill="1" applyBorder="1" applyAlignment="1">
      <alignment horizontal="right" vertical="center"/>
    </xf>
    <xf numFmtId="164" fontId="2" fillId="0" borderId="37" xfId="3" applyNumberFormat="1" applyFont="1" applyFill="1" applyBorder="1" applyAlignment="1">
      <alignment horizontal="right" vertical="center"/>
    </xf>
    <xf numFmtId="164" fontId="2" fillId="0" borderId="38" xfId="3" applyNumberFormat="1" applyFont="1" applyFill="1" applyBorder="1" applyAlignment="1">
      <alignment horizontal="right" vertical="center"/>
    </xf>
    <xf numFmtId="164" fontId="2" fillId="0" borderId="39" xfId="3" applyNumberFormat="1" applyFont="1" applyFill="1" applyBorder="1" applyAlignment="1">
      <alignment horizontal="right" vertical="center"/>
    </xf>
    <xf numFmtId="0" fontId="2" fillId="0" borderId="0" xfId="3" applyNumberFormat="1" applyFont="1" applyFill="1" applyBorder="1" applyAlignment="1">
      <alignment vertical="center" wrapText="1"/>
    </xf>
    <xf numFmtId="164" fontId="23" fillId="0" borderId="0" xfId="0" applyNumberFormat="1" applyFont="1" applyFill="1" applyBorder="1"/>
    <xf numFmtId="164" fontId="23" fillId="0" borderId="0" xfId="0" applyNumberFormat="1" applyFont="1" applyFill="1"/>
    <xf numFmtId="0" fontId="23" fillId="0" borderId="0" xfId="0" applyFont="1" applyFill="1"/>
    <xf numFmtId="0" fontId="1" fillId="0" borderId="12" xfId="0" applyNumberFormat="1" applyFont="1" applyFill="1" applyBorder="1" applyAlignment="1">
      <alignment horizontal="center" vertical="center"/>
    </xf>
    <xf numFmtId="0" fontId="2" fillId="0" borderId="12" xfId="3" applyNumberFormat="1" applyFont="1" applyFill="1" applyBorder="1" applyAlignment="1">
      <alignment vertical="center" wrapText="1"/>
    </xf>
    <xf numFmtId="164" fontId="2" fillId="0" borderId="1" xfId="3" applyNumberFormat="1" applyFont="1" applyFill="1" applyBorder="1" applyAlignment="1">
      <alignment horizontal="right" vertical="center"/>
    </xf>
    <xf numFmtId="164" fontId="2" fillId="0" borderId="14" xfId="3" applyNumberFormat="1" applyFont="1" applyFill="1" applyBorder="1" applyAlignment="1">
      <alignment horizontal="right" vertical="center"/>
    </xf>
    <xf numFmtId="164" fontId="2" fillId="0" borderId="3" xfId="3" applyNumberFormat="1" applyFont="1" applyFill="1" applyBorder="1" applyAlignment="1">
      <alignment horizontal="right" vertical="center"/>
    </xf>
    <xf numFmtId="164" fontId="2" fillId="0" borderId="13" xfId="3" applyNumberFormat="1" applyFont="1" applyFill="1" applyBorder="1" applyAlignment="1">
      <alignment horizontal="right" vertical="center"/>
    </xf>
    <xf numFmtId="164" fontId="2" fillId="0" borderId="40" xfId="3" applyNumberFormat="1" applyFont="1" applyFill="1" applyBorder="1" applyAlignment="1">
      <alignment horizontal="right" vertical="center"/>
    </xf>
    <xf numFmtId="0" fontId="1" fillId="0" borderId="12" xfId="0" applyNumberFormat="1" applyFont="1" applyBorder="1" applyAlignment="1">
      <alignment horizontal="center" vertical="center"/>
    </xf>
    <xf numFmtId="0" fontId="1" fillId="0" borderId="12" xfId="3" applyNumberFormat="1" applyFont="1" applyFill="1" applyBorder="1" applyAlignment="1">
      <alignment vertical="center" wrapText="1"/>
    </xf>
    <xf numFmtId="164" fontId="1" fillId="0" borderId="13" xfId="3" applyNumberFormat="1" applyFont="1" applyFill="1" applyBorder="1" applyAlignment="1">
      <alignment horizontal="right" vertical="center"/>
    </xf>
    <xf numFmtId="164" fontId="1" fillId="0" borderId="1" xfId="3" applyNumberFormat="1" applyFont="1" applyFill="1" applyBorder="1" applyAlignment="1">
      <alignment horizontal="right" vertical="center"/>
    </xf>
    <xf numFmtId="164" fontId="1" fillId="0" borderId="14" xfId="3" applyNumberFormat="1" applyFont="1" applyFill="1" applyBorder="1" applyAlignment="1">
      <alignment horizontal="right" vertical="center"/>
    </xf>
    <xf numFmtId="164" fontId="1" fillId="0" borderId="3" xfId="3" applyNumberFormat="1" applyFont="1" applyFill="1" applyBorder="1" applyAlignment="1">
      <alignment horizontal="right" vertical="center"/>
    </xf>
    <xf numFmtId="164" fontId="1" fillId="0" borderId="40" xfId="3" applyNumberFormat="1" applyFont="1" applyFill="1" applyBorder="1" applyAlignment="1">
      <alignment horizontal="right" vertical="center"/>
    </xf>
    <xf numFmtId="0" fontId="1" fillId="0" borderId="0" xfId="3" applyNumberFormat="1" applyFont="1" applyFill="1" applyBorder="1" applyAlignment="1">
      <alignment vertical="center" wrapText="1"/>
    </xf>
    <xf numFmtId="164" fontId="18" fillId="0" borderId="0" xfId="0" applyNumberFormat="1" applyFont="1" applyBorder="1"/>
    <xf numFmtId="164" fontId="23" fillId="0" borderId="0" xfId="0" applyNumberFormat="1" applyFont="1" applyBorder="1"/>
    <xf numFmtId="0" fontId="1" fillId="0" borderId="0" xfId="0" applyNumberFormat="1" applyFont="1" applyBorder="1" applyAlignment="1">
      <alignment horizontal="center" vertical="center"/>
    </xf>
    <xf numFmtId="164" fontId="25" fillId="0" borderId="3" xfId="3" applyNumberFormat="1" applyFont="1" applyFill="1" applyBorder="1" applyAlignment="1">
      <alignment horizontal="right" vertical="center"/>
    </xf>
    <xf numFmtId="0" fontId="23" fillId="0" borderId="0" xfId="0" applyFont="1"/>
    <xf numFmtId="0" fontId="24" fillId="0" borderId="12" xfId="4" applyNumberFormat="1" applyFont="1" applyBorder="1" applyAlignment="1">
      <alignment horizontal="center" vertical="center"/>
    </xf>
    <xf numFmtId="164" fontId="2" fillId="0" borderId="41" xfId="3" applyNumberFormat="1" applyFont="1" applyFill="1" applyBorder="1" applyAlignment="1">
      <alignment horizontal="right" vertical="center"/>
    </xf>
    <xf numFmtId="0" fontId="24" fillId="0" borderId="23" xfId="4" applyNumberFormat="1" applyFont="1" applyBorder="1" applyAlignment="1">
      <alignment horizontal="center" vertical="center"/>
    </xf>
    <xf numFmtId="0" fontId="1" fillId="0" borderId="23" xfId="0" applyNumberFormat="1" applyFont="1" applyBorder="1" applyAlignment="1">
      <alignment horizontal="center" vertical="center"/>
    </xf>
    <xf numFmtId="0" fontId="2" fillId="0" borderId="23" xfId="3" applyNumberFormat="1" applyFont="1" applyFill="1" applyBorder="1" applyAlignment="1">
      <alignment horizontal="left" vertical="center" wrapText="1"/>
    </xf>
    <xf numFmtId="164" fontId="2" fillId="0" borderId="24" xfId="3" applyNumberFormat="1" applyFont="1" applyFill="1" applyBorder="1" applyAlignment="1">
      <alignment horizontal="right" vertical="center"/>
    </xf>
    <xf numFmtId="164" fontId="2" fillId="0" borderId="25" xfId="3" applyNumberFormat="1" applyFont="1" applyFill="1" applyBorder="1" applyAlignment="1">
      <alignment horizontal="right" vertical="center"/>
    </xf>
    <xf numFmtId="164" fontId="2" fillId="0" borderId="26" xfId="3" applyNumberFormat="1" applyFont="1" applyFill="1" applyBorder="1" applyAlignment="1">
      <alignment horizontal="right" vertical="center"/>
    </xf>
    <xf numFmtId="164" fontId="2" fillId="0" borderId="27" xfId="3" applyNumberFormat="1" applyFont="1" applyFill="1" applyBorder="1" applyAlignment="1">
      <alignment horizontal="right" vertical="center"/>
    </xf>
    <xf numFmtId="0" fontId="2" fillId="0" borderId="0" xfId="3" applyNumberFormat="1" applyFont="1" applyFill="1" applyBorder="1" applyAlignment="1">
      <alignment horizontal="left" vertical="center" wrapText="1"/>
    </xf>
    <xf numFmtId="164" fontId="23" fillId="0" borderId="0" xfId="0" applyNumberFormat="1" applyFont="1" applyBorder="1" applyAlignment="1">
      <alignment horizontal="right" vertical="center"/>
    </xf>
    <xf numFmtId="0" fontId="23" fillId="0" borderId="0" xfId="0" applyFont="1" applyAlignment="1">
      <alignment horizontal="right" vertical="center"/>
    </xf>
    <xf numFmtId="0" fontId="24" fillId="0" borderId="0" xfId="4" applyNumberFormat="1" applyFont="1" applyBorder="1" applyAlignment="1">
      <alignment horizontal="center" vertical="center"/>
    </xf>
    <xf numFmtId="164" fontId="2" fillId="0" borderId="0" xfId="3" applyNumberFormat="1" applyFont="1" applyFill="1" applyBorder="1" applyAlignment="1">
      <alignment horizontal="right" vertical="center"/>
    </xf>
    <xf numFmtId="164" fontId="2" fillId="0" borderId="42" xfId="3" applyNumberFormat="1" applyFont="1" applyFill="1" applyBorder="1" applyAlignment="1">
      <alignment horizontal="right" vertical="center"/>
    </xf>
    <xf numFmtId="0" fontId="23" fillId="0" borderId="0" xfId="0" applyFont="1" applyBorder="1" applyAlignment="1">
      <alignment horizontal="right" vertical="center"/>
    </xf>
    <xf numFmtId="0" fontId="18" fillId="0" borderId="0" xfId="0" applyFont="1" applyBorder="1" applyAlignment="1">
      <alignment wrapText="1"/>
    </xf>
    <xf numFmtId="0" fontId="27" fillId="0" borderId="0" xfId="0" quotePrefix="1" applyFont="1" applyFill="1" applyBorder="1" applyAlignment="1">
      <alignment horizontal="left" wrapText="1"/>
    </xf>
    <xf numFmtId="164" fontId="27" fillId="0" borderId="0" xfId="0" applyNumberFormat="1" applyFont="1" applyFill="1" applyAlignment="1">
      <alignment horizontal="left" vertical="center" wrapText="1"/>
    </xf>
    <xf numFmtId="164" fontId="27" fillId="0" borderId="0" xfId="0" applyNumberFormat="1" applyFont="1" applyFill="1" applyBorder="1" applyAlignment="1">
      <alignment wrapText="1"/>
    </xf>
    <xf numFmtId="164" fontId="27" fillId="0" borderId="0" xfId="0" applyNumberFormat="1" applyFont="1" applyFill="1" applyBorder="1" applyAlignment="1">
      <alignment horizontal="center" vertical="center" wrapText="1"/>
    </xf>
    <xf numFmtId="164" fontId="18" fillId="0" borderId="0" xfId="0" applyNumberFormat="1" applyFont="1" applyBorder="1" applyAlignment="1">
      <alignment horizontal="left" vertical="center" wrapText="1"/>
    </xf>
    <xf numFmtId="0" fontId="18" fillId="0" borderId="0" xfId="0" applyFont="1" applyBorder="1" applyAlignment="1">
      <alignment horizontal="left" vertical="center" wrapText="1"/>
    </xf>
    <xf numFmtId="0" fontId="27" fillId="0" borderId="0" xfId="0" applyFont="1" applyFill="1" applyBorder="1" applyAlignment="1">
      <alignment horizontal="left" wrapText="1"/>
    </xf>
    <xf numFmtId="164" fontId="27" fillId="0" borderId="0" xfId="0" applyNumberFormat="1" applyFont="1" applyFill="1" applyAlignment="1">
      <alignment wrapText="1"/>
    </xf>
    <xf numFmtId="164" fontId="27" fillId="0" borderId="0" xfId="0" applyNumberFormat="1" applyFont="1" applyFill="1" applyBorder="1" applyAlignment="1">
      <alignment horizontal="left" vertical="center" wrapText="1"/>
    </xf>
    <xf numFmtId="0" fontId="18" fillId="0" borderId="0" xfId="0" applyFont="1" applyAlignment="1"/>
    <xf numFmtId="0" fontId="27" fillId="0" borderId="0" xfId="0" applyFont="1" applyFill="1" applyBorder="1" applyAlignment="1">
      <alignment horizontal="left" wrapText="1"/>
    </xf>
    <xf numFmtId="164" fontId="18" fillId="0" borderId="0" xfId="0" applyNumberFormat="1" applyFont="1"/>
    <xf numFmtId="0" fontId="24" fillId="0" borderId="0" xfId="0" applyFont="1"/>
    <xf numFmtId="164" fontId="27" fillId="0" borderId="0" xfId="0" applyNumberFormat="1" applyFont="1" applyFill="1"/>
    <xf numFmtId="164" fontId="27" fillId="0" borderId="0" xfId="0" applyNumberFormat="1" applyFont="1" applyFill="1" applyAlignment="1"/>
    <xf numFmtId="164" fontId="27" fillId="0" borderId="0" xfId="0" applyNumberFormat="1" applyFont="1" applyFill="1" applyAlignment="1">
      <alignment horizontal="left" vertical="center"/>
    </xf>
    <xf numFmtId="0" fontId="28" fillId="0" borderId="0" xfId="0" applyNumberFormat="1" applyFont="1" applyAlignment="1">
      <alignment vertical="center" wrapText="1"/>
    </xf>
    <xf numFmtId="0" fontId="2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2" fillId="0" borderId="8" xfId="2" applyNumberFormat="1" applyFont="1" applyFill="1" applyBorder="1" applyAlignment="1">
      <alignment horizontal="center" vertical="center" wrapText="1"/>
    </xf>
    <xf numFmtId="0" fontId="2" fillId="0" borderId="9" xfId="2" applyNumberFormat="1" applyFont="1" applyFill="1" applyBorder="1" applyAlignment="1">
      <alignment horizontal="center" vertical="center" wrapText="1"/>
    </xf>
    <xf numFmtId="0" fontId="2" fillId="0" borderId="10" xfId="2" applyNumberFormat="1" applyFont="1" applyFill="1" applyBorder="1" applyAlignment="1">
      <alignment horizontal="center" vertical="center" wrapText="1"/>
    </xf>
    <xf numFmtId="0" fontId="21" fillId="0" borderId="31" xfId="2" applyNumberFormat="1" applyFont="1" applyFill="1" applyBorder="1" applyAlignment="1">
      <alignment horizontal="center" vertical="center" wrapText="1"/>
    </xf>
    <xf numFmtId="0" fontId="21" fillId="0" borderId="32" xfId="2" applyNumberFormat="1" applyFont="1" applyFill="1" applyBorder="1" applyAlignment="1">
      <alignment horizontal="center" vertical="center" wrapText="1"/>
    </xf>
    <xf numFmtId="0" fontId="21" fillId="0" borderId="30" xfId="2" applyNumberFormat="1" applyFont="1" applyFill="1" applyBorder="1" applyAlignment="1">
      <alignment horizontal="center" vertical="center" wrapText="1"/>
    </xf>
    <xf numFmtId="0" fontId="2" fillId="0" borderId="43" xfId="2" applyNumberFormat="1" applyFont="1" applyFill="1" applyBorder="1" applyAlignment="1">
      <alignment horizontal="center" vertical="center" wrapText="1"/>
    </xf>
    <xf numFmtId="0" fontId="2" fillId="0" borderId="44" xfId="2" applyNumberFormat="1" applyFont="1" applyFill="1" applyBorder="1" applyAlignment="1">
      <alignment horizontal="center" vertical="center" wrapText="1"/>
    </xf>
    <xf numFmtId="0" fontId="2" fillId="0" borderId="45" xfId="2" applyNumberFormat="1" applyFont="1" applyFill="1" applyBorder="1" applyAlignment="1">
      <alignment horizontal="center" vertical="center" wrapText="1"/>
    </xf>
    <xf numFmtId="0" fontId="2" fillId="0" borderId="46" xfId="2" applyNumberFormat="1" applyFont="1" applyFill="1" applyBorder="1" applyAlignment="1">
      <alignment horizontal="center" vertical="center" wrapText="1"/>
    </xf>
    <xf numFmtId="0" fontId="2" fillId="0" borderId="20" xfId="2" applyNumberFormat="1" applyFont="1" applyFill="1" applyBorder="1" applyAlignment="1">
      <alignment horizontal="center" vertical="center" wrapText="1"/>
    </xf>
    <xf numFmtId="0" fontId="2" fillId="0" borderId="21" xfId="2" applyNumberFormat="1" applyFont="1" applyFill="1" applyBorder="1" applyAlignment="1">
      <alignment horizontal="center" vertical="center" wrapText="1"/>
    </xf>
    <xf numFmtId="0" fontId="2" fillId="0" borderId="5" xfId="2" applyNumberFormat="1" applyFont="1" applyFill="1" applyBorder="1" applyAlignment="1">
      <alignment horizontal="center" vertical="center" wrapText="1"/>
    </xf>
    <xf numFmtId="0" fontId="2" fillId="0" borderId="6" xfId="2" applyNumberFormat="1" applyFont="1" applyFill="1" applyBorder="1" applyAlignment="1">
      <alignment horizontal="center" vertical="center" wrapText="1"/>
    </xf>
    <xf numFmtId="0" fontId="2" fillId="0" borderId="7" xfId="2" applyNumberFormat="1" applyFont="1" applyFill="1" applyBorder="1" applyAlignment="1">
      <alignment horizontal="center" vertical="center" wrapText="1"/>
    </xf>
    <xf numFmtId="0" fontId="1" fillId="0" borderId="26" xfId="2" applyNumberFormat="1" applyFont="1" applyFill="1" applyBorder="1" applyAlignment="1">
      <alignment horizontal="center" vertical="center" wrapText="1"/>
    </xf>
    <xf numFmtId="49" fontId="1" fillId="0" borderId="47" xfId="0" applyNumberFormat="1" applyFont="1" applyBorder="1" applyAlignment="1">
      <alignment horizontal="center" vertical="center" wrapText="1"/>
    </xf>
    <xf numFmtId="49" fontId="4" fillId="0" borderId="47" xfId="0" applyNumberFormat="1" applyFont="1" applyBorder="1" applyAlignment="1">
      <alignment horizontal="center" vertical="center" wrapText="1"/>
    </xf>
    <xf numFmtId="49" fontId="4" fillId="0" borderId="33" xfId="2" applyNumberFormat="1" applyFont="1" applyFill="1" applyBorder="1" applyAlignment="1">
      <alignment horizontal="center" vertical="center" wrapText="1"/>
    </xf>
    <xf numFmtId="49" fontId="4" fillId="0" borderId="34" xfId="2" applyNumberFormat="1" applyFont="1" applyFill="1" applyBorder="1" applyAlignment="1">
      <alignment horizontal="center" vertical="center" wrapText="1"/>
    </xf>
    <xf numFmtId="49" fontId="4" fillId="0" borderId="32" xfId="2" applyNumberFormat="1" applyFont="1" applyFill="1" applyBorder="1" applyAlignment="1">
      <alignment horizontal="center" vertical="center" wrapText="1"/>
    </xf>
    <xf numFmtId="49" fontId="4" fillId="0" borderId="30" xfId="2" applyNumberFormat="1" applyFont="1" applyFill="1" applyBorder="1" applyAlignment="1">
      <alignment horizontal="center" vertical="center" wrapText="1"/>
    </xf>
    <xf numFmtId="0" fontId="23" fillId="0" borderId="0" xfId="0" applyFont="1" applyBorder="1" applyAlignment="1">
      <alignment horizontal="center" vertical="center" wrapText="1"/>
    </xf>
    <xf numFmtId="43" fontId="23" fillId="0" borderId="0" xfId="0" applyNumberFormat="1" applyFont="1" applyBorder="1" applyAlignment="1">
      <alignment horizontal="center" vertical="center"/>
    </xf>
    <xf numFmtId="0" fontId="18" fillId="0" borderId="0" xfId="0" applyFont="1" applyAlignment="1">
      <alignment wrapText="1"/>
    </xf>
    <xf numFmtId="0" fontId="1" fillId="0" borderId="21" xfId="0" applyNumberFormat="1" applyFont="1" applyFill="1" applyBorder="1" applyAlignment="1">
      <alignment horizontal="center" vertical="center"/>
    </xf>
    <xf numFmtId="0" fontId="2" fillId="0" borderId="46" xfId="3" applyNumberFormat="1" applyFont="1" applyFill="1" applyBorder="1" applyAlignment="1">
      <alignment vertical="center" wrapText="1"/>
    </xf>
    <xf numFmtId="164" fontId="2" fillId="0" borderId="21" xfId="3" applyNumberFormat="1" applyFont="1" applyFill="1" applyBorder="1" applyAlignment="1">
      <alignment horizontal="right" vertical="center"/>
    </xf>
    <xf numFmtId="164" fontId="2" fillId="0" borderId="46" xfId="3" applyNumberFormat="1" applyFont="1" applyFill="1" applyBorder="1" applyAlignment="1">
      <alignment horizontal="right" vertical="center"/>
    </xf>
    <xf numFmtId="43" fontId="23" fillId="0" borderId="0" xfId="0" applyNumberFormat="1" applyFont="1" applyFill="1" applyBorder="1"/>
    <xf numFmtId="40" fontId="23" fillId="0" borderId="0" xfId="0" applyNumberFormat="1" applyFont="1" applyFill="1" applyBorder="1"/>
    <xf numFmtId="0" fontId="1" fillId="0" borderId="18" xfId="0" applyNumberFormat="1" applyFont="1" applyFill="1" applyBorder="1" applyAlignment="1">
      <alignment horizontal="center" vertical="center"/>
    </xf>
    <xf numFmtId="0" fontId="2" fillId="0" borderId="41" xfId="3" applyNumberFormat="1" applyFont="1" applyFill="1" applyBorder="1" applyAlignment="1">
      <alignment vertical="center" wrapText="1"/>
    </xf>
    <xf numFmtId="164" fontId="2" fillId="0" borderId="18" xfId="3" applyNumberFormat="1" applyFont="1" applyFill="1" applyBorder="1" applyAlignment="1">
      <alignment horizontal="right" vertical="center"/>
    </xf>
    <xf numFmtId="0" fontId="1" fillId="0" borderId="18" xfId="0" applyNumberFormat="1" applyFont="1" applyBorder="1" applyAlignment="1">
      <alignment horizontal="center" vertical="center"/>
    </xf>
    <xf numFmtId="0" fontId="1" fillId="0" borderId="41" xfId="3" applyNumberFormat="1" applyFont="1" applyFill="1" applyBorder="1" applyAlignment="1">
      <alignment vertical="center" wrapText="1"/>
    </xf>
    <xf numFmtId="164" fontId="1" fillId="0" borderId="18" xfId="3" applyNumberFormat="1" applyFont="1" applyFill="1" applyBorder="1" applyAlignment="1">
      <alignment horizontal="right" vertical="center"/>
    </xf>
    <xf numFmtId="164" fontId="1" fillId="0" borderId="41" xfId="3" applyNumberFormat="1" applyFont="1" applyFill="1" applyBorder="1" applyAlignment="1">
      <alignment horizontal="right" vertical="center"/>
    </xf>
    <xf numFmtId="43" fontId="23" fillId="0" borderId="0" xfId="0" applyNumberFormat="1" applyFont="1" applyBorder="1"/>
    <xf numFmtId="40" fontId="23" fillId="0" borderId="0" xfId="0" applyNumberFormat="1" applyFont="1" applyBorder="1"/>
    <xf numFmtId="0" fontId="24" fillId="2" borderId="12" xfId="4" applyNumberFormat="1" applyFont="1" applyFill="1" applyBorder="1" applyAlignment="1">
      <alignment horizontal="center" vertical="center"/>
    </xf>
    <xf numFmtId="0" fontId="1" fillId="2" borderId="18" xfId="0" applyNumberFormat="1" applyFont="1" applyFill="1" applyBorder="1" applyAlignment="1">
      <alignment horizontal="center" vertical="center"/>
    </xf>
    <xf numFmtId="0" fontId="1" fillId="2" borderId="41" xfId="3" applyNumberFormat="1" applyFont="1" applyFill="1" applyBorder="1" applyAlignment="1">
      <alignment vertical="center" wrapText="1"/>
    </xf>
    <xf numFmtId="164" fontId="2" fillId="2" borderId="13" xfId="3" applyNumberFormat="1" applyFont="1" applyFill="1" applyBorder="1" applyAlignment="1">
      <alignment horizontal="right" vertical="center"/>
    </xf>
    <xf numFmtId="164" fontId="1" fillId="2" borderId="1" xfId="3" applyNumberFormat="1" applyFont="1" applyFill="1" applyBorder="1" applyAlignment="1">
      <alignment horizontal="right" vertical="center"/>
    </xf>
    <xf numFmtId="164" fontId="1" fillId="2" borderId="18" xfId="3" applyNumberFormat="1" applyFont="1" applyFill="1" applyBorder="1" applyAlignment="1">
      <alignment horizontal="right" vertical="center"/>
    </xf>
    <xf numFmtId="164" fontId="2" fillId="2" borderId="41" xfId="3" applyNumberFormat="1" applyFont="1" applyFill="1" applyBorder="1" applyAlignment="1">
      <alignment horizontal="right" vertical="center"/>
    </xf>
    <xf numFmtId="164" fontId="1" fillId="2" borderId="14" xfId="3" applyNumberFormat="1" applyFont="1" applyFill="1" applyBorder="1" applyAlignment="1">
      <alignment horizontal="right" vertical="center"/>
    </xf>
    <xf numFmtId="0" fontId="18" fillId="2" borderId="0" xfId="0" applyFont="1" applyFill="1"/>
    <xf numFmtId="0" fontId="1" fillId="0" borderId="48" xfId="0" applyNumberFormat="1" applyFont="1" applyBorder="1" applyAlignment="1">
      <alignment horizontal="center" vertical="center"/>
    </xf>
    <xf numFmtId="0" fontId="2" fillId="0" borderId="49" xfId="3" applyNumberFormat="1" applyFont="1" applyFill="1" applyBorder="1" applyAlignment="1">
      <alignment vertical="center" wrapText="1"/>
    </xf>
    <xf numFmtId="0" fontId="1" fillId="0" borderId="0" xfId="0" applyNumberFormat="1" applyFont="1" applyBorder="1" applyAlignment="1">
      <alignment horizontal="left" vertical="center" wrapText="1"/>
    </xf>
    <xf numFmtId="164" fontId="1" fillId="0" borderId="0" xfId="0" applyNumberFormat="1" applyFont="1" applyBorder="1" applyAlignment="1">
      <alignment horizontal="right" vertical="center"/>
    </xf>
    <xf numFmtId="0" fontId="1" fillId="0" borderId="9" xfId="2" applyNumberFormat="1" applyFont="1" applyFill="1" applyBorder="1" applyAlignment="1">
      <alignment horizontal="center" vertical="center" wrapText="1"/>
    </xf>
    <xf numFmtId="49" fontId="4" fillId="0" borderId="42" xfId="2" applyNumberFormat="1" applyFont="1" applyFill="1" applyBorder="1" applyAlignment="1">
      <alignment horizontal="center" vertical="center" wrapText="1"/>
    </xf>
    <xf numFmtId="0" fontId="1" fillId="0" borderId="0" xfId="2" applyNumberFormat="1" applyFont="1" applyFill="1" applyBorder="1" applyAlignment="1">
      <alignment horizontal="center" vertical="center" wrapText="1"/>
    </xf>
    <xf numFmtId="49" fontId="4" fillId="0" borderId="0" xfId="2" applyNumberFormat="1" applyFont="1" applyFill="1" applyBorder="1" applyAlignment="1">
      <alignment horizontal="center" vertical="center" wrapText="1"/>
    </xf>
    <xf numFmtId="0" fontId="30" fillId="0" borderId="0" xfId="0" applyFont="1" applyFill="1" applyBorder="1" applyAlignment="1">
      <alignment horizontal="left" vertical="center" wrapText="1"/>
    </xf>
    <xf numFmtId="164" fontId="31" fillId="0" borderId="0" xfId="0" applyNumberFormat="1" applyFont="1" applyFill="1" applyBorder="1" applyAlignment="1">
      <alignment wrapText="1"/>
    </xf>
    <xf numFmtId="164" fontId="27" fillId="0" borderId="0" xfId="0" applyNumberFormat="1" applyFont="1" applyFill="1" applyBorder="1" applyAlignment="1">
      <alignment horizontal="left" wrapText="1"/>
    </xf>
    <xf numFmtId="164" fontId="18" fillId="0" borderId="0" xfId="0" applyNumberFormat="1" applyFont="1" applyFill="1"/>
    <xf numFmtId="164" fontId="31" fillId="0" borderId="0" xfId="0" applyNumberFormat="1" applyFont="1" applyFill="1" applyBorder="1" applyAlignment="1">
      <alignment horizontal="left" vertical="center" wrapText="1"/>
    </xf>
    <xf numFmtId="0" fontId="27" fillId="0" borderId="0" xfId="0" applyFont="1"/>
    <xf numFmtId="0" fontId="31" fillId="0" borderId="0" xfId="0" applyFont="1" applyFill="1" applyBorder="1" applyAlignment="1">
      <alignment horizontal="left" vertical="center" wrapText="1"/>
    </xf>
    <xf numFmtId="164" fontId="31" fillId="0" borderId="0" xfId="0" applyNumberFormat="1" applyFont="1" applyFill="1" applyBorder="1" applyAlignment="1">
      <alignment horizontal="center" vertical="center" wrapText="1"/>
    </xf>
    <xf numFmtId="0" fontId="31" fillId="0" borderId="0" xfId="0" applyFont="1" applyFill="1" applyBorder="1" applyAlignment="1">
      <alignment horizontal="left" vertical="center" wrapText="1"/>
    </xf>
    <xf numFmtId="0" fontId="31" fillId="0" borderId="0" xfId="0" applyFont="1" applyFill="1" applyBorder="1" applyAlignment="1">
      <alignment horizontal="left" wrapText="1"/>
    </xf>
    <xf numFmtId="164" fontId="31" fillId="0" borderId="0" xfId="0" applyNumberFormat="1" applyFont="1" applyFill="1" applyAlignment="1"/>
    <xf numFmtId="164" fontId="27" fillId="0" borderId="0" xfId="0" applyNumberFormat="1" applyFont="1" applyFill="1" applyAlignment="1">
      <alignment horizontal="left"/>
    </xf>
    <xf numFmtId="164" fontId="31" fillId="0" borderId="0" xfId="0" applyNumberFormat="1" applyFont="1" applyFill="1" applyAlignment="1">
      <alignment horizontal="left" vertical="center"/>
    </xf>
    <xf numFmtId="164" fontId="31" fillId="0" borderId="0" xfId="0" applyNumberFormat="1" applyFont="1" applyFill="1" applyAlignment="1">
      <alignment horizontal="center" vertical="center"/>
    </xf>
    <xf numFmtId="0" fontId="31" fillId="0" borderId="0" xfId="0" applyFont="1" applyFill="1" applyBorder="1" applyAlignment="1">
      <alignment horizontal="left" wrapText="1"/>
    </xf>
    <xf numFmtId="4" fontId="18" fillId="0" borderId="0" xfId="0" applyNumberFormat="1" applyFont="1"/>
    <xf numFmtId="0" fontId="1" fillId="0" borderId="0" xfId="0" applyNumberFormat="1" applyFont="1" applyAlignment="1">
      <alignment horizontal="left" vertical="center"/>
    </xf>
    <xf numFmtId="0" fontId="1" fillId="0" borderId="0" xfId="0" applyNumberFormat="1" applyFont="1" applyAlignment="1">
      <alignment vertical="center" wrapText="1"/>
    </xf>
    <xf numFmtId="4" fontId="1" fillId="0" borderId="0" xfId="0" applyNumberFormat="1" applyFont="1" applyAlignment="1">
      <alignment horizontal="center" vertical="center"/>
    </xf>
    <xf numFmtId="0" fontId="34" fillId="0" borderId="0" xfId="0" applyNumberFormat="1" applyFont="1" applyAlignment="1">
      <alignment horizontal="right" vertical="center" wrapText="1"/>
    </xf>
    <xf numFmtId="4" fontId="1" fillId="0" borderId="0" xfId="0" applyNumberFormat="1" applyFont="1"/>
    <xf numFmtId="4" fontId="3" fillId="0" borderId="0" xfId="0" applyNumberFormat="1" applyFont="1" applyAlignment="1">
      <alignment vertical="center" wrapText="1"/>
    </xf>
    <xf numFmtId="0" fontId="19" fillId="0" borderId="0" xfId="0" quotePrefix="1" applyNumberFormat="1" applyFont="1" applyAlignment="1">
      <alignment vertical="center" wrapText="1"/>
    </xf>
    <xf numFmtId="4" fontId="1" fillId="0" borderId="0" xfId="0" applyNumberFormat="1" applyFont="1" applyBorder="1" applyAlignment="1">
      <alignment horizontal="right" vertical="center" wrapText="1"/>
    </xf>
    <xf numFmtId="4" fontId="1" fillId="0" borderId="0" xfId="0" applyNumberFormat="1" applyFont="1" applyBorder="1" applyAlignment="1">
      <alignment horizontal="center" vertical="center" wrapText="1"/>
    </xf>
    <xf numFmtId="4" fontId="1" fillId="0" borderId="0" xfId="0" applyNumberFormat="1" applyFont="1" applyBorder="1" applyAlignment="1">
      <alignment horizontal="center" vertical="center"/>
    </xf>
    <xf numFmtId="0" fontId="21" fillId="0" borderId="29" xfId="2" applyNumberFormat="1" applyFont="1" applyFill="1" applyBorder="1" applyAlignment="1">
      <alignment horizontal="center" vertical="center" wrapText="1"/>
    </xf>
    <xf numFmtId="0" fontId="21" fillId="0" borderId="33" xfId="2" applyNumberFormat="1" applyFont="1" applyFill="1" applyBorder="1" applyAlignment="1">
      <alignment horizontal="center" vertical="center" wrapText="1"/>
    </xf>
    <xf numFmtId="0" fontId="21" fillId="0" borderId="34" xfId="2" applyNumberFormat="1" applyFont="1" applyFill="1" applyBorder="1" applyAlignment="1">
      <alignment horizontal="center" vertical="center" wrapText="1"/>
    </xf>
    <xf numFmtId="0" fontId="2" fillId="0" borderId="50" xfId="2" applyNumberFormat="1" applyFont="1" applyFill="1" applyBorder="1" applyAlignment="1">
      <alignment horizontal="center" vertical="center" wrapText="1"/>
    </xf>
    <xf numFmtId="0" fontId="2" fillId="0" borderId="51" xfId="2" applyNumberFormat="1" applyFont="1" applyFill="1" applyBorder="1" applyAlignment="1">
      <alignment horizontal="center" vertical="center" wrapText="1"/>
    </xf>
    <xf numFmtId="0" fontId="2" fillId="0" borderId="52" xfId="2" applyNumberFormat="1" applyFont="1" applyFill="1" applyBorder="1" applyAlignment="1">
      <alignment horizontal="center" vertical="center" wrapText="1"/>
    </xf>
    <xf numFmtId="4" fontId="1" fillId="0" borderId="38" xfId="2" applyNumberFormat="1" applyFont="1" applyFill="1" applyBorder="1" applyAlignment="1">
      <alignment horizontal="center" vertical="center" wrapText="1"/>
    </xf>
    <xf numFmtId="0" fontId="1" fillId="0" borderId="37" xfId="2" applyNumberFormat="1" applyFont="1" applyFill="1" applyBorder="1" applyAlignment="1">
      <alignment horizontal="center" vertical="center" wrapText="1"/>
    </xf>
    <xf numFmtId="0" fontId="1" fillId="0" borderId="44" xfId="2" applyNumberFormat="1" applyFont="1" applyFill="1" applyBorder="1" applyAlignment="1">
      <alignment horizontal="center" vertical="center" wrapText="1"/>
    </xf>
    <xf numFmtId="0" fontId="1" fillId="0" borderId="45" xfId="2" applyNumberFormat="1" applyFont="1" applyFill="1" applyBorder="1" applyAlignment="1">
      <alignment horizontal="center" vertical="center" wrapText="1"/>
    </xf>
    <xf numFmtId="4" fontId="1" fillId="0" borderId="13" xfId="2" applyNumberFormat="1" applyFont="1" applyFill="1" applyBorder="1" applyAlignment="1">
      <alignment horizontal="center" vertical="center" wrapText="1"/>
    </xf>
    <xf numFmtId="4" fontId="1" fillId="0" borderId="24" xfId="2" applyNumberFormat="1" applyFont="1" applyFill="1" applyBorder="1" applyAlignment="1">
      <alignment horizontal="center" vertical="center" wrapText="1"/>
    </xf>
    <xf numFmtId="4" fontId="1" fillId="0" borderId="25" xfId="2" applyNumberFormat="1" applyFont="1" applyFill="1" applyBorder="1" applyAlignment="1">
      <alignment horizontal="center" vertical="center" wrapText="1"/>
    </xf>
    <xf numFmtId="4" fontId="1" fillId="0" borderId="26" xfId="2" applyNumberFormat="1" applyFont="1" applyFill="1" applyBorder="1" applyAlignment="1">
      <alignment horizontal="center" vertical="center" wrapText="1"/>
    </xf>
    <xf numFmtId="49" fontId="4" fillId="0" borderId="3" xfId="0" applyNumberFormat="1" applyFont="1" applyBorder="1" applyAlignment="1">
      <alignment horizontal="center" vertical="center"/>
    </xf>
    <xf numFmtId="49" fontId="4" fillId="0" borderId="28" xfId="0" applyNumberFormat="1" applyFont="1" applyBorder="1" applyAlignment="1">
      <alignment horizontal="center" vertical="center" wrapText="1"/>
    </xf>
    <xf numFmtId="49" fontId="4" fillId="0" borderId="53" xfId="2" applyNumberFormat="1" applyFont="1" applyFill="1" applyBorder="1" applyAlignment="1">
      <alignment horizontal="center" vertical="center" wrapText="1"/>
    </xf>
    <xf numFmtId="49" fontId="18" fillId="0" borderId="0" xfId="0" applyNumberFormat="1" applyFont="1"/>
    <xf numFmtId="164" fontId="2" fillId="0" borderId="6" xfId="0" applyNumberFormat="1" applyFont="1" applyFill="1" applyBorder="1"/>
    <xf numFmtId="164" fontId="2" fillId="0" borderId="7" xfId="0" applyNumberFormat="1" applyFont="1" applyFill="1" applyBorder="1"/>
    <xf numFmtId="164" fontId="2" fillId="0" borderId="1" xfId="0" applyNumberFormat="1" applyFont="1" applyFill="1" applyBorder="1"/>
    <xf numFmtId="164" fontId="2" fillId="0" borderId="14" xfId="0" applyNumberFormat="1" applyFont="1" applyFill="1" applyBorder="1"/>
    <xf numFmtId="164" fontId="1" fillId="0" borderId="14" xfId="0" applyNumberFormat="1" applyFont="1" applyBorder="1"/>
    <xf numFmtId="164" fontId="2" fillId="0" borderId="14" xfId="0" applyNumberFormat="1" applyFont="1" applyBorder="1"/>
    <xf numFmtId="164" fontId="25" fillId="0" borderId="1" xfId="3" applyNumberFormat="1" applyFont="1" applyFill="1" applyBorder="1" applyAlignment="1">
      <alignment horizontal="right" vertical="center"/>
    </xf>
    <xf numFmtId="164" fontId="35" fillId="0" borderId="1" xfId="3" applyNumberFormat="1" applyFont="1" applyFill="1" applyBorder="1" applyAlignment="1">
      <alignment horizontal="right" vertical="center"/>
    </xf>
    <xf numFmtId="164" fontId="1" fillId="0" borderId="1" xfId="0" applyNumberFormat="1" applyFont="1" applyFill="1" applyBorder="1"/>
    <xf numFmtId="164" fontId="1" fillId="0" borderId="14" xfId="0" applyNumberFormat="1" applyFont="1" applyFill="1" applyBorder="1"/>
    <xf numFmtId="0" fontId="2" fillId="0" borderId="23" xfId="3" applyNumberFormat="1" applyFont="1" applyFill="1" applyBorder="1" applyAlignment="1">
      <alignment vertical="center" wrapText="1"/>
    </xf>
    <xf numFmtId="164" fontId="2" fillId="0" borderId="49" xfId="3" applyNumberFormat="1" applyFont="1" applyFill="1" applyBorder="1" applyAlignment="1">
      <alignment horizontal="right" vertical="center"/>
    </xf>
    <xf numFmtId="164" fontId="2" fillId="0" borderId="25" xfId="0" applyNumberFormat="1" applyFont="1" applyBorder="1"/>
    <xf numFmtId="164" fontId="2" fillId="0" borderId="26" xfId="0" applyNumberFormat="1" applyFont="1" applyBorder="1"/>
    <xf numFmtId="164" fontId="2" fillId="0" borderId="0" xfId="0" applyNumberFormat="1" applyFont="1" applyBorder="1"/>
    <xf numFmtId="0" fontId="36" fillId="0" borderId="0" xfId="0" quotePrefix="1" applyFont="1" applyFill="1" applyBorder="1" applyAlignment="1">
      <alignment horizontal="left" wrapText="1"/>
    </xf>
    <xf numFmtId="164" fontId="36" fillId="0" borderId="0" xfId="0" applyNumberFormat="1" applyFont="1" applyFill="1" applyAlignment="1">
      <alignment horizontal="left" vertical="center" wrapText="1"/>
    </xf>
    <xf numFmtId="164" fontId="36" fillId="0" borderId="0" xfId="0" applyNumberFormat="1" applyFont="1" applyFill="1" applyBorder="1" applyAlignment="1">
      <alignment wrapText="1"/>
    </xf>
    <xf numFmtId="0" fontId="36" fillId="0" borderId="0" xfId="0" applyFont="1"/>
    <xf numFmtId="164" fontId="36" fillId="0" borderId="0" xfId="0" applyNumberFormat="1" applyFont="1" applyFill="1" applyBorder="1" applyAlignment="1">
      <alignment horizontal="center" vertical="center" wrapText="1"/>
    </xf>
    <xf numFmtId="0" fontId="36" fillId="0" borderId="0" xfId="0" applyFont="1" applyFill="1" applyBorder="1" applyAlignment="1">
      <alignment wrapText="1"/>
    </xf>
    <xf numFmtId="0" fontId="36" fillId="0" borderId="0" xfId="0" applyFont="1" applyFill="1" applyBorder="1" applyAlignment="1">
      <alignment horizontal="left" vertical="center" wrapText="1"/>
    </xf>
    <xf numFmtId="164" fontId="36" fillId="0" borderId="0" xfId="0" applyNumberFormat="1" applyFont="1" applyFill="1" applyBorder="1" applyAlignment="1">
      <alignment vertical="center" wrapText="1"/>
    </xf>
    <xf numFmtId="164" fontId="36" fillId="0" borderId="0" xfId="0" applyNumberFormat="1" applyFont="1" applyFill="1" applyBorder="1" applyAlignment="1">
      <alignment horizontal="left" vertical="center" wrapText="1"/>
    </xf>
    <xf numFmtId="0" fontId="36" fillId="0" borderId="0" xfId="0" applyFont="1" applyFill="1" applyBorder="1" applyAlignment="1">
      <alignment horizontal="left" wrapText="1"/>
    </xf>
    <xf numFmtId="164" fontId="36" fillId="0" borderId="0" xfId="0" applyNumberFormat="1" applyFont="1" applyFill="1" applyAlignment="1">
      <alignment wrapText="1"/>
    </xf>
    <xf numFmtId="0" fontId="31" fillId="0" borderId="0" xfId="0" applyFont="1" applyFill="1" applyBorder="1" applyAlignment="1">
      <alignment wrapText="1"/>
    </xf>
    <xf numFmtId="164" fontId="31" fillId="0" borderId="0" xfId="0" applyNumberFormat="1" applyFont="1" applyFill="1" applyAlignment="1">
      <alignment vertical="center"/>
    </xf>
    <xf numFmtId="0" fontId="2" fillId="0" borderId="1" xfId="0" applyFont="1" applyFill="1" applyBorder="1"/>
    <xf numFmtId="0" fontId="1" fillId="0" borderId="1" xfId="0" applyFont="1" applyFill="1" applyBorder="1" applyAlignment="1">
      <alignment horizontal="center"/>
    </xf>
    <xf numFmtId="0" fontId="37" fillId="0" borderId="0" xfId="0" applyFont="1" applyFill="1"/>
    <xf numFmtId="0" fontId="1" fillId="0" borderId="0" xfId="5" applyFont="1" applyFill="1" applyAlignment="1">
      <alignment horizontal="center"/>
    </xf>
    <xf numFmtId="0" fontId="0" fillId="0" borderId="0" xfId="0" applyFill="1"/>
    <xf numFmtId="4" fontId="1" fillId="0" borderId="0" xfId="2" applyNumberFormat="1" applyFont="1" applyFill="1" applyAlignment="1"/>
    <xf numFmtId="0" fontId="1" fillId="0" borderId="0" xfId="2" applyFont="1" applyFill="1" applyAlignment="1">
      <alignment horizontal="right"/>
    </xf>
    <xf numFmtId="0" fontId="1" fillId="0" borderId="0" xfId="2" applyFont="1" applyFill="1" applyAlignment="1">
      <alignment horizontal="right"/>
    </xf>
    <xf numFmtId="4" fontId="37" fillId="0" borderId="0" xfId="0" applyNumberFormat="1" applyFont="1" applyFill="1"/>
    <xf numFmtId="0" fontId="2" fillId="0" borderId="0" xfId="5" applyFont="1" applyFill="1" applyAlignment="1">
      <alignment horizontal="center"/>
    </xf>
    <xf numFmtId="0" fontId="19" fillId="0" borderId="0" xfId="5" applyFont="1" applyFill="1"/>
    <xf numFmtId="0" fontId="2" fillId="0" borderId="0" xfId="5" applyFont="1" applyFill="1" applyBorder="1" applyAlignment="1">
      <alignment horizontal="center"/>
    </xf>
    <xf numFmtId="0" fontId="3" fillId="0" borderId="0" xfId="5" applyFont="1" applyFill="1" applyBorder="1" applyAlignment="1">
      <alignment horizontal="center"/>
    </xf>
    <xf numFmtId="49" fontId="3" fillId="0" borderId="0" xfId="5" applyNumberFormat="1" applyFont="1" applyFill="1" applyBorder="1" applyAlignment="1">
      <alignment horizontal="center" wrapText="1"/>
    </xf>
    <xf numFmtId="0" fontId="1" fillId="0" borderId="0" xfId="5" applyFont="1" applyFill="1" applyBorder="1" applyAlignment="1">
      <alignment horizontal="center"/>
    </xf>
    <xf numFmtId="0" fontId="19" fillId="0" borderId="0" xfId="5" applyFont="1" applyFill="1" applyBorder="1"/>
    <xf numFmtId="0" fontId="19" fillId="0" borderId="1" xfId="5" applyFont="1" applyFill="1" applyBorder="1" applyAlignment="1">
      <alignment horizontal="center" vertical="center" wrapText="1"/>
    </xf>
    <xf numFmtId="4" fontId="19" fillId="0" borderId="1" xfId="5" applyNumberFormat="1" applyFont="1" applyFill="1" applyBorder="1" applyAlignment="1">
      <alignment horizontal="center" vertical="center" wrapText="1"/>
    </xf>
    <xf numFmtId="0" fontId="19" fillId="0" borderId="1" xfId="2" applyFont="1" applyFill="1" applyBorder="1" applyAlignment="1">
      <alignment horizontal="center" vertical="center" wrapText="1"/>
    </xf>
    <xf numFmtId="0" fontId="38" fillId="0" borderId="1" xfId="5" applyFont="1" applyFill="1" applyBorder="1" applyAlignment="1">
      <alignment horizontal="center" wrapText="1"/>
    </xf>
    <xf numFmtId="49" fontId="38" fillId="0" borderId="1" xfId="5" applyNumberFormat="1" applyFont="1" applyFill="1" applyBorder="1" applyAlignment="1">
      <alignment horizontal="center" wrapText="1"/>
    </xf>
    <xf numFmtId="0" fontId="39" fillId="0" borderId="0" xfId="0" applyFont="1" applyFill="1"/>
    <xf numFmtId="0" fontId="2" fillId="0" borderId="1" xfId="0" applyFont="1" applyFill="1" applyBorder="1" applyAlignment="1">
      <alignment wrapText="1"/>
    </xf>
    <xf numFmtId="0" fontId="40" fillId="0" borderId="1" xfId="0" applyFont="1" applyFill="1" applyBorder="1" applyAlignment="1">
      <alignment horizontal="right"/>
    </xf>
    <xf numFmtId="164" fontId="40" fillId="0" borderId="1" xfId="0" applyNumberFormat="1" applyFont="1" applyFill="1" applyBorder="1"/>
    <xf numFmtId="164" fontId="0" fillId="0" borderId="0" xfId="0" applyNumberFormat="1" applyFill="1"/>
    <xf numFmtId="0" fontId="40" fillId="0" borderId="1" xfId="0" applyFont="1" applyFill="1" applyBorder="1"/>
    <xf numFmtId="4" fontId="0" fillId="0" borderId="0" xfId="0" applyNumberFormat="1" applyFill="1"/>
    <xf numFmtId="0" fontId="41" fillId="0" borderId="1" xfId="0" applyFont="1" applyFill="1" applyBorder="1"/>
    <xf numFmtId="164" fontId="41" fillId="0" borderId="1" xfId="0" applyNumberFormat="1" applyFont="1" applyFill="1" applyBorder="1"/>
    <xf numFmtId="0" fontId="24" fillId="0" borderId="1" xfId="0" applyFont="1" applyFill="1" applyBorder="1"/>
    <xf numFmtId="164" fontId="24" fillId="0" borderId="1" xfId="0" applyNumberFormat="1" applyFont="1" applyFill="1" applyBorder="1"/>
    <xf numFmtId="164" fontId="0" fillId="0" borderId="1" xfId="0" applyNumberFormat="1" applyFill="1" applyBorder="1"/>
    <xf numFmtId="0" fontId="24" fillId="0" borderId="1" xfId="0" applyFont="1" applyFill="1" applyBorder="1" applyAlignment="1">
      <alignment wrapText="1"/>
    </xf>
    <xf numFmtId="0" fontId="24" fillId="0" borderId="1" xfId="0" applyFont="1" applyFill="1" applyBorder="1" applyAlignment="1">
      <alignment vertical="center"/>
    </xf>
    <xf numFmtId="164" fontId="42" fillId="0" borderId="1" xfId="0" applyNumberFormat="1" applyFont="1" applyFill="1" applyBorder="1" applyAlignment="1">
      <alignment vertical="center"/>
    </xf>
    <xf numFmtId="0" fontId="42" fillId="0" borderId="1" xfId="0" applyFont="1" applyFill="1" applyBorder="1"/>
    <xf numFmtId="0" fontId="24" fillId="0" borderId="1" xfId="0" applyFont="1" applyFill="1" applyBorder="1" applyAlignment="1"/>
    <xf numFmtId="164" fontId="24" fillId="0" borderId="1" xfId="0" applyNumberFormat="1" applyFont="1" applyFill="1" applyBorder="1" applyAlignment="1">
      <alignment vertical="center"/>
    </xf>
    <xf numFmtId="0" fontId="40" fillId="0" borderId="1" xfId="0" applyFont="1" applyFill="1" applyBorder="1" applyAlignment="1">
      <alignment wrapText="1"/>
    </xf>
    <xf numFmtId="0" fontId="40" fillId="0" borderId="1" xfId="0" applyFont="1" applyFill="1" applyBorder="1" applyAlignment="1">
      <alignment vertical="center"/>
    </xf>
    <xf numFmtId="164" fontId="40" fillId="0" borderId="1" xfId="0" applyNumberFormat="1" applyFont="1" applyFill="1" applyBorder="1" applyAlignment="1">
      <alignment vertical="center"/>
    </xf>
    <xf numFmtId="164" fontId="42" fillId="0" borderId="1" xfId="0" applyNumberFormat="1" applyFont="1" applyFill="1" applyBorder="1" applyAlignment="1">
      <alignment horizontal="right"/>
    </xf>
    <xf numFmtId="4" fontId="42" fillId="0" borderId="0" xfId="0" applyNumberFormat="1" applyFont="1" applyFill="1" applyBorder="1" applyAlignment="1">
      <alignment horizontal="right"/>
    </xf>
    <xf numFmtId="164" fontId="41" fillId="0" borderId="1" xfId="0" applyNumberFormat="1" applyFont="1" applyFill="1" applyBorder="1" applyAlignment="1">
      <alignment vertical="center"/>
    </xf>
    <xf numFmtId="164" fontId="24" fillId="0" borderId="1" xfId="0" applyNumberFormat="1" applyFont="1" applyFill="1" applyBorder="1" applyAlignment="1" applyProtection="1">
      <alignment horizontal="right" wrapText="1"/>
    </xf>
    <xf numFmtId="4" fontId="24" fillId="0" borderId="0" xfId="0" applyNumberFormat="1" applyFont="1" applyFill="1" applyBorder="1" applyAlignment="1" applyProtection="1">
      <alignment horizontal="right" wrapText="1"/>
    </xf>
    <xf numFmtId="0" fontId="41" fillId="0" borderId="1" xfId="0" applyFont="1" applyFill="1" applyBorder="1" applyAlignment="1">
      <alignment wrapText="1"/>
    </xf>
    <xf numFmtId="0" fontId="41" fillId="0" borderId="1" xfId="0" applyFont="1" applyFill="1" applyBorder="1" applyAlignment="1">
      <alignment vertical="center"/>
    </xf>
    <xf numFmtId="4" fontId="7" fillId="0" borderId="0" xfId="0" applyNumberFormat="1" applyFont="1" applyFill="1" applyAlignment="1">
      <alignment vertical="center"/>
    </xf>
    <xf numFmtId="4" fontId="7" fillId="0" borderId="0" xfId="0" applyNumberFormat="1" applyFont="1" applyFill="1"/>
    <xf numFmtId="0" fontId="1" fillId="0" borderId="0" xfId="0" applyFont="1" applyFill="1" applyAlignment="1">
      <alignment wrapText="1"/>
    </xf>
    <xf numFmtId="49" fontId="1" fillId="0" borderId="0" xfId="0" applyNumberFormat="1" applyFont="1" applyFill="1"/>
    <xf numFmtId="164" fontId="1" fillId="0" borderId="0" xfId="0" applyNumberFormat="1" applyFont="1" applyFill="1"/>
    <xf numFmtId="4" fontId="1" fillId="0" borderId="0" xfId="0" applyNumberFormat="1" applyFont="1" applyFill="1" applyAlignment="1"/>
    <xf numFmtId="4" fontId="1" fillId="0" borderId="0" xfId="0" applyNumberFormat="1" applyFont="1" applyFill="1"/>
    <xf numFmtId="0" fontId="8" fillId="0" borderId="0" xfId="0" applyFont="1" applyFill="1"/>
    <xf numFmtId="0" fontId="43" fillId="0" borderId="0" xfId="0" applyFont="1" applyFill="1"/>
    <xf numFmtId="0" fontId="1" fillId="0" borderId="0" xfId="0" applyFont="1" applyAlignment="1">
      <alignment horizontal="left" wrapText="1"/>
    </xf>
    <xf numFmtId="0" fontId="3" fillId="0" borderId="0" xfId="0" applyFont="1" applyAlignment="1">
      <alignment horizontal="right" vertical="center" wrapText="1"/>
    </xf>
    <xf numFmtId="0" fontId="1" fillId="0" borderId="1" xfId="0" applyFont="1" applyBorder="1" applyAlignment="1">
      <alignment horizontal="center" wrapText="1"/>
    </xf>
    <xf numFmtId="0" fontId="1" fillId="0" borderId="0" xfId="0" applyFont="1" applyAlignment="1"/>
    <xf numFmtId="0" fontId="3" fillId="0" borderId="0" xfId="0" applyFont="1" applyAlignment="1">
      <alignment horizontal="centerContinuous" vertical="center" wrapText="1"/>
    </xf>
    <xf numFmtId="0" fontId="9" fillId="0" borderId="0" xfId="0" applyFont="1" applyAlignment="1"/>
    <xf numFmtId="0" fontId="2" fillId="0" borderId="0" xfId="0" applyFont="1" applyAlignment="1">
      <alignment horizontal="center"/>
    </xf>
    <xf numFmtId="0" fontId="20" fillId="0" borderId="0" xfId="0" applyFont="1" applyFill="1"/>
    <xf numFmtId="0" fontId="20" fillId="0" borderId="0" xfId="0" applyFont="1"/>
    <xf numFmtId="165" fontId="2" fillId="0" borderId="0" xfId="2" applyNumberFormat="1" applyFont="1" applyFill="1" applyBorder="1" applyAlignment="1">
      <alignment horizontal="center"/>
    </xf>
    <xf numFmtId="165" fontId="2" fillId="0" borderId="0" xfId="2" applyNumberFormat="1" applyFont="1" applyFill="1" applyBorder="1" applyAlignment="1">
      <alignment horizontal="center"/>
    </xf>
    <xf numFmtId="0" fontId="44" fillId="0" borderId="0" xfId="0" applyFont="1" applyAlignment="1">
      <alignment horizontal="left"/>
    </xf>
    <xf numFmtId="0" fontId="2" fillId="0" borderId="0" xfId="0" applyFont="1" applyFill="1" applyBorder="1" applyAlignment="1">
      <alignment horizontal="center"/>
    </xf>
    <xf numFmtId="0" fontId="45" fillId="0" borderId="44" xfId="0" applyFont="1" applyBorder="1" applyAlignment="1">
      <alignment horizontal="left"/>
    </xf>
    <xf numFmtId="0" fontId="45" fillId="0" borderId="44" xfId="0" applyFont="1" applyBorder="1" applyAlignment="1">
      <alignment horizontal="center"/>
    </xf>
    <xf numFmtId="0" fontId="45" fillId="0" borderId="44" xfId="0" applyFont="1" applyBorder="1" applyAlignment="1">
      <alignment horizontal="right"/>
    </xf>
    <xf numFmtId="0" fontId="2" fillId="0" borderId="1" xfId="0" applyFont="1" applyBorder="1" applyAlignment="1">
      <alignment horizontal="center" vertical="center"/>
    </xf>
    <xf numFmtId="0" fontId="45" fillId="0" borderId="1" xfId="0" applyFont="1" applyBorder="1" applyAlignment="1">
      <alignment horizontal="center" vertical="center" wrapText="1"/>
    </xf>
    <xf numFmtId="0" fontId="2" fillId="0" borderId="3" xfId="0" applyFont="1" applyBorder="1" applyAlignment="1">
      <alignment horizontal="center"/>
    </xf>
    <xf numFmtId="0" fontId="2" fillId="0" borderId="17" xfId="0" applyFont="1" applyBorder="1" applyAlignment="1">
      <alignment horizontal="center"/>
    </xf>
    <xf numFmtId="0" fontId="2" fillId="0" borderId="40" xfId="0" applyFont="1" applyBorder="1" applyAlignment="1">
      <alignment horizontal="center"/>
    </xf>
    <xf numFmtId="0" fontId="46" fillId="0" borderId="2" xfId="0" applyFont="1" applyBorder="1" applyAlignment="1">
      <alignment horizontal="center" vertical="center"/>
    </xf>
    <xf numFmtId="0" fontId="46" fillId="0" borderId="1" xfId="0" applyFont="1" applyBorder="1" applyAlignment="1">
      <alignment horizontal="center"/>
    </xf>
    <xf numFmtId="0" fontId="46" fillId="0" borderId="22" xfId="0" applyFont="1" applyBorder="1" applyAlignment="1">
      <alignment horizontal="center" vertical="center"/>
    </xf>
    <xf numFmtId="0" fontId="46" fillId="0" borderId="1" xfId="0" applyFont="1" applyBorder="1" applyAlignment="1">
      <alignment horizontal="center" vertical="center" wrapText="1"/>
    </xf>
    <xf numFmtId="1" fontId="45" fillId="0" borderId="1" xfId="0" applyNumberFormat="1" applyFont="1" applyBorder="1" applyAlignment="1">
      <alignment horizontal="center" vertical="center"/>
    </xf>
    <xf numFmtId="1" fontId="45" fillId="0" borderId="1" xfId="0" applyNumberFormat="1" applyFont="1" applyBorder="1" applyAlignment="1">
      <alignment horizontal="center" vertical="center" shrinkToFit="1"/>
    </xf>
    <xf numFmtId="49" fontId="45" fillId="0" borderId="1" xfId="0" applyNumberFormat="1" applyFont="1" applyBorder="1" applyAlignment="1">
      <alignment horizontal="center" vertical="center"/>
    </xf>
    <xf numFmtId="0" fontId="45" fillId="0" borderId="1" xfId="0" applyFont="1" applyBorder="1" applyAlignment="1">
      <alignment horizontal="center" vertical="center"/>
    </xf>
    <xf numFmtId="4" fontId="45" fillId="0" borderId="1" xfId="0" applyNumberFormat="1" applyFont="1" applyBorder="1" applyAlignment="1">
      <alignment horizontal="right" vertical="center" shrinkToFit="1"/>
    </xf>
    <xf numFmtId="49" fontId="44" fillId="0" borderId="1" xfId="0" applyNumberFormat="1" applyFont="1" applyFill="1" applyBorder="1" applyAlignment="1">
      <alignment vertical="center" wrapText="1"/>
    </xf>
    <xf numFmtId="0" fontId="10" fillId="0" borderId="1" xfId="0" applyFont="1" applyFill="1" applyBorder="1" applyAlignment="1">
      <alignment horizontal="center" vertical="center"/>
    </xf>
    <xf numFmtId="164" fontId="10" fillId="0" borderId="1" xfId="0" applyNumberFormat="1" applyFont="1" applyFill="1" applyBorder="1" applyAlignment="1">
      <alignment horizontal="right" vertical="center" shrinkToFit="1"/>
    </xf>
    <xf numFmtId="164" fontId="20" fillId="0" borderId="0" xfId="0" applyNumberFormat="1" applyFont="1" applyFill="1"/>
    <xf numFmtId="49" fontId="1" fillId="0" borderId="1" xfId="0" applyNumberFormat="1" applyFont="1" applyBorder="1" applyAlignment="1">
      <alignment vertical="center"/>
    </xf>
    <xf numFmtId="0" fontId="10" fillId="2" borderId="1" xfId="0" applyFont="1" applyFill="1" applyBorder="1" applyAlignment="1">
      <alignment horizontal="center" vertical="center"/>
    </xf>
    <xf numFmtId="164" fontId="2" fillId="0" borderId="1" xfId="0" applyNumberFormat="1" applyFont="1" applyBorder="1" applyAlignment="1">
      <alignment horizontal="right" vertical="center" shrinkToFit="1"/>
    </xf>
    <xf numFmtId="164" fontId="1" fillId="0" borderId="1" xfId="0" applyNumberFormat="1" applyFont="1" applyBorder="1" applyAlignment="1">
      <alignment horizontal="right" vertical="center"/>
    </xf>
    <xf numFmtId="164" fontId="46" fillId="0" borderId="1" xfId="0" applyNumberFormat="1" applyFont="1" applyBorder="1" applyAlignment="1">
      <alignment horizontal="right" vertical="center" shrinkToFit="1"/>
    </xf>
    <xf numFmtId="49" fontId="1" fillId="0" borderId="1" xfId="0" applyNumberFormat="1" applyFont="1" applyBorder="1" applyAlignment="1">
      <alignment vertical="center" wrapText="1"/>
    </xf>
    <xf numFmtId="49" fontId="1" fillId="0" borderId="1" xfId="0" applyNumberFormat="1" applyFont="1" applyFill="1" applyBorder="1" applyAlignment="1">
      <alignment vertical="center" wrapText="1"/>
    </xf>
    <xf numFmtId="164" fontId="1" fillId="0" borderId="1" xfId="0" applyNumberFormat="1" applyFont="1" applyBorder="1" applyAlignment="1">
      <alignment horizontal="right" vertical="center" shrinkToFit="1"/>
    </xf>
    <xf numFmtId="0" fontId="1" fillId="0" borderId="1" xfId="4" applyFont="1" applyBorder="1" applyAlignment="1">
      <alignment wrapText="1"/>
    </xf>
    <xf numFmtId="0" fontId="1" fillId="0" borderId="1" xfId="6" applyFont="1" applyBorder="1" applyAlignment="1">
      <alignment vertical="top" wrapText="1"/>
    </xf>
    <xf numFmtId="0" fontId="1" fillId="0" borderId="1" xfId="7" applyFont="1" applyBorder="1" applyAlignment="1">
      <alignment wrapText="1"/>
    </xf>
    <xf numFmtId="0" fontId="1" fillId="0" borderId="1" xfId="8" applyFont="1" applyBorder="1" applyAlignment="1">
      <alignment wrapText="1"/>
    </xf>
    <xf numFmtId="0" fontId="1" fillId="0" borderId="1" xfId="9" applyFont="1" applyBorder="1" applyAlignment="1">
      <alignment wrapText="1"/>
    </xf>
    <xf numFmtId="0" fontId="1" fillId="0" borderId="1" xfId="10" applyFont="1" applyBorder="1" applyAlignment="1">
      <alignment wrapText="1"/>
    </xf>
    <xf numFmtId="0" fontId="1" fillId="0" borderId="1" xfId="11" applyFont="1" applyBorder="1" applyAlignment="1">
      <alignment wrapText="1"/>
    </xf>
    <xf numFmtId="0" fontId="1" fillId="0" borderId="1" xfId="12" applyFont="1" applyBorder="1" applyAlignment="1">
      <alignment wrapText="1"/>
    </xf>
    <xf numFmtId="0" fontId="1" fillId="0" borderId="1" xfId="13" applyFont="1" applyBorder="1" applyAlignment="1">
      <alignment horizontal="left" vertical="center" wrapText="1"/>
    </xf>
    <xf numFmtId="0" fontId="1" fillId="0" borderId="1" xfId="13" applyFont="1" applyBorder="1" applyAlignment="1">
      <alignment wrapText="1"/>
    </xf>
    <xf numFmtId="0" fontId="1" fillId="0" borderId="1" xfId="14" applyFont="1" applyBorder="1" applyAlignment="1">
      <alignment wrapText="1"/>
    </xf>
    <xf numFmtId="0" fontId="1" fillId="0" borderId="1" xfId="15" applyFont="1" applyBorder="1" applyAlignment="1">
      <alignment wrapText="1"/>
    </xf>
    <xf numFmtId="0" fontId="1" fillId="0" borderId="1" xfId="16" applyFont="1" applyBorder="1" applyAlignment="1">
      <alignment wrapText="1"/>
    </xf>
    <xf numFmtId="0" fontId="1" fillId="0" borderId="1" xfId="17" applyFont="1" applyBorder="1" applyAlignment="1">
      <alignment wrapText="1"/>
    </xf>
    <xf numFmtId="0" fontId="1" fillId="0" borderId="1" xfId="18" applyFont="1" applyBorder="1" applyAlignment="1">
      <alignment wrapText="1"/>
    </xf>
    <xf numFmtId="0" fontId="1" fillId="0" borderId="1" xfId="19" applyFont="1" applyBorder="1" applyAlignment="1">
      <alignment wrapText="1"/>
    </xf>
    <xf numFmtId="0" fontId="1" fillId="0" borderId="1" xfId="20" applyFont="1" applyBorder="1" applyAlignment="1">
      <alignment wrapText="1"/>
    </xf>
    <xf numFmtId="0" fontId="1" fillId="0" borderId="1" xfId="21" applyFont="1" applyBorder="1" applyAlignment="1">
      <alignment wrapText="1"/>
    </xf>
    <xf numFmtId="0" fontId="1" fillId="0" borderId="1" xfId="22" applyFont="1" applyBorder="1" applyAlignment="1">
      <alignment wrapText="1"/>
    </xf>
    <xf numFmtId="0" fontId="1" fillId="0" borderId="1" xfId="23" applyFont="1" applyBorder="1" applyAlignment="1">
      <alignment wrapText="1"/>
    </xf>
    <xf numFmtId="0" fontId="1" fillId="0" borderId="1" xfId="24" applyFont="1" applyBorder="1" applyAlignment="1">
      <alignment wrapText="1"/>
    </xf>
    <xf numFmtId="0" fontId="1" fillId="0" borderId="1" xfId="25" applyFont="1" applyBorder="1" applyAlignment="1">
      <alignment wrapText="1"/>
    </xf>
    <xf numFmtId="0" fontId="1" fillId="0" borderId="1" xfId="26" applyFont="1" applyBorder="1" applyAlignment="1">
      <alignment wrapText="1"/>
    </xf>
    <xf numFmtId="0" fontId="1" fillId="0" borderId="1" xfId="27" applyFont="1" applyBorder="1" applyAlignment="1">
      <alignment wrapText="1"/>
    </xf>
    <xf numFmtId="0" fontId="1" fillId="0" borderId="1" xfId="28" applyFont="1" applyBorder="1" applyAlignment="1">
      <alignment wrapText="1"/>
    </xf>
    <xf numFmtId="164" fontId="2" fillId="0" borderId="1" xfId="0" applyNumberFormat="1" applyFont="1" applyFill="1" applyBorder="1" applyAlignment="1">
      <alignment horizontal="right" vertical="center" shrinkToFit="1"/>
    </xf>
    <xf numFmtId="0" fontId="1" fillId="0" borderId="1" xfId="29" applyFont="1" applyBorder="1" applyAlignment="1">
      <alignment wrapText="1"/>
    </xf>
    <xf numFmtId="0" fontId="1" fillId="0" borderId="1" xfId="30" applyFont="1" applyBorder="1" applyAlignment="1">
      <alignment wrapText="1"/>
    </xf>
    <xf numFmtId="0" fontId="1" fillId="0" borderId="1" xfId="31" applyFont="1" applyBorder="1" applyAlignment="1">
      <alignment wrapText="1"/>
    </xf>
    <xf numFmtId="0" fontId="1" fillId="0" borderId="1" xfId="32" applyFont="1" applyBorder="1" applyAlignment="1">
      <alignment wrapText="1"/>
    </xf>
    <xf numFmtId="0" fontId="1" fillId="0" borderId="1" xfId="33" applyFont="1" applyBorder="1" applyAlignment="1">
      <alignment wrapText="1"/>
    </xf>
    <xf numFmtId="0" fontId="1" fillId="0" borderId="1" xfId="34" applyFont="1" applyBorder="1" applyAlignment="1">
      <alignment wrapText="1"/>
    </xf>
    <xf numFmtId="0" fontId="1" fillId="0" borderId="1" xfId="35" applyFont="1" applyBorder="1" applyAlignment="1">
      <alignment wrapText="1"/>
    </xf>
    <xf numFmtId="0" fontId="1" fillId="0" borderId="1" xfId="36" applyFont="1" applyBorder="1" applyAlignment="1">
      <alignment wrapText="1"/>
    </xf>
    <xf numFmtId="0" fontId="1" fillId="0" borderId="1" xfId="37" applyFont="1" applyBorder="1" applyAlignment="1">
      <alignment wrapText="1"/>
    </xf>
    <xf numFmtId="0" fontId="1" fillId="0" borderId="1" xfId="38" applyFont="1" applyBorder="1" applyAlignment="1">
      <alignment wrapText="1"/>
    </xf>
    <xf numFmtId="0" fontId="1" fillId="0" borderId="1" xfId="39" applyFont="1" applyBorder="1" applyAlignment="1">
      <alignment wrapText="1"/>
    </xf>
    <xf numFmtId="0" fontId="1" fillId="0" borderId="1" xfId="40" applyFont="1" applyBorder="1" applyAlignment="1">
      <alignment wrapText="1"/>
    </xf>
    <xf numFmtId="0" fontId="1" fillId="0" borderId="1" xfId="41" applyFont="1" applyBorder="1" applyAlignment="1">
      <alignment wrapText="1"/>
    </xf>
    <xf numFmtId="0" fontId="1" fillId="0" borderId="1" xfId="42" applyFont="1" applyBorder="1" applyAlignment="1">
      <alignment wrapText="1"/>
    </xf>
    <xf numFmtId="0" fontId="1" fillId="0" borderId="1" xfId="43" applyFont="1" applyBorder="1" applyAlignment="1">
      <alignment wrapText="1"/>
    </xf>
    <xf numFmtId="0" fontId="1" fillId="0" borderId="1" xfId="44" applyFont="1" applyBorder="1" applyAlignment="1">
      <alignment wrapText="1"/>
    </xf>
    <xf numFmtId="0" fontId="1" fillId="0" borderId="1" xfId="45" applyFont="1" applyBorder="1" applyAlignment="1">
      <alignment wrapText="1"/>
    </xf>
    <xf numFmtId="0" fontId="1" fillId="0" borderId="1" xfId="46" applyFont="1" applyBorder="1" applyAlignment="1">
      <alignment wrapText="1"/>
    </xf>
    <xf numFmtId="0" fontId="1" fillId="0" borderId="1" xfId="47" applyFont="1" applyBorder="1" applyAlignment="1">
      <alignment wrapText="1"/>
    </xf>
    <xf numFmtId="0" fontId="1" fillId="0" borderId="1" xfId="48" applyFont="1" applyBorder="1" applyAlignment="1">
      <alignment wrapText="1"/>
    </xf>
    <xf numFmtId="0" fontId="1" fillId="0" borderId="1" xfId="49" applyFont="1" applyBorder="1" applyAlignment="1">
      <alignment wrapText="1"/>
    </xf>
    <xf numFmtId="0" fontId="1" fillId="0" borderId="1" xfId="50" applyFont="1" applyBorder="1" applyAlignment="1">
      <alignment wrapText="1"/>
    </xf>
    <xf numFmtId="49" fontId="2" fillId="0" borderId="1" xfId="0" applyNumberFormat="1" applyFont="1" applyFill="1" applyBorder="1" applyAlignment="1">
      <alignment horizontal="left" vertical="center"/>
    </xf>
    <xf numFmtId="164" fontId="3" fillId="0" borderId="1" xfId="0" applyNumberFormat="1" applyFont="1" applyFill="1" applyBorder="1" applyAlignment="1">
      <alignment horizontal="right" vertical="center"/>
    </xf>
    <xf numFmtId="49" fontId="1" fillId="0" borderId="1" xfId="0" applyNumberFormat="1" applyFont="1" applyBorder="1" applyAlignment="1">
      <alignment horizontal="left" vertical="center" wrapText="1"/>
    </xf>
    <xf numFmtId="164" fontId="1" fillId="0" borderId="1" xfId="0" applyNumberFormat="1" applyFont="1" applyBorder="1" applyAlignment="1">
      <alignment horizontal="right" vertical="center" wrapText="1"/>
    </xf>
    <xf numFmtId="164" fontId="2" fillId="0" borderId="54" xfId="0" applyNumberFormat="1" applyFont="1" applyFill="1" applyBorder="1" applyAlignment="1">
      <alignment horizontal="right" vertical="center"/>
    </xf>
    <xf numFmtId="0" fontId="1" fillId="0" borderId="1" xfId="0" applyFont="1" applyBorder="1" applyAlignment="1">
      <alignment vertical="center" wrapText="1"/>
    </xf>
    <xf numFmtId="49" fontId="45" fillId="0" borderId="1" xfId="0" applyNumberFormat="1" applyFont="1" applyBorder="1" applyAlignment="1">
      <alignment vertical="center" wrapText="1"/>
    </xf>
    <xf numFmtId="164" fontId="11" fillId="0" borderId="1" xfId="0" applyNumberFormat="1" applyFont="1" applyBorder="1" applyAlignment="1">
      <alignment horizontal="right" vertical="center"/>
    </xf>
    <xf numFmtId="49" fontId="45" fillId="3" borderId="1" xfId="0" applyNumberFormat="1" applyFont="1" applyFill="1" applyBorder="1" applyAlignment="1">
      <alignment vertical="center"/>
    </xf>
    <xf numFmtId="0" fontId="10" fillId="4" borderId="1" xfId="0" applyFont="1" applyFill="1" applyBorder="1" applyAlignment="1">
      <alignment horizontal="center" vertical="center"/>
    </xf>
    <xf numFmtId="164" fontId="3" fillId="3" borderId="1" xfId="0" applyNumberFormat="1" applyFont="1" applyFill="1" applyBorder="1" applyAlignment="1">
      <alignment horizontal="right" vertical="center" shrinkToFit="1"/>
    </xf>
    <xf numFmtId="49" fontId="44" fillId="0" borderId="1" xfId="0" applyNumberFormat="1" applyFont="1" applyFill="1" applyBorder="1" applyAlignment="1">
      <alignment horizontal="left" vertical="center"/>
    </xf>
    <xf numFmtId="164" fontId="47" fillId="0" borderId="0" xfId="0" applyNumberFormat="1" applyFont="1" applyFill="1"/>
    <xf numFmtId="0" fontId="47" fillId="0" borderId="0" xfId="0" applyFont="1" applyFill="1"/>
    <xf numFmtId="0" fontId="1" fillId="0" borderId="1" xfId="51" applyFont="1" applyBorder="1" applyAlignment="1">
      <alignment wrapText="1"/>
    </xf>
    <xf numFmtId="0" fontId="1" fillId="0" borderId="1" xfId="52" applyFont="1" applyBorder="1" applyAlignment="1">
      <alignment wrapText="1"/>
    </xf>
    <xf numFmtId="0" fontId="1" fillId="0" borderId="1" xfId="53" applyFont="1" applyBorder="1" applyAlignment="1">
      <alignment wrapText="1"/>
    </xf>
    <xf numFmtId="0" fontId="1" fillId="0" borderId="1" xfId="54" applyFont="1" applyBorder="1" applyAlignment="1">
      <alignment wrapText="1"/>
    </xf>
    <xf numFmtId="0" fontId="1" fillId="0" borderId="1" xfId="55" applyFont="1" applyBorder="1" applyAlignment="1">
      <alignment vertical="center" wrapText="1"/>
    </xf>
    <xf numFmtId="0" fontId="1" fillId="0" borderId="1" xfId="56" applyFont="1" applyBorder="1" applyAlignment="1">
      <alignment wrapText="1"/>
    </xf>
    <xf numFmtId="164" fontId="2" fillId="5" borderId="1" xfId="0" applyNumberFormat="1" applyFont="1" applyFill="1" applyBorder="1" applyAlignment="1">
      <alignment horizontal="right" vertical="center" shrinkToFit="1"/>
    </xf>
    <xf numFmtId="164" fontId="1" fillId="5" borderId="1" xfId="0" applyNumberFormat="1" applyFont="1" applyFill="1" applyBorder="1" applyAlignment="1">
      <alignment horizontal="right" vertical="center" shrinkToFit="1"/>
    </xf>
    <xf numFmtId="164" fontId="2" fillId="5" borderId="1" xfId="0" applyNumberFormat="1" applyFont="1" applyFill="1" applyBorder="1" applyAlignment="1">
      <alignment horizontal="right" vertical="center"/>
    </xf>
    <xf numFmtId="164" fontId="1" fillId="5" borderId="1" xfId="0" applyNumberFormat="1" applyFont="1" applyFill="1" applyBorder="1" applyAlignment="1">
      <alignment horizontal="right" vertical="center"/>
    </xf>
    <xf numFmtId="0" fontId="1" fillId="0" borderId="1" xfId="57" applyFont="1" applyBorder="1" applyAlignment="1">
      <alignment wrapText="1"/>
    </xf>
    <xf numFmtId="0" fontId="1" fillId="0" borderId="1" xfId="58" applyFont="1" applyBorder="1" applyAlignment="1">
      <alignment wrapText="1"/>
    </xf>
    <xf numFmtId="0" fontId="1" fillId="0" borderId="1" xfId="59" applyFont="1" applyBorder="1" applyAlignment="1">
      <alignment wrapText="1"/>
    </xf>
    <xf numFmtId="0" fontId="1" fillId="0" borderId="1" xfId="60" applyFont="1" applyBorder="1" applyAlignment="1">
      <alignment wrapText="1"/>
    </xf>
    <xf numFmtId="4" fontId="2" fillId="0" borderId="1" xfId="0" applyNumberFormat="1" applyFont="1" applyFill="1" applyBorder="1" applyAlignment="1">
      <alignment horizontal="right" vertical="center"/>
    </xf>
    <xf numFmtId="0" fontId="1" fillId="0" borderId="1" xfId="61" applyFont="1" applyBorder="1" applyAlignment="1">
      <alignment wrapText="1"/>
    </xf>
    <xf numFmtId="0" fontId="1" fillId="0" borderId="1" xfId="62" applyFont="1" applyBorder="1" applyAlignment="1">
      <alignment wrapText="1"/>
    </xf>
    <xf numFmtId="0" fontId="1" fillId="0" borderId="1" xfId="63" applyFont="1" applyBorder="1" applyAlignment="1">
      <alignment wrapText="1"/>
    </xf>
    <xf numFmtId="0" fontId="1" fillId="0" borderId="1" xfId="64" applyFont="1" applyBorder="1" applyAlignment="1">
      <alignment wrapText="1"/>
    </xf>
    <xf numFmtId="0" fontId="1" fillId="0" borderId="1" xfId="65" applyFont="1" applyBorder="1" applyAlignment="1">
      <alignment wrapText="1"/>
    </xf>
    <xf numFmtId="0" fontId="1" fillId="0" borderId="1" xfId="66" applyFont="1" applyBorder="1" applyAlignment="1">
      <alignment wrapText="1"/>
    </xf>
    <xf numFmtId="0" fontId="1" fillId="0" borderId="1" xfId="67" applyFont="1" applyBorder="1" applyAlignment="1">
      <alignment wrapText="1"/>
    </xf>
    <xf numFmtId="0" fontId="1" fillId="0" borderId="1" xfId="68" applyFont="1" applyBorder="1" applyAlignment="1">
      <alignment wrapText="1"/>
    </xf>
    <xf numFmtId="0" fontId="1" fillId="0" borderId="1" xfId="69" applyFont="1" applyBorder="1" applyAlignment="1">
      <alignment wrapText="1"/>
    </xf>
    <xf numFmtId="0" fontId="1" fillId="0" borderId="1" xfId="70" applyFont="1" applyBorder="1" applyAlignment="1">
      <alignment wrapText="1"/>
    </xf>
    <xf numFmtId="0" fontId="1" fillId="0" borderId="1" xfId="71" applyFont="1" applyBorder="1" applyAlignment="1">
      <alignment wrapText="1"/>
    </xf>
    <xf numFmtId="0" fontId="1" fillId="0" borderId="1" xfId="72" applyFont="1" applyBorder="1" applyAlignment="1">
      <alignment wrapText="1"/>
    </xf>
    <xf numFmtId="0" fontId="1" fillId="0" borderId="1" xfId="73" applyFont="1" applyBorder="1" applyAlignment="1">
      <alignment wrapText="1"/>
    </xf>
    <xf numFmtId="0" fontId="1" fillId="0" borderId="1" xfId="74" applyFont="1" applyBorder="1" applyAlignment="1">
      <alignment wrapText="1"/>
    </xf>
    <xf numFmtId="0" fontId="1" fillId="0" borderId="1" xfId="75" applyFont="1" applyBorder="1" applyAlignment="1">
      <alignment vertical="center" wrapText="1"/>
    </xf>
    <xf numFmtId="0" fontId="1" fillId="0" borderId="1" xfId="76" applyFont="1" applyBorder="1" applyAlignment="1">
      <alignment wrapText="1"/>
    </xf>
    <xf numFmtId="0" fontId="1" fillId="0" borderId="1" xfId="77" applyFont="1" applyBorder="1" applyAlignment="1">
      <alignment wrapText="1"/>
    </xf>
    <xf numFmtId="0" fontId="1" fillId="0" borderId="1" xfId="78" applyFont="1" applyBorder="1" applyAlignment="1">
      <alignment wrapText="1"/>
    </xf>
    <xf numFmtId="0" fontId="1" fillId="0" borderId="1" xfId="79" applyFont="1" applyBorder="1" applyAlignment="1">
      <alignment wrapText="1"/>
    </xf>
    <xf numFmtId="0" fontId="1" fillId="0" borderId="1" xfId="80" applyFont="1" applyBorder="1" applyAlignment="1">
      <alignment wrapText="1"/>
    </xf>
    <xf numFmtId="0" fontId="1" fillId="0" borderId="1" xfId="81" applyFont="1" applyBorder="1" applyAlignment="1">
      <alignment wrapText="1"/>
    </xf>
    <xf numFmtId="0" fontId="1" fillId="0" borderId="1" xfId="82" applyFont="1" applyBorder="1" applyAlignment="1">
      <alignment wrapText="1"/>
    </xf>
    <xf numFmtId="0" fontId="1" fillId="0" borderId="1" xfId="83" applyFont="1" applyBorder="1" applyAlignment="1">
      <alignment wrapText="1"/>
    </xf>
    <xf numFmtId="0" fontId="1" fillId="0" borderId="1" xfId="84" applyFont="1" applyBorder="1" applyAlignment="1">
      <alignment wrapText="1"/>
    </xf>
    <xf numFmtId="164" fontId="2" fillId="2" borderId="1" xfId="0" applyNumberFormat="1" applyFont="1" applyFill="1" applyBorder="1" applyAlignment="1">
      <alignment horizontal="right" vertical="center" shrinkToFit="1"/>
    </xf>
    <xf numFmtId="164" fontId="1" fillId="2" borderId="1" xfId="0" applyNumberFormat="1" applyFont="1" applyFill="1" applyBorder="1" applyAlignment="1">
      <alignment horizontal="right" vertical="center" shrinkToFit="1"/>
    </xf>
    <xf numFmtId="0" fontId="1" fillId="0" borderId="1" xfId="85" applyFont="1" applyBorder="1" applyAlignment="1">
      <alignment wrapText="1"/>
    </xf>
    <xf numFmtId="0" fontId="1" fillId="0" borderId="1" xfId="86" applyFont="1" applyBorder="1" applyAlignment="1">
      <alignment wrapText="1"/>
    </xf>
    <xf numFmtId="0" fontId="1" fillId="0" borderId="1" xfId="87" applyFont="1" applyBorder="1" applyAlignment="1">
      <alignment wrapText="1"/>
    </xf>
    <xf numFmtId="0" fontId="1" fillId="0" borderId="1" xfId="88" applyFont="1" applyBorder="1" applyAlignment="1">
      <alignment wrapText="1"/>
    </xf>
    <xf numFmtId="0" fontId="1" fillId="0" borderId="1" xfId="89" applyFont="1" applyBorder="1" applyAlignment="1">
      <alignment wrapText="1"/>
    </xf>
    <xf numFmtId="0" fontId="1" fillId="0" borderId="1" xfId="90" applyFont="1" applyBorder="1" applyAlignment="1">
      <alignment wrapText="1"/>
    </xf>
    <xf numFmtId="0" fontId="1" fillId="0" borderId="1" xfId="91" applyFont="1" applyBorder="1" applyAlignment="1">
      <alignment wrapText="1"/>
    </xf>
    <xf numFmtId="0" fontId="1" fillId="0" borderId="1" xfId="92" applyFont="1" applyBorder="1" applyAlignment="1">
      <alignment wrapText="1"/>
    </xf>
    <xf numFmtId="0" fontId="1" fillId="0" borderId="1" xfId="93" applyFont="1" applyBorder="1" applyAlignment="1">
      <alignment wrapText="1"/>
    </xf>
    <xf numFmtId="0" fontId="1" fillId="0" borderId="1" xfId="94" applyFont="1" applyBorder="1" applyAlignment="1">
      <alignment wrapText="1"/>
    </xf>
    <xf numFmtId="164" fontId="11" fillId="0" borderId="1" xfId="0" applyNumberFormat="1" applyFont="1" applyBorder="1" applyAlignment="1">
      <alignment horizontal="right" vertical="center" shrinkToFit="1"/>
    </xf>
    <xf numFmtId="49" fontId="48" fillId="0" borderId="1" xfId="0" applyNumberFormat="1" applyFont="1" applyFill="1" applyBorder="1" applyAlignment="1">
      <alignment vertical="center" wrapText="1"/>
    </xf>
    <xf numFmtId="164" fontId="10" fillId="0" borderId="1" xfId="0" applyNumberFormat="1" applyFont="1" applyFill="1" applyBorder="1" applyAlignment="1">
      <alignment horizontal="right" vertical="center"/>
    </xf>
    <xf numFmtId="49" fontId="2" fillId="0" borderId="1" xfId="0" applyNumberFormat="1" applyFont="1" applyBorder="1" applyAlignment="1">
      <alignment vertical="center"/>
    </xf>
    <xf numFmtId="49" fontId="2" fillId="0" borderId="1" xfId="0" applyNumberFormat="1" applyFont="1" applyBorder="1" applyAlignment="1">
      <alignment vertical="center" wrapText="1"/>
    </xf>
    <xf numFmtId="0" fontId="10" fillId="6" borderId="1" xfId="0" applyFont="1" applyFill="1" applyBorder="1" applyAlignment="1">
      <alignment horizontal="center" vertical="center"/>
    </xf>
    <xf numFmtId="49" fontId="45" fillId="0" borderId="0" xfId="0" applyNumberFormat="1" applyFont="1" applyFill="1" applyBorder="1" applyAlignment="1">
      <alignment vertical="center"/>
    </xf>
    <xf numFmtId="0" fontId="45" fillId="0" borderId="0" xfId="0" applyFont="1" applyFill="1" applyBorder="1" applyAlignment="1">
      <alignment horizontal="center" vertical="center"/>
    </xf>
    <xf numFmtId="164" fontId="2" fillId="0" borderId="0" xfId="0" applyNumberFormat="1" applyFont="1" applyFill="1" applyBorder="1" applyAlignment="1">
      <alignment horizontal="right" vertical="center" shrinkToFit="1"/>
    </xf>
    <xf numFmtId="164" fontId="2" fillId="0" borderId="0" xfId="0" applyNumberFormat="1" applyFont="1" applyFill="1" applyBorder="1" applyAlignment="1">
      <alignment vertical="center" shrinkToFit="1"/>
    </xf>
    <xf numFmtId="49" fontId="29" fillId="0" borderId="0" xfId="0" applyNumberFormat="1" applyFont="1" applyFill="1" applyBorder="1" applyAlignment="1">
      <alignment horizontal="center" vertical="center"/>
    </xf>
    <xf numFmtId="49" fontId="29" fillId="0" borderId="44" xfId="0" applyNumberFormat="1" applyFont="1" applyFill="1" applyBorder="1" applyAlignment="1">
      <alignment horizontal="center" vertical="center"/>
    </xf>
    <xf numFmtId="43" fontId="45" fillId="0" borderId="0" xfId="1" applyFont="1"/>
    <xf numFmtId="0" fontId="3" fillId="0" borderId="0" xfId="0" applyFont="1"/>
    <xf numFmtId="164" fontId="3" fillId="0" borderId="0" xfId="0" applyNumberFormat="1" applyFont="1"/>
    <xf numFmtId="4" fontId="3" fillId="0" borderId="0" xfId="0" applyNumberFormat="1" applyFont="1"/>
    <xf numFmtId="0" fontId="3" fillId="0" borderId="0" xfId="0" applyFont="1" applyAlignment="1">
      <alignment horizontal="left" wrapText="1"/>
    </xf>
    <xf numFmtId="0" fontId="3" fillId="0" borderId="0" xfId="0" applyFont="1" applyAlignment="1"/>
    <xf numFmtId="0" fontId="3" fillId="0" borderId="0" xfId="0" applyFont="1" applyAlignment="1">
      <alignment wrapText="1"/>
    </xf>
    <xf numFmtId="0" fontId="3" fillId="0" borderId="0" xfId="0" applyFont="1" applyAlignment="1">
      <alignment horizontal="right"/>
    </xf>
    <xf numFmtId="0" fontId="1" fillId="0" borderId="0" xfId="0" applyFont="1" applyFill="1"/>
    <xf numFmtId="0" fontId="28" fillId="5" borderId="0" xfId="95" applyFont="1" applyFill="1" applyBorder="1" applyAlignment="1">
      <alignment vertical="center" wrapText="1"/>
    </xf>
    <xf numFmtId="165" fontId="28" fillId="5" borderId="0" xfId="95" applyNumberFormat="1" applyFont="1" applyFill="1" applyBorder="1" applyAlignment="1">
      <alignment horizontal="left" vertical="center" wrapText="1"/>
    </xf>
    <xf numFmtId="0" fontId="28" fillId="5" borderId="0" xfId="95" applyFont="1" applyFill="1" applyBorder="1" applyAlignment="1">
      <alignment horizontal="left" vertical="center" wrapText="1"/>
    </xf>
    <xf numFmtId="0" fontId="28" fillId="0" borderId="0" xfId="0" applyFont="1" applyFill="1" applyBorder="1" applyAlignment="1">
      <alignment horizontal="right"/>
    </xf>
    <xf numFmtId="0" fontId="28" fillId="0" borderId="0" xfId="0" applyFont="1" applyBorder="1" applyAlignment="1">
      <alignment horizontal="right"/>
    </xf>
    <xf numFmtId="0" fontId="49" fillId="5" borderId="0" xfId="95" applyFont="1" applyFill="1" applyBorder="1" applyAlignment="1">
      <alignment horizontal="left" vertical="center" wrapText="1"/>
    </xf>
    <xf numFmtId="0" fontId="28" fillId="5" borderId="0" xfId="95" quotePrefix="1" applyFont="1" applyFill="1" applyBorder="1" applyAlignment="1">
      <alignment horizontal="right" vertical="center" wrapText="1"/>
    </xf>
    <xf numFmtId="165" fontId="28" fillId="5" borderId="0" xfId="95" applyNumberFormat="1" applyFont="1" applyFill="1" applyBorder="1" applyAlignment="1">
      <alignment vertical="center" wrapText="1"/>
    </xf>
    <xf numFmtId="0" fontId="28" fillId="5" borderId="0" xfId="95" applyFont="1" applyFill="1" applyBorder="1" applyAlignment="1">
      <alignment horizontal="center" vertical="center" wrapText="1"/>
    </xf>
    <xf numFmtId="0" fontId="28" fillId="5" borderId="28" xfId="95" quotePrefix="1" applyFont="1" applyFill="1" applyBorder="1" applyAlignment="1">
      <alignment horizontal="right" vertical="center" wrapText="1"/>
    </xf>
    <xf numFmtId="165" fontId="28" fillId="5" borderId="8" xfId="95" applyNumberFormat="1" applyFont="1" applyFill="1" applyBorder="1" applyAlignment="1">
      <alignment vertical="center" wrapText="1"/>
    </xf>
    <xf numFmtId="0" fontId="28" fillId="5" borderId="9" xfId="95" applyFont="1" applyFill="1" applyBorder="1" applyAlignment="1">
      <alignment vertical="center" wrapText="1"/>
    </xf>
    <xf numFmtId="0" fontId="28" fillId="5" borderId="10" xfId="95" applyFont="1" applyFill="1" applyBorder="1" applyAlignment="1">
      <alignment vertical="center" wrapText="1"/>
    </xf>
    <xf numFmtId="0" fontId="28" fillId="5" borderId="8" xfId="95" applyFont="1" applyFill="1" applyBorder="1" applyAlignment="1">
      <alignment vertical="center" wrapText="1"/>
    </xf>
    <xf numFmtId="0" fontId="28" fillId="5" borderId="55" xfId="95" applyFont="1" applyFill="1" applyBorder="1" applyAlignment="1">
      <alignment vertical="center" wrapText="1"/>
    </xf>
    <xf numFmtId="0" fontId="3" fillId="5" borderId="56" xfId="95" applyFont="1" applyFill="1" applyBorder="1" applyAlignment="1">
      <alignment horizontal="center" vertical="center" wrapText="1"/>
    </xf>
    <xf numFmtId="0" fontId="28" fillId="5" borderId="57" xfId="95" applyFont="1" applyFill="1" applyBorder="1" applyAlignment="1">
      <alignment vertical="center" wrapText="1"/>
    </xf>
    <xf numFmtId="0" fontId="3" fillId="0" borderId="58" xfId="95" applyFont="1" applyFill="1" applyBorder="1" applyAlignment="1" applyProtection="1">
      <alignment horizontal="center" vertical="center" wrapText="1"/>
    </xf>
    <xf numFmtId="0" fontId="3" fillId="0" borderId="50" xfId="95" applyFont="1" applyFill="1" applyBorder="1" applyAlignment="1">
      <alignment horizontal="center" vertical="center"/>
    </xf>
    <xf numFmtId="0" fontId="3" fillId="0" borderId="51" xfId="95" applyFont="1" applyFill="1" applyBorder="1" applyAlignment="1">
      <alignment horizontal="center" vertical="center"/>
    </xf>
    <xf numFmtId="0" fontId="3" fillId="0" borderId="52" xfId="95" applyFont="1" applyFill="1" applyBorder="1" applyAlignment="1">
      <alignment horizontal="center" vertical="center"/>
    </xf>
    <xf numFmtId="0" fontId="3" fillId="0" borderId="55" xfId="95" applyFont="1" applyFill="1" applyBorder="1" applyAlignment="1">
      <alignment horizontal="center" vertical="center"/>
    </xf>
    <xf numFmtId="0" fontId="3" fillId="0" borderId="56" xfId="95" applyFont="1" applyFill="1" applyBorder="1" applyAlignment="1">
      <alignment horizontal="center" vertical="center"/>
    </xf>
    <xf numFmtId="0" fontId="3" fillId="0" borderId="57" xfId="95" applyFont="1" applyFill="1" applyBorder="1" applyAlignment="1">
      <alignment horizontal="center" vertical="center"/>
    </xf>
    <xf numFmtId="0" fontId="3" fillId="0" borderId="59" xfId="95" applyFont="1" applyFill="1" applyBorder="1" applyAlignment="1">
      <alignment horizontal="center" vertical="center"/>
    </xf>
    <xf numFmtId="0" fontId="3" fillId="5" borderId="50" xfId="95" applyFont="1" applyFill="1" applyBorder="1" applyAlignment="1">
      <alignment horizontal="center" vertical="center"/>
    </xf>
    <xf numFmtId="0" fontId="3" fillId="5" borderId="51" xfId="95" applyFont="1" applyFill="1" applyBorder="1" applyAlignment="1">
      <alignment horizontal="center" vertical="center"/>
    </xf>
    <xf numFmtId="0" fontId="3" fillId="5" borderId="52" xfId="95" applyFont="1" applyFill="1" applyBorder="1" applyAlignment="1">
      <alignment horizontal="center" vertical="center"/>
    </xf>
    <xf numFmtId="0" fontId="3" fillId="0" borderId="0" xfId="95" applyFont="1" applyFill="1" applyAlignment="1">
      <alignment vertical="center" wrapText="1"/>
    </xf>
    <xf numFmtId="165" fontId="3" fillId="0" borderId="60" xfId="95" applyNumberFormat="1" applyFont="1" applyFill="1" applyBorder="1" applyAlignment="1">
      <alignment horizontal="center" vertical="center" wrapText="1"/>
    </xf>
    <xf numFmtId="0" fontId="28" fillId="0" borderId="11" xfId="95" applyFont="1" applyFill="1" applyBorder="1" applyAlignment="1">
      <alignment horizontal="center" vertical="center" wrapText="1"/>
    </xf>
    <xf numFmtId="0" fontId="51" fillId="0" borderId="11" xfId="95" applyFont="1" applyFill="1" applyBorder="1" applyAlignment="1">
      <alignment horizontal="center" vertical="center" wrapText="1"/>
    </xf>
    <xf numFmtId="0" fontId="3" fillId="5" borderId="11" xfId="95" applyFont="1" applyFill="1" applyBorder="1" applyAlignment="1">
      <alignment horizontal="center" vertical="center" wrapText="1"/>
    </xf>
    <xf numFmtId="0" fontId="3" fillId="0" borderId="11" xfId="95" applyFont="1" applyFill="1" applyBorder="1" applyAlignment="1">
      <alignment horizontal="center" vertical="center" wrapText="1"/>
    </xf>
    <xf numFmtId="0" fontId="51" fillId="0" borderId="22" xfId="95" applyFont="1" applyFill="1" applyBorder="1" applyAlignment="1">
      <alignment horizontal="center" vertical="center" wrapText="1"/>
    </xf>
    <xf numFmtId="0" fontId="3" fillId="5" borderId="61" xfId="95" applyFont="1" applyFill="1" applyBorder="1" applyAlignment="1">
      <alignment horizontal="center" vertical="center" wrapText="1"/>
    </xf>
    <xf numFmtId="0" fontId="3" fillId="0" borderId="62" xfId="95" applyFont="1" applyFill="1" applyBorder="1" applyAlignment="1">
      <alignment horizontal="center" vertical="center" wrapText="1"/>
    </xf>
    <xf numFmtId="0" fontId="28" fillId="0" borderId="22" xfId="95" applyFont="1" applyFill="1" applyBorder="1" applyAlignment="1">
      <alignment horizontal="center" vertical="center" wrapText="1"/>
    </xf>
    <xf numFmtId="0" fontId="3" fillId="5" borderId="62" xfId="95" applyFont="1" applyFill="1" applyBorder="1" applyAlignment="1">
      <alignment horizontal="center" vertical="center" wrapText="1"/>
    </xf>
    <xf numFmtId="0" fontId="3" fillId="0" borderId="61" xfId="95" applyFont="1" applyFill="1" applyBorder="1" applyAlignment="1">
      <alignment horizontal="center" vertical="center" wrapText="1"/>
    </xf>
    <xf numFmtId="0" fontId="3" fillId="0" borderId="34" xfId="95" applyFont="1" applyFill="1" applyBorder="1" applyAlignment="1">
      <alignment horizontal="center" vertical="center" wrapText="1"/>
    </xf>
    <xf numFmtId="0" fontId="28" fillId="5" borderId="11" xfId="95" applyFont="1" applyFill="1" applyBorder="1" applyAlignment="1">
      <alignment horizontal="center" vertical="center" wrapText="1"/>
    </xf>
    <xf numFmtId="0" fontId="28" fillId="0" borderId="0" xfId="95" applyFont="1" applyFill="1" applyAlignment="1">
      <alignment vertical="center" wrapText="1"/>
    </xf>
    <xf numFmtId="0" fontId="51" fillId="0" borderId="1" xfId="95" applyFont="1" applyFill="1" applyBorder="1" applyAlignment="1">
      <alignment horizontal="center" vertical="center" wrapText="1"/>
    </xf>
    <xf numFmtId="0" fontId="28" fillId="0" borderId="1" xfId="95" applyFont="1" applyFill="1" applyBorder="1" applyAlignment="1">
      <alignment horizontal="center" vertical="center" wrapText="1"/>
    </xf>
    <xf numFmtId="0" fontId="3" fillId="0" borderId="59" xfId="95" applyFont="1" applyFill="1" applyBorder="1" applyAlignment="1" applyProtection="1">
      <alignment horizontal="center" vertical="center" wrapText="1"/>
    </xf>
    <xf numFmtId="165" fontId="3" fillId="0" borderId="63" xfId="95" applyNumberFormat="1" applyFont="1" applyFill="1" applyBorder="1" applyAlignment="1">
      <alignment horizontal="center" vertical="center" wrapText="1"/>
    </xf>
    <xf numFmtId="0" fontId="28" fillId="0" borderId="64" xfId="95" applyFont="1" applyFill="1" applyBorder="1" applyAlignment="1">
      <alignment horizontal="center" vertical="center" wrapText="1"/>
    </xf>
    <xf numFmtId="0" fontId="51" fillId="0" borderId="64" xfId="95" applyFont="1" applyFill="1" applyBorder="1" applyAlignment="1">
      <alignment horizontal="center" vertical="center" wrapText="1"/>
    </xf>
    <xf numFmtId="0" fontId="3" fillId="5" borderId="64" xfId="95" applyFont="1" applyFill="1" applyBorder="1" applyAlignment="1">
      <alignment horizontal="center" vertical="center" wrapText="1"/>
    </xf>
    <xf numFmtId="0" fontId="3" fillId="0" borderId="64" xfId="95" applyFont="1" applyFill="1" applyBorder="1" applyAlignment="1">
      <alignment horizontal="center" vertical="center" wrapText="1"/>
    </xf>
    <xf numFmtId="0" fontId="51" fillId="0" borderId="25" xfId="95" applyFont="1" applyFill="1" applyBorder="1" applyAlignment="1">
      <alignment horizontal="center" vertical="center" wrapText="1"/>
    </xf>
    <xf numFmtId="0" fontId="3" fillId="5" borderId="65" xfId="95" applyFont="1" applyFill="1" applyBorder="1" applyAlignment="1">
      <alignment horizontal="center" vertical="center" wrapText="1"/>
    </xf>
    <xf numFmtId="0" fontId="3" fillId="0" borderId="66" xfId="95" applyFont="1" applyFill="1" applyBorder="1" applyAlignment="1">
      <alignment horizontal="center" vertical="center" wrapText="1"/>
    </xf>
    <xf numFmtId="0" fontId="28" fillId="0" borderId="25" xfId="95" applyFont="1" applyFill="1" applyBorder="1" applyAlignment="1">
      <alignment horizontal="center" vertical="center" wrapText="1"/>
    </xf>
    <xf numFmtId="0" fontId="3" fillId="5" borderId="66" xfId="95" applyFont="1" applyFill="1" applyBorder="1" applyAlignment="1">
      <alignment horizontal="center" vertical="center" wrapText="1"/>
    </xf>
    <xf numFmtId="0" fontId="3" fillId="0" borderId="65" xfId="95" applyFont="1" applyFill="1" applyBorder="1" applyAlignment="1">
      <alignment horizontal="center" vertical="center" wrapText="1"/>
    </xf>
    <xf numFmtId="0" fontId="28" fillId="5" borderId="64" xfId="95" applyFont="1" applyFill="1" applyBorder="1" applyAlignment="1">
      <alignment horizontal="center" vertical="center" wrapText="1"/>
    </xf>
    <xf numFmtId="0" fontId="2" fillId="0" borderId="28" xfId="95" applyNumberFormat="1" applyFont="1" applyFill="1" applyBorder="1" applyAlignment="1" applyProtection="1">
      <alignment horizontal="center" vertical="center" wrapText="1"/>
    </xf>
    <xf numFmtId="0" fontId="2" fillId="5" borderId="8" xfId="95" applyNumberFormat="1" applyFont="1" applyFill="1" applyBorder="1" applyAlignment="1" applyProtection="1">
      <alignment horizontal="center" vertical="center" wrapText="1"/>
    </xf>
    <xf numFmtId="0" fontId="2" fillId="5" borderId="67" xfId="95" applyNumberFormat="1" applyFont="1" applyFill="1" applyBorder="1" applyAlignment="1" applyProtection="1">
      <alignment horizontal="center" vertical="center" wrapText="1"/>
    </xf>
    <xf numFmtId="0" fontId="2" fillId="5" borderId="34" xfId="95" applyNumberFormat="1" applyFont="1" applyFill="1" applyBorder="1" applyAlignment="1" applyProtection="1">
      <alignment horizontal="center" vertical="center" wrapText="1"/>
    </xf>
    <xf numFmtId="0" fontId="2" fillId="0" borderId="0" xfId="95" applyFont="1" applyFill="1" applyAlignment="1">
      <alignment horizontal="center" vertical="center" wrapText="1"/>
    </xf>
    <xf numFmtId="165" fontId="3" fillId="2" borderId="32" xfId="95" applyNumberFormat="1" applyFont="1" applyFill="1" applyBorder="1" applyAlignment="1">
      <alignment horizontal="right" vertical="center" wrapText="1"/>
    </xf>
    <xf numFmtId="165" fontId="50" fillId="2" borderId="22" xfId="95" applyNumberFormat="1" applyFont="1" applyFill="1" applyBorder="1" applyAlignment="1">
      <alignment horizontal="right" vertical="center" wrapText="1"/>
    </xf>
    <xf numFmtId="165" fontId="3" fillId="2" borderId="1" xfId="95" applyNumberFormat="1" applyFont="1" applyFill="1" applyBorder="1" applyAlignment="1">
      <alignment horizontal="right" vertical="center" wrapText="1"/>
    </xf>
    <xf numFmtId="165" fontId="51" fillId="2" borderId="1" xfId="95" applyNumberFormat="1" applyFont="1" applyFill="1" applyBorder="1" applyAlignment="1">
      <alignment horizontal="right" vertical="center" wrapText="1"/>
    </xf>
    <xf numFmtId="165" fontId="56" fillId="2" borderId="1" xfId="95" applyNumberFormat="1" applyFont="1" applyFill="1" applyBorder="1" applyAlignment="1">
      <alignment horizontal="right" vertical="center" wrapText="1"/>
    </xf>
    <xf numFmtId="165" fontId="28" fillId="2" borderId="1" xfId="95" applyNumberFormat="1" applyFont="1" applyFill="1" applyBorder="1" applyAlignment="1">
      <alignment horizontal="right" vertical="center" wrapText="1"/>
    </xf>
    <xf numFmtId="165" fontId="58" fillId="2" borderId="1" xfId="95" applyNumberFormat="1" applyFont="1" applyFill="1" applyBorder="1" applyAlignment="1">
      <alignment horizontal="right" vertical="center" wrapText="1"/>
    </xf>
    <xf numFmtId="165" fontId="50" fillId="2" borderId="1" xfId="95" applyNumberFormat="1" applyFont="1" applyFill="1" applyBorder="1" applyAlignment="1">
      <alignment horizontal="right" vertical="center" wrapText="1"/>
    </xf>
    <xf numFmtId="0" fontId="28" fillId="5" borderId="0" xfId="95" applyFont="1" applyFill="1" applyAlignment="1">
      <alignment vertical="center" wrapText="1"/>
    </xf>
    <xf numFmtId="165" fontId="52" fillId="2" borderId="1" xfId="95" applyNumberFormat="1" applyFont="1" applyFill="1" applyBorder="1" applyAlignment="1">
      <alignment horizontal="right" vertical="center" wrapText="1"/>
    </xf>
    <xf numFmtId="165" fontId="28" fillId="2" borderId="2" xfId="95" applyNumberFormat="1" applyFont="1" applyFill="1" applyBorder="1" applyAlignment="1">
      <alignment horizontal="right" vertical="center" wrapText="1"/>
    </xf>
    <xf numFmtId="165" fontId="50" fillId="2" borderId="32" xfId="95" applyNumberFormat="1" applyFont="1" applyFill="1" applyBorder="1" applyAlignment="1">
      <alignment horizontal="right" vertical="center" wrapText="1"/>
    </xf>
    <xf numFmtId="165" fontId="3" fillId="2" borderId="37" xfId="95" applyNumberFormat="1" applyFont="1" applyFill="1" applyBorder="1" applyAlignment="1">
      <alignment horizontal="right" vertical="center" wrapText="1"/>
    </xf>
    <xf numFmtId="165" fontId="3" fillId="2" borderId="22" xfId="95" applyNumberFormat="1" applyFont="1" applyFill="1" applyBorder="1" applyAlignment="1">
      <alignment horizontal="right" vertical="center" wrapText="1"/>
    </xf>
    <xf numFmtId="165" fontId="51" fillId="2" borderId="22" xfId="95" applyNumberFormat="1" applyFont="1" applyFill="1" applyBorder="1" applyAlignment="1">
      <alignment horizontal="right" vertical="center" wrapText="1"/>
    </xf>
    <xf numFmtId="165" fontId="51" fillId="2" borderId="37" xfId="95" applyNumberFormat="1" applyFont="1" applyFill="1" applyBorder="1" applyAlignment="1">
      <alignment horizontal="right" vertical="center" wrapText="1"/>
    </xf>
    <xf numFmtId="165" fontId="58" fillId="2" borderId="22" xfId="95" applyNumberFormat="1" applyFont="1" applyFill="1" applyBorder="1" applyAlignment="1">
      <alignment horizontal="right" vertical="center" wrapText="1"/>
    </xf>
    <xf numFmtId="165" fontId="3" fillId="2" borderId="3" xfId="95" applyNumberFormat="1" applyFont="1" applyFill="1" applyBorder="1" applyAlignment="1">
      <alignment horizontal="right" vertical="center" wrapText="1"/>
    </xf>
    <xf numFmtId="165" fontId="51" fillId="2" borderId="2" xfId="95" applyNumberFormat="1" applyFont="1" applyFill="1" applyBorder="1" applyAlignment="1">
      <alignment horizontal="right" vertical="center" wrapText="1"/>
    </xf>
    <xf numFmtId="165" fontId="3" fillId="2" borderId="30" xfId="95" applyNumberFormat="1" applyFont="1" applyFill="1" applyBorder="1" applyAlignment="1">
      <alignment horizontal="right" vertical="center" wrapText="1"/>
    </xf>
    <xf numFmtId="165" fontId="3" fillId="2" borderId="11" xfId="95" applyNumberFormat="1" applyFont="1" applyFill="1" applyBorder="1" applyAlignment="1">
      <alignment horizontal="right" vertical="center" wrapText="1"/>
    </xf>
    <xf numFmtId="165" fontId="50" fillId="2" borderId="39" xfId="95" applyNumberFormat="1" applyFont="1" applyFill="1" applyBorder="1" applyAlignment="1">
      <alignment horizontal="right" vertical="center" wrapText="1"/>
    </xf>
    <xf numFmtId="165" fontId="28" fillId="2" borderId="14" xfId="95" applyNumberFormat="1" applyFont="1" applyFill="1" applyBorder="1" applyAlignment="1">
      <alignment horizontal="right" vertical="center" wrapText="1"/>
    </xf>
    <xf numFmtId="0" fontId="51" fillId="2" borderId="12" xfId="95" applyFont="1" applyFill="1" applyBorder="1" applyAlignment="1">
      <alignment horizontal="left" vertical="center" wrapText="1" indent="2"/>
    </xf>
    <xf numFmtId="165" fontId="51" fillId="2" borderId="3" xfId="95" applyNumberFormat="1" applyFont="1" applyFill="1" applyBorder="1" applyAlignment="1">
      <alignment horizontal="right" vertical="center" wrapText="1"/>
    </xf>
    <xf numFmtId="165" fontId="51" fillId="2" borderId="14" xfId="95" applyNumberFormat="1" applyFont="1" applyFill="1" applyBorder="1" applyAlignment="1">
      <alignment horizontal="right" vertical="center" wrapText="1"/>
    </xf>
    <xf numFmtId="165" fontId="51" fillId="2" borderId="13" xfId="95" applyNumberFormat="1" applyFont="1" applyFill="1" applyBorder="1" applyAlignment="1">
      <alignment horizontal="right" vertical="center" wrapText="1"/>
    </xf>
    <xf numFmtId="165" fontId="50" fillId="2" borderId="41" xfId="95" applyNumberFormat="1" applyFont="1" applyFill="1" applyBorder="1" applyAlignment="1">
      <alignment horizontal="right" vertical="center" wrapText="1"/>
    </xf>
    <xf numFmtId="165" fontId="50" fillId="2" borderId="3" xfId="95" applyNumberFormat="1" applyFont="1" applyFill="1" applyBorder="1" applyAlignment="1">
      <alignment horizontal="right" vertical="center" wrapText="1"/>
    </xf>
    <xf numFmtId="165" fontId="50" fillId="2" borderId="14" xfId="95" applyNumberFormat="1" applyFont="1" applyFill="1" applyBorder="1" applyAlignment="1">
      <alignment horizontal="right" vertical="center" wrapText="1"/>
    </xf>
    <xf numFmtId="165" fontId="51" fillId="2" borderId="41" xfId="95" applyNumberFormat="1" applyFont="1" applyFill="1" applyBorder="1" applyAlignment="1">
      <alignment horizontal="right" vertical="center" wrapText="1"/>
    </xf>
    <xf numFmtId="165" fontId="50" fillId="2" borderId="17" xfId="95" applyNumberFormat="1" applyFont="1" applyFill="1" applyBorder="1" applyAlignment="1">
      <alignment horizontal="right" vertical="center" wrapText="1"/>
    </xf>
    <xf numFmtId="0" fontId="50" fillId="2" borderId="0" xfId="95" applyFont="1" applyFill="1" applyAlignment="1">
      <alignment vertical="center" wrapText="1"/>
    </xf>
    <xf numFmtId="165" fontId="28" fillId="2" borderId="22" xfId="95" applyNumberFormat="1" applyFont="1" applyFill="1" applyBorder="1" applyAlignment="1">
      <alignment horizontal="right" vertical="center" wrapText="1"/>
    </xf>
    <xf numFmtId="165" fontId="56" fillId="2" borderId="14" xfId="95" applyNumberFormat="1" applyFont="1" applyFill="1" applyBorder="1" applyAlignment="1">
      <alignment horizontal="right" vertical="center" wrapText="1"/>
    </xf>
    <xf numFmtId="165" fontId="3" fillId="2" borderId="14" xfId="95" applyNumberFormat="1" applyFont="1" applyFill="1" applyBorder="1" applyAlignment="1">
      <alignment horizontal="right" vertical="center" wrapText="1"/>
    </xf>
    <xf numFmtId="165" fontId="28" fillId="2" borderId="3" xfId="95" applyNumberFormat="1" applyFont="1" applyFill="1" applyBorder="1" applyAlignment="1">
      <alignment horizontal="right" vertical="center" wrapText="1"/>
    </xf>
    <xf numFmtId="165" fontId="3" fillId="2" borderId="35" xfId="95" applyNumberFormat="1" applyFont="1" applyFill="1" applyBorder="1" applyAlignment="1">
      <alignment horizontal="right" vertical="center" wrapText="1"/>
    </xf>
    <xf numFmtId="165" fontId="3" fillId="2" borderId="47" xfId="95" applyNumberFormat="1" applyFont="1" applyFill="1" applyBorder="1" applyAlignment="1">
      <alignment horizontal="right" vertical="center" wrapText="1"/>
    </xf>
    <xf numFmtId="165" fontId="3" fillId="2" borderId="57" xfId="95" applyNumberFormat="1" applyFont="1" applyFill="1" applyBorder="1" applyAlignment="1">
      <alignment horizontal="right" vertical="center" wrapText="1"/>
    </xf>
    <xf numFmtId="165" fontId="3" fillId="2" borderId="74" xfId="95" applyNumberFormat="1" applyFont="1" applyFill="1" applyBorder="1" applyAlignment="1">
      <alignment horizontal="right" vertical="center" wrapText="1"/>
    </xf>
    <xf numFmtId="165" fontId="3" fillId="2" borderId="2" xfId="95" applyNumberFormat="1" applyFont="1" applyFill="1" applyBorder="1" applyAlignment="1">
      <alignment horizontal="right" vertical="center" wrapText="1"/>
    </xf>
    <xf numFmtId="165" fontId="3" fillId="2" borderId="53" xfId="95" applyNumberFormat="1" applyFont="1" applyFill="1" applyBorder="1" applyAlignment="1">
      <alignment horizontal="right" vertical="center" wrapText="1"/>
    </xf>
    <xf numFmtId="165" fontId="28" fillId="5" borderId="0" xfId="95" applyNumberFormat="1" applyFont="1" applyFill="1" applyAlignment="1">
      <alignment vertical="center" wrapText="1"/>
    </xf>
    <xf numFmtId="164" fontId="28" fillId="5" borderId="0" xfId="95" applyNumberFormat="1" applyFont="1" applyFill="1" applyBorder="1" applyAlignment="1">
      <alignment vertical="center" wrapText="1"/>
    </xf>
    <xf numFmtId="0" fontId="3" fillId="5" borderId="0" xfId="2" applyFont="1" applyFill="1" applyBorder="1" applyAlignment="1">
      <alignment horizontal="left" indent="1"/>
    </xf>
    <xf numFmtId="0" fontId="3" fillId="5" borderId="0" xfId="2" applyFont="1" applyFill="1"/>
    <xf numFmtId="0" fontId="28" fillId="5" borderId="0" xfId="95" applyFont="1" applyFill="1" applyBorder="1" applyAlignment="1">
      <alignment vertical="center" wrapText="1"/>
    </xf>
    <xf numFmtId="0" fontId="30" fillId="5" borderId="0" xfId="95" applyFont="1" applyFill="1" applyBorder="1" applyAlignment="1">
      <alignment vertical="center"/>
    </xf>
    <xf numFmtId="0" fontId="30" fillId="5" borderId="0" xfId="95" applyFont="1" applyFill="1" applyBorder="1" applyAlignment="1">
      <alignment horizontal="left" vertical="center"/>
    </xf>
    <xf numFmtId="0" fontId="30" fillId="5" borderId="0" xfId="95" applyFont="1" applyFill="1" applyBorder="1" applyAlignment="1">
      <alignment horizontal="left" vertical="center" wrapText="1"/>
    </xf>
    <xf numFmtId="0" fontId="30" fillId="5" borderId="0" xfId="95" applyFont="1" applyFill="1" applyAlignment="1">
      <alignment horizontal="left" vertical="center" wrapText="1"/>
    </xf>
    <xf numFmtId="0" fontId="30" fillId="5" borderId="0" xfId="95" applyFont="1" applyFill="1" applyAlignment="1">
      <alignment vertical="center"/>
    </xf>
    <xf numFmtId="0" fontId="30" fillId="5" borderId="0" xfId="95" applyFont="1" applyFill="1" applyAlignment="1">
      <alignment vertical="center" wrapText="1"/>
    </xf>
    <xf numFmtId="0" fontId="30" fillId="5" borderId="0" xfId="95" applyFont="1" applyFill="1" applyAlignment="1">
      <alignment horizontal="left" vertical="center" wrapText="1"/>
    </xf>
    <xf numFmtId="0" fontId="60" fillId="5" borderId="0" xfId="95" applyFont="1" applyFill="1" applyBorder="1" applyAlignment="1">
      <alignment vertical="center" wrapText="1"/>
    </xf>
    <xf numFmtId="0" fontId="60" fillId="5" borderId="0" xfId="95" applyFont="1" applyFill="1" applyBorder="1" applyAlignment="1">
      <alignment horizontal="left" vertical="center" wrapText="1"/>
    </xf>
    <xf numFmtId="0" fontId="30" fillId="5" borderId="0" xfId="95" applyFont="1" applyFill="1" applyBorder="1" applyAlignment="1">
      <alignment horizontal="left" vertical="center" wrapText="1"/>
    </xf>
    <xf numFmtId="0" fontId="30" fillId="5" borderId="0" xfId="95" applyFont="1" applyFill="1" applyBorder="1" applyAlignment="1">
      <alignment vertical="center" wrapText="1"/>
    </xf>
    <xf numFmtId="0" fontId="28" fillId="5" borderId="0" xfId="95" applyFont="1" applyFill="1" applyBorder="1" applyAlignment="1">
      <alignment vertical="center"/>
    </xf>
    <xf numFmtId="0" fontId="28" fillId="5" borderId="0" xfId="95" applyFont="1" applyFill="1" applyAlignment="1">
      <alignment vertical="center"/>
    </xf>
    <xf numFmtId="0" fontId="28" fillId="0" borderId="0" xfId="95" applyFont="1" applyFill="1" applyBorder="1" applyAlignment="1">
      <alignment vertical="center" wrapText="1"/>
    </xf>
    <xf numFmtId="165" fontId="28" fillId="0" borderId="0" xfId="95" applyNumberFormat="1" applyFont="1" applyFill="1" applyAlignment="1">
      <alignment vertical="center" wrapText="1"/>
    </xf>
    <xf numFmtId="0" fontId="3" fillId="2" borderId="47" xfId="95" applyFont="1" applyFill="1" applyBorder="1" applyAlignment="1">
      <alignment horizontal="left" vertical="center" wrapText="1" indent="1"/>
    </xf>
    <xf numFmtId="165" fontId="3" fillId="2" borderId="55" xfId="95" applyNumberFormat="1" applyFont="1" applyFill="1" applyBorder="1" applyAlignment="1">
      <alignment horizontal="right" vertical="center" wrapText="1"/>
    </xf>
    <xf numFmtId="165" fontId="3" fillId="2" borderId="9" xfId="95" applyNumberFormat="1" applyFont="1" applyFill="1" applyBorder="1" applyAlignment="1">
      <alignment horizontal="right" vertical="center" wrapText="1"/>
    </xf>
    <xf numFmtId="165" fontId="3" fillId="2" borderId="56" xfId="95" applyNumberFormat="1" applyFont="1" applyFill="1" applyBorder="1" applyAlignment="1">
      <alignment horizontal="right" vertical="center" wrapText="1"/>
    </xf>
    <xf numFmtId="165" fontId="3" fillId="2" borderId="31" xfId="95" applyNumberFormat="1" applyFont="1" applyFill="1" applyBorder="1" applyAlignment="1">
      <alignment horizontal="right" vertical="center" wrapText="1"/>
    </xf>
    <xf numFmtId="0" fontId="3" fillId="2" borderId="0" xfId="95" applyFont="1" applyFill="1" applyAlignment="1">
      <alignment vertical="center" wrapText="1"/>
    </xf>
    <xf numFmtId="0" fontId="50" fillId="2" borderId="68" xfId="95" applyFont="1" applyFill="1" applyBorder="1" applyAlignment="1">
      <alignment horizontal="left" vertical="center" wrapText="1" indent="1"/>
    </xf>
    <xf numFmtId="165" fontId="50" fillId="2" borderId="43" xfId="95" applyNumberFormat="1" applyFont="1" applyFill="1" applyBorder="1" applyAlignment="1">
      <alignment horizontal="right" vertical="center" wrapText="1"/>
    </xf>
    <xf numFmtId="165" fontId="50" fillId="2" borderId="37" xfId="95" applyNumberFormat="1" applyFont="1" applyFill="1" applyBorder="1" applyAlignment="1">
      <alignment horizontal="right" vertical="center" wrapText="1"/>
    </xf>
    <xf numFmtId="165" fontId="50" fillId="2" borderId="38" xfId="95" applyNumberFormat="1" applyFont="1" applyFill="1" applyBorder="1" applyAlignment="1">
      <alignment horizontal="right" vertical="center" wrapText="1"/>
    </xf>
    <xf numFmtId="0" fontId="3" fillId="2" borderId="12" xfId="95" applyFont="1" applyFill="1" applyBorder="1" applyAlignment="1">
      <alignment vertical="center" wrapText="1"/>
    </xf>
    <xf numFmtId="165" fontId="3" fillId="2" borderId="41" xfId="95" applyNumberFormat="1" applyFont="1" applyFill="1" applyBorder="1" applyAlignment="1">
      <alignment horizontal="right" vertical="center" wrapText="1"/>
    </xf>
    <xf numFmtId="165" fontId="3" fillId="2" borderId="13" xfId="95" applyNumberFormat="1" applyFont="1" applyFill="1" applyBorder="1" applyAlignment="1">
      <alignment horizontal="right" vertical="center" wrapText="1"/>
    </xf>
    <xf numFmtId="0" fontId="52" fillId="2" borderId="0" xfId="95" applyFont="1" applyFill="1" applyAlignment="1">
      <alignment vertical="center" wrapText="1"/>
    </xf>
    <xf numFmtId="0" fontId="53" fillId="2" borderId="12" xfId="95" applyFont="1" applyFill="1" applyBorder="1" applyAlignment="1">
      <alignment horizontal="left" vertical="center" wrapText="1" indent="1"/>
    </xf>
    <xf numFmtId="165" fontId="28" fillId="2" borderId="41" xfId="95" applyNumberFormat="1" applyFont="1" applyFill="1" applyBorder="1" applyAlignment="1">
      <alignment horizontal="right" vertical="center" wrapText="1"/>
    </xf>
    <xf numFmtId="0" fontId="54" fillId="2" borderId="69" xfId="0" applyFont="1" applyFill="1" applyBorder="1" applyAlignment="1">
      <alignment horizontal="left" vertical="center" wrapText="1"/>
    </xf>
    <xf numFmtId="0" fontId="51" fillId="2" borderId="0" xfId="95" applyFont="1" applyFill="1" applyAlignment="1">
      <alignment vertical="center" wrapText="1"/>
    </xf>
    <xf numFmtId="0" fontId="54" fillId="2" borderId="70" xfId="0" applyFont="1" applyFill="1" applyBorder="1" applyAlignment="1">
      <alignment horizontal="left" vertical="center" wrapText="1"/>
    </xf>
    <xf numFmtId="0" fontId="55" fillId="2" borderId="12" xfId="0" applyFont="1" applyFill="1" applyBorder="1" applyAlignment="1">
      <alignment horizontal="left" vertical="center" wrapText="1"/>
    </xf>
    <xf numFmtId="0" fontId="51" fillId="2" borderId="12" xfId="95" applyFont="1" applyFill="1" applyBorder="1" applyAlignment="1">
      <alignment horizontal="left" vertical="center" wrapText="1" indent="1"/>
    </xf>
    <xf numFmtId="0" fontId="57" fillId="2" borderId="12" xfId="95" applyFont="1" applyFill="1" applyBorder="1" applyAlignment="1">
      <alignment horizontal="left" vertical="center" wrapText="1" indent="1"/>
    </xf>
    <xf numFmtId="0" fontId="28" fillId="2" borderId="12" xfId="95" applyFont="1" applyFill="1" applyBorder="1" applyAlignment="1">
      <alignment horizontal="left" vertical="center" wrapText="1" indent="1"/>
    </xf>
    <xf numFmtId="165" fontId="28" fillId="2" borderId="13" xfId="95" applyNumberFormat="1" applyFont="1" applyFill="1" applyBorder="1" applyAlignment="1">
      <alignment horizontal="right" vertical="center" wrapText="1"/>
    </xf>
    <xf numFmtId="0" fontId="50" fillId="2" borderId="12" xfId="95" applyFont="1" applyFill="1" applyBorder="1" applyAlignment="1">
      <alignment horizontal="left" vertical="center" wrapText="1" indent="1"/>
    </xf>
    <xf numFmtId="0" fontId="28" fillId="2" borderId="0" xfId="95" applyFont="1" applyFill="1" applyAlignment="1">
      <alignment vertical="center" wrapText="1"/>
    </xf>
    <xf numFmtId="165" fontId="50" fillId="2" borderId="13" xfId="95" applyNumberFormat="1" applyFont="1" applyFill="1" applyBorder="1" applyAlignment="1">
      <alignment horizontal="right" vertical="center" wrapText="1"/>
    </xf>
    <xf numFmtId="0" fontId="28" fillId="2" borderId="71" xfId="95" applyFont="1" applyFill="1" applyBorder="1" applyAlignment="1">
      <alignment horizontal="left" vertical="center" wrapText="1" indent="1"/>
    </xf>
    <xf numFmtId="165" fontId="28" fillId="2" borderId="72" xfId="95" applyNumberFormat="1" applyFont="1" applyFill="1" applyBorder="1" applyAlignment="1">
      <alignment horizontal="right" vertical="center" wrapText="1"/>
    </xf>
    <xf numFmtId="165" fontId="28" fillId="2" borderId="73" xfId="95" applyNumberFormat="1" applyFont="1" applyFill="1" applyBorder="1" applyAlignment="1">
      <alignment horizontal="right" vertical="center" wrapText="1"/>
    </xf>
    <xf numFmtId="165" fontId="28" fillId="2" borderId="75" xfId="95" applyNumberFormat="1" applyFont="1" applyFill="1" applyBorder="1" applyAlignment="1">
      <alignment horizontal="right" vertical="center" wrapText="1"/>
    </xf>
    <xf numFmtId="0" fontId="50" fillId="2" borderId="47" xfId="95" applyFont="1" applyFill="1" applyBorder="1" applyAlignment="1">
      <alignment horizontal="left" vertical="center" wrapText="1" indent="1"/>
    </xf>
    <xf numFmtId="165" fontId="50" fillId="2" borderId="30" xfId="95" applyNumberFormat="1" applyFont="1" applyFill="1" applyBorder="1" applyAlignment="1">
      <alignment horizontal="right" vertical="center" wrapText="1"/>
    </xf>
    <xf numFmtId="165" fontId="50" fillId="2" borderId="35" xfId="95" applyNumberFormat="1" applyFont="1" applyFill="1" applyBorder="1" applyAlignment="1">
      <alignment horizontal="right" vertical="center" wrapText="1"/>
    </xf>
    <xf numFmtId="165" fontId="50" fillId="2" borderId="51" xfId="95" applyNumberFormat="1" applyFont="1" applyFill="1" applyBorder="1" applyAlignment="1">
      <alignment horizontal="right" vertical="center" wrapText="1"/>
    </xf>
    <xf numFmtId="0" fontId="3" fillId="2" borderId="68" xfId="95" applyFont="1" applyFill="1" applyBorder="1" applyAlignment="1">
      <alignment horizontal="left" vertical="center" wrapText="1" indent="1"/>
    </xf>
    <xf numFmtId="165" fontId="3" fillId="2" borderId="43" xfId="95" applyNumberFormat="1" applyFont="1" applyFill="1" applyBorder="1" applyAlignment="1">
      <alignment horizontal="right" vertical="center" wrapText="1"/>
    </xf>
    <xf numFmtId="165" fontId="3" fillId="2" borderId="39" xfId="95" applyNumberFormat="1" applyFont="1" applyFill="1" applyBorder="1" applyAlignment="1">
      <alignment horizontal="right" vertical="center" wrapText="1"/>
    </xf>
    <xf numFmtId="165" fontId="3" fillId="2" borderId="38" xfId="95" applyNumberFormat="1" applyFont="1" applyFill="1" applyBorder="1" applyAlignment="1">
      <alignment horizontal="right" vertical="center" wrapText="1"/>
    </xf>
    <xf numFmtId="165" fontId="3" fillId="2" borderId="44" xfId="95" applyNumberFormat="1" applyFont="1" applyFill="1" applyBorder="1" applyAlignment="1">
      <alignment horizontal="right" vertical="center" wrapText="1"/>
    </xf>
    <xf numFmtId="165" fontId="51" fillId="2" borderId="43" xfId="95" applyNumberFormat="1" applyFont="1" applyFill="1" applyBorder="1" applyAlignment="1">
      <alignment horizontal="right" vertical="center" wrapText="1"/>
    </xf>
    <xf numFmtId="165" fontId="58" fillId="2" borderId="14" xfId="95" applyNumberFormat="1" applyFont="1" applyFill="1" applyBorder="1" applyAlignment="1">
      <alignment horizontal="right" vertical="center" wrapText="1"/>
    </xf>
    <xf numFmtId="165" fontId="51" fillId="2" borderId="44" xfId="95" applyNumberFormat="1" applyFont="1" applyFill="1" applyBorder="1" applyAlignment="1">
      <alignment horizontal="right" vertical="center" wrapText="1"/>
    </xf>
    <xf numFmtId="165" fontId="58" fillId="2" borderId="37" xfId="95" applyNumberFormat="1" applyFont="1" applyFill="1" applyBorder="1" applyAlignment="1">
      <alignment horizontal="right" vertical="center" wrapText="1"/>
    </xf>
    <xf numFmtId="0" fontId="3" fillId="2" borderId="12" xfId="95" applyFont="1" applyFill="1" applyBorder="1" applyAlignment="1">
      <alignment horizontal="left" vertical="center" wrapText="1" indent="1"/>
    </xf>
    <xf numFmtId="165" fontId="3" fillId="2" borderId="17" xfId="95" applyNumberFormat="1" applyFont="1" applyFill="1" applyBorder="1" applyAlignment="1">
      <alignment horizontal="right" vertical="center" wrapText="1"/>
    </xf>
    <xf numFmtId="165" fontId="58" fillId="2" borderId="3" xfId="95" applyNumberFormat="1" applyFont="1" applyFill="1" applyBorder="1" applyAlignment="1">
      <alignment horizontal="right" vertical="center" wrapText="1"/>
    </xf>
    <xf numFmtId="165" fontId="51" fillId="2" borderId="17" xfId="95" applyNumberFormat="1" applyFont="1" applyFill="1" applyBorder="1" applyAlignment="1">
      <alignment horizontal="right" vertical="center" wrapText="1"/>
    </xf>
    <xf numFmtId="0" fontId="57" fillId="2" borderId="71" xfId="95" applyFont="1" applyFill="1" applyBorder="1" applyAlignment="1">
      <alignment horizontal="left" vertical="center" wrapText="1" indent="1"/>
    </xf>
    <xf numFmtId="165" fontId="51" fillId="2" borderId="72" xfId="95" applyNumberFormat="1" applyFont="1" applyFill="1" applyBorder="1" applyAlignment="1">
      <alignment horizontal="right" vertical="center" wrapText="1"/>
    </xf>
    <xf numFmtId="165" fontId="51" fillId="2" borderId="73" xfId="95" applyNumberFormat="1" applyFont="1" applyFill="1" applyBorder="1" applyAlignment="1">
      <alignment horizontal="right" vertical="center" wrapText="1"/>
    </xf>
    <xf numFmtId="165" fontId="51" fillId="2" borderId="75" xfId="95" applyNumberFormat="1" applyFont="1" applyFill="1" applyBorder="1" applyAlignment="1">
      <alignment horizontal="right" vertical="center" wrapText="1"/>
    </xf>
    <xf numFmtId="165" fontId="51" fillId="2" borderId="76" xfId="95" applyNumberFormat="1" applyFont="1" applyFill="1" applyBorder="1" applyAlignment="1">
      <alignment horizontal="right" vertical="center" wrapText="1"/>
    </xf>
    <xf numFmtId="0" fontId="3" fillId="2" borderId="58" xfId="95" applyFont="1" applyFill="1" applyBorder="1" applyAlignment="1">
      <alignment horizontal="left" vertical="center" wrapText="1" indent="1"/>
    </xf>
    <xf numFmtId="165" fontId="3" fillId="2" borderId="15" xfId="95" applyNumberFormat="1" applyFont="1" applyFill="1" applyBorder="1" applyAlignment="1">
      <alignment horizontal="right" vertical="center" wrapText="1"/>
    </xf>
    <xf numFmtId="165" fontId="3" fillId="2" borderId="54" xfId="95" applyNumberFormat="1" applyFont="1" applyFill="1" applyBorder="1" applyAlignment="1">
      <alignment horizontal="right" vertical="center" wrapText="1"/>
    </xf>
    <xf numFmtId="165" fontId="3" fillId="2" borderId="61" xfId="95" applyNumberFormat="1" applyFont="1" applyFill="1" applyBorder="1" applyAlignment="1">
      <alignment horizontal="right" vertical="center" wrapText="1"/>
    </xf>
    <xf numFmtId="165" fontId="3" fillId="2" borderId="62" xfId="95" applyNumberFormat="1" applyFont="1" applyFill="1" applyBorder="1" applyAlignment="1">
      <alignment horizontal="right" vertical="center" wrapText="1"/>
    </xf>
    <xf numFmtId="165" fontId="3" fillId="2" borderId="0" xfId="95" applyNumberFormat="1" applyFont="1" applyFill="1" applyBorder="1" applyAlignment="1">
      <alignment horizontal="right" vertical="center" wrapText="1"/>
    </xf>
    <xf numFmtId="0" fontId="3" fillId="2" borderId="47" xfId="95" applyFont="1" applyFill="1" applyBorder="1" applyAlignment="1">
      <alignment vertical="center" wrapText="1"/>
    </xf>
    <xf numFmtId="0" fontId="50" fillId="2" borderId="68" xfId="95" applyFont="1" applyFill="1" applyBorder="1" applyAlignment="1">
      <alignment horizontal="left" vertical="center" wrapText="1"/>
    </xf>
    <xf numFmtId="165" fontId="50" fillId="2" borderId="44" xfId="95" applyNumberFormat="1" applyFont="1" applyFill="1" applyBorder="1" applyAlignment="1">
      <alignment horizontal="right" vertical="center" wrapText="1"/>
    </xf>
    <xf numFmtId="0" fontId="28" fillId="2" borderId="12" xfId="95" applyFont="1" applyFill="1" applyBorder="1" applyAlignment="1">
      <alignment horizontal="left" vertical="center" wrapText="1" indent="2"/>
    </xf>
    <xf numFmtId="165" fontId="28" fillId="2" borderId="17" xfId="95" applyNumberFormat="1" applyFont="1" applyFill="1" applyBorder="1" applyAlignment="1">
      <alignment horizontal="right" vertical="center" wrapText="1"/>
    </xf>
    <xf numFmtId="0" fontId="50" fillId="2" borderId="12" xfId="95" applyFont="1" applyFill="1" applyBorder="1" applyAlignment="1">
      <alignment vertical="center" wrapText="1"/>
    </xf>
    <xf numFmtId="0" fontId="50" fillId="2" borderId="12" xfId="95" applyFont="1" applyFill="1" applyBorder="1" applyAlignment="1">
      <alignment horizontal="left" vertical="center" wrapText="1"/>
    </xf>
    <xf numFmtId="0" fontId="59" fillId="2" borderId="69" xfId="4" applyFont="1" applyFill="1" applyBorder="1" applyAlignment="1">
      <alignment horizontal="left" vertical="center" wrapText="1" indent="1"/>
    </xf>
    <xf numFmtId="165" fontId="28" fillId="2" borderId="40" xfId="95" applyNumberFormat="1" applyFont="1" applyFill="1" applyBorder="1" applyAlignment="1">
      <alignment horizontal="right" vertical="center" wrapText="1"/>
    </xf>
    <xf numFmtId="0" fontId="50" fillId="2" borderId="68" xfId="95" applyFont="1" applyFill="1" applyBorder="1" applyAlignment="1">
      <alignment vertical="center" wrapText="1"/>
    </xf>
    <xf numFmtId="165" fontId="28" fillId="2" borderId="37" xfId="95" applyNumberFormat="1" applyFont="1" applyFill="1" applyBorder="1" applyAlignment="1">
      <alignment horizontal="right" vertical="center" wrapText="1"/>
    </xf>
    <xf numFmtId="0" fontId="28" fillId="2" borderId="12" xfId="95" applyFont="1" applyFill="1" applyBorder="1" applyAlignment="1">
      <alignment horizontal="left" vertical="top" wrapText="1" indent="1"/>
    </xf>
    <xf numFmtId="0" fontId="51" fillId="2" borderId="12" xfId="95" applyFont="1" applyFill="1" applyBorder="1" applyAlignment="1">
      <alignment horizontal="left" vertical="top" wrapText="1" indent="1"/>
    </xf>
    <xf numFmtId="0" fontId="28" fillId="2" borderId="12" xfId="95" applyFont="1" applyFill="1" applyBorder="1" applyAlignment="1">
      <alignment vertical="center" wrapText="1"/>
    </xf>
    <xf numFmtId="165" fontId="3" fillId="2" borderId="77" xfId="95" applyNumberFormat="1" applyFont="1" applyFill="1" applyBorder="1" applyAlignment="1">
      <alignment horizontal="right" vertical="center" wrapText="1"/>
    </xf>
    <xf numFmtId="0" fontId="3" fillId="2" borderId="28" xfId="2" applyFont="1" applyFill="1" applyBorder="1" applyAlignment="1">
      <alignment vertical="center"/>
    </xf>
    <xf numFmtId="165" fontId="3" fillId="2" borderId="29" xfId="95" applyNumberFormat="1" applyFont="1" applyFill="1" applyBorder="1" applyAlignment="1">
      <alignment horizontal="right" vertical="center" wrapText="1"/>
    </xf>
    <xf numFmtId="165" fontId="3" fillId="2" borderId="33" xfId="95" applyNumberFormat="1" applyFont="1" applyFill="1" applyBorder="1" applyAlignment="1">
      <alignment horizontal="right" vertical="center" wrapText="1"/>
    </xf>
    <xf numFmtId="165" fontId="3" fillId="2" borderId="75" xfId="95" applyNumberFormat="1" applyFont="1" applyFill="1" applyBorder="1" applyAlignment="1">
      <alignment horizontal="right" vertical="center" wrapText="1"/>
    </xf>
    <xf numFmtId="165" fontId="3" fillId="2" borderId="73" xfId="95" applyNumberFormat="1" applyFont="1" applyFill="1" applyBorder="1" applyAlignment="1">
      <alignment horizontal="right" vertical="center" wrapText="1"/>
    </xf>
    <xf numFmtId="0" fontId="3" fillId="2" borderId="47" xfId="2" applyFont="1" applyFill="1" applyBorder="1" applyAlignment="1">
      <alignment vertical="center"/>
    </xf>
  </cellXfs>
  <cellStyles count="96">
    <cellStyle name="Normal_Cadrul global" xfId="95"/>
    <cellStyle name="Normal_Formele 1, 2,3,4_2003" xfId="2"/>
    <cellStyle name="Normal_Machet_DS anulala 2003_ anexele" xfId="5"/>
    <cellStyle name="Обычный" xfId="0" builtinId="0"/>
    <cellStyle name="Обычный 10" xfId="13"/>
    <cellStyle name="Обычный 100" xfId="92"/>
    <cellStyle name="Обычный 103" xfId="93"/>
    <cellStyle name="Обычный 104" xfId="94"/>
    <cellStyle name="Обычный 11" xfId="14"/>
    <cellStyle name="Обычный 12" xfId="15"/>
    <cellStyle name="Обычный 13" xfId="16"/>
    <cellStyle name="Обычный 14" xfId="17"/>
    <cellStyle name="Обычный 15" xfId="18"/>
    <cellStyle name="Обычный 16" xfId="19"/>
    <cellStyle name="Обычный 17" xfId="20"/>
    <cellStyle name="Обычный 18" xfId="21"/>
    <cellStyle name="Обычный 2" xfId="4"/>
    <cellStyle name="Обычный 22" xfId="24"/>
    <cellStyle name="Обычный 23" xfId="22"/>
    <cellStyle name="Обычный 24" xfId="23"/>
    <cellStyle name="Обычный 25" xfId="25"/>
    <cellStyle name="Обычный 26" xfId="26"/>
    <cellStyle name="Обычный 27" xfId="27"/>
    <cellStyle name="Обычный 28" xfId="28"/>
    <cellStyle name="Обычный 29" xfId="29"/>
    <cellStyle name="Обычный 3" xfId="6"/>
    <cellStyle name="Обычный 3 2" xfId="3"/>
    <cellStyle name="Обычный 30" xfId="30"/>
    <cellStyle name="Обычный 31" xfId="31"/>
    <cellStyle name="Обычный 32" xfId="32"/>
    <cellStyle name="Обычный 33" xfId="33"/>
    <cellStyle name="Обычный 34" xfId="35"/>
    <cellStyle name="Обычный 35" xfId="36"/>
    <cellStyle name="Обычный 36" xfId="37"/>
    <cellStyle name="Обычный 37" xfId="38"/>
    <cellStyle name="Обычный 39" xfId="39"/>
    <cellStyle name="Обычный 4" xfId="7"/>
    <cellStyle name="Обычный 40" xfId="40"/>
    <cellStyle name="Обычный 41" xfId="41"/>
    <cellStyle name="Обычный 42" xfId="42"/>
    <cellStyle name="Обычный 44" xfId="43"/>
    <cellStyle name="Обычный 45" xfId="44"/>
    <cellStyle name="Обычный 46" xfId="45"/>
    <cellStyle name="Обычный 47" xfId="46"/>
    <cellStyle name="Обычный 48" xfId="47"/>
    <cellStyle name="Обычный 49" xfId="48"/>
    <cellStyle name="Обычный 5" xfId="8"/>
    <cellStyle name="Обычный 52" xfId="34"/>
    <cellStyle name="Обычный 53" xfId="49"/>
    <cellStyle name="Обычный 54" xfId="50"/>
    <cellStyle name="Обычный 55" xfId="51"/>
    <cellStyle name="Обычный 56" xfId="52"/>
    <cellStyle name="Обычный 57" xfId="53"/>
    <cellStyle name="Обычный 58" xfId="54"/>
    <cellStyle name="Обычный 59" xfId="55"/>
    <cellStyle name="Обычный 6" xfId="9"/>
    <cellStyle name="Обычный 60" xfId="56"/>
    <cellStyle name="Обычный 61" xfId="57"/>
    <cellStyle name="Обычный 62" xfId="58"/>
    <cellStyle name="Обычный 63" xfId="59"/>
    <cellStyle name="Обычный 64" xfId="60"/>
    <cellStyle name="Обычный 65" xfId="61"/>
    <cellStyle name="Обычный 66" xfId="62"/>
    <cellStyle name="Обычный 67" xfId="63"/>
    <cellStyle name="Обычный 68" xfId="64"/>
    <cellStyle name="Обычный 7" xfId="10"/>
    <cellStyle name="Обычный 71" xfId="65"/>
    <cellStyle name="Обычный 72" xfId="66"/>
    <cellStyle name="Обычный 73" xfId="67"/>
    <cellStyle name="Обычный 74" xfId="68"/>
    <cellStyle name="Обычный 75" xfId="69"/>
    <cellStyle name="Обычный 76" xfId="70"/>
    <cellStyle name="Обычный 77" xfId="71"/>
    <cellStyle name="Обычный 8" xfId="11"/>
    <cellStyle name="Обычный 80" xfId="72"/>
    <cellStyle name="Обычный 81" xfId="73"/>
    <cellStyle name="Обычный 82" xfId="74"/>
    <cellStyle name="Обычный 83" xfId="75"/>
    <cellStyle name="Обычный 84" xfId="76"/>
    <cellStyle name="Обычный 85" xfId="77"/>
    <cellStyle name="Обычный 86" xfId="78"/>
    <cellStyle name="Обычный 87" xfId="79"/>
    <cellStyle name="Обычный 88" xfId="80"/>
    <cellStyle name="Обычный 89" xfId="81"/>
    <cellStyle name="Обычный 9" xfId="12"/>
    <cellStyle name="Обычный 90" xfId="82"/>
    <cellStyle name="Обычный 91" xfId="83"/>
    <cellStyle name="Обычный 92" xfId="84"/>
    <cellStyle name="Обычный 93" xfId="85"/>
    <cellStyle name="Обычный 94" xfId="86"/>
    <cellStyle name="Обычный 95" xfId="87"/>
    <cellStyle name="Обычный 96" xfId="88"/>
    <cellStyle name="Обычный 97" xfId="89"/>
    <cellStyle name="Обычный 98" xfId="90"/>
    <cellStyle name="Обычный 99" xfId="91"/>
    <cellStyle name="Финансовый" xfId="1" builtinId="3"/>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6"/>
  <sheetViews>
    <sheetView tabSelected="1" workbookViewId="0">
      <selection activeCell="J15" sqref="J15"/>
    </sheetView>
  </sheetViews>
  <sheetFormatPr defaultRowHeight="12.75" x14ac:dyDescent="0.2"/>
  <cols>
    <col min="1" max="1" width="60.7109375" style="2" customWidth="1"/>
    <col min="2" max="2" width="6.7109375" style="3" customWidth="1"/>
    <col min="3" max="6" width="15.7109375" style="4" customWidth="1"/>
    <col min="7" max="7" width="6.7109375" style="1" customWidth="1"/>
    <col min="8" max="8" width="15.7109375" customWidth="1"/>
    <col min="9" max="9" width="6.7109375" customWidth="1"/>
  </cols>
  <sheetData>
    <row r="1" spans="1:7" x14ac:dyDescent="0.2">
      <c r="E1" s="26" t="s">
        <v>72</v>
      </c>
      <c r="F1" s="27"/>
      <c r="G1" s="28"/>
    </row>
    <row r="2" spans="1:7" ht="39.950000000000003" customHeight="1" x14ac:dyDescent="0.2">
      <c r="E2" s="26" t="s">
        <v>73</v>
      </c>
      <c r="F2" s="27"/>
      <c r="G2" s="27"/>
    </row>
    <row r="3" spans="1:7" ht="65.099999999999994" customHeight="1" x14ac:dyDescent="0.2">
      <c r="A3" s="25" t="s">
        <v>71</v>
      </c>
      <c r="B3" s="25"/>
      <c r="C3" s="25"/>
      <c r="D3" s="25"/>
      <c r="E3" s="25"/>
      <c r="F3" s="25"/>
      <c r="G3" s="25"/>
    </row>
    <row r="4" spans="1:7" x14ac:dyDescent="0.2">
      <c r="F4" s="4" t="s">
        <v>74</v>
      </c>
    </row>
    <row r="5" spans="1:7" ht="28.5" customHeight="1" x14ac:dyDescent="0.2">
      <c r="A5" s="29" t="s">
        <v>75</v>
      </c>
      <c r="B5" s="30" t="s">
        <v>76</v>
      </c>
      <c r="C5" s="31" t="s">
        <v>77</v>
      </c>
      <c r="D5" s="31" t="s">
        <v>78</v>
      </c>
      <c r="E5" s="31" t="s">
        <v>79</v>
      </c>
      <c r="F5" s="31" t="s">
        <v>80</v>
      </c>
      <c r="G5" s="31"/>
    </row>
    <row r="6" spans="1:7" x14ac:dyDescent="0.2">
      <c r="A6" s="29"/>
      <c r="B6" s="30"/>
      <c r="C6" s="31"/>
      <c r="D6" s="31"/>
      <c r="E6" s="31"/>
      <c r="F6" s="5" t="s">
        <v>81</v>
      </c>
      <c r="G6" s="6" t="s">
        <v>82</v>
      </c>
    </row>
    <row r="7" spans="1:7" ht="11.1" customHeight="1" x14ac:dyDescent="0.2">
      <c r="A7" s="7">
        <v>1</v>
      </c>
      <c r="B7" s="8" t="s">
        <v>16</v>
      </c>
      <c r="C7" s="8">
        <v>3</v>
      </c>
      <c r="D7" s="8">
        <v>4</v>
      </c>
      <c r="E7" s="8">
        <v>5</v>
      </c>
      <c r="F7" s="8">
        <v>6</v>
      </c>
      <c r="G7" s="8">
        <v>7</v>
      </c>
    </row>
    <row r="8" spans="1:7" x14ac:dyDescent="0.2">
      <c r="A8" s="12" t="s">
        <v>0</v>
      </c>
      <c r="B8" s="15" t="s">
        <v>1</v>
      </c>
      <c r="C8" s="13">
        <v>44136645</v>
      </c>
      <c r="D8" s="13">
        <v>37281173.200000003</v>
      </c>
      <c r="E8" s="13">
        <v>38500513.5</v>
      </c>
      <c r="F8" s="13">
        <v>1219340.3</v>
      </c>
      <c r="G8" s="14" t="s">
        <v>2</v>
      </c>
    </row>
    <row r="9" spans="1:7" x14ac:dyDescent="0.2">
      <c r="A9" s="9" t="s">
        <v>3</v>
      </c>
      <c r="B9" s="16" t="s">
        <v>4</v>
      </c>
      <c r="C9" s="10">
        <v>40536199</v>
      </c>
      <c r="D9" s="10">
        <v>34226670</v>
      </c>
      <c r="E9" s="10">
        <v>35772086.399999999</v>
      </c>
      <c r="F9" s="10">
        <v>1545416.4</v>
      </c>
      <c r="G9" s="11" t="s">
        <v>5</v>
      </c>
    </row>
    <row r="10" spans="1:7" x14ac:dyDescent="0.2">
      <c r="A10" s="9" t="s">
        <v>6</v>
      </c>
      <c r="B10" s="16" t="s">
        <v>7</v>
      </c>
      <c r="C10" s="10">
        <v>1773455.5</v>
      </c>
      <c r="D10" s="10">
        <v>952079</v>
      </c>
      <c r="E10" s="10">
        <v>624187.6</v>
      </c>
      <c r="F10" s="10">
        <v>-327891.40000000002</v>
      </c>
      <c r="G10" s="11" t="s">
        <v>8</v>
      </c>
    </row>
    <row r="11" spans="1:7" x14ac:dyDescent="0.2">
      <c r="A11" s="9" t="s">
        <v>9</v>
      </c>
      <c r="B11" s="16" t="s">
        <v>10</v>
      </c>
      <c r="C11" s="10">
        <v>1800331.9</v>
      </c>
      <c r="D11" s="10">
        <v>2084630.4</v>
      </c>
      <c r="E11" s="10">
        <v>2087670.8</v>
      </c>
      <c r="F11" s="10">
        <v>3040.4</v>
      </c>
      <c r="G11" s="11" t="s">
        <v>11</v>
      </c>
    </row>
    <row r="12" spans="1:7" x14ac:dyDescent="0.2">
      <c r="A12" s="9" t="s">
        <v>12</v>
      </c>
      <c r="B12" s="16" t="s">
        <v>13</v>
      </c>
      <c r="C12" s="10">
        <v>26658.6</v>
      </c>
      <c r="D12" s="10">
        <v>17793.8</v>
      </c>
      <c r="E12" s="10">
        <v>16568.7</v>
      </c>
      <c r="F12" s="10">
        <v>-1225.0999999999999</v>
      </c>
      <c r="G12" s="11" t="s">
        <v>14</v>
      </c>
    </row>
    <row r="13" spans="1:7" x14ac:dyDescent="0.2">
      <c r="A13" s="12" t="s">
        <v>15</v>
      </c>
      <c r="B13" s="15" t="s">
        <v>83</v>
      </c>
      <c r="C13" s="13">
        <v>51551945</v>
      </c>
      <c r="D13" s="13">
        <v>53280573.200000003</v>
      </c>
      <c r="E13" s="13">
        <v>49635378.700000003</v>
      </c>
      <c r="F13" s="13">
        <v>-3645194.5</v>
      </c>
      <c r="G13" s="14" t="s">
        <v>17</v>
      </c>
    </row>
    <row r="14" spans="1:7" x14ac:dyDescent="0.2">
      <c r="A14" s="17" t="s">
        <v>18</v>
      </c>
      <c r="B14" s="20" t="s">
        <v>19</v>
      </c>
      <c r="C14" s="18"/>
      <c r="D14" s="18"/>
      <c r="E14" s="18"/>
      <c r="F14" s="18"/>
      <c r="G14" s="19" t="s">
        <v>19</v>
      </c>
    </row>
    <row r="15" spans="1:7" x14ac:dyDescent="0.2">
      <c r="A15" s="9" t="s">
        <v>20</v>
      </c>
      <c r="B15" s="16" t="s">
        <v>21</v>
      </c>
      <c r="C15" s="10">
        <v>7009983.5999999996</v>
      </c>
      <c r="D15" s="10">
        <v>7347786.5999999996</v>
      </c>
      <c r="E15" s="10">
        <v>7040590.2000000002</v>
      </c>
      <c r="F15" s="10">
        <v>-307196.40000000002</v>
      </c>
      <c r="G15" s="11" t="s">
        <v>22</v>
      </c>
    </row>
    <row r="16" spans="1:7" x14ac:dyDescent="0.2">
      <c r="A16" s="9" t="s">
        <v>23</v>
      </c>
      <c r="B16" s="16" t="s">
        <v>24</v>
      </c>
      <c r="C16" s="10">
        <v>24847233.800000001</v>
      </c>
      <c r="D16" s="10">
        <v>27940977.5</v>
      </c>
      <c r="E16" s="10">
        <v>26920984.699999999</v>
      </c>
      <c r="F16" s="10">
        <v>-1019992.8</v>
      </c>
      <c r="G16" s="11" t="s">
        <v>25</v>
      </c>
    </row>
    <row r="17" spans="1:7" x14ac:dyDescent="0.2">
      <c r="A17" s="9" t="s">
        <v>26</v>
      </c>
      <c r="B17" s="16" t="s">
        <v>27</v>
      </c>
      <c r="C17" s="10">
        <v>4133374</v>
      </c>
      <c r="D17" s="10">
        <v>1598736</v>
      </c>
      <c r="E17" s="10">
        <v>1524229.2</v>
      </c>
      <c r="F17" s="10">
        <v>-74506.8</v>
      </c>
      <c r="G17" s="11" t="s">
        <v>28</v>
      </c>
    </row>
    <row r="18" spans="1:7" x14ac:dyDescent="0.2">
      <c r="A18" s="12" t="s">
        <v>29</v>
      </c>
      <c r="B18" s="15" t="s">
        <v>84</v>
      </c>
      <c r="C18" s="13">
        <v>-7415300</v>
      </c>
      <c r="D18" s="13">
        <v>-15999400</v>
      </c>
      <c r="E18" s="13">
        <v>-11134865.199999999</v>
      </c>
      <c r="F18" s="13">
        <v>4864534.8</v>
      </c>
      <c r="G18" s="14" t="s">
        <v>30</v>
      </c>
    </row>
    <row r="19" spans="1:7" x14ac:dyDescent="0.2">
      <c r="A19" s="12" t="s">
        <v>31</v>
      </c>
      <c r="B19" s="15" t="s">
        <v>85</v>
      </c>
      <c r="C19" s="13">
        <v>7415300</v>
      </c>
      <c r="D19" s="13">
        <v>15999400</v>
      </c>
      <c r="E19" s="13">
        <v>11134865.199999999</v>
      </c>
      <c r="F19" s="13">
        <v>-4864534.8</v>
      </c>
      <c r="G19" s="14" t="s">
        <v>30</v>
      </c>
    </row>
    <row r="20" spans="1:7" x14ac:dyDescent="0.2">
      <c r="A20" s="12" t="s">
        <v>33</v>
      </c>
      <c r="B20" s="15" t="s">
        <v>32</v>
      </c>
      <c r="C20" s="13">
        <v>-1455260.5</v>
      </c>
      <c r="D20" s="13">
        <v>-822997.7</v>
      </c>
      <c r="E20" s="13">
        <v>-288519.7</v>
      </c>
      <c r="F20" s="13">
        <v>534478</v>
      </c>
      <c r="G20" s="14" t="s">
        <v>34</v>
      </c>
    </row>
    <row r="21" spans="1:7" x14ac:dyDescent="0.2">
      <c r="A21" s="9" t="s">
        <v>35</v>
      </c>
      <c r="B21" s="16" t="s">
        <v>36</v>
      </c>
      <c r="C21" s="10">
        <v>411103.6</v>
      </c>
      <c r="D21" s="10">
        <v>518060.4</v>
      </c>
      <c r="E21" s="10">
        <v>359418.1</v>
      </c>
      <c r="F21" s="10">
        <v>-158642.29999999999</v>
      </c>
      <c r="G21" s="11" t="s">
        <v>37</v>
      </c>
    </row>
    <row r="22" spans="1:7" x14ac:dyDescent="0.2">
      <c r="A22" s="9" t="s">
        <v>38</v>
      </c>
      <c r="B22" s="16" t="s">
        <v>39</v>
      </c>
      <c r="C22" s="10"/>
      <c r="D22" s="10"/>
      <c r="E22" s="10">
        <v>-31219.4</v>
      </c>
      <c r="F22" s="10">
        <v>-31219.4</v>
      </c>
      <c r="G22" s="11" t="s">
        <v>19</v>
      </c>
    </row>
    <row r="23" spans="1:7" x14ac:dyDescent="0.2">
      <c r="A23" s="9" t="s">
        <v>40</v>
      </c>
      <c r="B23" s="16" t="s">
        <v>41</v>
      </c>
      <c r="C23" s="10"/>
      <c r="D23" s="10"/>
      <c r="E23" s="10">
        <v>-2486.9</v>
      </c>
      <c r="F23" s="10">
        <v>-2486.9</v>
      </c>
      <c r="G23" s="11" t="s">
        <v>19</v>
      </c>
    </row>
    <row r="24" spans="1:7" x14ac:dyDescent="0.2">
      <c r="A24" s="9" t="s">
        <v>42</v>
      </c>
      <c r="B24" s="16" t="s">
        <v>43</v>
      </c>
      <c r="C24" s="10"/>
      <c r="D24" s="10"/>
      <c r="E24" s="10">
        <v>11</v>
      </c>
      <c r="F24" s="10">
        <v>11</v>
      </c>
      <c r="G24" s="11" t="s">
        <v>19</v>
      </c>
    </row>
    <row r="25" spans="1:7" x14ac:dyDescent="0.2">
      <c r="A25" s="9" t="s">
        <v>44</v>
      </c>
      <c r="B25" s="16" t="s">
        <v>45</v>
      </c>
      <c r="C25" s="10">
        <v>48440.2</v>
      </c>
      <c r="D25" s="10">
        <v>37159.300000000003</v>
      </c>
      <c r="E25" s="10">
        <v>37290.300000000003</v>
      </c>
      <c r="F25" s="10">
        <v>131</v>
      </c>
      <c r="G25" s="11" t="s">
        <v>46</v>
      </c>
    </row>
    <row r="26" spans="1:7" x14ac:dyDescent="0.2">
      <c r="A26" s="9" t="s">
        <v>47</v>
      </c>
      <c r="B26" s="16" t="s">
        <v>48</v>
      </c>
      <c r="C26" s="10">
        <v>-1914804.3</v>
      </c>
      <c r="D26" s="10">
        <v>-1378217.4</v>
      </c>
      <c r="E26" s="10">
        <v>-651532.80000000005</v>
      </c>
      <c r="F26" s="10">
        <v>726684.6</v>
      </c>
      <c r="G26" s="11" t="s">
        <v>49</v>
      </c>
    </row>
    <row r="27" spans="1:7" x14ac:dyDescent="0.2">
      <c r="A27" s="12" t="s">
        <v>50</v>
      </c>
      <c r="B27" s="15" t="s">
        <v>51</v>
      </c>
      <c r="C27" s="13">
        <v>7984452</v>
      </c>
      <c r="D27" s="13">
        <v>19860056.100000001</v>
      </c>
      <c r="E27" s="13">
        <v>12980075.300000001</v>
      </c>
      <c r="F27" s="13">
        <v>-6879980.7999999998</v>
      </c>
      <c r="G27" s="14" t="s">
        <v>52</v>
      </c>
    </row>
    <row r="28" spans="1:7" x14ac:dyDescent="0.2">
      <c r="A28" s="9" t="s">
        <v>53</v>
      </c>
      <c r="B28" s="16" t="s">
        <v>54</v>
      </c>
      <c r="C28" s="10">
        <v>1604188</v>
      </c>
      <c r="D28" s="10">
        <v>5350694</v>
      </c>
      <c r="E28" s="10">
        <v>5607835.2000000002</v>
      </c>
      <c r="F28" s="10">
        <v>257141.2</v>
      </c>
      <c r="G28" s="11" t="s">
        <v>55</v>
      </c>
    </row>
    <row r="29" spans="1:7" x14ac:dyDescent="0.2">
      <c r="A29" s="9" t="s">
        <v>56</v>
      </c>
      <c r="B29" s="16" t="s">
        <v>57</v>
      </c>
      <c r="C29" s="10">
        <v>6380264</v>
      </c>
      <c r="D29" s="10">
        <v>14509362.1</v>
      </c>
      <c r="E29" s="10">
        <v>7372240.0999999996</v>
      </c>
      <c r="F29" s="10">
        <v>-7137122</v>
      </c>
      <c r="G29" s="11" t="s">
        <v>58</v>
      </c>
    </row>
    <row r="30" spans="1:7" x14ac:dyDescent="0.2">
      <c r="A30" s="12" t="s">
        <v>59</v>
      </c>
      <c r="B30" s="15" t="s">
        <v>60</v>
      </c>
      <c r="C30" s="13">
        <v>886108.5</v>
      </c>
      <c r="D30" s="13">
        <v>-3037658.4</v>
      </c>
      <c r="E30" s="13">
        <v>-1556690.4</v>
      </c>
      <c r="F30" s="13">
        <v>1480968</v>
      </c>
      <c r="G30" s="14" t="s">
        <v>61</v>
      </c>
    </row>
    <row r="31" spans="1:7" x14ac:dyDescent="0.2">
      <c r="A31" s="9" t="s">
        <v>62</v>
      </c>
      <c r="B31" s="16" t="s">
        <v>63</v>
      </c>
      <c r="C31" s="10">
        <v>3388149.9</v>
      </c>
      <c r="D31" s="10">
        <v>2916793.6</v>
      </c>
      <c r="E31" s="10">
        <v>2916720.8</v>
      </c>
      <c r="F31" s="10">
        <v>-72.8</v>
      </c>
      <c r="G31" s="11" t="s">
        <v>64</v>
      </c>
    </row>
    <row r="32" spans="1:7" x14ac:dyDescent="0.2">
      <c r="A32" s="9" t="s">
        <v>65</v>
      </c>
      <c r="B32" s="16" t="s">
        <v>66</v>
      </c>
      <c r="C32" s="10"/>
      <c r="D32" s="10">
        <v>-3845.7</v>
      </c>
      <c r="E32" s="10">
        <v>-340509.2</v>
      </c>
      <c r="F32" s="10">
        <v>-336663.5</v>
      </c>
      <c r="G32" s="11" t="s">
        <v>67</v>
      </c>
    </row>
    <row r="33" spans="1:7" x14ac:dyDescent="0.2">
      <c r="A33" s="9" t="s">
        <v>68</v>
      </c>
      <c r="B33" s="16" t="s">
        <v>69</v>
      </c>
      <c r="C33" s="10">
        <v>-2502041.4</v>
      </c>
      <c r="D33" s="10">
        <v>-5950606.2999999998</v>
      </c>
      <c r="E33" s="10">
        <v>-4132902</v>
      </c>
      <c r="F33" s="10">
        <v>1817704.3</v>
      </c>
      <c r="G33" s="11" t="s">
        <v>70</v>
      </c>
    </row>
    <row r="37" spans="1:7" x14ac:dyDescent="0.2">
      <c r="A37" s="2" t="s">
        <v>86</v>
      </c>
      <c r="E37" s="21" t="s">
        <v>87</v>
      </c>
    </row>
    <row r="40" spans="1:7" x14ac:dyDescent="0.2">
      <c r="A40" s="2" t="s">
        <v>91</v>
      </c>
      <c r="E40" s="21" t="s">
        <v>88</v>
      </c>
    </row>
    <row r="43" spans="1:7" x14ac:dyDescent="0.2">
      <c r="A43" s="2" t="s">
        <v>92</v>
      </c>
      <c r="E43" s="21" t="s">
        <v>89</v>
      </c>
    </row>
    <row r="46" spans="1:7" x14ac:dyDescent="0.2">
      <c r="A46" s="2" t="s">
        <v>93</v>
      </c>
      <c r="E46" s="21" t="s">
        <v>90</v>
      </c>
    </row>
  </sheetData>
  <mergeCells count="9">
    <mergeCell ref="A3:G3"/>
    <mergeCell ref="E1:G1"/>
    <mergeCell ref="E2:G2"/>
    <mergeCell ref="A5:A6"/>
    <mergeCell ref="B5:B6"/>
    <mergeCell ref="C5:C6"/>
    <mergeCell ref="D5:D6"/>
    <mergeCell ref="E5:E6"/>
    <mergeCell ref="F5:G5"/>
  </mergeCells>
  <pageMargins left="0" right="0.1388888888888889" top="0.34722222222222221" bottom="0" header="0.1388888888888889" footer="0"/>
  <pageSetup scale="77"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1"/>
  <sheetViews>
    <sheetView workbookViewId="0">
      <selection activeCell="A4" sqref="A4:G4"/>
    </sheetView>
  </sheetViews>
  <sheetFormatPr defaultRowHeight="12.75" x14ac:dyDescent="0.2"/>
  <cols>
    <col min="1" max="1" width="8.140625" style="38" customWidth="1"/>
    <col min="2" max="2" width="88.42578125" style="2" customWidth="1"/>
    <col min="3" max="4" width="12" style="22" customWidth="1"/>
    <col min="5" max="5" width="12.140625" style="22" customWidth="1"/>
    <col min="6" max="6" width="13" style="22" customWidth="1"/>
    <col min="7" max="7" width="6.7109375" style="1" customWidth="1"/>
    <col min="8" max="8" width="9.140625" style="1"/>
  </cols>
  <sheetData>
    <row r="1" spans="1:8" x14ac:dyDescent="0.2">
      <c r="B1" s="50"/>
      <c r="C1" s="51"/>
      <c r="D1" s="51"/>
      <c r="E1" s="51"/>
      <c r="F1" s="39" t="s">
        <v>1087</v>
      </c>
      <c r="G1" s="39"/>
    </row>
    <row r="2" spans="1:8" x14ac:dyDescent="0.2">
      <c r="B2" s="50"/>
      <c r="C2" s="51"/>
      <c r="D2" s="39" t="s">
        <v>1088</v>
      </c>
      <c r="E2" s="39"/>
      <c r="F2" s="39"/>
      <c r="G2" s="39"/>
    </row>
    <row r="3" spans="1:8" x14ac:dyDescent="0.2">
      <c r="C3" s="51"/>
      <c r="D3" s="52" t="s">
        <v>1089</v>
      </c>
      <c r="E3" s="52"/>
      <c r="F3" s="52"/>
      <c r="G3" s="52"/>
    </row>
    <row r="4" spans="1:8" ht="54" customHeight="1" x14ac:dyDescent="0.2">
      <c r="A4" s="25" t="s">
        <v>1090</v>
      </c>
      <c r="B4" s="25"/>
      <c r="C4" s="40"/>
      <c r="D4" s="40"/>
      <c r="E4" s="40"/>
      <c r="F4" s="40"/>
      <c r="G4" s="40"/>
    </row>
    <row r="5" spans="1:8" x14ac:dyDescent="0.2">
      <c r="C5" s="51"/>
      <c r="D5" s="51"/>
      <c r="E5" s="51"/>
      <c r="F5" s="51" t="s">
        <v>74</v>
      </c>
      <c r="G5" s="41"/>
    </row>
    <row r="6" spans="1:8" ht="27.75" customHeight="1" x14ac:dyDescent="0.2">
      <c r="A6" s="29" t="s">
        <v>1091</v>
      </c>
      <c r="B6" s="29" t="s">
        <v>1092</v>
      </c>
      <c r="C6" s="31" t="s">
        <v>77</v>
      </c>
      <c r="D6" s="31" t="s">
        <v>78</v>
      </c>
      <c r="E6" s="31" t="s">
        <v>1093</v>
      </c>
      <c r="F6" s="31" t="s">
        <v>80</v>
      </c>
      <c r="G6" s="31"/>
    </row>
    <row r="7" spans="1:8" x14ac:dyDescent="0.2">
      <c r="A7" s="29"/>
      <c r="B7" s="29"/>
      <c r="C7" s="31"/>
      <c r="D7" s="31"/>
      <c r="E7" s="31"/>
      <c r="F7" s="24" t="s">
        <v>81</v>
      </c>
      <c r="G7" s="23" t="s">
        <v>82</v>
      </c>
    </row>
    <row r="8" spans="1:8" ht="9.9499999999999993" customHeight="1" x14ac:dyDescent="0.2">
      <c r="A8" s="8">
        <v>1</v>
      </c>
      <c r="B8" s="7">
        <v>2</v>
      </c>
      <c r="C8" s="8">
        <v>3</v>
      </c>
      <c r="D8" s="8">
        <v>4</v>
      </c>
      <c r="E8" s="8">
        <v>5</v>
      </c>
      <c r="F8" s="8">
        <v>6</v>
      </c>
      <c r="G8" s="8">
        <v>7</v>
      </c>
    </row>
    <row r="9" spans="1:8" x14ac:dyDescent="0.2">
      <c r="A9" s="43" t="s">
        <v>19</v>
      </c>
      <c r="B9" s="12" t="s">
        <v>1094</v>
      </c>
      <c r="C9" s="13">
        <v>4133374</v>
      </c>
      <c r="D9" s="13">
        <v>1598736</v>
      </c>
      <c r="E9" s="13">
        <v>1524229.2</v>
      </c>
      <c r="F9" s="13">
        <v>-74506.8</v>
      </c>
      <c r="G9" s="14" t="s">
        <v>28</v>
      </c>
    </row>
    <row r="10" spans="1:8" s="58" customFormat="1" ht="6" x14ac:dyDescent="0.15">
      <c r="A10" s="53" t="s">
        <v>19</v>
      </c>
      <c r="B10" s="54"/>
      <c r="C10" s="55"/>
      <c r="D10" s="55"/>
      <c r="E10" s="55"/>
      <c r="F10" s="55"/>
      <c r="G10" s="56" t="s">
        <v>19</v>
      </c>
      <c r="H10" s="57"/>
    </row>
    <row r="11" spans="1:8" x14ac:dyDescent="0.2">
      <c r="A11" s="43" t="s">
        <v>233</v>
      </c>
      <c r="B11" s="59" t="s">
        <v>232</v>
      </c>
      <c r="C11" s="13">
        <v>8000</v>
      </c>
      <c r="D11" s="13"/>
      <c r="E11" s="13"/>
      <c r="F11" s="13"/>
      <c r="G11" s="14" t="s">
        <v>19</v>
      </c>
    </row>
    <row r="12" spans="1:8" x14ac:dyDescent="0.2">
      <c r="A12" s="43" t="s">
        <v>233</v>
      </c>
      <c r="B12" s="59" t="s">
        <v>238</v>
      </c>
      <c r="C12" s="13">
        <v>8000</v>
      </c>
      <c r="D12" s="13"/>
      <c r="E12" s="13"/>
      <c r="F12" s="13"/>
      <c r="G12" s="14" t="s">
        <v>19</v>
      </c>
    </row>
    <row r="13" spans="1:8" x14ac:dyDescent="0.2">
      <c r="A13" s="45" t="s">
        <v>19</v>
      </c>
      <c r="B13" s="60" t="s">
        <v>1095</v>
      </c>
      <c r="C13" s="10">
        <v>8000</v>
      </c>
      <c r="D13" s="10"/>
      <c r="E13" s="10"/>
      <c r="F13" s="10"/>
      <c r="G13" s="11" t="s">
        <v>19</v>
      </c>
    </row>
    <row r="14" spans="1:8" s="58" customFormat="1" ht="6" x14ac:dyDescent="0.15">
      <c r="A14" s="53" t="s">
        <v>19</v>
      </c>
      <c r="B14" s="61" t="s">
        <v>19</v>
      </c>
      <c r="C14" s="55"/>
      <c r="D14" s="55"/>
      <c r="E14" s="55"/>
      <c r="F14" s="55"/>
      <c r="G14" s="56" t="s">
        <v>19</v>
      </c>
      <c r="H14" s="57"/>
    </row>
    <row r="15" spans="1:8" x14ac:dyDescent="0.2">
      <c r="A15" s="43" t="s">
        <v>284</v>
      </c>
      <c r="B15" s="59" t="s">
        <v>283</v>
      </c>
      <c r="C15" s="13">
        <v>63190.3</v>
      </c>
      <c r="D15" s="13">
        <v>22419.1</v>
      </c>
      <c r="E15" s="13">
        <v>11523.2</v>
      </c>
      <c r="F15" s="13">
        <v>-10895.9</v>
      </c>
      <c r="G15" s="14" t="s">
        <v>1096</v>
      </c>
    </row>
    <row r="16" spans="1:8" x14ac:dyDescent="0.2">
      <c r="A16" s="43" t="s">
        <v>289</v>
      </c>
      <c r="B16" s="59" t="s">
        <v>288</v>
      </c>
      <c r="C16" s="13">
        <v>63190.3</v>
      </c>
      <c r="D16" s="13">
        <v>22419.1</v>
      </c>
      <c r="E16" s="13">
        <v>11523.2</v>
      </c>
      <c r="F16" s="13">
        <v>-10895.9</v>
      </c>
      <c r="G16" s="14" t="s">
        <v>1096</v>
      </c>
    </row>
    <row r="17" spans="1:8" x14ac:dyDescent="0.2">
      <c r="A17" s="45" t="s">
        <v>19</v>
      </c>
      <c r="B17" s="60" t="s">
        <v>1097</v>
      </c>
      <c r="C17" s="10">
        <v>2214.6999999999998</v>
      </c>
      <c r="D17" s="10">
        <v>727.2</v>
      </c>
      <c r="E17" s="10">
        <v>727.2</v>
      </c>
      <c r="F17" s="10"/>
      <c r="G17" s="11" t="s">
        <v>64</v>
      </c>
    </row>
    <row r="18" spans="1:8" x14ac:dyDescent="0.2">
      <c r="A18" s="45" t="s">
        <v>19</v>
      </c>
      <c r="B18" s="60" t="s">
        <v>1098</v>
      </c>
      <c r="C18" s="10"/>
      <c r="D18" s="10">
        <v>1800</v>
      </c>
      <c r="E18" s="10">
        <v>1659.8</v>
      </c>
      <c r="F18" s="10">
        <v>-140.19999999999999</v>
      </c>
      <c r="G18" s="11" t="s">
        <v>1099</v>
      </c>
    </row>
    <row r="19" spans="1:8" x14ac:dyDescent="0.2">
      <c r="A19" s="45" t="s">
        <v>19</v>
      </c>
      <c r="B19" s="60" t="s">
        <v>1100</v>
      </c>
      <c r="C19" s="10">
        <v>6620</v>
      </c>
      <c r="D19" s="10">
        <v>3820.9</v>
      </c>
      <c r="E19" s="10">
        <v>3011.6</v>
      </c>
      <c r="F19" s="10">
        <v>-809.3</v>
      </c>
      <c r="G19" s="11" t="s">
        <v>1101</v>
      </c>
    </row>
    <row r="20" spans="1:8" x14ac:dyDescent="0.2">
      <c r="A20" s="45"/>
      <c r="B20" s="62" t="s">
        <v>1102</v>
      </c>
      <c r="C20" s="10">
        <f>SUM(C21:C23)</f>
        <v>54355.600000000006</v>
      </c>
      <c r="D20" s="10">
        <f t="shared" ref="D20:F20" si="0">SUM(D21:D23)</f>
        <v>14891</v>
      </c>
      <c r="E20" s="10">
        <f t="shared" si="0"/>
        <v>5707.1</v>
      </c>
      <c r="F20" s="10">
        <f t="shared" si="0"/>
        <v>-9183.9</v>
      </c>
      <c r="G20" s="11" t="s">
        <v>1103</v>
      </c>
    </row>
    <row r="21" spans="1:8" x14ac:dyDescent="0.2">
      <c r="A21" s="45" t="s">
        <v>19</v>
      </c>
      <c r="B21" s="63" t="s">
        <v>1104</v>
      </c>
      <c r="C21" s="10">
        <v>10995.8</v>
      </c>
      <c r="D21" s="10">
        <v>10065.799999999999</v>
      </c>
      <c r="E21" s="10">
        <v>2899.8</v>
      </c>
      <c r="F21" s="10">
        <v>-7166</v>
      </c>
      <c r="G21" s="11" t="s">
        <v>1105</v>
      </c>
    </row>
    <row r="22" spans="1:8" x14ac:dyDescent="0.2">
      <c r="A22" s="45" t="s">
        <v>19</v>
      </c>
      <c r="B22" s="63" t="s">
        <v>1106</v>
      </c>
      <c r="C22" s="10">
        <v>38094.800000000003</v>
      </c>
      <c r="D22" s="10">
        <v>472</v>
      </c>
      <c r="E22" s="10">
        <v>470.2</v>
      </c>
      <c r="F22" s="10">
        <v>-1.8</v>
      </c>
      <c r="G22" s="11" t="s">
        <v>114</v>
      </c>
    </row>
    <row r="23" spans="1:8" x14ac:dyDescent="0.2">
      <c r="A23" s="45" t="s">
        <v>19</v>
      </c>
      <c r="B23" s="63" t="s">
        <v>1107</v>
      </c>
      <c r="C23" s="10">
        <v>5265</v>
      </c>
      <c r="D23" s="10">
        <v>4353.2</v>
      </c>
      <c r="E23" s="10">
        <v>2337.1</v>
      </c>
      <c r="F23" s="10">
        <v>-2016.1</v>
      </c>
      <c r="G23" s="11" t="s">
        <v>1108</v>
      </c>
    </row>
    <row r="24" spans="1:8" x14ac:dyDescent="0.2">
      <c r="A24" s="45"/>
      <c r="B24" s="62" t="s">
        <v>1109</v>
      </c>
      <c r="C24" s="10"/>
      <c r="D24" s="10">
        <f>D25</f>
        <v>1180</v>
      </c>
      <c r="E24" s="10">
        <f>E25</f>
        <v>417.6</v>
      </c>
      <c r="F24" s="10">
        <f>F25</f>
        <v>-762.4</v>
      </c>
      <c r="G24" s="11" t="str">
        <f>G25</f>
        <v xml:space="preserve">  35.4</v>
      </c>
    </row>
    <row r="25" spans="1:8" x14ac:dyDescent="0.2">
      <c r="A25" s="45" t="s">
        <v>19</v>
      </c>
      <c r="B25" s="63" t="s">
        <v>1110</v>
      </c>
      <c r="C25" s="10"/>
      <c r="D25" s="10">
        <v>1180</v>
      </c>
      <c r="E25" s="10">
        <v>417.6</v>
      </c>
      <c r="F25" s="10">
        <v>-762.4</v>
      </c>
      <c r="G25" s="11" t="s">
        <v>1111</v>
      </c>
    </row>
    <row r="26" spans="1:8" s="58" customFormat="1" ht="6" x14ac:dyDescent="0.15">
      <c r="A26" s="53" t="s">
        <v>19</v>
      </c>
      <c r="B26" s="61" t="s">
        <v>19</v>
      </c>
      <c r="C26" s="55"/>
      <c r="D26" s="55"/>
      <c r="E26" s="55"/>
      <c r="F26" s="55"/>
      <c r="G26" s="56" t="s">
        <v>19</v>
      </c>
      <c r="H26" s="57"/>
    </row>
    <row r="27" spans="1:8" x14ac:dyDescent="0.2">
      <c r="A27" s="43" t="s">
        <v>298</v>
      </c>
      <c r="B27" s="59" t="s">
        <v>297</v>
      </c>
      <c r="C27" s="13">
        <v>450902.9</v>
      </c>
      <c r="D27" s="13">
        <v>28000</v>
      </c>
      <c r="E27" s="13">
        <v>24977.599999999999</v>
      </c>
      <c r="F27" s="13">
        <v>-3022.4</v>
      </c>
      <c r="G27" s="14" t="s">
        <v>902</v>
      </c>
    </row>
    <row r="28" spans="1:8" x14ac:dyDescent="0.2">
      <c r="A28" s="43" t="s">
        <v>317</v>
      </c>
      <c r="B28" s="59" t="s">
        <v>316</v>
      </c>
      <c r="C28" s="13">
        <v>28556.6</v>
      </c>
      <c r="D28" s="13"/>
      <c r="E28" s="13"/>
      <c r="F28" s="13"/>
      <c r="G28" s="14" t="s">
        <v>19</v>
      </c>
    </row>
    <row r="29" spans="1:8" x14ac:dyDescent="0.2">
      <c r="A29" s="45" t="s">
        <v>19</v>
      </c>
      <c r="B29" s="60" t="s">
        <v>1112</v>
      </c>
      <c r="C29" s="10">
        <v>5981.7</v>
      </c>
      <c r="D29" s="10"/>
      <c r="E29" s="10"/>
      <c r="F29" s="10"/>
      <c r="G29" s="11" t="s">
        <v>19</v>
      </c>
    </row>
    <row r="30" spans="1:8" x14ac:dyDescent="0.2">
      <c r="A30" s="45" t="s">
        <v>19</v>
      </c>
      <c r="B30" s="60" t="s">
        <v>1113</v>
      </c>
      <c r="C30" s="10">
        <v>5051.8</v>
      </c>
      <c r="D30" s="10"/>
      <c r="E30" s="10"/>
      <c r="F30" s="10"/>
      <c r="G30" s="11" t="s">
        <v>19</v>
      </c>
    </row>
    <row r="31" spans="1:8" x14ac:dyDescent="0.2">
      <c r="A31" s="45" t="s">
        <v>19</v>
      </c>
      <c r="B31" s="60" t="s">
        <v>1114</v>
      </c>
      <c r="C31" s="10">
        <v>4054.9</v>
      </c>
      <c r="D31" s="10"/>
      <c r="E31" s="10"/>
      <c r="F31" s="10"/>
      <c r="G31" s="11" t="s">
        <v>19</v>
      </c>
    </row>
    <row r="32" spans="1:8" x14ac:dyDescent="0.2">
      <c r="A32" s="45" t="s">
        <v>19</v>
      </c>
      <c r="B32" s="60" t="s">
        <v>1115</v>
      </c>
      <c r="C32" s="10">
        <v>8033.4</v>
      </c>
      <c r="D32" s="10"/>
      <c r="E32" s="10"/>
      <c r="F32" s="10"/>
      <c r="G32" s="11" t="s">
        <v>19</v>
      </c>
    </row>
    <row r="33" spans="1:8" x14ac:dyDescent="0.2">
      <c r="A33" s="45" t="s">
        <v>19</v>
      </c>
      <c r="B33" s="60" t="s">
        <v>1116</v>
      </c>
      <c r="C33" s="10">
        <v>5434.8</v>
      </c>
      <c r="D33" s="10"/>
      <c r="E33" s="10"/>
      <c r="F33" s="10"/>
      <c r="G33" s="11" t="s">
        <v>19</v>
      </c>
    </row>
    <row r="34" spans="1:8" x14ac:dyDescent="0.2">
      <c r="A34" s="43" t="s">
        <v>323</v>
      </c>
      <c r="B34" s="59" t="s">
        <v>322</v>
      </c>
      <c r="C34" s="13">
        <v>422346.3</v>
      </c>
      <c r="D34" s="13">
        <v>28000</v>
      </c>
      <c r="E34" s="13">
        <v>24977.599999999999</v>
      </c>
      <c r="F34" s="13">
        <v>-3022.4</v>
      </c>
      <c r="G34" s="14" t="s">
        <v>902</v>
      </c>
    </row>
    <row r="35" spans="1:8" x14ac:dyDescent="0.2">
      <c r="A35" s="45" t="s">
        <v>19</v>
      </c>
      <c r="B35" s="60" t="s">
        <v>1117</v>
      </c>
      <c r="C35" s="10">
        <v>362346.3</v>
      </c>
      <c r="D35" s="10"/>
      <c r="E35" s="10"/>
      <c r="F35" s="10"/>
      <c r="G35" s="11" t="s">
        <v>19</v>
      </c>
    </row>
    <row r="36" spans="1:8" x14ac:dyDescent="0.2">
      <c r="A36" s="45" t="s">
        <v>19</v>
      </c>
      <c r="B36" s="60" t="s">
        <v>1118</v>
      </c>
      <c r="C36" s="10">
        <v>48000</v>
      </c>
      <c r="D36" s="10">
        <v>22711</v>
      </c>
      <c r="E36" s="10">
        <v>20137.599999999999</v>
      </c>
      <c r="F36" s="10">
        <v>-2573.4</v>
      </c>
      <c r="G36" s="11" t="s">
        <v>296</v>
      </c>
    </row>
    <row r="37" spans="1:8" x14ac:dyDescent="0.2">
      <c r="A37" s="45" t="s">
        <v>19</v>
      </c>
      <c r="B37" s="60" t="s">
        <v>1119</v>
      </c>
      <c r="C37" s="10">
        <v>10000</v>
      </c>
      <c r="D37" s="10"/>
      <c r="E37" s="10"/>
      <c r="F37" s="10"/>
      <c r="G37" s="11" t="s">
        <v>19</v>
      </c>
    </row>
    <row r="38" spans="1:8" x14ac:dyDescent="0.2">
      <c r="A38" s="45" t="s">
        <v>19</v>
      </c>
      <c r="B38" s="60" t="s">
        <v>1120</v>
      </c>
      <c r="C38" s="10">
        <v>2000</v>
      </c>
      <c r="D38" s="10">
        <v>4289</v>
      </c>
      <c r="E38" s="10">
        <v>4267.5</v>
      </c>
      <c r="F38" s="10">
        <v>-21.5</v>
      </c>
      <c r="G38" s="11" t="s">
        <v>182</v>
      </c>
    </row>
    <row r="39" spans="1:8" x14ac:dyDescent="0.2">
      <c r="A39" s="45" t="s">
        <v>19</v>
      </c>
      <c r="B39" s="60" t="s">
        <v>1121</v>
      </c>
      <c r="C39" s="10"/>
      <c r="D39" s="10">
        <v>1000</v>
      </c>
      <c r="E39" s="10">
        <v>572.5</v>
      </c>
      <c r="F39" s="10">
        <v>-427.5</v>
      </c>
      <c r="G39" s="11" t="s">
        <v>416</v>
      </c>
    </row>
    <row r="40" spans="1:8" s="58" customFormat="1" ht="6" x14ac:dyDescent="0.15">
      <c r="A40" s="53" t="s">
        <v>19</v>
      </c>
      <c r="B40" s="61" t="s">
        <v>19</v>
      </c>
      <c r="C40" s="55"/>
      <c r="D40" s="55"/>
      <c r="E40" s="55"/>
      <c r="F40" s="55"/>
      <c r="G40" s="56" t="s">
        <v>19</v>
      </c>
      <c r="H40" s="57"/>
    </row>
    <row r="41" spans="1:8" x14ac:dyDescent="0.2">
      <c r="A41" s="43" t="s">
        <v>326</v>
      </c>
      <c r="B41" s="59" t="s">
        <v>325</v>
      </c>
      <c r="C41" s="13">
        <v>151902.9</v>
      </c>
      <c r="D41" s="13">
        <v>74134.3</v>
      </c>
      <c r="E41" s="13">
        <v>61511.3</v>
      </c>
      <c r="F41" s="13">
        <v>-12623</v>
      </c>
      <c r="G41" s="14" t="s">
        <v>1122</v>
      </c>
    </row>
    <row r="42" spans="1:8" x14ac:dyDescent="0.2">
      <c r="A42" s="43" t="s">
        <v>342</v>
      </c>
      <c r="B42" s="59" t="s">
        <v>341</v>
      </c>
      <c r="C42" s="13">
        <v>21685.9</v>
      </c>
      <c r="D42" s="13">
        <v>26068.799999999999</v>
      </c>
      <c r="E42" s="13">
        <v>19277.8</v>
      </c>
      <c r="F42" s="13">
        <v>-6791</v>
      </c>
      <c r="G42" s="14" t="s">
        <v>1123</v>
      </c>
    </row>
    <row r="43" spans="1:8" ht="25.5" x14ac:dyDescent="0.2">
      <c r="A43" s="43"/>
      <c r="B43" s="62" t="s">
        <v>1124</v>
      </c>
      <c r="C43" s="10">
        <v>13686.8</v>
      </c>
      <c r="D43" s="10">
        <v>13686.8</v>
      </c>
      <c r="E43" s="10">
        <v>6895.9</v>
      </c>
      <c r="F43" s="10">
        <v>-6790.9</v>
      </c>
      <c r="G43" s="11" t="s">
        <v>1125</v>
      </c>
    </row>
    <row r="44" spans="1:8" ht="25.5" x14ac:dyDescent="0.2">
      <c r="A44" s="45" t="s">
        <v>19</v>
      </c>
      <c r="B44" s="63" t="s">
        <v>1126</v>
      </c>
      <c r="C44" s="10">
        <v>13686.8</v>
      </c>
      <c r="D44" s="10">
        <v>13686.8</v>
      </c>
      <c r="E44" s="10">
        <v>6895.9</v>
      </c>
      <c r="F44" s="10">
        <v>-6790.9</v>
      </c>
      <c r="G44" s="11" t="s">
        <v>1125</v>
      </c>
    </row>
    <row r="45" spans="1:8" x14ac:dyDescent="0.2">
      <c r="A45" s="45" t="s">
        <v>19</v>
      </c>
      <c r="B45" s="60" t="s">
        <v>1127</v>
      </c>
      <c r="C45" s="10">
        <v>2280</v>
      </c>
      <c r="D45" s="10">
        <v>2970</v>
      </c>
      <c r="E45" s="10">
        <v>2970</v>
      </c>
      <c r="F45" s="10"/>
      <c r="G45" s="11" t="s">
        <v>64</v>
      </c>
    </row>
    <row r="46" spans="1:8" ht="25.5" x14ac:dyDescent="0.2">
      <c r="A46" s="45" t="s">
        <v>19</v>
      </c>
      <c r="B46" s="60" t="s">
        <v>1128</v>
      </c>
      <c r="C46" s="10">
        <v>5719.1</v>
      </c>
      <c r="D46" s="10">
        <v>9412</v>
      </c>
      <c r="E46" s="10">
        <v>9411.9</v>
      </c>
      <c r="F46" s="10">
        <v>-0.1</v>
      </c>
      <c r="G46" s="11" t="s">
        <v>64</v>
      </c>
    </row>
    <row r="47" spans="1:8" x14ac:dyDescent="0.2">
      <c r="A47" s="43" t="s">
        <v>350</v>
      </c>
      <c r="B47" s="59" t="s">
        <v>349</v>
      </c>
      <c r="C47" s="13">
        <v>31756.5</v>
      </c>
      <c r="D47" s="13">
        <v>9000</v>
      </c>
      <c r="E47" s="13">
        <v>9000</v>
      </c>
      <c r="F47" s="13"/>
      <c r="G47" s="14" t="s">
        <v>64</v>
      </c>
    </row>
    <row r="48" spans="1:8" x14ac:dyDescent="0.2">
      <c r="A48" s="43"/>
      <c r="B48" s="62" t="s">
        <v>1129</v>
      </c>
      <c r="C48" s="10">
        <v>31756.5</v>
      </c>
      <c r="D48" s="13"/>
      <c r="E48" s="13"/>
      <c r="F48" s="13"/>
      <c r="G48" s="14"/>
    </row>
    <row r="49" spans="1:7" ht="25.5" x14ac:dyDescent="0.2">
      <c r="A49" s="45" t="s">
        <v>19</v>
      </c>
      <c r="B49" s="63" t="s">
        <v>1130</v>
      </c>
      <c r="C49" s="10">
        <v>31756.5</v>
      </c>
      <c r="D49" s="10"/>
      <c r="E49" s="10"/>
      <c r="F49" s="10"/>
      <c r="G49" s="11" t="s">
        <v>19</v>
      </c>
    </row>
    <row r="50" spans="1:7" ht="25.5" x14ac:dyDescent="0.2">
      <c r="A50" s="45" t="s">
        <v>19</v>
      </c>
      <c r="B50" s="60" t="s">
        <v>1131</v>
      </c>
      <c r="C50" s="10"/>
      <c r="D50" s="10">
        <v>9000</v>
      </c>
      <c r="E50" s="10">
        <v>9000</v>
      </c>
      <c r="F50" s="10"/>
      <c r="G50" s="11" t="s">
        <v>64</v>
      </c>
    </row>
    <row r="51" spans="1:7" x14ac:dyDescent="0.2">
      <c r="A51" s="43" t="s">
        <v>353</v>
      </c>
      <c r="B51" s="59" t="s">
        <v>352</v>
      </c>
      <c r="C51" s="13">
        <v>23627.3</v>
      </c>
      <c r="D51" s="13">
        <v>22103.7</v>
      </c>
      <c r="E51" s="13">
        <v>21453.7</v>
      </c>
      <c r="F51" s="13">
        <v>-650</v>
      </c>
      <c r="G51" s="14" t="s">
        <v>1132</v>
      </c>
    </row>
    <row r="52" spans="1:7" ht="25.5" x14ac:dyDescent="0.2">
      <c r="A52" s="43"/>
      <c r="B52" s="62" t="s">
        <v>1133</v>
      </c>
      <c r="C52" s="10">
        <f>SUM(C53:C56)</f>
        <v>9578.4</v>
      </c>
      <c r="D52" s="10">
        <f t="shared" ref="D52:E52" si="1">SUM(D53:D56)</f>
        <v>8508.3000000000011</v>
      </c>
      <c r="E52" s="10">
        <f t="shared" si="1"/>
        <v>8508.3000000000011</v>
      </c>
      <c r="F52" s="10"/>
      <c r="G52" s="11" t="s">
        <v>64</v>
      </c>
    </row>
    <row r="53" spans="1:7" x14ac:dyDescent="0.2">
      <c r="A53" s="45" t="s">
        <v>19</v>
      </c>
      <c r="B53" s="63" t="s">
        <v>1134</v>
      </c>
      <c r="C53" s="10">
        <v>2394.6</v>
      </c>
      <c r="D53" s="10">
        <v>2126.5</v>
      </c>
      <c r="E53" s="10">
        <v>2126.5</v>
      </c>
      <c r="F53" s="10"/>
      <c r="G53" s="11" t="s">
        <v>64</v>
      </c>
    </row>
    <row r="54" spans="1:7" x14ac:dyDescent="0.2">
      <c r="A54" s="45" t="s">
        <v>19</v>
      </c>
      <c r="B54" s="63" t="s">
        <v>1135</v>
      </c>
      <c r="C54" s="10">
        <v>2394.6</v>
      </c>
      <c r="D54" s="10">
        <v>2126.6</v>
      </c>
      <c r="E54" s="10">
        <v>2126.6</v>
      </c>
      <c r="F54" s="10"/>
      <c r="G54" s="11" t="s">
        <v>64</v>
      </c>
    </row>
    <row r="55" spans="1:7" x14ac:dyDescent="0.2">
      <c r="A55" s="45" t="s">
        <v>19</v>
      </c>
      <c r="B55" s="63" t="s">
        <v>1136</v>
      </c>
      <c r="C55" s="10">
        <v>2394.6</v>
      </c>
      <c r="D55" s="10">
        <v>2127.6</v>
      </c>
      <c r="E55" s="10">
        <v>2127.6</v>
      </c>
      <c r="F55" s="10"/>
      <c r="G55" s="11" t="s">
        <v>64</v>
      </c>
    </row>
    <row r="56" spans="1:7" x14ac:dyDescent="0.2">
      <c r="A56" s="45" t="s">
        <v>19</v>
      </c>
      <c r="B56" s="63" t="s">
        <v>1137</v>
      </c>
      <c r="C56" s="10">
        <v>2394.6</v>
      </c>
      <c r="D56" s="10">
        <v>2127.6</v>
      </c>
      <c r="E56" s="10">
        <v>2127.6</v>
      </c>
      <c r="F56" s="10"/>
      <c r="G56" s="11" t="s">
        <v>64</v>
      </c>
    </row>
    <row r="57" spans="1:7" x14ac:dyDescent="0.2">
      <c r="A57" s="45" t="s">
        <v>19</v>
      </c>
      <c r="B57" s="60" t="s">
        <v>1138</v>
      </c>
      <c r="C57" s="10">
        <v>2944.8</v>
      </c>
      <c r="D57" s="10">
        <v>2593.3000000000002</v>
      </c>
      <c r="E57" s="10">
        <v>2393.3000000000002</v>
      </c>
      <c r="F57" s="10">
        <v>-200</v>
      </c>
      <c r="G57" s="11" t="s">
        <v>1139</v>
      </c>
    </row>
    <row r="58" spans="1:7" x14ac:dyDescent="0.2">
      <c r="A58" s="45" t="s">
        <v>19</v>
      </c>
      <c r="B58" s="60" t="s">
        <v>1140</v>
      </c>
      <c r="C58" s="10">
        <v>2104.1</v>
      </c>
      <c r="D58" s="10">
        <v>2002.1</v>
      </c>
      <c r="E58" s="10">
        <v>1552.1</v>
      </c>
      <c r="F58" s="10">
        <v>-450</v>
      </c>
      <c r="G58" s="11" t="s">
        <v>885</v>
      </c>
    </row>
    <row r="59" spans="1:7" ht="25.5" x14ac:dyDescent="0.2">
      <c r="A59" s="45" t="s">
        <v>19</v>
      </c>
      <c r="B59" s="60" t="s">
        <v>1141</v>
      </c>
      <c r="C59" s="10">
        <v>9000</v>
      </c>
      <c r="D59" s="10">
        <v>9000</v>
      </c>
      <c r="E59" s="10">
        <v>9000</v>
      </c>
      <c r="F59" s="10"/>
      <c r="G59" s="11" t="s">
        <v>64</v>
      </c>
    </row>
    <row r="60" spans="1:7" x14ac:dyDescent="0.2">
      <c r="A60" s="43" t="s">
        <v>358</v>
      </c>
      <c r="B60" s="59" t="s">
        <v>357</v>
      </c>
      <c r="C60" s="13">
        <v>14833.2</v>
      </c>
      <c r="D60" s="13">
        <v>16961.8</v>
      </c>
      <c r="E60" s="13">
        <v>11779.8</v>
      </c>
      <c r="F60" s="13">
        <v>-5182</v>
      </c>
      <c r="G60" s="14" t="s">
        <v>37</v>
      </c>
    </row>
    <row r="61" spans="1:7" x14ac:dyDescent="0.2">
      <c r="A61" s="45" t="s">
        <v>19</v>
      </c>
      <c r="B61" s="60" t="s">
        <v>1142</v>
      </c>
      <c r="C61" s="10">
        <v>1000</v>
      </c>
      <c r="D61" s="10">
        <v>1000</v>
      </c>
      <c r="E61" s="10">
        <v>1000</v>
      </c>
      <c r="F61" s="10"/>
      <c r="G61" s="11" t="s">
        <v>64</v>
      </c>
    </row>
    <row r="62" spans="1:7" x14ac:dyDescent="0.2">
      <c r="A62" s="45" t="s">
        <v>19</v>
      </c>
      <c r="B62" s="60" t="s">
        <v>1143</v>
      </c>
      <c r="C62" s="10"/>
      <c r="D62" s="10">
        <v>1000</v>
      </c>
      <c r="E62" s="10">
        <v>1000</v>
      </c>
      <c r="F62" s="10"/>
      <c r="G62" s="11" t="s">
        <v>64</v>
      </c>
    </row>
    <row r="63" spans="1:7" x14ac:dyDescent="0.2">
      <c r="A63" s="45" t="s">
        <v>19</v>
      </c>
      <c r="B63" s="60" t="s">
        <v>1144</v>
      </c>
      <c r="C63" s="10"/>
      <c r="D63" s="10">
        <v>341.7</v>
      </c>
      <c r="E63" s="10">
        <v>341.6</v>
      </c>
      <c r="F63" s="10">
        <v>-0.1</v>
      </c>
      <c r="G63" s="11" t="s">
        <v>64</v>
      </c>
    </row>
    <row r="64" spans="1:7" x14ac:dyDescent="0.2">
      <c r="A64" s="45" t="s">
        <v>19</v>
      </c>
      <c r="B64" s="60" t="s">
        <v>1145</v>
      </c>
      <c r="C64" s="10"/>
      <c r="D64" s="10">
        <v>164.7</v>
      </c>
      <c r="E64" s="10">
        <v>164.7</v>
      </c>
      <c r="F64" s="10"/>
      <c r="G64" s="11" t="s">
        <v>64</v>
      </c>
    </row>
    <row r="65" spans="1:8" ht="38.25" x14ac:dyDescent="0.2">
      <c r="A65" s="45"/>
      <c r="B65" s="62" t="s">
        <v>1146</v>
      </c>
      <c r="C65" s="10">
        <f>SUM(C66:C71)</f>
        <v>11187.199999999999</v>
      </c>
      <c r="D65" s="10">
        <f t="shared" ref="D65:F65" si="2">SUM(D66:D71)</f>
        <v>11809.399999999998</v>
      </c>
      <c r="E65" s="10">
        <f t="shared" si="2"/>
        <v>7205.4</v>
      </c>
      <c r="F65" s="10">
        <f t="shared" si="2"/>
        <v>-4604</v>
      </c>
      <c r="G65" s="11" t="s">
        <v>1147</v>
      </c>
    </row>
    <row r="66" spans="1:8" x14ac:dyDescent="0.2">
      <c r="A66" s="45" t="s">
        <v>19</v>
      </c>
      <c r="B66" s="63" t="s">
        <v>1148</v>
      </c>
      <c r="C66" s="10">
        <v>2362.5</v>
      </c>
      <c r="D66" s="10">
        <v>3136</v>
      </c>
      <c r="E66" s="10">
        <v>2872.4</v>
      </c>
      <c r="F66" s="10">
        <v>-263.60000000000002</v>
      </c>
      <c r="G66" s="11" t="s">
        <v>377</v>
      </c>
    </row>
    <row r="67" spans="1:8" x14ac:dyDescent="0.2">
      <c r="A67" s="45" t="s">
        <v>19</v>
      </c>
      <c r="B67" s="63" t="s">
        <v>1149</v>
      </c>
      <c r="C67" s="10">
        <v>3037.5</v>
      </c>
      <c r="D67" s="10">
        <v>4333</v>
      </c>
      <c r="E67" s="10">
        <v>4333</v>
      </c>
      <c r="F67" s="10"/>
      <c r="G67" s="11" t="s">
        <v>64</v>
      </c>
    </row>
    <row r="68" spans="1:8" x14ac:dyDescent="0.2">
      <c r="A68" s="45" t="s">
        <v>19</v>
      </c>
      <c r="B68" s="63" t="s">
        <v>1150</v>
      </c>
      <c r="C68" s="10">
        <v>1446.8</v>
      </c>
      <c r="D68" s="10"/>
      <c r="E68" s="10"/>
      <c r="F68" s="10"/>
      <c r="G68" s="11" t="s">
        <v>19</v>
      </c>
    </row>
    <row r="69" spans="1:8" x14ac:dyDescent="0.2">
      <c r="A69" s="45" t="s">
        <v>19</v>
      </c>
      <c r="B69" s="63" t="s">
        <v>1151</v>
      </c>
      <c r="C69" s="10">
        <v>1446.8</v>
      </c>
      <c r="D69" s="10">
        <v>1446.8</v>
      </c>
      <c r="E69" s="10"/>
      <c r="F69" s="10">
        <v>-1446.8</v>
      </c>
      <c r="G69" s="11" t="s">
        <v>19</v>
      </c>
    </row>
    <row r="70" spans="1:8" x14ac:dyDescent="0.2">
      <c r="A70" s="45" t="s">
        <v>19</v>
      </c>
      <c r="B70" s="63" t="s">
        <v>1152</v>
      </c>
      <c r="C70" s="10">
        <v>1446.8</v>
      </c>
      <c r="D70" s="10">
        <v>1446.8</v>
      </c>
      <c r="E70" s="10"/>
      <c r="F70" s="10">
        <v>-1446.8</v>
      </c>
      <c r="G70" s="11" t="s">
        <v>19</v>
      </c>
    </row>
    <row r="71" spans="1:8" ht="25.5" x14ac:dyDescent="0.2">
      <c r="A71" s="45" t="s">
        <v>19</v>
      </c>
      <c r="B71" s="63" t="s">
        <v>1153</v>
      </c>
      <c r="C71" s="10">
        <v>1446.8</v>
      </c>
      <c r="D71" s="10">
        <v>1446.8</v>
      </c>
      <c r="E71" s="10"/>
      <c r="F71" s="10">
        <v>-1446.8</v>
      </c>
      <c r="G71" s="11" t="s">
        <v>19</v>
      </c>
    </row>
    <row r="72" spans="1:8" ht="25.5" x14ac:dyDescent="0.2">
      <c r="A72" s="45"/>
      <c r="B72" s="62" t="s">
        <v>1154</v>
      </c>
      <c r="C72" s="10">
        <f>C73</f>
        <v>1476</v>
      </c>
      <c r="D72" s="10">
        <f t="shared" ref="D72:G72" si="3">D73</f>
        <v>1476</v>
      </c>
      <c r="E72" s="10">
        <f t="shared" si="3"/>
        <v>1152</v>
      </c>
      <c r="F72" s="10">
        <f t="shared" si="3"/>
        <v>-324</v>
      </c>
      <c r="G72" s="10" t="str">
        <f t="shared" si="3"/>
        <v xml:space="preserve">  78.0</v>
      </c>
    </row>
    <row r="73" spans="1:8" ht="25.5" x14ac:dyDescent="0.2">
      <c r="A73" s="45" t="s">
        <v>19</v>
      </c>
      <c r="B73" s="63" t="s">
        <v>1155</v>
      </c>
      <c r="C73" s="10">
        <v>1476</v>
      </c>
      <c r="D73" s="10">
        <v>1476</v>
      </c>
      <c r="E73" s="10">
        <v>1152</v>
      </c>
      <c r="F73" s="10">
        <v>-324</v>
      </c>
      <c r="G73" s="11" t="s">
        <v>1156</v>
      </c>
    </row>
    <row r="74" spans="1:8" ht="14.25" customHeight="1" x14ac:dyDescent="0.2">
      <c r="A74" s="45"/>
      <c r="B74" s="62" t="s">
        <v>1157</v>
      </c>
      <c r="C74" s="10">
        <f>C75</f>
        <v>1170</v>
      </c>
      <c r="D74" s="10">
        <f t="shared" ref="D74:G74" si="4">D75</f>
        <v>1170</v>
      </c>
      <c r="E74" s="10">
        <f t="shared" si="4"/>
        <v>916.2</v>
      </c>
      <c r="F74" s="10">
        <f t="shared" si="4"/>
        <v>-253.8</v>
      </c>
      <c r="G74" s="10" t="str">
        <f t="shared" si="4"/>
        <v xml:space="preserve">  78.3</v>
      </c>
    </row>
    <row r="75" spans="1:8" x14ac:dyDescent="0.2">
      <c r="A75" s="45" t="s">
        <v>19</v>
      </c>
      <c r="B75" s="63" t="s">
        <v>1158</v>
      </c>
      <c r="C75" s="10">
        <v>1170</v>
      </c>
      <c r="D75" s="10">
        <v>1170</v>
      </c>
      <c r="E75" s="10">
        <v>916.2</v>
      </c>
      <c r="F75" s="10">
        <v>-253.8</v>
      </c>
      <c r="G75" s="11" t="s">
        <v>1159</v>
      </c>
    </row>
    <row r="76" spans="1:8" x14ac:dyDescent="0.2">
      <c r="A76" s="43" t="s">
        <v>282</v>
      </c>
      <c r="B76" s="59" t="s">
        <v>281</v>
      </c>
      <c r="C76" s="13">
        <v>60000</v>
      </c>
      <c r="D76" s="13"/>
      <c r="E76" s="13"/>
      <c r="F76" s="13"/>
      <c r="G76" s="14" t="s">
        <v>19</v>
      </c>
    </row>
    <row r="77" spans="1:8" ht="25.5" x14ac:dyDescent="0.2">
      <c r="A77" s="45" t="s">
        <v>19</v>
      </c>
      <c r="B77" s="60" t="s">
        <v>1160</v>
      </c>
      <c r="C77" s="10">
        <v>60000</v>
      </c>
      <c r="D77" s="10"/>
      <c r="E77" s="10"/>
      <c r="F77" s="10"/>
      <c r="G77" s="11" t="s">
        <v>19</v>
      </c>
    </row>
    <row r="78" spans="1:8" s="58" customFormat="1" ht="6" x14ac:dyDescent="0.15">
      <c r="A78" s="53" t="s">
        <v>19</v>
      </c>
      <c r="B78" s="61" t="s">
        <v>19</v>
      </c>
      <c r="C78" s="55"/>
      <c r="D78" s="55"/>
      <c r="E78" s="55"/>
      <c r="F78" s="55"/>
      <c r="G78" s="56" t="s">
        <v>19</v>
      </c>
      <c r="H78" s="57"/>
    </row>
    <row r="79" spans="1:8" x14ac:dyDescent="0.2">
      <c r="A79" s="43" t="s">
        <v>384</v>
      </c>
      <c r="B79" s="59" t="s">
        <v>383</v>
      </c>
      <c r="C79" s="13">
        <v>18000</v>
      </c>
      <c r="D79" s="13">
        <v>9000</v>
      </c>
      <c r="E79" s="13">
        <v>1500.6</v>
      </c>
      <c r="F79" s="13">
        <v>-7499.4</v>
      </c>
      <c r="G79" s="14" t="s">
        <v>1161</v>
      </c>
    </row>
    <row r="80" spans="1:8" x14ac:dyDescent="0.2">
      <c r="A80" s="43" t="s">
        <v>389</v>
      </c>
      <c r="B80" s="59" t="s">
        <v>388</v>
      </c>
      <c r="C80" s="13">
        <v>18000</v>
      </c>
      <c r="D80" s="13">
        <v>9000</v>
      </c>
      <c r="E80" s="13">
        <v>1500.6</v>
      </c>
      <c r="F80" s="13">
        <v>-7499.4</v>
      </c>
      <c r="G80" s="14" t="s">
        <v>1161</v>
      </c>
    </row>
    <row r="81" spans="1:8" x14ac:dyDescent="0.2">
      <c r="A81" s="45" t="s">
        <v>19</v>
      </c>
      <c r="B81" s="60" t="s">
        <v>1162</v>
      </c>
      <c r="C81" s="10">
        <v>18000</v>
      </c>
      <c r="D81" s="10">
        <v>9000</v>
      </c>
      <c r="E81" s="10">
        <v>1500.6</v>
      </c>
      <c r="F81" s="10">
        <v>-7499.4</v>
      </c>
      <c r="G81" s="11" t="s">
        <v>1161</v>
      </c>
    </row>
    <row r="82" spans="1:8" s="58" customFormat="1" ht="6" x14ac:dyDescent="0.15">
      <c r="A82" s="53" t="s">
        <v>19</v>
      </c>
      <c r="B82" s="61" t="s">
        <v>19</v>
      </c>
      <c r="C82" s="55"/>
      <c r="D82" s="55"/>
      <c r="E82" s="55"/>
      <c r="F82" s="55"/>
      <c r="G82" s="56" t="s">
        <v>19</v>
      </c>
      <c r="H82" s="57"/>
    </row>
    <row r="83" spans="1:8" x14ac:dyDescent="0.2">
      <c r="A83" s="43" t="s">
        <v>405</v>
      </c>
      <c r="B83" s="59" t="s">
        <v>404</v>
      </c>
      <c r="C83" s="13">
        <v>3221223.4</v>
      </c>
      <c r="D83" s="13">
        <v>1242057.6000000001</v>
      </c>
      <c r="E83" s="13">
        <v>1247717.3</v>
      </c>
      <c r="F83" s="13">
        <v>5659.7</v>
      </c>
      <c r="G83" s="14" t="s">
        <v>1163</v>
      </c>
    </row>
    <row r="84" spans="1:8" x14ac:dyDescent="0.2">
      <c r="A84" s="43" t="s">
        <v>429</v>
      </c>
      <c r="B84" s="59" t="s">
        <v>428</v>
      </c>
      <c r="C84" s="13"/>
      <c r="D84" s="13">
        <v>5234.1000000000004</v>
      </c>
      <c r="E84" s="13">
        <v>1574.8</v>
      </c>
      <c r="F84" s="13">
        <v>-3659.3</v>
      </c>
      <c r="G84" s="14" t="s">
        <v>1164</v>
      </c>
    </row>
    <row r="85" spans="1:8" x14ac:dyDescent="0.2">
      <c r="A85" s="45" t="s">
        <v>19</v>
      </c>
      <c r="B85" s="60" t="s">
        <v>1165</v>
      </c>
      <c r="C85" s="10"/>
      <c r="D85" s="10">
        <v>5234.1000000000004</v>
      </c>
      <c r="E85" s="10">
        <v>1574.8</v>
      </c>
      <c r="F85" s="10">
        <v>-3659.3</v>
      </c>
      <c r="G85" s="11" t="s">
        <v>1164</v>
      </c>
    </row>
    <row r="86" spans="1:8" x14ac:dyDescent="0.2">
      <c r="A86" s="43" t="s">
        <v>444</v>
      </c>
      <c r="B86" s="59" t="s">
        <v>443</v>
      </c>
      <c r="C86" s="13">
        <v>3221223.4</v>
      </c>
      <c r="D86" s="13">
        <v>1236723.5</v>
      </c>
      <c r="E86" s="13">
        <v>1246042.5</v>
      </c>
      <c r="F86" s="13">
        <v>9319</v>
      </c>
      <c r="G86" s="14" t="s">
        <v>1166</v>
      </c>
    </row>
    <row r="87" spans="1:8" x14ac:dyDescent="0.2">
      <c r="A87" s="45" t="s">
        <v>19</v>
      </c>
      <c r="B87" s="60" t="s">
        <v>1167</v>
      </c>
      <c r="C87" s="10">
        <v>512450</v>
      </c>
      <c r="D87" s="10">
        <v>402450</v>
      </c>
      <c r="E87" s="10">
        <v>335613.9</v>
      </c>
      <c r="F87" s="10">
        <v>-66836.100000000006</v>
      </c>
      <c r="G87" s="11" t="s">
        <v>1168</v>
      </c>
    </row>
    <row r="88" spans="1:8" x14ac:dyDescent="0.2">
      <c r="A88" s="45" t="s">
        <v>19</v>
      </c>
      <c r="B88" s="60" t="s">
        <v>1169</v>
      </c>
      <c r="C88" s="10">
        <v>1191073.5</v>
      </c>
      <c r="D88" s="10">
        <v>834273.5</v>
      </c>
      <c r="E88" s="10">
        <v>910428.6</v>
      </c>
      <c r="F88" s="10">
        <v>76155.100000000006</v>
      </c>
      <c r="G88" s="11" t="s">
        <v>1170</v>
      </c>
    </row>
    <row r="89" spans="1:8" x14ac:dyDescent="0.2">
      <c r="A89" s="45" t="s">
        <v>19</v>
      </c>
      <c r="B89" s="60" t="s">
        <v>1171</v>
      </c>
      <c r="C89" s="10">
        <v>217699.9</v>
      </c>
      <c r="D89" s="10"/>
      <c r="E89" s="10"/>
      <c r="F89" s="10"/>
      <c r="G89" s="11" t="s">
        <v>19</v>
      </c>
    </row>
    <row r="90" spans="1:8" x14ac:dyDescent="0.2">
      <c r="A90" s="45" t="s">
        <v>19</v>
      </c>
      <c r="B90" s="60" t="s">
        <v>1172</v>
      </c>
      <c r="C90" s="10">
        <v>1300000</v>
      </c>
      <c r="D90" s="10"/>
      <c r="E90" s="10"/>
      <c r="F90" s="10"/>
      <c r="G90" s="11" t="s">
        <v>19</v>
      </c>
    </row>
    <row r="91" spans="1:8" x14ac:dyDescent="0.2">
      <c r="A91" s="43" t="s">
        <v>454</v>
      </c>
      <c r="B91" s="59" t="s">
        <v>453</v>
      </c>
      <c r="C91" s="13"/>
      <c r="D91" s="13">
        <v>100</v>
      </c>
      <c r="E91" s="13">
        <v>100</v>
      </c>
      <c r="F91" s="13"/>
      <c r="G91" s="14" t="s">
        <v>64</v>
      </c>
    </row>
    <row r="92" spans="1:8" ht="25.5" x14ac:dyDescent="0.2">
      <c r="A92" s="45" t="s">
        <v>19</v>
      </c>
      <c r="B92" s="60" t="s">
        <v>1173</v>
      </c>
      <c r="C92" s="10"/>
      <c r="D92" s="10">
        <v>100</v>
      </c>
      <c r="E92" s="10">
        <v>100</v>
      </c>
      <c r="F92" s="10"/>
      <c r="G92" s="11" t="s">
        <v>64</v>
      </c>
    </row>
    <row r="93" spans="1:8" s="58" customFormat="1" ht="6" x14ac:dyDescent="0.15">
      <c r="A93" s="53" t="s">
        <v>19</v>
      </c>
      <c r="B93" s="61" t="s">
        <v>19</v>
      </c>
      <c r="C93" s="55"/>
      <c r="D93" s="55"/>
      <c r="E93" s="55"/>
      <c r="F93" s="55"/>
      <c r="G93" s="56" t="s">
        <v>19</v>
      </c>
      <c r="H93" s="57"/>
    </row>
    <row r="94" spans="1:8" x14ac:dyDescent="0.2">
      <c r="A94" s="43" t="s">
        <v>466</v>
      </c>
      <c r="B94" s="59" t="s">
        <v>465</v>
      </c>
      <c r="C94" s="13">
        <v>67482.2</v>
      </c>
      <c r="D94" s="13">
        <v>80894</v>
      </c>
      <c r="E94" s="13">
        <v>68413</v>
      </c>
      <c r="F94" s="13">
        <v>-12481</v>
      </c>
      <c r="G94" s="14" t="s">
        <v>1174</v>
      </c>
    </row>
    <row r="95" spans="1:8" x14ac:dyDescent="0.2">
      <c r="A95" s="43" t="s">
        <v>481</v>
      </c>
      <c r="B95" s="59" t="s">
        <v>480</v>
      </c>
      <c r="C95" s="13">
        <v>43321.599999999999</v>
      </c>
      <c r="D95" s="13">
        <v>56529.7</v>
      </c>
      <c r="E95" s="13">
        <v>51669.8</v>
      </c>
      <c r="F95" s="13">
        <v>-4859.8999999999996</v>
      </c>
      <c r="G95" s="14" t="s">
        <v>436</v>
      </c>
    </row>
    <row r="96" spans="1:8" x14ac:dyDescent="0.2">
      <c r="A96" s="45" t="s">
        <v>19</v>
      </c>
      <c r="B96" s="60" t="s">
        <v>1175</v>
      </c>
      <c r="C96" s="10">
        <v>13174.8</v>
      </c>
      <c r="D96" s="10">
        <v>10523.1</v>
      </c>
      <c r="E96" s="10">
        <v>10519.9</v>
      </c>
      <c r="F96" s="10">
        <v>-3.2</v>
      </c>
      <c r="G96" s="11" t="s">
        <v>64</v>
      </c>
    </row>
    <row r="97" spans="1:8" x14ac:dyDescent="0.2">
      <c r="A97" s="45" t="s">
        <v>19</v>
      </c>
      <c r="B97" s="60" t="s">
        <v>1176</v>
      </c>
      <c r="C97" s="10">
        <v>7349.7</v>
      </c>
      <c r="D97" s="10">
        <v>36599.5</v>
      </c>
      <c r="E97" s="10">
        <v>35816.699999999997</v>
      </c>
      <c r="F97" s="10">
        <v>-782.8</v>
      </c>
      <c r="G97" s="11" t="s">
        <v>300</v>
      </c>
    </row>
    <row r="98" spans="1:8" x14ac:dyDescent="0.2">
      <c r="A98" s="45" t="s">
        <v>19</v>
      </c>
      <c r="B98" s="60" t="s">
        <v>1177</v>
      </c>
      <c r="C98" s="10">
        <v>22207.1</v>
      </c>
      <c r="D98" s="10">
        <v>9407.1</v>
      </c>
      <c r="E98" s="10">
        <v>5333.2</v>
      </c>
      <c r="F98" s="10">
        <v>-4073.9</v>
      </c>
      <c r="G98" s="11" t="s">
        <v>1178</v>
      </c>
    </row>
    <row r="99" spans="1:8" ht="25.5" x14ac:dyDescent="0.2">
      <c r="A99" s="45" t="s">
        <v>19</v>
      </c>
      <c r="B99" s="60" t="s">
        <v>1179</v>
      </c>
      <c r="C99" s="10">
        <v>590</v>
      </c>
      <c r="D99" s="10"/>
      <c r="E99" s="10"/>
      <c r="F99" s="10"/>
      <c r="G99" s="11" t="s">
        <v>19</v>
      </c>
    </row>
    <row r="100" spans="1:8" x14ac:dyDescent="0.2">
      <c r="A100" s="43" t="s">
        <v>539</v>
      </c>
      <c r="B100" s="59" t="s">
        <v>538</v>
      </c>
      <c r="C100" s="13">
        <v>10104</v>
      </c>
      <c r="D100" s="13">
        <v>18029.5</v>
      </c>
      <c r="E100" s="13">
        <v>10409.1</v>
      </c>
      <c r="F100" s="13">
        <v>-7620.4</v>
      </c>
      <c r="G100" s="14" t="s">
        <v>1180</v>
      </c>
    </row>
    <row r="101" spans="1:8" x14ac:dyDescent="0.2">
      <c r="A101" s="45" t="s">
        <v>19</v>
      </c>
      <c r="B101" s="60" t="s">
        <v>1181</v>
      </c>
      <c r="C101" s="10">
        <v>10104</v>
      </c>
      <c r="D101" s="10">
        <v>18029.5</v>
      </c>
      <c r="E101" s="10">
        <v>10409.1</v>
      </c>
      <c r="F101" s="10">
        <v>-7620.4</v>
      </c>
      <c r="G101" s="11" t="s">
        <v>1180</v>
      </c>
    </row>
    <row r="102" spans="1:8" x14ac:dyDescent="0.2">
      <c r="A102" s="43" t="s">
        <v>374</v>
      </c>
      <c r="B102" s="59" t="s">
        <v>373</v>
      </c>
      <c r="C102" s="13">
        <v>10056.6</v>
      </c>
      <c r="D102" s="13">
        <v>6334.8</v>
      </c>
      <c r="E102" s="13">
        <v>6334.1</v>
      </c>
      <c r="F102" s="13">
        <v>-0.7</v>
      </c>
      <c r="G102" s="14" t="s">
        <v>64</v>
      </c>
    </row>
    <row r="103" spans="1:8" ht="25.5" x14ac:dyDescent="0.2">
      <c r="A103" s="45" t="s">
        <v>19</v>
      </c>
      <c r="B103" s="60" t="s">
        <v>1182</v>
      </c>
      <c r="C103" s="10">
        <v>10056.6</v>
      </c>
      <c r="D103" s="10">
        <v>6334.8</v>
      </c>
      <c r="E103" s="10">
        <v>6334.1</v>
      </c>
      <c r="F103" s="10">
        <v>-0.7</v>
      </c>
      <c r="G103" s="11" t="s">
        <v>64</v>
      </c>
    </row>
    <row r="104" spans="1:8" x14ac:dyDescent="0.2">
      <c r="A104" s="43" t="s">
        <v>279</v>
      </c>
      <c r="B104" s="59" t="s">
        <v>278</v>
      </c>
      <c r="C104" s="13">
        <v>4000</v>
      </c>
      <c r="D104" s="13"/>
      <c r="E104" s="13"/>
      <c r="F104" s="13"/>
      <c r="G104" s="14" t="s">
        <v>19</v>
      </c>
    </row>
    <row r="105" spans="1:8" ht="25.5" x14ac:dyDescent="0.2">
      <c r="A105" s="45" t="s">
        <v>19</v>
      </c>
      <c r="B105" s="60" t="s">
        <v>1183</v>
      </c>
      <c r="C105" s="10">
        <v>4000</v>
      </c>
      <c r="D105" s="10"/>
      <c r="E105" s="10"/>
      <c r="F105" s="10"/>
      <c r="G105" s="11" t="s">
        <v>19</v>
      </c>
    </row>
    <row r="106" spans="1:8" s="58" customFormat="1" ht="6" x14ac:dyDescent="0.15">
      <c r="A106" s="53" t="s">
        <v>19</v>
      </c>
      <c r="B106" s="61" t="s">
        <v>19</v>
      </c>
      <c r="C106" s="55"/>
      <c r="D106" s="55"/>
      <c r="E106" s="55"/>
      <c r="F106" s="55"/>
      <c r="G106" s="56" t="s">
        <v>19</v>
      </c>
      <c r="H106" s="57"/>
    </row>
    <row r="107" spans="1:8" x14ac:dyDescent="0.2">
      <c r="A107" s="43" t="s">
        <v>546</v>
      </c>
      <c r="B107" s="59" t="s">
        <v>545</v>
      </c>
      <c r="C107" s="13">
        <v>84400.9</v>
      </c>
      <c r="D107" s="13">
        <v>87709.6</v>
      </c>
      <c r="E107" s="13">
        <v>68460.600000000006</v>
      </c>
      <c r="F107" s="13">
        <v>-19249</v>
      </c>
      <c r="G107" s="14" t="s">
        <v>125</v>
      </c>
    </row>
    <row r="108" spans="1:8" x14ac:dyDescent="0.2">
      <c r="A108" s="43" t="s">
        <v>550</v>
      </c>
      <c r="B108" s="59" t="s">
        <v>549</v>
      </c>
      <c r="C108" s="13">
        <v>606.29999999999995</v>
      </c>
      <c r="D108" s="13">
        <v>606.29999999999995</v>
      </c>
      <c r="E108" s="13">
        <v>583.29999999999995</v>
      </c>
      <c r="F108" s="13">
        <v>-23</v>
      </c>
      <c r="G108" s="14" t="s">
        <v>445</v>
      </c>
    </row>
    <row r="109" spans="1:8" ht="25.5" x14ac:dyDescent="0.2">
      <c r="A109" s="45" t="s">
        <v>19</v>
      </c>
      <c r="B109" s="60" t="s">
        <v>1184</v>
      </c>
      <c r="C109" s="10">
        <v>606.29999999999995</v>
      </c>
      <c r="D109" s="10">
        <v>606.29999999999995</v>
      </c>
      <c r="E109" s="10">
        <v>583.29999999999995</v>
      </c>
      <c r="F109" s="10">
        <v>-23</v>
      </c>
      <c r="G109" s="11" t="s">
        <v>445</v>
      </c>
    </row>
    <row r="110" spans="1:8" x14ac:dyDescent="0.2">
      <c r="A110" s="43" t="s">
        <v>580</v>
      </c>
      <c r="B110" s="59" t="s">
        <v>579</v>
      </c>
      <c r="C110" s="13">
        <v>31000</v>
      </c>
      <c r="D110" s="13">
        <v>33900</v>
      </c>
      <c r="E110" s="13">
        <v>25650.1</v>
      </c>
      <c r="F110" s="13">
        <v>-8249.9</v>
      </c>
      <c r="G110" s="14" t="s">
        <v>1185</v>
      </c>
    </row>
    <row r="111" spans="1:8" ht="25.5" x14ac:dyDescent="0.2">
      <c r="A111" s="45" t="s">
        <v>19</v>
      </c>
      <c r="B111" s="60" t="s">
        <v>1186</v>
      </c>
      <c r="C111" s="10">
        <v>5000</v>
      </c>
      <c r="D111" s="10">
        <v>8000</v>
      </c>
      <c r="E111" s="10">
        <v>3336.3</v>
      </c>
      <c r="F111" s="10">
        <v>-4663.7</v>
      </c>
      <c r="G111" s="11" t="s">
        <v>1187</v>
      </c>
    </row>
    <row r="112" spans="1:8" x14ac:dyDescent="0.2">
      <c r="A112" s="45" t="s">
        <v>19</v>
      </c>
      <c r="B112" s="60" t="s">
        <v>1188</v>
      </c>
      <c r="C112" s="10">
        <v>2000</v>
      </c>
      <c r="D112" s="10">
        <v>500</v>
      </c>
      <c r="E112" s="10">
        <v>118.1</v>
      </c>
      <c r="F112" s="10">
        <v>-381.9</v>
      </c>
      <c r="G112" s="11" t="s">
        <v>1189</v>
      </c>
    </row>
    <row r="113" spans="1:7" ht="25.5" x14ac:dyDescent="0.2">
      <c r="A113" s="45" t="s">
        <v>19</v>
      </c>
      <c r="B113" s="60" t="s">
        <v>1190</v>
      </c>
      <c r="C113" s="10">
        <v>17000</v>
      </c>
      <c r="D113" s="10">
        <v>17000</v>
      </c>
      <c r="E113" s="10">
        <v>17000</v>
      </c>
      <c r="F113" s="10"/>
      <c r="G113" s="11" t="s">
        <v>64</v>
      </c>
    </row>
    <row r="114" spans="1:7" x14ac:dyDescent="0.2">
      <c r="A114" s="45" t="s">
        <v>19</v>
      </c>
      <c r="B114" s="60" t="s">
        <v>1191</v>
      </c>
      <c r="C114" s="10">
        <v>1000</v>
      </c>
      <c r="D114" s="10">
        <v>500</v>
      </c>
      <c r="E114" s="10"/>
      <c r="F114" s="10">
        <v>-500</v>
      </c>
      <c r="G114" s="11" t="s">
        <v>19</v>
      </c>
    </row>
    <row r="115" spans="1:7" ht="25.5" x14ac:dyDescent="0.2">
      <c r="A115" s="45" t="s">
        <v>19</v>
      </c>
      <c r="B115" s="60" t="s">
        <v>1192</v>
      </c>
      <c r="C115" s="10">
        <v>3000</v>
      </c>
      <c r="D115" s="10">
        <v>3000</v>
      </c>
      <c r="E115" s="10">
        <v>2999.5</v>
      </c>
      <c r="F115" s="10">
        <v>-0.5</v>
      </c>
      <c r="G115" s="11" t="s">
        <v>64</v>
      </c>
    </row>
    <row r="116" spans="1:7" x14ac:dyDescent="0.2">
      <c r="A116" s="45" t="s">
        <v>19</v>
      </c>
      <c r="B116" s="60" t="s">
        <v>1193</v>
      </c>
      <c r="C116" s="10">
        <v>2000</v>
      </c>
      <c r="D116" s="10">
        <v>2000</v>
      </c>
      <c r="E116" s="10">
        <v>200</v>
      </c>
      <c r="F116" s="10">
        <v>-1800</v>
      </c>
      <c r="G116" s="11" t="s">
        <v>1194</v>
      </c>
    </row>
    <row r="117" spans="1:7" x14ac:dyDescent="0.2">
      <c r="A117" s="45" t="s">
        <v>19</v>
      </c>
      <c r="B117" s="60" t="s">
        <v>1195</v>
      </c>
      <c r="C117" s="10"/>
      <c r="D117" s="10">
        <v>900</v>
      </c>
      <c r="E117" s="10"/>
      <c r="F117" s="10">
        <v>-900</v>
      </c>
      <c r="G117" s="11" t="s">
        <v>19</v>
      </c>
    </row>
    <row r="118" spans="1:7" ht="30" customHeight="1" x14ac:dyDescent="0.2">
      <c r="A118" s="45" t="s">
        <v>19</v>
      </c>
      <c r="B118" s="60" t="s">
        <v>1196</v>
      </c>
      <c r="C118" s="10"/>
      <c r="D118" s="10">
        <v>1000</v>
      </c>
      <c r="E118" s="10">
        <v>1000</v>
      </c>
      <c r="F118" s="10"/>
      <c r="G118" s="11" t="s">
        <v>64</v>
      </c>
    </row>
    <row r="119" spans="1:7" x14ac:dyDescent="0.2">
      <c r="A119" s="45"/>
      <c r="B119" s="62" t="s">
        <v>1197</v>
      </c>
      <c r="C119" s="10">
        <f>C120</f>
        <v>500</v>
      </c>
      <c r="D119" s="10">
        <f t="shared" ref="D119:G119" si="5">D120</f>
        <v>500</v>
      </c>
      <c r="E119" s="10">
        <f t="shared" si="5"/>
        <v>496.3</v>
      </c>
      <c r="F119" s="10">
        <f t="shared" si="5"/>
        <v>-3.7</v>
      </c>
      <c r="G119" s="10" t="str">
        <f t="shared" si="5"/>
        <v xml:space="preserve">  99.3</v>
      </c>
    </row>
    <row r="120" spans="1:7" ht="25.5" x14ac:dyDescent="0.2">
      <c r="A120" s="45" t="s">
        <v>19</v>
      </c>
      <c r="B120" s="63" t="s">
        <v>1198</v>
      </c>
      <c r="C120" s="10">
        <v>500</v>
      </c>
      <c r="D120" s="10">
        <v>500</v>
      </c>
      <c r="E120" s="10">
        <v>496.3</v>
      </c>
      <c r="F120" s="10">
        <v>-3.7</v>
      </c>
      <c r="G120" s="11" t="s">
        <v>372</v>
      </c>
    </row>
    <row r="121" spans="1:7" x14ac:dyDescent="0.2">
      <c r="A121" s="45"/>
      <c r="B121" s="62" t="s">
        <v>1199</v>
      </c>
      <c r="C121" s="10">
        <f>C122</f>
        <v>500</v>
      </c>
      <c r="D121" s="10">
        <f t="shared" ref="D121:G121" si="6">D122</f>
        <v>500</v>
      </c>
      <c r="E121" s="10">
        <f t="shared" si="6"/>
        <v>500</v>
      </c>
      <c r="F121" s="10"/>
      <c r="G121" s="10" t="str">
        <f t="shared" si="6"/>
        <v xml:space="preserve"> 100.0</v>
      </c>
    </row>
    <row r="122" spans="1:7" ht="25.5" x14ac:dyDescent="0.2">
      <c r="A122" s="45" t="s">
        <v>19</v>
      </c>
      <c r="B122" s="63" t="s">
        <v>1200</v>
      </c>
      <c r="C122" s="10">
        <v>500</v>
      </c>
      <c r="D122" s="10">
        <v>500</v>
      </c>
      <c r="E122" s="10">
        <v>500</v>
      </c>
      <c r="F122" s="10"/>
      <c r="G122" s="11" t="s">
        <v>64</v>
      </c>
    </row>
    <row r="123" spans="1:7" x14ac:dyDescent="0.2">
      <c r="A123" s="43" t="s">
        <v>588</v>
      </c>
      <c r="B123" s="59" t="s">
        <v>587</v>
      </c>
      <c r="C123" s="13">
        <v>12000</v>
      </c>
      <c r="D123" s="13">
        <v>9360.9</v>
      </c>
      <c r="E123" s="13">
        <v>8303.9</v>
      </c>
      <c r="F123" s="13">
        <v>-1057</v>
      </c>
      <c r="G123" s="14" t="s">
        <v>296</v>
      </c>
    </row>
    <row r="124" spans="1:7" ht="25.5" x14ac:dyDescent="0.2">
      <c r="A124" s="45" t="s">
        <v>19</v>
      </c>
      <c r="B124" s="60" t="s">
        <v>1201</v>
      </c>
      <c r="C124" s="10">
        <v>4000</v>
      </c>
      <c r="D124" s="10">
        <v>4000</v>
      </c>
      <c r="E124" s="10">
        <v>4000</v>
      </c>
      <c r="F124" s="10"/>
      <c r="G124" s="11" t="s">
        <v>64</v>
      </c>
    </row>
    <row r="125" spans="1:7" ht="25.5" x14ac:dyDescent="0.2">
      <c r="A125" s="45" t="s">
        <v>19</v>
      </c>
      <c r="B125" s="60" t="s">
        <v>1202</v>
      </c>
      <c r="C125" s="10">
        <v>8000</v>
      </c>
      <c r="D125" s="10">
        <v>6</v>
      </c>
      <c r="E125" s="10">
        <v>6</v>
      </c>
      <c r="F125" s="10"/>
      <c r="G125" s="11" t="s">
        <v>64</v>
      </c>
    </row>
    <row r="126" spans="1:7" ht="25.5" x14ac:dyDescent="0.2">
      <c r="A126" s="45" t="s">
        <v>19</v>
      </c>
      <c r="B126" s="60" t="s">
        <v>1203</v>
      </c>
      <c r="C126" s="10"/>
      <c r="D126" s="10">
        <v>5354.9</v>
      </c>
      <c r="E126" s="10">
        <v>4297.8999999999996</v>
      </c>
      <c r="F126" s="10">
        <v>-1057</v>
      </c>
      <c r="G126" s="11" t="s">
        <v>753</v>
      </c>
    </row>
    <row r="127" spans="1:7" x14ac:dyDescent="0.2">
      <c r="A127" s="43" t="s">
        <v>605</v>
      </c>
      <c r="B127" s="59" t="s">
        <v>604</v>
      </c>
      <c r="C127" s="13">
        <v>1610</v>
      </c>
      <c r="D127" s="13">
        <v>1610</v>
      </c>
      <c r="E127" s="13">
        <v>1610</v>
      </c>
      <c r="F127" s="13"/>
      <c r="G127" s="14" t="s">
        <v>64</v>
      </c>
    </row>
    <row r="128" spans="1:7" x14ac:dyDescent="0.2">
      <c r="A128" s="45" t="s">
        <v>19</v>
      </c>
      <c r="B128" s="60" t="s">
        <v>1204</v>
      </c>
      <c r="C128" s="10">
        <v>1610</v>
      </c>
      <c r="D128" s="10">
        <v>1610</v>
      </c>
      <c r="E128" s="10">
        <v>1610</v>
      </c>
      <c r="F128" s="10"/>
      <c r="G128" s="11" t="s">
        <v>64</v>
      </c>
    </row>
    <row r="129" spans="1:8" x14ac:dyDescent="0.2">
      <c r="A129" s="43" t="s">
        <v>374</v>
      </c>
      <c r="B129" s="59" t="s">
        <v>373</v>
      </c>
      <c r="C129" s="13">
        <v>39184.6</v>
      </c>
      <c r="D129" s="13">
        <v>42232.4</v>
      </c>
      <c r="E129" s="13">
        <v>32313.3</v>
      </c>
      <c r="F129" s="13">
        <v>-9919.1</v>
      </c>
      <c r="G129" s="14" t="s">
        <v>1205</v>
      </c>
    </row>
    <row r="130" spans="1:8" ht="25.5" x14ac:dyDescent="0.2">
      <c r="A130" s="45" t="s">
        <v>19</v>
      </c>
      <c r="B130" s="60" t="s">
        <v>1206</v>
      </c>
      <c r="C130" s="10"/>
      <c r="D130" s="10">
        <v>58.3</v>
      </c>
      <c r="E130" s="10">
        <v>58.3</v>
      </c>
      <c r="F130" s="10"/>
      <c r="G130" s="11" t="s">
        <v>64</v>
      </c>
    </row>
    <row r="131" spans="1:8" ht="25.5" x14ac:dyDescent="0.2">
      <c r="A131" s="45" t="s">
        <v>19</v>
      </c>
      <c r="B131" s="60" t="s">
        <v>1207</v>
      </c>
      <c r="C131" s="10">
        <v>16000</v>
      </c>
      <c r="D131" s="10">
        <v>18000</v>
      </c>
      <c r="E131" s="10">
        <v>11709.5</v>
      </c>
      <c r="F131" s="10">
        <v>-6290.5</v>
      </c>
      <c r="G131" s="11" t="s">
        <v>1208</v>
      </c>
    </row>
    <row r="132" spans="1:8" ht="25.5" x14ac:dyDescent="0.2">
      <c r="A132" s="45" t="s">
        <v>19</v>
      </c>
      <c r="B132" s="60" t="s">
        <v>1209</v>
      </c>
      <c r="C132" s="10">
        <v>7000</v>
      </c>
      <c r="D132" s="10">
        <v>3600</v>
      </c>
      <c r="E132" s="10">
        <v>41.7</v>
      </c>
      <c r="F132" s="10">
        <v>-3558.3</v>
      </c>
      <c r="G132" s="11" t="s">
        <v>1210</v>
      </c>
    </row>
    <row r="133" spans="1:8" ht="25.5" x14ac:dyDescent="0.2">
      <c r="A133" s="45" t="s">
        <v>19</v>
      </c>
      <c r="B133" s="60" t="s">
        <v>1211</v>
      </c>
      <c r="C133" s="10">
        <v>1495.8</v>
      </c>
      <c r="D133" s="10">
        <v>1985.3</v>
      </c>
      <c r="E133" s="10">
        <v>1980.4</v>
      </c>
      <c r="F133" s="10">
        <v>-4.9000000000000004</v>
      </c>
      <c r="G133" s="11" t="s">
        <v>401</v>
      </c>
    </row>
    <row r="134" spans="1:8" ht="25.5" x14ac:dyDescent="0.2">
      <c r="A134" s="45" t="s">
        <v>19</v>
      </c>
      <c r="B134" s="60" t="s">
        <v>1212</v>
      </c>
      <c r="C134" s="10"/>
      <c r="D134" s="10">
        <v>1400</v>
      </c>
      <c r="E134" s="10">
        <v>1399.9</v>
      </c>
      <c r="F134" s="10">
        <v>-0.1</v>
      </c>
      <c r="G134" s="11" t="s">
        <v>64</v>
      </c>
    </row>
    <row r="135" spans="1:8" ht="25.5" x14ac:dyDescent="0.2">
      <c r="A135" s="45" t="s">
        <v>19</v>
      </c>
      <c r="B135" s="60" t="s">
        <v>1213</v>
      </c>
      <c r="C135" s="10">
        <v>14688.8</v>
      </c>
      <c r="D135" s="10">
        <v>17188.8</v>
      </c>
      <c r="E135" s="10">
        <v>17123.400000000001</v>
      </c>
      <c r="F135" s="10">
        <v>-65.400000000000006</v>
      </c>
      <c r="G135" s="11" t="s">
        <v>114</v>
      </c>
    </row>
    <row r="136" spans="1:8" s="58" customFormat="1" ht="6" x14ac:dyDescent="0.15">
      <c r="A136" s="53" t="s">
        <v>19</v>
      </c>
      <c r="B136" s="61" t="s">
        <v>19</v>
      </c>
      <c r="C136" s="55"/>
      <c r="D136" s="55"/>
      <c r="E136" s="55"/>
      <c r="F136" s="55"/>
      <c r="G136" s="56" t="s">
        <v>19</v>
      </c>
      <c r="H136" s="57"/>
    </row>
    <row r="137" spans="1:8" x14ac:dyDescent="0.2">
      <c r="A137" s="43" t="s">
        <v>618</v>
      </c>
      <c r="B137" s="59" t="s">
        <v>617</v>
      </c>
      <c r="C137" s="13">
        <v>52173.4</v>
      </c>
      <c r="D137" s="13">
        <v>40423.4</v>
      </c>
      <c r="E137" s="13">
        <v>27402.3</v>
      </c>
      <c r="F137" s="13">
        <v>-13021.1</v>
      </c>
      <c r="G137" s="14" t="s">
        <v>1214</v>
      </c>
    </row>
    <row r="138" spans="1:8" x14ac:dyDescent="0.2">
      <c r="A138" s="43" t="s">
        <v>632</v>
      </c>
      <c r="B138" s="59" t="s">
        <v>631</v>
      </c>
      <c r="C138" s="13">
        <v>4471.3999999999996</v>
      </c>
      <c r="D138" s="13">
        <v>4471.3999999999996</v>
      </c>
      <c r="E138" s="13">
        <v>4409.8999999999996</v>
      </c>
      <c r="F138" s="13">
        <v>-61.5</v>
      </c>
      <c r="G138" s="14" t="s">
        <v>512</v>
      </c>
    </row>
    <row r="139" spans="1:8" ht="25.5" x14ac:dyDescent="0.2">
      <c r="A139" s="45" t="s">
        <v>19</v>
      </c>
      <c r="B139" s="60" t="s">
        <v>1215</v>
      </c>
      <c r="C139" s="10">
        <v>4471.3999999999996</v>
      </c>
      <c r="D139" s="10">
        <v>4471.3999999999996</v>
      </c>
      <c r="E139" s="10">
        <v>4409.8999999999996</v>
      </c>
      <c r="F139" s="10">
        <v>-61.5</v>
      </c>
      <c r="G139" s="11" t="s">
        <v>512</v>
      </c>
    </row>
    <row r="140" spans="1:8" x14ac:dyDescent="0.2">
      <c r="A140" s="43" t="s">
        <v>640</v>
      </c>
      <c r="B140" s="59" t="s">
        <v>639</v>
      </c>
      <c r="C140" s="13">
        <v>39057</v>
      </c>
      <c r="D140" s="13">
        <v>29057</v>
      </c>
      <c r="E140" s="13">
        <v>17675</v>
      </c>
      <c r="F140" s="13">
        <v>-11382</v>
      </c>
      <c r="G140" s="14" t="s">
        <v>868</v>
      </c>
    </row>
    <row r="141" spans="1:8" ht="25.5" x14ac:dyDescent="0.2">
      <c r="A141" s="45" t="s">
        <v>19</v>
      </c>
      <c r="B141" s="60" t="s">
        <v>1216</v>
      </c>
      <c r="C141" s="10">
        <v>15000</v>
      </c>
      <c r="D141" s="10">
        <v>15000</v>
      </c>
      <c r="E141" s="10">
        <v>6648.2</v>
      </c>
      <c r="F141" s="10">
        <v>-8351.7999999999993</v>
      </c>
      <c r="G141" s="11" t="s">
        <v>1217</v>
      </c>
    </row>
    <row r="142" spans="1:8" ht="38.25" x14ac:dyDescent="0.2">
      <c r="A142" s="45"/>
      <c r="B142" s="62" t="s">
        <v>1146</v>
      </c>
      <c r="C142" s="10">
        <f>C143</f>
        <v>24057</v>
      </c>
      <c r="D142" s="10">
        <f t="shared" ref="D142:G142" si="7">D143</f>
        <v>14057</v>
      </c>
      <c r="E142" s="10">
        <f t="shared" si="7"/>
        <v>11026.8</v>
      </c>
      <c r="F142" s="10">
        <f t="shared" si="7"/>
        <v>-3030.2</v>
      </c>
      <c r="G142" s="10" t="str">
        <f t="shared" si="7"/>
        <v xml:space="preserve">  78.4</v>
      </c>
    </row>
    <row r="143" spans="1:8" ht="25.5" x14ac:dyDescent="0.2">
      <c r="A143" s="45" t="s">
        <v>19</v>
      </c>
      <c r="B143" s="63" t="s">
        <v>1218</v>
      </c>
      <c r="C143" s="10">
        <v>24057</v>
      </c>
      <c r="D143" s="10">
        <v>14057</v>
      </c>
      <c r="E143" s="10">
        <v>11026.8</v>
      </c>
      <c r="F143" s="10">
        <v>-3030.2</v>
      </c>
      <c r="G143" s="11" t="s">
        <v>1219</v>
      </c>
    </row>
    <row r="144" spans="1:8" x14ac:dyDescent="0.2">
      <c r="A144" s="43" t="s">
        <v>653</v>
      </c>
      <c r="B144" s="59" t="s">
        <v>652</v>
      </c>
      <c r="C144" s="13">
        <v>385</v>
      </c>
      <c r="D144" s="13">
        <v>635</v>
      </c>
      <c r="E144" s="13">
        <v>499.4</v>
      </c>
      <c r="F144" s="13">
        <v>-135.6</v>
      </c>
      <c r="G144" s="14" t="s">
        <v>654</v>
      </c>
    </row>
    <row r="145" spans="1:8" ht="25.5" x14ac:dyDescent="0.2">
      <c r="A145" s="45" t="s">
        <v>19</v>
      </c>
      <c r="B145" s="60" t="s">
        <v>1220</v>
      </c>
      <c r="C145" s="10">
        <v>385</v>
      </c>
      <c r="D145" s="10">
        <v>635</v>
      </c>
      <c r="E145" s="10">
        <v>499.4</v>
      </c>
      <c r="F145" s="10">
        <v>-135.6</v>
      </c>
      <c r="G145" s="11" t="s">
        <v>654</v>
      </c>
    </row>
    <row r="146" spans="1:8" x14ac:dyDescent="0.2">
      <c r="A146" s="43" t="s">
        <v>656</v>
      </c>
      <c r="B146" s="59" t="s">
        <v>655</v>
      </c>
      <c r="C146" s="13">
        <v>8260</v>
      </c>
      <c r="D146" s="13">
        <v>6260</v>
      </c>
      <c r="E146" s="13">
        <v>4818</v>
      </c>
      <c r="F146" s="13">
        <v>-1442</v>
      </c>
      <c r="G146" s="14" t="s">
        <v>1221</v>
      </c>
    </row>
    <row r="147" spans="1:8" ht="25.5" x14ac:dyDescent="0.2">
      <c r="A147" s="45" t="s">
        <v>19</v>
      </c>
      <c r="B147" s="60" t="s">
        <v>1222</v>
      </c>
      <c r="C147" s="10">
        <v>8260</v>
      </c>
      <c r="D147" s="10">
        <v>6260</v>
      </c>
      <c r="E147" s="10">
        <v>4818</v>
      </c>
      <c r="F147" s="10">
        <v>-1442</v>
      </c>
      <c r="G147" s="11" t="s">
        <v>1221</v>
      </c>
    </row>
    <row r="148" spans="1:8" s="58" customFormat="1" ht="6" x14ac:dyDescent="0.15">
      <c r="A148" s="53" t="s">
        <v>19</v>
      </c>
      <c r="B148" s="61" t="s">
        <v>19</v>
      </c>
      <c r="C148" s="55"/>
      <c r="D148" s="55"/>
      <c r="E148" s="55"/>
      <c r="F148" s="55"/>
      <c r="G148" s="56" t="s">
        <v>19</v>
      </c>
      <c r="H148" s="57"/>
    </row>
    <row r="149" spans="1:8" x14ac:dyDescent="0.2">
      <c r="A149" s="43" t="s">
        <v>779</v>
      </c>
      <c r="B149" s="59" t="s">
        <v>778</v>
      </c>
      <c r="C149" s="13">
        <v>6000</v>
      </c>
      <c r="D149" s="13">
        <v>6000</v>
      </c>
      <c r="E149" s="13">
        <v>6000</v>
      </c>
      <c r="F149" s="13"/>
      <c r="G149" s="14" t="s">
        <v>64</v>
      </c>
    </row>
    <row r="150" spans="1:8" x14ac:dyDescent="0.2">
      <c r="A150" s="43" t="s">
        <v>784</v>
      </c>
      <c r="B150" s="59" t="s">
        <v>783</v>
      </c>
      <c r="C150" s="13">
        <v>6000</v>
      </c>
      <c r="D150" s="13">
        <v>6000</v>
      </c>
      <c r="E150" s="13">
        <v>6000</v>
      </c>
      <c r="F150" s="13"/>
      <c r="G150" s="14" t="s">
        <v>64</v>
      </c>
    </row>
    <row r="151" spans="1:8" x14ac:dyDescent="0.2">
      <c r="A151" s="45" t="s">
        <v>19</v>
      </c>
      <c r="B151" s="60" t="s">
        <v>1223</v>
      </c>
      <c r="C151" s="10">
        <v>6000</v>
      </c>
      <c r="D151" s="10">
        <v>6000</v>
      </c>
      <c r="E151" s="10">
        <v>6000</v>
      </c>
      <c r="F151" s="10"/>
      <c r="G151" s="11" t="s">
        <v>64</v>
      </c>
    </row>
    <row r="152" spans="1:8" s="58" customFormat="1" ht="6" x14ac:dyDescent="0.15">
      <c r="A152" s="53" t="s">
        <v>19</v>
      </c>
      <c r="B152" s="61" t="s">
        <v>19</v>
      </c>
      <c r="C152" s="55"/>
      <c r="D152" s="55"/>
      <c r="E152" s="55"/>
      <c r="F152" s="55"/>
      <c r="G152" s="56" t="s">
        <v>19</v>
      </c>
      <c r="H152" s="57"/>
    </row>
    <row r="153" spans="1:8" x14ac:dyDescent="0.2">
      <c r="A153" s="43" t="s">
        <v>292</v>
      </c>
      <c r="B153" s="59" t="s">
        <v>821</v>
      </c>
      <c r="C153" s="13">
        <v>10098</v>
      </c>
      <c r="D153" s="13">
        <v>8098</v>
      </c>
      <c r="E153" s="13">
        <v>6723.3</v>
      </c>
      <c r="F153" s="13">
        <v>-1374.7</v>
      </c>
      <c r="G153" s="14" t="s">
        <v>1122</v>
      </c>
    </row>
    <row r="154" spans="1:8" x14ac:dyDescent="0.2">
      <c r="A154" s="43" t="s">
        <v>603</v>
      </c>
      <c r="B154" s="59" t="s">
        <v>602</v>
      </c>
      <c r="C154" s="13">
        <v>10098</v>
      </c>
      <c r="D154" s="13">
        <v>8098</v>
      </c>
      <c r="E154" s="13">
        <v>6723.3</v>
      </c>
      <c r="F154" s="13">
        <v>-1374.7</v>
      </c>
      <c r="G154" s="14" t="s">
        <v>1122</v>
      </c>
    </row>
    <row r="155" spans="1:8" x14ac:dyDescent="0.2">
      <c r="A155" s="45" t="s">
        <v>19</v>
      </c>
      <c r="B155" s="60" t="s">
        <v>1224</v>
      </c>
      <c r="C155" s="10">
        <v>10098</v>
      </c>
      <c r="D155" s="10">
        <v>8098</v>
      </c>
      <c r="E155" s="10">
        <v>6723.3</v>
      </c>
      <c r="F155" s="10">
        <v>-1374.7</v>
      </c>
      <c r="G155" s="11" t="s">
        <v>1122</v>
      </c>
    </row>
    <row r="156" spans="1:8" x14ac:dyDescent="0.2">
      <c r="A156" s="64" t="s">
        <v>19</v>
      </c>
      <c r="B156" s="65" t="s">
        <v>19</v>
      </c>
      <c r="C156" s="66"/>
      <c r="D156" s="66"/>
      <c r="E156" s="66"/>
      <c r="F156" s="66"/>
      <c r="G156" s="67" t="s">
        <v>19</v>
      </c>
    </row>
    <row r="159" spans="1:8" x14ac:dyDescent="0.2">
      <c r="B159" s="2" t="s">
        <v>86</v>
      </c>
      <c r="C159" s="28"/>
      <c r="D159" s="28"/>
      <c r="F159" s="68" t="s">
        <v>87</v>
      </c>
      <c r="G159" s="68"/>
    </row>
    <row r="162" spans="1:7" x14ac:dyDescent="0.2">
      <c r="B162" s="2" t="s">
        <v>1225</v>
      </c>
      <c r="C162" s="28"/>
      <c r="D162" s="28"/>
      <c r="F162" s="68" t="s">
        <v>1226</v>
      </c>
      <c r="G162" s="68"/>
    </row>
    <row r="165" spans="1:7" s="1" customFormat="1" x14ac:dyDescent="0.2">
      <c r="A165" s="38"/>
      <c r="B165" s="2" t="s">
        <v>92</v>
      </c>
      <c r="C165" s="28"/>
      <c r="D165" s="28"/>
      <c r="E165" s="22"/>
      <c r="F165" s="68" t="s">
        <v>89</v>
      </c>
      <c r="G165" s="68"/>
    </row>
    <row r="168" spans="1:7" s="1" customFormat="1" x14ac:dyDescent="0.2">
      <c r="A168" s="38"/>
      <c r="B168" s="2" t="s">
        <v>891</v>
      </c>
      <c r="C168" s="28"/>
      <c r="D168" s="28"/>
      <c r="E168" s="22"/>
      <c r="F168" s="68" t="s">
        <v>892</v>
      </c>
      <c r="G168" s="68"/>
    </row>
    <row r="171" spans="1:7" s="1" customFormat="1" x14ac:dyDescent="0.2">
      <c r="A171" s="38"/>
      <c r="B171" s="2" t="s">
        <v>93</v>
      </c>
      <c r="C171" s="28"/>
      <c r="D171" s="28"/>
      <c r="E171" s="22"/>
      <c r="F171" s="68" t="s">
        <v>90</v>
      </c>
      <c r="G171" s="68"/>
    </row>
  </sheetData>
  <mergeCells count="20">
    <mergeCell ref="C168:D168"/>
    <mergeCell ref="F168:G168"/>
    <mergeCell ref="C171:D171"/>
    <mergeCell ref="F171:G171"/>
    <mergeCell ref="C159:D159"/>
    <mergeCell ref="F159:G159"/>
    <mergeCell ref="C162:D162"/>
    <mergeCell ref="F162:G162"/>
    <mergeCell ref="C165:D165"/>
    <mergeCell ref="F165:G165"/>
    <mergeCell ref="F1:G1"/>
    <mergeCell ref="D2:G2"/>
    <mergeCell ref="D3:G3"/>
    <mergeCell ref="A4:G4"/>
    <mergeCell ref="A6:A7"/>
    <mergeCell ref="B6:B7"/>
    <mergeCell ref="C6:C7"/>
    <mergeCell ref="D6:D7"/>
    <mergeCell ref="E6:E7"/>
    <mergeCell ref="F6:G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7"/>
  <sheetViews>
    <sheetView workbookViewId="0">
      <selection activeCell="A3" sqref="A3"/>
    </sheetView>
  </sheetViews>
  <sheetFormatPr defaultRowHeight="12.75" x14ac:dyDescent="0.2"/>
  <cols>
    <col min="1" max="1" width="7.85546875" style="38" customWidth="1"/>
    <col min="2" max="2" width="90.7109375" style="2" customWidth="1"/>
    <col min="3" max="3" width="11.140625" style="22" customWidth="1"/>
    <col min="4" max="4" width="12.140625" style="22" customWidth="1"/>
    <col min="5" max="5" width="12.5703125" style="22" customWidth="1"/>
    <col min="6" max="6" width="12.42578125" style="22" customWidth="1"/>
    <col min="7" max="7" width="6.7109375" style="1" customWidth="1"/>
    <col min="8" max="12" width="9.140625" style="1"/>
  </cols>
  <sheetData>
    <row r="1" spans="1:12" x14ac:dyDescent="0.2">
      <c r="B1" s="50"/>
      <c r="C1" s="51"/>
      <c r="D1" s="51"/>
      <c r="E1" s="51"/>
      <c r="F1" s="39" t="s">
        <v>1227</v>
      </c>
      <c r="G1" s="39"/>
      <c r="I1"/>
      <c r="J1"/>
      <c r="K1"/>
      <c r="L1"/>
    </row>
    <row r="2" spans="1:12" x14ac:dyDescent="0.2">
      <c r="B2" s="50"/>
      <c r="C2" s="51"/>
      <c r="D2" s="39" t="s">
        <v>1088</v>
      </c>
      <c r="E2" s="39"/>
      <c r="F2" s="39"/>
      <c r="G2" s="39"/>
      <c r="I2"/>
      <c r="J2"/>
      <c r="K2"/>
      <c r="L2"/>
    </row>
    <row r="3" spans="1:12" x14ac:dyDescent="0.2">
      <c r="C3" s="51"/>
      <c r="D3" s="52" t="s">
        <v>1089</v>
      </c>
      <c r="E3" s="52"/>
      <c r="F3" s="52"/>
      <c r="G3" s="52"/>
      <c r="I3"/>
      <c r="J3"/>
      <c r="K3"/>
      <c r="L3"/>
    </row>
    <row r="4" spans="1:12" ht="54" customHeight="1" x14ac:dyDescent="0.2">
      <c r="A4" s="25" t="s">
        <v>1228</v>
      </c>
      <c r="B4" s="25"/>
      <c r="C4" s="25"/>
      <c r="D4" s="25"/>
      <c r="E4" s="25"/>
      <c r="F4" s="25"/>
      <c r="G4" s="25"/>
    </row>
    <row r="5" spans="1:12" x14ac:dyDescent="0.2">
      <c r="C5" s="51"/>
      <c r="D5" s="51"/>
      <c r="E5" s="51"/>
      <c r="F5" s="51" t="s">
        <v>74</v>
      </c>
      <c r="G5" s="41"/>
    </row>
    <row r="6" spans="1:12" ht="27.75" customHeight="1" x14ac:dyDescent="0.2">
      <c r="A6" s="69" t="s">
        <v>1091</v>
      </c>
      <c r="B6" s="69" t="s">
        <v>1092</v>
      </c>
      <c r="C6" s="70" t="s">
        <v>77</v>
      </c>
      <c r="D6" s="70" t="s">
        <v>78</v>
      </c>
      <c r="E6" s="70" t="s">
        <v>1093</v>
      </c>
      <c r="F6" s="70" t="s">
        <v>80</v>
      </c>
      <c r="G6" s="70"/>
    </row>
    <row r="7" spans="1:12" x14ac:dyDescent="0.2">
      <c r="A7" s="69"/>
      <c r="B7" s="69"/>
      <c r="C7" s="70"/>
      <c r="D7" s="70"/>
      <c r="E7" s="70"/>
      <c r="F7" s="24" t="s">
        <v>81</v>
      </c>
      <c r="G7" s="23" t="s">
        <v>82</v>
      </c>
    </row>
    <row r="8" spans="1:12" ht="9.9499999999999993" customHeight="1" x14ac:dyDescent="0.2">
      <c r="A8" s="8">
        <v>1</v>
      </c>
      <c r="B8" s="7">
        <v>2</v>
      </c>
      <c r="C8" s="8">
        <v>3</v>
      </c>
      <c r="D8" s="8">
        <v>4</v>
      </c>
      <c r="E8" s="8">
        <v>5</v>
      </c>
      <c r="F8" s="8">
        <v>6</v>
      </c>
      <c r="G8" s="8">
        <v>7</v>
      </c>
    </row>
    <row r="9" spans="1:12" x14ac:dyDescent="0.2">
      <c r="A9" s="43" t="s">
        <v>19</v>
      </c>
      <c r="B9" s="12" t="s">
        <v>1094</v>
      </c>
      <c r="C9" s="13">
        <v>433784.9</v>
      </c>
      <c r="D9" s="13">
        <v>242388.4</v>
      </c>
      <c r="E9" s="13">
        <v>193163.8</v>
      </c>
      <c r="F9" s="13">
        <v>-49224.6</v>
      </c>
      <c r="G9" s="14" t="s">
        <v>1229</v>
      </c>
    </row>
    <row r="10" spans="1:12" x14ac:dyDescent="0.2">
      <c r="A10" s="43" t="s">
        <v>19</v>
      </c>
      <c r="B10" s="12"/>
      <c r="C10" s="13"/>
      <c r="D10" s="13"/>
      <c r="E10" s="13"/>
      <c r="F10" s="13"/>
      <c r="G10" s="14" t="s">
        <v>19</v>
      </c>
    </row>
    <row r="11" spans="1:12" x14ac:dyDescent="0.2">
      <c r="A11" s="43" t="s">
        <v>233</v>
      </c>
      <c r="B11" s="59" t="s">
        <v>232</v>
      </c>
      <c r="C11" s="13">
        <v>8000</v>
      </c>
      <c r="D11" s="13"/>
      <c r="E11" s="13"/>
      <c r="F11" s="13"/>
      <c r="G11" s="14" t="s">
        <v>19</v>
      </c>
    </row>
    <row r="12" spans="1:12" x14ac:dyDescent="0.2">
      <c r="A12" s="43" t="s">
        <v>233</v>
      </c>
      <c r="B12" s="59" t="s">
        <v>238</v>
      </c>
      <c r="C12" s="13">
        <v>8000</v>
      </c>
      <c r="D12" s="13"/>
      <c r="E12" s="13"/>
      <c r="F12" s="13"/>
      <c r="G12" s="14" t="s">
        <v>19</v>
      </c>
    </row>
    <row r="13" spans="1:12" x14ac:dyDescent="0.2">
      <c r="A13" s="45" t="s">
        <v>19</v>
      </c>
      <c r="B13" s="60" t="s">
        <v>1095</v>
      </c>
      <c r="C13" s="10">
        <v>8000</v>
      </c>
      <c r="D13" s="10"/>
      <c r="E13" s="10"/>
      <c r="F13" s="10"/>
      <c r="G13" s="11" t="s">
        <v>19</v>
      </c>
    </row>
    <row r="14" spans="1:12" x14ac:dyDescent="0.2">
      <c r="A14" s="43" t="s">
        <v>19</v>
      </c>
      <c r="B14" s="59" t="s">
        <v>19</v>
      </c>
      <c r="C14" s="13"/>
      <c r="D14" s="13"/>
      <c r="E14" s="13"/>
      <c r="F14" s="13"/>
      <c r="G14" s="14" t="s">
        <v>19</v>
      </c>
    </row>
    <row r="15" spans="1:12" x14ac:dyDescent="0.2">
      <c r="A15" s="43" t="s">
        <v>284</v>
      </c>
      <c r="B15" s="59" t="s">
        <v>283</v>
      </c>
      <c r="C15" s="13">
        <v>31485.5</v>
      </c>
      <c r="D15" s="13">
        <v>14190.9</v>
      </c>
      <c r="E15" s="13">
        <v>8205.9</v>
      </c>
      <c r="F15" s="13">
        <v>-5985</v>
      </c>
      <c r="G15" s="14" t="s">
        <v>932</v>
      </c>
    </row>
    <row r="16" spans="1:12" x14ac:dyDescent="0.2">
      <c r="A16" s="43" t="s">
        <v>289</v>
      </c>
      <c r="B16" s="59" t="s">
        <v>288</v>
      </c>
      <c r="C16" s="13">
        <v>31485.5</v>
      </c>
      <c r="D16" s="13">
        <v>14190.9</v>
      </c>
      <c r="E16" s="13">
        <v>8205.9</v>
      </c>
      <c r="F16" s="13">
        <v>-5985</v>
      </c>
      <c r="G16" s="14" t="s">
        <v>932</v>
      </c>
    </row>
    <row r="17" spans="1:7" x14ac:dyDescent="0.2">
      <c r="A17" s="45" t="s">
        <v>19</v>
      </c>
      <c r="B17" s="60" t="s">
        <v>1097</v>
      </c>
      <c r="C17" s="10">
        <v>2214.6999999999998</v>
      </c>
      <c r="D17" s="10">
        <v>727.2</v>
      </c>
      <c r="E17" s="10">
        <v>727.2</v>
      </c>
      <c r="F17" s="10"/>
      <c r="G17" s="11" t="s">
        <v>64</v>
      </c>
    </row>
    <row r="18" spans="1:7" x14ac:dyDescent="0.2">
      <c r="A18" s="45" t="s">
        <v>19</v>
      </c>
      <c r="B18" s="60" t="s">
        <v>1098</v>
      </c>
      <c r="C18" s="10"/>
      <c r="D18" s="10">
        <v>1800</v>
      </c>
      <c r="E18" s="10">
        <v>1659.8</v>
      </c>
      <c r="F18" s="10">
        <v>-140.19999999999999</v>
      </c>
      <c r="G18" s="11" t="s">
        <v>1099</v>
      </c>
    </row>
    <row r="19" spans="1:7" x14ac:dyDescent="0.2">
      <c r="A19" s="45" t="s">
        <v>19</v>
      </c>
      <c r="B19" s="60" t="s">
        <v>1100</v>
      </c>
      <c r="C19" s="10">
        <v>6620</v>
      </c>
      <c r="D19" s="10">
        <v>3820.9</v>
      </c>
      <c r="E19" s="10">
        <v>3011.6</v>
      </c>
      <c r="F19" s="10">
        <v>-809.3</v>
      </c>
      <c r="G19" s="11" t="s">
        <v>1101</v>
      </c>
    </row>
    <row r="20" spans="1:7" x14ac:dyDescent="0.2">
      <c r="A20" s="45"/>
      <c r="B20" s="62" t="s">
        <v>1102</v>
      </c>
      <c r="C20" s="10">
        <f>SUM(C21:C23)</f>
        <v>22650.799999999999</v>
      </c>
      <c r="D20" s="10">
        <f t="shared" ref="D20:F20" si="0">SUM(D21:D23)</f>
        <v>7842.8</v>
      </c>
      <c r="E20" s="10">
        <f t="shared" si="0"/>
        <v>2807.3</v>
      </c>
      <c r="F20" s="10">
        <f t="shared" si="0"/>
        <v>-5035.5</v>
      </c>
      <c r="G20" s="11" t="s">
        <v>1230</v>
      </c>
    </row>
    <row r="21" spans="1:7" x14ac:dyDescent="0.2">
      <c r="A21" s="45" t="s">
        <v>19</v>
      </c>
      <c r="B21" s="63" t="s">
        <v>1104</v>
      </c>
      <c r="C21" s="10">
        <v>5559.8</v>
      </c>
      <c r="D21" s="10">
        <v>5559.8</v>
      </c>
      <c r="E21" s="10">
        <v>1388.6</v>
      </c>
      <c r="F21" s="10">
        <v>-4171.2</v>
      </c>
      <c r="G21" s="11" t="s">
        <v>1231</v>
      </c>
    </row>
    <row r="22" spans="1:7" x14ac:dyDescent="0.2">
      <c r="A22" s="45" t="s">
        <v>19</v>
      </c>
      <c r="B22" s="63" t="s">
        <v>1106</v>
      </c>
      <c r="C22" s="10">
        <v>14544</v>
      </c>
      <c r="D22" s="10">
        <v>472</v>
      </c>
      <c r="E22" s="10">
        <v>470.2</v>
      </c>
      <c r="F22" s="10">
        <v>-1.8</v>
      </c>
      <c r="G22" s="11" t="s">
        <v>114</v>
      </c>
    </row>
    <row r="23" spans="1:7" x14ac:dyDescent="0.2">
      <c r="A23" s="45" t="s">
        <v>19</v>
      </c>
      <c r="B23" s="63" t="s">
        <v>1107</v>
      </c>
      <c r="C23" s="10">
        <v>2547</v>
      </c>
      <c r="D23" s="10">
        <v>1811</v>
      </c>
      <c r="E23" s="10">
        <v>948.5</v>
      </c>
      <c r="F23" s="10">
        <v>-862.5</v>
      </c>
      <c r="G23" s="11" t="s">
        <v>1232</v>
      </c>
    </row>
    <row r="24" spans="1:7" x14ac:dyDescent="0.2">
      <c r="A24" s="43" t="s">
        <v>19</v>
      </c>
      <c r="B24" s="59" t="s">
        <v>19</v>
      </c>
      <c r="C24" s="13"/>
      <c r="D24" s="13"/>
      <c r="E24" s="13"/>
      <c r="F24" s="13"/>
      <c r="G24" s="14" t="s">
        <v>19</v>
      </c>
    </row>
    <row r="25" spans="1:7" x14ac:dyDescent="0.2">
      <c r="A25" s="43" t="s">
        <v>298</v>
      </c>
      <c r="B25" s="59" t="s">
        <v>297</v>
      </c>
      <c r="C25" s="13">
        <v>112952.9</v>
      </c>
      <c r="D25" s="13">
        <v>28000</v>
      </c>
      <c r="E25" s="13">
        <v>24977.599999999999</v>
      </c>
      <c r="F25" s="13">
        <v>-3022.4</v>
      </c>
      <c r="G25" s="14" t="s">
        <v>902</v>
      </c>
    </row>
    <row r="26" spans="1:7" x14ac:dyDescent="0.2">
      <c r="A26" s="43" t="s">
        <v>317</v>
      </c>
      <c r="B26" s="59" t="s">
        <v>316</v>
      </c>
      <c r="C26" s="13">
        <v>28556.6</v>
      </c>
      <c r="D26" s="13"/>
      <c r="E26" s="13"/>
      <c r="F26" s="13"/>
      <c r="G26" s="14" t="s">
        <v>19</v>
      </c>
    </row>
    <row r="27" spans="1:7" x14ac:dyDescent="0.2">
      <c r="A27" s="45" t="s">
        <v>19</v>
      </c>
      <c r="B27" s="60" t="s">
        <v>1112</v>
      </c>
      <c r="C27" s="10">
        <v>5981.7</v>
      </c>
      <c r="D27" s="10"/>
      <c r="E27" s="10"/>
      <c r="F27" s="10"/>
      <c r="G27" s="11" t="s">
        <v>19</v>
      </c>
    </row>
    <row r="28" spans="1:7" x14ac:dyDescent="0.2">
      <c r="A28" s="45" t="s">
        <v>19</v>
      </c>
      <c r="B28" s="60" t="s">
        <v>1113</v>
      </c>
      <c r="C28" s="10">
        <v>5051.8</v>
      </c>
      <c r="D28" s="10"/>
      <c r="E28" s="10"/>
      <c r="F28" s="10"/>
      <c r="G28" s="11" t="s">
        <v>19</v>
      </c>
    </row>
    <row r="29" spans="1:7" x14ac:dyDescent="0.2">
      <c r="A29" s="45" t="s">
        <v>19</v>
      </c>
      <c r="B29" s="60" t="s">
        <v>1114</v>
      </c>
      <c r="C29" s="10">
        <v>4054.9</v>
      </c>
      <c r="D29" s="10"/>
      <c r="E29" s="10"/>
      <c r="F29" s="10"/>
      <c r="G29" s="11" t="s">
        <v>19</v>
      </c>
    </row>
    <row r="30" spans="1:7" x14ac:dyDescent="0.2">
      <c r="A30" s="45" t="s">
        <v>19</v>
      </c>
      <c r="B30" s="60" t="s">
        <v>1115</v>
      </c>
      <c r="C30" s="10">
        <v>8033.4</v>
      </c>
      <c r="D30" s="10"/>
      <c r="E30" s="10"/>
      <c r="F30" s="10"/>
      <c r="G30" s="11" t="s">
        <v>19</v>
      </c>
    </row>
    <row r="31" spans="1:7" x14ac:dyDescent="0.2">
      <c r="A31" s="45" t="s">
        <v>19</v>
      </c>
      <c r="B31" s="60" t="s">
        <v>1116</v>
      </c>
      <c r="C31" s="10">
        <v>5434.8</v>
      </c>
      <c r="D31" s="10"/>
      <c r="E31" s="10"/>
      <c r="F31" s="10"/>
      <c r="G31" s="11" t="s">
        <v>19</v>
      </c>
    </row>
    <row r="32" spans="1:7" x14ac:dyDescent="0.2">
      <c r="A32" s="43" t="s">
        <v>323</v>
      </c>
      <c r="B32" s="59" t="s">
        <v>322</v>
      </c>
      <c r="C32" s="13">
        <v>84396.3</v>
      </c>
      <c r="D32" s="13">
        <v>28000</v>
      </c>
      <c r="E32" s="13">
        <v>24977.599999999999</v>
      </c>
      <c r="F32" s="13">
        <v>-3022.4</v>
      </c>
      <c r="G32" s="14" t="s">
        <v>902</v>
      </c>
    </row>
    <row r="33" spans="1:7" x14ac:dyDescent="0.2">
      <c r="A33" s="45" t="s">
        <v>19</v>
      </c>
      <c r="B33" s="60" t="s">
        <v>1117</v>
      </c>
      <c r="C33" s="10">
        <v>24396.3</v>
      </c>
      <c r="D33" s="10"/>
      <c r="E33" s="10"/>
      <c r="F33" s="10"/>
      <c r="G33" s="11" t="s">
        <v>19</v>
      </c>
    </row>
    <row r="34" spans="1:7" x14ac:dyDescent="0.2">
      <c r="A34" s="45" t="s">
        <v>19</v>
      </c>
      <c r="B34" s="60" t="s">
        <v>1118</v>
      </c>
      <c r="C34" s="10">
        <v>48000</v>
      </c>
      <c r="D34" s="10">
        <v>22711</v>
      </c>
      <c r="E34" s="10">
        <v>20137.599999999999</v>
      </c>
      <c r="F34" s="10">
        <v>-2573.4</v>
      </c>
      <c r="G34" s="11" t="s">
        <v>296</v>
      </c>
    </row>
    <row r="35" spans="1:7" x14ac:dyDescent="0.2">
      <c r="A35" s="45" t="s">
        <v>19</v>
      </c>
      <c r="B35" s="60" t="s">
        <v>1233</v>
      </c>
      <c r="C35" s="10">
        <v>10000</v>
      </c>
      <c r="D35" s="10"/>
      <c r="E35" s="10"/>
      <c r="F35" s="10"/>
      <c r="G35" s="11" t="s">
        <v>19</v>
      </c>
    </row>
    <row r="36" spans="1:7" x14ac:dyDescent="0.2">
      <c r="A36" s="45" t="s">
        <v>19</v>
      </c>
      <c r="B36" s="60" t="s">
        <v>1120</v>
      </c>
      <c r="C36" s="10">
        <v>2000</v>
      </c>
      <c r="D36" s="10">
        <v>4289</v>
      </c>
      <c r="E36" s="10">
        <v>4267.5</v>
      </c>
      <c r="F36" s="10">
        <v>-21.5</v>
      </c>
      <c r="G36" s="11" t="s">
        <v>182</v>
      </c>
    </row>
    <row r="37" spans="1:7" x14ac:dyDescent="0.2">
      <c r="A37" s="45" t="s">
        <v>19</v>
      </c>
      <c r="B37" s="60" t="s">
        <v>1121</v>
      </c>
      <c r="C37" s="10"/>
      <c r="D37" s="10">
        <v>1000</v>
      </c>
      <c r="E37" s="10">
        <v>572.5</v>
      </c>
      <c r="F37" s="10">
        <v>-427.5</v>
      </c>
      <c r="G37" s="11" t="s">
        <v>416</v>
      </c>
    </row>
    <row r="38" spans="1:7" x14ac:dyDescent="0.2">
      <c r="A38" s="43" t="s">
        <v>19</v>
      </c>
      <c r="B38" s="59" t="s">
        <v>19</v>
      </c>
      <c r="C38" s="13"/>
      <c r="D38" s="13"/>
      <c r="E38" s="13"/>
      <c r="F38" s="13"/>
      <c r="G38" s="14" t="s">
        <v>19</v>
      </c>
    </row>
    <row r="39" spans="1:7" x14ac:dyDescent="0.2">
      <c r="A39" s="43" t="s">
        <v>326</v>
      </c>
      <c r="B39" s="59" t="s">
        <v>325</v>
      </c>
      <c r="C39" s="13">
        <v>108788.2</v>
      </c>
      <c r="D39" s="13">
        <v>53449</v>
      </c>
      <c r="E39" s="13">
        <v>49972</v>
      </c>
      <c r="F39" s="13">
        <v>-3477</v>
      </c>
      <c r="G39" s="14" t="s">
        <v>1234</v>
      </c>
    </row>
    <row r="40" spans="1:7" x14ac:dyDescent="0.2">
      <c r="A40" s="43" t="s">
        <v>342</v>
      </c>
      <c r="B40" s="59" t="s">
        <v>341</v>
      </c>
      <c r="C40" s="13">
        <v>12499.1</v>
      </c>
      <c r="D40" s="13">
        <v>16882</v>
      </c>
      <c r="E40" s="13">
        <v>14633</v>
      </c>
      <c r="F40" s="13">
        <v>-2249</v>
      </c>
      <c r="G40" s="14" t="s">
        <v>613</v>
      </c>
    </row>
    <row r="41" spans="1:7" ht="25.5" x14ac:dyDescent="0.2">
      <c r="A41" s="43"/>
      <c r="B41" s="62" t="s">
        <v>1124</v>
      </c>
      <c r="C41" s="10">
        <f>C42</f>
        <v>4500</v>
      </c>
      <c r="D41" s="10">
        <f t="shared" ref="D41:G41" si="1">D42</f>
        <v>4500</v>
      </c>
      <c r="E41" s="10">
        <f t="shared" si="1"/>
        <v>2251.1</v>
      </c>
      <c r="F41" s="10">
        <f t="shared" si="1"/>
        <v>-2248.9</v>
      </c>
      <c r="G41" s="10" t="str">
        <f t="shared" si="1"/>
        <v xml:space="preserve">  50.0</v>
      </c>
    </row>
    <row r="42" spans="1:7" ht="25.5" x14ac:dyDescent="0.2">
      <c r="A42" s="45" t="s">
        <v>19</v>
      </c>
      <c r="B42" s="63" t="s">
        <v>1126</v>
      </c>
      <c r="C42" s="10">
        <v>4500</v>
      </c>
      <c r="D42" s="10">
        <v>4500</v>
      </c>
      <c r="E42" s="10">
        <v>2251.1</v>
      </c>
      <c r="F42" s="10">
        <v>-2248.9</v>
      </c>
      <c r="G42" s="11" t="s">
        <v>1235</v>
      </c>
    </row>
    <row r="43" spans="1:7" x14ac:dyDescent="0.2">
      <c r="A43" s="45" t="s">
        <v>19</v>
      </c>
      <c r="B43" s="60" t="s">
        <v>1127</v>
      </c>
      <c r="C43" s="10">
        <v>2280</v>
      </c>
      <c r="D43" s="10">
        <v>2970</v>
      </c>
      <c r="E43" s="10">
        <v>2970</v>
      </c>
      <c r="F43" s="10"/>
      <c r="G43" s="11" t="s">
        <v>64</v>
      </c>
    </row>
    <row r="44" spans="1:7" ht="25.5" x14ac:dyDescent="0.2">
      <c r="A44" s="45" t="s">
        <v>19</v>
      </c>
      <c r="B44" s="60" t="s">
        <v>1128</v>
      </c>
      <c r="C44" s="10">
        <v>5719.1</v>
      </c>
      <c r="D44" s="10">
        <v>9412</v>
      </c>
      <c r="E44" s="10">
        <v>9411.9</v>
      </c>
      <c r="F44" s="10">
        <v>-0.1</v>
      </c>
      <c r="G44" s="11" t="s">
        <v>64</v>
      </c>
    </row>
    <row r="45" spans="1:7" x14ac:dyDescent="0.2">
      <c r="A45" s="43" t="s">
        <v>350</v>
      </c>
      <c r="B45" s="59" t="s">
        <v>349</v>
      </c>
      <c r="C45" s="13">
        <v>11844</v>
      </c>
      <c r="D45" s="13">
        <v>9000</v>
      </c>
      <c r="E45" s="13">
        <v>9000</v>
      </c>
      <c r="F45" s="13"/>
      <c r="G45" s="14" t="s">
        <v>64</v>
      </c>
    </row>
    <row r="46" spans="1:7" x14ac:dyDescent="0.2">
      <c r="A46" s="43"/>
      <c r="B46" s="62" t="s">
        <v>1129</v>
      </c>
      <c r="C46" s="10">
        <f>C47</f>
        <v>11844</v>
      </c>
      <c r="D46" s="13"/>
      <c r="E46" s="13"/>
      <c r="F46" s="13"/>
      <c r="G46" s="14"/>
    </row>
    <row r="47" spans="1:7" ht="25.5" x14ac:dyDescent="0.2">
      <c r="A47" s="45" t="s">
        <v>19</v>
      </c>
      <c r="B47" s="63" t="s">
        <v>1130</v>
      </c>
      <c r="C47" s="10">
        <v>11844</v>
      </c>
      <c r="D47" s="10"/>
      <c r="E47" s="10"/>
      <c r="F47" s="10"/>
      <c r="G47" s="11" t="s">
        <v>19</v>
      </c>
    </row>
    <row r="48" spans="1:7" x14ac:dyDescent="0.2">
      <c r="A48" s="45" t="s">
        <v>19</v>
      </c>
      <c r="B48" s="60" t="s">
        <v>1131</v>
      </c>
      <c r="C48" s="10"/>
      <c r="D48" s="10">
        <v>9000</v>
      </c>
      <c r="E48" s="10">
        <v>9000</v>
      </c>
      <c r="F48" s="10"/>
      <c r="G48" s="11" t="s">
        <v>64</v>
      </c>
    </row>
    <row r="49" spans="1:7" x14ac:dyDescent="0.2">
      <c r="A49" s="43" t="s">
        <v>353</v>
      </c>
      <c r="B49" s="59" t="s">
        <v>352</v>
      </c>
      <c r="C49" s="13">
        <v>18324.099999999999</v>
      </c>
      <c r="D49" s="13">
        <v>17870.599999999999</v>
      </c>
      <c r="E49" s="13">
        <v>17220.599999999999</v>
      </c>
      <c r="F49" s="13">
        <v>-650</v>
      </c>
      <c r="G49" s="14" t="s">
        <v>529</v>
      </c>
    </row>
    <row r="50" spans="1:7" ht="25.5" x14ac:dyDescent="0.2">
      <c r="A50" s="43"/>
      <c r="B50" s="62" t="s">
        <v>1236</v>
      </c>
      <c r="C50" s="10">
        <f>SUM(C51:C54)</f>
        <v>4275.2</v>
      </c>
      <c r="D50" s="10">
        <f t="shared" ref="D50:E50" si="2">SUM(D51:D54)</f>
        <v>4275.2</v>
      </c>
      <c r="E50" s="10">
        <f t="shared" si="2"/>
        <v>4275.2</v>
      </c>
      <c r="F50" s="10"/>
      <c r="G50" s="11" t="str">
        <f>G51</f>
        <v xml:space="preserve"> 100.0</v>
      </c>
    </row>
    <row r="51" spans="1:7" x14ac:dyDescent="0.2">
      <c r="A51" s="45" t="s">
        <v>19</v>
      </c>
      <c r="B51" s="63" t="s">
        <v>1134</v>
      </c>
      <c r="C51" s="10">
        <v>1068.8</v>
      </c>
      <c r="D51" s="10">
        <v>1068.8</v>
      </c>
      <c r="E51" s="10">
        <v>1068.8</v>
      </c>
      <c r="F51" s="10"/>
      <c r="G51" s="11" t="s">
        <v>64</v>
      </c>
    </row>
    <row r="52" spans="1:7" x14ac:dyDescent="0.2">
      <c r="A52" s="45" t="s">
        <v>19</v>
      </c>
      <c r="B52" s="63" t="s">
        <v>1135</v>
      </c>
      <c r="C52" s="10">
        <v>1068.8</v>
      </c>
      <c r="D52" s="10">
        <v>1068.8</v>
      </c>
      <c r="E52" s="10">
        <v>1068.8</v>
      </c>
      <c r="F52" s="10"/>
      <c r="G52" s="11" t="s">
        <v>64</v>
      </c>
    </row>
    <row r="53" spans="1:7" x14ac:dyDescent="0.2">
      <c r="A53" s="45" t="s">
        <v>19</v>
      </c>
      <c r="B53" s="63" t="s">
        <v>1136</v>
      </c>
      <c r="C53" s="10">
        <v>1068.8</v>
      </c>
      <c r="D53" s="10">
        <v>1068.8</v>
      </c>
      <c r="E53" s="10">
        <v>1068.8</v>
      </c>
      <c r="F53" s="10"/>
      <c r="G53" s="11" t="s">
        <v>64</v>
      </c>
    </row>
    <row r="54" spans="1:7" x14ac:dyDescent="0.2">
      <c r="A54" s="45" t="s">
        <v>19</v>
      </c>
      <c r="B54" s="63" t="s">
        <v>1137</v>
      </c>
      <c r="C54" s="10">
        <v>1068.8</v>
      </c>
      <c r="D54" s="10">
        <v>1068.8</v>
      </c>
      <c r="E54" s="10">
        <v>1068.8</v>
      </c>
      <c r="F54" s="10"/>
      <c r="G54" s="11" t="s">
        <v>64</v>
      </c>
    </row>
    <row r="55" spans="1:7" x14ac:dyDescent="0.2">
      <c r="A55" s="45" t="s">
        <v>19</v>
      </c>
      <c r="B55" s="60" t="s">
        <v>1138</v>
      </c>
      <c r="C55" s="10">
        <v>2944.8</v>
      </c>
      <c r="D55" s="10">
        <v>2593.3000000000002</v>
      </c>
      <c r="E55" s="10">
        <v>2393.3000000000002</v>
      </c>
      <c r="F55" s="10">
        <v>-200</v>
      </c>
      <c r="G55" s="11" t="s">
        <v>1139</v>
      </c>
    </row>
    <row r="56" spans="1:7" x14ac:dyDescent="0.2">
      <c r="A56" s="45" t="s">
        <v>19</v>
      </c>
      <c r="B56" s="60" t="s">
        <v>1140</v>
      </c>
      <c r="C56" s="10">
        <v>2104.1</v>
      </c>
      <c r="D56" s="10">
        <v>2002.1</v>
      </c>
      <c r="E56" s="10">
        <v>1552.1</v>
      </c>
      <c r="F56" s="10">
        <v>-450</v>
      </c>
      <c r="G56" s="11" t="s">
        <v>885</v>
      </c>
    </row>
    <row r="57" spans="1:7" ht="25.5" x14ac:dyDescent="0.2">
      <c r="A57" s="45" t="s">
        <v>19</v>
      </c>
      <c r="B57" s="60" t="s">
        <v>1141</v>
      </c>
      <c r="C57" s="10">
        <v>9000</v>
      </c>
      <c r="D57" s="10">
        <v>9000</v>
      </c>
      <c r="E57" s="10">
        <v>9000</v>
      </c>
      <c r="F57" s="10"/>
      <c r="G57" s="11" t="s">
        <v>64</v>
      </c>
    </row>
    <row r="58" spans="1:7" x14ac:dyDescent="0.2">
      <c r="A58" s="43" t="s">
        <v>358</v>
      </c>
      <c r="B58" s="59" t="s">
        <v>357</v>
      </c>
      <c r="C58" s="13">
        <v>6121</v>
      </c>
      <c r="D58" s="13">
        <v>9696.4</v>
      </c>
      <c r="E58" s="13">
        <v>9118.5</v>
      </c>
      <c r="F58" s="13">
        <v>-577.9</v>
      </c>
      <c r="G58" s="14" t="s">
        <v>285</v>
      </c>
    </row>
    <row r="59" spans="1:7" x14ac:dyDescent="0.2">
      <c r="A59" s="45" t="s">
        <v>19</v>
      </c>
      <c r="B59" s="60" t="s">
        <v>1142</v>
      </c>
      <c r="C59" s="10">
        <v>1000</v>
      </c>
      <c r="D59" s="10">
        <v>1000</v>
      </c>
      <c r="E59" s="10">
        <v>1000</v>
      </c>
      <c r="F59" s="10"/>
      <c r="G59" s="11" t="s">
        <v>64</v>
      </c>
    </row>
    <row r="60" spans="1:7" x14ac:dyDescent="0.2">
      <c r="A60" s="45" t="s">
        <v>19</v>
      </c>
      <c r="B60" s="60" t="s">
        <v>1143</v>
      </c>
      <c r="C60" s="10"/>
      <c r="D60" s="10">
        <v>1000</v>
      </c>
      <c r="E60" s="10">
        <v>1000</v>
      </c>
      <c r="F60" s="10"/>
      <c r="G60" s="11" t="s">
        <v>64</v>
      </c>
    </row>
    <row r="61" spans="1:7" x14ac:dyDescent="0.2">
      <c r="A61" s="45" t="s">
        <v>19</v>
      </c>
      <c r="B61" s="60" t="s">
        <v>1144</v>
      </c>
      <c r="C61" s="10"/>
      <c r="D61" s="10">
        <v>341.7</v>
      </c>
      <c r="E61" s="10">
        <v>341.6</v>
      </c>
      <c r="F61" s="10">
        <v>-0.1</v>
      </c>
      <c r="G61" s="11" t="s">
        <v>64</v>
      </c>
    </row>
    <row r="62" spans="1:7" x14ac:dyDescent="0.2">
      <c r="A62" s="45" t="s">
        <v>19</v>
      </c>
      <c r="B62" s="60" t="s">
        <v>1145</v>
      </c>
      <c r="C62" s="10"/>
      <c r="D62" s="10">
        <v>164.7</v>
      </c>
      <c r="E62" s="10">
        <v>164.7</v>
      </c>
      <c r="F62" s="10"/>
      <c r="G62" s="11" t="s">
        <v>64</v>
      </c>
    </row>
    <row r="63" spans="1:7" ht="38.25" x14ac:dyDescent="0.2">
      <c r="A63" s="45"/>
      <c r="B63" s="62" t="s">
        <v>1146</v>
      </c>
      <c r="C63" s="10">
        <f>SUM(C64:C65)</f>
        <v>2475</v>
      </c>
      <c r="D63" s="10">
        <f t="shared" ref="D63:E63" si="3">SUM(D64:D65)</f>
        <v>4544</v>
      </c>
      <c r="E63" s="10">
        <f t="shared" si="3"/>
        <v>4544</v>
      </c>
      <c r="F63" s="10"/>
      <c r="G63" s="10" t="str">
        <f>G64</f>
        <v xml:space="preserve"> 100.0</v>
      </c>
    </row>
    <row r="64" spans="1:7" x14ac:dyDescent="0.2">
      <c r="A64" s="45" t="s">
        <v>19</v>
      </c>
      <c r="B64" s="63" t="s">
        <v>1148</v>
      </c>
      <c r="C64" s="10">
        <v>1012.5</v>
      </c>
      <c r="D64" s="10">
        <v>1786</v>
      </c>
      <c r="E64" s="10">
        <v>1786</v>
      </c>
      <c r="F64" s="10"/>
      <c r="G64" s="11" t="s">
        <v>64</v>
      </c>
    </row>
    <row r="65" spans="1:7" x14ac:dyDescent="0.2">
      <c r="A65" s="45" t="s">
        <v>19</v>
      </c>
      <c r="B65" s="63" t="s">
        <v>1149</v>
      </c>
      <c r="C65" s="10">
        <v>1462.5</v>
      </c>
      <c r="D65" s="10">
        <v>2758</v>
      </c>
      <c r="E65" s="10">
        <v>2758</v>
      </c>
      <c r="F65" s="10"/>
      <c r="G65" s="11" t="s">
        <v>64</v>
      </c>
    </row>
    <row r="66" spans="1:7" ht="25.5" x14ac:dyDescent="0.2">
      <c r="A66" s="45"/>
      <c r="B66" s="62" t="s">
        <v>1154</v>
      </c>
      <c r="C66" s="10">
        <f>C67</f>
        <v>1476</v>
      </c>
      <c r="D66" s="10">
        <f t="shared" ref="D66:G66" si="4">D67</f>
        <v>1476</v>
      </c>
      <c r="E66" s="10">
        <f t="shared" si="4"/>
        <v>1152</v>
      </c>
      <c r="F66" s="10">
        <f t="shared" si="4"/>
        <v>-324</v>
      </c>
      <c r="G66" s="10" t="str">
        <f t="shared" si="4"/>
        <v xml:space="preserve">  78.0</v>
      </c>
    </row>
    <row r="67" spans="1:7" ht="25.5" x14ac:dyDescent="0.2">
      <c r="A67" s="45" t="s">
        <v>19</v>
      </c>
      <c r="B67" s="63" t="s">
        <v>1155</v>
      </c>
      <c r="C67" s="10">
        <v>1476</v>
      </c>
      <c r="D67" s="10">
        <v>1476</v>
      </c>
      <c r="E67" s="10">
        <v>1152</v>
      </c>
      <c r="F67" s="10">
        <v>-324</v>
      </c>
      <c r="G67" s="11" t="s">
        <v>1156</v>
      </c>
    </row>
    <row r="68" spans="1:7" ht="16.5" customHeight="1" x14ac:dyDescent="0.2">
      <c r="A68" s="45"/>
      <c r="B68" s="62" t="s">
        <v>1237</v>
      </c>
      <c r="C68" s="10">
        <f>C69</f>
        <v>1170</v>
      </c>
      <c r="D68" s="10">
        <f t="shared" ref="D68:G68" si="5">D69</f>
        <v>1170</v>
      </c>
      <c r="E68" s="10">
        <f t="shared" si="5"/>
        <v>916.2</v>
      </c>
      <c r="F68" s="10">
        <f t="shared" si="5"/>
        <v>-253.8</v>
      </c>
      <c r="G68" s="10" t="str">
        <f t="shared" si="5"/>
        <v xml:space="preserve">  78.3</v>
      </c>
    </row>
    <row r="69" spans="1:7" x14ac:dyDescent="0.2">
      <c r="A69" s="45" t="s">
        <v>19</v>
      </c>
      <c r="B69" s="63" t="s">
        <v>1158</v>
      </c>
      <c r="C69" s="10">
        <v>1170</v>
      </c>
      <c r="D69" s="10">
        <v>1170</v>
      </c>
      <c r="E69" s="10">
        <v>916.2</v>
      </c>
      <c r="F69" s="10">
        <v>-253.8</v>
      </c>
      <c r="G69" s="11" t="s">
        <v>1159</v>
      </c>
    </row>
    <row r="70" spans="1:7" x14ac:dyDescent="0.2">
      <c r="A70" s="43" t="s">
        <v>282</v>
      </c>
      <c r="B70" s="59" t="s">
        <v>281</v>
      </c>
      <c r="C70" s="13">
        <v>60000</v>
      </c>
      <c r="D70" s="13"/>
      <c r="E70" s="13"/>
      <c r="F70" s="13"/>
      <c r="G70" s="14" t="s">
        <v>19</v>
      </c>
    </row>
    <row r="71" spans="1:7" ht="25.5" x14ac:dyDescent="0.2">
      <c r="A71" s="45" t="s">
        <v>19</v>
      </c>
      <c r="B71" s="60" t="s">
        <v>1160</v>
      </c>
      <c r="C71" s="10">
        <v>60000</v>
      </c>
      <c r="D71" s="10"/>
      <c r="E71" s="10"/>
      <c r="F71" s="10"/>
      <c r="G71" s="11" t="s">
        <v>19</v>
      </c>
    </row>
    <row r="72" spans="1:7" x14ac:dyDescent="0.2">
      <c r="A72" s="43" t="s">
        <v>19</v>
      </c>
      <c r="B72" s="59" t="s">
        <v>19</v>
      </c>
      <c r="C72" s="13"/>
      <c r="D72" s="13"/>
      <c r="E72" s="13"/>
      <c r="F72" s="13"/>
      <c r="G72" s="14" t="s">
        <v>19</v>
      </c>
    </row>
    <row r="73" spans="1:7" x14ac:dyDescent="0.2">
      <c r="A73" s="43" t="s">
        <v>384</v>
      </c>
      <c r="B73" s="59" t="s">
        <v>383</v>
      </c>
      <c r="C73" s="13">
        <v>18000</v>
      </c>
      <c r="D73" s="13">
        <v>9000</v>
      </c>
      <c r="E73" s="13">
        <v>1500.6</v>
      </c>
      <c r="F73" s="13">
        <v>-7499.4</v>
      </c>
      <c r="G73" s="14" t="s">
        <v>1161</v>
      </c>
    </row>
    <row r="74" spans="1:7" x14ac:dyDescent="0.2">
      <c r="A74" s="43" t="s">
        <v>389</v>
      </c>
      <c r="B74" s="59" t="s">
        <v>388</v>
      </c>
      <c r="C74" s="13">
        <v>18000</v>
      </c>
      <c r="D74" s="13">
        <v>9000</v>
      </c>
      <c r="E74" s="13">
        <v>1500.6</v>
      </c>
      <c r="F74" s="13">
        <v>-7499.4</v>
      </c>
      <c r="G74" s="14" t="s">
        <v>1161</v>
      </c>
    </row>
    <row r="75" spans="1:7" x14ac:dyDescent="0.2">
      <c r="A75" s="45" t="s">
        <v>19</v>
      </c>
      <c r="B75" s="60" t="s">
        <v>1162</v>
      </c>
      <c r="C75" s="10">
        <v>18000</v>
      </c>
      <c r="D75" s="10">
        <v>9000</v>
      </c>
      <c r="E75" s="10">
        <v>1500.6</v>
      </c>
      <c r="F75" s="10">
        <v>-7499.4</v>
      </c>
      <c r="G75" s="11" t="s">
        <v>1161</v>
      </c>
    </row>
    <row r="76" spans="1:7" x14ac:dyDescent="0.2">
      <c r="A76" s="43" t="s">
        <v>19</v>
      </c>
      <c r="B76" s="59" t="s">
        <v>19</v>
      </c>
      <c r="C76" s="13"/>
      <c r="D76" s="13"/>
      <c r="E76" s="13"/>
      <c r="F76" s="13"/>
      <c r="G76" s="14" t="s">
        <v>19</v>
      </c>
    </row>
    <row r="77" spans="1:7" x14ac:dyDescent="0.2">
      <c r="A77" s="43" t="s">
        <v>405</v>
      </c>
      <c r="B77" s="59" t="s">
        <v>404</v>
      </c>
      <c r="C77" s="13">
        <v>13262.5</v>
      </c>
      <c r="D77" s="13">
        <v>100</v>
      </c>
      <c r="E77" s="13">
        <v>100</v>
      </c>
      <c r="F77" s="13"/>
      <c r="G77" s="14" t="s">
        <v>64</v>
      </c>
    </row>
    <row r="78" spans="1:7" x14ac:dyDescent="0.2">
      <c r="A78" s="43" t="s">
        <v>444</v>
      </c>
      <c r="B78" s="59" t="s">
        <v>443</v>
      </c>
      <c r="C78" s="13">
        <v>13262.5</v>
      </c>
      <c r="D78" s="13"/>
      <c r="E78" s="13"/>
      <c r="F78" s="13"/>
      <c r="G78" s="14" t="s">
        <v>19</v>
      </c>
    </row>
    <row r="79" spans="1:7" x14ac:dyDescent="0.2">
      <c r="A79" s="45" t="s">
        <v>19</v>
      </c>
      <c r="B79" s="60" t="s">
        <v>1171</v>
      </c>
      <c r="C79" s="10">
        <v>13262.5</v>
      </c>
      <c r="D79" s="10"/>
      <c r="E79" s="10"/>
      <c r="F79" s="10"/>
      <c r="G79" s="11" t="s">
        <v>19</v>
      </c>
    </row>
    <row r="80" spans="1:7" x14ac:dyDescent="0.2">
      <c r="A80" s="43" t="s">
        <v>454</v>
      </c>
      <c r="B80" s="59" t="s">
        <v>453</v>
      </c>
      <c r="C80" s="13"/>
      <c r="D80" s="13">
        <v>100</v>
      </c>
      <c r="E80" s="13">
        <v>100</v>
      </c>
      <c r="F80" s="13"/>
      <c r="G80" s="14" t="s">
        <v>64</v>
      </c>
    </row>
    <row r="81" spans="1:7" ht="25.5" x14ac:dyDescent="0.2">
      <c r="A81" s="45" t="s">
        <v>19</v>
      </c>
      <c r="B81" s="60" t="s">
        <v>1173</v>
      </c>
      <c r="C81" s="10"/>
      <c r="D81" s="10">
        <v>100</v>
      </c>
      <c r="E81" s="10">
        <v>100</v>
      </c>
      <c r="F81" s="10"/>
      <c r="G81" s="11" t="s">
        <v>64</v>
      </c>
    </row>
    <row r="82" spans="1:7" x14ac:dyDescent="0.2">
      <c r="A82" s="43" t="s">
        <v>19</v>
      </c>
      <c r="B82" s="59" t="s">
        <v>19</v>
      </c>
      <c r="C82" s="13"/>
      <c r="D82" s="13"/>
      <c r="E82" s="13"/>
      <c r="F82" s="13"/>
      <c r="G82" s="14" t="s">
        <v>19</v>
      </c>
    </row>
    <row r="83" spans="1:7" x14ac:dyDescent="0.2">
      <c r="A83" s="43" t="s">
        <v>466</v>
      </c>
      <c r="B83" s="59" t="s">
        <v>465</v>
      </c>
      <c r="C83" s="13">
        <v>14653.7</v>
      </c>
      <c r="D83" s="13">
        <v>6447.7</v>
      </c>
      <c r="E83" s="13">
        <v>6446.6</v>
      </c>
      <c r="F83" s="13">
        <v>-1.1000000000000001</v>
      </c>
      <c r="G83" s="14" t="s">
        <v>64</v>
      </c>
    </row>
    <row r="84" spans="1:7" x14ac:dyDescent="0.2">
      <c r="A84" s="43" t="s">
        <v>481</v>
      </c>
      <c r="B84" s="59" t="s">
        <v>480</v>
      </c>
      <c r="C84" s="13">
        <v>597.1</v>
      </c>
      <c r="D84" s="13">
        <v>112.9</v>
      </c>
      <c r="E84" s="13">
        <v>112.6</v>
      </c>
      <c r="F84" s="13">
        <v>-0.3</v>
      </c>
      <c r="G84" s="14" t="s">
        <v>375</v>
      </c>
    </row>
    <row r="85" spans="1:7" x14ac:dyDescent="0.2">
      <c r="A85" s="45" t="s">
        <v>19</v>
      </c>
      <c r="B85" s="60" t="s">
        <v>1176</v>
      </c>
      <c r="C85" s="10"/>
      <c r="D85" s="10">
        <v>105.8</v>
      </c>
      <c r="E85" s="10">
        <v>105.5</v>
      </c>
      <c r="F85" s="10">
        <v>-0.3</v>
      </c>
      <c r="G85" s="11" t="s">
        <v>375</v>
      </c>
    </row>
    <row r="86" spans="1:7" x14ac:dyDescent="0.2">
      <c r="A86" s="45" t="s">
        <v>19</v>
      </c>
      <c r="B86" s="60" t="s">
        <v>1177</v>
      </c>
      <c r="C86" s="10">
        <v>7.1</v>
      </c>
      <c r="D86" s="10">
        <v>7.1</v>
      </c>
      <c r="E86" s="10">
        <v>7.1</v>
      </c>
      <c r="F86" s="10"/>
      <c r="G86" s="11" t="s">
        <v>64</v>
      </c>
    </row>
    <row r="87" spans="1:7" ht="25.5" x14ac:dyDescent="0.2">
      <c r="A87" s="45" t="s">
        <v>19</v>
      </c>
      <c r="B87" s="60" t="s">
        <v>1179</v>
      </c>
      <c r="C87" s="10">
        <v>590</v>
      </c>
      <c r="D87" s="10"/>
      <c r="E87" s="10"/>
      <c r="F87" s="10"/>
      <c r="G87" s="11" t="s">
        <v>19</v>
      </c>
    </row>
    <row r="88" spans="1:7" x14ac:dyDescent="0.2">
      <c r="A88" s="43" t="s">
        <v>374</v>
      </c>
      <c r="B88" s="59" t="s">
        <v>373</v>
      </c>
      <c r="C88" s="13">
        <v>10056.6</v>
      </c>
      <c r="D88" s="13">
        <v>6334.8</v>
      </c>
      <c r="E88" s="13">
        <v>6334.1</v>
      </c>
      <c r="F88" s="13">
        <v>-0.7</v>
      </c>
      <c r="G88" s="14" t="s">
        <v>64</v>
      </c>
    </row>
    <row r="89" spans="1:7" ht="25.5" x14ac:dyDescent="0.2">
      <c r="A89" s="45" t="s">
        <v>19</v>
      </c>
      <c r="B89" s="60" t="s">
        <v>1182</v>
      </c>
      <c r="C89" s="10">
        <v>10056.6</v>
      </c>
      <c r="D89" s="10">
        <v>6334.8</v>
      </c>
      <c r="E89" s="10">
        <v>6334.1</v>
      </c>
      <c r="F89" s="10">
        <v>-0.7</v>
      </c>
      <c r="G89" s="11" t="s">
        <v>64</v>
      </c>
    </row>
    <row r="90" spans="1:7" x14ac:dyDescent="0.2">
      <c r="A90" s="43" t="s">
        <v>279</v>
      </c>
      <c r="B90" s="59" t="s">
        <v>278</v>
      </c>
      <c r="C90" s="13">
        <v>4000</v>
      </c>
      <c r="D90" s="13"/>
      <c r="E90" s="13"/>
      <c r="F90" s="13"/>
      <c r="G90" s="14" t="s">
        <v>19</v>
      </c>
    </row>
    <row r="91" spans="1:7" ht="25.5" x14ac:dyDescent="0.2">
      <c r="A91" s="45" t="s">
        <v>19</v>
      </c>
      <c r="B91" s="60" t="s">
        <v>1183</v>
      </c>
      <c r="C91" s="10">
        <v>4000</v>
      </c>
      <c r="D91" s="10"/>
      <c r="E91" s="10"/>
      <c r="F91" s="10"/>
      <c r="G91" s="11" t="s">
        <v>19</v>
      </c>
    </row>
    <row r="92" spans="1:7" x14ac:dyDescent="0.2">
      <c r="A92" s="43" t="s">
        <v>19</v>
      </c>
      <c r="B92" s="59" t="s">
        <v>19</v>
      </c>
      <c r="C92" s="13"/>
      <c r="D92" s="13"/>
      <c r="E92" s="13"/>
      <c r="F92" s="13"/>
      <c r="G92" s="14" t="s">
        <v>19</v>
      </c>
    </row>
    <row r="93" spans="1:7" x14ac:dyDescent="0.2">
      <c r="A93" s="43" t="s">
        <v>546</v>
      </c>
      <c r="B93" s="59" t="s">
        <v>545</v>
      </c>
      <c r="C93" s="13">
        <v>84400.9</v>
      </c>
      <c r="D93" s="13">
        <v>87709.6</v>
      </c>
      <c r="E93" s="13">
        <v>68460.600000000006</v>
      </c>
      <c r="F93" s="13">
        <v>-19249</v>
      </c>
      <c r="G93" s="14" t="s">
        <v>125</v>
      </c>
    </row>
    <row r="94" spans="1:7" x14ac:dyDescent="0.2">
      <c r="A94" s="43" t="s">
        <v>550</v>
      </c>
      <c r="B94" s="59" t="s">
        <v>549</v>
      </c>
      <c r="C94" s="13">
        <v>606.29999999999995</v>
      </c>
      <c r="D94" s="13">
        <v>606.29999999999995</v>
      </c>
      <c r="E94" s="13">
        <v>583.29999999999995</v>
      </c>
      <c r="F94" s="13">
        <v>-23</v>
      </c>
      <c r="G94" s="14" t="s">
        <v>445</v>
      </c>
    </row>
    <row r="95" spans="1:7" ht="25.5" x14ac:dyDescent="0.2">
      <c r="A95" s="45" t="s">
        <v>19</v>
      </c>
      <c r="B95" s="60" t="s">
        <v>1184</v>
      </c>
      <c r="C95" s="10">
        <v>606.29999999999995</v>
      </c>
      <c r="D95" s="10">
        <v>606.29999999999995</v>
      </c>
      <c r="E95" s="10">
        <v>583.29999999999995</v>
      </c>
      <c r="F95" s="10">
        <v>-23</v>
      </c>
      <c r="G95" s="11" t="s">
        <v>445</v>
      </c>
    </row>
    <row r="96" spans="1:7" x14ac:dyDescent="0.2">
      <c r="A96" s="43" t="s">
        <v>580</v>
      </c>
      <c r="B96" s="59" t="s">
        <v>579</v>
      </c>
      <c r="C96" s="13">
        <v>31000</v>
      </c>
      <c r="D96" s="13">
        <v>33900</v>
      </c>
      <c r="E96" s="13">
        <v>25650.1</v>
      </c>
      <c r="F96" s="13">
        <v>-8249.9</v>
      </c>
      <c r="G96" s="14" t="s">
        <v>1185</v>
      </c>
    </row>
    <row r="97" spans="1:7" ht="25.5" x14ac:dyDescent="0.2">
      <c r="A97" s="45" t="s">
        <v>19</v>
      </c>
      <c r="B97" s="60" t="s">
        <v>1238</v>
      </c>
      <c r="C97" s="10">
        <v>5000</v>
      </c>
      <c r="D97" s="10">
        <v>8000</v>
      </c>
      <c r="E97" s="10">
        <v>3336.3</v>
      </c>
      <c r="F97" s="10">
        <v>-4663.7</v>
      </c>
      <c r="G97" s="11" t="s">
        <v>1187</v>
      </c>
    </row>
    <row r="98" spans="1:7" x14ac:dyDescent="0.2">
      <c r="A98" s="45" t="s">
        <v>19</v>
      </c>
      <c r="B98" s="60" t="s">
        <v>1188</v>
      </c>
      <c r="C98" s="10">
        <v>2000</v>
      </c>
      <c r="D98" s="10">
        <v>500</v>
      </c>
      <c r="E98" s="10">
        <v>118.1</v>
      </c>
      <c r="F98" s="10">
        <v>-381.9</v>
      </c>
      <c r="G98" s="11" t="s">
        <v>1189</v>
      </c>
    </row>
    <row r="99" spans="1:7" ht="25.5" x14ac:dyDescent="0.2">
      <c r="A99" s="45" t="s">
        <v>19</v>
      </c>
      <c r="B99" s="60" t="s">
        <v>1190</v>
      </c>
      <c r="C99" s="10">
        <v>17000</v>
      </c>
      <c r="D99" s="10">
        <v>17000</v>
      </c>
      <c r="E99" s="10">
        <v>17000</v>
      </c>
      <c r="F99" s="10"/>
      <c r="G99" s="11" t="s">
        <v>64</v>
      </c>
    </row>
    <row r="100" spans="1:7" x14ac:dyDescent="0.2">
      <c r="A100" s="45" t="s">
        <v>19</v>
      </c>
      <c r="B100" s="60" t="s">
        <v>1191</v>
      </c>
      <c r="C100" s="10">
        <v>1000</v>
      </c>
      <c r="D100" s="10">
        <v>500</v>
      </c>
      <c r="E100" s="10"/>
      <c r="F100" s="10">
        <v>-500</v>
      </c>
      <c r="G100" s="11" t="s">
        <v>19</v>
      </c>
    </row>
    <row r="101" spans="1:7" ht="25.5" x14ac:dyDescent="0.2">
      <c r="A101" s="45" t="s">
        <v>19</v>
      </c>
      <c r="B101" s="60" t="s">
        <v>1192</v>
      </c>
      <c r="C101" s="10">
        <v>3000</v>
      </c>
      <c r="D101" s="10">
        <v>3000</v>
      </c>
      <c r="E101" s="10">
        <v>2999.5</v>
      </c>
      <c r="F101" s="10">
        <v>-0.5</v>
      </c>
      <c r="G101" s="11" t="s">
        <v>64</v>
      </c>
    </row>
    <row r="102" spans="1:7" x14ac:dyDescent="0.2">
      <c r="A102" s="45" t="s">
        <v>19</v>
      </c>
      <c r="B102" s="60" t="s">
        <v>1193</v>
      </c>
      <c r="C102" s="10">
        <v>2000</v>
      </c>
      <c r="D102" s="10">
        <v>2000</v>
      </c>
      <c r="E102" s="10">
        <v>200</v>
      </c>
      <c r="F102" s="10">
        <v>-1800</v>
      </c>
      <c r="G102" s="11" t="s">
        <v>1194</v>
      </c>
    </row>
    <row r="103" spans="1:7" x14ac:dyDescent="0.2">
      <c r="A103" s="45" t="s">
        <v>19</v>
      </c>
      <c r="B103" s="60" t="s">
        <v>1195</v>
      </c>
      <c r="C103" s="10"/>
      <c r="D103" s="10">
        <v>900</v>
      </c>
      <c r="E103" s="10"/>
      <c r="F103" s="10">
        <v>-900</v>
      </c>
      <c r="G103" s="11" t="s">
        <v>19</v>
      </c>
    </row>
    <row r="104" spans="1:7" ht="24.75" customHeight="1" x14ac:dyDescent="0.2">
      <c r="A104" s="45" t="s">
        <v>19</v>
      </c>
      <c r="B104" s="60" t="s">
        <v>1196</v>
      </c>
      <c r="C104" s="10"/>
      <c r="D104" s="10">
        <v>1000</v>
      </c>
      <c r="E104" s="10">
        <v>1000</v>
      </c>
      <c r="F104" s="10"/>
      <c r="G104" s="11" t="s">
        <v>64</v>
      </c>
    </row>
    <row r="105" spans="1:7" x14ac:dyDescent="0.2">
      <c r="A105" s="45"/>
      <c r="B105" s="62" t="s">
        <v>1197</v>
      </c>
      <c r="C105" s="10">
        <f>C106</f>
        <v>500</v>
      </c>
      <c r="D105" s="10">
        <f t="shared" ref="D105:G105" si="6">D106</f>
        <v>500</v>
      </c>
      <c r="E105" s="10">
        <f t="shared" si="6"/>
        <v>496.3</v>
      </c>
      <c r="F105" s="10">
        <f t="shared" si="6"/>
        <v>-3.7</v>
      </c>
      <c r="G105" s="10" t="str">
        <f t="shared" si="6"/>
        <v xml:space="preserve">  99.3</v>
      </c>
    </row>
    <row r="106" spans="1:7" ht="25.5" x14ac:dyDescent="0.2">
      <c r="A106" s="45" t="s">
        <v>19</v>
      </c>
      <c r="B106" s="63" t="s">
        <v>1198</v>
      </c>
      <c r="C106" s="10">
        <v>500</v>
      </c>
      <c r="D106" s="10">
        <v>500</v>
      </c>
      <c r="E106" s="10">
        <v>496.3</v>
      </c>
      <c r="F106" s="10">
        <v>-3.7</v>
      </c>
      <c r="G106" s="11" t="s">
        <v>372</v>
      </c>
    </row>
    <row r="107" spans="1:7" x14ac:dyDescent="0.2">
      <c r="A107" s="45"/>
      <c r="B107" s="62" t="s">
        <v>1199</v>
      </c>
      <c r="C107" s="10">
        <f>C108</f>
        <v>500</v>
      </c>
      <c r="D107" s="10">
        <f t="shared" ref="D107:G107" si="7">D108</f>
        <v>500</v>
      </c>
      <c r="E107" s="10">
        <f t="shared" si="7"/>
        <v>500</v>
      </c>
      <c r="F107" s="10"/>
      <c r="G107" s="10" t="str">
        <f t="shared" si="7"/>
        <v xml:space="preserve"> 100.0</v>
      </c>
    </row>
    <row r="108" spans="1:7" ht="25.5" x14ac:dyDescent="0.2">
      <c r="A108" s="45" t="s">
        <v>19</v>
      </c>
      <c r="B108" s="63" t="s">
        <v>1200</v>
      </c>
      <c r="C108" s="10">
        <v>500</v>
      </c>
      <c r="D108" s="10">
        <v>500</v>
      </c>
      <c r="E108" s="10">
        <v>500</v>
      </c>
      <c r="F108" s="10"/>
      <c r="G108" s="11" t="s">
        <v>64</v>
      </c>
    </row>
    <row r="109" spans="1:7" x14ac:dyDescent="0.2">
      <c r="A109" s="43" t="s">
        <v>588</v>
      </c>
      <c r="B109" s="59" t="s">
        <v>587</v>
      </c>
      <c r="C109" s="13">
        <v>12000</v>
      </c>
      <c r="D109" s="13">
        <v>9360.9</v>
      </c>
      <c r="E109" s="13">
        <v>8303.9</v>
      </c>
      <c r="F109" s="13">
        <v>-1057</v>
      </c>
      <c r="G109" s="14" t="s">
        <v>296</v>
      </c>
    </row>
    <row r="110" spans="1:7" ht="25.5" x14ac:dyDescent="0.2">
      <c r="A110" s="45" t="s">
        <v>19</v>
      </c>
      <c r="B110" s="60" t="s">
        <v>1201</v>
      </c>
      <c r="C110" s="10">
        <v>4000</v>
      </c>
      <c r="D110" s="10">
        <v>4000</v>
      </c>
      <c r="E110" s="10">
        <v>4000</v>
      </c>
      <c r="F110" s="10"/>
      <c r="G110" s="11" t="s">
        <v>64</v>
      </c>
    </row>
    <row r="111" spans="1:7" ht="25.5" x14ac:dyDescent="0.2">
      <c r="A111" s="45" t="s">
        <v>19</v>
      </c>
      <c r="B111" s="60" t="s">
        <v>1202</v>
      </c>
      <c r="C111" s="10">
        <v>8000</v>
      </c>
      <c r="D111" s="10">
        <v>6</v>
      </c>
      <c r="E111" s="10">
        <v>6</v>
      </c>
      <c r="F111" s="10"/>
      <c r="G111" s="11" t="s">
        <v>64</v>
      </c>
    </row>
    <row r="112" spans="1:7" ht="25.5" x14ac:dyDescent="0.2">
      <c r="A112" s="45" t="s">
        <v>19</v>
      </c>
      <c r="B112" s="60" t="s">
        <v>1203</v>
      </c>
      <c r="C112" s="10"/>
      <c r="D112" s="10">
        <v>5354.9</v>
      </c>
      <c r="E112" s="10">
        <v>4297.8999999999996</v>
      </c>
      <c r="F112" s="10">
        <v>-1057</v>
      </c>
      <c r="G112" s="11" t="s">
        <v>753</v>
      </c>
    </row>
    <row r="113" spans="1:7" x14ac:dyDescent="0.2">
      <c r="A113" s="43" t="s">
        <v>605</v>
      </c>
      <c r="B113" s="59" t="s">
        <v>604</v>
      </c>
      <c r="C113" s="13">
        <v>1610</v>
      </c>
      <c r="D113" s="13">
        <v>1610</v>
      </c>
      <c r="E113" s="13">
        <v>1610</v>
      </c>
      <c r="F113" s="13"/>
      <c r="G113" s="14" t="s">
        <v>64</v>
      </c>
    </row>
    <row r="114" spans="1:7" x14ac:dyDescent="0.2">
      <c r="A114" s="45" t="s">
        <v>19</v>
      </c>
      <c r="B114" s="60" t="s">
        <v>1239</v>
      </c>
      <c r="C114" s="10">
        <v>1610</v>
      </c>
      <c r="D114" s="10">
        <v>1610</v>
      </c>
      <c r="E114" s="10">
        <v>1610</v>
      </c>
      <c r="F114" s="10"/>
      <c r="G114" s="11" t="s">
        <v>64</v>
      </c>
    </row>
    <row r="115" spans="1:7" x14ac:dyDescent="0.2">
      <c r="A115" s="43" t="s">
        <v>374</v>
      </c>
      <c r="B115" s="59" t="s">
        <v>373</v>
      </c>
      <c r="C115" s="13">
        <v>39184.6</v>
      </c>
      <c r="D115" s="13">
        <v>42232.4</v>
      </c>
      <c r="E115" s="13">
        <v>32313.3</v>
      </c>
      <c r="F115" s="13">
        <v>-9919.1</v>
      </c>
      <c r="G115" s="14" t="s">
        <v>1205</v>
      </c>
    </row>
    <row r="116" spans="1:7" ht="25.5" x14ac:dyDescent="0.2">
      <c r="A116" s="45" t="s">
        <v>19</v>
      </c>
      <c r="B116" s="60" t="s">
        <v>1206</v>
      </c>
      <c r="C116" s="10"/>
      <c r="D116" s="10">
        <v>58.3</v>
      </c>
      <c r="E116" s="10">
        <v>58.3</v>
      </c>
      <c r="F116" s="10"/>
      <c r="G116" s="11" t="s">
        <v>64</v>
      </c>
    </row>
    <row r="117" spans="1:7" ht="25.5" x14ac:dyDescent="0.2">
      <c r="A117" s="45" t="s">
        <v>19</v>
      </c>
      <c r="B117" s="60" t="s">
        <v>1240</v>
      </c>
      <c r="C117" s="10">
        <v>16000</v>
      </c>
      <c r="D117" s="10">
        <v>18000</v>
      </c>
      <c r="E117" s="10">
        <v>11709.5</v>
      </c>
      <c r="F117" s="10">
        <v>-6290.5</v>
      </c>
      <c r="G117" s="11" t="s">
        <v>1208</v>
      </c>
    </row>
    <row r="118" spans="1:7" ht="25.5" x14ac:dyDescent="0.2">
      <c r="A118" s="45" t="s">
        <v>19</v>
      </c>
      <c r="B118" s="60" t="s">
        <v>1209</v>
      </c>
      <c r="C118" s="10">
        <v>7000</v>
      </c>
      <c r="D118" s="10">
        <v>3600</v>
      </c>
      <c r="E118" s="10">
        <v>41.7</v>
      </c>
      <c r="F118" s="10">
        <v>-3558.3</v>
      </c>
      <c r="G118" s="11" t="s">
        <v>1210</v>
      </c>
    </row>
    <row r="119" spans="1:7" ht="25.5" x14ac:dyDescent="0.2">
      <c r="A119" s="45" t="s">
        <v>19</v>
      </c>
      <c r="B119" s="60" t="s">
        <v>1211</v>
      </c>
      <c r="C119" s="10">
        <v>1495.8</v>
      </c>
      <c r="D119" s="10">
        <v>1985.3</v>
      </c>
      <c r="E119" s="10">
        <v>1980.4</v>
      </c>
      <c r="F119" s="10">
        <v>-4.9000000000000004</v>
      </c>
      <c r="G119" s="11" t="s">
        <v>401</v>
      </c>
    </row>
    <row r="120" spans="1:7" ht="25.5" x14ac:dyDescent="0.2">
      <c r="A120" s="45" t="s">
        <v>19</v>
      </c>
      <c r="B120" s="60" t="s">
        <v>1212</v>
      </c>
      <c r="C120" s="10"/>
      <c r="D120" s="10">
        <v>1400</v>
      </c>
      <c r="E120" s="10">
        <v>1399.9</v>
      </c>
      <c r="F120" s="10">
        <v>-0.1</v>
      </c>
      <c r="G120" s="11" t="s">
        <v>64</v>
      </c>
    </row>
    <row r="121" spans="1:7" ht="25.5" x14ac:dyDescent="0.2">
      <c r="A121" s="45" t="s">
        <v>19</v>
      </c>
      <c r="B121" s="60" t="s">
        <v>1213</v>
      </c>
      <c r="C121" s="10">
        <v>14688.8</v>
      </c>
      <c r="D121" s="10">
        <v>17188.8</v>
      </c>
      <c r="E121" s="10">
        <v>17123.400000000001</v>
      </c>
      <c r="F121" s="10">
        <v>-65.400000000000006</v>
      </c>
      <c r="G121" s="11" t="s">
        <v>114</v>
      </c>
    </row>
    <row r="122" spans="1:7" x14ac:dyDescent="0.2">
      <c r="A122" s="43" t="s">
        <v>19</v>
      </c>
      <c r="B122" s="59" t="s">
        <v>19</v>
      </c>
      <c r="C122" s="13"/>
      <c r="D122" s="13"/>
      <c r="E122" s="13"/>
      <c r="F122" s="13"/>
      <c r="G122" s="14" t="s">
        <v>19</v>
      </c>
    </row>
    <row r="123" spans="1:7" x14ac:dyDescent="0.2">
      <c r="A123" s="43" t="s">
        <v>618</v>
      </c>
      <c r="B123" s="59" t="s">
        <v>617</v>
      </c>
      <c r="C123" s="13">
        <v>36241.199999999997</v>
      </c>
      <c r="D123" s="13">
        <v>34491.199999999997</v>
      </c>
      <c r="E123" s="13">
        <v>24500.3</v>
      </c>
      <c r="F123" s="13">
        <v>-9990.9</v>
      </c>
      <c r="G123" s="14" t="s">
        <v>707</v>
      </c>
    </row>
    <row r="124" spans="1:7" x14ac:dyDescent="0.2">
      <c r="A124" s="43" t="s">
        <v>632</v>
      </c>
      <c r="B124" s="59" t="s">
        <v>631</v>
      </c>
      <c r="C124" s="13">
        <v>4471.3999999999996</v>
      </c>
      <c r="D124" s="13">
        <v>4471.3999999999996</v>
      </c>
      <c r="E124" s="13">
        <v>4409.8999999999996</v>
      </c>
      <c r="F124" s="13">
        <v>-61.5</v>
      </c>
      <c r="G124" s="14" t="s">
        <v>512</v>
      </c>
    </row>
    <row r="125" spans="1:7" ht="25.5" x14ac:dyDescent="0.2">
      <c r="A125" s="45" t="s">
        <v>19</v>
      </c>
      <c r="B125" s="60" t="s">
        <v>1215</v>
      </c>
      <c r="C125" s="10">
        <v>4471.3999999999996</v>
      </c>
      <c r="D125" s="10">
        <v>4471.3999999999996</v>
      </c>
      <c r="E125" s="10">
        <v>4409.8999999999996</v>
      </c>
      <c r="F125" s="10">
        <v>-61.5</v>
      </c>
      <c r="G125" s="11" t="s">
        <v>512</v>
      </c>
    </row>
    <row r="126" spans="1:7" x14ac:dyDescent="0.2">
      <c r="A126" s="43" t="s">
        <v>640</v>
      </c>
      <c r="B126" s="59" t="s">
        <v>639</v>
      </c>
      <c r="C126" s="13">
        <v>23124.799999999999</v>
      </c>
      <c r="D126" s="13">
        <v>23124.799999999999</v>
      </c>
      <c r="E126" s="13">
        <v>14773</v>
      </c>
      <c r="F126" s="13">
        <v>-8351.7999999999993</v>
      </c>
      <c r="G126" s="14" t="s">
        <v>1241</v>
      </c>
    </row>
    <row r="127" spans="1:7" ht="25.5" x14ac:dyDescent="0.2">
      <c r="A127" s="45" t="s">
        <v>19</v>
      </c>
      <c r="B127" s="60" t="s">
        <v>1216</v>
      </c>
      <c r="C127" s="10">
        <v>15000</v>
      </c>
      <c r="D127" s="10">
        <v>15000</v>
      </c>
      <c r="E127" s="10">
        <v>6648.2</v>
      </c>
      <c r="F127" s="10">
        <v>-8351.7999999999993</v>
      </c>
      <c r="G127" s="11" t="s">
        <v>1217</v>
      </c>
    </row>
    <row r="128" spans="1:7" ht="38.25" x14ac:dyDescent="0.2">
      <c r="A128" s="45"/>
      <c r="B128" s="62" t="s">
        <v>1146</v>
      </c>
      <c r="C128" s="10">
        <f>C129</f>
        <v>8124.8</v>
      </c>
      <c r="D128" s="10">
        <f t="shared" ref="D128:G128" si="8">D129</f>
        <v>8124.8</v>
      </c>
      <c r="E128" s="10">
        <f t="shared" si="8"/>
        <v>8124.8</v>
      </c>
      <c r="F128" s="10"/>
      <c r="G128" s="10" t="str">
        <f t="shared" si="8"/>
        <v xml:space="preserve"> 100.0</v>
      </c>
    </row>
    <row r="129" spans="1:7" ht="25.5" x14ac:dyDescent="0.2">
      <c r="A129" s="45" t="s">
        <v>19</v>
      </c>
      <c r="B129" s="63" t="s">
        <v>1218</v>
      </c>
      <c r="C129" s="10">
        <v>8124.8</v>
      </c>
      <c r="D129" s="10">
        <v>8124.8</v>
      </c>
      <c r="E129" s="10">
        <v>8124.8</v>
      </c>
      <c r="F129" s="10"/>
      <c r="G129" s="11" t="s">
        <v>64</v>
      </c>
    </row>
    <row r="130" spans="1:7" x14ac:dyDescent="0.2">
      <c r="A130" s="43" t="s">
        <v>653</v>
      </c>
      <c r="B130" s="59" t="s">
        <v>652</v>
      </c>
      <c r="C130" s="13">
        <v>385</v>
      </c>
      <c r="D130" s="13">
        <v>635</v>
      </c>
      <c r="E130" s="13">
        <v>499.4</v>
      </c>
      <c r="F130" s="13">
        <v>-135.6</v>
      </c>
      <c r="G130" s="14" t="s">
        <v>654</v>
      </c>
    </row>
    <row r="131" spans="1:7" ht="25.5" x14ac:dyDescent="0.2">
      <c r="A131" s="45" t="s">
        <v>19</v>
      </c>
      <c r="B131" s="60" t="s">
        <v>1220</v>
      </c>
      <c r="C131" s="10">
        <v>385</v>
      </c>
      <c r="D131" s="10">
        <v>635</v>
      </c>
      <c r="E131" s="10">
        <v>499.4</v>
      </c>
      <c r="F131" s="10">
        <v>-135.6</v>
      </c>
      <c r="G131" s="11" t="s">
        <v>654</v>
      </c>
    </row>
    <row r="132" spans="1:7" x14ac:dyDescent="0.2">
      <c r="A132" s="43" t="s">
        <v>656</v>
      </c>
      <c r="B132" s="59" t="s">
        <v>655</v>
      </c>
      <c r="C132" s="13">
        <v>8260</v>
      </c>
      <c r="D132" s="13">
        <v>6260</v>
      </c>
      <c r="E132" s="13">
        <v>4818</v>
      </c>
      <c r="F132" s="13">
        <v>-1442</v>
      </c>
      <c r="G132" s="14" t="s">
        <v>1221</v>
      </c>
    </row>
    <row r="133" spans="1:7" ht="25.5" x14ac:dyDescent="0.2">
      <c r="A133" s="45" t="s">
        <v>19</v>
      </c>
      <c r="B133" s="60" t="s">
        <v>1222</v>
      </c>
      <c r="C133" s="10">
        <v>8260</v>
      </c>
      <c r="D133" s="10">
        <v>6260</v>
      </c>
      <c r="E133" s="10">
        <v>4818</v>
      </c>
      <c r="F133" s="10">
        <v>-1442</v>
      </c>
      <c r="G133" s="11" t="s">
        <v>1221</v>
      </c>
    </row>
    <row r="134" spans="1:7" x14ac:dyDescent="0.2">
      <c r="A134" s="43" t="s">
        <v>19</v>
      </c>
      <c r="B134" s="59" t="s">
        <v>19</v>
      </c>
      <c r="C134" s="13"/>
      <c r="D134" s="13"/>
      <c r="E134" s="13"/>
      <c r="F134" s="13"/>
      <c r="G134" s="14" t="s">
        <v>19</v>
      </c>
    </row>
    <row r="135" spans="1:7" x14ac:dyDescent="0.2">
      <c r="A135" s="43" t="s">
        <v>779</v>
      </c>
      <c r="B135" s="59" t="s">
        <v>778</v>
      </c>
      <c r="C135" s="13">
        <v>6000</v>
      </c>
      <c r="D135" s="13">
        <v>6000</v>
      </c>
      <c r="E135" s="13">
        <v>6000</v>
      </c>
      <c r="F135" s="13"/>
      <c r="G135" s="14" t="s">
        <v>64</v>
      </c>
    </row>
    <row r="136" spans="1:7" x14ac:dyDescent="0.2">
      <c r="A136" s="43" t="s">
        <v>784</v>
      </c>
      <c r="B136" s="59" t="s">
        <v>783</v>
      </c>
      <c r="C136" s="13">
        <v>6000</v>
      </c>
      <c r="D136" s="13">
        <v>6000</v>
      </c>
      <c r="E136" s="13">
        <v>6000</v>
      </c>
      <c r="F136" s="13"/>
      <c r="G136" s="14" t="s">
        <v>64</v>
      </c>
    </row>
    <row r="137" spans="1:7" x14ac:dyDescent="0.2">
      <c r="A137" s="45" t="s">
        <v>19</v>
      </c>
      <c r="B137" s="60" t="s">
        <v>1223</v>
      </c>
      <c r="C137" s="10">
        <v>6000</v>
      </c>
      <c r="D137" s="10">
        <v>6000</v>
      </c>
      <c r="E137" s="10">
        <v>6000</v>
      </c>
      <c r="F137" s="10"/>
      <c r="G137" s="11" t="s">
        <v>64</v>
      </c>
    </row>
    <row r="138" spans="1:7" x14ac:dyDescent="0.2">
      <c r="A138" s="43" t="s">
        <v>19</v>
      </c>
      <c r="B138" s="59" t="s">
        <v>19</v>
      </c>
      <c r="C138" s="13"/>
      <c r="D138" s="13"/>
      <c r="E138" s="13"/>
      <c r="F138" s="13"/>
      <c r="G138" s="14" t="s">
        <v>19</v>
      </c>
    </row>
    <row r="139" spans="1:7" x14ac:dyDescent="0.2">
      <c r="A139" s="43" t="s">
        <v>292</v>
      </c>
      <c r="B139" s="59" t="s">
        <v>821</v>
      </c>
      <c r="C139" s="13"/>
      <c r="D139" s="13">
        <v>3000</v>
      </c>
      <c r="E139" s="13">
        <v>3000</v>
      </c>
      <c r="F139" s="13"/>
      <c r="G139" s="14" t="s">
        <v>64</v>
      </c>
    </row>
    <row r="140" spans="1:7" x14ac:dyDescent="0.2">
      <c r="A140" s="43" t="s">
        <v>603</v>
      </c>
      <c r="B140" s="59" t="s">
        <v>602</v>
      </c>
      <c r="C140" s="13"/>
      <c r="D140" s="13">
        <v>3000</v>
      </c>
      <c r="E140" s="13">
        <v>3000</v>
      </c>
      <c r="F140" s="13"/>
      <c r="G140" s="14" t="s">
        <v>64</v>
      </c>
    </row>
    <row r="141" spans="1:7" x14ac:dyDescent="0.2">
      <c r="A141" s="45" t="s">
        <v>19</v>
      </c>
      <c r="B141" s="60" t="s">
        <v>1224</v>
      </c>
      <c r="C141" s="10"/>
      <c r="D141" s="10">
        <v>3000</v>
      </c>
      <c r="E141" s="10">
        <v>3000</v>
      </c>
      <c r="F141" s="10"/>
      <c r="G141" s="11" t="s">
        <v>64</v>
      </c>
    </row>
    <row r="142" spans="1:7" x14ac:dyDescent="0.2">
      <c r="A142" s="64" t="s">
        <v>19</v>
      </c>
      <c r="B142" s="71" t="s">
        <v>19</v>
      </c>
      <c r="C142" s="66"/>
      <c r="D142" s="66"/>
      <c r="E142" s="66"/>
      <c r="F142" s="66"/>
      <c r="G142" s="67" t="s">
        <v>19</v>
      </c>
    </row>
    <row r="145" spans="1:7" s="1" customFormat="1" x14ac:dyDescent="0.2">
      <c r="A145" s="38"/>
      <c r="B145" s="2" t="s">
        <v>86</v>
      </c>
      <c r="C145" s="22"/>
      <c r="D145" s="22"/>
      <c r="E145" s="22"/>
      <c r="F145" s="21" t="s">
        <v>87</v>
      </c>
      <c r="G145" s="21"/>
    </row>
    <row r="148" spans="1:7" s="1" customFormat="1" x14ac:dyDescent="0.2">
      <c r="A148" s="38"/>
      <c r="B148" s="2" t="s">
        <v>1242</v>
      </c>
      <c r="C148" s="22"/>
      <c r="D148" s="22"/>
      <c r="E148" s="22"/>
      <c r="F148" s="21" t="s">
        <v>1226</v>
      </c>
      <c r="G148" s="21"/>
    </row>
    <row r="151" spans="1:7" s="1" customFormat="1" x14ac:dyDescent="0.2">
      <c r="A151" s="38"/>
      <c r="B151" s="2" t="s">
        <v>92</v>
      </c>
      <c r="C151" s="22"/>
      <c r="D151" s="22"/>
      <c r="E151" s="22"/>
      <c r="F151" s="21" t="s">
        <v>89</v>
      </c>
      <c r="G151" s="21"/>
    </row>
    <row r="154" spans="1:7" s="1" customFormat="1" x14ac:dyDescent="0.2">
      <c r="A154" s="38"/>
      <c r="B154" s="2" t="s">
        <v>891</v>
      </c>
      <c r="C154" s="22"/>
      <c r="D154" s="22"/>
      <c r="E154" s="22"/>
      <c r="F154" s="21" t="s">
        <v>892</v>
      </c>
      <c r="G154" s="21"/>
    </row>
    <row r="157" spans="1:7" s="1" customFormat="1" x14ac:dyDescent="0.2">
      <c r="A157" s="38"/>
      <c r="B157" s="2" t="s">
        <v>93</v>
      </c>
      <c r="C157" s="22"/>
      <c r="D157" s="22"/>
      <c r="E157" s="22"/>
      <c r="F157" s="21" t="s">
        <v>90</v>
      </c>
      <c r="G157" s="21"/>
    </row>
  </sheetData>
  <mergeCells count="4">
    <mergeCell ref="F1:G1"/>
    <mergeCell ref="D2:G2"/>
    <mergeCell ref="D3:G3"/>
    <mergeCell ref="A4:G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6"/>
  <sheetViews>
    <sheetView workbookViewId="0">
      <selection activeCell="A4" sqref="A4:G4"/>
    </sheetView>
  </sheetViews>
  <sheetFormatPr defaultRowHeight="12.75" x14ac:dyDescent="0.2"/>
  <cols>
    <col min="1" max="1" width="10.5703125" style="38" customWidth="1"/>
    <col min="2" max="2" width="90.7109375" style="2" customWidth="1"/>
    <col min="3" max="3" width="12.85546875" style="22" customWidth="1"/>
    <col min="4" max="4" width="12.28515625" style="22" customWidth="1"/>
    <col min="5" max="5" width="12.5703125" style="22" customWidth="1"/>
    <col min="6" max="6" width="12.28515625" style="22" customWidth="1"/>
    <col min="7" max="7" width="6.7109375" style="1" customWidth="1"/>
    <col min="8" max="12" width="9.140625" style="1"/>
  </cols>
  <sheetData>
    <row r="1" spans="1:12" x14ac:dyDescent="0.2">
      <c r="B1" s="50"/>
      <c r="C1" s="51"/>
      <c r="D1" s="51"/>
      <c r="E1" s="51"/>
      <c r="F1" s="39" t="s">
        <v>1243</v>
      </c>
      <c r="G1" s="39"/>
      <c r="I1"/>
      <c r="J1"/>
      <c r="K1"/>
      <c r="L1"/>
    </row>
    <row r="2" spans="1:12" x14ac:dyDescent="0.2">
      <c r="B2" s="50"/>
      <c r="C2" s="51"/>
      <c r="D2" s="39" t="s">
        <v>1088</v>
      </c>
      <c r="E2" s="39"/>
      <c r="F2" s="39"/>
      <c r="G2" s="39"/>
      <c r="I2"/>
      <c r="J2"/>
      <c r="K2"/>
      <c r="L2"/>
    </row>
    <row r="3" spans="1:12" x14ac:dyDescent="0.2">
      <c r="C3" s="51"/>
      <c r="D3" s="52" t="s">
        <v>1089</v>
      </c>
      <c r="E3" s="52"/>
      <c r="F3" s="52"/>
      <c r="G3" s="52"/>
      <c r="I3"/>
      <c r="J3"/>
      <c r="K3"/>
      <c r="L3"/>
    </row>
    <row r="4" spans="1:12" ht="54" customHeight="1" x14ac:dyDescent="0.2">
      <c r="A4" s="25" t="s">
        <v>1244</v>
      </c>
      <c r="B4" s="25"/>
      <c r="C4" s="25"/>
      <c r="D4" s="25"/>
      <c r="E4" s="25"/>
      <c r="F4" s="25"/>
      <c r="G4" s="25"/>
    </row>
    <row r="5" spans="1:12" x14ac:dyDescent="0.2">
      <c r="C5" s="51"/>
      <c r="D5" s="51"/>
      <c r="E5" s="51"/>
      <c r="F5" s="51" t="s">
        <v>74</v>
      </c>
      <c r="G5" s="41"/>
    </row>
    <row r="6" spans="1:12" ht="27.75" customHeight="1" x14ac:dyDescent="0.2">
      <c r="A6" s="69" t="s">
        <v>1091</v>
      </c>
      <c r="B6" s="69" t="s">
        <v>1092</v>
      </c>
      <c r="C6" s="70" t="s">
        <v>77</v>
      </c>
      <c r="D6" s="70" t="s">
        <v>78</v>
      </c>
      <c r="E6" s="70" t="s">
        <v>1093</v>
      </c>
      <c r="F6" s="70" t="s">
        <v>80</v>
      </c>
      <c r="G6" s="70"/>
    </row>
    <row r="7" spans="1:12" x14ac:dyDescent="0.2">
      <c r="A7" s="69"/>
      <c r="B7" s="69"/>
      <c r="C7" s="70"/>
      <c r="D7" s="70"/>
      <c r="E7" s="70"/>
      <c r="F7" s="24" t="s">
        <v>81</v>
      </c>
      <c r="G7" s="23" t="s">
        <v>82</v>
      </c>
    </row>
    <row r="8" spans="1:12" ht="9.9499999999999993" customHeight="1" x14ac:dyDescent="0.2">
      <c r="A8" s="8">
        <v>1</v>
      </c>
      <c r="B8" s="7">
        <v>2</v>
      </c>
      <c r="C8" s="8">
        <v>3</v>
      </c>
      <c r="D8" s="8">
        <v>4</v>
      </c>
      <c r="E8" s="8">
        <v>5</v>
      </c>
      <c r="F8" s="8">
        <v>6</v>
      </c>
      <c r="G8" s="8">
        <v>7</v>
      </c>
    </row>
    <row r="9" spans="1:12" x14ac:dyDescent="0.2">
      <c r="A9" s="43" t="s">
        <v>19</v>
      </c>
      <c r="B9" s="12" t="s">
        <v>1094</v>
      </c>
      <c r="C9" s="13">
        <v>3699589.1</v>
      </c>
      <c r="D9" s="13">
        <v>1356347.6</v>
      </c>
      <c r="E9" s="13">
        <v>1331065.5</v>
      </c>
      <c r="F9" s="13">
        <v>-25282.1</v>
      </c>
      <c r="G9" s="14" t="s">
        <v>1245</v>
      </c>
    </row>
    <row r="10" spans="1:12" s="77" customFormat="1" ht="8.25" x14ac:dyDescent="0.15">
      <c r="A10" s="72" t="s">
        <v>19</v>
      </c>
      <c r="B10" s="73"/>
      <c r="C10" s="74"/>
      <c r="D10" s="74"/>
      <c r="E10" s="74"/>
      <c r="F10" s="74"/>
      <c r="G10" s="75" t="s">
        <v>19</v>
      </c>
      <c r="H10" s="76"/>
      <c r="I10" s="76"/>
      <c r="J10" s="76"/>
      <c r="K10" s="76"/>
      <c r="L10" s="76"/>
    </row>
    <row r="11" spans="1:12" x14ac:dyDescent="0.2">
      <c r="A11" s="43" t="s">
        <v>284</v>
      </c>
      <c r="B11" s="59" t="s">
        <v>283</v>
      </c>
      <c r="C11" s="13">
        <v>31704.799999999999</v>
      </c>
      <c r="D11" s="13">
        <v>8228.2000000000007</v>
      </c>
      <c r="E11" s="13">
        <v>3317.3</v>
      </c>
      <c r="F11" s="13">
        <v>-4910.8999999999996</v>
      </c>
      <c r="G11" s="14" t="s">
        <v>1246</v>
      </c>
    </row>
    <row r="12" spans="1:12" x14ac:dyDescent="0.2">
      <c r="A12" s="43" t="s">
        <v>289</v>
      </c>
      <c r="B12" s="59" t="s">
        <v>288</v>
      </c>
      <c r="C12" s="13">
        <v>31704.799999999999</v>
      </c>
      <c r="D12" s="13">
        <v>8228.2000000000007</v>
      </c>
      <c r="E12" s="13">
        <v>3317.3</v>
      </c>
      <c r="F12" s="13">
        <v>-4910.8999999999996</v>
      </c>
      <c r="G12" s="14" t="s">
        <v>1246</v>
      </c>
    </row>
    <row r="13" spans="1:12" x14ac:dyDescent="0.2">
      <c r="A13" s="43"/>
      <c r="B13" s="78" t="s">
        <v>1102</v>
      </c>
      <c r="C13" s="10">
        <f>SUM(C14:C16)</f>
        <v>31704.799999999999</v>
      </c>
      <c r="D13" s="10">
        <f t="shared" ref="D13:F13" si="0">SUM(D14:D16)</f>
        <v>7048.2</v>
      </c>
      <c r="E13" s="10">
        <f t="shared" si="0"/>
        <v>2899.7</v>
      </c>
      <c r="F13" s="10">
        <f t="shared" si="0"/>
        <v>-4148.5</v>
      </c>
      <c r="G13" s="11" t="s">
        <v>1247</v>
      </c>
    </row>
    <row r="14" spans="1:12" x14ac:dyDescent="0.2">
      <c r="A14" s="45" t="s">
        <v>19</v>
      </c>
      <c r="B14" s="79" t="s">
        <v>1104</v>
      </c>
      <c r="C14" s="10">
        <v>5436</v>
      </c>
      <c r="D14" s="10">
        <v>4506</v>
      </c>
      <c r="E14" s="10">
        <v>1511.2</v>
      </c>
      <c r="F14" s="10">
        <v>-2994.8</v>
      </c>
      <c r="G14" s="11" t="s">
        <v>596</v>
      </c>
    </row>
    <row r="15" spans="1:12" x14ac:dyDescent="0.2">
      <c r="A15" s="45" t="s">
        <v>19</v>
      </c>
      <c r="B15" s="79" t="s">
        <v>1106</v>
      </c>
      <c r="C15" s="10">
        <v>23550.799999999999</v>
      </c>
      <c r="D15" s="10"/>
      <c r="E15" s="10"/>
      <c r="F15" s="10"/>
      <c r="G15" s="11" t="s">
        <v>19</v>
      </c>
    </row>
    <row r="16" spans="1:12" x14ac:dyDescent="0.2">
      <c r="A16" s="45" t="s">
        <v>19</v>
      </c>
      <c r="B16" s="79" t="s">
        <v>1107</v>
      </c>
      <c r="C16" s="10">
        <v>2718</v>
      </c>
      <c r="D16" s="10">
        <v>2542.1999999999998</v>
      </c>
      <c r="E16" s="10">
        <v>1388.5</v>
      </c>
      <c r="F16" s="10">
        <v>-1153.7</v>
      </c>
      <c r="G16" s="11" t="s">
        <v>1248</v>
      </c>
    </row>
    <row r="17" spans="1:12" x14ac:dyDescent="0.2">
      <c r="A17" s="45"/>
      <c r="B17" s="78" t="s">
        <v>1109</v>
      </c>
      <c r="C17" s="10"/>
      <c r="D17" s="10">
        <f>D18</f>
        <v>1180</v>
      </c>
      <c r="E17" s="10">
        <f t="shared" ref="E17:G17" si="1">E18</f>
        <v>417.6</v>
      </c>
      <c r="F17" s="10">
        <f t="shared" si="1"/>
        <v>-762.4</v>
      </c>
      <c r="G17" s="10" t="str">
        <f t="shared" si="1"/>
        <v xml:space="preserve">  35.4</v>
      </c>
    </row>
    <row r="18" spans="1:12" x14ac:dyDescent="0.2">
      <c r="A18" s="45" t="s">
        <v>19</v>
      </c>
      <c r="B18" s="79" t="s">
        <v>1110</v>
      </c>
      <c r="C18" s="10"/>
      <c r="D18" s="10">
        <v>1180</v>
      </c>
      <c r="E18" s="10">
        <v>417.6</v>
      </c>
      <c r="F18" s="10">
        <v>-762.4</v>
      </c>
      <c r="G18" s="11" t="s">
        <v>1111</v>
      </c>
    </row>
    <row r="19" spans="1:12" s="77" customFormat="1" ht="8.25" x14ac:dyDescent="0.15">
      <c r="A19" s="72" t="s">
        <v>19</v>
      </c>
      <c r="B19" s="80" t="s">
        <v>19</v>
      </c>
      <c r="C19" s="74"/>
      <c r="D19" s="74"/>
      <c r="E19" s="74"/>
      <c r="F19" s="74"/>
      <c r="G19" s="75" t="s">
        <v>19</v>
      </c>
      <c r="H19" s="76"/>
      <c r="I19" s="76"/>
      <c r="J19" s="76"/>
      <c r="K19" s="76"/>
      <c r="L19" s="76"/>
    </row>
    <row r="20" spans="1:12" x14ac:dyDescent="0.2">
      <c r="A20" s="43" t="s">
        <v>298</v>
      </c>
      <c r="B20" s="59" t="s">
        <v>297</v>
      </c>
      <c r="C20" s="13">
        <v>337950</v>
      </c>
      <c r="D20" s="13"/>
      <c r="E20" s="13"/>
      <c r="F20" s="13"/>
      <c r="G20" s="14" t="s">
        <v>19</v>
      </c>
    </row>
    <row r="21" spans="1:12" x14ac:dyDescent="0.2">
      <c r="A21" s="43" t="s">
        <v>323</v>
      </c>
      <c r="B21" s="59" t="s">
        <v>322</v>
      </c>
      <c r="C21" s="13">
        <v>337950</v>
      </c>
      <c r="D21" s="13"/>
      <c r="E21" s="13"/>
      <c r="F21" s="13"/>
      <c r="G21" s="14" t="s">
        <v>19</v>
      </c>
    </row>
    <row r="22" spans="1:12" x14ac:dyDescent="0.2">
      <c r="A22" s="45" t="s">
        <v>19</v>
      </c>
      <c r="B22" s="60" t="s">
        <v>1117</v>
      </c>
      <c r="C22" s="10">
        <v>337950</v>
      </c>
      <c r="D22" s="10"/>
      <c r="E22" s="10"/>
      <c r="F22" s="10"/>
      <c r="G22" s="11" t="s">
        <v>19</v>
      </c>
    </row>
    <row r="23" spans="1:12" s="77" customFormat="1" ht="8.25" x14ac:dyDescent="0.15">
      <c r="A23" s="72" t="s">
        <v>19</v>
      </c>
      <c r="B23" s="80" t="s">
        <v>19</v>
      </c>
      <c r="C23" s="74"/>
      <c r="D23" s="74"/>
      <c r="E23" s="74"/>
      <c r="F23" s="74"/>
      <c r="G23" s="75" t="s">
        <v>19</v>
      </c>
      <c r="H23" s="76"/>
      <c r="I23" s="76"/>
      <c r="J23" s="76"/>
      <c r="K23" s="76"/>
      <c r="L23" s="76"/>
    </row>
    <row r="24" spans="1:12" x14ac:dyDescent="0.2">
      <c r="A24" s="43" t="s">
        <v>326</v>
      </c>
      <c r="B24" s="59" t="s">
        <v>325</v>
      </c>
      <c r="C24" s="13">
        <v>43114.7</v>
      </c>
      <c r="D24" s="13">
        <v>20685.3</v>
      </c>
      <c r="E24" s="13">
        <v>11539.2</v>
      </c>
      <c r="F24" s="13">
        <v>-9146.1</v>
      </c>
      <c r="G24" s="14" t="s">
        <v>1083</v>
      </c>
    </row>
    <row r="25" spans="1:12" x14ac:dyDescent="0.2">
      <c r="A25" s="43" t="s">
        <v>342</v>
      </c>
      <c r="B25" s="59" t="s">
        <v>341</v>
      </c>
      <c r="C25" s="13">
        <v>9186.7999999999993</v>
      </c>
      <c r="D25" s="13">
        <v>9186.7999999999993</v>
      </c>
      <c r="E25" s="13">
        <v>4644.8</v>
      </c>
      <c r="F25" s="13">
        <v>-4542</v>
      </c>
      <c r="G25" s="14" t="s">
        <v>926</v>
      </c>
    </row>
    <row r="26" spans="1:12" ht="25.5" x14ac:dyDescent="0.2">
      <c r="A26" s="43"/>
      <c r="B26" s="78" t="s">
        <v>1124</v>
      </c>
      <c r="C26" s="10">
        <f>C27</f>
        <v>9186.7999999999993</v>
      </c>
      <c r="D26" s="10">
        <f t="shared" ref="D26:G26" si="2">D27</f>
        <v>9186.7999999999993</v>
      </c>
      <c r="E26" s="10">
        <f t="shared" si="2"/>
        <v>4644.8</v>
      </c>
      <c r="F26" s="10">
        <f t="shared" si="2"/>
        <v>-4542</v>
      </c>
      <c r="G26" s="10" t="str">
        <f t="shared" si="2"/>
        <v xml:space="preserve">  50.6</v>
      </c>
    </row>
    <row r="27" spans="1:12" ht="25.5" x14ac:dyDescent="0.2">
      <c r="A27" s="45" t="s">
        <v>19</v>
      </c>
      <c r="B27" s="79" t="s">
        <v>1249</v>
      </c>
      <c r="C27" s="10">
        <v>9186.7999999999993</v>
      </c>
      <c r="D27" s="10">
        <v>9186.7999999999993</v>
      </c>
      <c r="E27" s="10">
        <v>4644.8</v>
      </c>
      <c r="F27" s="10">
        <v>-4542</v>
      </c>
      <c r="G27" s="11" t="s">
        <v>926</v>
      </c>
    </row>
    <row r="28" spans="1:12" x14ac:dyDescent="0.2">
      <c r="A28" s="43" t="s">
        <v>350</v>
      </c>
      <c r="B28" s="59" t="s">
        <v>349</v>
      </c>
      <c r="C28" s="13">
        <v>19912.5</v>
      </c>
      <c r="D28" s="13"/>
      <c r="E28" s="13"/>
      <c r="F28" s="13"/>
      <c r="G28" s="14" t="s">
        <v>19</v>
      </c>
    </row>
    <row r="29" spans="1:12" x14ac:dyDescent="0.2">
      <c r="A29" s="43"/>
      <c r="B29" s="78" t="s">
        <v>1129</v>
      </c>
      <c r="C29" s="10">
        <f>C30</f>
        <v>19912.5</v>
      </c>
      <c r="D29" s="13"/>
      <c r="E29" s="13"/>
      <c r="F29" s="13"/>
      <c r="G29" s="14"/>
    </row>
    <row r="30" spans="1:12" ht="25.5" x14ac:dyDescent="0.2">
      <c r="A30" s="45" t="s">
        <v>19</v>
      </c>
      <c r="B30" s="79" t="s">
        <v>1130</v>
      </c>
      <c r="C30" s="10">
        <v>19912.5</v>
      </c>
      <c r="D30" s="10"/>
      <c r="E30" s="10"/>
      <c r="F30" s="10"/>
      <c r="G30" s="11" t="s">
        <v>19</v>
      </c>
    </row>
    <row r="31" spans="1:12" x14ac:dyDescent="0.2">
      <c r="A31" s="43" t="s">
        <v>353</v>
      </c>
      <c r="B31" s="59" t="s">
        <v>352</v>
      </c>
      <c r="C31" s="13">
        <v>5303.2</v>
      </c>
      <c r="D31" s="13">
        <v>4233.1000000000004</v>
      </c>
      <c r="E31" s="13">
        <v>4233.1000000000004</v>
      </c>
      <c r="F31" s="13"/>
      <c r="G31" s="14" t="s">
        <v>64</v>
      </c>
    </row>
    <row r="32" spans="1:12" ht="25.5" x14ac:dyDescent="0.2">
      <c r="A32" s="43"/>
      <c r="B32" s="78" t="s">
        <v>1133</v>
      </c>
      <c r="C32" s="10">
        <f>SUM(C33:C36)</f>
        <v>5303.2</v>
      </c>
      <c r="D32" s="10">
        <f t="shared" ref="D32:E32" si="3">SUM(D33:D36)</f>
        <v>4233.1000000000004</v>
      </c>
      <c r="E32" s="10">
        <f t="shared" si="3"/>
        <v>4233.1000000000004</v>
      </c>
      <c r="F32" s="13"/>
      <c r="G32" s="11" t="str">
        <f>G33</f>
        <v xml:space="preserve"> 100.0</v>
      </c>
    </row>
    <row r="33" spans="1:12" x14ac:dyDescent="0.2">
      <c r="A33" s="45" t="s">
        <v>19</v>
      </c>
      <c r="B33" s="79" t="s">
        <v>1134</v>
      </c>
      <c r="C33" s="10">
        <v>1325.8</v>
      </c>
      <c r="D33" s="10">
        <v>1057.7</v>
      </c>
      <c r="E33" s="10">
        <v>1057.7</v>
      </c>
      <c r="F33" s="10"/>
      <c r="G33" s="11" t="s">
        <v>64</v>
      </c>
    </row>
    <row r="34" spans="1:12" x14ac:dyDescent="0.2">
      <c r="A34" s="45" t="s">
        <v>19</v>
      </c>
      <c r="B34" s="79" t="s">
        <v>1135</v>
      </c>
      <c r="C34" s="10">
        <v>1325.8</v>
      </c>
      <c r="D34" s="10">
        <v>1057.8</v>
      </c>
      <c r="E34" s="10">
        <v>1057.8</v>
      </c>
      <c r="F34" s="10"/>
      <c r="G34" s="11" t="s">
        <v>64</v>
      </c>
    </row>
    <row r="35" spans="1:12" x14ac:dyDescent="0.2">
      <c r="A35" s="45" t="s">
        <v>19</v>
      </c>
      <c r="B35" s="79" t="s">
        <v>1136</v>
      </c>
      <c r="C35" s="10">
        <v>1325.8</v>
      </c>
      <c r="D35" s="10">
        <v>1058.8</v>
      </c>
      <c r="E35" s="10">
        <v>1058.8</v>
      </c>
      <c r="F35" s="10"/>
      <c r="G35" s="11" t="s">
        <v>64</v>
      </c>
    </row>
    <row r="36" spans="1:12" x14ac:dyDescent="0.2">
      <c r="A36" s="45" t="s">
        <v>19</v>
      </c>
      <c r="B36" s="79" t="s">
        <v>1137</v>
      </c>
      <c r="C36" s="10">
        <v>1325.8</v>
      </c>
      <c r="D36" s="10">
        <v>1058.8</v>
      </c>
      <c r="E36" s="10">
        <v>1058.8</v>
      </c>
      <c r="F36" s="10"/>
      <c r="G36" s="11" t="s">
        <v>64</v>
      </c>
    </row>
    <row r="37" spans="1:12" x14ac:dyDescent="0.2">
      <c r="A37" s="43" t="s">
        <v>358</v>
      </c>
      <c r="B37" s="59" t="s">
        <v>357</v>
      </c>
      <c r="C37" s="13">
        <v>8712.2000000000007</v>
      </c>
      <c r="D37" s="13">
        <v>7265.4</v>
      </c>
      <c r="E37" s="13">
        <v>2661.4</v>
      </c>
      <c r="F37" s="13">
        <v>-4604</v>
      </c>
      <c r="G37" s="14" t="s">
        <v>1250</v>
      </c>
    </row>
    <row r="38" spans="1:12" ht="38.25" x14ac:dyDescent="0.2">
      <c r="A38" s="43"/>
      <c r="B38" s="78" t="s">
        <v>1146</v>
      </c>
      <c r="C38" s="10">
        <f>SUM(C39:C44)</f>
        <v>8712.2000000000007</v>
      </c>
      <c r="D38" s="10">
        <f t="shared" ref="D38:F38" si="4">SUM(D39:D44)</f>
        <v>7265.4000000000005</v>
      </c>
      <c r="E38" s="10">
        <f t="shared" si="4"/>
        <v>2661.4</v>
      </c>
      <c r="F38" s="10">
        <f t="shared" si="4"/>
        <v>-4604</v>
      </c>
      <c r="G38" s="11" t="str">
        <f>G37</f>
        <v xml:space="preserve">  36.6</v>
      </c>
    </row>
    <row r="39" spans="1:12" x14ac:dyDescent="0.2">
      <c r="A39" s="45" t="s">
        <v>19</v>
      </c>
      <c r="B39" s="79" t="s">
        <v>1148</v>
      </c>
      <c r="C39" s="10">
        <v>1350</v>
      </c>
      <c r="D39" s="10">
        <v>1350</v>
      </c>
      <c r="E39" s="10">
        <v>1086.4000000000001</v>
      </c>
      <c r="F39" s="10">
        <v>-263.60000000000002</v>
      </c>
      <c r="G39" s="11" t="s">
        <v>908</v>
      </c>
    </row>
    <row r="40" spans="1:12" x14ac:dyDescent="0.2">
      <c r="A40" s="45" t="s">
        <v>19</v>
      </c>
      <c r="B40" s="79" t="s">
        <v>1149</v>
      </c>
      <c r="C40" s="10">
        <v>1575</v>
      </c>
      <c r="D40" s="10">
        <v>1575</v>
      </c>
      <c r="E40" s="10">
        <v>1575</v>
      </c>
      <c r="F40" s="10"/>
      <c r="G40" s="11" t="s">
        <v>64</v>
      </c>
    </row>
    <row r="41" spans="1:12" x14ac:dyDescent="0.2">
      <c r="A41" s="45" t="s">
        <v>19</v>
      </c>
      <c r="B41" s="79" t="s">
        <v>1150</v>
      </c>
      <c r="C41" s="10">
        <v>1446.8</v>
      </c>
      <c r="D41" s="10"/>
      <c r="E41" s="10"/>
      <c r="F41" s="10"/>
      <c r="G41" s="11" t="s">
        <v>19</v>
      </c>
    </row>
    <row r="42" spans="1:12" x14ac:dyDescent="0.2">
      <c r="A42" s="45" t="s">
        <v>19</v>
      </c>
      <c r="B42" s="79" t="s">
        <v>1151</v>
      </c>
      <c r="C42" s="10">
        <v>1446.8</v>
      </c>
      <c r="D42" s="10">
        <v>1446.8</v>
      </c>
      <c r="E42" s="10"/>
      <c r="F42" s="10">
        <v>-1446.8</v>
      </c>
      <c r="G42" s="11" t="s">
        <v>19</v>
      </c>
    </row>
    <row r="43" spans="1:12" x14ac:dyDescent="0.2">
      <c r="A43" s="45" t="s">
        <v>19</v>
      </c>
      <c r="B43" s="79" t="s">
        <v>1251</v>
      </c>
      <c r="C43" s="10">
        <v>1446.8</v>
      </c>
      <c r="D43" s="10">
        <v>1446.8</v>
      </c>
      <c r="E43" s="10"/>
      <c r="F43" s="10">
        <v>-1446.8</v>
      </c>
      <c r="G43" s="11" t="s">
        <v>19</v>
      </c>
    </row>
    <row r="44" spans="1:12" x14ac:dyDescent="0.2">
      <c r="A44" s="45" t="s">
        <v>19</v>
      </c>
      <c r="B44" s="79" t="s">
        <v>1252</v>
      </c>
      <c r="C44" s="10">
        <v>1446.8</v>
      </c>
      <c r="D44" s="10">
        <v>1446.8</v>
      </c>
      <c r="E44" s="10"/>
      <c r="F44" s="10">
        <v>-1446.8</v>
      </c>
      <c r="G44" s="11" t="s">
        <v>19</v>
      </c>
    </row>
    <row r="45" spans="1:12" s="77" customFormat="1" ht="8.25" x14ac:dyDescent="0.15">
      <c r="A45" s="72" t="s">
        <v>19</v>
      </c>
      <c r="B45" s="80" t="s">
        <v>19</v>
      </c>
      <c r="C45" s="74"/>
      <c r="D45" s="74"/>
      <c r="E45" s="74"/>
      <c r="F45" s="74"/>
      <c r="G45" s="75" t="s">
        <v>19</v>
      </c>
      <c r="H45" s="76"/>
      <c r="I45" s="76"/>
      <c r="J45" s="76"/>
      <c r="K45" s="76"/>
      <c r="L45" s="76"/>
    </row>
    <row r="46" spans="1:12" x14ac:dyDescent="0.2">
      <c r="A46" s="43" t="s">
        <v>405</v>
      </c>
      <c r="B46" s="59" t="s">
        <v>404</v>
      </c>
      <c r="C46" s="13">
        <v>3207960.9</v>
      </c>
      <c r="D46" s="13">
        <v>1241957.6000000001</v>
      </c>
      <c r="E46" s="13">
        <v>1247617.3</v>
      </c>
      <c r="F46" s="13">
        <v>5659.7</v>
      </c>
      <c r="G46" s="14" t="s">
        <v>1163</v>
      </c>
    </row>
    <row r="47" spans="1:12" x14ac:dyDescent="0.2">
      <c r="A47" s="43" t="s">
        <v>429</v>
      </c>
      <c r="B47" s="59" t="s">
        <v>428</v>
      </c>
      <c r="C47" s="13"/>
      <c r="D47" s="13">
        <v>5234.1000000000004</v>
      </c>
      <c r="E47" s="13">
        <v>1574.8</v>
      </c>
      <c r="F47" s="13">
        <v>-3659.3</v>
      </c>
      <c r="G47" s="14" t="s">
        <v>1164</v>
      </c>
    </row>
    <row r="48" spans="1:12" x14ac:dyDescent="0.2">
      <c r="A48" s="45" t="s">
        <v>19</v>
      </c>
      <c r="B48" s="60" t="s">
        <v>1165</v>
      </c>
      <c r="C48" s="10"/>
      <c r="D48" s="10">
        <v>5234.1000000000004</v>
      </c>
      <c r="E48" s="10">
        <v>1574.8</v>
      </c>
      <c r="F48" s="10">
        <v>-3659.3</v>
      </c>
      <c r="G48" s="11" t="s">
        <v>1164</v>
      </c>
    </row>
    <row r="49" spans="1:12" x14ac:dyDescent="0.2">
      <c r="A49" s="43" t="s">
        <v>444</v>
      </c>
      <c r="B49" s="59" t="s">
        <v>443</v>
      </c>
      <c r="C49" s="13">
        <v>3207960.9</v>
      </c>
      <c r="D49" s="13">
        <v>1236723.5</v>
      </c>
      <c r="E49" s="13">
        <v>1246042.5</v>
      </c>
      <c r="F49" s="13">
        <v>9319</v>
      </c>
      <c r="G49" s="14" t="s">
        <v>1166</v>
      </c>
    </row>
    <row r="50" spans="1:12" x14ac:dyDescent="0.2">
      <c r="A50" s="45" t="s">
        <v>19</v>
      </c>
      <c r="B50" s="60" t="s">
        <v>1167</v>
      </c>
      <c r="C50" s="10">
        <v>512450</v>
      </c>
      <c r="D50" s="10">
        <v>402450</v>
      </c>
      <c r="E50" s="10">
        <v>335613.9</v>
      </c>
      <c r="F50" s="10">
        <v>-66836.100000000006</v>
      </c>
      <c r="G50" s="11" t="s">
        <v>1168</v>
      </c>
    </row>
    <row r="51" spans="1:12" x14ac:dyDescent="0.2">
      <c r="A51" s="45" t="s">
        <v>19</v>
      </c>
      <c r="B51" s="60" t="s">
        <v>1169</v>
      </c>
      <c r="C51" s="10">
        <v>1191073.5</v>
      </c>
      <c r="D51" s="10">
        <v>834273.5</v>
      </c>
      <c r="E51" s="10">
        <v>910428.6</v>
      </c>
      <c r="F51" s="10">
        <v>76155.100000000006</v>
      </c>
      <c r="G51" s="11" t="s">
        <v>1170</v>
      </c>
    </row>
    <row r="52" spans="1:12" x14ac:dyDescent="0.2">
      <c r="A52" s="45" t="s">
        <v>19</v>
      </c>
      <c r="B52" s="60" t="s">
        <v>1171</v>
      </c>
      <c r="C52" s="10">
        <v>204437.4</v>
      </c>
      <c r="D52" s="10"/>
      <c r="E52" s="10"/>
      <c r="F52" s="10"/>
      <c r="G52" s="11" t="s">
        <v>19</v>
      </c>
    </row>
    <row r="53" spans="1:12" x14ac:dyDescent="0.2">
      <c r="A53" s="45" t="s">
        <v>19</v>
      </c>
      <c r="B53" s="60" t="s">
        <v>1172</v>
      </c>
      <c r="C53" s="10">
        <v>1300000</v>
      </c>
      <c r="D53" s="10"/>
      <c r="E53" s="10"/>
      <c r="F53" s="10"/>
      <c r="G53" s="11" t="s">
        <v>19</v>
      </c>
    </row>
    <row r="54" spans="1:12" s="77" customFormat="1" ht="8.25" x14ac:dyDescent="0.15">
      <c r="A54" s="72" t="s">
        <v>19</v>
      </c>
      <c r="B54" s="80" t="s">
        <v>19</v>
      </c>
      <c r="C54" s="74"/>
      <c r="D54" s="74"/>
      <c r="E54" s="74"/>
      <c r="F54" s="74"/>
      <c r="G54" s="75" t="s">
        <v>19</v>
      </c>
      <c r="H54" s="76"/>
      <c r="I54" s="76"/>
      <c r="J54" s="76"/>
      <c r="K54" s="76"/>
      <c r="L54" s="76"/>
    </row>
    <row r="55" spans="1:12" x14ac:dyDescent="0.2">
      <c r="A55" s="43" t="s">
        <v>466</v>
      </c>
      <c r="B55" s="59" t="s">
        <v>465</v>
      </c>
      <c r="C55" s="13">
        <v>52828.5</v>
      </c>
      <c r="D55" s="13">
        <v>74446.3</v>
      </c>
      <c r="E55" s="13">
        <v>61966.400000000001</v>
      </c>
      <c r="F55" s="13">
        <v>-12479.9</v>
      </c>
      <c r="G55" s="14" t="s">
        <v>1253</v>
      </c>
    </row>
    <row r="56" spans="1:12" x14ac:dyDescent="0.2">
      <c r="A56" s="43" t="s">
        <v>481</v>
      </c>
      <c r="B56" s="59" t="s">
        <v>480</v>
      </c>
      <c r="C56" s="13">
        <v>42724.5</v>
      </c>
      <c r="D56" s="13">
        <v>56416.800000000003</v>
      </c>
      <c r="E56" s="13">
        <v>51557.2</v>
      </c>
      <c r="F56" s="13">
        <v>-4859.6000000000004</v>
      </c>
      <c r="G56" s="14" t="s">
        <v>436</v>
      </c>
    </row>
    <row r="57" spans="1:12" x14ac:dyDescent="0.2">
      <c r="A57" s="45" t="s">
        <v>19</v>
      </c>
      <c r="B57" s="60" t="s">
        <v>1175</v>
      </c>
      <c r="C57" s="10">
        <v>13174.8</v>
      </c>
      <c r="D57" s="10">
        <v>10523.1</v>
      </c>
      <c r="E57" s="10">
        <v>10519.9</v>
      </c>
      <c r="F57" s="10">
        <v>-3.2</v>
      </c>
      <c r="G57" s="11" t="s">
        <v>64</v>
      </c>
    </row>
    <row r="58" spans="1:12" x14ac:dyDescent="0.2">
      <c r="A58" s="45" t="s">
        <v>19</v>
      </c>
      <c r="B58" s="60" t="s">
        <v>1176</v>
      </c>
      <c r="C58" s="10">
        <v>7349.7</v>
      </c>
      <c r="D58" s="10">
        <v>36493.699999999997</v>
      </c>
      <c r="E58" s="10">
        <v>35711.300000000003</v>
      </c>
      <c r="F58" s="10">
        <v>-782.4</v>
      </c>
      <c r="G58" s="11" t="s">
        <v>300</v>
      </c>
    </row>
    <row r="59" spans="1:12" x14ac:dyDescent="0.2">
      <c r="A59" s="45" t="s">
        <v>19</v>
      </c>
      <c r="B59" s="60" t="s">
        <v>1177</v>
      </c>
      <c r="C59" s="10">
        <v>22200</v>
      </c>
      <c r="D59" s="10">
        <v>9400</v>
      </c>
      <c r="E59" s="10">
        <v>5326.1</v>
      </c>
      <c r="F59" s="10">
        <v>-4073.9</v>
      </c>
      <c r="G59" s="11" t="s">
        <v>1178</v>
      </c>
    </row>
    <row r="60" spans="1:12" x14ac:dyDescent="0.2">
      <c r="A60" s="43" t="s">
        <v>539</v>
      </c>
      <c r="B60" s="59" t="s">
        <v>538</v>
      </c>
      <c r="C60" s="13">
        <v>10104</v>
      </c>
      <c r="D60" s="13">
        <v>18029.5</v>
      </c>
      <c r="E60" s="13">
        <v>10409.1</v>
      </c>
      <c r="F60" s="13">
        <v>-7620.4</v>
      </c>
      <c r="G60" s="14" t="s">
        <v>1180</v>
      </c>
    </row>
    <row r="61" spans="1:12" x14ac:dyDescent="0.2">
      <c r="A61" s="45" t="s">
        <v>19</v>
      </c>
      <c r="B61" s="60" t="s">
        <v>1181</v>
      </c>
      <c r="C61" s="10">
        <v>10104</v>
      </c>
      <c r="D61" s="10">
        <v>18029.5</v>
      </c>
      <c r="E61" s="10">
        <v>10409.1</v>
      </c>
      <c r="F61" s="10">
        <v>-7620.4</v>
      </c>
      <c r="G61" s="11" t="s">
        <v>1180</v>
      </c>
    </row>
    <row r="62" spans="1:12" s="77" customFormat="1" ht="8.25" x14ac:dyDescent="0.15">
      <c r="A62" s="72" t="s">
        <v>19</v>
      </c>
      <c r="B62" s="80" t="s">
        <v>19</v>
      </c>
      <c r="C62" s="74"/>
      <c r="D62" s="74"/>
      <c r="E62" s="74"/>
      <c r="F62" s="74"/>
      <c r="G62" s="75" t="s">
        <v>19</v>
      </c>
      <c r="H62" s="76"/>
      <c r="I62" s="76"/>
      <c r="J62" s="76"/>
      <c r="K62" s="76"/>
      <c r="L62" s="76"/>
    </row>
    <row r="63" spans="1:12" x14ac:dyDescent="0.2">
      <c r="A63" s="43" t="s">
        <v>618</v>
      </c>
      <c r="B63" s="59" t="s">
        <v>617</v>
      </c>
      <c r="C63" s="13">
        <v>15932.2</v>
      </c>
      <c r="D63" s="13">
        <v>5932.2</v>
      </c>
      <c r="E63" s="13">
        <v>2902</v>
      </c>
      <c r="F63" s="13">
        <v>-3030.2</v>
      </c>
      <c r="G63" s="14" t="s">
        <v>1254</v>
      </c>
    </row>
    <row r="64" spans="1:12" x14ac:dyDescent="0.2">
      <c r="A64" s="43" t="s">
        <v>640</v>
      </c>
      <c r="B64" s="59" t="s">
        <v>639</v>
      </c>
      <c r="C64" s="13">
        <v>15932.2</v>
      </c>
      <c r="D64" s="13">
        <v>5932.2</v>
      </c>
      <c r="E64" s="13">
        <v>2902</v>
      </c>
      <c r="F64" s="13">
        <v>-3030.2</v>
      </c>
      <c r="G64" s="14" t="s">
        <v>1254</v>
      </c>
    </row>
    <row r="65" spans="1:12" ht="38.25" x14ac:dyDescent="0.2">
      <c r="A65" s="43"/>
      <c r="B65" s="78" t="s">
        <v>1146</v>
      </c>
      <c r="C65" s="10">
        <f>C66</f>
        <v>15932.2</v>
      </c>
      <c r="D65" s="10">
        <f t="shared" ref="D65:F65" si="5">D66</f>
        <v>5932.2</v>
      </c>
      <c r="E65" s="10">
        <f t="shared" si="5"/>
        <v>2902</v>
      </c>
      <c r="F65" s="10">
        <f t="shared" si="5"/>
        <v>-3030.2</v>
      </c>
      <c r="G65" s="11" t="str">
        <f>G66</f>
        <v xml:space="preserve">  48.9</v>
      </c>
    </row>
    <row r="66" spans="1:12" ht="25.5" x14ac:dyDescent="0.2">
      <c r="A66" s="45" t="s">
        <v>19</v>
      </c>
      <c r="B66" s="79" t="s">
        <v>1255</v>
      </c>
      <c r="C66" s="10">
        <v>15932.2</v>
      </c>
      <c r="D66" s="10">
        <v>5932.2</v>
      </c>
      <c r="E66" s="10">
        <v>2902</v>
      </c>
      <c r="F66" s="10">
        <v>-3030.2</v>
      </c>
      <c r="G66" s="11" t="s">
        <v>1254</v>
      </c>
    </row>
    <row r="67" spans="1:12" s="77" customFormat="1" ht="8.25" x14ac:dyDescent="0.15">
      <c r="A67" s="72" t="s">
        <v>19</v>
      </c>
      <c r="B67" s="80" t="s">
        <v>19</v>
      </c>
      <c r="C67" s="74"/>
      <c r="D67" s="74"/>
      <c r="E67" s="74"/>
      <c r="F67" s="74"/>
      <c r="G67" s="75" t="s">
        <v>19</v>
      </c>
      <c r="H67" s="76"/>
      <c r="I67" s="76"/>
      <c r="J67" s="76"/>
      <c r="K67" s="76"/>
      <c r="L67" s="76"/>
    </row>
    <row r="68" spans="1:12" x14ac:dyDescent="0.2">
      <c r="A68" s="43" t="s">
        <v>292</v>
      </c>
      <c r="B68" s="59" t="s">
        <v>821</v>
      </c>
      <c r="C68" s="13">
        <v>10098</v>
      </c>
      <c r="D68" s="13">
        <v>5098</v>
      </c>
      <c r="E68" s="13">
        <v>3723.3</v>
      </c>
      <c r="F68" s="13">
        <v>-1374.7</v>
      </c>
      <c r="G68" s="14" t="s">
        <v>1256</v>
      </c>
    </row>
    <row r="69" spans="1:12" x14ac:dyDescent="0.2">
      <c r="A69" s="43" t="s">
        <v>603</v>
      </c>
      <c r="B69" s="59" t="s">
        <v>602</v>
      </c>
      <c r="C69" s="13">
        <v>10098</v>
      </c>
      <c r="D69" s="13">
        <v>5098</v>
      </c>
      <c r="E69" s="13">
        <v>3723.3</v>
      </c>
      <c r="F69" s="13">
        <v>-1374.7</v>
      </c>
      <c r="G69" s="14" t="s">
        <v>1256</v>
      </c>
    </row>
    <row r="70" spans="1:12" x14ac:dyDescent="0.2">
      <c r="A70" s="45" t="s">
        <v>19</v>
      </c>
      <c r="B70" s="60" t="s">
        <v>1224</v>
      </c>
      <c r="C70" s="10">
        <v>10098</v>
      </c>
      <c r="D70" s="10">
        <v>5098</v>
      </c>
      <c r="E70" s="10">
        <v>3723.3</v>
      </c>
      <c r="F70" s="10">
        <v>-1374.7</v>
      </c>
      <c r="G70" s="11" t="s">
        <v>1256</v>
      </c>
    </row>
    <row r="71" spans="1:12" x14ac:dyDescent="0.2">
      <c r="A71" s="64" t="s">
        <v>19</v>
      </c>
      <c r="B71" s="71" t="s">
        <v>19</v>
      </c>
      <c r="C71" s="66"/>
      <c r="D71" s="66"/>
      <c r="E71" s="66"/>
      <c r="F71" s="66"/>
      <c r="G71" s="67" t="s">
        <v>19</v>
      </c>
    </row>
    <row r="72" spans="1:12" x14ac:dyDescent="0.2">
      <c r="A72" s="64"/>
      <c r="B72" s="71"/>
      <c r="C72" s="66"/>
      <c r="D72" s="66"/>
      <c r="E72" s="66"/>
      <c r="F72" s="66"/>
      <c r="G72" s="67"/>
    </row>
    <row r="74" spans="1:12" x14ac:dyDescent="0.2">
      <c r="B74" s="2" t="s">
        <v>86</v>
      </c>
      <c r="F74" s="21" t="s">
        <v>87</v>
      </c>
      <c r="G74" s="21"/>
    </row>
    <row r="75" spans="1:12" x14ac:dyDescent="0.2">
      <c r="F75" s="21"/>
      <c r="G75" s="21"/>
    </row>
    <row r="77" spans="1:12" s="1" customFormat="1" x14ac:dyDescent="0.2">
      <c r="A77" s="38"/>
      <c r="B77" s="2" t="s">
        <v>1257</v>
      </c>
      <c r="C77" s="22"/>
      <c r="D77" s="22"/>
      <c r="E77" s="22"/>
      <c r="F77" s="21" t="s">
        <v>1226</v>
      </c>
      <c r="G77" s="21"/>
    </row>
    <row r="80" spans="1:12" s="1" customFormat="1" x14ac:dyDescent="0.2">
      <c r="A80" s="38"/>
      <c r="B80" s="2" t="s">
        <v>92</v>
      </c>
      <c r="C80" s="22"/>
      <c r="D80" s="22"/>
      <c r="E80" s="22"/>
      <c r="F80" s="21" t="s">
        <v>89</v>
      </c>
      <c r="G80" s="21"/>
    </row>
    <row r="83" spans="1:7" s="1" customFormat="1" x14ac:dyDescent="0.2">
      <c r="A83" s="38"/>
      <c r="B83" s="2" t="s">
        <v>891</v>
      </c>
      <c r="C83" s="22"/>
      <c r="D83" s="22"/>
      <c r="E83" s="22"/>
      <c r="F83" s="21" t="s">
        <v>892</v>
      </c>
      <c r="G83" s="21"/>
    </row>
    <row r="86" spans="1:7" s="1" customFormat="1" x14ac:dyDescent="0.2">
      <c r="A86" s="38"/>
      <c r="B86" s="2" t="s">
        <v>93</v>
      </c>
      <c r="C86" s="22"/>
      <c r="D86" s="22"/>
      <c r="E86" s="22"/>
      <c r="F86" s="21" t="s">
        <v>90</v>
      </c>
      <c r="G86" s="21"/>
    </row>
  </sheetData>
  <mergeCells count="4">
    <mergeCell ref="F1:G1"/>
    <mergeCell ref="D2:G2"/>
    <mergeCell ref="D3:G3"/>
    <mergeCell ref="A4:G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62"/>
  <sheetViews>
    <sheetView workbookViewId="0">
      <selection sqref="A1:B1048576"/>
    </sheetView>
  </sheetViews>
  <sheetFormatPr defaultColWidth="9.140625" defaultRowHeight="15" x14ac:dyDescent="0.25"/>
  <cols>
    <col min="1" max="1" width="4.85546875" style="200" customWidth="1"/>
    <col min="2" max="2" width="5" style="84" customWidth="1"/>
    <col min="3" max="3" width="23.7109375" style="84" customWidth="1"/>
    <col min="4" max="4" width="13" style="199" customWidth="1"/>
    <col min="5" max="5" width="11.7109375" style="199" customWidth="1"/>
    <col min="6" max="6" width="13.140625" style="199" customWidth="1"/>
    <col min="7" max="7" width="11.7109375" style="199" customWidth="1"/>
    <col min="8" max="8" width="11.28515625" style="199" customWidth="1"/>
    <col min="9" max="9" width="13.5703125" style="199" customWidth="1"/>
    <col min="10" max="10" width="12" style="199" customWidth="1"/>
    <col min="11" max="11" width="12.7109375" style="199" customWidth="1"/>
    <col min="12" max="12" width="11.5703125" style="199" customWidth="1"/>
    <col min="13" max="13" width="9.140625" style="199" customWidth="1"/>
    <col min="14" max="14" width="12.5703125" style="199" customWidth="1"/>
    <col min="15" max="15" width="10.7109375" style="199" customWidth="1"/>
    <col min="16" max="16" width="11.28515625" style="199" customWidth="1"/>
    <col min="17" max="17" width="11.5703125" style="199" customWidth="1"/>
    <col min="18" max="18" width="10.140625" style="199" customWidth="1"/>
    <col min="19" max="19" width="11" style="199" customWidth="1"/>
    <col min="20" max="20" width="8.42578125" style="199" customWidth="1"/>
    <col min="21" max="21" width="9.42578125" style="199" customWidth="1"/>
    <col min="22" max="22" width="10.140625" style="199" customWidth="1"/>
    <col min="23" max="23" width="9" style="199" customWidth="1"/>
    <col min="24" max="24" width="11" style="199" customWidth="1"/>
    <col min="25" max="25" width="8.5703125" style="199" customWidth="1"/>
    <col min="26" max="26" width="8.5703125" style="84" customWidth="1"/>
    <col min="27" max="27" width="10.140625" style="84" customWidth="1"/>
    <col min="28" max="28" width="9.28515625" style="84" customWidth="1"/>
    <col min="29" max="29" width="15.42578125" style="84" customWidth="1"/>
    <col min="30" max="30" width="19" style="84" customWidth="1"/>
    <col min="31" max="31" width="13.7109375" style="84" customWidth="1"/>
    <col min="32" max="32" width="12.5703125" style="84" customWidth="1"/>
    <col min="33" max="33" width="9.140625" style="84"/>
    <col min="34" max="34" width="12.85546875" style="84" customWidth="1"/>
    <col min="35" max="36" width="12.7109375" style="84" customWidth="1"/>
    <col min="37" max="37" width="12" style="84" customWidth="1"/>
    <col min="38" max="38" width="11.42578125" style="84" customWidth="1"/>
    <col min="39" max="39" width="13.42578125" style="84" customWidth="1"/>
    <col min="40" max="40" width="12.7109375" style="84" customWidth="1"/>
    <col min="41" max="41" width="13.28515625" style="84" customWidth="1"/>
    <col min="42" max="42" width="12.7109375" style="84" customWidth="1"/>
    <col min="43" max="43" width="11.85546875" style="84" customWidth="1"/>
    <col min="44" max="44" width="12" style="84" customWidth="1"/>
    <col min="45" max="16384" width="9.140625" style="84"/>
  </cols>
  <sheetData>
    <row r="1" spans="1:44" ht="52.15" customHeight="1" x14ac:dyDescent="0.25">
      <c r="A1" s="81"/>
      <c r="B1" s="81"/>
      <c r="C1" s="82" t="s">
        <v>1258</v>
      </c>
      <c r="D1" s="82"/>
      <c r="E1" s="82"/>
      <c r="F1" s="82"/>
      <c r="G1" s="82"/>
      <c r="H1" s="82"/>
      <c r="I1" s="82"/>
      <c r="J1" s="82"/>
      <c r="K1" s="82"/>
      <c r="L1" s="82"/>
      <c r="M1" s="82"/>
      <c r="N1" s="82"/>
      <c r="O1" s="82"/>
      <c r="P1" s="82"/>
      <c r="Q1" s="82"/>
      <c r="R1" s="82"/>
      <c r="S1" s="82"/>
      <c r="T1" s="82"/>
      <c r="U1" s="83"/>
      <c r="V1" s="84"/>
      <c r="W1" s="84"/>
      <c r="X1" s="84"/>
      <c r="Y1" s="85" t="s">
        <v>1259</v>
      </c>
      <c r="Z1" s="85"/>
      <c r="AA1" s="85"/>
      <c r="AB1" s="85"/>
    </row>
    <row r="2" spans="1:44" ht="20.45" customHeight="1" x14ac:dyDescent="0.25">
      <c r="A2" s="81"/>
      <c r="B2" s="81"/>
      <c r="C2" s="86"/>
      <c r="D2" s="86"/>
      <c r="E2" s="86"/>
      <c r="F2" s="86"/>
      <c r="G2" s="86"/>
      <c r="H2" s="86"/>
      <c r="I2" s="86"/>
      <c r="J2" s="86"/>
      <c r="K2" s="86"/>
      <c r="L2" s="86"/>
      <c r="M2" s="86"/>
      <c r="N2" s="86"/>
      <c r="O2" s="86"/>
      <c r="P2" s="86"/>
      <c r="Q2" s="86"/>
      <c r="R2" s="86"/>
      <c r="S2" s="86"/>
      <c r="T2" s="86"/>
      <c r="U2" s="83"/>
      <c r="V2" s="87"/>
      <c r="W2" s="88"/>
      <c r="X2" s="88"/>
      <c r="Y2" s="89"/>
      <c r="Z2" s="89"/>
      <c r="AA2" s="89"/>
      <c r="AB2" s="89"/>
    </row>
    <row r="3" spans="1:44" ht="11.25" customHeight="1" thickBot="1" x14ac:dyDescent="0.3">
      <c r="A3" s="81"/>
      <c r="B3" s="81"/>
      <c r="C3" s="90"/>
      <c r="D3" s="91"/>
      <c r="E3" s="91"/>
      <c r="F3" s="92"/>
      <c r="G3" s="91"/>
      <c r="H3" s="91"/>
      <c r="I3" s="91"/>
      <c r="J3" s="93"/>
      <c r="K3" s="93"/>
      <c r="L3" s="93"/>
      <c r="M3" s="93"/>
      <c r="N3" s="93"/>
      <c r="O3" s="94"/>
      <c r="P3" s="94"/>
      <c r="Q3" s="94"/>
      <c r="R3" s="22"/>
      <c r="S3" s="22"/>
      <c r="T3" s="22"/>
      <c r="U3" s="22"/>
      <c r="V3" s="22"/>
      <c r="W3" s="22"/>
      <c r="X3" s="22"/>
      <c r="Y3" s="22"/>
      <c r="Z3" s="95"/>
      <c r="AA3" s="95"/>
      <c r="AB3" s="95" t="s">
        <v>74</v>
      </c>
    </row>
    <row r="4" spans="1:44" ht="16.5" customHeight="1" x14ac:dyDescent="0.25">
      <c r="A4" s="97" t="s">
        <v>1260</v>
      </c>
      <c r="B4" s="97" t="s">
        <v>1261</v>
      </c>
      <c r="C4" s="97" t="s">
        <v>1262</v>
      </c>
      <c r="D4" s="98" t="s">
        <v>1263</v>
      </c>
      <c r="E4" s="99"/>
      <c r="F4" s="99"/>
      <c r="G4" s="99"/>
      <c r="H4" s="100"/>
      <c r="I4" s="98" t="s">
        <v>1264</v>
      </c>
      <c r="J4" s="99"/>
      <c r="K4" s="99"/>
      <c r="L4" s="99"/>
      <c r="M4" s="100"/>
      <c r="N4" s="98" t="s">
        <v>1093</v>
      </c>
      <c r="O4" s="99"/>
      <c r="P4" s="99"/>
      <c r="Q4" s="99"/>
      <c r="R4" s="100"/>
      <c r="S4" s="101" t="s">
        <v>1265</v>
      </c>
      <c r="T4" s="102"/>
      <c r="U4" s="102"/>
      <c r="V4" s="102"/>
      <c r="W4" s="102"/>
      <c r="X4" s="102"/>
      <c r="Y4" s="102"/>
      <c r="Z4" s="102"/>
      <c r="AA4" s="102"/>
      <c r="AB4" s="103"/>
    </row>
    <row r="5" spans="1:44" ht="13.5" customHeight="1" thickBot="1" x14ac:dyDescent="0.3">
      <c r="A5" s="104"/>
      <c r="B5" s="104"/>
      <c r="C5" s="104"/>
      <c r="D5" s="105"/>
      <c r="E5" s="106"/>
      <c r="F5" s="106"/>
      <c r="G5" s="106"/>
      <c r="H5" s="107"/>
      <c r="I5" s="105"/>
      <c r="J5" s="106"/>
      <c r="K5" s="106"/>
      <c r="L5" s="106"/>
      <c r="M5" s="107"/>
      <c r="N5" s="105"/>
      <c r="O5" s="106"/>
      <c r="P5" s="106"/>
      <c r="Q5" s="106"/>
      <c r="R5" s="107"/>
      <c r="S5" s="108" t="s">
        <v>1266</v>
      </c>
      <c r="T5" s="109"/>
      <c r="U5" s="109"/>
      <c r="V5" s="109"/>
      <c r="W5" s="109"/>
      <c r="X5" s="109" t="s">
        <v>1267</v>
      </c>
      <c r="Y5" s="109"/>
      <c r="Z5" s="109"/>
      <c r="AA5" s="109"/>
      <c r="AB5" s="110"/>
    </row>
    <row r="6" spans="1:44" ht="12.95" customHeight="1" x14ac:dyDescent="0.25">
      <c r="A6" s="104"/>
      <c r="B6" s="104"/>
      <c r="C6" s="104"/>
      <c r="D6" s="111" t="s">
        <v>1268</v>
      </c>
      <c r="E6" s="112" t="s">
        <v>1269</v>
      </c>
      <c r="F6" s="113"/>
      <c r="G6" s="113"/>
      <c r="H6" s="114"/>
      <c r="I6" s="111" t="s">
        <v>1268</v>
      </c>
      <c r="J6" s="112" t="s">
        <v>1269</v>
      </c>
      <c r="K6" s="113"/>
      <c r="L6" s="113"/>
      <c r="M6" s="114"/>
      <c r="N6" s="111" t="s">
        <v>1268</v>
      </c>
      <c r="O6" s="112" t="s">
        <v>1269</v>
      </c>
      <c r="P6" s="113"/>
      <c r="Q6" s="113"/>
      <c r="R6" s="114"/>
      <c r="S6" s="115" t="s">
        <v>1268</v>
      </c>
      <c r="T6" s="116" t="s">
        <v>1269</v>
      </c>
      <c r="U6" s="117"/>
      <c r="V6" s="117"/>
      <c r="W6" s="117"/>
      <c r="X6" s="115" t="s">
        <v>1268</v>
      </c>
      <c r="Y6" s="116" t="s">
        <v>1269</v>
      </c>
      <c r="Z6" s="117"/>
      <c r="AA6" s="117"/>
      <c r="AB6" s="118"/>
    </row>
    <row r="7" spans="1:44" ht="62.25" customHeight="1" thickBot="1" x14ac:dyDescent="0.3">
      <c r="A7" s="119"/>
      <c r="B7" s="119"/>
      <c r="C7" s="119"/>
      <c r="D7" s="120"/>
      <c r="E7" s="121" t="s">
        <v>1270</v>
      </c>
      <c r="F7" s="121" t="s">
        <v>1271</v>
      </c>
      <c r="G7" s="121" t="s">
        <v>1272</v>
      </c>
      <c r="H7" s="122" t="s">
        <v>1273</v>
      </c>
      <c r="I7" s="120"/>
      <c r="J7" s="121" t="s">
        <v>1270</v>
      </c>
      <c r="K7" s="121" t="s">
        <v>1271</v>
      </c>
      <c r="L7" s="121" t="s">
        <v>1272</v>
      </c>
      <c r="M7" s="122" t="s">
        <v>1273</v>
      </c>
      <c r="N7" s="120"/>
      <c r="O7" s="121" t="s">
        <v>1270</v>
      </c>
      <c r="P7" s="121" t="s">
        <v>1271</v>
      </c>
      <c r="Q7" s="121" t="s">
        <v>1272</v>
      </c>
      <c r="R7" s="122" t="s">
        <v>1273</v>
      </c>
      <c r="S7" s="120"/>
      <c r="T7" s="121" t="s">
        <v>1270</v>
      </c>
      <c r="U7" s="121" t="s">
        <v>1271</v>
      </c>
      <c r="V7" s="121" t="s">
        <v>1272</v>
      </c>
      <c r="W7" s="123" t="s">
        <v>1273</v>
      </c>
      <c r="X7" s="120"/>
      <c r="Y7" s="121" t="s">
        <v>1270</v>
      </c>
      <c r="Z7" s="121" t="s">
        <v>1271</v>
      </c>
      <c r="AA7" s="121" t="s">
        <v>1272</v>
      </c>
      <c r="AB7" s="122" t="s">
        <v>1273</v>
      </c>
      <c r="AC7" s="124"/>
      <c r="AD7" s="124"/>
      <c r="AE7" s="124"/>
    </row>
    <row r="8" spans="1:44" ht="12.95" customHeight="1" thickBot="1" x14ac:dyDescent="0.3">
      <c r="A8" s="125"/>
      <c r="B8" s="126"/>
      <c r="C8" s="127" t="s">
        <v>1</v>
      </c>
      <c r="D8" s="128" t="s">
        <v>1274</v>
      </c>
      <c r="E8" s="129">
        <v>3</v>
      </c>
      <c r="F8" s="129">
        <v>4</v>
      </c>
      <c r="G8" s="129">
        <v>5</v>
      </c>
      <c r="H8" s="130">
        <v>6</v>
      </c>
      <c r="I8" s="128" t="s">
        <v>1275</v>
      </c>
      <c r="J8" s="129">
        <v>8</v>
      </c>
      <c r="K8" s="129">
        <v>9</v>
      </c>
      <c r="L8" s="129">
        <v>10</v>
      </c>
      <c r="M8" s="130">
        <v>11</v>
      </c>
      <c r="N8" s="131" t="s">
        <v>1276</v>
      </c>
      <c r="O8" s="132">
        <v>13</v>
      </c>
      <c r="P8" s="132">
        <v>14</v>
      </c>
      <c r="Q8" s="132">
        <v>15</v>
      </c>
      <c r="R8" s="133">
        <v>16</v>
      </c>
      <c r="S8" s="128" t="s">
        <v>1277</v>
      </c>
      <c r="T8" s="129" t="s">
        <v>1278</v>
      </c>
      <c r="U8" s="129" t="s">
        <v>1279</v>
      </c>
      <c r="V8" s="129" t="s">
        <v>1280</v>
      </c>
      <c r="W8" s="134" t="s">
        <v>1281</v>
      </c>
      <c r="X8" s="128" t="s">
        <v>1282</v>
      </c>
      <c r="Y8" s="129" t="s">
        <v>1283</v>
      </c>
      <c r="Z8" s="129" t="s">
        <v>1284</v>
      </c>
      <c r="AA8" s="129" t="s">
        <v>1285</v>
      </c>
      <c r="AB8" s="130" t="s">
        <v>1286</v>
      </c>
      <c r="AC8" s="124"/>
      <c r="AD8" s="124"/>
      <c r="AE8" s="124"/>
    </row>
    <row r="9" spans="1:44" s="150" customFormat="1" ht="15.75" customHeight="1" x14ac:dyDescent="0.2">
      <c r="A9" s="136"/>
      <c r="B9" s="136">
        <v>1</v>
      </c>
      <c r="C9" s="137" t="s">
        <v>1268</v>
      </c>
      <c r="D9" s="138">
        <f>D10+D11</f>
        <v>13281062.600000001</v>
      </c>
      <c r="E9" s="139">
        <f>SUM(E10:E11)</f>
        <v>2098599.5</v>
      </c>
      <c r="F9" s="139">
        <f t="shared" ref="F9:H9" si="0">SUM(F10:F11)</f>
        <v>11065092.800000001</v>
      </c>
      <c r="G9" s="139">
        <f t="shared" si="0"/>
        <v>116323.4</v>
      </c>
      <c r="H9" s="140">
        <f t="shared" si="0"/>
        <v>1046.9000000000001</v>
      </c>
      <c r="I9" s="139">
        <f>SUM(I10:I11)</f>
        <v>13626788.299999997</v>
      </c>
      <c r="J9" s="139">
        <f>SUM(J10:J11)</f>
        <v>2098599.5</v>
      </c>
      <c r="K9" s="139">
        <f>SUM(K10:K11)</f>
        <v>11212753</v>
      </c>
      <c r="L9" s="139">
        <f t="shared" ref="L9:M9" si="1">SUM(L10:L11)</f>
        <v>116323.4</v>
      </c>
      <c r="M9" s="141">
        <f t="shared" si="1"/>
        <v>199112.4</v>
      </c>
      <c r="N9" s="138">
        <f>N10+N11</f>
        <v>13184390.9482</v>
      </c>
      <c r="O9" s="139">
        <f>O10+O11</f>
        <v>2098599.5</v>
      </c>
      <c r="P9" s="139">
        <f>P10+P11</f>
        <v>10770355.648199998</v>
      </c>
      <c r="Q9" s="139">
        <f t="shared" ref="Q9:R9" si="2">Q10+Q11</f>
        <v>116323.4</v>
      </c>
      <c r="R9" s="140">
        <f t="shared" si="2"/>
        <v>199112.4</v>
      </c>
      <c r="S9" s="142">
        <f>N9-I9</f>
        <v>-442397.35179999657</v>
      </c>
      <c r="T9" s="143">
        <f>O9-J9</f>
        <v>0</v>
      </c>
      <c r="U9" s="143">
        <f>P9-K9</f>
        <v>-442397.35180000216</v>
      </c>
      <c r="V9" s="143">
        <f>Q9-L9</f>
        <v>0</v>
      </c>
      <c r="W9" s="144">
        <f>R9-M9</f>
        <v>0</v>
      </c>
      <c r="X9" s="145">
        <f>IF(I9=0,0,N9/I9*100)</f>
        <v>96.753473070393298</v>
      </c>
      <c r="Y9" s="143">
        <f>IF(J9=0,0,O9/J9*100)</f>
        <v>100</v>
      </c>
      <c r="Z9" s="143">
        <f>IF(K9=0,0,P9/K9*100)</f>
        <v>96.054516212031047</v>
      </c>
      <c r="AA9" s="143">
        <f>IF(L9=0,0,Q9/L9*100)</f>
        <v>100</v>
      </c>
      <c r="AB9" s="146">
        <f>IF(M9=0,0,R9/M9*100)</f>
        <v>100</v>
      </c>
      <c r="AC9" s="147"/>
      <c r="AD9" s="148"/>
      <c r="AE9" s="148"/>
      <c r="AF9" s="149"/>
      <c r="AG9" s="149"/>
      <c r="AH9" s="149"/>
      <c r="AI9" s="149"/>
      <c r="AJ9" s="149"/>
      <c r="AK9" s="149"/>
      <c r="AL9" s="149"/>
      <c r="AM9" s="149"/>
      <c r="AN9" s="149"/>
      <c r="AO9" s="149"/>
      <c r="AP9" s="149"/>
      <c r="AQ9" s="149"/>
      <c r="AR9" s="149"/>
    </row>
    <row r="10" spans="1:44" s="150" customFormat="1" ht="15.75" customHeight="1" x14ac:dyDescent="0.2">
      <c r="A10" s="151"/>
      <c r="B10" s="151">
        <v>2</v>
      </c>
      <c r="C10" s="152" t="s">
        <v>1287</v>
      </c>
      <c r="D10" s="153">
        <f>D14+D21+D44+D75+D87+D120+D162+D194+D227+D259+D287+D317+D344+D377+D393+D430+D468+D513+D537+D581+D611+D641+D669+D695+D738+D768+D801+D832+D872+D904+D932+D960+D980+D1016+D1053</f>
        <v>9615473.3000000007</v>
      </c>
      <c r="E10" s="153">
        <f>E14+E21+E44+E75+E87+E120+E162+E194+E227+E259+E287+E317+E344+E377+E393+E430+E468+E513+E537+E581+E611+E641+E669+E695+E738+E768+E801+E832+E872+E904+E932+E960+E980+E1016+E1053</f>
        <v>1154229.3999999999</v>
      </c>
      <c r="F10" s="153">
        <f t="shared" ref="F10:H10" si="3">F14+F21+F44+F75+F87+F120+F162+F194+F227+F259+F287+F317+F344+F377+F393+F430+F468+F513+F537+F581+F611+F641+F669+F695+F738+F768+F801+F832+F872+F904+F932+F960+F980+F1016+F1053</f>
        <v>8377003.6000000006</v>
      </c>
      <c r="G10" s="153">
        <f t="shared" si="3"/>
        <v>84240.299999999988</v>
      </c>
      <c r="H10" s="154">
        <f t="shared" si="3"/>
        <v>0</v>
      </c>
      <c r="I10" s="153">
        <f>I14+I21+I44+I75+I87+I120+I162+I194+I227+I259+I287+I317+I344+I377+I393+I430+I468+I513+I537+I581+I611+I641+I669+I695+I738+I768+I801+I832+I872+I904+I932+I960+I980+I1016+I1053</f>
        <v>9867198.799999997</v>
      </c>
      <c r="J10" s="153">
        <f>J14+J21+J44+J75+J87+J120+J162+J194+J227+J259+J287+J317+J344+J377+J393+J430+J468+J513+J537+J581+J611+J641+J669+J695+J738+J768+J801+J832+J872+J904+J932+J960+J980+J1016+J1053</f>
        <v>1154229.3999999999</v>
      </c>
      <c r="K10" s="153">
        <f>K14+K21+K44+K75+K87+K120+K162+K194+K227+K259+K287+K317+K344+K377+K393+K430+K468+K513+K537+K581+K611+K641+K669+K695+K738+K768+K801+K832+K872+K904+K932+K960+K980+K1016+K1053</f>
        <v>8511710</v>
      </c>
      <c r="L10" s="153">
        <f t="shared" ref="L10:M10" si="4">L14+L21+L44+L75+L87+L120+L162+L194+L227+L259+L287+L317+L344+L377+L393+L430+L468+L513+L537+L581+L611+L641+L669+L695+L738+L768+L801+L832+L872+L904+L932+L960+L980+L1016+L1053</f>
        <v>84240.299999999988</v>
      </c>
      <c r="M10" s="155">
        <f t="shared" si="4"/>
        <v>117019.09999999999</v>
      </c>
      <c r="N10" s="156">
        <f>N14+N21+N44+N75+N87+N120+N162+N194+N227+N259+N287+N317+N344+N377+N393+N430+N468+N513+N537+N581+N611+N641+N669+N695+N738+N768+N801+N832+N872+N904+N932+N960+N980+N1016+N1053</f>
        <v>9537866.8903999999</v>
      </c>
      <c r="O10" s="153">
        <f>O14+O21+O44+O75+O87+O120+O162+O194+O227+O259+O287+O317+O344+O377+O393+O430+O468+O513+O537+O581+O611+O641+O669+O695+O738+O768+O801+O832+O872+O904+O932+O960+O980+O1016+O1053</f>
        <v>1154229.3999999999</v>
      </c>
      <c r="P10" s="153">
        <f>P14+P21+P44+P75+P87+P120+P162+P194+P227+P259+P287+P317+P344+P377+P393+P430+P468+P513+P537+P581+P611+P641+P669+P695+P738+P768+P801+P832+P872+P904+P932+P960+P980+P1016+P1053</f>
        <v>8182378.0903999973</v>
      </c>
      <c r="Q10" s="153">
        <f t="shared" ref="Q10:R10" si="5">Q14+Q21+Q44+Q75+Q87+Q120+Q162+Q194+Q227+Q259+Q287+Q317+Q344+Q377+Q393+Q430+Q468+Q513+Q537+Q581+Q611+Q641+Q669+Q695+Q738+Q768+Q801+Q832+Q872+Q904+Q932+Q960+Q980+Q1016+Q1053</f>
        <v>84240.299999999988</v>
      </c>
      <c r="R10" s="154">
        <f t="shared" si="5"/>
        <v>117019.09999999999</v>
      </c>
      <c r="S10" s="157">
        <f t="shared" ref="S10:W11" si="6">N10-I10</f>
        <v>-329331.9095999971</v>
      </c>
      <c r="T10" s="153">
        <f t="shared" si="6"/>
        <v>0</v>
      </c>
      <c r="U10" s="153">
        <f t="shared" si="6"/>
        <v>-329331.90960000269</v>
      </c>
      <c r="V10" s="153">
        <f t="shared" si="6"/>
        <v>0</v>
      </c>
      <c r="W10" s="155">
        <f t="shared" si="6"/>
        <v>0</v>
      </c>
      <c r="X10" s="156">
        <f t="shared" ref="X10:AB71" si="7">IF(I10=0,0,N10/I10*100)</f>
        <v>96.662356599119121</v>
      </c>
      <c r="Y10" s="153">
        <f t="shared" si="7"/>
        <v>100</v>
      </c>
      <c r="Z10" s="153">
        <f t="shared" si="7"/>
        <v>96.130837286514662</v>
      </c>
      <c r="AA10" s="153">
        <f t="shared" si="7"/>
        <v>100</v>
      </c>
      <c r="AB10" s="154">
        <f t="shared" si="7"/>
        <v>100</v>
      </c>
      <c r="AC10" s="147"/>
      <c r="AD10" s="148"/>
      <c r="AE10" s="148"/>
      <c r="AF10" s="149"/>
      <c r="AG10" s="149"/>
      <c r="AH10" s="149"/>
      <c r="AI10" s="149"/>
      <c r="AJ10" s="149"/>
      <c r="AK10" s="149"/>
      <c r="AL10" s="149"/>
      <c r="AM10" s="149"/>
      <c r="AN10" s="149"/>
      <c r="AO10" s="149"/>
      <c r="AP10" s="149"/>
      <c r="AQ10" s="149"/>
      <c r="AR10" s="149"/>
    </row>
    <row r="11" spans="1:44" s="150" customFormat="1" ht="17.25" customHeight="1" x14ac:dyDescent="0.2">
      <c r="A11" s="151"/>
      <c r="B11" s="151">
        <v>3</v>
      </c>
      <c r="C11" s="152" t="s">
        <v>1288</v>
      </c>
      <c r="D11" s="153">
        <f>D15+D22+D45+D76+D88+D121+D163+D195+D228+D260+D288+D318+D345+D378+D394+D431+D469+D514+D538+D582+D612+D642+D670+D696+D739+D769+D802+D833+D873+D905+D933+D961+D981+D1017</f>
        <v>3665589.3000000007</v>
      </c>
      <c r="E11" s="153">
        <f>E15+E22+E45+E76+E88+E121+E163+E195+E228+E260+E288+E318+E345+E378+E394+E431+E469+E514+E538+E582+E612+E642+E670+E696+E739+E769+E802+E833+E873+E905+E933+E961+E981+E1017</f>
        <v>944370.10000000009</v>
      </c>
      <c r="F11" s="153">
        <f t="shared" ref="F11:H11" si="8">F15+F22+F45+F76+F88+F121+F163+F195+F228+F260+F288+F318+F345+F378+F394+F431+F469+F514+F538+F582+F612+F642+F670+F696+F739+F769+F802+F833+F873+F905+F933+F961+F981+F1017</f>
        <v>2688089.1999999993</v>
      </c>
      <c r="G11" s="153">
        <f t="shared" si="8"/>
        <v>32083.100000000006</v>
      </c>
      <c r="H11" s="154">
        <f t="shared" si="8"/>
        <v>1046.9000000000001</v>
      </c>
      <c r="I11" s="153">
        <f>I15+I22+I45+I76+I88+I121+I163+I195+I228+I260+I288+I318+I345+I378+I394+I431+I469+I514+I538+I582+I612+I642+I670+I696+I739+I769+I802+I833+I873+I905+I933+I961+I981+I1017</f>
        <v>3759589.5000000005</v>
      </c>
      <c r="J11" s="153">
        <f>J15+J22+J45+J76+J88+J121+J163+J195+J228+J260+J288+J318+J345+J378+J394+J431+J469+J514+J538+J582+J612+J642+J670+J696+J739+J769+J802+J833+J873+J905+J933+J961+J981+J1017</f>
        <v>944370.10000000009</v>
      </c>
      <c r="K11" s="153">
        <f>K15+K22+K45+K76+K88+K121+K163+K195+K228+K260+K288+K318+K345+K378+K394+K431+K469+K514+K538+K582+K612+K642+K670+K696+K739+K769+K802+K833+K873+K905+K933+K961+K981+K1017</f>
        <v>2701042.9999999995</v>
      </c>
      <c r="L11" s="153">
        <f t="shared" ref="L11:M11" si="9">L15+L22+L45+L76+L88+L121+L163+L195+L228+L260+L288+L318+L345+L378+L394+L431+L469+L514+L538+L582+L612+L642+L670+L696+L739+L769+L802+L833+L873+L905+L933+L961+L981+L1017</f>
        <v>32083.100000000006</v>
      </c>
      <c r="M11" s="155">
        <f t="shared" si="9"/>
        <v>82093.3</v>
      </c>
      <c r="N11" s="156">
        <f>N15+N22+N45+N76+N88+N121+N163+N195+N228+N260+N288+N318+N345+N378+N394+N431+N469+N514+N538+N582+N612+N642+N670+N696+N739+N769+N802+N833+N873+N905+N933+N961+N981+N1017</f>
        <v>3646524.0578000001</v>
      </c>
      <c r="O11" s="153">
        <f>O15+O22+O45+O76+O88+O121+O163+O195+O228+O260+O288+O318+O345+O378+O394+O431+O469+O514+O538+O582+O612+O642+O670+O696+O739+O769+O802+O833+O873+O905+O933+O961+O981+O1017</f>
        <v>944370.10000000009</v>
      </c>
      <c r="P11" s="153">
        <f>P15+P22+P45+P76+P88+P121+P163+P195+P228+P260+P288+P318+P345+P378+P394+P431+P469+P514+P538+P582+P612+P642+P670+P696+P739+P769+P802+P833+P873+P905+P933+P961+P981+P1017</f>
        <v>2587977.5577999996</v>
      </c>
      <c r="Q11" s="153">
        <f t="shared" ref="Q11:R11" si="10">Q15+Q22+Q45+Q76+Q88+Q121+Q163+Q195+Q228+Q260+Q288+Q318+Q345+Q378+Q394+Q431+Q469+Q514+Q538+Q582+Q612+Q642+Q670+Q696+Q739+Q769+Q802+Q833+Q873+Q905+Q933+Q961+Q981+Q1017</f>
        <v>32083.100000000006</v>
      </c>
      <c r="R11" s="154">
        <f t="shared" si="10"/>
        <v>82093.3</v>
      </c>
      <c r="S11" s="157">
        <f t="shared" si="6"/>
        <v>-113065.4422000004</v>
      </c>
      <c r="T11" s="153">
        <f t="shared" si="6"/>
        <v>0</v>
      </c>
      <c r="U11" s="153">
        <f t="shared" si="6"/>
        <v>-113065.44219999993</v>
      </c>
      <c r="V11" s="153">
        <f t="shared" si="6"/>
        <v>0</v>
      </c>
      <c r="W11" s="155">
        <f t="shared" si="6"/>
        <v>0</v>
      </c>
      <c r="X11" s="156">
        <f t="shared" si="7"/>
        <v>96.992612033840388</v>
      </c>
      <c r="Y11" s="153">
        <f t="shared" si="7"/>
        <v>100</v>
      </c>
      <c r="Z11" s="153">
        <f t="shared" si="7"/>
        <v>95.814008062811297</v>
      </c>
      <c r="AA11" s="153">
        <f t="shared" si="7"/>
        <v>100</v>
      </c>
      <c r="AB11" s="154">
        <f t="shared" si="7"/>
        <v>100</v>
      </c>
      <c r="AC11" s="147"/>
      <c r="AD11" s="148"/>
      <c r="AE11" s="148"/>
      <c r="AF11" s="149"/>
      <c r="AG11" s="149"/>
      <c r="AH11" s="149"/>
      <c r="AI11" s="149"/>
      <c r="AJ11" s="149"/>
      <c r="AK11" s="149"/>
      <c r="AL11" s="149"/>
      <c r="AM11" s="149"/>
      <c r="AN11" s="149"/>
      <c r="AO11" s="149"/>
      <c r="AP11" s="149"/>
      <c r="AQ11" s="149"/>
      <c r="AR11" s="149"/>
    </row>
    <row r="12" spans="1:44" ht="12.95" customHeight="1" x14ac:dyDescent="0.25">
      <c r="A12" s="158"/>
      <c r="B12" s="158">
        <v>4</v>
      </c>
      <c r="C12" s="159"/>
      <c r="D12" s="160"/>
      <c r="E12" s="161"/>
      <c r="F12" s="161"/>
      <c r="G12" s="161"/>
      <c r="H12" s="162"/>
      <c r="I12" s="160"/>
      <c r="J12" s="161"/>
      <c r="K12" s="161"/>
      <c r="L12" s="161"/>
      <c r="M12" s="163">
        <v>0</v>
      </c>
      <c r="N12" s="160"/>
      <c r="O12" s="161"/>
      <c r="P12" s="161"/>
      <c r="Q12" s="161"/>
      <c r="R12" s="162"/>
      <c r="S12" s="164"/>
      <c r="T12" s="161"/>
      <c r="U12" s="161"/>
      <c r="V12" s="161"/>
      <c r="W12" s="163"/>
      <c r="X12" s="160"/>
      <c r="Y12" s="161"/>
      <c r="Z12" s="161"/>
      <c r="AA12" s="161"/>
      <c r="AB12" s="162"/>
      <c r="AC12" s="165"/>
      <c r="AD12" s="166"/>
      <c r="AE12" s="167"/>
    </row>
    <row r="13" spans="1:44" ht="12.95" customHeight="1" x14ac:dyDescent="0.25">
      <c r="A13" s="158"/>
      <c r="B13" s="158">
        <v>5</v>
      </c>
      <c r="C13" s="152" t="s">
        <v>1289</v>
      </c>
      <c r="D13" s="156">
        <f t="shared" ref="D13:D74" si="11">SUM(E13:H13)</f>
        <v>439654.9</v>
      </c>
      <c r="E13" s="153">
        <f>E14+E15</f>
        <v>2042</v>
      </c>
      <c r="F13" s="153">
        <f t="shared" ref="F13:H13" si="12">F14+F15</f>
        <v>434656.5</v>
      </c>
      <c r="G13" s="153">
        <f t="shared" si="12"/>
        <v>2956.4</v>
      </c>
      <c r="H13" s="154">
        <f t="shared" si="12"/>
        <v>0</v>
      </c>
      <c r="I13" s="156">
        <f t="shared" ref="I13:I76" si="13">SUM(J13:M13)</f>
        <v>450514.2</v>
      </c>
      <c r="J13" s="153">
        <f>J14+J15</f>
        <v>2042</v>
      </c>
      <c r="K13" s="153">
        <f>K14+K15</f>
        <v>436163.3</v>
      </c>
      <c r="L13" s="153">
        <f t="shared" ref="L13:M13" si="14">L14+L15</f>
        <v>2956.4</v>
      </c>
      <c r="M13" s="155">
        <f t="shared" si="14"/>
        <v>9352.5</v>
      </c>
      <c r="N13" s="156">
        <f>N14+N15</f>
        <v>443911.84020000004</v>
      </c>
      <c r="O13" s="153">
        <f t="shared" ref="O13:R13" si="15">O14+O15</f>
        <v>2042</v>
      </c>
      <c r="P13" s="153">
        <f t="shared" si="15"/>
        <v>429560.94020000001</v>
      </c>
      <c r="Q13" s="153">
        <f t="shared" si="15"/>
        <v>2956.4</v>
      </c>
      <c r="R13" s="154">
        <f t="shared" si="15"/>
        <v>9352.5</v>
      </c>
      <c r="S13" s="157">
        <f t="shared" ref="S13:W18" si="16">N13-I13</f>
        <v>-6602.3597999999765</v>
      </c>
      <c r="T13" s="153">
        <f t="shared" si="16"/>
        <v>0</v>
      </c>
      <c r="U13" s="153">
        <f t="shared" si="16"/>
        <v>-6602.3597999999765</v>
      </c>
      <c r="V13" s="153">
        <f t="shared" si="16"/>
        <v>0</v>
      </c>
      <c r="W13" s="169">
        <f t="shared" si="16"/>
        <v>0</v>
      </c>
      <c r="X13" s="156">
        <f t="shared" si="7"/>
        <v>98.534483530152883</v>
      </c>
      <c r="Y13" s="153">
        <f t="shared" si="7"/>
        <v>100</v>
      </c>
      <c r="Z13" s="153">
        <f t="shared" si="7"/>
        <v>98.486264250109997</v>
      </c>
      <c r="AA13" s="153">
        <f t="shared" si="7"/>
        <v>100</v>
      </c>
      <c r="AB13" s="154">
        <f t="shared" si="7"/>
        <v>100</v>
      </c>
      <c r="AC13" s="147"/>
      <c r="AD13" s="166"/>
      <c r="AE13" s="167"/>
    </row>
    <row r="14" spans="1:44" s="170" customFormat="1" ht="12.95" customHeight="1" x14ac:dyDescent="0.2">
      <c r="A14" s="158"/>
      <c r="B14" s="158">
        <v>6</v>
      </c>
      <c r="C14" s="152" t="s">
        <v>1287</v>
      </c>
      <c r="D14" s="156">
        <f t="shared" si="11"/>
        <v>432341.10000000003</v>
      </c>
      <c r="E14" s="153">
        <f>E16</f>
        <v>0</v>
      </c>
      <c r="F14" s="153">
        <f t="shared" ref="F14:H14" si="17">F16</f>
        <v>429620.7</v>
      </c>
      <c r="G14" s="153">
        <f t="shared" si="17"/>
        <v>2720.4</v>
      </c>
      <c r="H14" s="154">
        <f t="shared" si="17"/>
        <v>0</v>
      </c>
      <c r="I14" s="156">
        <f t="shared" si="13"/>
        <v>443145.7</v>
      </c>
      <c r="J14" s="153">
        <f>J16</f>
        <v>0</v>
      </c>
      <c r="K14" s="153">
        <f>K16</f>
        <v>431127.5</v>
      </c>
      <c r="L14" s="153">
        <f t="shared" ref="L14:M14" si="18">L16</f>
        <v>2720.4</v>
      </c>
      <c r="M14" s="155">
        <f t="shared" si="18"/>
        <v>9297.7999999999993</v>
      </c>
      <c r="N14" s="156">
        <f>N16</f>
        <v>436566.23190000001</v>
      </c>
      <c r="O14" s="153">
        <f t="shared" ref="O14:R14" si="19">O16</f>
        <v>0</v>
      </c>
      <c r="P14" s="153">
        <f t="shared" si="19"/>
        <v>424548.0319</v>
      </c>
      <c r="Q14" s="153">
        <f t="shared" si="19"/>
        <v>2720.4</v>
      </c>
      <c r="R14" s="154">
        <f t="shared" si="19"/>
        <v>9297.7999999999993</v>
      </c>
      <c r="S14" s="157">
        <f t="shared" si="16"/>
        <v>-6579.4680999999982</v>
      </c>
      <c r="T14" s="153">
        <f t="shared" si="16"/>
        <v>0</v>
      </c>
      <c r="U14" s="153">
        <f t="shared" si="16"/>
        <v>-6579.4680999999982</v>
      </c>
      <c r="V14" s="153">
        <f t="shared" si="16"/>
        <v>0</v>
      </c>
      <c r="W14" s="155">
        <f t="shared" si="16"/>
        <v>0</v>
      </c>
      <c r="X14" s="156">
        <f t="shared" si="7"/>
        <v>98.515281068957677</v>
      </c>
      <c r="Y14" s="153">
        <f t="shared" si="7"/>
        <v>0</v>
      </c>
      <c r="Z14" s="153">
        <f t="shared" si="7"/>
        <v>98.473892734747835</v>
      </c>
      <c r="AA14" s="153">
        <f t="shared" si="7"/>
        <v>100</v>
      </c>
      <c r="AB14" s="154">
        <f t="shared" si="7"/>
        <v>100</v>
      </c>
      <c r="AC14" s="147"/>
      <c r="AD14" s="167"/>
      <c r="AE14" s="167"/>
    </row>
    <row r="15" spans="1:44" s="170" customFormat="1" ht="12.95" customHeight="1" x14ac:dyDescent="0.2">
      <c r="A15" s="158"/>
      <c r="B15" s="158">
        <v>7</v>
      </c>
      <c r="C15" s="152" t="s">
        <v>1288</v>
      </c>
      <c r="D15" s="156">
        <f t="shared" si="11"/>
        <v>7313.8</v>
      </c>
      <c r="E15" s="153">
        <f>SUM(E17:E18)</f>
        <v>2042</v>
      </c>
      <c r="F15" s="153">
        <f t="shared" ref="F15:H15" si="20">SUM(F17:F18)</f>
        <v>5035.8</v>
      </c>
      <c r="G15" s="153">
        <f t="shared" si="20"/>
        <v>236</v>
      </c>
      <c r="H15" s="154">
        <f t="shared" si="20"/>
        <v>0</v>
      </c>
      <c r="I15" s="156">
        <f t="shared" si="13"/>
        <v>7368.5</v>
      </c>
      <c r="J15" s="153">
        <f>SUM(J17:J18)</f>
        <v>2042</v>
      </c>
      <c r="K15" s="153">
        <f>SUM(K17:K18)</f>
        <v>5035.8</v>
      </c>
      <c r="L15" s="153">
        <f t="shared" ref="L15:M15" si="21">SUM(L17:L18)</f>
        <v>236</v>
      </c>
      <c r="M15" s="155">
        <f t="shared" si="21"/>
        <v>54.7</v>
      </c>
      <c r="N15" s="156">
        <f>N17+N18</f>
        <v>7345.6082999999999</v>
      </c>
      <c r="O15" s="153">
        <f t="shared" ref="O15:R15" si="22">O17+O18</f>
        <v>2042</v>
      </c>
      <c r="P15" s="153">
        <f t="shared" si="22"/>
        <v>5012.9083000000001</v>
      </c>
      <c r="Q15" s="153">
        <f t="shared" si="22"/>
        <v>236</v>
      </c>
      <c r="R15" s="154">
        <f t="shared" si="22"/>
        <v>54.7</v>
      </c>
      <c r="S15" s="157">
        <f t="shared" si="16"/>
        <v>-22.891700000000128</v>
      </c>
      <c r="T15" s="153">
        <f t="shared" si="16"/>
        <v>0</v>
      </c>
      <c r="U15" s="153">
        <f t="shared" si="16"/>
        <v>-22.891700000000128</v>
      </c>
      <c r="V15" s="153">
        <f t="shared" si="16"/>
        <v>0</v>
      </c>
      <c r="W15" s="155">
        <f t="shared" si="16"/>
        <v>0</v>
      </c>
      <c r="X15" s="156">
        <f t="shared" si="7"/>
        <v>99.689330257175811</v>
      </c>
      <c r="Y15" s="153">
        <f t="shared" si="7"/>
        <v>100</v>
      </c>
      <c r="Z15" s="153">
        <f t="shared" si="7"/>
        <v>99.545420787163906</v>
      </c>
      <c r="AA15" s="153">
        <f t="shared" si="7"/>
        <v>100</v>
      </c>
      <c r="AB15" s="154">
        <f t="shared" si="7"/>
        <v>100</v>
      </c>
      <c r="AC15" s="147"/>
      <c r="AD15" s="167"/>
      <c r="AE15" s="167"/>
    </row>
    <row r="16" spans="1:44" ht="12.95" customHeight="1" x14ac:dyDescent="0.25">
      <c r="A16" s="171">
        <v>1020</v>
      </c>
      <c r="B16" s="158">
        <v>8</v>
      </c>
      <c r="C16" s="159" t="s">
        <v>1290</v>
      </c>
      <c r="D16" s="160">
        <f t="shared" si="11"/>
        <v>432341.10000000003</v>
      </c>
      <c r="E16" s="161">
        <v>0</v>
      </c>
      <c r="F16" s="161">
        <v>429620.7</v>
      </c>
      <c r="G16" s="161">
        <v>2720.4</v>
      </c>
      <c r="H16" s="162">
        <v>0</v>
      </c>
      <c r="I16" s="160">
        <f t="shared" si="13"/>
        <v>443145.7</v>
      </c>
      <c r="J16" s="161">
        <v>0</v>
      </c>
      <c r="K16" s="161">
        <v>431127.5</v>
      </c>
      <c r="L16" s="161">
        <v>2720.4</v>
      </c>
      <c r="M16" s="163">
        <v>9297.7999999999993</v>
      </c>
      <c r="N16" s="160">
        <f t="shared" ref="N16:N18" si="23">SUM(O16:R16)</f>
        <v>436566.23190000001</v>
      </c>
      <c r="O16" s="161">
        <v>0</v>
      </c>
      <c r="P16" s="161">
        <v>424548.0319</v>
      </c>
      <c r="Q16" s="161">
        <v>2720.4</v>
      </c>
      <c r="R16" s="162">
        <v>9297.7999999999993</v>
      </c>
      <c r="S16" s="164">
        <f t="shared" si="16"/>
        <v>-6579.4680999999982</v>
      </c>
      <c r="T16" s="161">
        <f t="shared" si="16"/>
        <v>0</v>
      </c>
      <c r="U16" s="161">
        <f t="shared" si="16"/>
        <v>-6579.4680999999982</v>
      </c>
      <c r="V16" s="161">
        <f t="shared" si="16"/>
        <v>0</v>
      </c>
      <c r="W16" s="163">
        <f t="shared" si="16"/>
        <v>0</v>
      </c>
      <c r="X16" s="160">
        <f t="shared" si="7"/>
        <v>98.515281068957677</v>
      </c>
      <c r="Y16" s="161">
        <f t="shared" si="7"/>
        <v>0</v>
      </c>
      <c r="Z16" s="161">
        <f t="shared" si="7"/>
        <v>98.473892734747835</v>
      </c>
      <c r="AA16" s="161">
        <f t="shared" si="7"/>
        <v>100</v>
      </c>
      <c r="AB16" s="162">
        <f t="shared" si="7"/>
        <v>100</v>
      </c>
      <c r="AC16" s="165"/>
      <c r="AD16" s="166"/>
      <c r="AE16" s="167"/>
    </row>
    <row r="17" spans="1:31" ht="12.95" customHeight="1" x14ac:dyDescent="0.25">
      <c r="A17" s="171">
        <v>1021</v>
      </c>
      <c r="B17" s="158">
        <v>9</v>
      </c>
      <c r="C17" s="159" t="s">
        <v>1291</v>
      </c>
      <c r="D17" s="160">
        <f t="shared" si="11"/>
        <v>4753.6000000000004</v>
      </c>
      <c r="E17" s="161">
        <v>1259.5999999999999</v>
      </c>
      <c r="F17" s="161">
        <v>3494</v>
      </c>
      <c r="G17" s="161">
        <v>0</v>
      </c>
      <c r="H17" s="162">
        <v>0</v>
      </c>
      <c r="I17" s="160">
        <f t="shared" si="13"/>
        <v>4785.6000000000004</v>
      </c>
      <c r="J17" s="161">
        <v>1259.5999999999999</v>
      </c>
      <c r="K17" s="161">
        <v>3494</v>
      </c>
      <c r="L17" s="161">
        <v>0</v>
      </c>
      <c r="M17" s="163">
        <v>32</v>
      </c>
      <c r="N17" s="160">
        <f t="shared" si="23"/>
        <v>4785.6000000000004</v>
      </c>
      <c r="O17" s="161">
        <v>1259.5999999999999</v>
      </c>
      <c r="P17" s="161">
        <v>3494</v>
      </c>
      <c r="Q17" s="161">
        <v>0</v>
      </c>
      <c r="R17" s="162">
        <v>32</v>
      </c>
      <c r="S17" s="164">
        <f t="shared" si="16"/>
        <v>0</v>
      </c>
      <c r="T17" s="161">
        <f t="shared" si="16"/>
        <v>0</v>
      </c>
      <c r="U17" s="161">
        <f t="shared" si="16"/>
        <v>0</v>
      </c>
      <c r="V17" s="161">
        <f t="shared" si="16"/>
        <v>0</v>
      </c>
      <c r="W17" s="163">
        <f t="shared" si="16"/>
        <v>0</v>
      </c>
      <c r="X17" s="160">
        <f t="shared" si="7"/>
        <v>100</v>
      </c>
      <c r="Y17" s="161">
        <f t="shared" si="7"/>
        <v>100</v>
      </c>
      <c r="Z17" s="161">
        <f t="shared" si="7"/>
        <v>100</v>
      </c>
      <c r="AA17" s="161">
        <f t="shared" si="7"/>
        <v>0</v>
      </c>
      <c r="AB17" s="162">
        <f t="shared" si="7"/>
        <v>100</v>
      </c>
      <c r="AC17" s="165"/>
      <c r="AD17" s="166"/>
      <c r="AE17" s="167"/>
    </row>
    <row r="18" spans="1:31" ht="12.95" customHeight="1" x14ac:dyDescent="0.25">
      <c r="A18" s="171">
        <v>1022</v>
      </c>
      <c r="B18" s="158">
        <v>10</v>
      </c>
      <c r="C18" s="159" t="s">
        <v>1292</v>
      </c>
      <c r="D18" s="160">
        <f t="shared" si="11"/>
        <v>2560.1999999999998</v>
      </c>
      <c r="E18" s="161">
        <v>782.4</v>
      </c>
      <c r="F18" s="161">
        <v>1541.8</v>
      </c>
      <c r="G18" s="161">
        <v>236</v>
      </c>
      <c r="H18" s="162">
        <v>0</v>
      </c>
      <c r="I18" s="160">
        <f t="shared" si="13"/>
        <v>2582.8999999999996</v>
      </c>
      <c r="J18" s="161">
        <v>782.4</v>
      </c>
      <c r="K18" s="161">
        <v>1541.8</v>
      </c>
      <c r="L18" s="161">
        <v>236</v>
      </c>
      <c r="M18" s="163">
        <v>22.7</v>
      </c>
      <c r="N18" s="160">
        <f t="shared" si="23"/>
        <v>2560.0083</v>
      </c>
      <c r="O18" s="161">
        <v>782.4</v>
      </c>
      <c r="P18" s="161">
        <v>1518.9083000000001</v>
      </c>
      <c r="Q18" s="161">
        <v>236</v>
      </c>
      <c r="R18" s="162">
        <v>22.7</v>
      </c>
      <c r="S18" s="164">
        <f t="shared" si="16"/>
        <v>-22.891699999999673</v>
      </c>
      <c r="T18" s="161">
        <f t="shared" si="16"/>
        <v>0</v>
      </c>
      <c r="U18" s="161">
        <f t="shared" si="16"/>
        <v>-22.891699999999901</v>
      </c>
      <c r="V18" s="161">
        <f t="shared" si="16"/>
        <v>0</v>
      </c>
      <c r="W18" s="163">
        <f t="shared" si="16"/>
        <v>0</v>
      </c>
      <c r="X18" s="160">
        <f t="shared" si="7"/>
        <v>99.113721011266421</v>
      </c>
      <c r="Y18" s="161">
        <f t="shared" si="7"/>
        <v>100</v>
      </c>
      <c r="Z18" s="161">
        <f t="shared" si="7"/>
        <v>98.515261382799338</v>
      </c>
      <c r="AA18" s="161">
        <f t="shared" si="7"/>
        <v>100</v>
      </c>
      <c r="AB18" s="162">
        <f t="shared" si="7"/>
        <v>100</v>
      </c>
      <c r="AC18" s="165"/>
      <c r="AD18" s="166"/>
      <c r="AE18" s="167"/>
    </row>
    <row r="19" spans="1:31" ht="10.5" customHeight="1" x14ac:dyDescent="0.25">
      <c r="A19" s="158"/>
      <c r="B19" s="158">
        <v>11</v>
      </c>
      <c r="C19" s="159"/>
      <c r="D19" s="160"/>
      <c r="E19" s="161"/>
      <c r="F19" s="161"/>
      <c r="G19" s="161"/>
      <c r="H19" s="162"/>
      <c r="I19" s="160"/>
      <c r="J19" s="161"/>
      <c r="K19" s="161"/>
      <c r="L19" s="161"/>
      <c r="M19" s="163">
        <v>0</v>
      </c>
      <c r="N19" s="160"/>
      <c r="O19" s="161"/>
      <c r="P19" s="161"/>
      <c r="Q19" s="161"/>
      <c r="R19" s="162"/>
      <c r="S19" s="164"/>
      <c r="T19" s="161"/>
      <c r="U19" s="161"/>
      <c r="V19" s="161"/>
      <c r="W19" s="163"/>
      <c r="X19" s="160"/>
      <c r="Y19" s="161"/>
      <c r="Z19" s="161"/>
      <c r="AA19" s="161"/>
      <c r="AB19" s="162"/>
      <c r="AC19" s="165"/>
      <c r="AD19" s="166"/>
      <c r="AE19" s="167"/>
    </row>
    <row r="20" spans="1:31" ht="12.95" customHeight="1" x14ac:dyDescent="0.25">
      <c r="A20" s="158"/>
      <c r="B20" s="158">
        <v>12</v>
      </c>
      <c r="C20" s="152" t="s">
        <v>1293</v>
      </c>
      <c r="D20" s="156">
        <f t="shared" si="11"/>
        <v>2666064.5000000005</v>
      </c>
      <c r="E20" s="153">
        <f>E21+E22</f>
        <v>22999.100000000002</v>
      </c>
      <c r="F20" s="153">
        <f t="shared" ref="F20:H20" si="24">F21+F22</f>
        <v>2614237.3000000003</v>
      </c>
      <c r="G20" s="153">
        <f t="shared" si="24"/>
        <v>28828.1</v>
      </c>
      <c r="H20" s="154">
        <f t="shared" si="24"/>
        <v>0</v>
      </c>
      <c r="I20" s="156">
        <f t="shared" si="13"/>
        <v>2774111.6</v>
      </c>
      <c r="J20" s="153">
        <f>J21+J22</f>
        <v>22999.100000000002</v>
      </c>
      <c r="K20" s="153">
        <f>K21+K22</f>
        <v>2626558.7999999998</v>
      </c>
      <c r="L20" s="153">
        <f t="shared" ref="L20:M20" si="25">L21+L22</f>
        <v>28828.1</v>
      </c>
      <c r="M20" s="155">
        <f t="shared" si="25"/>
        <v>95725.6</v>
      </c>
      <c r="N20" s="156">
        <f>N21+N22</f>
        <v>2623655.7201999994</v>
      </c>
      <c r="O20" s="153">
        <f t="shared" ref="O20:R20" si="26">O21+O22</f>
        <v>22999.100000000002</v>
      </c>
      <c r="P20" s="153">
        <f t="shared" si="26"/>
        <v>2476102.9201999996</v>
      </c>
      <c r="Q20" s="153">
        <f t="shared" si="26"/>
        <v>28828.1</v>
      </c>
      <c r="R20" s="154">
        <f t="shared" si="26"/>
        <v>95725.6</v>
      </c>
      <c r="S20" s="157">
        <f t="shared" ref="S20:W40" si="27">N20-I20</f>
        <v>-150455.87980000069</v>
      </c>
      <c r="T20" s="153">
        <f t="shared" si="27"/>
        <v>0</v>
      </c>
      <c r="U20" s="153">
        <f t="shared" si="27"/>
        <v>-150455.87980000023</v>
      </c>
      <c r="V20" s="153">
        <f t="shared" si="27"/>
        <v>0</v>
      </c>
      <c r="W20" s="155">
        <f t="shared" si="27"/>
        <v>0</v>
      </c>
      <c r="X20" s="156">
        <f t="shared" si="7"/>
        <v>94.576430169572106</v>
      </c>
      <c r="Y20" s="153">
        <f t="shared" si="7"/>
        <v>100</v>
      </c>
      <c r="Z20" s="153">
        <f t="shared" si="7"/>
        <v>94.271749035277637</v>
      </c>
      <c r="AA20" s="153">
        <f t="shared" si="7"/>
        <v>100</v>
      </c>
      <c r="AB20" s="154">
        <f t="shared" si="7"/>
        <v>100</v>
      </c>
      <c r="AC20" s="147"/>
      <c r="AD20" s="166"/>
      <c r="AE20" s="167"/>
    </row>
    <row r="21" spans="1:31" s="170" customFormat="1" ht="12.95" customHeight="1" x14ac:dyDescent="0.2">
      <c r="A21" s="158"/>
      <c r="B21" s="158">
        <v>13</v>
      </c>
      <c r="C21" s="152" t="s">
        <v>1287</v>
      </c>
      <c r="D21" s="156">
        <f t="shared" si="11"/>
        <v>2488257</v>
      </c>
      <c r="E21" s="153">
        <f>E23</f>
        <v>0</v>
      </c>
      <c r="F21" s="153">
        <f t="shared" ref="F21:H21" si="28">F23</f>
        <v>2460022.7000000002</v>
      </c>
      <c r="G21" s="153">
        <f t="shared" si="28"/>
        <v>28234.3</v>
      </c>
      <c r="H21" s="154">
        <f t="shared" si="28"/>
        <v>0</v>
      </c>
      <c r="I21" s="156">
        <f t="shared" si="13"/>
        <v>2586447.2999999993</v>
      </c>
      <c r="J21" s="153">
        <f>J23</f>
        <v>0</v>
      </c>
      <c r="K21" s="153">
        <f>K23</f>
        <v>2472344.1999999997</v>
      </c>
      <c r="L21" s="153">
        <f t="shared" ref="L21:M21" si="29">L23</f>
        <v>28234.3</v>
      </c>
      <c r="M21" s="155">
        <f t="shared" si="29"/>
        <v>85868.800000000003</v>
      </c>
      <c r="N21" s="156">
        <f>N23</f>
        <v>2450697.0708999992</v>
      </c>
      <c r="O21" s="153">
        <f t="shared" ref="O21:R21" si="30">O23</f>
        <v>0</v>
      </c>
      <c r="P21" s="153">
        <f t="shared" si="30"/>
        <v>2336593.9708999996</v>
      </c>
      <c r="Q21" s="153">
        <f t="shared" si="30"/>
        <v>28234.3</v>
      </c>
      <c r="R21" s="154">
        <f t="shared" si="30"/>
        <v>85868.800000000003</v>
      </c>
      <c r="S21" s="157">
        <f t="shared" si="27"/>
        <v>-135750.22910000011</v>
      </c>
      <c r="T21" s="153">
        <f t="shared" si="27"/>
        <v>0</v>
      </c>
      <c r="U21" s="153">
        <f t="shared" si="27"/>
        <v>-135750.22910000011</v>
      </c>
      <c r="V21" s="153">
        <f t="shared" si="27"/>
        <v>0</v>
      </c>
      <c r="W21" s="155">
        <f t="shared" si="27"/>
        <v>0</v>
      </c>
      <c r="X21" s="156">
        <f t="shared" si="7"/>
        <v>94.751479022982593</v>
      </c>
      <c r="Y21" s="153">
        <f t="shared" si="7"/>
        <v>0</v>
      </c>
      <c r="Z21" s="153">
        <f t="shared" si="7"/>
        <v>94.509250406961939</v>
      </c>
      <c r="AA21" s="153">
        <f t="shared" si="7"/>
        <v>100</v>
      </c>
      <c r="AB21" s="154">
        <f t="shared" si="7"/>
        <v>100</v>
      </c>
      <c r="AC21" s="147"/>
      <c r="AD21" s="167"/>
      <c r="AE21" s="167"/>
    </row>
    <row r="22" spans="1:31" s="170" customFormat="1" ht="12.95" customHeight="1" x14ac:dyDescent="0.2">
      <c r="A22" s="158"/>
      <c r="B22" s="158">
        <v>14</v>
      </c>
      <c r="C22" s="152" t="s">
        <v>1288</v>
      </c>
      <c r="D22" s="156">
        <f t="shared" si="11"/>
        <v>177807.50000000003</v>
      </c>
      <c r="E22" s="153">
        <f>SUM(E24:E41)</f>
        <v>22999.100000000002</v>
      </c>
      <c r="F22" s="153">
        <f t="shared" ref="F22:H22" si="31">SUM(F24:F41)</f>
        <v>154214.60000000003</v>
      </c>
      <c r="G22" s="153">
        <f t="shared" si="31"/>
        <v>593.79999999999995</v>
      </c>
      <c r="H22" s="154">
        <f t="shared" si="31"/>
        <v>0</v>
      </c>
      <c r="I22" s="156">
        <f t="shared" si="13"/>
        <v>187664.30000000002</v>
      </c>
      <c r="J22" s="153">
        <f>SUM(J24:J41)</f>
        <v>22999.100000000002</v>
      </c>
      <c r="K22" s="153">
        <f>SUM(K24:K41)</f>
        <v>154214.60000000003</v>
      </c>
      <c r="L22" s="153">
        <f t="shared" ref="L22:M22" si="32">SUM(L24:L41)</f>
        <v>593.79999999999995</v>
      </c>
      <c r="M22" s="155">
        <f t="shared" si="32"/>
        <v>9856.7999999999993</v>
      </c>
      <c r="N22" s="156">
        <f>SUM(N24:N41)</f>
        <v>172958.64930000002</v>
      </c>
      <c r="O22" s="153">
        <f t="shared" ref="O22:R22" si="33">SUM(O24:O41)</f>
        <v>22999.100000000002</v>
      </c>
      <c r="P22" s="153">
        <f t="shared" si="33"/>
        <v>139508.94929999998</v>
      </c>
      <c r="Q22" s="153">
        <f t="shared" si="33"/>
        <v>593.79999999999995</v>
      </c>
      <c r="R22" s="154">
        <f t="shared" si="33"/>
        <v>9856.7999999999993</v>
      </c>
      <c r="S22" s="157">
        <f t="shared" si="27"/>
        <v>-14705.650699999998</v>
      </c>
      <c r="T22" s="153">
        <f t="shared" si="27"/>
        <v>0</v>
      </c>
      <c r="U22" s="153">
        <f t="shared" si="27"/>
        <v>-14705.650700000057</v>
      </c>
      <c r="V22" s="153">
        <f t="shared" si="27"/>
        <v>0</v>
      </c>
      <c r="W22" s="155">
        <f t="shared" si="27"/>
        <v>0</v>
      </c>
      <c r="X22" s="156">
        <f t="shared" si="7"/>
        <v>92.163852847877834</v>
      </c>
      <c r="Y22" s="153">
        <f t="shared" si="7"/>
        <v>100</v>
      </c>
      <c r="Z22" s="153">
        <f t="shared" si="7"/>
        <v>90.464164417636169</v>
      </c>
      <c r="AA22" s="153">
        <f t="shared" si="7"/>
        <v>100</v>
      </c>
      <c r="AB22" s="154">
        <f t="shared" si="7"/>
        <v>100</v>
      </c>
      <c r="AC22" s="147"/>
      <c r="AD22" s="167"/>
      <c r="AE22" s="167"/>
    </row>
    <row r="23" spans="1:31" ht="12.95" customHeight="1" x14ac:dyDescent="0.25">
      <c r="A23" s="171">
        <v>1001</v>
      </c>
      <c r="B23" s="158">
        <v>15</v>
      </c>
      <c r="C23" s="159" t="s">
        <v>1290</v>
      </c>
      <c r="D23" s="160">
        <f t="shared" si="11"/>
        <v>2488257</v>
      </c>
      <c r="E23" s="161">
        <v>0</v>
      </c>
      <c r="F23" s="161">
        <v>2460022.7000000002</v>
      </c>
      <c r="G23" s="161">
        <v>28234.3</v>
      </c>
      <c r="H23" s="162">
        <v>0</v>
      </c>
      <c r="I23" s="160">
        <f t="shared" si="13"/>
        <v>2586447.2999999993</v>
      </c>
      <c r="J23" s="161">
        <v>0</v>
      </c>
      <c r="K23" s="161">
        <v>2472344.1999999997</v>
      </c>
      <c r="L23" s="161">
        <v>28234.3</v>
      </c>
      <c r="M23" s="163">
        <v>85868.800000000003</v>
      </c>
      <c r="N23" s="160">
        <f t="shared" ref="N23:N41" si="34">SUM(O23:R23)</f>
        <v>2450697.0708999992</v>
      </c>
      <c r="O23" s="161">
        <v>0</v>
      </c>
      <c r="P23" s="161">
        <v>2336593.9708999996</v>
      </c>
      <c r="Q23" s="161">
        <v>28234.3</v>
      </c>
      <c r="R23" s="162">
        <v>85868.800000000003</v>
      </c>
      <c r="S23" s="164">
        <f t="shared" si="27"/>
        <v>-135750.22910000011</v>
      </c>
      <c r="T23" s="161">
        <f t="shared" si="27"/>
        <v>0</v>
      </c>
      <c r="U23" s="161">
        <f t="shared" si="27"/>
        <v>-135750.22910000011</v>
      </c>
      <c r="V23" s="161">
        <f t="shared" si="27"/>
        <v>0</v>
      </c>
      <c r="W23" s="163">
        <f t="shared" si="27"/>
        <v>0</v>
      </c>
      <c r="X23" s="160">
        <f t="shared" si="7"/>
        <v>94.751479022982593</v>
      </c>
      <c r="Y23" s="161">
        <f t="shared" si="7"/>
        <v>0</v>
      </c>
      <c r="Z23" s="161">
        <f t="shared" si="7"/>
        <v>94.509250406961939</v>
      </c>
      <c r="AA23" s="161">
        <f t="shared" si="7"/>
        <v>100</v>
      </c>
      <c r="AB23" s="162">
        <f t="shared" si="7"/>
        <v>100</v>
      </c>
      <c r="AC23" s="165"/>
      <c r="AD23" s="166"/>
      <c r="AE23" s="167"/>
    </row>
    <row r="24" spans="1:31" ht="12.95" customHeight="1" x14ac:dyDescent="0.25">
      <c r="A24" s="171">
        <v>1002</v>
      </c>
      <c r="B24" s="158">
        <v>16</v>
      </c>
      <c r="C24" s="159" t="s">
        <v>1294</v>
      </c>
      <c r="D24" s="160">
        <f t="shared" si="11"/>
        <v>15374.9</v>
      </c>
      <c r="E24" s="161">
        <v>1735.9</v>
      </c>
      <c r="F24" s="161">
        <v>13639</v>
      </c>
      <c r="G24" s="161">
        <v>0</v>
      </c>
      <c r="H24" s="162">
        <v>0</v>
      </c>
      <c r="I24" s="160">
        <f t="shared" si="13"/>
        <v>16103.699999999999</v>
      </c>
      <c r="J24" s="161">
        <v>1735.9</v>
      </c>
      <c r="K24" s="161">
        <v>13639</v>
      </c>
      <c r="L24" s="161">
        <v>0</v>
      </c>
      <c r="M24" s="163">
        <v>728.8</v>
      </c>
      <c r="N24" s="160">
        <f t="shared" si="34"/>
        <v>12997.5232</v>
      </c>
      <c r="O24" s="161">
        <v>1735.9</v>
      </c>
      <c r="P24" s="161">
        <v>10532.823200000001</v>
      </c>
      <c r="Q24" s="161">
        <v>0</v>
      </c>
      <c r="R24" s="162">
        <v>728.8</v>
      </c>
      <c r="S24" s="164">
        <f t="shared" si="27"/>
        <v>-3106.1767999999993</v>
      </c>
      <c r="T24" s="161">
        <f t="shared" si="27"/>
        <v>0</v>
      </c>
      <c r="U24" s="161">
        <f t="shared" si="27"/>
        <v>-3106.1767999999993</v>
      </c>
      <c r="V24" s="161">
        <f t="shared" si="27"/>
        <v>0</v>
      </c>
      <c r="W24" s="163">
        <f t="shared" si="27"/>
        <v>0</v>
      </c>
      <c r="X24" s="160">
        <f t="shared" si="7"/>
        <v>80.711409179256947</v>
      </c>
      <c r="Y24" s="161">
        <f t="shared" si="7"/>
        <v>100</v>
      </c>
      <c r="Z24" s="161">
        <f t="shared" si="7"/>
        <v>77.225773150524233</v>
      </c>
      <c r="AA24" s="161">
        <f t="shared" si="7"/>
        <v>0</v>
      </c>
      <c r="AB24" s="162">
        <f t="shared" si="7"/>
        <v>100</v>
      </c>
      <c r="AC24" s="165"/>
      <c r="AD24" s="166"/>
      <c r="AE24" s="167"/>
    </row>
    <row r="25" spans="1:31" ht="12.95" customHeight="1" x14ac:dyDescent="0.25">
      <c r="A25" s="171">
        <v>1003</v>
      </c>
      <c r="B25" s="158">
        <v>17</v>
      </c>
      <c r="C25" s="159" t="s">
        <v>1295</v>
      </c>
      <c r="D25" s="160">
        <f t="shared" si="11"/>
        <v>9528.9</v>
      </c>
      <c r="E25" s="161">
        <v>1574.1</v>
      </c>
      <c r="F25" s="161">
        <v>7954.8</v>
      </c>
      <c r="G25" s="161">
        <v>0</v>
      </c>
      <c r="H25" s="162">
        <v>0</v>
      </c>
      <c r="I25" s="160">
        <f t="shared" si="13"/>
        <v>9831.9</v>
      </c>
      <c r="J25" s="161">
        <v>1574.1</v>
      </c>
      <c r="K25" s="161">
        <v>7954.8</v>
      </c>
      <c r="L25" s="161">
        <v>0</v>
      </c>
      <c r="M25" s="163">
        <v>303</v>
      </c>
      <c r="N25" s="160">
        <f t="shared" si="34"/>
        <v>9698.8425999999999</v>
      </c>
      <c r="O25" s="161">
        <v>1574.1</v>
      </c>
      <c r="P25" s="161">
        <v>7821.7425999999996</v>
      </c>
      <c r="Q25" s="161">
        <v>0</v>
      </c>
      <c r="R25" s="162">
        <v>303</v>
      </c>
      <c r="S25" s="164">
        <f t="shared" si="27"/>
        <v>-133.05739999999969</v>
      </c>
      <c r="T25" s="161">
        <f t="shared" si="27"/>
        <v>0</v>
      </c>
      <c r="U25" s="161">
        <f t="shared" si="27"/>
        <v>-133.0574000000006</v>
      </c>
      <c r="V25" s="161">
        <f t="shared" si="27"/>
        <v>0</v>
      </c>
      <c r="W25" s="163">
        <f t="shared" si="27"/>
        <v>0</v>
      </c>
      <c r="X25" s="160">
        <f t="shared" si="7"/>
        <v>98.646676634221265</v>
      </c>
      <c r="Y25" s="161">
        <f t="shared" si="7"/>
        <v>100</v>
      </c>
      <c r="Z25" s="161">
        <f t="shared" si="7"/>
        <v>98.327331925378374</v>
      </c>
      <c r="AA25" s="161">
        <f t="shared" si="7"/>
        <v>0</v>
      </c>
      <c r="AB25" s="162">
        <f t="shared" si="7"/>
        <v>100</v>
      </c>
      <c r="AC25" s="165"/>
      <c r="AD25" s="166"/>
      <c r="AE25" s="167"/>
    </row>
    <row r="26" spans="1:31" ht="12.95" customHeight="1" x14ac:dyDescent="0.25">
      <c r="A26" s="171">
        <v>1004</v>
      </c>
      <c r="B26" s="158">
        <v>18</v>
      </c>
      <c r="C26" s="159" t="s">
        <v>1296</v>
      </c>
      <c r="D26" s="160">
        <f t="shared" si="11"/>
        <v>6440.6</v>
      </c>
      <c r="E26" s="161">
        <v>1219.0999999999999</v>
      </c>
      <c r="F26" s="161">
        <v>5221.5</v>
      </c>
      <c r="G26" s="161">
        <v>0</v>
      </c>
      <c r="H26" s="162">
        <v>0</v>
      </c>
      <c r="I26" s="160">
        <f t="shared" si="13"/>
        <v>6603.7000000000007</v>
      </c>
      <c r="J26" s="161">
        <v>1219.0999999999999</v>
      </c>
      <c r="K26" s="161">
        <v>5221.5</v>
      </c>
      <c r="L26" s="161">
        <v>0</v>
      </c>
      <c r="M26" s="163">
        <v>163.1</v>
      </c>
      <c r="N26" s="160">
        <f t="shared" si="34"/>
        <v>6603.7000000000007</v>
      </c>
      <c r="O26" s="161">
        <v>1219.0999999999999</v>
      </c>
      <c r="P26" s="161">
        <v>5221.5</v>
      </c>
      <c r="Q26" s="161">
        <v>0</v>
      </c>
      <c r="R26" s="162">
        <v>163.1</v>
      </c>
      <c r="S26" s="164">
        <f t="shared" si="27"/>
        <v>0</v>
      </c>
      <c r="T26" s="161">
        <f t="shared" si="27"/>
        <v>0</v>
      </c>
      <c r="U26" s="161">
        <f t="shared" si="27"/>
        <v>0</v>
      </c>
      <c r="V26" s="161">
        <f t="shared" si="27"/>
        <v>0</v>
      </c>
      <c r="W26" s="163">
        <f t="shared" si="27"/>
        <v>0</v>
      </c>
      <c r="X26" s="160">
        <f t="shared" si="7"/>
        <v>100</v>
      </c>
      <c r="Y26" s="161">
        <f t="shared" si="7"/>
        <v>100</v>
      </c>
      <c r="Z26" s="161">
        <f t="shared" si="7"/>
        <v>100</v>
      </c>
      <c r="AA26" s="161">
        <f t="shared" si="7"/>
        <v>0</v>
      </c>
      <c r="AB26" s="162">
        <f t="shared" si="7"/>
        <v>100</v>
      </c>
      <c r="AC26" s="165"/>
      <c r="AD26" s="166"/>
      <c r="AE26" s="167"/>
    </row>
    <row r="27" spans="1:31" ht="12.95" customHeight="1" x14ac:dyDescent="0.25">
      <c r="A27" s="171">
        <v>1005</v>
      </c>
      <c r="B27" s="158">
        <v>19</v>
      </c>
      <c r="C27" s="159" t="s">
        <v>1297</v>
      </c>
      <c r="D27" s="160">
        <f t="shared" si="11"/>
        <v>11178.099999999999</v>
      </c>
      <c r="E27" s="161">
        <v>838.8</v>
      </c>
      <c r="F27" s="161">
        <v>10339.299999999999</v>
      </c>
      <c r="G27" s="161">
        <v>0</v>
      </c>
      <c r="H27" s="162">
        <v>0</v>
      </c>
      <c r="I27" s="160">
        <f t="shared" si="13"/>
        <v>11610.2</v>
      </c>
      <c r="J27" s="161">
        <v>838.8</v>
      </c>
      <c r="K27" s="161">
        <v>10339.300000000001</v>
      </c>
      <c r="L27" s="161">
        <v>0</v>
      </c>
      <c r="M27" s="163">
        <v>432.1</v>
      </c>
      <c r="N27" s="160">
        <f t="shared" si="34"/>
        <v>11610.2</v>
      </c>
      <c r="O27" s="161">
        <v>838.8</v>
      </c>
      <c r="P27" s="161">
        <v>10339.300000000001</v>
      </c>
      <c r="Q27" s="161">
        <v>0</v>
      </c>
      <c r="R27" s="162">
        <v>432.1</v>
      </c>
      <c r="S27" s="164">
        <f t="shared" si="27"/>
        <v>0</v>
      </c>
      <c r="T27" s="161">
        <f t="shared" si="27"/>
        <v>0</v>
      </c>
      <c r="U27" s="161">
        <f t="shared" si="27"/>
        <v>0</v>
      </c>
      <c r="V27" s="161">
        <f t="shared" si="27"/>
        <v>0</v>
      </c>
      <c r="W27" s="163">
        <f t="shared" si="27"/>
        <v>0</v>
      </c>
      <c r="X27" s="160">
        <f t="shared" si="7"/>
        <v>100</v>
      </c>
      <c r="Y27" s="161">
        <f t="shared" si="7"/>
        <v>100</v>
      </c>
      <c r="Z27" s="161">
        <f t="shared" si="7"/>
        <v>100</v>
      </c>
      <c r="AA27" s="161">
        <f t="shared" si="7"/>
        <v>0</v>
      </c>
      <c r="AB27" s="162">
        <f t="shared" si="7"/>
        <v>100</v>
      </c>
      <c r="AC27" s="165"/>
      <c r="AD27" s="166"/>
      <c r="AE27" s="167"/>
    </row>
    <row r="28" spans="1:31" ht="12.95" customHeight="1" x14ac:dyDescent="0.25">
      <c r="A28" s="171">
        <v>1011</v>
      </c>
      <c r="B28" s="158">
        <v>20</v>
      </c>
      <c r="C28" s="159" t="s">
        <v>1298</v>
      </c>
      <c r="D28" s="160">
        <f t="shared" si="11"/>
        <v>11227.400000000001</v>
      </c>
      <c r="E28" s="161">
        <v>1988.7</v>
      </c>
      <c r="F28" s="161">
        <v>9238.7000000000007</v>
      </c>
      <c r="G28" s="161">
        <v>0</v>
      </c>
      <c r="H28" s="162">
        <v>0</v>
      </c>
      <c r="I28" s="160">
        <f t="shared" si="13"/>
        <v>12303.900000000001</v>
      </c>
      <c r="J28" s="161">
        <v>1988.7</v>
      </c>
      <c r="K28" s="161">
        <v>9238.7000000000007</v>
      </c>
      <c r="L28" s="161">
        <v>0</v>
      </c>
      <c r="M28" s="163">
        <v>1076.5</v>
      </c>
      <c r="N28" s="160">
        <f t="shared" si="34"/>
        <v>11729.687600000001</v>
      </c>
      <c r="O28" s="161">
        <v>1988.7</v>
      </c>
      <c r="P28" s="161">
        <v>8664.4876000000004</v>
      </c>
      <c r="Q28" s="161">
        <v>0</v>
      </c>
      <c r="R28" s="162">
        <v>1076.5</v>
      </c>
      <c r="S28" s="164">
        <f t="shared" si="27"/>
        <v>-574.21240000000034</v>
      </c>
      <c r="T28" s="161">
        <f t="shared" si="27"/>
        <v>0</v>
      </c>
      <c r="U28" s="161">
        <f t="shared" si="27"/>
        <v>-574.21240000000034</v>
      </c>
      <c r="V28" s="161">
        <f t="shared" si="27"/>
        <v>0</v>
      </c>
      <c r="W28" s="163">
        <f t="shared" si="27"/>
        <v>0</v>
      </c>
      <c r="X28" s="160">
        <f t="shared" si="7"/>
        <v>95.333086257203007</v>
      </c>
      <c r="Y28" s="161">
        <f t="shared" si="7"/>
        <v>100</v>
      </c>
      <c r="Z28" s="161">
        <f t="shared" si="7"/>
        <v>93.784705640403956</v>
      </c>
      <c r="AA28" s="161">
        <f t="shared" si="7"/>
        <v>0</v>
      </c>
      <c r="AB28" s="162">
        <f t="shared" si="7"/>
        <v>100</v>
      </c>
      <c r="AC28" s="165"/>
      <c r="AD28" s="166"/>
      <c r="AE28" s="167"/>
    </row>
    <row r="29" spans="1:31" ht="12.95" customHeight="1" x14ac:dyDescent="0.25">
      <c r="A29" s="171">
        <v>1006</v>
      </c>
      <c r="B29" s="158">
        <v>21</v>
      </c>
      <c r="C29" s="159" t="s">
        <v>1299</v>
      </c>
      <c r="D29" s="160">
        <f t="shared" si="11"/>
        <v>9359.2000000000007</v>
      </c>
      <c r="E29" s="161">
        <v>1106.5</v>
      </c>
      <c r="F29" s="161">
        <v>8252.7000000000007</v>
      </c>
      <c r="G29" s="161">
        <v>0</v>
      </c>
      <c r="H29" s="162">
        <v>0</v>
      </c>
      <c r="I29" s="160">
        <f t="shared" si="13"/>
        <v>9503</v>
      </c>
      <c r="J29" s="161">
        <v>1106.5</v>
      </c>
      <c r="K29" s="161">
        <v>8252.7000000000007</v>
      </c>
      <c r="L29" s="161">
        <v>0</v>
      </c>
      <c r="M29" s="163">
        <v>143.80000000000001</v>
      </c>
      <c r="N29" s="160">
        <f t="shared" si="34"/>
        <v>9067.8948999999993</v>
      </c>
      <c r="O29" s="161">
        <v>1106.5</v>
      </c>
      <c r="P29" s="161">
        <v>7817.5949000000001</v>
      </c>
      <c r="Q29" s="161">
        <v>0</v>
      </c>
      <c r="R29" s="162">
        <v>143.80000000000001</v>
      </c>
      <c r="S29" s="164">
        <f t="shared" si="27"/>
        <v>-435.10510000000068</v>
      </c>
      <c r="T29" s="161">
        <f t="shared" si="27"/>
        <v>0</v>
      </c>
      <c r="U29" s="161">
        <f t="shared" si="27"/>
        <v>-435.10510000000068</v>
      </c>
      <c r="V29" s="161">
        <f t="shared" si="27"/>
        <v>0</v>
      </c>
      <c r="W29" s="163">
        <f t="shared" si="27"/>
        <v>0</v>
      </c>
      <c r="X29" s="160">
        <f t="shared" si="7"/>
        <v>95.421392191939375</v>
      </c>
      <c r="Y29" s="161">
        <f t="shared" si="7"/>
        <v>100</v>
      </c>
      <c r="Z29" s="161">
        <f t="shared" si="7"/>
        <v>94.727724259939166</v>
      </c>
      <c r="AA29" s="161">
        <f t="shared" si="7"/>
        <v>0</v>
      </c>
      <c r="AB29" s="162">
        <f t="shared" si="7"/>
        <v>100</v>
      </c>
      <c r="AC29" s="165"/>
      <c r="AD29" s="166"/>
      <c r="AE29" s="167"/>
    </row>
    <row r="30" spans="1:31" ht="12.95" customHeight="1" x14ac:dyDescent="0.25">
      <c r="A30" s="171">
        <v>1007</v>
      </c>
      <c r="B30" s="158">
        <v>22</v>
      </c>
      <c r="C30" s="159" t="s">
        <v>1300</v>
      </c>
      <c r="D30" s="160">
        <f t="shared" si="11"/>
        <v>987.9</v>
      </c>
      <c r="E30" s="161">
        <v>909</v>
      </c>
      <c r="F30" s="161">
        <v>78.900000000000006</v>
      </c>
      <c r="G30" s="161">
        <v>0</v>
      </c>
      <c r="H30" s="162">
        <v>0</v>
      </c>
      <c r="I30" s="160">
        <f t="shared" si="13"/>
        <v>1002.1</v>
      </c>
      <c r="J30" s="161">
        <v>909</v>
      </c>
      <c r="K30" s="161">
        <v>78.900000000000006</v>
      </c>
      <c r="L30" s="161">
        <v>0</v>
      </c>
      <c r="M30" s="163">
        <v>14.200000000000001</v>
      </c>
      <c r="N30" s="160">
        <f t="shared" si="34"/>
        <v>923.2</v>
      </c>
      <c r="O30" s="161">
        <v>909</v>
      </c>
      <c r="P30" s="161">
        <v>0</v>
      </c>
      <c r="Q30" s="161">
        <v>0</v>
      </c>
      <c r="R30" s="162">
        <v>14.200000000000001</v>
      </c>
      <c r="S30" s="164">
        <f t="shared" si="27"/>
        <v>-78.899999999999977</v>
      </c>
      <c r="T30" s="161">
        <f t="shared" si="27"/>
        <v>0</v>
      </c>
      <c r="U30" s="161">
        <f t="shared" si="27"/>
        <v>-78.900000000000006</v>
      </c>
      <c r="V30" s="161">
        <f t="shared" si="27"/>
        <v>0</v>
      </c>
      <c r="W30" s="163">
        <f t="shared" si="27"/>
        <v>0</v>
      </c>
      <c r="X30" s="160">
        <f t="shared" si="7"/>
        <v>92.126534278016166</v>
      </c>
      <c r="Y30" s="161">
        <f t="shared" si="7"/>
        <v>100</v>
      </c>
      <c r="Z30" s="161">
        <f t="shared" si="7"/>
        <v>0</v>
      </c>
      <c r="AA30" s="161">
        <f t="shared" si="7"/>
        <v>0</v>
      </c>
      <c r="AB30" s="162">
        <f t="shared" si="7"/>
        <v>100</v>
      </c>
      <c r="AC30" s="165"/>
      <c r="AD30" s="166"/>
      <c r="AE30" s="167"/>
    </row>
    <row r="31" spans="1:31" ht="12.95" customHeight="1" x14ac:dyDescent="0.25">
      <c r="A31" s="171">
        <v>1012</v>
      </c>
      <c r="B31" s="158">
        <v>23</v>
      </c>
      <c r="C31" s="159" t="s">
        <v>1301</v>
      </c>
      <c r="D31" s="160">
        <f t="shared" si="11"/>
        <v>12476.4</v>
      </c>
      <c r="E31" s="161">
        <v>1287.5</v>
      </c>
      <c r="F31" s="161">
        <v>11188.9</v>
      </c>
      <c r="G31" s="161">
        <v>0</v>
      </c>
      <c r="H31" s="162">
        <v>0</v>
      </c>
      <c r="I31" s="160">
        <f t="shared" si="13"/>
        <v>13641.3</v>
      </c>
      <c r="J31" s="161">
        <v>1287.5</v>
      </c>
      <c r="K31" s="161">
        <v>11188.9</v>
      </c>
      <c r="L31" s="161">
        <v>0</v>
      </c>
      <c r="M31" s="163">
        <v>1164.9000000000001</v>
      </c>
      <c r="N31" s="160">
        <f t="shared" si="34"/>
        <v>12418.5838</v>
      </c>
      <c r="O31" s="161">
        <v>1287.5</v>
      </c>
      <c r="P31" s="161">
        <v>9966.1838000000007</v>
      </c>
      <c r="Q31" s="161">
        <v>0</v>
      </c>
      <c r="R31" s="162">
        <v>1164.9000000000001</v>
      </c>
      <c r="S31" s="164">
        <f t="shared" si="27"/>
        <v>-1222.7161999999989</v>
      </c>
      <c r="T31" s="161">
        <f t="shared" si="27"/>
        <v>0</v>
      </c>
      <c r="U31" s="161">
        <f t="shared" si="27"/>
        <v>-1222.7161999999989</v>
      </c>
      <c r="V31" s="161">
        <f t="shared" si="27"/>
        <v>0</v>
      </c>
      <c r="W31" s="163">
        <f t="shared" si="27"/>
        <v>0</v>
      </c>
      <c r="X31" s="160">
        <f t="shared" si="7"/>
        <v>91.036659262680246</v>
      </c>
      <c r="Y31" s="161">
        <f t="shared" si="7"/>
        <v>100</v>
      </c>
      <c r="Z31" s="161">
        <f t="shared" si="7"/>
        <v>89.072060703018181</v>
      </c>
      <c r="AA31" s="161">
        <f t="shared" si="7"/>
        <v>0</v>
      </c>
      <c r="AB31" s="162">
        <f t="shared" si="7"/>
        <v>100</v>
      </c>
      <c r="AC31" s="165"/>
      <c r="AD31" s="166"/>
      <c r="AE31" s="167"/>
    </row>
    <row r="32" spans="1:31" ht="12.95" customHeight="1" x14ac:dyDescent="0.25">
      <c r="A32" s="171">
        <v>1008</v>
      </c>
      <c r="B32" s="158">
        <v>24</v>
      </c>
      <c r="C32" s="159" t="s">
        <v>1302</v>
      </c>
      <c r="D32" s="160">
        <f t="shared" si="11"/>
        <v>1201.0999999999999</v>
      </c>
      <c r="E32" s="161">
        <v>984.6</v>
      </c>
      <c r="F32" s="161">
        <v>216.5</v>
      </c>
      <c r="G32" s="161">
        <v>0</v>
      </c>
      <c r="H32" s="162">
        <v>0</v>
      </c>
      <c r="I32" s="160">
        <f t="shared" si="13"/>
        <v>1234.8</v>
      </c>
      <c r="J32" s="161">
        <v>984.6</v>
      </c>
      <c r="K32" s="161">
        <v>216.5</v>
      </c>
      <c r="L32" s="161">
        <v>0</v>
      </c>
      <c r="M32" s="163">
        <v>33.700000000000003</v>
      </c>
      <c r="N32" s="160">
        <f t="shared" si="34"/>
        <v>1234.8</v>
      </c>
      <c r="O32" s="161">
        <v>984.6</v>
      </c>
      <c r="P32" s="161">
        <v>216.5</v>
      </c>
      <c r="Q32" s="161">
        <v>0</v>
      </c>
      <c r="R32" s="162">
        <v>33.700000000000003</v>
      </c>
      <c r="S32" s="164">
        <f t="shared" si="27"/>
        <v>0</v>
      </c>
      <c r="T32" s="161">
        <f t="shared" si="27"/>
        <v>0</v>
      </c>
      <c r="U32" s="161">
        <f t="shared" si="27"/>
        <v>0</v>
      </c>
      <c r="V32" s="161">
        <f t="shared" si="27"/>
        <v>0</v>
      </c>
      <c r="W32" s="163">
        <f t="shared" si="27"/>
        <v>0</v>
      </c>
      <c r="X32" s="160">
        <f t="shared" si="7"/>
        <v>100</v>
      </c>
      <c r="Y32" s="161">
        <f t="shared" si="7"/>
        <v>100</v>
      </c>
      <c r="Z32" s="161">
        <f t="shared" si="7"/>
        <v>100</v>
      </c>
      <c r="AA32" s="161">
        <f t="shared" si="7"/>
        <v>0</v>
      </c>
      <c r="AB32" s="162">
        <f t="shared" si="7"/>
        <v>100</v>
      </c>
      <c r="AC32" s="165"/>
      <c r="AD32" s="166"/>
      <c r="AE32" s="167"/>
    </row>
    <row r="33" spans="1:31" ht="12.95" customHeight="1" x14ac:dyDescent="0.25">
      <c r="A33" s="171">
        <v>1013</v>
      </c>
      <c r="B33" s="158">
        <v>25</v>
      </c>
      <c r="C33" s="159" t="s">
        <v>1303</v>
      </c>
      <c r="D33" s="160">
        <f t="shared" si="11"/>
        <v>22648.899999999998</v>
      </c>
      <c r="E33" s="161">
        <v>2426.8000000000002</v>
      </c>
      <c r="F33" s="161">
        <v>20222.099999999999</v>
      </c>
      <c r="G33" s="161">
        <v>0</v>
      </c>
      <c r="H33" s="162">
        <v>0</v>
      </c>
      <c r="I33" s="160">
        <f t="shared" si="13"/>
        <v>23835.499999999996</v>
      </c>
      <c r="J33" s="161">
        <v>2426.8000000000002</v>
      </c>
      <c r="K33" s="161">
        <v>20222.099999999999</v>
      </c>
      <c r="L33" s="161">
        <v>0</v>
      </c>
      <c r="M33" s="163">
        <v>1186.5999999999999</v>
      </c>
      <c r="N33" s="160">
        <f t="shared" si="34"/>
        <v>22358.669799999996</v>
      </c>
      <c r="O33" s="161">
        <v>2426.8000000000002</v>
      </c>
      <c r="P33" s="161">
        <v>18745.269799999998</v>
      </c>
      <c r="Q33" s="161">
        <v>0</v>
      </c>
      <c r="R33" s="162">
        <v>1186.5999999999999</v>
      </c>
      <c r="S33" s="164">
        <f t="shared" si="27"/>
        <v>-1476.8302000000003</v>
      </c>
      <c r="T33" s="161">
        <f t="shared" si="27"/>
        <v>0</v>
      </c>
      <c r="U33" s="161">
        <f t="shared" si="27"/>
        <v>-1476.8302000000003</v>
      </c>
      <c r="V33" s="161">
        <f t="shared" si="27"/>
        <v>0</v>
      </c>
      <c r="W33" s="163">
        <f t="shared" si="27"/>
        <v>0</v>
      </c>
      <c r="X33" s="160">
        <f t="shared" si="7"/>
        <v>93.804072916448149</v>
      </c>
      <c r="Y33" s="161">
        <f t="shared" si="7"/>
        <v>100</v>
      </c>
      <c r="Z33" s="161">
        <f t="shared" si="7"/>
        <v>92.696949377166561</v>
      </c>
      <c r="AA33" s="161">
        <f t="shared" si="7"/>
        <v>0</v>
      </c>
      <c r="AB33" s="162">
        <f t="shared" si="7"/>
        <v>100</v>
      </c>
      <c r="AC33" s="165"/>
      <c r="AD33" s="166"/>
      <c r="AE33" s="167"/>
    </row>
    <row r="34" spans="1:31" ht="12.95" customHeight="1" x14ac:dyDescent="0.25">
      <c r="A34" s="171">
        <v>1009</v>
      </c>
      <c r="B34" s="158">
        <v>26</v>
      </c>
      <c r="C34" s="159" t="s">
        <v>1304</v>
      </c>
      <c r="D34" s="160">
        <f t="shared" si="11"/>
        <v>8299.6</v>
      </c>
      <c r="E34" s="161">
        <v>1202.4000000000001</v>
      </c>
      <c r="F34" s="161">
        <v>7097.2</v>
      </c>
      <c r="G34" s="161">
        <v>0</v>
      </c>
      <c r="H34" s="162">
        <v>0</v>
      </c>
      <c r="I34" s="160">
        <f t="shared" si="13"/>
        <v>8460</v>
      </c>
      <c r="J34" s="161">
        <v>1202.4000000000001</v>
      </c>
      <c r="K34" s="161">
        <v>7097.2</v>
      </c>
      <c r="L34" s="161">
        <v>0</v>
      </c>
      <c r="M34" s="163">
        <v>160.4</v>
      </c>
      <c r="N34" s="160">
        <f t="shared" si="34"/>
        <v>8197.2852999999996</v>
      </c>
      <c r="O34" s="161">
        <v>1202.4000000000001</v>
      </c>
      <c r="P34" s="161">
        <v>6834.4853000000003</v>
      </c>
      <c r="Q34" s="161">
        <v>0</v>
      </c>
      <c r="R34" s="162">
        <v>160.4</v>
      </c>
      <c r="S34" s="164">
        <f t="shared" si="27"/>
        <v>-262.71470000000045</v>
      </c>
      <c r="T34" s="161">
        <f t="shared" si="27"/>
        <v>0</v>
      </c>
      <c r="U34" s="161">
        <f t="shared" si="27"/>
        <v>-262.71469999999954</v>
      </c>
      <c r="V34" s="161">
        <f t="shared" si="27"/>
        <v>0</v>
      </c>
      <c r="W34" s="163">
        <f t="shared" si="27"/>
        <v>0</v>
      </c>
      <c r="X34" s="160">
        <f t="shared" si="7"/>
        <v>96.894625295508277</v>
      </c>
      <c r="Y34" s="161">
        <f t="shared" si="7"/>
        <v>100</v>
      </c>
      <c r="Z34" s="161">
        <f t="shared" si="7"/>
        <v>96.298333145465818</v>
      </c>
      <c r="AA34" s="161">
        <f t="shared" si="7"/>
        <v>0</v>
      </c>
      <c r="AB34" s="162">
        <f t="shared" si="7"/>
        <v>100</v>
      </c>
      <c r="AC34" s="165"/>
      <c r="AD34" s="166"/>
      <c r="AE34" s="167"/>
    </row>
    <row r="35" spans="1:31" ht="12.95" customHeight="1" x14ac:dyDescent="0.25">
      <c r="A35" s="171">
        <v>1010</v>
      </c>
      <c r="B35" s="158">
        <v>27</v>
      </c>
      <c r="C35" s="159" t="s">
        <v>1305</v>
      </c>
      <c r="D35" s="160">
        <f t="shared" si="11"/>
        <v>10119.1</v>
      </c>
      <c r="E35" s="161">
        <v>1185.5999999999999</v>
      </c>
      <c r="F35" s="161">
        <v>8933.5</v>
      </c>
      <c r="G35" s="161">
        <v>0</v>
      </c>
      <c r="H35" s="162">
        <v>0</v>
      </c>
      <c r="I35" s="160">
        <f t="shared" si="13"/>
        <v>10496.6</v>
      </c>
      <c r="J35" s="161">
        <v>1185.5999999999999</v>
      </c>
      <c r="K35" s="161">
        <v>8933.5</v>
      </c>
      <c r="L35" s="161">
        <v>0</v>
      </c>
      <c r="M35" s="163">
        <v>377.5</v>
      </c>
      <c r="N35" s="160">
        <f t="shared" si="34"/>
        <v>9940.6125000000011</v>
      </c>
      <c r="O35" s="161">
        <v>1185.5999999999999</v>
      </c>
      <c r="P35" s="161">
        <v>8377.5125000000007</v>
      </c>
      <c r="Q35" s="161">
        <v>0</v>
      </c>
      <c r="R35" s="162">
        <v>377.5</v>
      </c>
      <c r="S35" s="164">
        <f t="shared" si="27"/>
        <v>-555.98749999999927</v>
      </c>
      <c r="T35" s="161">
        <f t="shared" si="27"/>
        <v>0</v>
      </c>
      <c r="U35" s="161">
        <f t="shared" si="27"/>
        <v>-555.98749999999927</v>
      </c>
      <c r="V35" s="161">
        <f t="shared" si="27"/>
        <v>0</v>
      </c>
      <c r="W35" s="163">
        <f t="shared" si="27"/>
        <v>0</v>
      </c>
      <c r="X35" s="160">
        <f t="shared" si="7"/>
        <v>94.703165787016758</v>
      </c>
      <c r="Y35" s="161">
        <f t="shared" si="7"/>
        <v>100</v>
      </c>
      <c r="Z35" s="161">
        <f t="shared" si="7"/>
        <v>93.776375440756709</v>
      </c>
      <c r="AA35" s="161">
        <f t="shared" si="7"/>
        <v>0</v>
      </c>
      <c r="AB35" s="162">
        <f t="shared" si="7"/>
        <v>100</v>
      </c>
      <c r="AC35" s="165"/>
      <c r="AD35" s="166"/>
      <c r="AE35" s="167"/>
    </row>
    <row r="36" spans="1:31" ht="12.95" customHeight="1" x14ac:dyDescent="0.25">
      <c r="A36" s="171">
        <v>1014</v>
      </c>
      <c r="B36" s="158">
        <v>28</v>
      </c>
      <c r="C36" s="159" t="s">
        <v>1306</v>
      </c>
      <c r="D36" s="160">
        <f t="shared" si="11"/>
        <v>10672.3</v>
      </c>
      <c r="E36" s="161">
        <v>1839</v>
      </c>
      <c r="F36" s="161">
        <v>8833.2999999999993</v>
      </c>
      <c r="G36" s="161">
        <v>0</v>
      </c>
      <c r="H36" s="162">
        <v>0</v>
      </c>
      <c r="I36" s="160">
        <f t="shared" si="13"/>
        <v>11321.099999999999</v>
      </c>
      <c r="J36" s="161">
        <v>1839</v>
      </c>
      <c r="K36" s="161">
        <v>8833.2999999999993</v>
      </c>
      <c r="L36" s="161">
        <v>0</v>
      </c>
      <c r="M36" s="163">
        <v>648.79999999999995</v>
      </c>
      <c r="N36" s="160">
        <f t="shared" si="34"/>
        <v>11321.099999999999</v>
      </c>
      <c r="O36" s="161">
        <v>1839</v>
      </c>
      <c r="P36" s="161">
        <v>8833.2999999999993</v>
      </c>
      <c r="Q36" s="161">
        <v>0</v>
      </c>
      <c r="R36" s="162">
        <v>648.79999999999995</v>
      </c>
      <c r="S36" s="164">
        <f t="shared" si="27"/>
        <v>0</v>
      </c>
      <c r="T36" s="161">
        <f t="shared" si="27"/>
        <v>0</v>
      </c>
      <c r="U36" s="161">
        <f t="shared" si="27"/>
        <v>0</v>
      </c>
      <c r="V36" s="161">
        <f t="shared" si="27"/>
        <v>0</v>
      </c>
      <c r="W36" s="163">
        <f t="shared" si="27"/>
        <v>0</v>
      </c>
      <c r="X36" s="160">
        <f t="shared" si="7"/>
        <v>100</v>
      </c>
      <c r="Y36" s="161">
        <f t="shared" si="7"/>
        <v>100</v>
      </c>
      <c r="Z36" s="161">
        <f t="shared" si="7"/>
        <v>100</v>
      </c>
      <c r="AA36" s="161">
        <f t="shared" si="7"/>
        <v>0</v>
      </c>
      <c r="AB36" s="162">
        <f t="shared" si="7"/>
        <v>100</v>
      </c>
      <c r="AC36" s="165"/>
      <c r="AD36" s="166"/>
      <c r="AE36" s="167"/>
    </row>
    <row r="37" spans="1:31" ht="12.95" customHeight="1" x14ac:dyDescent="0.25">
      <c r="A37" s="171">
        <v>1017</v>
      </c>
      <c r="B37" s="158">
        <v>29</v>
      </c>
      <c r="C37" s="159" t="s">
        <v>1307</v>
      </c>
      <c r="D37" s="160">
        <f t="shared" si="11"/>
        <v>16295.6</v>
      </c>
      <c r="E37" s="161">
        <v>1159</v>
      </c>
      <c r="F37" s="161">
        <v>15136.6</v>
      </c>
      <c r="G37" s="161">
        <v>0</v>
      </c>
      <c r="H37" s="162">
        <v>0</v>
      </c>
      <c r="I37" s="160">
        <f t="shared" si="13"/>
        <v>17782.099999999999</v>
      </c>
      <c r="J37" s="161">
        <v>1159</v>
      </c>
      <c r="K37" s="161">
        <v>15136.6</v>
      </c>
      <c r="L37" s="161">
        <v>0</v>
      </c>
      <c r="M37" s="163">
        <v>1486.5</v>
      </c>
      <c r="N37" s="160">
        <f t="shared" si="34"/>
        <v>16585.900399999999</v>
      </c>
      <c r="O37" s="161">
        <v>1159</v>
      </c>
      <c r="P37" s="161">
        <v>13940.4004</v>
      </c>
      <c r="Q37" s="161">
        <v>0</v>
      </c>
      <c r="R37" s="162">
        <v>1486.5</v>
      </c>
      <c r="S37" s="164">
        <f t="shared" si="27"/>
        <v>-1196.1995999999999</v>
      </c>
      <c r="T37" s="161">
        <f t="shared" si="27"/>
        <v>0</v>
      </c>
      <c r="U37" s="161">
        <f t="shared" si="27"/>
        <v>-1196.1995999999999</v>
      </c>
      <c r="V37" s="161">
        <f t="shared" si="27"/>
        <v>0</v>
      </c>
      <c r="W37" s="163">
        <f t="shared" si="27"/>
        <v>0</v>
      </c>
      <c r="X37" s="160">
        <f t="shared" si="7"/>
        <v>93.273012748775457</v>
      </c>
      <c r="Y37" s="161">
        <f t="shared" si="7"/>
        <v>100</v>
      </c>
      <c r="Z37" s="161">
        <f t="shared" si="7"/>
        <v>92.097303225294979</v>
      </c>
      <c r="AA37" s="161">
        <f t="shared" si="7"/>
        <v>0</v>
      </c>
      <c r="AB37" s="162">
        <f t="shared" si="7"/>
        <v>100</v>
      </c>
      <c r="AC37" s="165"/>
      <c r="AD37" s="166"/>
      <c r="AE37" s="167"/>
    </row>
    <row r="38" spans="1:31" ht="12.95" customHeight="1" x14ac:dyDescent="0.25">
      <c r="A38" s="171">
        <v>1018</v>
      </c>
      <c r="B38" s="158">
        <v>30</v>
      </c>
      <c r="C38" s="159" t="s">
        <v>1308</v>
      </c>
      <c r="D38" s="160">
        <f t="shared" si="11"/>
        <v>5123.8</v>
      </c>
      <c r="E38" s="161">
        <v>867.9</v>
      </c>
      <c r="F38" s="161">
        <v>3662.1</v>
      </c>
      <c r="G38" s="161">
        <v>593.79999999999995</v>
      </c>
      <c r="H38" s="162">
        <v>0</v>
      </c>
      <c r="I38" s="160">
        <f t="shared" si="13"/>
        <v>5225.9000000000005</v>
      </c>
      <c r="J38" s="161">
        <v>867.9</v>
      </c>
      <c r="K38" s="161">
        <v>3662.1000000000004</v>
      </c>
      <c r="L38" s="161">
        <v>593.79999999999995</v>
      </c>
      <c r="M38" s="163">
        <v>102.1</v>
      </c>
      <c r="N38" s="160">
        <f t="shared" si="34"/>
        <v>4872.1841000000004</v>
      </c>
      <c r="O38" s="161">
        <v>867.9</v>
      </c>
      <c r="P38" s="161">
        <v>3308.3841000000002</v>
      </c>
      <c r="Q38" s="161">
        <v>593.79999999999995</v>
      </c>
      <c r="R38" s="162">
        <v>102.1</v>
      </c>
      <c r="S38" s="164">
        <f t="shared" si="27"/>
        <v>-353.71590000000015</v>
      </c>
      <c r="T38" s="161">
        <f t="shared" si="27"/>
        <v>0</v>
      </c>
      <c r="U38" s="161">
        <f t="shared" si="27"/>
        <v>-353.71590000000015</v>
      </c>
      <c r="V38" s="161">
        <f t="shared" si="27"/>
        <v>0</v>
      </c>
      <c r="W38" s="163">
        <f t="shared" si="27"/>
        <v>0</v>
      </c>
      <c r="X38" s="160">
        <f t="shared" si="7"/>
        <v>93.231483572207651</v>
      </c>
      <c r="Y38" s="161">
        <f t="shared" si="7"/>
        <v>100</v>
      </c>
      <c r="Z38" s="161">
        <f t="shared" si="7"/>
        <v>90.341173097403129</v>
      </c>
      <c r="AA38" s="161">
        <f t="shared" si="7"/>
        <v>100</v>
      </c>
      <c r="AB38" s="162">
        <f t="shared" si="7"/>
        <v>100</v>
      </c>
      <c r="AC38" s="165"/>
      <c r="AD38" s="166"/>
      <c r="AE38" s="167"/>
    </row>
    <row r="39" spans="1:31" ht="12.95" customHeight="1" x14ac:dyDescent="0.25">
      <c r="A39" s="171">
        <v>1019</v>
      </c>
      <c r="B39" s="158">
        <v>31</v>
      </c>
      <c r="C39" s="159" t="s">
        <v>1309</v>
      </c>
      <c r="D39" s="160">
        <f t="shared" si="11"/>
        <v>12399.6</v>
      </c>
      <c r="E39" s="161">
        <v>1522.4</v>
      </c>
      <c r="F39" s="161">
        <v>10877.2</v>
      </c>
      <c r="G39" s="161">
        <v>0</v>
      </c>
      <c r="H39" s="162">
        <v>0</v>
      </c>
      <c r="I39" s="160">
        <f t="shared" si="13"/>
        <v>12997.9</v>
      </c>
      <c r="J39" s="161">
        <v>1522.4</v>
      </c>
      <c r="K39" s="161">
        <v>10877.2</v>
      </c>
      <c r="L39" s="161">
        <v>0</v>
      </c>
      <c r="M39" s="163">
        <v>598.29999999999995</v>
      </c>
      <c r="N39" s="160">
        <f t="shared" si="34"/>
        <v>9056.3481999999985</v>
      </c>
      <c r="O39" s="161">
        <v>1522.4</v>
      </c>
      <c r="P39" s="161">
        <v>6935.6481999999996</v>
      </c>
      <c r="Q39" s="161">
        <v>0</v>
      </c>
      <c r="R39" s="162">
        <v>598.29999999999995</v>
      </c>
      <c r="S39" s="164">
        <f t="shared" si="27"/>
        <v>-3941.5518000000011</v>
      </c>
      <c r="T39" s="161">
        <f t="shared" si="27"/>
        <v>0</v>
      </c>
      <c r="U39" s="161">
        <f t="shared" si="27"/>
        <v>-3941.5518000000011</v>
      </c>
      <c r="V39" s="161">
        <f t="shared" si="27"/>
        <v>0</v>
      </c>
      <c r="W39" s="163">
        <f t="shared" si="27"/>
        <v>0</v>
      </c>
      <c r="X39" s="160">
        <f t="shared" si="7"/>
        <v>69.675472191661726</v>
      </c>
      <c r="Y39" s="161">
        <f t="shared" si="7"/>
        <v>100</v>
      </c>
      <c r="Z39" s="161">
        <f t="shared" si="7"/>
        <v>63.763176185047612</v>
      </c>
      <c r="AA39" s="161">
        <f t="shared" si="7"/>
        <v>0</v>
      </c>
      <c r="AB39" s="162">
        <f t="shared" si="7"/>
        <v>100</v>
      </c>
      <c r="AC39" s="165"/>
      <c r="AD39" s="166"/>
      <c r="AE39" s="167"/>
    </row>
    <row r="40" spans="1:31" ht="12.95" customHeight="1" x14ac:dyDescent="0.25">
      <c r="A40" s="171">
        <v>1015</v>
      </c>
      <c r="B40" s="158">
        <v>32</v>
      </c>
      <c r="C40" s="159" t="s">
        <v>1310</v>
      </c>
      <c r="D40" s="160">
        <f t="shared" si="11"/>
        <v>9829.2000000000007</v>
      </c>
      <c r="E40" s="161">
        <v>687</v>
      </c>
      <c r="F40" s="161">
        <v>9142.2000000000007</v>
      </c>
      <c r="G40" s="161">
        <v>0</v>
      </c>
      <c r="H40" s="162">
        <v>0</v>
      </c>
      <c r="I40" s="160">
        <f t="shared" si="13"/>
        <v>10477.1</v>
      </c>
      <c r="J40" s="161">
        <v>687</v>
      </c>
      <c r="K40" s="161">
        <v>9142.2000000000007</v>
      </c>
      <c r="L40" s="161">
        <v>0</v>
      </c>
      <c r="M40" s="163">
        <v>647.9</v>
      </c>
      <c r="N40" s="160">
        <f t="shared" si="34"/>
        <v>9450.4570999999996</v>
      </c>
      <c r="O40" s="161">
        <v>687</v>
      </c>
      <c r="P40" s="161">
        <v>8115.5571</v>
      </c>
      <c r="Q40" s="161">
        <v>0</v>
      </c>
      <c r="R40" s="162">
        <v>647.9</v>
      </c>
      <c r="S40" s="164">
        <f t="shared" si="27"/>
        <v>-1026.6429000000007</v>
      </c>
      <c r="T40" s="161">
        <f t="shared" si="27"/>
        <v>0</v>
      </c>
      <c r="U40" s="161">
        <f t="shared" si="27"/>
        <v>-1026.6429000000007</v>
      </c>
      <c r="V40" s="161">
        <f t="shared" si="27"/>
        <v>0</v>
      </c>
      <c r="W40" s="163">
        <f t="shared" si="27"/>
        <v>0</v>
      </c>
      <c r="X40" s="160">
        <f t="shared" si="7"/>
        <v>90.201077588263928</v>
      </c>
      <c r="Y40" s="161">
        <f t="shared" si="7"/>
        <v>100</v>
      </c>
      <c r="Z40" s="161">
        <f t="shared" si="7"/>
        <v>88.7702861455667</v>
      </c>
      <c r="AA40" s="161">
        <f t="shared" si="7"/>
        <v>0</v>
      </c>
      <c r="AB40" s="162">
        <f t="shared" si="7"/>
        <v>100</v>
      </c>
      <c r="AC40" s="165"/>
      <c r="AD40" s="166"/>
      <c r="AE40" s="167"/>
    </row>
    <row r="41" spans="1:31" ht="12.95" customHeight="1" x14ac:dyDescent="0.25">
      <c r="A41" s="171">
        <v>1016</v>
      </c>
      <c r="B41" s="158">
        <v>33</v>
      </c>
      <c r="C41" s="159" t="s">
        <v>1311</v>
      </c>
      <c r="D41" s="160">
        <f t="shared" si="11"/>
        <v>4644.9000000000005</v>
      </c>
      <c r="E41" s="161">
        <v>464.8</v>
      </c>
      <c r="F41" s="161">
        <v>4180.1000000000004</v>
      </c>
      <c r="G41" s="161">
        <v>0</v>
      </c>
      <c r="H41" s="162">
        <v>0</v>
      </c>
      <c r="I41" s="160">
        <f t="shared" si="13"/>
        <v>5233.5000000000009</v>
      </c>
      <c r="J41" s="161">
        <v>464.8</v>
      </c>
      <c r="K41" s="161">
        <v>4180.1000000000004</v>
      </c>
      <c r="L41" s="161">
        <v>0</v>
      </c>
      <c r="M41" s="163">
        <v>588.6</v>
      </c>
      <c r="N41" s="160">
        <f t="shared" si="34"/>
        <v>4891.6598000000004</v>
      </c>
      <c r="O41" s="161">
        <v>464.8</v>
      </c>
      <c r="P41" s="161">
        <v>3838.2598000000003</v>
      </c>
      <c r="Q41" s="161">
        <v>0</v>
      </c>
      <c r="R41" s="162">
        <v>588.6</v>
      </c>
      <c r="S41" s="164">
        <f>N41-I41</f>
        <v>-341.84020000000055</v>
      </c>
      <c r="T41" s="161">
        <f>O41-J41</f>
        <v>0</v>
      </c>
      <c r="U41" s="161">
        <f>P41-K41</f>
        <v>-341.8402000000001</v>
      </c>
      <c r="V41" s="161">
        <f>Q41-L41</f>
        <v>0</v>
      </c>
      <c r="W41" s="163">
        <f>R41-M41</f>
        <v>0</v>
      </c>
      <c r="X41" s="160">
        <f t="shared" si="7"/>
        <v>93.468229674214186</v>
      </c>
      <c r="Y41" s="161">
        <f t="shared" si="7"/>
        <v>100</v>
      </c>
      <c r="Z41" s="161">
        <f t="shared" si="7"/>
        <v>91.822200425827134</v>
      </c>
      <c r="AA41" s="161">
        <f t="shared" si="7"/>
        <v>0</v>
      </c>
      <c r="AB41" s="162">
        <f t="shared" si="7"/>
        <v>100</v>
      </c>
      <c r="AC41" s="165"/>
      <c r="AD41" s="166"/>
      <c r="AE41" s="167"/>
    </row>
    <row r="42" spans="1:31" ht="6.75" customHeight="1" x14ac:dyDescent="0.25">
      <c r="A42" s="158"/>
      <c r="B42" s="158">
        <v>34</v>
      </c>
      <c r="C42" s="159"/>
      <c r="D42" s="160"/>
      <c r="E42" s="161"/>
      <c r="F42" s="161"/>
      <c r="G42" s="161"/>
      <c r="H42" s="162"/>
      <c r="I42" s="160"/>
      <c r="J42" s="161"/>
      <c r="K42" s="161"/>
      <c r="L42" s="161"/>
      <c r="M42" s="163">
        <v>0</v>
      </c>
      <c r="N42" s="160"/>
      <c r="O42" s="161"/>
      <c r="P42" s="161"/>
      <c r="Q42" s="161"/>
      <c r="R42" s="162"/>
      <c r="S42" s="164"/>
      <c r="T42" s="161"/>
      <c r="U42" s="161"/>
      <c r="V42" s="161"/>
      <c r="W42" s="163"/>
      <c r="X42" s="160"/>
      <c r="Y42" s="161"/>
      <c r="Z42" s="161"/>
      <c r="AA42" s="161"/>
      <c r="AB42" s="162"/>
      <c r="AC42" s="165"/>
      <c r="AD42" s="166"/>
      <c r="AE42" s="167"/>
    </row>
    <row r="43" spans="1:31" ht="12.95" customHeight="1" x14ac:dyDescent="0.25">
      <c r="A43" s="158"/>
      <c r="B43" s="158">
        <v>35</v>
      </c>
      <c r="C43" s="152" t="s">
        <v>1312</v>
      </c>
      <c r="D43" s="156">
        <f t="shared" si="11"/>
        <v>335041.40000000002</v>
      </c>
      <c r="E43" s="153">
        <f>E44+E45</f>
        <v>63369.600000000006</v>
      </c>
      <c r="F43" s="153">
        <f t="shared" ref="F43:H43" si="35">F44+F45</f>
        <v>265396.40000000002</v>
      </c>
      <c r="G43" s="153">
        <f t="shared" si="35"/>
        <v>6275.4000000000005</v>
      </c>
      <c r="H43" s="154">
        <f t="shared" si="35"/>
        <v>0</v>
      </c>
      <c r="I43" s="156">
        <f t="shared" si="13"/>
        <v>345116.10000000003</v>
      </c>
      <c r="J43" s="153">
        <f>J44+J45</f>
        <v>63369.600000000006</v>
      </c>
      <c r="K43" s="153">
        <f>K44+K45</f>
        <v>266805.40000000002</v>
      </c>
      <c r="L43" s="153">
        <f t="shared" ref="L43:M43" si="36">L44+L45</f>
        <v>6275.4000000000005</v>
      </c>
      <c r="M43" s="155">
        <f t="shared" si="36"/>
        <v>8665.6999999999989</v>
      </c>
      <c r="N43" s="156">
        <f>N44+N45</f>
        <v>326825.853</v>
      </c>
      <c r="O43" s="153">
        <f t="shared" ref="O43:R43" si="37">O44+O45</f>
        <v>63369.600000000006</v>
      </c>
      <c r="P43" s="153">
        <f t="shared" si="37"/>
        <v>248515.15300000002</v>
      </c>
      <c r="Q43" s="153">
        <f t="shared" si="37"/>
        <v>6275.4000000000005</v>
      </c>
      <c r="R43" s="154">
        <f t="shared" si="37"/>
        <v>8665.6999999999989</v>
      </c>
      <c r="S43" s="157">
        <f t="shared" ref="S43:W71" si="38">N43-I43</f>
        <v>-18290.247000000032</v>
      </c>
      <c r="T43" s="153">
        <f t="shared" si="38"/>
        <v>0</v>
      </c>
      <c r="U43" s="153">
        <f t="shared" si="38"/>
        <v>-18290.247000000003</v>
      </c>
      <c r="V43" s="153">
        <f t="shared" si="38"/>
        <v>0</v>
      </c>
      <c r="W43" s="155">
        <f t="shared" si="38"/>
        <v>0</v>
      </c>
      <c r="X43" s="156">
        <f t="shared" si="7"/>
        <v>94.7002626072791</v>
      </c>
      <c r="Y43" s="153">
        <f t="shared" si="7"/>
        <v>100</v>
      </c>
      <c r="Z43" s="153">
        <f t="shared" si="7"/>
        <v>93.14472383242618</v>
      </c>
      <c r="AA43" s="153">
        <f t="shared" si="7"/>
        <v>100</v>
      </c>
      <c r="AB43" s="154">
        <f t="shared" si="7"/>
        <v>100</v>
      </c>
      <c r="AC43" s="147"/>
      <c r="AD43" s="166"/>
      <c r="AE43" s="167"/>
    </row>
    <row r="44" spans="1:31" s="170" customFormat="1" ht="12.95" customHeight="1" x14ac:dyDescent="0.2">
      <c r="A44" s="158"/>
      <c r="B44" s="158">
        <v>36</v>
      </c>
      <c r="C44" s="152" t="s">
        <v>1287</v>
      </c>
      <c r="D44" s="156">
        <f t="shared" si="11"/>
        <v>215642.1</v>
      </c>
      <c r="E44" s="153">
        <f>E46</f>
        <v>39509.5</v>
      </c>
      <c r="F44" s="153">
        <f t="shared" ref="F44:H44" si="39">F46</f>
        <v>170871</v>
      </c>
      <c r="G44" s="153">
        <f t="shared" si="39"/>
        <v>5261.6</v>
      </c>
      <c r="H44" s="154">
        <f t="shared" si="39"/>
        <v>0</v>
      </c>
      <c r="I44" s="156">
        <f t="shared" si="13"/>
        <v>217396.50000000003</v>
      </c>
      <c r="J44" s="153">
        <f>J46</f>
        <v>39509.5</v>
      </c>
      <c r="K44" s="153">
        <f>K46</f>
        <v>172280.00000000003</v>
      </c>
      <c r="L44" s="153">
        <f t="shared" ref="L44:M44" si="40">L46</f>
        <v>5261.6</v>
      </c>
      <c r="M44" s="155">
        <f t="shared" si="40"/>
        <v>345.4</v>
      </c>
      <c r="N44" s="156">
        <f>N46</f>
        <v>204580.5092</v>
      </c>
      <c r="O44" s="153">
        <f t="shared" ref="O44:R44" si="41">O46</f>
        <v>39509.5</v>
      </c>
      <c r="P44" s="153">
        <f t="shared" si="41"/>
        <v>159464.0092</v>
      </c>
      <c r="Q44" s="153">
        <f t="shared" si="41"/>
        <v>5261.6</v>
      </c>
      <c r="R44" s="154">
        <f t="shared" si="41"/>
        <v>345.4</v>
      </c>
      <c r="S44" s="157">
        <f t="shared" si="38"/>
        <v>-12815.990800000029</v>
      </c>
      <c r="T44" s="153">
        <f t="shared" si="38"/>
        <v>0</v>
      </c>
      <c r="U44" s="153">
        <f t="shared" si="38"/>
        <v>-12815.990800000029</v>
      </c>
      <c r="V44" s="153">
        <f t="shared" si="38"/>
        <v>0</v>
      </c>
      <c r="W44" s="155">
        <f t="shared" si="38"/>
        <v>0</v>
      </c>
      <c r="X44" s="156">
        <f t="shared" si="7"/>
        <v>94.104785127635438</v>
      </c>
      <c r="Y44" s="153">
        <f t="shared" si="7"/>
        <v>100</v>
      </c>
      <c r="Z44" s="153">
        <f t="shared" si="7"/>
        <v>92.560952635244931</v>
      </c>
      <c r="AA44" s="153">
        <f t="shared" si="7"/>
        <v>100</v>
      </c>
      <c r="AB44" s="154">
        <f t="shared" si="7"/>
        <v>100</v>
      </c>
      <c r="AC44" s="147"/>
      <c r="AD44" s="167"/>
      <c r="AE44" s="167"/>
    </row>
    <row r="45" spans="1:31" s="170" customFormat="1" ht="12.95" customHeight="1" x14ac:dyDescent="0.2">
      <c r="A45" s="158"/>
      <c r="B45" s="158">
        <v>37</v>
      </c>
      <c r="C45" s="152" t="s">
        <v>1288</v>
      </c>
      <c r="D45" s="156">
        <f t="shared" si="11"/>
        <v>119399.3</v>
      </c>
      <c r="E45" s="153">
        <f>SUM(E47:E72)</f>
        <v>23860.100000000002</v>
      </c>
      <c r="F45" s="153">
        <f t="shared" ref="F45:H45" si="42">SUM(F47:F72)</f>
        <v>94525.4</v>
      </c>
      <c r="G45" s="153">
        <f t="shared" si="42"/>
        <v>1013.8</v>
      </c>
      <c r="H45" s="154">
        <f t="shared" si="42"/>
        <v>0</v>
      </c>
      <c r="I45" s="156">
        <f t="shared" si="13"/>
        <v>127719.6</v>
      </c>
      <c r="J45" s="153">
        <f>SUM(J47:J72)</f>
        <v>23860.100000000002</v>
      </c>
      <c r="K45" s="153">
        <f>SUM(K47:K72)</f>
        <v>94525.4</v>
      </c>
      <c r="L45" s="153">
        <f t="shared" ref="L45:M45" si="43">SUM(L47:L72)</f>
        <v>1013.8</v>
      </c>
      <c r="M45" s="155">
        <f t="shared" si="43"/>
        <v>8320.2999999999993</v>
      </c>
      <c r="N45" s="156">
        <f>SUM(N47:N72)</f>
        <v>122245.34379999999</v>
      </c>
      <c r="O45" s="153">
        <f t="shared" ref="O45:R45" si="44">SUM(O47:O72)</f>
        <v>23860.100000000002</v>
      </c>
      <c r="P45" s="153">
        <f t="shared" si="44"/>
        <v>89051.14380000002</v>
      </c>
      <c r="Q45" s="153">
        <f t="shared" si="44"/>
        <v>1013.8</v>
      </c>
      <c r="R45" s="154">
        <f t="shared" si="44"/>
        <v>8320.2999999999993</v>
      </c>
      <c r="S45" s="157">
        <f t="shared" si="38"/>
        <v>-5474.256200000018</v>
      </c>
      <c r="T45" s="153">
        <f t="shared" si="38"/>
        <v>0</v>
      </c>
      <c r="U45" s="153">
        <f t="shared" si="38"/>
        <v>-5474.2561999999743</v>
      </c>
      <c r="V45" s="153">
        <f t="shared" si="38"/>
        <v>0</v>
      </c>
      <c r="W45" s="155">
        <f t="shared" si="38"/>
        <v>0</v>
      </c>
      <c r="X45" s="156">
        <f t="shared" si="7"/>
        <v>95.713847992007473</v>
      </c>
      <c r="Y45" s="153">
        <f t="shared" si="7"/>
        <v>100</v>
      </c>
      <c r="Z45" s="153">
        <f t="shared" si="7"/>
        <v>94.208692901590496</v>
      </c>
      <c r="AA45" s="153">
        <f t="shared" si="7"/>
        <v>100</v>
      </c>
      <c r="AB45" s="154">
        <f t="shared" si="7"/>
        <v>100</v>
      </c>
      <c r="AC45" s="147"/>
      <c r="AD45" s="167"/>
      <c r="AE45" s="167"/>
    </row>
    <row r="46" spans="1:31" ht="12.95" customHeight="1" x14ac:dyDescent="0.25">
      <c r="A46" s="171">
        <v>1023</v>
      </c>
      <c r="B46" s="158">
        <v>38</v>
      </c>
      <c r="C46" s="159" t="s">
        <v>1313</v>
      </c>
      <c r="D46" s="160">
        <f t="shared" si="11"/>
        <v>215642.1</v>
      </c>
      <c r="E46" s="161">
        <v>39509.5</v>
      </c>
      <c r="F46" s="161">
        <v>170871</v>
      </c>
      <c r="G46" s="161">
        <v>5261.6</v>
      </c>
      <c r="H46" s="162">
        <v>0</v>
      </c>
      <c r="I46" s="160">
        <f t="shared" si="13"/>
        <v>217396.50000000003</v>
      </c>
      <c r="J46" s="161">
        <v>39509.5</v>
      </c>
      <c r="K46" s="161">
        <v>172280.00000000003</v>
      </c>
      <c r="L46" s="161">
        <v>5261.6</v>
      </c>
      <c r="M46" s="163">
        <v>345.4</v>
      </c>
      <c r="N46" s="160">
        <f t="shared" ref="N46:N71" si="45">SUM(O46:R46)</f>
        <v>204580.5092</v>
      </c>
      <c r="O46" s="161">
        <v>39509.5</v>
      </c>
      <c r="P46" s="161">
        <v>159464.0092</v>
      </c>
      <c r="Q46" s="161">
        <v>5261.6</v>
      </c>
      <c r="R46" s="162">
        <v>345.4</v>
      </c>
      <c r="S46" s="164">
        <f t="shared" si="38"/>
        <v>-12815.990800000029</v>
      </c>
      <c r="T46" s="161">
        <f t="shared" si="38"/>
        <v>0</v>
      </c>
      <c r="U46" s="161">
        <f t="shared" si="38"/>
        <v>-12815.990800000029</v>
      </c>
      <c r="V46" s="161">
        <f t="shared" si="38"/>
        <v>0</v>
      </c>
      <c r="W46" s="163">
        <f t="shared" si="38"/>
        <v>0</v>
      </c>
      <c r="X46" s="160">
        <f t="shared" si="7"/>
        <v>94.104785127635438</v>
      </c>
      <c r="Y46" s="161">
        <f t="shared" si="7"/>
        <v>100</v>
      </c>
      <c r="Z46" s="161">
        <f t="shared" si="7"/>
        <v>92.560952635244931</v>
      </c>
      <c r="AA46" s="161">
        <f t="shared" si="7"/>
        <v>100</v>
      </c>
      <c r="AB46" s="162">
        <f t="shared" si="7"/>
        <v>100</v>
      </c>
      <c r="AC46" s="165"/>
      <c r="AD46" s="166"/>
      <c r="AE46" s="167"/>
    </row>
    <row r="47" spans="1:31" ht="12.95" customHeight="1" x14ac:dyDescent="0.25">
      <c r="A47" s="171">
        <v>1041</v>
      </c>
      <c r="B47" s="158">
        <v>39</v>
      </c>
      <c r="C47" s="159" t="s">
        <v>1312</v>
      </c>
      <c r="D47" s="160">
        <f t="shared" si="11"/>
        <v>16472.5</v>
      </c>
      <c r="E47" s="161">
        <v>1513.8</v>
      </c>
      <c r="F47" s="161">
        <v>14958.7</v>
      </c>
      <c r="G47" s="161">
        <v>0</v>
      </c>
      <c r="H47" s="162">
        <v>0</v>
      </c>
      <c r="I47" s="160">
        <f t="shared" si="13"/>
        <v>17164.7</v>
      </c>
      <c r="J47" s="161">
        <v>1513.8</v>
      </c>
      <c r="K47" s="161">
        <v>14958.7</v>
      </c>
      <c r="L47" s="161">
        <v>0</v>
      </c>
      <c r="M47" s="163">
        <v>692.2</v>
      </c>
      <c r="N47" s="160">
        <f t="shared" si="45"/>
        <v>15698.905500000001</v>
      </c>
      <c r="O47" s="161">
        <v>1513.8</v>
      </c>
      <c r="P47" s="161">
        <v>13492.905500000001</v>
      </c>
      <c r="Q47" s="161">
        <v>0</v>
      </c>
      <c r="R47" s="162">
        <v>692.2</v>
      </c>
      <c r="S47" s="164">
        <f t="shared" si="38"/>
        <v>-1465.7945</v>
      </c>
      <c r="T47" s="161">
        <f t="shared" si="38"/>
        <v>0</v>
      </c>
      <c r="U47" s="161">
        <f t="shared" si="38"/>
        <v>-1465.7945</v>
      </c>
      <c r="V47" s="161">
        <f t="shared" si="38"/>
        <v>0</v>
      </c>
      <c r="W47" s="163">
        <f t="shared" si="38"/>
        <v>0</v>
      </c>
      <c r="X47" s="160">
        <f t="shared" si="7"/>
        <v>91.460412940511631</v>
      </c>
      <c r="Y47" s="161">
        <f t="shared" si="7"/>
        <v>100</v>
      </c>
      <c r="Z47" s="161">
        <f t="shared" si="7"/>
        <v>90.201056910025599</v>
      </c>
      <c r="AA47" s="161">
        <f t="shared" si="7"/>
        <v>0</v>
      </c>
      <c r="AB47" s="162">
        <f t="shared" si="7"/>
        <v>100</v>
      </c>
      <c r="AC47" s="165"/>
      <c r="AD47" s="166"/>
      <c r="AE47" s="167"/>
    </row>
    <row r="48" spans="1:31" ht="12.95" customHeight="1" x14ac:dyDescent="0.25">
      <c r="A48" s="171">
        <v>1024</v>
      </c>
      <c r="B48" s="158">
        <v>40</v>
      </c>
      <c r="C48" s="159" t="s">
        <v>1314</v>
      </c>
      <c r="D48" s="160">
        <f t="shared" si="11"/>
        <v>2419.9</v>
      </c>
      <c r="E48" s="161">
        <v>411.8</v>
      </c>
      <c r="F48" s="161">
        <v>2008.1</v>
      </c>
      <c r="G48" s="161">
        <v>0</v>
      </c>
      <c r="H48" s="162">
        <v>0</v>
      </c>
      <c r="I48" s="160">
        <f t="shared" si="13"/>
        <v>2471.8000000000002</v>
      </c>
      <c r="J48" s="161">
        <v>411.8</v>
      </c>
      <c r="K48" s="161">
        <v>2008.1000000000001</v>
      </c>
      <c r="L48" s="161">
        <v>0</v>
      </c>
      <c r="M48" s="163">
        <v>51.9</v>
      </c>
      <c r="N48" s="160">
        <f t="shared" si="45"/>
        <v>2471.0817000000002</v>
      </c>
      <c r="O48" s="161">
        <v>411.8</v>
      </c>
      <c r="P48" s="161">
        <v>2007.3816999999999</v>
      </c>
      <c r="Q48" s="161">
        <v>0</v>
      </c>
      <c r="R48" s="162">
        <v>51.9</v>
      </c>
      <c r="S48" s="164">
        <f t="shared" si="38"/>
        <v>-0.71829999999999927</v>
      </c>
      <c r="T48" s="161">
        <f t="shared" si="38"/>
        <v>0</v>
      </c>
      <c r="U48" s="161">
        <f t="shared" si="38"/>
        <v>-0.71830000000022665</v>
      </c>
      <c r="V48" s="161">
        <f t="shared" si="38"/>
        <v>0</v>
      </c>
      <c r="W48" s="163">
        <f t="shared" si="38"/>
        <v>0</v>
      </c>
      <c r="X48" s="160">
        <f t="shared" si="7"/>
        <v>99.970940205518247</v>
      </c>
      <c r="Y48" s="161">
        <f t="shared" si="7"/>
        <v>100</v>
      </c>
      <c r="Z48" s="161">
        <f t="shared" si="7"/>
        <v>99.964229869030419</v>
      </c>
      <c r="AA48" s="161">
        <f t="shared" si="7"/>
        <v>0</v>
      </c>
      <c r="AB48" s="162">
        <f t="shared" si="7"/>
        <v>100</v>
      </c>
      <c r="AC48" s="165"/>
      <c r="AD48" s="166"/>
      <c r="AE48" s="167"/>
    </row>
    <row r="49" spans="1:31" ht="12.95" customHeight="1" x14ac:dyDescent="0.25">
      <c r="A49" s="171">
        <v>1025</v>
      </c>
      <c r="B49" s="158">
        <v>41</v>
      </c>
      <c r="C49" s="159" t="s">
        <v>1315</v>
      </c>
      <c r="D49" s="160">
        <f t="shared" si="11"/>
        <v>6477.1</v>
      </c>
      <c r="E49" s="161">
        <v>994.6</v>
      </c>
      <c r="F49" s="161">
        <v>5482.5</v>
      </c>
      <c r="G49" s="161">
        <v>0</v>
      </c>
      <c r="H49" s="162">
        <v>0</v>
      </c>
      <c r="I49" s="160">
        <f t="shared" si="13"/>
        <v>6673.9000000000005</v>
      </c>
      <c r="J49" s="161">
        <v>994.6</v>
      </c>
      <c r="K49" s="161">
        <v>5482.5</v>
      </c>
      <c r="L49" s="161">
        <v>0</v>
      </c>
      <c r="M49" s="163">
        <v>196.8</v>
      </c>
      <c r="N49" s="160">
        <f t="shared" si="45"/>
        <v>6022.2700000000013</v>
      </c>
      <c r="O49" s="161">
        <v>994.6</v>
      </c>
      <c r="P49" s="161">
        <v>4830.8700000000008</v>
      </c>
      <c r="Q49" s="161">
        <v>0</v>
      </c>
      <c r="R49" s="162">
        <v>196.8</v>
      </c>
      <c r="S49" s="164">
        <f t="shared" si="38"/>
        <v>-651.6299999999992</v>
      </c>
      <c r="T49" s="161">
        <f t="shared" si="38"/>
        <v>0</v>
      </c>
      <c r="U49" s="161">
        <f t="shared" si="38"/>
        <v>-651.6299999999992</v>
      </c>
      <c r="V49" s="161">
        <f t="shared" si="38"/>
        <v>0</v>
      </c>
      <c r="W49" s="163">
        <f t="shared" si="38"/>
        <v>0</v>
      </c>
      <c r="X49" s="160">
        <f t="shared" si="7"/>
        <v>90.236143783994379</v>
      </c>
      <c r="Y49" s="161">
        <f t="shared" si="7"/>
        <v>100</v>
      </c>
      <c r="Z49" s="161">
        <f t="shared" si="7"/>
        <v>88.114363885088935</v>
      </c>
      <c r="AA49" s="161">
        <f t="shared" si="7"/>
        <v>0</v>
      </c>
      <c r="AB49" s="162">
        <f t="shared" si="7"/>
        <v>100</v>
      </c>
      <c r="AC49" s="165"/>
      <c r="AD49" s="166"/>
      <c r="AE49" s="167"/>
    </row>
    <row r="50" spans="1:31" ht="12.95" customHeight="1" x14ac:dyDescent="0.25">
      <c r="A50" s="171">
        <v>1026</v>
      </c>
      <c r="B50" s="158">
        <v>42</v>
      </c>
      <c r="C50" s="159" t="s">
        <v>1316</v>
      </c>
      <c r="D50" s="160">
        <f t="shared" si="11"/>
        <v>3226</v>
      </c>
      <c r="E50" s="161">
        <v>997.4</v>
      </c>
      <c r="F50" s="161">
        <v>1881.5</v>
      </c>
      <c r="G50" s="161">
        <v>347.1</v>
      </c>
      <c r="H50" s="162">
        <v>0</v>
      </c>
      <c r="I50" s="160">
        <f t="shared" si="13"/>
        <v>3254.6</v>
      </c>
      <c r="J50" s="161">
        <v>997.4</v>
      </c>
      <c r="K50" s="161">
        <v>1881.5</v>
      </c>
      <c r="L50" s="161">
        <v>347.1</v>
      </c>
      <c r="M50" s="163">
        <v>28.6</v>
      </c>
      <c r="N50" s="160">
        <f t="shared" si="45"/>
        <v>3249.4322999999999</v>
      </c>
      <c r="O50" s="161">
        <v>997.4</v>
      </c>
      <c r="P50" s="161">
        <v>1876.3323</v>
      </c>
      <c r="Q50" s="161">
        <v>347.1</v>
      </c>
      <c r="R50" s="162">
        <v>28.6</v>
      </c>
      <c r="S50" s="164">
        <f t="shared" si="38"/>
        <v>-5.167699999999968</v>
      </c>
      <c r="T50" s="161">
        <f t="shared" si="38"/>
        <v>0</v>
      </c>
      <c r="U50" s="161">
        <f t="shared" si="38"/>
        <v>-5.167699999999968</v>
      </c>
      <c r="V50" s="161">
        <f t="shared" si="38"/>
        <v>0</v>
      </c>
      <c r="W50" s="163">
        <f t="shared" si="38"/>
        <v>0</v>
      </c>
      <c r="X50" s="160">
        <f t="shared" si="7"/>
        <v>99.841218582928775</v>
      </c>
      <c r="Y50" s="161">
        <f t="shared" si="7"/>
        <v>100</v>
      </c>
      <c r="Z50" s="161">
        <f t="shared" si="7"/>
        <v>99.72534148285942</v>
      </c>
      <c r="AA50" s="161">
        <f t="shared" si="7"/>
        <v>100</v>
      </c>
      <c r="AB50" s="162">
        <f t="shared" si="7"/>
        <v>100</v>
      </c>
      <c r="AC50" s="165"/>
      <c r="AD50" s="166"/>
      <c r="AE50" s="167"/>
    </row>
    <row r="51" spans="1:31" ht="12.95" customHeight="1" x14ac:dyDescent="0.25">
      <c r="A51" s="171">
        <v>1027</v>
      </c>
      <c r="B51" s="158">
        <v>43</v>
      </c>
      <c r="C51" s="159" t="s">
        <v>1317</v>
      </c>
      <c r="D51" s="160">
        <f t="shared" si="11"/>
        <v>5552</v>
      </c>
      <c r="E51" s="161">
        <v>950.5</v>
      </c>
      <c r="F51" s="161">
        <v>4601.5</v>
      </c>
      <c r="G51" s="161">
        <v>0</v>
      </c>
      <c r="H51" s="162">
        <v>0</v>
      </c>
      <c r="I51" s="160">
        <f t="shared" si="13"/>
        <v>5712.9</v>
      </c>
      <c r="J51" s="161">
        <v>950.5</v>
      </c>
      <c r="K51" s="161">
        <v>4601.5</v>
      </c>
      <c r="L51" s="161">
        <v>0</v>
      </c>
      <c r="M51" s="163">
        <v>160.9</v>
      </c>
      <c r="N51" s="160">
        <f t="shared" si="45"/>
        <v>5712.9</v>
      </c>
      <c r="O51" s="161">
        <v>950.5</v>
      </c>
      <c r="P51" s="161">
        <v>4601.5</v>
      </c>
      <c r="Q51" s="161">
        <v>0</v>
      </c>
      <c r="R51" s="162">
        <v>160.9</v>
      </c>
      <c r="S51" s="164">
        <f t="shared" si="38"/>
        <v>0</v>
      </c>
      <c r="T51" s="161">
        <f t="shared" si="38"/>
        <v>0</v>
      </c>
      <c r="U51" s="161">
        <f t="shared" si="38"/>
        <v>0</v>
      </c>
      <c r="V51" s="161">
        <f t="shared" si="38"/>
        <v>0</v>
      </c>
      <c r="W51" s="163">
        <f t="shared" si="38"/>
        <v>0</v>
      </c>
      <c r="X51" s="160">
        <f t="shared" si="7"/>
        <v>100</v>
      </c>
      <c r="Y51" s="161">
        <f t="shared" si="7"/>
        <v>100</v>
      </c>
      <c r="Z51" s="161">
        <f t="shared" si="7"/>
        <v>100</v>
      </c>
      <c r="AA51" s="161">
        <f t="shared" si="7"/>
        <v>0</v>
      </c>
      <c r="AB51" s="162">
        <f t="shared" si="7"/>
        <v>100</v>
      </c>
      <c r="AC51" s="165"/>
      <c r="AD51" s="166"/>
      <c r="AE51" s="167"/>
    </row>
    <row r="52" spans="1:31" ht="12.95" customHeight="1" x14ac:dyDescent="0.25">
      <c r="A52" s="171">
        <v>1028</v>
      </c>
      <c r="B52" s="158">
        <v>44</v>
      </c>
      <c r="C52" s="159" t="s">
        <v>1318</v>
      </c>
      <c r="D52" s="160">
        <f t="shared" si="11"/>
        <v>2655.7</v>
      </c>
      <c r="E52" s="161">
        <v>501.1</v>
      </c>
      <c r="F52" s="161">
        <v>2154.6</v>
      </c>
      <c r="G52" s="161">
        <v>0</v>
      </c>
      <c r="H52" s="162">
        <v>0</v>
      </c>
      <c r="I52" s="160">
        <f t="shared" si="13"/>
        <v>2755.8999999999996</v>
      </c>
      <c r="J52" s="161">
        <v>501.1</v>
      </c>
      <c r="K52" s="161">
        <v>2154.6</v>
      </c>
      <c r="L52" s="161">
        <v>0</v>
      </c>
      <c r="M52" s="163">
        <v>100.2</v>
      </c>
      <c r="N52" s="160">
        <f t="shared" si="45"/>
        <v>2755.8999999999996</v>
      </c>
      <c r="O52" s="161">
        <v>501.1</v>
      </c>
      <c r="P52" s="161">
        <v>2154.6</v>
      </c>
      <c r="Q52" s="161">
        <v>0</v>
      </c>
      <c r="R52" s="162">
        <v>100.2</v>
      </c>
      <c r="S52" s="164">
        <f t="shared" si="38"/>
        <v>0</v>
      </c>
      <c r="T52" s="161">
        <f t="shared" si="38"/>
        <v>0</v>
      </c>
      <c r="U52" s="161">
        <f t="shared" si="38"/>
        <v>0</v>
      </c>
      <c r="V52" s="161">
        <f t="shared" si="38"/>
        <v>0</v>
      </c>
      <c r="W52" s="163">
        <f t="shared" si="38"/>
        <v>0</v>
      </c>
      <c r="X52" s="160">
        <f t="shared" si="7"/>
        <v>100</v>
      </c>
      <c r="Y52" s="161">
        <f t="shared" si="7"/>
        <v>100</v>
      </c>
      <c r="Z52" s="161">
        <f t="shared" si="7"/>
        <v>100</v>
      </c>
      <c r="AA52" s="161">
        <f t="shared" si="7"/>
        <v>0</v>
      </c>
      <c r="AB52" s="162">
        <f t="shared" si="7"/>
        <v>100</v>
      </c>
      <c r="AC52" s="165"/>
      <c r="AD52" s="166"/>
      <c r="AE52" s="167"/>
    </row>
    <row r="53" spans="1:31" ht="12.95" customHeight="1" x14ac:dyDescent="0.25">
      <c r="A53" s="171">
        <v>1029</v>
      </c>
      <c r="B53" s="158">
        <v>45</v>
      </c>
      <c r="C53" s="159" t="s">
        <v>1319</v>
      </c>
      <c r="D53" s="160">
        <f t="shared" si="11"/>
        <v>3567.2999999999997</v>
      </c>
      <c r="E53" s="161">
        <v>1037.5</v>
      </c>
      <c r="F53" s="161">
        <v>2275.6</v>
      </c>
      <c r="G53" s="161">
        <v>254.2</v>
      </c>
      <c r="H53" s="162">
        <v>0</v>
      </c>
      <c r="I53" s="160">
        <f t="shared" si="13"/>
        <v>6096</v>
      </c>
      <c r="J53" s="161">
        <v>1037.5</v>
      </c>
      <c r="K53" s="161">
        <v>2275.6</v>
      </c>
      <c r="L53" s="161">
        <v>254.2</v>
      </c>
      <c r="M53" s="163">
        <v>2528.6999999999998</v>
      </c>
      <c r="N53" s="160">
        <f t="shared" si="45"/>
        <v>5451.6961999999994</v>
      </c>
      <c r="O53" s="161">
        <v>1037.5</v>
      </c>
      <c r="P53" s="161">
        <v>1631.2962</v>
      </c>
      <c r="Q53" s="161">
        <v>254.2</v>
      </c>
      <c r="R53" s="162">
        <v>2528.6999999999998</v>
      </c>
      <c r="S53" s="164">
        <f t="shared" si="38"/>
        <v>-644.30380000000059</v>
      </c>
      <c r="T53" s="161">
        <f t="shared" si="38"/>
        <v>0</v>
      </c>
      <c r="U53" s="161">
        <f t="shared" si="38"/>
        <v>-644.30379999999991</v>
      </c>
      <c r="V53" s="161">
        <f t="shared" si="38"/>
        <v>0</v>
      </c>
      <c r="W53" s="163">
        <f t="shared" si="38"/>
        <v>0</v>
      </c>
      <c r="X53" s="160">
        <f t="shared" si="7"/>
        <v>89.430711942257219</v>
      </c>
      <c r="Y53" s="161">
        <f t="shared" si="7"/>
        <v>100</v>
      </c>
      <c r="Z53" s="161">
        <f t="shared" si="7"/>
        <v>71.686421163649143</v>
      </c>
      <c r="AA53" s="161">
        <f t="shared" si="7"/>
        <v>100</v>
      </c>
      <c r="AB53" s="162">
        <f t="shared" si="7"/>
        <v>100</v>
      </c>
      <c r="AC53" s="165"/>
      <c r="AD53" s="166"/>
      <c r="AE53" s="167"/>
    </row>
    <row r="54" spans="1:31" ht="12.95" customHeight="1" x14ac:dyDescent="0.25">
      <c r="A54" s="171">
        <v>1030</v>
      </c>
      <c r="B54" s="158">
        <v>46</v>
      </c>
      <c r="C54" s="159" t="s">
        <v>1320</v>
      </c>
      <c r="D54" s="160">
        <f t="shared" si="11"/>
        <v>3543.3</v>
      </c>
      <c r="E54" s="161">
        <v>922.8</v>
      </c>
      <c r="F54" s="161">
        <v>2620.5</v>
      </c>
      <c r="G54" s="161">
        <v>0</v>
      </c>
      <c r="H54" s="162">
        <v>0</v>
      </c>
      <c r="I54" s="160">
        <f t="shared" si="13"/>
        <v>3566.3</v>
      </c>
      <c r="J54" s="161">
        <v>922.8</v>
      </c>
      <c r="K54" s="161">
        <v>2620.5</v>
      </c>
      <c r="L54" s="161">
        <v>0</v>
      </c>
      <c r="M54" s="163">
        <v>23</v>
      </c>
      <c r="N54" s="160">
        <f t="shared" si="45"/>
        <v>3565.9576999999999</v>
      </c>
      <c r="O54" s="161">
        <v>922.8</v>
      </c>
      <c r="P54" s="161">
        <v>2620.1577000000002</v>
      </c>
      <c r="Q54" s="161">
        <v>0</v>
      </c>
      <c r="R54" s="162">
        <v>23</v>
      </c>
      <c r="S54" s="164">
        <f t="shared" si="38"/>
        <v>-0.34230000000025029</v>
      </c>
      <c r="T54" s="161">
        <f t="shared" si="38"/>
        <v>0</v>
      </c>
      <c r="U54" s="161">
        <f t="shared" si="38"/>
        <v>-0.34229999999979555</v>
      </c>
      <c r="V54" s="161">
        <f t="shared" si="38"/>
        <v>0</v>
      </c>
      <c r="W54" s="163">
        <f t="shared" si="38"/>
        <v>0</v>
      </c>
      <c r="X54" s="160">
        <f t="shared" si="7"/>
        <v>99.990401817009229</v>
      </c>
      <c r="Y54" s="161">
        <f t="shared" si="7"/>
        <v>100</v>
      </c>
      <c r="Z54" s="161">
        <f t="shared" si="7"/>
        <v>99.986937607326851</v>
      </c>
      <c r="AA54" s="161">
        <f t="shared" si="7"/>
        <v>0</v>
      </c>
      <c r="AB54" s="162">
        <f t="shared" si="7"/>
        <v>100</v>
      </c>
      <c r="AC54" s="165"/>
      <c r="AD54" s="166"/>
      <c r="AE54" s="167"/>
    </row>
    <row r="55" spans="1:31" ht="12.95" customHeight="1" x14ac:dyDescent="0.25">
      <c r="A55" s="171">
        <v>1031</v>
      </c>
      <c r="B55" s="158">
        <v>47</v>
      </c>
      <c r="C55" s="159" t="s">
        <v>1321</v>
      </c>
      <c r="D55" s="160">
        <f t="shared" si="11"/>
        <v>4248</v>
      </c>
      <c r="E55" s="161">
        <v>1196.0999999999999</v>
      </c>
      <c r="F55" s="161">
        <v>3051.9</v>
      </c>
      <c r="G55" s="161">
        <v>0</v>
      </c>
      <c r="H55" s="162">
        <v>0</v>
      </c>
      <c r="I55" s="160">
        <f t="shared" si="13"/>
        <v>4287</v>
      </c>
      <c r="J55" s="161">
        <v>1196.0999999999999</v>
      </c>
      <c r="K55" s="161">
        <v>3051.9</v>
      </c>
      <c r="L55" s="161">
        <v>0</v>
      </c>
      <c r="M55" s="163">
        <v>39</v>
      </c>
      <c r="N55" s="160">
        <f t="shared" si="45"/>
        <v>4282.9531999999999</v>
      </c>
      <c r="O55" s="161">
        <v>1196.0999999999999</v>
      </c>
      <c r="P55" s="161">
        <v>3047.8532</v>
      </c>
      <c r="Q55" s="161">
        <v>0</v>
      </c>
      <c r="R55" s="162">
        <v>39</v>
      </c>
      <c r="S55" s="164">
        <f t="shared" si="38"/>
        <v>-4.0468000000000757</v>
      </c>
      <c r="T55" s="161">
        <f t="shared" si="38"/>
        <v>0</v>
      </c>
      <c r="U55" s="161">
        <f t="shared" si="38"/>
        <v>-4.0468000000000757</v>
      </c>
      <c r="V55" s="161">
        <f t="shared" si="38"/>
        <v>0</v>
      </c>
      <c r="W55" s="163">
        <f t="shared" si="38"/>
        <v>0</v>
      </c>
      <c r="X55" s="160">
        <f t="shared" si="7"/>
        <v>99.90560298577094</v>
      </c>
      <c r="Y55" s="161">
        <f t="shared" si="7"/>
        <v>100</v>
      </c>
      <c r="Z55" s="161">
        <f t="shared" si="7"/>
        <v>99.867400635669583</v>
      </c>
      <c r="AA55" s="161">
        <f t="shared" si="7"/>
        <v>0</v>
      </c>
      <c r="AB55" s="162">
        <f t="shared" si="7"/>
        <v>100</v>
      </c>
      <c r="AC55" s="165"/>
      <c r="AD55" s="166"/>
      <c r="AE55" s="167"/>
    </row>
    <row r="56" spans="1:31" ht="12.95" customHeight="1" x14ac:dyDescent="0.25">
      <c r="A56" s="171">
        <v>1032</v>
      </c>
      <c r="B56" s="158">
        <v>48</v>
      </c>
      <c r="C56" s="159" t="s">
        <v>1322</v>
      </c>
      <c r="D56" s="160">
        <f t="shared" si="11"/>
        <v>1332</v>
      </c>
      <c r="E56" s="161">
        <v>1088.7</v>
      </c>
      <c r="F56" s="161">
        <v>243.3</v>
      </c>
      <c r="G56" s="161">
        <v>0</v>
      </c>
      <c r="H56" s="162">
        <v>0</v>
      </c>
      <c r="I56" s="160">
        <f t="shared" si="13"/>
        <v>1352.8</v>
      </c>
      <c r="J56" s="161">
        <v>1088.7</v>
      </c>
      <c r="K56" s="161">
        <v>243.3</v>
      </c>
      <c r="L56" s="161">
        <v>0</v>
      </c>
      <c r="M56" s="163">
        <v>20.8</v>
      </c>
      <c r="N56" s="160">
        <f t="shared" si="45"/>
        <v>1352.8</v>
      </c>
      <c r="O56" s="161">
        <v>1088.7</v>
      </c>
      <c r="P56" s="161">
        <v>243.3</v>
      </c>
      <c r="Q56" s="161">
        <v>0</v>
      </c>
      <c r="R56" s="162">
        <v>20.8</v>
      </c>
      <c r="S56" s="164">
        <f t="shared" si="38"/>
        <v>0</v>
      </c>
      <c r="T56" s="161">
        <f t="shared" si="38"/>
        <v>0</v>
      </c>
      <c r="U56" s="161">
        <f t="shared" si="38"/>
        <v>0</v>
      </c>
      <c r="V56" s="161">
        <f t="shared" si="38"/>
        <v>0</v>
      </c>
      <c r="W56" s="163">
        <f t="shared" si="38"/>
        <v>0</v>
      </c>
      <c r="X56" s="160">
        <f t="shared" si="7"/>
        <v>100</v>
      </c>
      <c r="Y56" s="161">
        <f t="shared" si="7"/>
        <v>100</v>
      </c>
      <c r="Z56" s="161">
        <f t="shared" si="7"/>
        <v>100</v>
      </c>
      <c r="AA56" s="161">
        <f t="shared" si="7"/>
        <v>0</v>
      </c>
      <c r="AB56" s="162">
        <f t="shared" si="7"/>
        <v>100</v>
      </c>
      <c r="AC56" s="165"/>
      <c r="AD56" s="166"/>
      <c r="AE56" s="167"/>
    </row>
    <row r="57" spans="1:31" ht="12.95" customHeight="1" x14ac:dyDescent="0.25">
      <c r="A57" s="171">
        <v>1033</v>
      </c>
      <c r="B57" s="158">
        <v>49</v>
      </c>
      <c r="C57" s="159" t="s">
        <v>1323</v>
      </c>
      <c r="D57" s="160">
        <f t="shared" si="11"/>
        <v>5545.5</v>
      </c>
      <c r="E57" s="161">
        <v>509.8</v>
      </c>
      <c r="F57" s="161">
        <v>5035.7</v>
      </c>
      <c r="G57" s="161">
        <v>0</v>
      </c>
      <c r="H57" s="162">
        <v>0</v>
      </c>
      <c r="I57" s="160">
        <f t="shared" si="13"/>
        <v>5728.7</v>
      </c>
      <c r="J57" s="161">
        <v>509.8</v>
      </c>
      <c r="K57" s="161">
        <v>5035.7</v>
      </c>
      <c r="L57" s="161">
        <v>0</v>
      </c>
      <c r="M57" s="163">
        <v>183.2</v>
      </c>
      <c r="N57" s="160">
        <f t="shared" si="45"/>
        <v>5208.9426000000003</v>
      </c>
      <c r="O57" s="161">
        <v>509.8</v>
      </c>
      <c r="P57" s="161">
        <v>4515.9426000000003</v>
      </c>
      <c r="Q57" s="161">
        <v>0</v>
      </c>
      <c r="R57" s="162">
        <v>183.2</v>
      </c>
      <c r="S57" s="164">
        <f t="shared" si="38"/>
        <v>-519.75739999999951</v>
      </c>
      <c r="T57" s="161">
        <f t="shared" si="38"/>
        <v>0</v>
      </c>
      <c r="U57" s="161">
        <f t="shared" si="38"/>
        <v>-519.75739999999951</v>
      </c>
      <c r="V57" s="161">
        <f t="shared" si="38"/>
        <v>0</v>
      </c>
      <c r="W57" s="163">
        <f t="shared" si="38"/>
        <v>0</v>
      </c>
      <c r="X57" s="160">
        <f t="shared" si="7"/>
        <v>90.927131810009271</v>
      </c>
      <c r="Y57" s="161">
        <f t="shared" si="7"/>
        <v>100</v>
      </c>
      <c r="Z57" s="161">
        <f t="shared" si="7"/>
        <v>89.678547173183475</v>
      </c>
      <c r="AA57" s="161">
        <f t="shared" si="7"/>
        <v>0</v>
      </c>
      <c r="AB57" s="162">
        <f t="shared" si="7"/>
        <v>100</v>
      </c>
      <c r="AC57" s="165"/>
      <c r="AD57" s="166"/>
      <c r="AE57" s="167"/>
    </row>
    <row r="58" spans="1:31" ht="12.95" customHeight="1" x14ac:dyDescent="0.25">
      <c r="A58" s="171">
        <v>1034</v>
      </c>
      <c r="B58" s="158">
        <v>50</v>
      </c>
      <c r="C58" s="159" t="s">
        <v>1324</v>
      </c>
      <c r="D58" s="160">
        <f t="shared" si="11"/>
        <v>10251.5</v>
      </c>
      <c r="E58" s="161">
        <v>1309.4000000000001</v>
      </c>
      <c r="F58" s="161">
        <v>8923.9</v>
      </c>
      <c r="G58" s="161">
        <v>18.2</v>
      </c>
      <c r="H58" s="162">
        <v>0</v>
      </c>
      <c r="I58" s="160">
        <f t="shared" si="13"/>
        <v>12808.8</v>
      </c>
      <c r="J58" s="161">
        <v>1309.4000000000001</v>
      </c>
      <c r="K58" s="161">
        <v>8923.9</v>
      </c>
      <c r="L58" s="161">
        <v>18.2</v>
      </c>
      <c r="M58" s="163">
        <v>2557.3000000000002</v>
      </c>
      <c r="N58" s="160">
        <f t="shared" si="45"/>
        <v>11827.602300000002</v>
      </c>
      <c r="O58" s="161">
        <v>1309.4000000000001</v>
      </c>
      <c r="P58" s="161">
        <v>7942.7022999999999</v>
      </c>
      <c r="Q58" s="161">
        <v>18.2</v>
      </c>
      <c r="R58" s="162">
        <v>2557.3000000000002</v>
      </c>
      <c r="S58" s="164">
        <f t="shared" si="38"/>
        <v>-981.19769999999698</v>
      </c>
      <c r="T58" s="161">
        <f t="shared" si="38"/>
        <v>0</v>
      </c>
      <c r="U58" s="161">
        <f t="shared" si="38"/>
        <v>-981.19769999999971</v>
      </c>
      <c r="V58" s="161">
        <f t="shared" si="38"/>
        <v>0</v>
      </c>
      <c r="W58" s="163">
        <f t="shared" si="38"/>
        <v>0</v>
      </c>
      <c r="X58" s="160">
        <f t="shared" si="7"/>
        <v>92.339659452876163</v>
      </c>
      <c r="Y58" s="161">
        <f t="shared" si="7"/>
        <v>100</v>
      </c>
      <c r="Z58" s="161">
        <f t="shared" si="7"/>
        <v>89.004833088672001</v>
      </c>
      <c r="AA58" s="161">
        <f t="shared" si="7"/>
        <v>100</v>
      </c>
      <c r="AB58" s="162">
        <f t="shared" si="7"/>
        <v>100</v>
      </c>
      <c r="AC58" s="165"/>
      <c r="AD58" s="166"/>
      <c r="AE58" s="167"/>
    </row>
    <row r="59" spans="1:31" ht="12.95" customHeight="1" x14ac:dyDescent="0.25">
      <c r="A59" s="171">
        <v>1035</v>
      </c>
      <c r="B59" s="158">
        <v>51</v>
      </c>
      <c r="C59" s="159" t="s">
        <v>1325</v>
      </c>
      <c r="D59" s="160">
        <f t="shared" si="11"/>
        <v>4674.3999999999996</v>
      </c>
      <c r="E59" s="161">
        <v>1105.0999999999999</v>
      </c>
      <c r="F59" s="161">
        <v>3399.4</v>
      </c>
      <c r="G59" s="161">
        <v>169.9</v>
      </c>
      <c r="H59" s="162">
        <v>0</v>
      </c>
      <c r="I59" s="160">
        <f t="shared" si="13"/>
        <v>4746.8999999999996</v>
      </c>
      <c r="J59" s="161">
        <v>1105.0999999999999</v>
      </c>
      <c r="K59" s="161">
        <v>3399.4</v>
      </c>
      <c r="L59" s="161">
        <v>169.9</v>
      </c>
      <c r="M59" s="163">
        <v>72.5</v>
      </c>
      <c r="N59" s="160">
        <f t="shared" si="45"/>
        <v>4206.4038</v>
      </c>
      <c r="O59" s="161">
        <v>1105.0999999999999</v>
      </c>
      <c r="P59" s="161">
        <v>2858.9038</v>
      </c>
      <c r="Q59" s="161">
        <v>169.9</v>
      </c>
      <c r="R59" s="162">
        <v>72.5</v>
      </c>
      <c r="S59" s="164">
        <f t="shared" si="38"/>
        <v>-540.49619999999959</v>
      </c>
      <c r="T59" s="161">
        <f t="shared" si="38"/>
        <v>0</v>
      </c>
      <c r="U59" s="161">
        <f t="shared" si="38"/>
        <v>-540.49620000000004</v>
      </c>
      <c r="V59" s="161">
        <f t="shared" si="38"/>
        <v>0</v>
      </c>
      <c r="W59" s="163">
        <f t="shared" si="38"/>
        <v>0</v>
      </c>
      <c r="X59" s="160">
        <f t="shared" si="7"/>
        <v>88.613701573658616</v>
      </c>
      <c r="Y59" s="161">
        <f t="shared" si="7"/>
        <v>100</v>
      </c>
      <c r="Z59" s="161">
        <f t="shared" si="7"/>
        <v>84.100247102429833</v>
      </c>
      <c r="AA59" s="161">
        <f t="shared" si="7"/>
        <v>100</v>
      </c>
      <c r="AB59" s="162">
        <f t="shared" si="7"/>
        <v>100</v>
      </c>
      <c r="AC59" s="165"/>
      <c r="AD59" s="166"/>
      <c r="AE59" s="167"/>
    </row>
    <row r="60" spans="1:31" ht="12.95" customHeight="1" x14ac:dyDescent="0.25">
      <c r="A60" s="171">
        <v>1036</v>
      </c>
      <c r="B60" s="158">
        <v>52</v>
      </c>
      <c r="C60" s="159" t="s">
        <v>1326</v>
      </c>
      <c r="D60" s="160">
        <f t="shared" si="11"/>
        <v>7381.2999999999993</v>
      </c>
      <c r="E60" s="161">
        <v>1237.5999999999999</v>
      </c>
      <c r="F60" s="161">
        <v>6143.7</v>
      </c>
      <c r="G60" s="161">
        <v>0</v>
      </c>
      <c r="H60" s="162">
        <v>0</v>
      </c>
      <c r="I60" s="160">
        <f t="shared" si="13"/>
        <v>7533.0999999999995</v>
      </c>
      <c r="J60" s="161">
        <v>1237.5999999999999</v>
      </c>
      <c r="K60" s="161">
        <v>6143.7</v>
      </c>
      <c r="L60" s="161">
        <v>0</v>
      </c>
      <c r="M60" s="163">
        <v>151.80000000000001</v>
      </c>
      <c r="N60" s="160">
        <f t="shared" si="45"/>
        <v>7532.9206000000004</v>
      </c>
      <c r="O60" s="161">
        <v>1237.5999999999999</v>
      </c>
      <c r="P60" s="161">
        <v>6143.5205999999998</v>
      </c>
      <c r="Q60" s="161">
        <v>0</v>
      </c>
      <c r="R60" s="162">
        <v>151.80000000000001</v>
      </c>
      <c r="S60" s="164">
        <f t="shared" si="38"/>
        <v>-0.17939999999907741</v>
      </c>
      <c r="T60" s="161">
        <f t="shared" si="38"/>
        <v>0</v>
      </c>
      <c r="U60" s="161">
        <f t="shared" si="38"/>
        <v>-0.1793999999999869</v>
      </c>
      <c r="V60" s="161">
        <f t="shared" si="38"/>
        <v>0</v>
      </c>
      <c r="W60" s="163">
        <f t="shared" si="38"/>
        <v>0</v>
      </c>
      <c r="X60" s="160">
        <f t="shared" si="7"/>
        <v>99.997618510307845</v>
      </c>
      <c r="Y60" s="161">
        <f t="shared" si="7"/>
        <v>100</v>
      </c>
      <c r="Z60" s="161">
        <f t="shared" si="7"/>
        <v>99.997079935543738</v>
      </c>
      <c r="AA60" s="161">
        <f t="shared" si="7"/>
        <v>0</v>
      </c>
      <c r="AB60" s="162">
        <f t="shared" si="7"/>
        <v>100</v>
      </c>
      <c r="AC60" s="165"/>
      <c r="AD60" s="166"/>
      <c r="AE60" s="167"/>
    </row>
    <row r="61" spans="1:31" ht="12.95" customHeight="1" x14ac:dyDescent="0.25">
      <c r="A61" s="171">
        <v>1037</v>
      </c>
      <c r="B61" s="158">
        <v>53</v>
      </c>
      <c r="C61" s="159" t="s">
        <v>1327</v>
      </c>
      <c r="D61" s="160">
        <f t="shared" si="11"/>
        <v>2533.3000000000002</v>
      </c>
      <c r="E61" s="161">
        <v>446.5</v>
      </c>
      <c r="F61" s="161">
        <v>2086.8000000000002</v>
      </c>
      <c r="G61" s="161">
        <v>0</v>
      </c>
      <c r="H61" s="162">
        <v>0</v>
      </c>
      <c r="I61" s="160">
        <f t="shared" si="13"/>
        <v>2626.4</v>
      </c>
      <c r="J61" s="161">
        <v>446.5</v>
      </c>
      <c r="K61" s="161">
        <v>2086.8000000000002</v>
      </c>
      <c r="L61" s="161">
        <v>0</v>
      </c>
      <c r="M61" s="163">
        <v>93.1</v>
      </c>
      <c r="N61" s="160">
        <f t="shared" si="45"/>
        <v>2585.8367000000003</v>
      </c>
      <c r="O61" s="161">
        <v>446.5</v>
      </c>
      <c r="P61" s="161">
        <v>2046.2367000000002</v>
      </c>
      <c r="Q61" s="161">
        <v>0</v>
      </c>
      <c r="R61" s="162">
        <v>93.1</v>
      </c>
      <c r="S61" s="164">
        <f t="shared" si="38"/>
        <v>-40.563299999999799</v>
      </c>
      <c r="T61" s="161">
        <f t="shared" si="38"/>
        <v>0</v>
      </c>
      <c r="U61" s="161">
        <f t="shared" si="38"/>
        <v>-40.563300000000027</v>
      </c>
      <c r="V61" s="161">
        <f t="shared" si="38"/>
        <v>0</v>
      </c>
      <c r="W61" s="163">
        <f t="shared" si="38"/>
        <v>0</v>
      </c>
      <c r="X61" s="160">
        <f t="shared" si="7"/>
        <v>98.455555132500777</v>
      </c>
      <c r="Y61" s="161">
        <f t="shared" si="7"/>
        <v>100</v>
      </c>
      <c r="Z61" s="161">
        <f t="shared" si="7"/>
        <v>98.056196089706731</v>
      </c>
      <c r="AA61" s="161">
        <f t="shared" si="7"/>
        <v>0</v>
      </c>
      <c r="AB61" s="162">
        <f t="shared" si="7"/>
        <v>100</v>
      </c>
      <c r="AC61" s="165"/>
      <c r="AD61" s="166"/>
      <c r="AE61" s="167"/>
    </row>
    <row r="62" spans="1:31" ht="12.95" customHeight="1" x14ac:dyDescent="0.25">
      <c r="A62" s="171">
        <v>1038</v>
      </c>
      <c r="B62" s="158">
        <v>54</v>
      </c>
      <c r="C62" s="159" t="s">
        <v>1328</v>
      </c>
      <c r="D62" s="160">
        <f t="shared" si="11"/>
        <v>7606.4</v>
      </c>
      <c r="E62" s="161">
        <v>924</v>
      </c>
      <c r="F62" s="161">
        <v>6682.4</v>
      </c>
      <c r="G62" s="161">
        <v>0</v>
      </c>
      <c r="H62" s="162">
        <v>0</v>
      </c>
      <c r="I62" s="160">
        <f t="shared" si="13"/>
        <v>8037.5999999999995</v>
      </c>
      <c r="J62" s="161">
        <v>924</v>
      </c>
      <c r="K62" s="161">
        <v>6682.4</v>
      </c>
      <c r="L62" s="161">
        <v>0</v>
      </c>
      <c r="M62" s="163">
        <v>431.2</v>
      </c>
      <c r="N62" s="160">
        <f t="shared" si="45"/>
        <v>7902.8650999999991</v>
      </c>
      <c r="O62" s="161">
        <v>924</v>
      </c>
      <c r="P62" s="161">
        <v>6547.6650999999993</v>
      </c>
      <c r="Q62" s="161">
        <v>0</v>
      </c>
      <c r="R62" s="162">
        <v>431.2</v>
      </c>
      <c r="S62" s="164">
        <f t="shared" si="38"/>
        <v>-134.73490000000038</v>
      </c>
      <c r="T62" s="161">
        <f t="shared" si="38"/>
        <v>0</v>
      </c>
      <c r="U62" s="161">
        <f t="shared" si="38"/>
        <v>-134.73490000000038</v>
      </c>
      <c r="V62" s="161">
        <f t="shared" si="38"/>
        <v>0</v>
      </c>
      <c r="W62" s="163">
        <f t="shared" si="38"/>
        <v>0</v>
      </c>
      <c r="X62" s="160">
        <f t="shared" si="7"/>
        <v>98.323692395740011</v>
      </c>
      <c r="Y62" s="161">
        <f t="shared" si="7"/>
        <v>100</v>
      </c>
      <c r="Z62" s="161">
        <f t="shared" si="7"/>
        <v>97.983734885669818</v>
      </c>
      <c r="AA62" s="161">
        <f t="shared" si="7"/>
        <v>0</v>
      </c>
      <c r="AB62" s="162">
        <f t="shared" si="7"/>
        <v>100</v>
      </c>
      <c r="AC62" s="165"/>
      <c r="AD62" s="166"/>
      <c r="AE62" s="167"/>
    </row>
    <row r="63" spans="1:31" ht="12.95" customHeight="1" x14ac:dyDescent="0.25">
      <c r="A63" s="171">
        <v>1039</v>
      </c>
      <c r="B63" s="158">
        <v>55</v>
      </c>
      <c r="C63" s="159" t="s">
        <v>1329</v>
      </c>
      <c r="D63" s="160">
        <f t="shared" si="11"/>
        <v>737.7</v>
      </c>
      <c r="E63" s="161">
        <v>561</v>
      </c>
      <c r="F63" s="161">
        <v>176.7</v>
      </c>
      <c r="G63" s="161">
        <v>0</v>
      </c>
      <c r="H63" s="162">
        <v>0</v>
      </c>
      <c r="I63" s="160">
        <f t="shared" si="13"/>
        <v>833.2</v>
      </c>
      <c r="J63" s="161">
        <v>561</v>
      </c>
      <c r="K63" s="161">
        <v>176.7</v>
      </c>
      <c r="L63" s="161">
        <v>0</v>
      </c>
      <c r="M63" s="163">
        <v>95.5</v>
      </c>
      <c r="N63" s="160">
        <f t="shared" si="45"/>
        <v>832.36180000000002</v>
      </c>
      <c r="O63" s="161">
        <v>561</v>
      </c>
      <c r="P63" s="161">
        <v>175.86179999999999</v>
      </c>
      <c r="Q63" s="161">
        <v>0</v>
      </c>
      <c r="R63" s="162">
        <v>95.5</v>
      </c>
      <c r="S63" s="164">
        <f t="shared" si="38"/>
        <v>-0.83820000000002892</v>
      </c>
      <c r="T63" s="161">
        <f t="shared" si="38"/>
        <v>0</v>
      </c>
      <c r="U63" s="161">
        <f t="shared" si="38"/>
        <v>-0.8382000000000005</v>
      </c>
      <c r="V63" s="161">
        <f t="shared" si="38"/>
        <v>0</v>
      </c>
      <c r="W63" s="163">
        <f t="shared" si="38"/>
        <v>0</v>
      </c>
      <c r="X63" s="160">
        <f t="shared" si="7"/>
        <v>99.89939990398463</v>
      </c>
      <c r="Y63" s="161">
        <f t="shared" si="7"/>
        <v>100</v>
      </c>
      <c r="Z63" s="161">
        <f t="shared" si="7"/>
        <v>99.525636672325973</v>
      </c>
      <c r="AA63" s="161">
        <f t="shared" si="7"/>
        <v>0</v>
      </c>
      <c r="AB63" s="162">
        <f t="shared" si="7"/>
        <v>100</v>
      </c>
      <c r="AC63" s="165"/>
      <c r="AD63" s="166"/>
      <c r="AE63" s="167"/>
    </row>
    <row r="64" spans="1:31" ht="12.95" customHeight="1" x14ac:dyDescent="0.25">
      <c r="A64" s="171">
        <v>1040</v>
      </c>
      <c r="B64" s="158">
        <v>56</v>
      </c>
      <c r="C64" s="159" t="s">
        <v>1330</v>
      </c>
      <c r="D64" s="160">
        <f t="shared" si="11"/>
        <v>976.59999999999991</v>
      </c>
      <c r="E64" s="161">
        <v>935.8</v>
      </c>
      <c r="F64" s="161">
        <v>40.799999999999997</v>
      </c>
      <c r="G64" s="161">
        <v>0</v>
      </c>
      <c r="H64" s="162">
        <v>0</v>
      </c>
      <c r="I64" s="160">
        <f t="shared" si="13"/>
        <v>978.39999999999986</v>
      </c>
      <c r="J64" s="161">
        <v>935.8</v>
      </c>
      <c r="K64" s="161">
        <v>40.799999999999997</v>
      </c>
      <c r="L64" s="161">
        <v>0</v>
      </c>
      <c r="M64" s="163">
        <v>1.8</v>
      </c>
      <c r="N64" s="160">
        <f t="shared" si="45"/>
        <v>978.39999999999986</v>
      </c>
      <c r="O64" s="161">
        <v>935.8</v>
      </c>
      <c r="P64" s="161">
        <v>40.799999999999997</v>
      </c>
      <c r="Q64" s="161">
        <v>0</v>
      </c>
      <c r="R64" s="162">
        <v>1.8</v>
      </c>
      <c r="S64" s="164">
        <f t="shared" si="38"/>
        <v>0</v>
      </c>
      <c r="T64" s="161">
        <f t="shared" si="38"/>
        <v>0</v>
      </c>
      <c r="U64" s="161">
        <f t="shared" si="38"/>
        <v>0</v>
      </c>
      <c r="V64" s="161">
        <f t="shared" si="38"/>
        <v>0</v>
      </c>
      <c r="W64" s="163">
        <f t="shared" si="38"/>
        <v>0</v>
      </c>
      <c r="X64" s="160">
        <f t="shared" ref="X64:AB125" si="46">IF(I64=0,0,N64/I64*100)</f>
        <v>100</v>
      </c>
      <c r="Y64" s="161">
        <f t="shared" si="46"/>
        <v>100</v>
      </c>
      <c r="Z64" s="161">
        <f t="shared" si="46"/>
        <v>100</v>
      </c>
      <c r="AA64" s="161">
        <f t="shared" si="46"/>
        <v>0</v>
      </c>
      <c r="AB64" s="162">
        <f t="shared" si="46"/>
        <v>100</v>
      </c>
      <c r="AC64" s="165"/>
      <c r="AD64" s="166"/>
      <c r="AE64" s="167"/>
    </row>
    <row r="65" spans="1:31" ht="12.95" customHeight="1" x14ac:dyDescent="0.25">
      <c r="A65" s="171">
        <v>1042</v>
      </c>
      <c r="B65" s="158">
        <v>57</v>
      </c>
      <c r="C65" s="159" t="s">
        <v>1331</v>
      </c>
      <c r="D65" s="160">
        <f t="shared" si="11"/>
        <v>4917.1000000000004</v>
      </c>
      <c r="E65" s="161">
        <v>1226.8</v>
      </c>
      <c r="F65" s="161">
        <v>3690.3</v>
      </c>
      <c r="G65" s="161">
        <v>0</v>
      </c>
      <c r="H65" s="162">
        <v>0</v>
      </c>
      <c r="I65" s="160">
        <f t="shared" si="13"/>
        <v>4984.2999999999993</v>
      </c>
      <c r="J65" s="161">
        <v>1226.8</v>
      </c>
      <c r="K65" s="161">
        <v>3690.2999999999997</v>
      </c>
      <c r="L65" s="161">
        <v>0</v>
      </c>
      <c r="M65" s="163">
        <v>67.199999999999989</v>
      </c>
      <c r="N65" s="160">
        <f t="shared" si="45"/>
        <v>4910.8885</v>
      </c>
      <c r="O65" s="161">
        <v>1226.8</v>
      </c>
      <c r="P65" s="161">
        <v>3616.8885</v>
      </c>
      <c r="Q65" s="161">
        <v>0</v>
      </c>
      <c r="R65" s="162">
        <v>67.199999999999989</v>
      </c>
      <c r="S65" s="164">
        <f t="shared" si="38"/>
        <v>-73.411499999999251</v>
      </c>
      <c r="T65" s="161">
        <f t="shared" si="38"/>
        <v>0</v>
      </c>
      <c r="U65" s="161">
        <f t="shared" si="38"/>
        <v>-73.411499999999705</v>
      </c>
      <c r="V65" s="161">
        <f t="shared" si="38"/>
        <v>0</v>
      </c>
      <c r="W65" s="163">
        <f t="shared" si="38"/>
        <v>0</v>
      </c>
      <c r="X65" s="160">
        <f t="shared" si="46"/>
        <v>98.527145236041179</v>
      </c>
      <c r="Y65" s="161">
        <f t="shared" si="46"/>
        <v>100</v>
      </c>
      <c r="Z65" s="161">
        <f t="shared" si="46"/>
        <v>98.010690187789621</v>
      </c>
      <c r="AA65" s="161">
        <f t="shared" si="46"/>
        <v>0</v>
      </c>
      <c r="AB65" s="162">
        <f t="shared" si="46"/>
        <v>100</v>
      </c>
      <c r="AC65" s="165"/>
      <c r="AD65" s="166"/>
      <c r="AE65" s="167"/>
    </row>
    <row r="66" spans="1:31" ht="12.95" customHeight="1" x14ac:dyDescent="0.25">
      <c r="A66" s="171">
        <v>1043</v>
      </c>
      <c r="B66" s="158">
        <v>58</v>
      </c>
      <c r="C66" s="159" t="s">
        <v>1332</v>
      </c>
      <c r="D66" s="160">
        <f t="shared" si="11"/>
        <v>3481.1</v>
      </c>
      <c r="E66" s="161">
        <v>358.6</v>
      </c>
      <c r="F66" s="161">
        <v>3122.5</v>
      </c>
      <c r="G66" s="161">
        <v>0</v>
      </c>
      <c r="H66" s="162">
        <v>0</v>
      </c>
      <c r="I66" s="160">
        <f t="shared" si="13"/>
        <v>3716.2999999999997</v>
      </c>
      <c r="J66" s="161">
        <v>358.6</v>
      </c>
      <c r="K66" s="161">
        <v>3122.5</v>
      </c>
      <c r="L66" s="161">
        <v>0</v>
      </c>
      <c r="M66" s="163">
        <v>235.2</v>
      </c>
      <c r="N66" s="160">
        <f t="shared" si="45"/>
        <v>3716.2999999999997</v>
      </c>
      <c r="O66" s="161">
        <v>358.6</v>
      </c>
      <c r="P66" s="161">
        <v>3122.5</v>
      </c>
      <c r="Q66" s="161">
        <v>0</v>
      </c>
      <c r="R66" s="162">
        <v>235.2</v>
      </c>
      <c r="S66" s="164">
        <f t="shared" si="38"/>
        <v>0</v>
      </c>
      <c r="T66" s="161">
        <f t="shared" si="38"/>
        <v>0</v>
      </c>
      <c r="U66" s="161">
        <f t="shared" si="38"/>
        <v>0</v>
      </c>
      <c r="V66" s="161">
        <f t="shared" si="38"/>
        <v>0</v>
      </c>
      <c r="W66" s="163">
        <f t="shared" si="38"/>
        <v>0</v>
      </c>
      <c r="X66" s="160">
        <f t="shared" si="46"/>
        <v>100</v>
      </c>
      <c r="Y66" s="161">
        <f t="shared" si="46"/>
        <v>100</v>
      </c>
      <c r="Z66" s="161">
        <f t="shared" si="46"/>
        <v>100</v>
      </c>
      <c r="AA66" s="161">
        <f t="shared" si="46"/>
        <v>0</v>
      </c>
      <c r="AB66" s="162">
        <f t="shared" si="46"/>
        <v>100</v>
      </c>
      <c r="AC66" s="165"/>
      <c r="AD66" s="166"/>
      <c r="AE66" s="167"/>
    </row>
    <row r="67" spans="1:31" ht="12.95" customHeight="1" x14ac:dyDescent="0.25">
      <c r="A67" s="171">
        <v>1045</v>
      </c>
      <c r="B67" s="158">
        <v>59</v>
      </c>
      <c r="C67" s="159" t="s">
        <v>1333</v>
      </c>
      <c r="D67" s="160">
        <f t="shared" si="11"/>
        <v>3986.9</v>
      </c>
      <c r="E67" s="161">
        <v>1080</v>
      </c>
      <c r="F67" s="161">
        <v>2865</v>
      </c>
      <c r="G67" s="161">
        <v>41.9</v>
      </c>
      <c r="H67" s="162">
        <v>0</v>
      </c>
      <c r="I67" s="160">
        <f t="shared" si="13"/>
        <v>4056.3</v>
      </c>
      <c r="J67" s="161">
        <v>1080</v>
      </c>
      <c r="K67" s="161">
        <v>2865</v>
      </c>
      <c r="L67" s="161">
        <v>41.9</v>
      </c>
      <c r="M67" s="163">
        <v>69.400000000000006</v>
      </c>
      <c r="N67" s="160">
        <f t="shared" si="45"/>
        <v>3887.0682000000002</v>
      </c>
      <c r="O67" s="161">
        <v>1080</v>
      </c>
      <c r="P67" s="161">
        <v>2695.7682</v>
      </c>
      <c r="Q67" s="161">
        <v>41.9</v>
      </c>
      <c r="R67" s="162">
        <v>69.400000000000006</v>
      </c>
      <c r="S67" s="164">
        <f t="shared" si="38"/>
        <v>-169.23180000000002</v>
      </c>
      <c r="T67" s="161">
        <f t="shared" si="38"/>
        <v>0</v>
      </c>
      <c r="U67" s="161">
        <f t="shared" si="38"/>
        <v>-169.23180000000002</v>
      </c>
      <c r="V67" s="161">
        <f t="shared" si="38"/>
        <v>0</v>
      </c>
      <c r="W67" s="163">
        <f t="shared" si="38"/>
        <v>0</v>
      </c>
      <c r="X67" s="160">
        <f t="shared" si="46"/>
        <v>95.827926928481617</v>
      </c>
      <c r="Y67" s="161">
        <f t="shared" si="46"/>
        <v>100</v>
      </c>
      <c r="Z67" s="161">
        <f t="shared" si="46"/>
        <v>94.09313089005235</v>
      </c>
      <c r="AA67" s="161">
        <f t="shared" si="46"/>
        <v>100</v>
      </c>
      <c r="AB67" s="162">
        <f t="shared" si="46"/>
        <v>100</v>
      </c>
      <c r="AC67" s="165"/>
      <c r="AD67" s="166"/>
      <c r="AE67" s="167"/>
    </row>
    <row r="68" spans="1:31" ht="12.95" customHeight="1" x14ac:dyDescent="0.25">
      <c r="A68" s="171">
        <v>1044</v>
      </c>
      <c r="B68" s="158">
        <v>60</v>
      </c>
      <c r="C68" s="159" t="s">
        <v>1334</v>
      </c>
      <c r="D68" s="160">
        <f t="shared" si="11"/>
        <v>4266.2</v>
      </c>
      <c r="E68" s="161">
        <v>1286</v>
      </c>
      <c r="F68" s="161">
        <v>2980.2</v>
      </c>
      <c r="G68" s="161">
        <v>0</v>
      </c>
      <c r="H68" s="162">
        <v>0</v>
      </c>
      <c r="I68" s="160">
        <f t="shared" si="13"/>
        <v>4302.8999999999996</v>
      </c>
      <c r="J68" s="161">
        <v>1286</v>
      </c>
      <c r="K68" s="161">
        <v>2980.2</v>
      </c>
      <c r="L68" s="161">
        <v>0</v>
      </c>
      <c r="M68" s="163">
        <v>36.700000000000003</v>
      </c>
      <c r="N68" s="160">
        <f t="shared" si="45"/>
        <v>4291.9543000000003</v>
      </c>
      <c r="O68" s="161">
        <v>1286</v>
      </c>
      <c r="P68" s="161">
        <v>2969.2543000000005</v>
      </c>
      <c r="Q68" s="161">
        <v>0</v>
      </c>
      <c r="R68" s="162">
        <v>36.700000000000003</v>
      </c>
      <c r="S68" s="164">
        <f t="shared" si="38"/>
        <v>-10.945699999999306</v>
      </c>
      <c r="T68" s="161">
        <f t="shared" si="38"/>
        <v>0</v>
      </c>
      <c r="U68" s="161">
        <f t="shared" si="38"/>
        <v>-10.945699999999306</v>
      </c>
      <c r="V68" s="161">
        <f t="shared" si="38"/>
        <v>0</v>
      </c>
      <c r="W68" s="163">
        <f t="shared" si="38"/>
        <v>0</v>
      </c>
      <c r="X68" s="160">
        <f t="shared" si="46"/>
        <v>99.745620395547206</v>
      </c>
      <c r="Y68" s="161">
        <f t="shared" si="46"/>
        <v>100</v>
      </c>
      <c r="Z68" s="161">
        <f t="shared" si="46"/>
        <v>99.632719280585206</v>
      </c>
      <c r="AA68" s="161">
        <f t="shared" si="46"/>
        <v>0</v>
      </c>
      <c r="AB68" s="162">
        <f t="shared" si="46"/>
        <v>100</v>
      </c>
      <c r="AC68" s="165"/>
      <c r="AD68" s="166"/>
      <c r="AE68" s="167"/>
    </row>
    <row r="69" spans="1:31" ht="12.95" customHeight="1" x14ac:dyDescent="0.25">
      <c r="A69" s="171">
        <v>1046</v>
      </c>
      <c r="B69" s="158">
        <v>61</v>
      </c>
      <c r="C69" s="159" t="s">
        <v>1335</v>
      </c>
      <c r="D69" s="160">
        <f t="shared" si="11"/>
        <v>1081.4000000000001</v>
      </c>
      <c r="E69" s="161">
        <v>949.7</v>
      </c>
      <c r="F69" s="161">
        <v>131.69999999999999</v>
      </c>
      <c r="G69" s="161">
        <v>0</v>
      </c>
      <c r="H69" s="162">
        <v>0</v>
      </c>
      <c r="I69" s="160">
        <f t="shared" si="13"/>
        <v>1103.4000000000001</v>
      </c>
      <c r="J69" s="161">
        <v>949.7</v>
      </c>
      <c r="K69" s="161">
        <v>131.69999999999999</v>
      </c>
      <c r="L69" s="161">
        <v>0</v>
      </c>
      <c r="M69" s="163">
        <v>22</v>
      </c>
      <c r="N69" s="160">
        <f t="shared" si="45"/>
        <v>1095.0786000000001</v>
      </c>
      <c r="O69" s="161">
        <v>949.7</v>
      </c>
      <c r="P69" s="161">
        <v>123.37860000000001</v>
      </c>
      <c r="Q69" s="161">
        <v>0</v>
      </c>
      <c r="R69" s="162">
        <v>22</v>
      </c>
      <c r="S69" s="164">
        <f t="shared" si="38"/>
        <v>-8.3214000000000397</v>
      </c>
      <c r="T69" s="161">
        <f t="shared" si="38"/>
        <v>0</v>
      </c>
      <c r="U69" s="161">
        <f t="shared" si="38"/>
        <v>-8.3213999999999828</v>
      </c>
      <c r="V69" s="161">
        <f t="shared" si="38"/>
        <v>0</v>
      </c>
      <c r="W69" s="163">
        <f t="shared" si="38"/>
        <v>0</v>
      </c>
      <c r="X69" s="160">
        <f t="shared" si="46"/>
        <v>99.245840130505698</v>
      </c>
      <c r="Y69" s="161">
        <f t="shared" si="46"/>
        <v>100</v>
      </c>
      <c r="Z69" s="161">
        <f t="shared" si="46"/>
        <v>93.68154897494307</v>
      </c>
      <c r="AA69" s="161">
        <f t="shared" si="46"/>
        <v>0</v>
      </c>
      <c r="AB69" s="162">
        <f t="shared" si="46"/>
        <v>100</v>
      </c>
      <c r="AC69" s="165"/>
      <c r="AD69" s="166"/>
      <c r="AE69" s="167"/>
    </row>
    <row r="70" spans="1:31" ht="12.95" customHeight="1" x14ac:dyDescent="0.25">
      <c r="A70" s="171">
        <v>1047</v>
      </c>
      <c r="B70" s="158">
        <v>62</v>
      </c>
      <c r="C70" s="159" t="s">
        <v>1336</v>
      </c>
      <c r="D70" s="160">
        <f t="shared" si="11"/>
        <v>4500.8999999999996</v>
      </c>
      <c r="E70" s="161">
        <v>770.4</v>
      </c>
      <c r="F70" s="161">
        <v>3730.5</v>
      </c>
      <c r="G70" s="161">
        <v>0</v>
      </c>
      <c r="H70" s="162">
        <v>0</v>
      </c>
      <c r="I70" s="160">
        <f t="shared" si="13"/>
        <v>4636.7</v>
      </c>
      <c r="J70" s="161">
        <v>770.4</v>
      </c>
      <c r="K70" s="161">
        <v>3730.5</v>
      </c>
      <c r="L70" s="161">
        <v>0</v>
      </c>
      <c r="M70" s="163">
        <v>135.80000000000001</v>
      </c>
      <c r="N70" s="160">
        <f t="shared" si="45"/>
        <v>4501.8999999999996</v>
      </c>
      <c r="O70" s="161">
        <v>770.4</v>
      </c>
      <c r="P70" s="161">
        <v>3595.7</v>
      </c>
      <c r="Q70" s="161">
        <v>0</v>
      </c>
      <c r="R70" s="162">
        <v>135.80000000000001</v>
      </c>
      <c r="S70" s="164">
        <f t="shared" si="38"/>
        <v>-134.80000000000018</v>
      </c>
      <c r="T70" s="161">
        <f t="shared" si="38"/>
        <v>0</v>
      </c>
      <c r="U70" s="161">
        <f t="shared" si="38"/>
        <v>-134.80000000000018</v>
      </c>
      <c r="V70" s="161">
        <f t="shared" si="38"/>
        <v>0</v>
      </c>
      <c r="W70" s="163">
        <f t="shared" si="38"/>
        <v>0</v>
      </c>
      <c r="X70" s="160">
        <f t="shared" si="46"/>
        <v>97.092759937024169</v>
      </c>
      <c r="Y70" s="161">
        <f t="shared" si="46"/>
        <v>100</v>
      </c>
      <c r="Z70" s="161">
        <f t="shared" si="46"/>
        <v>96.386543358799088</v>
      </c>
      <c r="AA70" s="161">
        <f t="shared" si="46"/>
        <v>0</v>
      </c>
      <c r="AB70" s="162">
        <f t="shared" si="46"/>
        <v>100</v>
      </c>
      <c r="AC70" s="165"/>
      <c r="AD70" s="166"/>
      <c r="AE70" s="167"/>
    </row>
    <row r="71" spans="1:31" ht="12.95" customHeight="1" x14ac:dyDescent="0.25">
      <c r="A71" s="171">
        <v>1048</v>
      </c>
      <c r="B71" s="158">
        <v>64</v>
      </c>
      <c r="C71" s="159" t="s">
        <v>1337</v>
      </c>
      <c r="D71" s="160">
        <f t="shared" si="11"/>
        <v>6298.0999999999995</v>
      </c>
      <c r="E71" s="161">
        <v>746.4</v>
      </c>
      <c r="F71" s="161">
        <v>5551.7</v>
      </c>
      <c r="G71" s="161">
        <v>0</v>
      </c>
      <c r="H71" s="162">
        <v>0</v>
      </c>
      <c r="I71" s="160">
        <f t="shared" si="13"/>
        <v>6595.7</v>
      </c>
      <c r="J71" s="161">
        <v>746.4</v>
      </c>
      <c r="K71" s="161">
        <v>5551.7</v>
      </c>
      <c r="L71" s="161">
        <v>0</v>
      </c>
      <c r="M71" s="163">
        <v>297.60000000000002</v>
      </c>
      <c r="N71" s="160">
        <f t="shared" si="45"/>
        <v>6579.4741000000004</v>
      </c>
      <c r="O71" s="161">
        <v>746.4</v>
      </c>
      <c r="P71" s="161">
        <v>5535.4741000000004</v>
      </c>
      <c r="Q71" s="161">
        <v>0</v>
      </c>
      <c r="R71" s="162">
        <v>297.60000000000002</v>
      </c>
      <c r="S71" s="164">
        <f t="shared" si="38"/>
        <v>-16.225899999999456</v>
      </c>
      <c r="T71" s="161">
        <f t="shared" si="38"/>
        <v>0</v>
      </c>
      <c r="U71" s="161">
        <f t="shared" si="38"/>
        <v>-16.225899999999456</v>
      </c>
      <c r="V71" s="161">
        <f t="shared" si="38"/>
        <v>0</v>
      </c>
      <c r="W71" s="163">
        <f t="shared" si="38"/>
        <v>0</v>
      </c>
      <c r="X71" s="160">
        <f t="shared" si="46"/>
        <v>99.753992752854131</v>
      </c>
      <c r="Y71" s="161">
        <f t="shared" si="46"/>
        <v>100</v>
      </c>
      <c r="Z71" s="161">
        <f t="shared" si="46"/>
        <v>99.707730965289926</v>
      </c>
      <c r="AA71" s="161">
        <f t="shared" si="46"/>
        <v>0</v>
      </c>
      <c r="AB71" s="162">
        <f t="shared" si="46"/>
        <v>100</v>
      </c>
      <c r="AC71" s="165"/>
      <c r="AD71" s="166"/>
      <c r="AE71" s="167"/>
    </row>
    <row r="72" spans="1:31" ht="12.95" customHeight="1" x14ac:dyDescent="0.25">
      <c r="A72" s="171">
        <v>1049</v>
      </c>
      <c r="B72" s="158">
        <v>63</v>
      </c>
      <c r="C72" s="159" t="s">
        <v>1338</v>
      </c>
      <c r="D72" s="160">
        <f>SUM(E72:H72)</f>
        <v>1667.1</v>
      </c>
      <c r="E72" s="161">
        <v>798.7</v>
      </c>
      <c r="F72" s="161">
        <v>685.9</v>
      </c>
      <c r="G72" s="161">
        <v>182.5</v>
      </c>
      <c r="H72" s="162">
        <v>0</v>
      </c>
      <c r="I72" s="160">
        <f>SUM(J72:M72)</f>
        <v>1695</v>
      </c>
      <c r="J72" s="161">
        <v>798.7</v>
      </c>
      <c r="K72" s="161">
        <v>685.9</v>
      </c>
      <c r="L72" s="161">
        <v>182.5</v>
      </c>
      <c r="M72" s="163">
        <v>27.9</v>
      </c>
      <c r="N72" s="160">
        <f>SUM(O72:R72)</f>
        <v>1623.4506000000001</v>
      </c>
      <c r="O72" s="161">
        <v>798.7</v>
      </c>
      <c r="P72" s="161">
        <v>614.35059999999999</v>
      </c>
      <c r="Q72" s="161">
        <v>182.5</v>
      </c>
      <c r="R72" s="162">
        <v>27.9</v>
      </c>
      <c r="S72" s="164">
        <f>N72-I72</f>
        <v>-71.549399999999878</v>
      </c>
      <c r="T72" s="161">
        <f>O72-J72</f>
        <v>0</v>
      </c>
      <c r="U72" s="161">
        <f>P72-K72</f>
        <v>-71.549399999999991</v>
      </c>
      <c r="V72" s="161">
        <f>Q72-L72</f>
        <v>0</v>
      </c>
      <c r="W72" s="163">
        <f>R72-M72</f>
        <v>0</v>
      </c>
      <c r="X72" s="160">
        <f>IF(I72=0,0,N72/I72*100)</f>
        <v>95.778796460176991</v>
      </c>
      <c r="Y72" s="161">
        <f>IF(J72=0,0,O72/J72*100)</f>
        <v>100</v>
      </c>
      <c r="Z72" s="161">
        <f>IF(K72=0,0,P72/K72*100)</f>
        <v>89.568537687709579</v>
      </c>
      <c r="AA72" s="161">
        <f>IF(L72=0,0,Q72/L72*100)</f>
        <v>100</v>
      </c>
      <c r="AB72" s="162">
        <f>IF(M72=0,0,R72/M72*100)</f>
        <v>100</v>
      </c>
      <c r="AC72" s="165"/>
      <c r="AD72" s="166"/>
      <c r="AE72" s="167"/>
    </row>
    <row r="73" spans="1:31" ht="9" customHeight="1" x14ac:dyDescent="0.25">
      <c r="A73" s="158"/>
      <c r="B73" s="158">
        <v>65</v>
      </c>
      <c r="C73" s="159"/>
      <c r="D73" s="160"/>
      <c r="E73" s="161"/>
      <c r="F73" s="161"/>
      <c r="G73" s="161"/>
      <c r="H73" s="162"/>
      <c r="I73" s="160"/>
      <c r="J73" s="161"/>
      <c r="K73" s="161"/>
      <c r="L73" s="161"/>
      <c r="M73" s="163">
        <v>0</v>
      </c>
      <c r="N73" s="160"/>
      <c r="O73" s="161"/>
      <c r="P73" s="161"/>
      <c r="Q73" s="161"/>
      <c r="R73" s="162"/>
      <c r="S73" s="164"/>
      <c r="T73" s="161"/>
      <c r="U73" s="161"/>
      <c r="V73" s="161"/>
      <c r="W73" s="163"/>
      <c r="X73" s="160"/>
      <c r="Y73" s="161"/>
      <c r="Z73" s="161"/>
      <c r="AA73" s="161"/>
      <c r="AB73" s="162"/>
      <c r="AC73" s="165"/>
      <c r="AD73" s="166"/>
      <c r="AE73" s="167"/>
    </row>
    <row r="74" spans="1:31" ht="12.95" customHeight="1" x14ac:dyDescent="0.25">
      <c r="A74" s="158"/>
      <c r="B74" s="158">
        <v>66</v>
      </c>
      <c r="C74" s="152" t="s">
        <v>1339</v>
      </c>
      <c r="D74" s="156">
        <f t="shared" si="11"/>
        <v>101226.5</v>
      </c>
      <c r="E74" s="153">
        <f>E75+E76</f>
        <v>21732.1</v>
      </c>
      <c r="F74" s="153">
        <f t="shared" ref="F74:H74" si="47">F75+F76</f>
        <v>78609.399999999994</v>
      </c>
      <c r="G74" s="153">
        <f t="shared" si="47"/>
        <v>885</v>
      </c>
      <c r="H74" s="154">
        <f t="shared" si="47"/>
        <v>0</v>
      </c>
      <c r="I74" s="156">
        <f t="shared" si="13"/>
        <v>102532.20000000001</v>
      </c>
      <c r="J74" s="153">
        <f>J75+J76</f>
        <v>21732.1</v>
      </c>
      <c r="K74" s="153">
        <f>K75+K76</f>
        <v>78865.600000000006</v>
      </c>
      <c r="L74" s="153">
        <f t="shared" ref="L74:M74" si="48">L75+L76</f>
        <v>885</v>
      </c>
      <c r="M74" s="155">
        <f t="shared" si="48"/>
        <v>1049.5</v>
      </c>
      <c r="N74" s="156">
        <f>N75+N76</f>
        <v>100142.9135</v>
      </c>
      <c r="O74" s="153">
        <f t="shared" ref="O74:R74" si="49">O75+O76</f>
        <v>21732.1</v>
      </c>
      <c r="P74" s="153">
        <f t="shared" si="49"/>
        <v>76476.313500000004</v>
      </c>
      <c r="Q74" s="153">
        <f t="shared" si="49"/>
        <v>885</v>
      </c>
      <c r="R74" s="154">
        <f t="shared" si="49"/>
        <v>1049.5</v>
      </c>
      <c r="S74" s="157">
        <f t="shared" ref="S74:W84" si="50">N74-I74</f>
        <v>-2389.2865000000165</v>
      </c>
      <c r="T74" s="153">
        <f t="shared" si="50"/>
        <v>0</v>
      </c>
      <c r="U74" s="153">
        <f t="shared" si="50"/>
        <v>-2389.286500000002</v>
      </c>
      <c r="V74" s="153">
        <f t="shared" si="50"/>
        <v>0</v>
      </c>
      <c r="W74" s="155">
        <f t="shared" si="50"/>
        <v>0</v>
      </c>
      <c r="X74" s="156">
        <f t="shared" ref="X74:AB137" si="51">IF(I74=0,0,N74/I74*100)</f>
        <v>97.669720829163893</v>
      </c>
      <c r="Y74" s="153">
        <f t="shared" si="51"/>
        <v>100</v>
      </c>
      <c r="Z74" s="153">
        <f t="shared" si="51"/>
        <v>96.970432609401314</v>
      </c>
      <c r="AA74" s="153">
        <f t="shared" si="51"/>
        <v>100</v>
      </c>
      <c r="AB74" s="154">
        <f t="shared" si="51"/>
        <v>100</v>
      </c>
      <c r="AC74" s="147"/>
      <c r="AD74" s="166"/>
      <c r="AE74" s="167"/>
    </row>
    <row r="75" spans="1:31" s="170" customFormat="1" ht="12.95" customHeight="1" x14ac:dyDescent="0.2">
      <c r="A75" s="158"/>
      <c r="B75" s="158">
        <v>67</v>
      </c>
      <c r="C75" s="152" t="s">
        <v>1287</v>
      </c>
      <c r="D75" s="156">
        <f t="shared" ref="D75:D84" si="52">SUM(E75:H75)</f>
        <v>62745</v>
      </c>
      <c r="E75" s="153">
        <f>E77</f>
        <v>13101.4</v>
      </c>
      <c r="F75" s="153">
        <f t="shared" ref="F75:H75" si="53">F77</f>
        <v>49176.5</v>
      </c>
      <c r="G75" s="153">
        <f t="shared" si="53"/>
        <v>467.1</v>
      </c>
      <c r="H75" s="154">
        <f t="shared" si="53"/>
        <v>0</v>
      </c>
      <c r="I75" s="156">
        <f t="shared" si="13"/>
        <v>63152.7</v>
      </c>
      <c r="J75" s="153">
        <f>J77</f>
        <v>13101.4</v>
      </c>
      <c r="K75" s="153">
        <f>K77</f>
        <v>49393.299999999996</v>
      </c>
      <c r="L75" s="153">
        <f t="shared" ref="L75:M75" si="54">L77</f>
        <v>467.1</v>
      </c>
      <c r="M75" s="155">
        <f t="shared" si="54"/>
        <v>190.9</v>
      </c>
      <c r="N75" s="156">
        <f>N77</f>
        <v>61976.218100000006</v>
      </c>
      <c r="O75" s="153">
        <f t="shared" ref="O75:R75" si="55">O77</f>
        <v>13101.4</v>
      </c>
      <c r="P75" s="153">
        <f t="shared" si="55"/>
        <v>48216.818100000004</v>
      </c>
      <c r="Q75" s="153">
        <f t="shared" si="55"/>
        <v>467.1</v>
      </c>
      <c r="R75" s="154">
        <f t="shared" si="55"/>
        <v>190.9</v>
      </c>
      <c r="S75" s="157">
        <f t="shared" si="50"/>
        <v>-1176.4818999999916</v>
      </c>
      <c r="T75" s="153">
        <f t="shared" si="50"/>
        <v>0</v>
      </c>
      <c r="U75" s="153">
        <f t="shared" si="50"/>
        <v>-1176.4818999999916</v>
      </c>
      <c r="V75" s="153">
        <f t="shared" si="50"/>
        <v>0</v>
      </c>
      <c r="W75" s="155">
        <f t="shared" si="50"/>
        <v>0</v>
      </c>
      <c r="X75" s="156">
        <f t="shared" si="51"/>
        <v>98.137083766806498</v>
      </c>
      <c r="Y75" s="153">
        <f t="shared" si="51"/>
        <v>100</v>
      </c>
      <c r="Z75" s="153">
        <f t="shared" si="51"/>
        <v>97.618134645792054</v>
      </c>
      <c r="AA75" s="153">
        <f t="shared" si="51"/>
        <v>100</v>
      </c>
      <c r="AB75" s="154">
        <f t="shared" si="51"/>
        <v>100</v>
      </c>
      <c r="AC75" s="147"/>
      <c r="AD75" s="167"/>
      <c r="AE75" s="167"/>
    </row>
    <row r="76" spans="1:31" s="170" customFormat="1" ht="12.95" customHeight="1" x14ac:dyDescent="0.2">
      <c r="A76" s="158"/>
      <c r="B76" s="158">
        <v>68</v>
      </c>
      <c r="C76" s="152" t="s">
        <v>1288</v>
      </c>
      <c r="D76" s="156">
        <f t="shared" si="52"/>
        <v>38481.500000000007</v>
      </c>
      <c r="E76" s="153">
        <f>SUM(E78:E84)</f>
        <v>8630.7000000000007</v>
      </c>
      <c r="F76" s="153">
        <f t="shared" ref="F76:H76" si="56">SUM(F78:F84)</f>
        <v>29432.9</v>
      </c>
      <c r="G76" s="153">
        <f t="shared" si="56"/>
        <v>417.9</v>
      </c>
      <c r="H76" s="154">
        <f t="shared" si="56"/>
        <v>0</v>
      </c>
      <c r="I76" s="156">
        <f t="shared" si="13"/>
        <v>39379.5</v>
      </c>
      <c r="J76" s="153">
        <f>SUM(J78:J84)</f>
        <v>8630.7000000000007</v>
      </c>
      <c r="K76" s="153">
        <f>SUM(K78:K84)</f>
        <v>29472.300000000003</v>
      </c>
      <c r="L76" s="153">
        <f t="shared" ref="L76:M76" si="57">SUM(L78:L84)</f>
        <v>417.9</v>
      </c>
      <c r="M76" s="155">
        <f t="shared" si="57"/>
        <v>858.6</v>
      </c>
      <c r="N76" s="156">
        <f>SUM(N78:N84)</f>
        <v>38166.695399999997</v>
      </c>
      <c r="O76" s="153">
        <f t="shared" ref="O76:R76" si="58">SUM(O78:O84)</f>
        <v>8630.7000000000007</v>
      </c>
      <c r="P76" s="153">
        <f t="shared" si="58"/>
        <v>28259.4954</v>
      </c>
      <c r="Q76" s="153">
        <f t="shared" si="58"/>
        <v>417.9</v>
      </c>
      <c r="R76" s="154">
        <f t="shared" si="58"/>
        <v>858.6</v>
      </c>
      <c r="S76" s="157">
        <f t="shared" si="50"/>
        <v>-1212.8046000000031</v>
      </c>
      <c r="T76" s="153">
        <f t="shared" si="50"/>
        <v>0</v>
      </c>
      <c r="U76" s="153">
        <f t="shared" si="50"/>
        <v>-1212.8046000000031</v>
      </c>
      <c r="V76" s="153">
        <f t="shared" si="50"/>
        <v>0</v>
      </c>
      <c r="W76" s="155">
        <f t="shared" si="50"/>
        <v>0</v>
      </c>
      <c r="X76" s="156">
        <f t="shared" si="51"/>
        <v>96.920213308955155</v>
      </c>
      <c r="Y76" s="153">
        <f t="shared" si="51"/>
        <v>100</v>
      </c>
      <c r="Z76" s="153">
        <f t="shared" si="51"/>
        <v>95.884933988864105</v>
      </c>
      <c r="AA76" s="153">
        <f t="shared" si="51"/>
        <v>100</v>
      </c>
      <c r="AB76" s="154">
        <f t="shared" si="51"/>
        <v>100</v>
      </c>
      <c r="AC76" s="147"/>
      <c r="AD76" s="167"/>
      <c r="AE76" s="167"/>
    </row>
    <row r="77" spans="1:31" ht="12.95" customHeight="1" x14ac:dyDescent="0.25">
      <c r="A77" s="171">
        <v>1050</v>
      </c>
      <c r="B77" s="158">
        <v>69</v>
      </c>
      <c r="C77" s="159" t="s">
        <v>1313</v>
      </c>
      <c r="D77" s="160">
        <f t="shared" si="52"/>
        <v>62745</v>
      </c>
      <c r="E77" s="161">
        <v>13101.4</v>
      </c>
      <c r="F77" s="161">
        <v>49176.5</v>
      </c>
      <c r="G77" s="161">
        <v>467.1</v>
      </c>
      <c r="H77" s="162">
        <v>0</v>
      </c>
      <c r="I77" s="160">
        <f t="shared" ref="I77:I86" si="59">SUM(J77:M77)</f>
        <v>63152.7</v>
      </c>
      <c r="J77" s="161">
        <v>13101.4</v>
      </c>
      <c r="K77" s="161">
        <v>49393.299999999996</v>
      </c>
      <c r="L77" s="161">
        <v>467.1</v>
      </c>
      <c r="M77" s="163">
        <v>190.9</v>
      </c>
      <c r="N77" s="160">
        <f t="shared" ref="N77:N84" si="60">SUM(O77:R77)</f>
        <v>61976.218100000006</v>
      </c>
      <c r="O77" s="161">
        <v>13101.4</v>
      </c>
      <c r="P77" s="161">
        <v>48216.818100000004</v>
      </c>
      <c r="Q77" s="161">
        <v>467.1</v>
      </c>
      <c r="R77" s="162">
        <v>190.9</v>
      </c>
      <c r="S77" s="164">
        <f t="shared" si="50"/>
        <v>-1176.4818999999916</v>
      </c>
      <c r="T77" s="161">
        <f t="shared" si="50"/>
        <v>0</v>
      </c>
      <c r="U77" s="161">
        <f t="shared" si="50"/>
        <v>-1176.4818999999916</v>
      </c>
      <c r="V77" s="161">
        <f t="shared" si="50"/>
        <v>0</v>
      </c>
      <c r="W77" s="163">
        <f t="shared" si="50"/>
        <v>0</v>
      </c>
      <c r="X77" s="160">
        <f t="shared" si="51"/>
        <v>98.137083766806498</v>
      </c>
      <c r="Y77" s="161">
        <f t="shared" si="51"/>
        <v>100</v>
      </c>
      <c r="Z77" s="161">
        <f t="shared" si="51"/>
        <v>97.618134645792054</v>
      </c>
      <c r="AA77" s="161">
        <f t="shared" si="51"/>
        <v>100</v>
      </c>
      <c r="AB77" s="162">
        <f t="shared" si="51"/>
        <v>100</v>
      </c>
      <c r="AC77" s="165"/>
      <c r="AD77" s="166"/>
      <c r="AE77" s="167"/>
    </row>
    <row r="78" spans="1:31" ht="12.95" customHeight="1" x14ac:dyDescent="0.25">
      <c r="A78" s="171">
        <v>1051</v>
      </c>
      <c r="B78" s="158">
        <v>70</v>
      </c>
      <c r="C78" s="159" t="s">
        <v>1340</v>
      </c>
      <c r="D78" s="160">
        <f t="shared" si="52"/>
        <v>7909</v>
      </c>
      <c r="E78" s="161">
        <v>1641.7</v>
      </c>
      <c r="F78" s="161">
        <v>6267.3</v>
      </c>
      <c r="G78" s="161">
        <v>0</v>
      </c>
      <c r="H78" s="162">
        <v>0</v>
      </c>
      <c r="I78" s="160">
        <f t="shared" si="59"/>
        <v>7983.3</v>
      </c>
      <c r="J78" s="161">
        <v>1641.7</v>
      </c>
      <c r="K78" s="161">
        <v>6267.3</v>
      </c>
      <c r="L78" s="161">
        <v>0</v>
      </c>
      <c r="M78" s="163">
        <v>74.3</v>
      </c>
      <c r="N78" s="160">
        <f t="shared" si="60"/>
        <v>7342.0703999999996</v>
      </c>
      <c r="O78" s="161">
        <v>1641.7</v>
      </c>
      <c r="P78" s="161">
        <v>5626.0703999999996</v>
      </c>
      <c r="Q78" s="161">
        <v>0</v>
      </c>
      <c r="R78" s="162">
        <v>74.3</v>
      </c>
      <c r="S78" s="164">
        <f t="shared" si="50"/>
        <v>-641.22960000000057</v>
      </c>
      <c r="T78" s="161">
        <f t="shared" si="50"/>
        <v>0</v>
      </c>
      <c r="U78" s="161">
        <f t="shared" si="50"/>
        <v>-641.22960000000057</v>
      </c>
      <c r="V78" s="161">
        <f t="shared" si="50"/>
        <v>0</v>
      </c>
      <c r="W78" s="163">
        <f t="shared" si="50"/>
        <v>0</v>
      </c>
      <c r="X78" s="160">
        <f t="shared" si="51"/>
        <v>91.967862913832619</v>
      </c>
      <c r="Y78" s="161">
        <f t="shared" si="51"/>
        <v>100</v>
      </c>
      <c r="Z78" s="161">
        <f t="shared" si="51"/>
        <v>89.768646785697186</v>
      </c>
      <c r="AA78" s="161">
        <f t="shared" si="51"/>
        <v>0</v>
      </c>
      <c r="AB78" s="162">
        <f t="shared" si="51"/>
        <v>100</v>
      </c>
      <c r="AC78" s="165"/>
      <c r="AD78" s="166"/>
      <c r="AE78" s="167"/>
    </row>
    <row r="79" spans="1:31" ht="12.95" customHeight="1" x14ac:dyDescent="0.25">
      <c r="A79" s="171">
        <v>1056</v>
      </c>
      <c r="B79" s="158">
        <v>71</v>
      </c>
      <c r="C79" s="159" t="s">
        <v>1339</v>
      </c>
      <c r="D79" s="160">
        <f t="shared" si="52"/>
        <v>13122</v>
      </c>
      <c r="E79" s="161">
        <v>1355.1</v>
      </c>
      <c r="F79" s="161">
        <v>11766.9</v>
      </c>
      <c r="G79" s="161">
        <v>0</v>
      </c>
      <c r="H79" s="162">
        <v>0</v>
      </c>
      <c r="I79" s="160">
        <f t="shared" si="59"/>
        <v>13504</v>
      </c>
      <c r="J79" s="161">
        <v>1355.1</v>
      </c>
      <c r="K79" s="161">
        <v>11766.9</v>
      </c>
      <c r="L79" s="161">
        <v>0</v>
      </c>
      <c r="M79" s="163">
        <v>382</v>
      </c>
      <c r="N79" s="160">
        <f t="shared" si="60"/>
        <v>13023.181</v>
      </c>
      <c r="O79" s="161">
        <v>1355.1</v>
      </c>
      <c r="P79" s="161">
        <v>11286.081</v>
      </c>
      <c r="Q79" s="161">
        <v>0</v>
      </c>
      <c r="R79" s="162">
        <v>382</v>
      </c>
      <c r="S79" s="164">
        <f t="shared" si="50"/>
        <v>-480.81899999999951</v>
      </c>
      <c r="T79" s="161">
        <f t="shared" si="50"/>
        <v>0</v>
      </c>
      <c r="U79" s="161">
        <f t="shared" si="50"/>
        <v>-480.81899999999951</v>
      </c>
      <c r="V79" s="161">
        <f t="shared" si="50"/>
        <v>0</v>
      </c>
      <c r="W79" s="163">
        <f t="shared" si="50"/>
        <v>0</v>
      </c>
      <c r="X79" s="160">
        <f t="shared" si="51"/>
        <v>96.439432760663507</v>
      </c>
      <c r="Y79" s="161">
        <f t="shared" si="51"/>
        <v>100</v>
      </c>
      <c r="Z79" s="161">
        <f t="shared" si="51"/>
        <v>95.913800576192543</v>
      </c>
      <c r="AA79" s="161">
        <f t="shared" si="51"/>
        <v>0</v>
      </c>
      <c r="AB79" s="162">
        <f t="shared" si="51"/>
        <v>100</v>
      </c>
      <c r="AC79" s="165"/>
      <c r="AD79" s="166"/>
      <c r="AE79" s="167"/>
    </row>
    <row r="80" spans="1:31" ht="12.95" customHeight="1" x14ac:dyDescent="0.25">
      <c r="A80" s="171">
        <v>1052</v>
      </c>
      <c r="B80" s="158">
        <v>72</v>
      </c>
      <c r="C80" s="159" t="s">
        <v>1341</v>
      </c>
      <c r="D80" s="160">
        <f t="shared" si="52"/>
        <v>4459.7</v>
      </c>
      <c r="E80" s="161">
        <v>1485.8</v>
      </c>
      <c r="F80" s="161">
        <v>2724.4</v>
      </c>
      <c r="G80" s="161">
        <v>249.5</v>
      </c>
      <c r="H80" s="162">
        <v>0</v>
      </c>
      <c r="I80" s="160">
        <f t="shared" si="59"/>
        <v>4739.5</v>
      </c>
      <c r="J80" s="161">
        <v>1485.8</v>
      </c>
      <c r="K80" s="161">
        <v>2763.8</v>
      </c>
      <c r="L80" s="161">
        <v>249.5</v>
      </c>
      <c r="M80" s="163">
        <v>240.39999999999998</v>
      </c>
      <c r="N80" s="160">
        <f t="shared" si="60"/>
        <v>4724.5430999999999</v>
      </c>
      <c r="O80" s="161">
        <v>1485.8</v>
      </c>
      <c r="P80" s="161">
        <v>2748.8431000000005</v>
      </c>
      <c r="Q80" s="161">
        <v>249.5</v>
      </c>
      <c r="R80" s="162">
        <v>240.39999999999998</v>
      </c>
      <c r="S80" s="164">
        <f t="shared" si="50"/>
        <v>-14.956900000000132</v>
      </c>
      <c r="T80" s="161">
        <f t="shared" si="50"/>
        <v>0</v>
      </c>
      <c r="U80" s="161">
        <f t="shared" si="50"/>
        <v>-14.956899999999678</v>
      </c>
      <c r="V80" s="161">
        <f t="shared" si="50"/>
        <v>0</v>
      </c>
      <c r="W80" s="163">
        <f t="shared" si="50"/>
        <v>0</v>
      </c>
      <c r="X80" s="160">
        <f t="shared" si="51"/>
        <v>99.684420297499727</v>
      </c>
      <c r="Y80" s="161">
        <f t="shared" si="51"/>
        <v>100</v>
      </c>
      <c r="Z80" s="161">
        <f t="shared" si="51"/>
        <v>99.458828424632756</v>
      </c>
      <c r="AA80" s="161">
        <f t="shared" si="51"/>
        <v>100</v>
      </c>
      <c r="AB80" s="162">
        <f t="shared" si="51"/>
        <v>100</v>
      </c>
      <c r="AC80" s="165"/>
      <c r="AD80" s="166"/>
      <c r="AE80" s="167"/>
    </row>
    <row r="81" spans="1:31" ht="12.95" customHeight="1" x14ac:dyDescent="0.25">
      <c r="A81" s="171">
        <v>1053</v>
      </c>
      <c r="B81" s="158">
        <v>73</v>
      </c>
      <c r="C81" s="159" t="s">
        <v>1342</v>
      </c>
      <c r="D81" s="160">
        <f t="shared" si="52"/>
        <v>2802.8999999999996</v>
      </c>
      <c r="E81" s="161">
        <v>1077.3</v>
      </c>
      <c r="F81" s="161">
        <v>1725.6</v>
      </c>
      <c r="G81" s="161">
        <v>0</v>
      </c>
      <c r="H81" s="162">
        <v>0</v>
      </c>
      <c r="I81" s="160">
        <f t="shared" si="59"/>
        <v>2818.9999999999995</v>
      </c>
      <c r="J81" s="161">
        <v>1077.3</v>
      </c>
      <c r="K81" s="161">
        <v>1725.6</v>
      </c>
      <c r="L81" s="161">
        <v>0</v>
      </c>
      <c r="M81" s="163">
        <v>16.100000000000001</v>
      </c>
      <c r="N81" s="160">
        <f t="shared" si="60"/>
        <v>2818.1541999999995</v>
      </c>
      <c r="O81" s="161">
        <v>1077.3</v>
      </c>
      <c r="P81" s="161">
        <v>1724.7541999999999</v>
      </c>
      <c r="Q81" s="161">
        <v>0</v>
      </c>
      <c r="R81" s="162">
        <v>16.100000000000001</v>
      </c>
      <c r="S81" s="164">
        <f t="shared" si="50"/>
        <v>-0.84580000000005384</v>
      </c>
      <c r="T81" s="161">
        <f t="shared" si="50"/>
        <v>0</v>
      </c>
      <c r="U81" s="161">
        <f t="shared" si="50"/>
        <v>-0.84580000000005384</v>
      </c>
      <c r="V81" s="161">
        <f t="shared" si="50"/>
        <v>0</v>
      </c>
      <c r="W81" s="163">
        <f t="shared" si="50"/>
        <v>0</v>
      </c>
      <c r="X81" s="160">
        <f t="shared" si="51"/>
        <v>99.969996452642789</v>
      </c>
      <c r="Y81" s="161">
        <f t="shared" si="51"/>
        <v>100</v>
      </c>
      <c r="Z81" s="161">
        <f t="shared" si="51"/>
        <v>99.95098516458043</v>
      </c>
      <c r="AA81" s="161">
        <f t="shared" si="51"/>
        <v>0</v>
      </c>
      <c r="AB81" s="162">
        <f t="shared" si="51"/>
        <v>100</v>
      </c>
      <c r="AC81" s="165"/>
      <c r="AD81" s="166"/>
      <c r="AE81" s="167"/>
    </row>
    <row r="82" spans="1:31" ht="12.95" customHeight="1" x14ac:dyDescent="0.25">
      <c r="A82" s="171">
        <v>1054</v>
      </c>
      <c r="B82" s="158">
        <v>74</v>
      </c>
      <c r="C82" s="159" t="s">
        <v>1343</v>
      </c>
      <c r="D82" s="160">
        <f t="shared" si="52"/>
        <v>2052.6</v>
      </c>
      <c r="E82" s="161">
        <v>846.2</v>
      </c>
      <c r="F82" s="161">
        <v>1078.2</v>
      </c>
      <c r="G82" s="161">
        <v>128.19999999999999</v>
      </c>
      <c r="H82" s="162">
        <v>0</v>
      </c>
      <c r="I82" s="160">
        <f t="shared" si="59"/>
        <v>2075.9</v>
      </c>
      <c r="J82" s="161">
        <v>846.2</v>
      </c>
      <c r="K82" s="161">
        <v>1078.2</v>
      </c>
      <c r="L82" s="161">
        <v>128.19999999999999</v>
      </c>
      <c r="M82" s="163">
        <v>23.3</v>
      </c>
      <c r="N82" s="160">
        <f t="shared" si="60"/>
        <v>2072.9665</v>
      </c>
      <c r="O82" s="161">
        <v>846.2</v>
      </c>
      <c r="P82" s="161">
        <v>1075.2665</v>
      </c>
      <c r="Q82" s="161">
        <v>128.19999999999999</v>
      </c>
      <c r="R82" s="162">
        <v>23.3</v>
      </c>
      <c r="S82" s="164">
        <f t="shared" si="50"/>
        <v>-2.9335000000000946</v>
      </c>
      <c r="T82" s="161">
        <f t="shared" si="50"/>
        <v>0</v>
      </c>
      <c r="U82" s="161">
        <f t="shared" si="50"/>
        <v>-2.9335000000000946</v>
      </c>
      <c r="V82" s="161">
        <f t="shared" si="50"/>
        <v>0</v>
      </c>
      <c r="W82" s="163">
        <f t="shared" si="50"/>
        <v>0</v>
      </c>
      <c r="X82" s="160">
        <f t="shared" si="51"/>
        <v>99.858687798063485</v>
      </c>
      <c r="Y82" s="161">
        <f t="shared" si="51"/>
        <v>100</v>
      </c>
      <c r="Z82" s="161">
        <f t="shared" si="51"/>
        <v>99.727926173251703</v>
      </c>
      <c r="AA82" s="161">
        <f t="shared" si="51"/>
        <v>100</v>
      </c>
      <c r="AB82" s="162">
        <f t="shared" si="51"/>
        <v>100</v>
      </c>
      <c r="AC82" s="165"/>
      <c r="AD82" s="166"/>
      <c r="AE82" s="167"/>
    </row>
    <row r="83" spans="1:31" ht="12.95" customHeight="1" x14ac:dyDescent="0.25">
      <c r="A83" s="171">
        <v>1055</v>
      </c>
      <c r="B83" s="158">
        <v>75</v>
      </c>
      <c r="C83" s="159" t="s">
        <v>1344</v>
      </c>
      <c r="D83" s="160">
        <f t="shared" si="52"/>
        <v>2264.1999999999998</v>
      </c>
      <c r="E83" s="161">
        <v>958.1</v>
      </c>
      <c r="F83" s="161">
        <v>1265.9000000000001</v>
      </c>
      <c r="G83" s="161">
        <v>40.200000000000003</v>
      </c>
      <c r="H83" s="162">
        <v>0</v>
      </c>
      <c r="I83" s="160">
        <f t="shared" si="59"/>
        <v>2280.6</v>
      </c>
      <c r="J83" s="161">
        <v>958.1</v>
      </c>
      <c r="K83" s="161">
        <v>1265.8999999999999</v>
      </c>
      <c r="L83" s="161">
        <v>40.200000000000003</v>
      </c>
      <c r="M83" s="163">
        <v>16.399999999999999</v>
      </c>
      <c r="N83" s="160">
        <f t="shared" si="60"/>
        <v>2211.5196999999998</v>
      </c>
      <c r="O83" s="161">
        <v>958.1</v>
      </c>
      <c r="P83" s="161">
        <v>1196.8197</v>
      </c>
      <c r="Q83" s="161">
        <v>40.200000000000003</v>
      </c>
      <c r="R83" s="162">
        <v>16.399999999999999</v>
      </c>
      <c r="S83" s="164">
        <f t="shared" si="50"/>
        <v>-69.080300000000079</v>
      </c>
      <c r="T83" s="161">
        <f t="shared" si="50"/>
        <v>0</v>
      </c>
      <c r="U83" s="161">
        <f t="shared" si="50"/>
        <v>-69.080299999999852</v>
      </c>
      <c r="V83" s="161">
        <f t="shared" si="50"/>
        <v>0</v>
      </c>
      <c r="W83" s="163">
        <f t="shared" si="50"/>
        <v>0</v>
      </c>
      <c r="X83" s="160">
        <f t="shared" si="51"/>
        <v>96.970959396650002</v>
      </c>
      <c r="Y83" s="161">
        <f t="shared" si="51"/>
        <v>100</v>
      </c>
      <c r="Z83" s="161">
        <f t="shared" si="51"/>
        <v>94.542989177660175</v>
      </c>
      <c r="AA83" s="161">
        <f t="shared" si="51"/>
        <v>100</v>
      </c>
      <c r="AB83" s="162">
        <f t="shared" si="51"/>
        <v>100</v>
      </c>
      <c r="AC83" s="165"/>
      <c r="AD83" s="166"/>
      <c r="AE83" s="167"/>
    </row>
    <row r="84" spans="1:31" ht="12.95" customHeight="1" x14ac:dyDescent="0.25">
      <c r="A84" s="171">
        <v>1057</v>
      </c>
      <c r="B84" s="158">
        <v>76</v>
      </c>
      <c r="C84" s="159" t="s">
        <v>1345</v>
      </c>
      <c r="D84" s="160">
        <f t="shared" si="52"/>
        <v>5871.1</v>
      </c>
      <c r="E84" s="161">
        <v>1266.5</v>
      </c>
      <c r="F84" s="161">
        <v>4604.6000000000004</v>
      </c>
      <c r="G84" s="161">
        <v>0</v>
      </c>
      <c r="H84" s="162">
        <v>0</v>
      </c>
      <c r="I84" s="160">
        <f t="shared" si="59"/>
        <v>5977.2000000000007</v>
      </c>
      <c r="J84" s="161">
        <v>1266.5</v>
      </c>
      <c r="K84" s="161">
        <v>4604.6000000000004</v>
      </c>
      <c r="L84" s="161">
        <v>0</v>
      </c>
      <c r="M84" s="163">
        <v>106.1</v>
      </c>
      <c r="N84" s="160">
        <f t="shared" si="60"/>
        <v>5974.2605000000003</v>
      </c>
      <c r="O84" s="161">
        <v>1266.5</v>
      </c>
      <c r="P84" s="161">
        <v>4601.6605</v>
      </c>
      <c r="Q84" s="161">
        <v>0</v>
      </c>
      <c r="R84" s="162">
        <v>106.1</v>
      </c>
      <c r="S84" s="164">
        <f t="shared" si="50"/>
        <v>-2.9395000000004075</v>
      </c>
      <c r="T84" s="161">
        <f t="shared" si="50"/>
        <v>0</v>
      </c>
      <c r="U84" s="161">
        <f t="shared" si="50"/>
        <v>-2.9395000000004075</v>
      </c>
      <c r="V84" s="161">
        <f t="shared" si="50"/>
        <v>0</v>
      </c>
      <c r="W84" s="163">
        <f t="shared" si="50"/>
        <v>0</v>
      </c>
      <c r="X84" s="160">
        <f t="shared" si="51"/>
        <v>99.95082145486181</v>
      </c>
      <c r="Y84" s="161">
        <f t="shared" si="51"/>
        <v>100</v>
      </c>
      <c r="Z84" s="161">
        <f t="shared" si="51"/>
        <v>99.936161664422528</v>
      </c>
      <c r="AA84" s="161">
        <f t="shared" si="51"/>
        <v>0</v>
      </c>
      <c r="AB84" s="162">
        <f t="shared" si="51"/>
        <v>100</v>
      </c>
      <c r="AC84" s="165"/>
      <c r="AD84" s="166"/>
      <c r="AE84" s="167"/>
    </row>
    <row r="85" spans="1:31" ht="12.95" customHeight="1" x14ac:dyDescent="0.25">
      <c r="A85" s="158"/>
      <c r="B85" s="158">
        <v>77</v>
      </c>
      <c r="C85" s="159"/>
      <c r="D85" s="160"/>
      <c r="E85" s="161"/>
      <c r="F85" s="161"/>
      <c r="G85" s="161"/>
      <c r="H85" s="162"/>
      <c r="I85" s="160"/>
      <c r="J85" s="161"/>
      <c r="K85" s="161"/>
      <c r="L85" s="161"/>
      <c r="M85" s="163">
        <v>0</v>
      </c>
      <c r="N85" s="160"/>
      <c r="O85" s="161"/>
      <c r="P85" s="161"/>
      <c r="Q85" s="161"/>
      <c r="R85" s="162"/>
      <c r="S85" s="164"/>
      <c r="T85" s="161"/>
      <c r="U85" s="161"/>
      <c r="V85" s="161"/>
      <c r="W85" s="163"/>
      <c r="X85" s="160"/>
      <c r="Y85" s="161"/>
      <c r="Z85" s="161"/>
      <c r="AA85" s="161"/>
      <c r="AB85" s="162"/>
      <c r="AC85" s="165"/>
      <c r="AD85" s="166"/>
      <c r="AE85" s="167"/>
    </row>
    <row r="86" spans="1:31" ht="12.95" customHeight="1" x14ac:dyDescent="0.25">
      <c r="A86" s="158"/>
      <c r="B86" s="158">
        <v>78</v>
      </c>
      <c r="C86" s="152" t="s">
        <v>1346</v>
      </c>
      <c r="D86" s="156">
        <f t="shared" ref="D86:D117" si="61">SUM(E86:H86)</f>
        <v>287921</v>
      </c>
      <c r="E86" s="153">
        <f>E87+E88</f>
        <v>66082</v>
      </c>
      <c r="F86" s="153">
        <f t="shared" ref="F86:H86" si="62">F87+F88</f>
        <v>219846.90000000002</v>
      </c>
      <c r="G86" s="153">
        <f t="shared" si="62"/>
        <v>1992.1000000000004</v>
      </c>
      <c r="H86" s="154">
        <f t="shared" si="62"/>
        <v>0</v>
      </c>
      <c r="I86" s="156">
        <f t="shared" ref="I86:I117" si="63">SUM(J86:M86)</f>
        <v>291197.8</v>
      </c>
      <c r="J86" s="153">
        <f>J87+J88</f>
        <v>66082</v>
      </c>
      <c r="K86" s="153">
        <f>K87+K88</f>
        <v>220779.2</v>
      </c>
      <c r="L86" s="153">
        <f t="shared" ref="L86:M86" si="64">L87+L88</f>
        <v>1992.1000000000004</v>
      </c>
      <c r="M86" s="155">
        <f t="shared" si="64"/>
        <v>2344.5</v>
      </c>
      <c r="N86" s="156">
        <f>N87+N88</f>
        <v>283484.29930000001</v>
      </c>
      <c r="O86" s="153">
        <f t="shared" ref="O86:R86" si="65">O87+O88</f>
        <v>66082</v>
      </c>
      <c r="P86" s="153">
        <f t="shared" si="65"/>
        <v>213065.69929999998</v>
      </c>
      <c r="Q86" s="153">
        <f t="shared" si="65"/>
        <v>1992.1000000000004</v>
      </c>
      <c r="R86" s="154">
        <f t="shared" si="65"/>
        <v>2344.5</v>
      </c>
      <c r="S86" s="157">
        <f t="shared" ref="S86:W117" si="66">N86-I86</f>
        <v>-7713.500699999975</v>
      </c>
      <c r="T86" s="153">
        <f t="shared" si="66"/>
        <v>0</v>
      </c>
      <c r="U86" s="153">
        <f t="shared" si="66"/>
        <v>-7713.5007000000332</v>
      </c>
      <c r="V86" s="153">
        <f t="shared" si="66"/>
        <v>0</v>
      </c>
      <c r="W86" s="155">
        <f t="shared" si="66"/>
        <v>0</v>
      </c>
      <c r="X86" s="156">
        <f t="shared" si="51"/>
        <v>97.351112989177807</v>
      </c>
      <c r="Y86" s="153">
        <f t="shared" si="51"/>
        <v>100</v>
      </c>
      <c r="Z86" s="153">
        <f t="shared" si="51"/>
        <v>96.506237589410588</v>
      </c>
      <c r="AA86" s="153">
        <f t="shared" si="51"/>
        <v>100</v>
      </c>
      <c r="AB86" s="154">
        <f t="shared" si="51"/>
        <v>100</v>
      </c>
      <c r="AC86" s="147"/>
      <c r="AD86" s="166"/>
      <c r="AE86" s="167"/>
    </row>
    <row r="87" spans="1:31" s="170" customFormat="1" ht="12.95" customHeight="1" x14ac:dyDescent="0.2">
      <c r="A87" s="158"/>
      <c r="B87" s="158">
        <v>79</v>
      </c>
      <c r="C87" s="152" t="s">
        <v>1287</v>
      </c>
      <c r="D87" s="156">
        <f t="shared" si="61"/>
        <v>178950.6</v>
      </c>
      <c r="E87" s="153">
        <f>E89</f>
        <v>35808.9</v>
      </c>
      <c r="F87" s="153">
        <f t="shared" ref="F87:H87" si="67">F89</f>
        <v>143141.70000000001</v>
      </c>
      <c r="G87" s="153">
        <f t="shared" si="67"/>
        <v>0</v>
      </c>
      <c r="H87" s="154">
        <f t="shared" si="67"/>
        <v>0</v>
      </c>
      <c r="I87" s="156">
        <f t="shared" si="63"/>
        <v>178505.89999999997</v>
      </c>
      <c r="J87" s="153">
        <f>J89</f>
        <v>35808.9</v>
      </c>
      <c r="K87" s="153">
        <f>K89</f>
        <v>142390.09999999998</v>
      </c>
      <c r="L87" s="153">
        <f t="shared" ref="L87:M87" si="68">L89</f>
        <v>0</v>
      </c>
      <c r="M87" s="155">
        <f t="shared" si="68"/>
        <v>306.89999999999998</v>
      </c>
      <c r="N87" s="156">
        <f>N89</f>
        <v>175226.22219999999</v>
      </c>
      <c r="O87" s="153">
        <f t="shared" ref="O87:R87" si="69">O89</f>
        <v>35808.9</v>
      </c>
      <c r="P87" s="153">
        <f t="shared" si="69"/>
        <v>139110.4222</v>
      </c>
      <c r="Q87" s="153">
        <f t="shared" si="69"/>
        <v>0</v>
      </c>
      <c r="R87" s="154">
        <f t="shared" si="69"/>
        <v>306.89999999999998</v>
      </c>
      <c r="S87" s="157">
        <f t="shared" si="66"/>
        <v>-3279.6777999999758</v>
      </c>
      <c r="T87" s="153">
        <f t="shared" si="66"/>
        <v>0</v>
      </c>
      <c r="U87" s="153">
        <f t="shared" si="66"/>
        <v>-3279.6777999999758</v>
      </c>
      <c r="V87" s="153">
        <f t="shared" si="66"/>
        <v>0</v>
      </c>
      <c r="W87" s="155">
        <f t="shared" si="66"/>
        <v>0</v>
      </c>
      <c r="X87" s="156">
        <f t="shared" si="51"/>
        <v>98.162706218674018</v>
      </c>
      <c r="Y87" s="153">
        <f t="shared" si="51"/>
        <v>100</v>
      </c>
      <c r="Z87" s="153">
        <f t="shared" si="51"/>
        <v>97.696695346095012</v>
      </c>
      <c r="AA87" s="153">
        <f t="shared" si="51"/>
        <v>0</v>
      </c>
      <c r="AB87" s="154">
        <f t="shared" si="51"/>
        <v>100</v>
      </c>
      <c r="AC87" s="147"/>
      <c r="AD87" s="167"/>
      <c r="AE87" s="167"/>
    </row>
    <row r="88" spans="1:31" s="170" customFormat="1" ht="12.95" customHeight="1" x14ac:dyDescent="0.2">
      <c r="A88" s="158"/>
      <c r="B88" s="158">
        <v>80</v>
      </c>
      <c r="C88" s="152" t="s">
        <v>1288</v>
      </c>
      <c r="D88" s="156">
        <f t="shared" si="61"/>
        <v>108970.40000000004</v>
      </c>
      <c r="E88" s="153">
        <f>SUM(E90:E117)</f>
        <v>30273.100000000006</v>
      </c>
      <c r="F88" s="153">
        <f t="shared" ref="F88:H88" si="70">SUM(F90:F117)</f>
        <v>76705.200000000026</v>
      </c>
      <c r="G88" s="153">
        <f t="shared" si="70"/>
        <v>1992.1000000000004</v>
      </c>
      <c r="H88" s="154">
        <f t="shared" si="70"/>
        <v>0</v>
      </c>
      <c r="I88" s="156">
        <f t="shared" si="63"/>
        <v>112691.90000000004</v>
      </c>
      <c r="J88" s="153">
        <f>SUM(J90:J117)</f>
        <v>30273.100000000006</v>
      </c>
      <c r="K88" s="153">
        <f>SUM(K90:K117)</f>
        <v>78389.10000000002</v>
      </c>
      <c r="L88" s="153">
        <f t="shared" ref="L88:M88" si="71">SUM(L90:L117)</f>
        <v>1992.1000000000004</v>
      </c>
      <c r="M88" s="155">
        <f t="shared" si="71"/>
        <v>2037.6</v>
      </c>
      <c r="N88" s="156">
        <f>SUM(N90:N117)</f>
        <v>108258.07710000004</v>
      </c>
      <c r="O88" s="153">
        <f t="shared" ref="O88:R88" si="72">SUM(O90:O117)</f>
        <v>30273.100000000006</v>
      </c>
      <c r="P88" s="153">
        <f t="shared" si="72"/>
        <v>73955.277099999992</v>
      </c>
      <c r="Q88" s="153">
        <f t="shared" si="72"/>
        <v>1992.1000000000004</v>
      </c>
      <c r="R88" s="154">
        <f t="shared" si="72"/>
        <v>2037.6</v>
      </c>
      <c r="S88" s="157">
        <f t="shared" si="66"/>
        <v>-4433.8228999999992</v>
      </c>
      <c r="T88" s="153">
        <f t="shared" si="66"/>
        <v>0</v>
      </c>
      <c r="U88" s="153">
        <f t="shared" si="66"/>
        <v>-4433.8229000000283</v>
      </c>
      <c r="V88" s="153">
        <f t="shared" si="66"/>
        <v>0</v>
      </c>
      <c r="W88" s="155">
        <f t="shared" si="66"/>
        <v>0</v>
      </c>
      <c r="X88" s="156">
        <f t="shared" si="51"/>
        <v>96.065535411151998</v>
      </c>
      <c r="Y88" s="153">
        <f t="shared" si="51"/>
        <v>100</v>
      </c>
      <c r="Z88" s="153">
        <f t="shared" si="51"/>
        <v>94.3438272668011</v>
      </c>
      <c r="AA88" s="153">
        <f t="shared" si="51"/>
        <v>100</v>
      </c>
      <c r="AB88" s="154">
        <f t="shared" si="51"/>
        <v>100</v>
      </c>
      <c r="AC88" s="147"/>
      <c r="AD88" s="167"/>
      <c r="AE88" s="167"/>
    </row>
    <row r="89" spans="1:31" ht="12.95" customHeight="1" x14ac:dyDescent="0.25">
      <c r="A89" s="171">
        <v>1058</v>
      </c>
      <c r="B89" s="158">
        <v>81</v>
      </c>
      <c r="C89" s="159" t="s">
        <v>1313</v>
      </c>
      <c r="D89" s="160">
        <f t="shared" si="61"/>
        <v>178950.6</v>
      </c>
      <c r="E89" s="161">
        <v>35808.9</v>
      </c>
      <c r="F89" s="161">
        <v>143141.70000000001</v>
      </c>
      <c r="G89" s="161">
        <v>0</v>
      </c>
      <c r="H89" s="162">
        <v>0</v>
      </c>
      <c r="I89" s="160">
        <f t="shared" si="63"/>
        <v>178505.89999999997</v>
      </c>
      <c r="J89" s="161">
        <v>35808.9</v>
      </c>
      <c r="K89" s="161">
        <v>142390.09999999998</v>
      </c>
      <c r="L89" s="161">
        <v>0</v>
      </c>
      <c r="M89" s="163">
        <v>306.89999999999998</v>
      </c>
      <c r="N89" s="160">
        <f t="shared" ref="N89:N117" si="73">SUM(O89:R89)</f>
        <v>175226.22219999999</v>
      </c>
      <c r="O89" s="161">
        <v>35808.9</v>
      </c>
      <c r="P89" s="161">
        <v>139110.4222</v>
      </c>
      <c r="Q89" s="161">
        <v>0</v>
      </c>
      <c r="R89" s="162">
        <v>306.89999999999998</v>
      </c>
      <c r="S89" s="164">
        <f t="shared" si="66"/>
        <v>-3279.6777999999758</v>
      </c>
      <c r="T89" s="161">
        <f t="shared" si="66"/>
        <v>0</v>
      </c>
      <c r="U89" s="161">
        <f t="shared" si="66"/>
        <v>-3279.6777999999758</v>
      </c>
      <c r="V89" s="161">
        <f t="shared" si="66"/>
        <v>0</v>
      </c>
      <c r="W89" s="163">
        <f t="shared" si="66"/>
        <v>0</v>
      </c>
      <c r="X89" s="160">
        <f t="shared" si="51"/>
        <v>98.162706218674018</v>
      </c>
      <c r="Y89" s="161">
        <f t="shared" si="51"/>
        <v>100</v>
      </c>
      <c r="Z89" s="161">
        <f t="shared" si="51"/>
        <v>97.696695346095012</v>
      </c>
      <c r="AA89" s="161">
        <f t="shared" si="51"/>
        <v>0</v>
      </c>
      <c r="AB89" s="162">
        <f t="shared" si="51"/>
        <v>100</v>
      </c>
      <c r="AC89" s="165"/>
      <c r="AD89" s="166"/>
      <c r="AE89" s="167"/>
    </row>
    <row r="90" spans="1:31" ht="12.95" customHeight="1" x14ac:dyDescent="0.25">
      <c r="A90" s="171">
        <v>1060</v>
      </c>
      <c r="B90" s="158">
        <v>82</v>
      </c>
      <c r="C90" s="159" t="s">
        <v>1347</v>
      </c>
      <c r="D90" s="160">
        <f t="shared" si="61"/>
        <v>3480.2000000000003</v>
      </c>
      <c r="E90" s="161">
        <v>1091.7</v>
      </c>
      <c r="F90" s="161">
        <v>2284.1</v>
      </c>
      <c r="G90" s="161">
        <v>104.4</v>
      </c>
      <c r="H90" s="162">
        <v>0</v>
      </c>
      <c r="I90" s="160">
        <f t="shared" si="63"/>
        <v>3512.7000000000003</v>
      </c>
      <c r="J90" s="161">
        <v>1091.7</v>
      </c>
      <c r="K90" s="161">
        <v>2284.1</v>
      </c>
      <c r="L90" s="161">
        <v>104.4</v>
      </c>
      <c r="M90" s="163">
        <v>32.5</v>
      </c>
      <c r="N90" s="160">
        <f t="shared" si="73"/>
        <v>3136.0796000000005</v>
      </c>
      <c r="O90" s="161">
        <v>1091.7</v>
      </c>
      <c r="P90" s="161">
        <v>1907.4796000000001</v>
      </c>
      <c r="Q90" s="161">
        <v>104.4</v>
      </c>
      <c r="R90" s="162">
        <v>32.5</v>
      </c>
      <c r="S90" s="164">
        <f t="shared" si="66"/>
        <v>-376.62039999999979</v>
      </c>
      <c r="T90" s="161">
        <f t="shared" si="66"/>
        <v>0</v>
      </c>
      <c r="U90" s="161">
        <f t="shared" si="66"/>
        <v>-376.62039999999979</v>
      </c>
      <c r="V90" s="161">
        <f t="shared" si="66"/>
        <v>0</v>
      </c>
      <c r="W90" s="163">
        <f t="shared" si="66"/>
        <v>0</v>
      </c>
      <c r="X90" s="160">
        <f t="shared" si="51"/>
        <v>89.278321519059418</v>
      </c>
      <c r="Y90" s="161">
        <f t="shared" si="51"/>
        <v>100</v>
      </c>
      <c r="Z90" s="161">
        <f t="shared" si="51"/>
        <v>83.511212293682419</v>
      </c>
      <c r="AA90" s="161">
        <f t="shared" si="51"/>
        <v>100</v>
      </c>
      <c r="AB90" s="162">
        <f t="shared" si="51"/>
        <v>100</v>
      </c>
      <c r="AC90" s="165"/>
      <c r="AD90" s="166"/>
      <c r="AE90" s="167"/>
    </row>
    <row r="91" spans="1:31" ht="12.95" customHeight="1" x14ac:dyDescent="0.25">
      <c r="A91" s="171">
        <v>1061</v>
      </c>
      <c r="B91" s="158">
        <v>83</v>
      </c>
      <c r="C91" s="159" t="s">
        <v>1348</v>
      </c>
      <c r="D91" s="160">
        <f t="shared" si="61"/>
        <v>994.9</v>
      </c>
      <c r="E91" s="161">
        <v>873.9</v>
      </c>
      <c r="F91" s="161">
        <v>79.400000000000006</v>
      </c>
      <c r="G91" s="161">
        <v>41.6</v>
      </c>
      <c r="H91" s="162">
        <v>0</v>
      </c>
      <c r="I91" s="160">
        <f t="shared" si="63"/>
        <v>1503.3999999999999</v>
      </c>
      <c r="J91" s="161">
        <v>873.9</v>
      </c>
      <c r="K91" s="161">
        <v>580.6</v>
      </c>
      <c r="L91" s="161">
        <v>41.6</v>
      </c>
      <c r="M91" s="163">
        <v>7.3</v>
      </c>
      <c r="N91" s="160">
        <f t="shared" si="73"/>
        <v>1488.2856999999997</v>
      </c>
      <c r="O91" s="161">
        <v>873.9</v>
      </c>
      <c r="P91" s="161">
        <v>565.48569999999995</v>
      </c>
      <c r="Q91" s="161">
        <v>41.6</v>
      </c>
      <c r="R91" s="162">
        <v>7.3</v>
      </c>
      <c r="S91" s="164">
        <f t="shared" si="66"/>
        <v>-15.114300000000185</v>
      </c>
      <c r="T91" s="161">
        <f t="shared" si="66"/>
        <v>0</v>
      </c>
      <c r="U91" s="161">
        <f t="shared" si="66"/>
        <v>-15.114300000000071</v>
      </c>
      <c r="V91" s="161">
        <f t="shared" si="66"/>
        <v>0</v>
      </c>
      <c r="W91" s="163">
        <f t="shared" si="66"/>
        <v>0</v>
      </c>
      <c r="X91" s="160">
        <f t="shared" si="51"/>
        <v>98.994658773446844</v>
      </c>
      <c r="Y91" s="161">
        <f t="shared" si="51"/>
        <v>100</v>
      </c>
      <c r="Z91" s="161">
        <f t="shared" si="51"/>
        <v>97.396779193937306</v>
      </c>
      <c r="AA91" s="161">
        <f t="shared" si="51"/>
        <v>100</v>
      </c>
      <c r="AB91" s="162">
        <f t="shared" si="51"/>
        <v>100</v>
      </c>
      <c r="AC91" s="165"/>
      <c r="AD91" s="166"/>
      <c r="AE91" s="167"/>
    </row>
    <row r="92" spans="1:31" ht="12.95" customHeight="1" x14ac:dyDescent="0.25">
      <c r="A92" s="171">
        <v>1059</v>
      </c>
      <c r="B92" s="158">
        <v>84</v>
      </c>
      <c r="C92" s="159" t="s">
        <v>1349</v>
      </c>
      <c r="D92" s="160">
        <f t="shared" si="61"/>
        <v>2744.9</v>
      </c>
      <c r="E92" s="161">
        <v>848</v>
      </c>
      <c r="F92" s="161">
        <v>1896.9</v>
      </c>
      <c r="G92" s="161">
        <v>0</v>
      </c>
      <c r="H92" s="162">
        <v>0</v>
      </c>
      <c r="I92" s="160">
        <f t="shared" si="63"/>
        <v>2793.9999999999995</v>
      </c>
      <c r="J92" s="161">
        <v>848</v>
      </c>
      <c r="K92" s="161">
        <v>1896.8999999999999</v>
      </c>
      <c r="L92" s="161">
        <v>0</v>
      </c>
      <c r="M92" s="163">
        <v>49.1</v>
      </c>
      <c r="N92" s="160">
        <f t="shared" si="73"/>
        <v>2442.0764999999997</v>
      </c>
      <c r="O92" s="161">
        <v>848</v>
      </c>
      <c r="P92" s="161">
        <v>1544.9765</v>
      </c>
      <c r="Q92" s="161">
        <v>0</v>
      </c>
      <c r="R92" s="162">
        <v>49.1</v>
      </c>
      <c r="S92" s="164">
        <f t="shared" si="66"/>
        <v>-351.92349999999988</v>
      </c>
      <c r="T92" s="161">
        <f t="shared" si="66"/>
        <v>0</v>
      </c>
      <c r="U92" s="161">
        <f t="shared" si="66"/>
        <v>-351.92349999999988</v>
      </c>
      <c r="V92" s="161">
        <f t="shared" si="66"/>
        <v>0</v>
      </c>
      <c r="W92" s="163">
        <f t="shared" si="66"/>
        <v>0</v>
      </c>
      <c r="X92" s="160">
        <f t="shared" si="51"/>
        <v>87.404312813171074</v>
      </c>
      <c r="Y92" s="161">
        <f t="shared" si="51"/>
        <v>100</v>
      </c>
      <c r="Z92" s="161">
        <f t="shared" si="51"/>
        <v>81.447440560915183</v>
      </c>
      <c r="AA92" s="161">
        <f t="shared" si="51"/>
        <v>0</v>
      </c>
      <c r="AB92" s="162">
        <f t="shared" si="51"/>
        <v>100</v>
      </c>
      <c r="AC92" s="165"/>
      <c r="AD92" s="166"/>
      <c r="AE92" s="167"/>
    </row>
    <row r="93" spans="1:31" ht="12.95" customHeight="1" x14ac:dyDescent="0.25">
      <c r="A93" s="171">
        <v>1062</v>
      </c>
      <c r="B93" s="158">
        <v>85</v>
      </c>
      <c r="C93" s="159" t="s">
        <v>1350</v>
      </c>
      <c r="D93" s="160">
        <f t="shared" si="61"/>
        <v>3345.2</v>
      </c>
      <c r="E93" s="161">
        <v>1129.7</v>
      </c>
      <c r="F93" s="161">
        <v>2121.6999999999998</v>
      </c>
      <c r="G93" s="161">
        <v>93.8</v>
      </c>
      <c r="H93" s="162">
        <v>0</v>
      </c>
      <c r="I93" s="160">
        <f t="shared" si="63"/>
        <v>3362.6</v>
      </c>
      <c r="J93" s="161">
        <v>1129.7</v>
      </c>
      <c r="K93" s="161">
        <v>2121.6999999999998</v>
      </c>
      <c r="L93" s="161">
        <v>93.8</v>
      </c>
      <c r="M93" s="163">
        <v>17.399999999999999</v>
      </c>
      <c r="N93" s="160">
        <f t="shared" si="73"/>
        <v>3126.2545000000005</v>
      </c>
      <c r="O93" s="161">
        <v>1129.7</v>
      </c>
      <c r="P93" s="161">
        <v>1885.3544999999999</v>
      </c>
      <c r="Q93" s="161">
        <v>93.8</v>
      </c>
      <c r="R93" s="162">
        <v>17.399999999999999</v>
      </c>
      <c r="S93" s="164">
        <f t="shared" si="66"/>
        <v>-236.34549999999945</v>
      </c>
      <c r="T93" s="161">
        <f t="shared" si="66"/>
        <v>0</v>
      </c>
      <c r="U93" s="161">
        <f t="shared" si="66"/>
        <v>-236.3454999999999</v>
      </c>
      <c r="V93" s="161">
        <f t="shared" si="66"/>
        <v>0</v>
      </c>
      <c r="W93" s="163">
        <f t="shared" si="66"/>
        <v>0</v>
      </c>
      <c r="X93" s="160">
        <f t="shared" si="51"/>
        <v>92.971346577053481</v>
      </c>
      <c r="Y93" s="161">
        <f t="shared" si="51"/>
        <v>100</v>
      </c>
      <c r="Z93" s="161">
        <f t="shared" si="51"/>
        <v>88.860559928359336</v>
      </c>
      <c r="AA93" s="161">
        <f t="shared" si="51"/>
        <v>100</v>
      </c>
      <c r="AB93" s="162">
        <f t="shared" si="51"/>
        <v>100</v>
      </c>
      <c r="AC93" s="165"/>
      <c r="AD93" s="166"/>
      <c r="AE93" s="167"/>
    </row>
    <row r="94" spans="1:31" ht="12.95" customHeight="1" x14ac:dyDescent="0.25">
      <c r="A94" s="171">
        <v>1063</v>
      </c>
      <c r="B94" s="158">
        <v>86</v>
      </c>
      <c r="C94" s="159" t="s">
        <v>1351</v>
      </c>
      <c r="D94" s="160">
        <f t="shared" si="61"/>
        <v>2596.8000000000002</v>
      </c>
      <c r="E94" s="161">
        <v>928.4</v>
      </c>
      <c r="F94" s="161">
        <v>1668.4</v>
      </c>
      <c r="G94" s="161">
        <v>0</v>
      </c>
      <c r="H94" s="162">
        <v>0</v>
      </c>
      <c r="I94" s="160">
        <f t="shared" si="63"/>
        <v>2629.9999999999995</v>
      </c>
      <c r="J94" s="161">
        <v>928.4</v>
      </c>
      <c r="K94" s="161">
        <v>1668.3999999999999</v>
      </c>
      <c r="L94" s="161">
        <v>0</v>
      </c>
      <c r="M94" s="163">
        <v>33.200000000000003</v>
      </c>
      <c r="N94" s="160">
        <f t="shared" si="73"/>
        <v>2515.7014999999997</v>
      </c>
      <c r="O94" s="161">
        <v>928.4</v>
      </c>
      <c r="P94" s="161">
        <v>1554.1014999999998</v>
      </c>
      <c r="Q94" s="161">
        <v>0</v>
      </c>
      <c r="R94" s="162">
        <v>33.200000000000003</v>
      </c>
      <c r="S94" s="164">
        <f t="shared" si="66"/>
        <v>-114.29849999999988</v>
      </c>
      <c r="T94" s="161">
        <f t="shared" si="66"/>
        <v>0</v>
      </c>
      <c r="U94" s="161">
        <f t="shared" si="66"/>
        <v>-114.2985000000001</v>
      </c>
      <c r="V94" s="161">
        <f t="shared" si="66"/>
        <v>0</v>
      </c>
      <c r="W94" s="163">
        <f t="shared" si="66"/>
        <v>0</v>
      </c>
      <c r="X94" s="160">
        <f t="shared" si="51"/>
        <v>95.654049429657789</v>
      </c>
      <c r="Y94" s="161">
        <f t="shared" si="51"/>
        <v>100</v>
      </c>
      <c r="Z94" s="161">
        <f t="shared" si="51"/>
        <v>93.149214816590742</v>
      </c>
      <c r="AA94" s="161">
        <f t="shared" si="51"/>
        <v>0</v>
      </c>
      <c r="AB94" s="162">
        <f t="shared" si="51"/>
        <v>100</v>
      </c>
      <c r="AC94" s="165"/>
      <c r="AD94" s="166"/>
      <c r="AE94" s="167"/>
    </row>
    <row r="95" spans="1:31" ht="12.95" customHeight="1" x14ac:dyDescent="0.25">
      <c r="A95" s="171">
        <v>1079</v>
      </c>
      <c r="B95" s="158">
        <v>87</v>
      </c>
      <c r="C95" s="159" t="s">
        <v>1346</v>
      </c>
      <c r="D95" s="160">
        <f t="shared" si="61"/>
        <v>16870.599999999999</v>
      </c>
      <c r="E95" s="161">
        <v>1004.5</v>
      </c>
      <c r="F95" s="161">
        <v>15866.1</v>
      </c>
      <c r="G95" s="161">
        <v>0</v>
      </c>
      <c r="H95" s="162">
        <v>0</v>
      </c>
      <c r="I95" s="160">
        <f t="shared" si="63"/>
        <v>17486.099999999999</v>
      </c>
      <c r="J95" s="161">
        <v>1004.5</v>
      </c>
      <c r="K95" s="161">
        <v>15866.1</v>
      </c>
      <c r="L95" s="161">
        <v>0</v>
      </c>
      <c r="M95" s="163">
        <v>615.5</v>
      </c>
      <c r="N95" s="160">
        <f t="shared" si="73"/>
        <v>17469</v>
      </c>
      <c r="O95" s="161">
        <v>1004.5</v>
      </c>
      <c r="P95" s="161">
        <v>15849</v>
      </c>
      <c r="Q95" s="161">
        <v>0</v>
      </c>
      <c r="R95" s="162">
        <v>615.5</v>
      </c>
      <c r="S95" s="164">
        <f t="shared" si="66"/>
        <v>-17.099999999998545</v>
      </c>
      <c r="T95" s="161">
        <f t="shared" si="66"/>
        <v>0</v>
      </c>
      <c r="U95" s="161">
        <f t="shared" si="66"/>
        <v>-17.100000000000364</v>
      </c>
      <c r="V95" s="161">
        <f t="shared" si="66"/>
        <v>0</v>
      </c>
      <c r="W95" s="163">
        <f t="shared" si="66"/>
        <v>0</v>
      </c>
      <c r="X95" s="160">
        <f t="shared" si="51"/>
        <v>99.902208039528546</v>
      </c>
      <c r="Y95" s="161">
        <f t="shared" si="51"/>
        <v>100</v>
      </c>
      <c r="Z95" s="161">
        <f t="shared" si="51"/>
        <v>99.892223041579214</v>
      </c>
      <c r="AA95" s="161">
        <f t="shared" si="51"/>
        <v>0</v>
      </c>
      <c r="AB95" s="162">
        <f t="shared" si="51"/>
        <v>100</v>
      </c>
      <c r="AC95" s="165"/>
      <c r="AD95" s="166"/>
      <c r="AE95" s="167"/>
    </row>
    <row r="96" spans="1:31" ht="12.95" customHeight="1" x14ac:dyDescent="0.25">
      <c r="A96" s="171">
        <v>1064</v>
      </c>
      <c r="B96" s="158">
        <v>88</v>
      </c>
      <c r="C96" s="159" t="s">
        <v>1315</v>
      </c>
      <c r="D96" s="160">
        <f t="shared" si="61"/>
        <v>1777.4</v>
      </c>
      <c r="E96" s="161">
        <v>1043.2</v>
      </c>
      <c r="F96" s="161">
        <v>734.2</v>
      </c>
      <c r="G96" s="161">
        <v>0</v>
      </c>
      <c r="H96" s="162">
        <v>0</v>
      </c>
      <c r="I96" s="160">
        <f t="shared" si="63"/>
        <v>1783.8000000000002</v>
      </c>
      <c r="J96" s="161">
        <v>1043.2</v>
      </c>
      <c r="K96" s="161">
        <v>734.19999999999993</v>
      </c>
      <c r="L96" s="161">
        <v>0</v>
      </c>
      <c r="M96" s="163">
        <v>6.4</v>
      </c>
      <c r="N96" s="160">
        <f t="shared" si="73"/>
        <v>1617.6448</v>
      </c>
      <c r="O96" s="161">
        <v>1043.2</v>
      </c>
      <c r="P96" s="161">
        <v>568.04480000000001</v>
      </c>
      <c r="Q96" s="161">
        <v>0</v>
      </c>
      <c r="R96" s="162">
        <v>6.4</v>
      </c>
      <c r="S96" s="164">
        <f t="shared" si="66"/>
        <v>-166.15520000000015</v>
      </c>
      <c r="T96" s="161">
        <f t="shared" si="66"/>
        <v>0</v>
      </c>
      <c r="U96" s="161">
        <f t="shared" si="66"/>
        <v>-166.15519999999992</v>
      </c>
      <c r="V96" s="161">
        <f t="shared" si="66"/>
        <v>0</v>
      </c>
      <c r="W96" s="163">
        <f t="shared" si="66"/>
        <v>0</v>
      </c>
      <c r="X96" s="160">
        <f t="shared" si="51"/>
        <v>90.685323466756358</v>
      </c>
      <c r="Y96" s="161">
        <f t="shared" si="51"/>
        <v>100</v>
      </c>
      <c r="Z96" s="161">
        <f t="shared" si="51"/>
        <v>77.369218196676655</v>
      </c>
      <c r="AA96" s="161">
        <f t="shared" si="51"/>
        <v>0</v>
      </c>
      <c r="AB96" s="162">
        <f t="shared" si="51"/>
        <v>100</v>
      </c>
      <c r="AC96" s="165"/>
      <c r="AD96" s="166"/>
      <c r="AE96" s="167"/>
    </row>
    <row r="97" spans="1:31" ht="12.95" customHeight="1" x14ac:dyDescent="0.25">
      <c r="A97" s="171">
        <v>1065</v>
      </c>
      <c r="B97" s="158">
        <v>89</v>
      </c>
      <c r="C97" s="159" t="s">
        <v>1352</v>
      </c>
      <c r="D97" s="160">
        <f t="shared" si="61"/>
        <v>4298.9000000000005</v>
      </c>
      <c r="E97" s="161">
        <v>1479.9</v>
      </c>
      <c r="F97" s="161">
        <v>2622.2</v>
      </c>
      <c r="G97" s="161">
        <v>196.8</v>
      </c>
      <c r="H97" s="162">
        <v>0</v>
      </c>
      <c r="I97" s="160">
        <f t="shared" si="63"/>
        <v>4335.0000000000009</v>
      </c>
      <c r="J97" s="161">
        <v>1479.9</v>
      </c>
      <c r="K97" s="161">
        <v>2622.2</v>
      </c>
      <c r="L97" s="161">
        <v>196.8</v>
      </c>
      <c r="M97" s="163">
        <v>36.1</v>
      </c>
      <c r="N97" s="160">
        <f t="shared" si="73"/>
        <v>3945.7661000000003</v>
      </c>
      <c r="O97" s="161">
        <v>1479.9</v>
      </c>
      <c r="P97" s="161">
        <v>2232.9661000000001</v>
      </c>
      <c r="Q97" s="161">
        <v>196.8</v>
      </c>
      <c r="R97" s="162">
        <v>36.1</v>
      </c>
      <c r="S97" s="164">
        <f t="shared" si="66"/>
        <v>-389.23390000000063</v>
      </c>
      <c r="T97" s="161">
        <f t="shared" si="66"/>
        <v>0</v>
      </c>
      <c r="U97" s="161">
        <f t="shared" si="66"/>
        <v>-389.23389999999972</v>
      </c>
      <c r="V97" s="161">
        <f t="shared" si="66"/>
        <v>0</v>
      </c>
      <c r="W97" s="163">
        <f t="shared" si="66"/>
        <v>0</v>
      </c>
      <c r="X97" s="160">
        <f t="shared" si="51"/>
        <v>91.0211326412918</v>
      </c>
      <c r="Y97" s="161">
        <f t="shared" si="51"/>
        <v>100</v>
      </c>
      <c r="Z97" s="161">
        <f t="shared" si="51"/>
        <v>85.156208527190913</v>
      </c>
      <c r="AA97" s="161">
        <f t="shared" si="51"/>
        <v>100</v>
      </c>
      <c r="AB97" s="162">
        <f t="shared" si="51"/>
        <v>100</v>
      </c>
      <c r="AC97" s="165"/>
      <c r="AD97" s="166"/>
      <c r="AE97" s="167"/>
    </row>
    <row r="98" spans="1:31" ht="12.95" customHeight="1" x14ac:dyDescent="0.25">
      <c r="A98" s="171">
        <v>1066</v>
      </c>
      <c r="B98" s="158">
        <v>92</v>
      </c>
      <c r="C98" s="159" t="s">
        <v>1353</v>
      </c>
      <c r="D98" s="160">
        <f>SUM(E98:H98)</f>
        <v>4697.8</v>
      </c>
      <c r="E98" s="161">
        <v>1097.0999999999999</v>
      </c>
      <c r="F98" s="161">
        <v>3565.6</v>
      </c>
      <c r="G98" s="161">
        <v>35.1</v>
      </c>
      <c r="H98" s="162">
        <v>0</v>
      </c>
      <c r="I98" s="160">
        <f>SUM(J98:M98)</f>
        <v>5582.4000000000015</v>
      </c>
      <c r="J98" s="161">
        <v>1097.0999999999999</v>
      </c>
      <c r="K98" s="161">
        <v>4369.6000000000004</v>
      </c>
      <c r="L98" s="161">
        <v>35.1</v>
      </c>
      <c r="M98" s="163">
        <v>80.599999999999994</v>
      </c>
      <c r="N98" s="160">
        <f>SUM(O98:R98)</f>
        <v>5314.176300000001</v>
      </c>
      <c r="O98" s="161">
        <v>1097.0999999999999</v>
      </c>
      <c r="P98" s="161">
        <v>4101.3762999999999</v>
      </c>
      <c r="Q98" s="161">
        <v>35.1</v>
      </c>
      <c r="R98" s="162">
        <v>80.599999999999994</v>
      </c>
      <c r="S98" s="164">
        <f t="shared" si="66"/>
        <v>-268.22370000000046</v>
      </c>
      <c r="T98" s="161">
        <f t="shared" si="66"/>
        <v>0</v>
      </c>
      <c r="U98" s="161">
        <f t="shared" si="66"/>
        <v>-268.22370000000046</v>
      </c>
      <c r="V98" s="161">
        <f t="shared" si="66"/>
        <v>0</v>
      </c>
      <c r="W98" s="163">
        <f t="shared" si="66"/>
        <v>0</v>
      </c>
      <c r="X98" s="160">
        <f t="shared" si="51"/>
        <v>95.195190240756659</v>
      </c>
      <c r="Y98" s="161">
        <f t="shared" si="51"/>
        <v>100</v>
      </c>
      <c r="Z98" s="161">
        <f t="shared" si="51"/>
        <v>93.861596027096297</v>
      </c>
      <c r="AA98" s="161">
        <f t="shared" si="51"/>
        <v>100</v>
      </c>
      <c r="AB98" s="162">
        <f t="shared" si="51"/>
        <v>100</v>
      </c>
      <c r="AC98" s="165"/>
      <c r="AD98" s="166"/>
      <c r="AE98" s="167"/>
    </row>
    <row r="99" spans="1:31" ht="12.95" customHeight="1" x14ac:dyDescent="0.25">
      <c r="A99" s="171">
        <v>1067</v>
      </c>
      <c r="B99" s="158">
        <v>93</v>
      </c>
      <c r="C99" s="159" t="s">
        <v>1354</v>
      </c>
      <c r="D99" s="160">
        <f>SUM(E99:H99)</f>
        <v>5143.5</v>
      </c>
      <c r="E99" s="161">
        <v>1784</v>
      </c>
      <c r="F99" s="161">
        <v>3359.5</v>
      </c>
      <c r="G99" s="161">
        <v>0</v>
      </c>
      <c r="H99" s="162">
        <v>0</v>
      </c>
      <c r="I99" s="160">
        <f>SUM(J99:M99)</f>
        <v>5284.4</v>
      </c>
      <c r="J99" s="161">
        <v>1784</v>
      </c>
      <c r="K99" s="161">
        <v>3359.5</v>
      </c>
      <c r="L99" s="161">
        <v>0</v>
      </c>
      <c r="M99" s="163">
        <v>140.9</v>
      </c>
      <c r="N99" s="160">
        <f>SUM(O99:R99)</f>
        <v>5284.4</v>
      </c>
      <c r="O99" s="161">
        <v>1784</v>
      </c>
      <c r="P99" s="161">
        <v>3359.5</v>
      </c>
      <c r="Q99" s="161">
        <v>0</v>
      </c>
      <c r="R99" s="162">
        <v>140.9</v>
      </c>
      <c r="S99" s="164">
        <f t="shared" si="66"/>
        <v>0</v>
      </c>
      <c r="T99" s="161">
        <f t="shared" si="66"/>
        <v>0</v>
      </c>
      <c r="U99" s="161">
        <f t="shared" si="66"/>
        <v>0</v>
      </c>
      <c r="V99" s="161">
        <f t="shared" si="66"/>
        <v>0</v>
      </c>
      <c r="W99" s="163">
        <f t="shared" si="66"/>
        <v>0</v>
      </c>
      <c r="X99" s="160">
        <f t="shared" si="51"/>
        <v>100</v>
      </c>
      <c r="Y99" s="161">
        <f t="shared" si="51"/>
        <v>100</v>
      </c>
      <c r="Z99" s="161">
        <f t="shared" si="51"/>
        <v>100</v>
      </c>
      <c r="AA99" s="161">
        <f t="shared" si="51"/>
        <v>0</v>
      </c>
      <c r="AB99" s="162">
        <f t="shared" si="51"/>
        <v>100</v>
      </c>
      <c r="AC99" s="165"/>
      <c r="AD99" s="166"/>
      <c r="AE99" s="167"/>
    </row>
    <row r="100" spans="1:31" ht="12.95" customHeight="1" x14ac:dyDescent="0.25">
      <c r="A100" s="171">
        <v>1068</v>
      </c>
      <c r="B100" s="158">
        <v>90</v>
      </c>
      <c r="C100" s="159" t="s">
        <v>1355</v>
      </c>
      <c r="D100" s="160">
        <f t="shared" si="61"/>
        <v>3068.7</v>
      </c>
      <c r="E100" s="161">
        <v>1173.8</v>
      </c>
      <c r="F100" s="161">
        <v>1894.9</v>
      </c>
      <c r="G100" s="161">
        <v>0</v>
      </c>
      <c r="H100" s="162">
        <v>0</v>
      </c>
      <c r="I100" s="160">
        <f t="shared" si="63"/>
        <v>3067.1</v>
      </c>
      <c r="J100" s="161">
        <v>1173.8</v>
      </c>
      <c r="K100" s="161">
        <v>1894.9</v>
      </c>
      <c r="L100" s="161">
        <v>0</v>
      </c>
      <c r="M100" s="163">
        <v>-1.6000000000000014</v>
      </c>
      <c r="N100" s="160">
        <f t="shared" si="73"/>
        <v>3009.89</v>
      </c>
      <c r="O100" s="161">
        <v>1173.8</v>
      </c>
      <c r="P100" s="161">
        <v>1837.69</v>
      </c>
      <c r="Q100" s="161">
        <v>0</v>
      </c>
      <c r="R100" s="162">
        <v>-1.6000000000000014</v>
      </c>
      <c r="S100" s="164">
        <f t="shared" si="66"/>
        <v>-57.210000000000036</v>
      </c>
      <c r="T100" s="161">
        <f t="shared" si="66"/>
        <v>0</v>
      </c>
      <c r="U100" s="161">
        <f t="shared" si="66"/>
        <v>-57.210000000000036</v>
      </c>
      <c r="V100" s="161">
        <f t="shared" si="66"/>
        <v>0</v>
      </c>
      <c r="W100" s="163">
        <f t="shared" si="66"/>
        <v>0</v>
      </c>
      <c r="X100" s="160">
        <f t="shared" si="51"/>
        <v>98.134720093899773</v>
      </c>
      <c r="Y100" s="161">
        <f t="shared" si="51"/>
        <v>100</v>
      </c>
      <c r="Z100" s="161">
        <f t="shared" si="51"/>
        <v>96.980843316269983</v>
      </c>
      <c r="AA100" s="161">
        <f t="shared" si="51"/>
        <v>0</v>
      </c>
      <c r="AB100" s="162">
        <f t="shared" si="51"/>
        <v>100</v>
      </c>
      <c r="AC100" s="165"/>
      <c r="AD100" s="166"/>
      <c r="AE100" s="167"/>
    </row>
    <row r="101" spans="1:31" ht="12.95" customHeight="1" x14ac:dyDescent="0.25">
      <c r="A101" s="171">
        <v>1069</v>
      </c>
      <c r="B101" s="158">
        <v>91</v>
      </c>
      <c r="C101" s="159" t="s">
        <v>1356</v>
      </c>
      <c r="D101" s="160">
        <f t="shared" si="61"/>
        <v>4163.8</v>
      </c>
      <c r="E101" s="161">
        <v>1446.7</v>
      </c>
      <c r="F101" s="161">
        <v>2717.1</v>
      </c>
      <c r="G101" s="161">
        <v>0</v>
      </c>
      <c r="H101" s="162">
        <v>0</v>
      </c>
      <c r="I101" s="160">
        <f t="shared" si="63"/>
        <v>4197.5</v>
      </c>
      <c r="J101" s="161">
        <v>1446.7</v>
      </c>
      <c r="K101" s="161">
        <v>2717.1000000000004</v>
      </c>
      <c r="L101" s="161">
        <v>0</v>
      </c>
      <c r="M101" s="163">
        <v>33.700000000000003</v>
      </c>
      <c r="N101" s="160">
        <f t="shared" si="73"/>
        <v>4041.2465999999995</v>
      </c>
      <c r="O101" s="161">
        <v>1446.7</v>
      </c>
      <c r="P101" s="161">
        <v>2560.8465999999999</v>
      </c>
      <c r="Q101" s="161">
        <v>0</v>
      </c>
      <c r="R101" s="162">
        <v>33.700000000000003</v>
      </c>
      <c r="S101" s="164">
        <f t="shared" si="66"/>
        <v>-156.25340000000051</v>
      </c>
      <c r="T101" s="161">
        <f t="shared" si="66"/>
        <v>0</v>
      </c>
      <c r="U101" s="161">
        <f t="shared" si="66"/>
        <v>-156.25340000000051</v>
      </c>
      <c r="V101" s="161">
        <f t="shared" si="66"/>
        <v>0</v>
      </c>
      <c r="W101" s="163">
        <f t="shared" si="66"/>
        <v>0</v>
      </c>
      <c r="X101" s="160">
        <f t="shared" si="51"/>
        <v>96.277465157832026</v>
      </c>
      <c r="Y101" s="161">
        <f t="shared" si="51"/>
        <v>100</v>
      </c>
      <c r="Z101" s="161">
        <f t="shared" si="51"/>
        <v>94.249258400500509</v>
      </c>
      <c r="AA101" s="161">
        <f t="shared" si="51"/>
        <v>0</v>
      </c>
      <c r="AB101" s="162">
        <f t="shared" si="51"/>
        <v>100</v>
      </c>
      <c r="AC101" s="165"/>
      <c r="AD101" s="166"/>
      <c r="AE101" s="167"/>
    </row>
    <row r="102" spans="1:31" ht="12.95" customHeight="1" x14ac:dyDescent="0.25">
      <c r="A102" s="171">
        <v>1070</v>
      </c>
      <c r="B102" s="158">
        <v>94</v>
      </c>
      <c r="C102" s="159" t="s">
        <v>1357</v>
      </c>
      <c r="D102" s="160">
        <f t="shared" si="61"/>
        <v>1698.1</v>
      </c>
      <c r="E102" s="161">
        <v>366.5</v>
      </c>
      <c r="F102" s="161">
        <v>1331.6</v>
      </c>
      <c r="G102" s="161">
        <v>0</v>
      </c>
      <c r="H102" s="162">
        <v>0</v>
      </c>
      <c r="I102" s="160">
        <f t="shared" si="63"/>
        <v>1796.1999999999998</v>
      </c>
      <c r="J102" s="161">
        <v>366.5</v>
      </c>
      <c r="K102" s="161">
        <v>1331.6</v>
      </c>
      <c r="L102" s="161">
        <v>0</v>
      </c>
      <c r="M102" s="163">
        <v>98.1</v>
      </c>
      <c r="N102" s="160">
        <f t="shared" si="73"/>
        <v>1630.6974999999998</v>
      </c>
      <c r="O102" s="161">
        <v>366.5</v>
      </c>
      <c r="P102" s="161">
        <v>1166.0974999999999</v>
      </c>
      <c r="Q102" s="161">
        <v>0</v>
      </c>
      <c r="R102" s="162">
        <v>98.1</v>
      </c>
      <c r="S102" s="164">
        <f t="shared" si="66"/>
        <v>-165.50250000000005</v>
      </c>
      <c r="T102" s="161">
        <f t="shared" si="66"/>
        <v>0</v>
      </c>
      <c r="U102" s="161">
        <f t="shared" si="66"/>
        <v>-165.50250000000005</v>
      </c>
      <c r="V102" s="161">
        <f t="shared" si="66"/>
        <v>0</v>
      </c>
      <c r="W102" s="163">
        <f t="shared" si="66"/>
        <v>0</v>
      </c>
      <c r="X102" s="160">
        <f t="shared" si="51"/>
        <v>90.785964814608604</v>
      </c>
      <c r="Y102" s="161">
        <f t="shared" si="51"/>
        <v>100</v>
      </c>
      <c r="Z102" s="161">
        <f t="shared" si="51"/>
        <v>87.57115500150195</v>
      </c>
      <c r="AA102" s="161">
        <f t="shared" si="51"/>
        <v>0</v>
      </c>
      <c r="AB102" s="162">
        <f t="shared" si="51"/>
        <v>100</v>
      </c>
      <c r="AC102" s="165"/>
      <c r="AD102" s="166"/>
      <c r="AE102" s="167"/>
    </row>
    <row r="103" spans="1:31" ht="12.95" customHeight="1" x14ac:dyDescent="0.25">
      <c r="A103" s="171">
        <v>1071</v>
      </c>
      <c r="B103" s="158">
        <v>95</v>
      </c>
      <c r="C103" s="159" t="s">
        <v>1358</v>
      </c>
      <c r="D103" s="160">
        <f t="shared" si="61"/>
        <v>3149.7</v>
      </c>
      <c r="E103" s="161">
        <v>1303.7</v>
      </c>
      <c r="F103" s="161">
        <v>1846</v>
      </c>
      <c r="G103" s="161">
        <v>0</v>
      </c>
      <c r="H103" s="162">
        <v>0</v>
      </c>
      <c r="I103" s="160">
        <f t="shared" si="63"/>
        <v>3515.3</v>
      </c>
      <c r="J103" s="161">
        <v>1303.7</v>
      </c>
      <c r="K103" s="161">
        <v>2185.1</v>
      </c>
      <c r="L103" s="161">
        <v>0</v>
      </c>
      <c r="M103" s="163">
        <v>26.5</v>
      </c>
      <c r="N103" s="160">
        <f t="shared" si="73"/>
        <v>3506.0144</v>
      </c>
      <c r="O103" s="161">
        <v>1303.7</v>
      </c>
      <c r="P103" s="161">
        <v>2175.8143999999998</v>
      </c>
      <c r="Q103" s="161">
        <v>0</v>
      </c>
      <c r="R103" s="162">
        <v>26.5</v>
      </c>
      <c r="S103" s="164">
        <f t="shared" si="66"/>
        <v>-9.2856000000001586</v>
      </c>
      <c r="T103" s="161">
        <f t="shared" si="66"/>
        <v>0</v>
      </c>
      <c r="U103" s="161">
        <f t="shared" si="66"/>
        <v>-9.2856000000001586</v>
      </c>
      <c r="V103" s="161">
        <f t="shared" si="66"/>
        <v>0</v>
      </c>
      <c r="W103" s="163">
        <f t="shared" si="66"/>
        <v>0</v>
      </c>
      <c r="X103" s="160">
        <f t="shared" si="51"/>
        <v>99.735851847637463</v>
      </c>
      <c r="Y103" s="161">
        <f t="shared" si="51"/>
        <v>100</v>
      </c>
      <c r="Z103" s="161">
        <f t="shared" si="51"/>
        <v>99.575049196833092</v>
      </c>
      <c r="AA103" s="161">
        <f t="shared" si="51"/>
        <v>0</v>
      </c>
      <c r="AB103" s="162">
        <f t="shared" si="51"/>
        <v>100</v>
      </c>
      <c r="AC103" s="165"/>
      <c r="AD103" s="166"/>
      <c r="AE103" s="167"/>
    </row>
    <row r="104" spans="1:31" ht="12.95" customHeight="1" x14ac:dyDescent="0.25">
      <c r="A104" s="171">
        <v>1072</v>
      </c>
      <c r="B104" s="158">
        <v>96</v>
      </c>
      <c r="C104" s="159" t="s">
        <v>1359</v>
      </c>
      <c r="D104" s="160">
        <f t="shared" si="61"/>
        <v>4429.3999999999996</v>
      </c>
      <c r="E104" s="161">
        <v>1312.1</v>
      </c>
      <c r="F104" s="161">
        <v>3117.3</v>
      </c>
      <c r="G104" s="161">
        <v>0</v>
      </c>
      <c r="H104" s="162">
        <v>0</v>
      </c>
      <c r="I104" s="160">
        <f t="shared" si="63"/>
        <v>4502.5999999999995</v>
      </c>
      <c r="J104" s="161">
        <v>1312.1</v>
      </c>
      <c r="K104" s="161">
        <v>3117.2999999999997</v>
      </c>
      <c r="L104" s="161">
        <v>0</v>
      </c>
      <c r="M104" s="163">
        <v>73.2</v>
      </c>
      <c r="N104" s="160">
        <f t="shared" si="73"/>
        <v>3976.9370999999996</v>
      </c>
      <c r="O104" s="161">
        <v>1312.1</v>
      </c>
      <c r="P104" s="161">
        <v>2591.6370999999999</v>
      </c>
      <c r="Q104" s="161">
        <v>0</v>
      </c>
      <c r="R104" s="162">
        <v>73.2</v>
      </c>
      <c r="S104" s="164">
        <f t="shared" si="66"/>
        <v>-525.66289999999981</v>
      </c>
      <c r="T104" s="161">
        <f t="shared" si="66"/>
        <v>0</v>
      </c>
      <c r="U104" s="161">
        <f t="shared" si="66"/>
        <v>-525.66289999999981</v>
      </c>
      <c r="V104" s="161">
        <f t="shared" si="66"/>
        <v>0</v>
      </c>
      <c r="W104" s="163">
        <f t="shared" si="66"/>
        <v>0</v>
      </c>
      <c r="X104" s="160">
        <f t="shared" si="51"/>
        <v>88.325347576955537</v>
      </c>
      <c r="Y104" s="161">
        <f t="shared" si="51"/>
        <v>100</v>
      </c>
      <c r="Z104" s="161">
        <f t="shared" si="51"/>
        <v>83.137237352837403</v>
      </c>
      <c r="AA104" s="161">
        <f t="shared" si="51"/>
        <v>0</v>
      </c>
      <c r="AB104" s="162">
        <f t="shared" si="51"/>
        <v>100</v>
      </c>
      <c r="AC104" s="165"/>
      <c r="AD104" s="166"/>
      <c r="AE104" s="167"/>
    </row>
    <row r="105" spans="1:31" ht="12.95" customHeight="1" x14ac:dyDescent="0.25">
      <c r="A105" s="171">
        <v>1073</v>
      </c>
      <c r="B105" s="158">
        <v>97</v>
      </c>
      <c r="C105" s="159" t="s">
        <v>1360</v>
      </c>
      <c r="D105" s="160">
        <f t="shared" si="61"/>
        <v>2418.5</v>
      </c>
      <c r="E105" s="161">
        <v>1046.2</v>
      </c>
      <c r="F105" s="161">
        <v>1262.0999999999999</v>
      </c>
      <c r="G105" s="161">
        <v>110.2</v>
      </c>
      <c r="H105" s="162">
        <v>0</v>
      </c>
      <c r="I105" s="160">
        <f t="shared" si="63"/>
        <v>2461.4</v>
      </c>
      <c r="J105" s="161">
        <v>1046.2</v>
      </c>
      <c r="K105" s="161">
        <v>1262.0999999999999</v>
      </c>
      <c r="L105" s="161">
        <v>110.2</v>
      </c>
      <c r="M105" s="163">
        <v>42.9</v>
      </c>
      <c r="N105" s="160">
        <f t="shared" si="73"/>
        <v>2461.3946000000001</v>
      </c>
      <c r="O105" s="161">
        <v>1046.2</v>
      </c>
      <c r="P105" s="161">
        <v>1262.0945999999999</v>
      </c>
      <c r="Q105" s="161">
        <v>110.2</v>
      </c>
      <c r="R105" s="162">
        <v>42.9</v>
      </c>
      <c r="S105" s="164">
        <f t="shared" si="66"/>
        <v>-5.4000000000087311E-3</v>
      </c>
      <c r="T105" s="161">
        <f t="shared" si="66"/>
        <v>0</v>
      </c>
      <c r="U105" s="161">
        <f t="shared" si="66"/>
        <v>-5.4000000000087311E-3</v>
      </c>
      <c r="V105" s="161">
        <f t="shared" si="66"/>
        <v>0</v>
      </c>
      <c r="W105" s="163">
        <f t="shared" si="66"/>
        <v>0</v>
      </c>
      <c r="X105" s="160">
        <f t="shared" si="51"/>
        <v>99.999780612659464</v>
      </c>
      <c r="Y105" s="161">
        <f t="shared" si="51"/>
        <v>100</v>
      </c>
      <c r="Z105" s="161">
        <f t="shared" si="51"/>
        <v>99.999572141668651</v>
      </c>
      <c r="AA105" s="161">
        <f t="shared" si="51"/>
        <v>100</v>
      </c>
      <c r="AB105" s="162">
        <f t="shared" si="51"/>
        <v>100</v>
      </c>
      <c r="AC105" s="165"/>
      <c r="AD105" s="166"/>
      <c r="AE105" s="167"/>
    </row>
    <row r="106" spans="1:31" ht="12.95" customHeight="1" x14ac:dyDescent="0.25">
      <c r="A106" s="171">
        <v>1074</v>
      </c>
      <c r="B106" s="158">
        <v>98</v>
      </c>
      <c r="C106" s="159" t="s">
        <v>1361</v>
      </c>
      <c r="D106" s="160">
        <f t="shared" si="61"/>
        <v>2701.8</v>
      </c>
      <c r="E106" s="161">
        <v>814.7</v>
      </c>
      <c r="F106" s="161">
        <v>1593.9</v>
      </c>
      <c r="G106" s="161">
        <v>293.2</v>
      </c>
      <c r="H106" s="162">
        <v>0</v>
      </c>
      <c r="I106" s="160">
        <f t="shared" si="63"/>
        <v>2726.3999999999996</v>
      </c>
      <c r="J106" s="161">
        <v>814.7</v>
      </c>
      <c r="K106" s="161">
        <v>1593.8999999999999</v>
      </c>
      <c r="L106" s="161">
        <v>293.2</v>
      </c>
      <c r="M106" s="163">
        <v>24.6</v>
      </c>
      <c r="N106" s="160">
        <f t="shared" si="73"/>
        <v>2651.6487999999995</v>
      </c>
      <c r="O106" s="161">
        <v>814.7</v>
      </c>
      <c r="P106" s="161">
        <v>1519.1487999999999</v>
      </c>
      <c r="Q106" s="161">
        <v>293.2</v>
      </c>
      <c r="R106" s="162">
        <v>24.6</v>
      </c>
      <c r="S106" s="164">
        <f t="shared" si="66"/>
        <v>-74.751200000000154</v>
      </c>
      <c r="T106" s="161">
        <f t="shared" si="66"/>
        <v>0</v>
      </c>
      <c r="U106" s="161">
        <f t="shared" si="66"/>
        <v>-74.751199999999926</v>
      </c>
      <c r="V106" s="161">
        <f t="shared" si="66"/>
        <v>0</v>
      </c>
      <c r="W106" s="163">
        <f t="shared" si="66"/>
        <v>0</v>
      </c>
      <c r="X106" s="160">
        <f t="shared" si="51"/>
        <v>97.258245305164309</v>
      </c>
      <c r="Y106" s="161">
        <f t="shared" si="51"/>
        <v>100</v>
      </c>
      <c r="Z106" s="161">
        <f t="shared" si="51"/>
        <v>95.310170023213502</v>
      </c>
      <c r="AA106" s="161">
        <f t="shared" si="51"/>
        <v>100</v>
      </c>
      <c r="AB106" s="162">
        <f t="shared" si="51"/>
        <v>100</v>
      </c>
      <c r="AC106" s="165"/>
      <c r="AD106" s="166"/>
      <c r="AE106" s="167"/>
    </row>
    <row r="107" spans="1:31" ht="12.95" customHeight="1" x14ac:dyDescent="0.25">
      <c r="A107" s="171">
        <v>1075</v>
      </c>
      <c r="B107" s="158">
        <v>99</v>
      </c>
      <c r="C107" s="159" t="s">
        <v>1362</v>
      </c>
      <c r="D107" s="160">
        <f t="shared" si="61"/>
        <v>8383.1999999999989</v>
      </c>
      <c r="E107" s="161">
        <v>1282.2</v>
      </c>
      <c r="F107" s="161">
        <v>6776.2</v>
      </c>
      <c r="G107" s="161">
        <v>324.8</v>
      </c>
      <c r="H107" s="162">
        <v>0</v>
      </c>
      <c r="I107" s="160">
        <f t="shared" si="63"/>
        <v>8522.5</v>
      </c>
      <c r="J107" s="161">
        <v>1282.2</v>
      </c>
      <c r="K107" s="161">
        <v>6815.8</v>
      </c>
      <c r="L107" s="161">
        <v>324.8</v>
      </c>
      <c r="M107" s="163">
        <v>99.7</v>
      </c>
      <c r="N107" s="160">
        <f t="shared" si="73"/>
        <v>8327.0896000000012</v>
      </c>
      <c r="O107" s="161">
        <v>1282.2</v>
      </c>
      <c r="P107" s="161">
        <v>6620.3896000000004</v>
      </c>
      <c r="Q107" s="161">
        <v>324.8</v>
      </c>
      <c r="R107" s="162">
        <v>99.7</v>
      </c>
      <c r="S107" s="164">
        <f t="shared" si="66"/>
        <v>-195.41039999999884</v>
      </c>
      <c r="T107" s="161">
        <f t="shared" si="66"/>
        <v>0</v>
      </c>
      <c r="U107" s="161">
        <f t="shared" si="66"/>
        <v>-195.41039999999975</v>
      </c>
      <c r="V107" s="161">
        <f t="shared" si="66"/>
        <v>0</v>
      </c>
      <c r="W107" s="163">
        <f t="shared" si="66"/>
        <v>0</v>
      </c>
      <c r="X107" s="160">
        <f t="shared" si="51"/>
        <v>97.707123496626593</v>
      </c>
      <c r="Y107" s="161">
        <f t="shared" si="51"/>
        <v>100</v>
      </c>
      <c r="Z107" s="161">
        <f t="shared" si="51"/>
        <v>97.132979254086095</v>
      </c>
      <c r="AA107" s="161">
        <f t="shared" si="51"/>
        <v>100</v>
      </c>
      <c r="AB107" s="162">
        <f t="shared" si="51"/>
        <v>100</v>
      </c>
      <c r="AC107" s="165"/>
      <c r="AD107" s="166"/>
      <c r="AE107" s="167"/>
    </row>
    <row r="108" spans="1:31" ht="12.95" customHeight="1" x14ac:dyDescent="0.25">
      <c r="A108" s="171">
        <v>1080</v>
      </c>
      <c r="B108" s="158">
        <v>100</v>
      </c>
      <c r="C108" s="159" t="s">
        <v>1363</v>
      </c>
      <c r="D108" s="160">
        <f t="shared" si="61"/>
        <v>6812.2000000000007</v>
      </c>
      <c r="E108" s="161">
        <v>624.6</v>
      </c>
      <c r="F108" s="161">
        <v>6187.6</v>
      </c>
      <c r="G108" s="161">
        <v>0</v>
      </c>
      <c r="H108" s="162">
        <v>0</v>
      </c>
      <c r="I108" s="160">
        <f t="shared" si="63"/>
        <v>7085.3</v>
      </c>
      <c r="J108" s="161">
        <v>624.6</v>
      </c>
      <c r="K108" s="161">
        <v>6187.5999999999995</v>
      </c>
      <c r="L108" s="161">
        <v>0</v>
      </c>
      <c r="M108" s="163">
        <v>273.10000000000002</v>
      </c>
      <c r="N108" s="160">
        <f t="shared" si="73"/>
        <v>6785.5847000000003</v>
      </c>
      <c r="O108" s="161">
        <v>624.6</v>
      </c>
      <c r="P108" s="161">
        <v>5887.8846999999996</v>
      </c>
      <c r="Q108" s="161">
        <v>0</v>
      </c>
      <c r="R108" s="162">
        <v>273.10000000000002</v>
      </c>
      <c r="S108" s="164">
        <f t="shared" si="66"/>
        <v>-299.71529999999984</v>
      </c>
      <c r="T108" s="161">
        <f t="shared" si="66"/>
        <v>0</v>
      </c>
      <c r="U108" s="161">
        <f t="shared" si="66"/>
        <v>-299.71529999999984</v>
      </c>
      <c r="V108" s="161">
        <f t="shared" si="66"/>
        <v>0</v>
      </c>
      <c r="W108" s="163">
        <f t="shared" si="66"/>
        <v>0</v>
      </c>
      <c r="X108" s="160">
        <f t="shared" si="51"/>
        <v>95.769899651390915</v>
      </c>
      <c r="Y108" s="161">
        <f t="shared" si="51"/>
        <v>100</v>
      </c>
      <c r="Z108" s="161">
        <f t="shared" si="51"/>
        <v>95.156194647359243</v>
      </c>
      <c r="AA108" s="161">
        <f t="shared" si="51"/>
        <v>0</v>
      </c>
      <c r="AB108" s="162">
        <f t="shared" si="51"/>
        <v>100</v>
      </c>
      <c r="AC108" s="165"/>
      <c r="AD108" s="166"/>
      <c r="AE108" s="167"/>
    </row>
    <row r="109" spans="1:31" ht="12.95" customHeight="1" x14ac:dyDescent="0.25">
      <c r="A109" s="171">
        <v>1076</v>
      </c>
      <c r="B109" s="158">
        <v>101</v>
      </c>
      <c r="C109" s="159" t="s">
        <v>1364</v>
      </c>
      <c r="D109" s="160">
        <f t="shared" si="61"/>
        <v>2662.8</v>
      </c>
      <c r="E109" s="161">
        <v>964.9</v>
      </c>
      <c r="F109" s="161">
        <v>1553.1</v>
      </c>
      <c r="G109" s="161">
        <v>144.80000000000001</v>
      </c>
      <c r="H109" s="162">
        <v>0</v>
      </c>
      <c r="I109" s="160">
        <f t="shared" si="63"/>
        <v>2697.3</v>
      </c>
      <c r="J109" s="161">
        <v>964.9</v>
      </c>
      <c r="K109" s="161">
        <v>1553.1000000000001</v>
      </c>
      <c r="L109" s="161">
        <v>144.80000000000001</v>
      </c>
      <c r="M109" s="163">
        <v>34.5</v>
      </c>
      <c r="N109" s="160">
        <f t="shared" si="73"/>
        <v>2642.2570000000005</v>
      </c>
      <c r="O109" s="161">
        <v>964.9</v>
      </c>
      <c r="P109" s="161">
        <v>1498.0570000000002</v>
      </c>
      <c r="Q109" s="161">
        <v>144.80000000000001</v>
      </c>
      <c r="R109" s="162">
        <v>34.5</v>
      </c>
      <c r="S109" s="164">
        <f t="shared" si="66"/>
        <v>-55.042999999999665</v>
      </c>
      <c r="T109" s="161">
        <f t="shared" si="66"/>
        <v>0</v>
      </c>
      <c r="U109" s="161">
        <f t="shared" si="66"/>
        <v>-55.042999999999893</v>
      </c>
      <c r="V109" s="161">
        <f t="shared" si="66"/>
        <v>0</v>
      </c>
      <c r="W109" s="163">
        <f t="shared" si="66"/>
        <v>0</v>
      </c>
      <c r="X109" s="160">
        <f t="shared" si="51"/>
        <v>97.959329700070455</v>
      </c>
      <c r="Y109" s="161">
        <f t="shared" si="51"/>
        <v>100</v>
      </c>
      <c r="Z109" s="161">
        <f t="shared" si="51"/>
        <v>96.455926855965487</v>
      </c>
      <c r="AA109" s="161">
        <f t="shared" si="51"/>
        <v>100</v>
      </c>
      <c r="AB109" s="162">
        <f t="shared" si="51"/>
        <v>100</v>
      </c>
      <c r="AC109" s="165"/>
      <c r="AD109" s="166"/>
      <c r="AE109" s="167"/>
    </row>
    <row r="110" spans="1:31" ht="12.95" customHeight="1" x14ac:dyDescent="0.25">
      <c r="A110" s="171">
        <v>1077</v>
      </c>
      <c r="B110" s="158">
        <v>102</v>
      </c>
      <c r="C110" s="159" t="s">
        <v>1365</v>
      </c>
      <c r="D110" s="160">
        <f t="shared" si="61"/>
        <v>2218.8999999999996</v>
      </c>
      <c r="E110" s="161">
        <v>963.3</v>
      </c>
      <c r="F110" s="161">
        <v>1255.5999999999999</v>
      </c>
      <c r="G110" s="161">
        <v>0</v>
      </c>
      <c r="H110" s="162">
        <v>0</v>
      </c>
      <c r="I110" s="160">
        <f t="shared" si="63"/>
        <v>2241.0999999999995</v>
      </c>
      <c r="J110" s="161">
        <v>963.3</v>
      </c>
      <c r="K110" s="161">
        <v>1255.5999999999999</v>
      </c>
      <c r="L110" s="161">
        <v>0</v>
      </c>
      <c r="M110" s="163">
        <v>22.2</v>
      </c>
      <c r="N110" s="160">
        <f t="shared" si="73"/>
        <v>2116.4991999999997</v>
      </c>
      <c r="O110" s="161">
        <v>963.3</v>
      </c>
      <c r="P110" s="161">
        <v>1130.9992</v>
      </c>
      <c r="Q110" s="161">
        <v>0</v>
      </c>
      <c r="R110" s="162">
        <v>22.2</v>
      </c>
      <c r="S110" s="164">
        <f t="shared" si="66"/>
        <v>-124.60079999999971</v>
      </c>
      <c r="T110" s="161">
        <f t="shared" si="66"/>
        <v>0</v>
      </c>
      <c r="U110" s="161">
        <f t="shared" si="66"/>
        <v>-124.60079999999994</v>
      </c>
      <c r="V110" s="161">
        <f t="shared" si="66"/>
        <v>0</v>
      </c>
      <c r="W110" s="163">
        <f t="shared" si="66"/>
        <v>0</v>
      </c>
      <c r="X110" s="160">
        <f t="shared" si="51"/>
        <v>94.440194547320516</v>
      </c>
      <c r="Y110" s="161">
        <f t="shared" si="51"/>
        <v>100</v>
      </c>
      <c r="Z110" s="161">
        <f t="shared" si="51"/>
        <v>90.076393755973243</v>
      </c>
      <c r="AA110" s="161">
        <f t="shared" si="51"/>
        <v>0</v>
      </c>
      <c r="AB110" s="162">
        <f t="shared" si="51"/>
        <v>100</v>
      </c>
      <c r="AC110" s="165"/>
      <c r="AD110" s="166"/>
      <c r="AE110" s="167"/>
    </row>
    <row r="111" spans="1:31" ht="12.95" customHeight="1" x14ac:dyDescent="0.25">
      <c r="A111" s="171">
        <v>1078</v>
      </c>
      <c r="B111" s="158">
        <v>103</v>
      </c>
      <c r="C111" s="159" t="s">
        <v>1366</v>
      </c>
      <c r="D111" s="160">
        <f t="shared" si="61"/>
        <v>2162.4</v>
      </c>
      <c r="E111" s="161">
        <v>983.6</v>
      </c>
      <c r="F111" s="161">
        <v>993.3</v>
      </c>
      <c r="G111" s="161">
        <v>185.5</v>
      </c>
      <c r="H111" s="162">
        <v>0</v>
      </c>
      <c r="I111" s="160">
        <f t="shared" si="63"/>
        <v>2168</v>
      </c>
      <c r="J111" s="161">
        <v>983.6</v>
      </c>
      <c r="K111" s="161">
        <v>993.30000000000007</v>
      </c>
      <c r="L111" s="161">
        <v>185.5</v>
      </c>
      <c r="M111" s="163">
        <v>5.6</v>
      </c>
      <c r="N111" s="160">
        <f t="shared" si="73"/>
        <v>2167.3285999999998</v>
      </c>
      <c r="O111" s="161">
        <v>983.6</v>
      </c>
      <c r="P111" s="161">
        <v>992.62860000000001</v>
      </c>
      <c r="Q111" s="161">
        <v>185.5</v>
      </c>
      <c r="R111" s="162">
        <v>5.6</v>
      </c>
      <c r="S111" s="164">
        <f t="shared" si="66"/>
        <v>-0.67140000000017608</v>
      </c>
      <c r="T111" s="161">
        <f t="shared" si="66"/>
        <v>0</v>
      </c>
      <c r="U111" s="161">
        <f t="shared" si="66"/>
        <v>-0.67140000000006239</v>
      </c>
      <c r="V111" s="161">
        <f t="shared" si="66"/>
        <v>0</v>
      </c>
      <c r="W111" s="163">
        <f t="shared" si="66"/>
        <v>0</v>
      </c>
      <c r="X111" s="160">
        <f t="shared" si="51"/>
        <v>99.96903136531364</v>
      </c>
      <c r="Y111" s="161">
        <f t="shared" si="51"/>
        <v>100</v>
      </c>
      <c r="Z111" s="161">
        <f t="shared" si="51"/>
        <v>99.932407127755965</v>
      </c>
      <c r="AA111" s="161">
        <f t="shared" si="51"/>
        <v>100</v>
      </c>
      <c r="AB111" s="162">
        <f t="shared" si="51"/>
        <v>100</v>
      </c>
      <c r="AC111" s="165"/>
      <c r="AD111" s="166"/>
      <c r="AE111" s="167"/>
    </row>
    <row r="112" spans="1:31" ht="12.95" customHeight="1" x14ac:dyDescent="0.25">
      <c r="A112" s="171">
        <v>1081</v>
      </c>
      <c r="B112" s="158">
        <v>104</v>
      </c>
      <c r="C112" s="159" t="s">
        <v>1367</v>
      </c>
      <c r="D112" s="160">
        <f t="shared" si="61"/>
        <v>2774.6</v>
      </c>
      <c r="E112" s="161">
        <v>995.9</v>
      </c>
      <c r="F112" s="161">
        <v>1778.7</v>
      </c>
      <c r="G112" s="161">
        <v>0</v>
      </c>
      <c r="H112" s="162">
        <v>0</v>
      </c>
      <c r="I112" s="160">
        <f t="shared" si="63"/>
        <v>2797.1</v>
      </c>
      <c r="J112" s="161">
        <v>995.9</v>
      </c>
      <c r="K112" s="161">
        <v>1778.6999999999998</v>
      </c>
      <c r="L112" s="161">
        <v>0</v>
      </c>
      <c r="M112" s="163">
        <v>22.5</v>
      </c>
      <c r="N112" s="160">
        <f t="shared" si="73"/>
        <v>2728.9467</v>
      </c>
      <c r="O112" s="161">
        <v>995.9</v>
      </c>
      <c r="P112" s="161">
        <v>1710.5467000000001</v>
      </c>
      <c r="Q112" s="161">
        <v>0</v>
      </c>
      <c r="R112" s="162">
        <v>22.5</v>
      </c>
      <c r="S112" s="164">
        <f t="shared" si="66"/>
        <v>-68.153299999999945</v>
      </c>
      <c r="T112" s="161">
        <f t="shared" si="66"/>
        <v>0</v>
      </c>
      <c r="U112" s="161">
        <f t="shared" si="66"/>
        <v>-68.153299999999717</v>
      </c>
      <c r="V112" s="161">
        <f t="shared" si="66"/>
        <v>0</v>
      </c>
      <c r="W112" s="163">
        <f t="shared" si="66"/>
        <v>0</v>
      </c>
      <c r="X112" s="160">
        <f t="shared" si="51"/>
        <v>97.563429981051812</v>
      </c>
      <c r="Y112" s="161">
        <f t="shared" si="51"/>
        <v>100</v>
      </c>
      <c r="Z112" s="161">
        <f t="shared" si="51"/>
        <v>96.168364535897027</v>
      </c>
      <c r="AA112" s="161">
        <f t="shared" si="51"/>
        <v>0</v>
      </c>
      <c r="AB112" s="162">
        <f t="shared" si="51"/>
        <v>100</v>
      </c>
      <c r="AC112" s="165"/>
      <c r="AD112" s="166"/>
      <c r="AE112" s="167"/>
    </row>
    <row r="113" spans="1:31" ht="12.95" customHeight="1" x14ac:dyDescent="0.25">
      <c r="A113" s="171">
        <v>1083</v>
      </c>
      <c r="B113" s="158">
        <v>106</v>
      </c>
      <c r="C113" s="159" t="s">
        <v>1368</v>
      </c>
      <c r="D113" s="160">
        <f>SUM(E113:H113)</f>
        <v>2503.4</v>
      </c>
      <c r="E113" s="161">
        <v>1025.4000000000001</v>
      </c>
      <c r="F113" s="161">
        <v>1389.1</v>
      </c>
      <c r="G113" s="161">
        <v>88.9</v>
      </c>
      <c r="H113" s="162">
        <v>0</v>
      </c>
      <c r="I113" s="160">
        <f>SUM(J113:M113)</f>
        <v>2502.6</v>
      </c>
      <c r="J113" s="161">
        <v>1025.4000000000001</v>
      </c>
      <c r="K113" s="161">
        <v>1389.1</v>
      </c>
      <c r="L113" s="161">
        <v>88.9</v>
      </c>
      <c r="M113" s="163">
        <v>-0.80000000000000071</v>
      </c>
      <c r="N113" s="160">
        <f>SUM(O113:R113)</f>
        <v>2398.1624999999999</v>
      </c>
      <c r="O113" s="161">
        <v>1025.4000000000001</v>
      </c>
      <c r="P113" s="161">
        <v>1284.6624999999999</v>
      </c>
      <c r="Q113" s="161">
        <v>88.9</v>
      </c>
      <c r="R113" s="162">
        <v>-0.80000000000000071</v>
      </c>
      <c r="S113" s="164">
        <f>N113-I113</f>
        <v>-104.4375</v>
      </c>
      <c r="T113" s="161">
        <f>O113-J113</f>
        <v>0</v>
      </c>
      <c r="U113" s="161">
        <f>P113-K113</f>
        <v>-104.4375</v>
      </c>
      <c r="V113" s="161">
        <f>Q113-L113</f>
        <v>0</v>
      </c>
      <c r="W113" s="163">
        <f>R113-M113</f>
        <v>0</v>
      </c>
      <c r="X113" s="160">
        <f>IF(I113=0,0,N113/I113*100)</f>
        <v>95.826840086310241</v>
      </c>
      <c r="Y113" s="161">
        <f>IF(J113=0,0,O113/J113*100)</f>
        <v>100</v>
      </c>
      <c r="Z113" s="161">
        <f>IF(K113=0,0,P113/K113*100)</f>
        <v>92.481642790295865</v>
      </c>
      <c r="AA113" s="161">
        <f>IF(L113=0,0,Q113/L113*100)</f>
        <v>100</v>
      </c>
      <c r="AB113" s="162">
        <f>IF(M113=0,0,R113/M113*100)</f>
        <v>100</v>
      </c>
      <c r="AC113" s="165"/>
      <c r="AD113" s="166"/>
      <c r="AE113" s="167"/>
    </row>
    <row r="114" spans="1:31" ht="12.95" customHeight="1" x14ac:dyDescent="0.25">
      <c r="A114" s="171">
        <v>1082</v>
      </c>
      <c r="B114" s="158">
        <v>105</v>
      </c>
      <c r="C114" s="159" t="s">
        <v>1369</v>
      </c>
      <c r="D114" s="160">
        <f t="shared" si="61"/>
        <v>3143.6</v>
      </c>
      <c r="E114" s="161">
        <v>1219.0999999999999</v>
      </c>
      <c r="F114" s="161">
        <v>1821.6</v>
      </c>
      <c r="G114" s="161">
        <v>102.9</v>
      </c>
      <c r="H114" s="162">
        <v>0</v>
      </c>
      <c r="I114" s="160">
        <f t="shared" si="63"/>
        <v>3190.1</v>
      </c>
      <c r="J114" s="161">
        <v>1219.0999999999999</v>
      </c>
      <c r="K114" s="161">
        <v>1821.6</v>
      </c>
      <c r="L114" s="161">
        <v>102.9</v>
      </c>
      <c r="M114" s="163">
        <v>46.5</v>
      </c>
      <c r="N114" s="160">
        <f t="shared" si="73"/>
        <v>3177.3057000000003</v>
      </c>
      <c r="O114" s="161">
        <v>1219.0999999999999</v>
      </c>
      <c r="P114" s="161">
        <v>1808.8057000000001</v>
      </c>
      <c r="Q114" s="161">
        <v>102.9</v>
      </c>
      <c r="R114" s="162">
        <v>46.5</v>
      </c>
      <c r="S114" s="164">
        <f t="shared" si="66"/>
        <v>-12.794299999999566</v>
      </c>
      <c r="T114" s="161">
        <f t="shared" si="66"/>
        <v>0</v>
      </c>
      <c r="U114" s="161">
        <f t="shared" si="66"/>
        <v>-12.794299999999794</v>
      </c>
      <c r="V114" s="161">
        <f t="shared" si="66"/>
        <v>0</v>
      </c>
      <c r="W114" s="163">
        <f t="shared" si="66"/>
        <v>0</v>
      </c>
      <c r="X114" s="160">
        <f t="shared" si="51"/>
        <v>99.598937337387554</v>
      </c>
      <c r="Y114" s="161">
        <f t="shared" si="51"/>
        <v>100</v>
      </c>
      <c r="Z114" s="161">
        <f t="shared" si="51"/>
        <v>99.297633948177435</v>
      </c>
      <c r="AA114" s="161">
        <f t="shared" si="51"/>
        <v>100</v>
      </c>
      <c r="AB114" s="162">
        <f t="shared" si="51"/>
        <v>100</v>
      </c>
      <c r="AC114" s="165"/>
      <c r="AD114" s="166"/>
      <c r="AE114" s="167"/>
    </row>
    <row r="115" spans="1:31" ht="12.95" customHeight="1" x14ac:dyDescent="0.25">
      <c r="A115" s="171">
        <v>1084</v>
      </c>
      <c r="B115" s="158">
        <v>107</v>
      </c>
      <c r="C115" s="159" t="s">
        <v>1370</v>
      </c>
      <c r="D115" s="160">
        <f t="shared" si="61"/>
        <v>3216.5</v>
      </c>
      <c r="E115" s="161">
        <v>1216.7</v>
      </c>
      <c r="F115" s="161">
        <v>1999.8</v>
      </c>
      <c r="G115" s="161">
        <v>0</v>
      </c>
      <c r="H115" s="162">
        <v>0</v>
      </c>
      <c r="I115" s="160">
        <f t="shared" si="63"/>
        <v>3262.2</v>
      </c>
      <c r="J115" s="161">
        <v>1216.7</v>
      </c>
      <c r="K115" s="161">
        <v>1999.8</v>
      </c>
      <c r="L115" s="161">
        <v>0</v>
      </c>
      <c r="M115" s="163">
        <v>45.7</v>
      </c>
      <c r="N115" s="160">
        <f t="shared" si="73"/>
        <v>3054.1034</v>
      </c>
      <c r="O115" s="161">
        <v>1216.7</v>
      </c>
      <c r="P115" s="161">
        <v>1791.7033999999999</v>
      </c>
      <c r="Q115" s="161">
        <v>0</v>
      </c>
      <c r="R115" s="162">
        <v>45.7</v>
      </c>
      <c r="S115" s="164">
        <f t="shared" si="66"/>
        <v>-208.09659999999985</v>
      </c>
      <c r="T115" s="161">
        <f t="shared" si="66"/>
        <v>0</v>
      </c>
      <c r="U115" s="161">
        <f t="shared" si="66"/>
        <v>-208.09660000000008</v>
      </c>
      <c r="V115" s="161">
        <f t="shared" si="66"/>
        <v>0</v>
      </c>
      <c r="W115" s="163">
        <f t="shared" si="66"/>
        <v>0</v>
      </c>
      <c r="X115" s="160">
        <f t="shared" si="51"/>
        <v>93.620973576114281</v>
      </c>
      <c r="Y115" s="161">
        <f t="shared" si="51"/>
        <v>100</v>
      </c>
      <c r="Z115" s="161">
        <f t="shared" si="51"/>
        <v>89.5941294129413</v>
      </c>
      <c r="AA115" s="161">
        <f t="shared" si="51"/>
        <v>0</v>
      </c>
      <c r="AB115" s="162">
        <f t="shared" si="51"/>
        <v>100</v>
      </c>
      <c r="AC115" s="165"/>
      <c r="AD115" s="166"/>
      <c r="AE115" s="167"/>
    </row>
    <row r="116" spans="1:31" ht="12.95" customHeight="1" x14ac:dyDescent="0.25">
      <c r="A116" s="171">
        <v>1085</v>
      </c>
      <c r="B116" s="158">
        <v>108</v>
      </c>
      <c r="C116" s="159" t="s">
        <v>1371</v>
      </c>
      <c r="D116" s="160">
        <f t="shared" si="61"/>
        <v>3874</v>
      </c>
      <c r="E116" s="161">
        <v>1149.4000000000001</v>
      </c>
      <c r="F116" s="161">
        <v>2724.6</v>
      </c>
      <c r="G116" s="161">
        <v>0</v>
      </c>
      <c r="H116" s="162">
        <v>0</v>
      </c>
      <c r="I116" s="160">
        <f t="shared" si="63"/>
        <v>3948.8</v>
      </c>
      <c r="J116" s="161">
        <v>1149.4000000000001</v>
      </c>
      <c r="K116" s="161">
        <v>2724.6</v>
      </c>
      <c r="L116" s="161">
        <v>0</v>
      </c>
      <c r="M116" s="163">
        <v>74.8</v>
      </c>
      <c r="N116" s="160">
        <f t="shared" si="73"/>
        <v>3892.5240000000003</v>
      </c>
      <c r="O116" s="161">
        <v>1149.4000000000001</v>
      </c>
      <c r="P116" s="161">
        <v>2668.3240000000001</v>
      </c>
      <c r="Q116" s="161">
        <v>0</v>
      </c>
      <c r="R116" s="162">
        <v>74.8</v>
      </c>
      <c r="S116" s="164">
        <f t="shared" si="66"/>
        <v>-56.27599999999984</v>
      </c>
      <c r="T116" s="161">
        <f t="shared" si="66"/>
        <v>0</v>
      </c>
      <c r="U116" s="161">
        <f t="shared" si="66"/>
        <v>-56.27599999999984</v>
      </c>
      <c r="V116" s="161">
        <f t="shared" si="66"/>
        <v>0</v>
      </c>
      <c r="W116" s="163">
        <f t="shared" si="66"/>
        <v>0</v>
      </c>
      <c r="X116" s="160">
        <f t="shared" si="51"/>
        <v>98.574858184764992</v>
      </c>
      <c r="Y116" s="161">
        <f t="shared" si="51"/>
        <v>100</v>
      </c>
      <c r="Z116" s="161">
        <f t="shared" si="51"/>
        <v>97.93452249871541</v>
      </c>
      <c r="AA116" s="161">
        <f t="shared" si="51"/>
        <v>0</v>
      </c>
      <c r="AB116" s="162">
        <f t="shared" si="51"/>
        <v>100</v>
      </c>
      <c r="AC116" s="165"/>
      <c r="AD116" s="166"/>
      <c r="AE116" s="167"/>
    </row>
    <row r="117" spans="1:31" ht="12.95" customHeight="1" x14ac:dyDescent="0.25">
      <c r="A117" s="171">
        <v>1086</v>
      </c>
      <c r="B117" s="158">
        <v>109</v>
      </c>
      <c r="C117" s="159" t="s">
        <v>1372</v>
      </c>
      <c r="D117" s="160">
        <f t="shared" si="61"/>
        <v>3638.6</v>
      </c>
      <c r="E117" s="161">
        <v>1103.9000000000001</v>
      </c>
      <c r="F117" s="161">
        <v>2264.6</v>
      </c>
      <c r="G117" s="161">
        <v>270.10000000000002</v>
      </c>
      <c r="H117" s="162">
        <v>0</v>
      </c>
      <c r="I117" s="160">
        <f t="shared" si="63"/>
        <v>3736</v>
      </c>
      <c r="J117" s="161">
        <v>1103.9000000000001</v>
      </c>
      <c r="K117" s="161">
        <v>2264.6</v>
      </c>
      <c r="L117" s="161">
        <v>270.10000000000002</v>
      </c>
      <c r="M117" s="163">
        <v>97.4</v>
      </c>
      <c r="N117" s="160">
        <f t="shared" si="73"/>
        <v>3351.0617000000002</v>
      </c>
      <c r="O117" s="161">
        <v>1103.9000000000001</v>
      </c>
      <c r="P117" s="161">
        <v>1879.6617000000001</v>
      </c>
      <c r="Q117" s="161">
        <v>270.10000000000002</v>
      </c>
      <c r="R117" s="162">
        <v>97.4</v>
      </c>
      <c r="S117" s="164">
        <f t="shared" si="66"/>
        <v>-384.9382999999998</v>
      </c>
      <c r="T117" s="161">
        <f t="shared" si="66"/>
        <v>0</v>
      </c>
      <c r="U117" s="161">
        <f t="shared" si="66"/>
        <v>-384.9382999999998</v>
      </c>
      <c r="V117" s="161">
        <f t="shared" si="66"/>
        <v>0</v>
      </c>
      <c r="W117" s="163">
        <f t="shared" si="66"/>
        <v>0</v>
      </c>
      <c r="X117" s="160">
        <f t="shared" si="51"/>
        <v>89.696512312633843</v>
      </c>
      <c r="Y117" s="161">
        <f t="shared" si="51"/>
        <v>100</v>
      </c>
      <c r="Z117" s="161">
        <f t="shared" si="51"/>
        <v>83.001929700609395</v>
      </c>
      <c r="AA117" s="161">
        <f t="shared" si="51"/>
        <v>100</v>
      </c>
      <c r="AB117" s="162">
        <f t="shared" si="51"/>
        <v>100</v>
      </c>
      <c r="AC117" s="165"/>
      <c r="AD117" s="166"/>
      <c r="AE117" s="167"/>
    </row>
    <row r="118" spans="1:31" ht="7.5" customHeight="1" x14ac:dyDescent="0.25">
      <c r="A118" s="158"/>
      <c r="B118" s="158">
        <v>110</v>
      </c>
      <c r="C118" s="159"/>
      <c r="D118" s="160"/>
      <c r="E118" s="161"/>
      <c r="F118" s="161"/>
      <c r="G118" s="161"/>
      <c r="H118" s="162"/>
      <c r="I118" s="160"/>
      <c r="J118" s="161"/>
      <c r="K118" s="161"/>
      <c r="L118" s="161"/>
      <c r="M118" s="163">
        <v>0</v>
      </c>
      <c r="N118" s="160"/>
      <c r="O118" s="161"/>
      <c r="P118" s="161"/>
      <c r="Q118" s="161"/>
      <c r="R118" s="162"/>
      <c r="S118" s="164"/>
      <c r="T118" s="161"/>
      <c r="U118" s="161"/>
      <c r="V118" s="161"/>
      <c r="W118" s="163"/>
      <c r="X118" s="160"/>
      <c r="Y118" s="161"/>
      <c r="Z118" s="161"/>
      <c r="AA118" s="161"/>
      <c r="AB118" s="162"/>
      <c r="AC118" s="165"/>
      <c r="AD118" s="166"/>
      <c r="AE118" s="167"/>
    </row>
    <row r="119" spans="1:31" ht="12.95" customHeight="1" x14ac:dyDescent="0.25">
      <c r="A119" s="158"/>
      <c r="B119" s="158">
        <v>111</v>
      </c>
      <c r="C119" s="152" t="s">
        <v>1373</v>
      </c>
      <c r="D119" s="156">
        <f t="shared" ref="D119:D159" si="74">SUM(E119:H119)</f>
        <v>491310.30000000005</v>
      </c>
      <c r="E119" s="153">
        <f>E120+E121</f>
        <v>101359.8</v>
      </c>
      <c r="F119" s="153">
        <f t="shared" ref="F119:H119" si="75">F120+F121</f>
        <v>387454.30000000005</v>
      </c>
      <c r="G119" s="153">
        <f t="shared" si="75"/>
        <v>2496.1999999999998</v>
      </c>
      <c r="H119" s="154">
        <f t="shared" si="75"/>
        <v>0</v>
      </c>
      <c r="I119" s="156">
        <f t="shared" ref="I119:I159" si="76">SUM(J119:M119)</f>
        <v>503356.79999999993</v>
      </c>
      <c r="J119" s="153">
        <f>J120+J121</f>
        <v>101359.8</v>
      </c>
      <c r="K119" s="153">
        <f>K120+K121</f>
        <v>393832.69999999995</v>
      </c>
      <c r="L119" s="153">
        <f t="shared" ref="L119:M119" si="77">L120+L121</f>
        <v>2496.1999999999998</v>
      </c>
      <c r="M119" s="155">
        <f t="shared" si="77"/>
        <v>5668.0999999999995</v>
      </c>
      <c r="N119" s="156">
        <f>N120+N121</f>
        <v>493864.6716</v>
      </c>
      <c r="O119" s="153">
        <f>O120+O121</f>
        <v>101359.8</v>
      </c>
      <c r="P119" s="153">
        <f>P120+P121</f>
        <v>384340.57160000002</v>
      </c>
      <c r="Q119" s="153">
        <f>Q120+Q121</f>
        <v>2496.1999999999998</v>
      </c>
      <c r="R119" s="154">
        <v>5668.0999999999995</v>
      </c>
      <c r="S119" s="157">
        <f t="shared" ref="S119:W159" si="78">N119-I119</f>
        <v>-9492.1283999999287</v>
      </c>
      <c r="T119" s="153">
        <f t="shared" si="78"/>
        <v>0</v>
      </c>
      <c r="U119" s="153">
        <f t="shared" si="78"/>
        <v>-9492.1283999999287</v>
      </c>
      <c r="V119" s="153">
        <f t="shared" si="78"/>
        <v>0</v>
      </c>
      <c r="W119" s="155">
        <f t="shared" si="78"/>
        <v>0</v>
      </c>
      <c r="X119" s="156">
        <f t="shared" si="51"/>
        <v>98.114234594625543</v>
      </c>
      <c r="Y119" s="153">
        <f t="shared" si="51"/>
        <v>100</v>
      </c>
      <c r="Z119" s="153">
        <f t="shared" si="51"/>
        <v>97.589806940866026</v>
      </c>
      <c r="AA119" s="153">
        <f t="shared" si="51"/>
        <v>100</v>
      </c>
      <c r="AB119" s="154">
        <f t="shared" si="51"/>
        <v>100</v>
      </c>
      <c r="AC119" s="147"/>
      <c r="AD119" s="166"/>
      <c r="AE119" s="167"/>
    </row>
    <row r="120" spans="1:31" s="170" customFormat="1" ht="12.95" customHeight="1" x14ac:dyDescent="0.2">
      <c r="A120" s="158"/>
      <c r="B120" s="158">
        <v>112</v>
      </c>
      <c r="C120" s="152" t="s">
        <v>1287</v>
      </c>
      <c r="D120" s="156">
        <f t="shared" si="74"/>
        <v>300944.59999999998</v>
      </c>
      <c r="E120" s="153">
        <f>E122</f>
        <v>61009</v>
      </c>
      <c r="F120" s="153">
        <f t="shared" ref="F120:H120" si="79">F122</f>
        <v>239935.6</v>
      </c>
      <c r="G120" s="153">
        <f t="shared" si="79"/>
        <v>0</v>
      </c>
      <c r="H120" s="154">
        <f t="shared" si="79"/>
        <v>0</v>
      </c>
      <c r="I120" s="156">
        <f t="shared" si="76"/>
        <v>306727.89999999997</v>
      </c>
      <c r="J120" s="153">
        <f>J122</f>
        <v>61009</v>
      </c>
      <c r="K120" s="153">
        <f>K122</f>
        <v>244561.69999999998</v>
      </c>
      <c r="L120" s="153">
        <f t="shared" ref="L120:M120" si="80">L122</f>
        <v>0</v>
      </c>
      <c r="M120" s="155">
        <f t="shared" si="80"/>
        <v>1157.2</v>
      </c>
      <c r="N120" s="156">
        <f>N122</f>
        <v>300486.71679999999</v>
      </c>
      <c r="O120" s="153">
        <f>O122</f>
        <v>61009</v>
      </c>
      <c r="P120" s="153">
        <f>P122</f>
        <v>238320.51679999998</v>
      </c>
      <c r="Q120" s="153">
        <f>Q122</f>
        <v>0</v>
      </c>
      <c r="R120" s="154">
        <v>1157.2</v>
      </c>
      <c r="S120" s="157">
        <f t="shared" si="78"/>
        <v>-6241.1831999999704</v>
      </c>
      <c r="T120" s="153">
        <f t="shared" si="78"/>
        <v>0</v>
      </c>
      <c r="U120" s="153">
        <f t="shared" si="78"/>
        <v>-6241.1831999999995</v>
      </c>
      <c r="V120" s="153">
        <f t="shared" si="78"/>
        <v>0</v>
      </c>
      <c r="W120" s="155">
        <f t="shared" si="78"/>
        <v>0</v>
      </c>
      <c r="X120" s="156">
        <f t="shared" si="51"/>
        <v>97.965237854137172</v>
      </c>
      <c r="Y120" s="153">
        <f t="shared" si="51"/>
        <v>100</v>
      </c>
      <c r="Z120" s="153">
        <f t="shared" si="51"/>
        <v>97.448012832753449</v>
      </c>
      <c r="AA120" s="153">
        <f t="shared" si="51"/>
        <v>0</v>
      </c>
      <c r="AB120" s="154">
        <f t="shared" si="51"/>
        <v>100</v>
      </c>
      <c r="AC120" s="147"/>
      <c r="AD120" s="167"/>
      <c r="AE120" s="167"/>
    </row>
    <row r="121" spans="1:31" s="170" customFormat="1" ht="12.95" customHeight="1" x14ac:dyDescent="0.2">
      <c r="A121" s="158"/>
      <c r="B121" s="158">
        <v>113</v>
      </c>
      <c r="C121" s="152" t="s">
        <v>1288</v>
      </c>
      <c r="D121" s="156">
        <f t="shared" si="74"/>
        <v>190365.7</v>
      </c>
      <c r="E121" s="153">
        <f>SUM(E123:E159)</f>
        <v>40350.800000000003</v>
      </c>
      <c r="F121" s="153">
        <f t="shared" ref="F121:H121" si="81">SUM(F123:F159)</f>
        <v>147518.70000000001</v>
      </c>
      <c r="G121" s="153">
        <f t="shared" si="81"/>
        <v>2496.1999999999998</v>
      </c>
      <c r="H121" s="154">
        <f t="shared" si="81"/>
        <v>0</v>
      </c>
      <c r="I121" s="156">
        <f t="shared" si="76"/>
        <v>196628.9</v>
      </c>
      <c r="J121" s="153">
        <f>SUM(J123:J159)</f>
        <v>40350.800000000003</v>
      </c>
      <c r="K121" s="153">
        <f>SUM(K123:K159)</f>
        <v>149271</v>
      </c>
      <c r="L121" s="153">
        <f t="shared" ref="L121:M121" si="82">SUM(L123:L159)</f>
        <v>2496.1999999999998</v>
      </c>
      <c r="M121" s="155">
        <f t="shared" si="82"/>
        <v>4510.8999999999996</v>
      </c>
      <c r="N121" s="156">
        <f>SUM(N123:N159)</f>
        <v>193377.95480000001</v>
      </c>
      <c r="O121" s="153">
        <f>SUBTOTAL(9,O123:O159)</f>
        <v>40350.800000000003</v>
      </c>
      <c r="P121" s="153">
        <f>SUBTOTAL(9,P123:P159)</f>
        <v>146020.05480000004</v>
      </c>
      <c r="Q121" s="153">
        <f>SUBTOTAL(9,Q123:Q159)</f>
        <v>2496.1999999999998</v>
      </c>
      <c r="R121" s="154">
        <v>4510.8999999999996</v>
      </c>
      <c r="S121" s="157">
        <f t="shared" si="78"/>
        <v>-3250.9451999999874</v>
      </c>
      <c r="T121" s="153">
        <f t="shared" si="78"/>
        <v>0</v>
      </c>
      <c r="U121" s="153">
        <f t="shared" si="78"/>
        <v>-3250.9451999999583</v>
      </c>
      <c r="V121" s="153">
        <f t="shared" si="78"/>
        <v>0</v>
      </c>
      <c r="W121" s="155">
        <f t="shared" si="78"/>
        <v>0</v>
      </c>
      <c r="X121" s="156">
        <f t="shared" si="51"/>
        <v>98.346659519531471</v>
      </c>
      <c r="Y121" s="153">
        <f t="shared" si="51"/>
        <v>100</v>
      </c>
      <c r="Z121" s="153">
        <f t="shared" si="51"/>
        <v>97.822118696866795</v>
      </c>
      <c r="AA121" s="153">
        <f t="shared" si="51"/>
        <v>100</v>
      </c>
      <c r="AB121" s="154">
        <f t="shared" si="51"/>
        <v>100</v>
      </c>
      <c r="AC121" s="147"/>
      <c r="AD121" s="167"/>
      <c r="AE121" s="167"/>
    </row>
    <row r="122" spans="1:31" ht="12.95" customHeight="1" x14ac:dyDescent="0.25">
      <c r="A122" s="171">
        <v>1087</v>
      </c>
      <c r="B122" s="158">
        <v>114</v>
      </c>
      <c r="C122" s="159" t="s">
        <v>1313</v>
      </c>
      <c r="D122" s="160">
        <f t="shared" si="74"/>
        <v>300944.59999999998</v>
      </c>
      <c r="E122" s="161">
        <v>61009</v>
      </c>
      <c r="F122" s="161">
        <v>239935.6</v>
      </c>
      <c r="G122" s="161">
        <v>0</v>
      </c>
      <c r="H122" s="162">
        <v>0</v>
      </c>
      <c r="I122" s="160">
        <f t="shared" si="76"/>
        <v>306727.89999999997</v>
      </c>
      <c r="J122" s="161">
        <v>61009</v>
      </c>
      <c r="K122" s="161">
        <v>244561.69999999998</v>
      </c>
      <c r="L122" s="161">
        <v>0</v>
      </c>
      <c r="M122" s="163">
        <v>1157.2</v>
      </c>
      <c r="N122" s="160">
        <f t="shared" ref="N122:N159" si="83">SUM(O122:R122)</f>
        <v>300486.71679999999</v>
      </c>
      <c r="O122" s="161">
        <v>61009</v>
      </c>
      <c r="P122" s="161">
        <v>238320.51679999998</v>
      </c>
      <c r="Q122" s="161">
        <v>0</v>
      </c>
      <c r="R122" s="162">
        <v>1157.2</v>
      </c>
      <c r="S122" s="164">
        <f t="shared" si="78"/>
        <v>-6241.1831999999704</v>
      </c>
      <c r="T122" s="161">
        <f t="shared" si="78"/>
        <v>0</v>
      </c>
      <c r="U122" s="161">
        <f t="shared" si="78"/>
        <v>-6241.1831999999995</v>
      </c>
      <c r="V122" s="161">
        <f t="shared" si="78"/>
        <v>0</v>
      </c>
      <c r="W122" s="163">
        <f t="shared" si="78"/>
        <v>0</v>
      </c>
      <c r="X122" s="160">
        <f t="shared" si="51"/>
        <v>97.965237854137172</v>
      </c>
      <c r="Y122" s="161">
        <f t="shared" si="51"/>
        <v>100</v>
      </c>
      <c r="Z122" s="161">
        <f t="shared" si="51"/>
        <v>97.448012832753449</v>
      </c>
      <c r="AA122" s="161">
        <f t="shared" si="51"/>
        <v>0</v>
      </c>
      <c r="AB122" s="162">
        <f t="shared" si="51"/>
        <v>100</v>
      </c>
      <c r="AC122" s="165"/>
      <c r="AD122" s="166"/>
      <c r="AE122" s="167"/>
    </row>
    <row r="123" spans="1:31" ht="12.95" customHeight="1" x14ac:dyDescent="0.25">
      <c r="A123" s="171">
        <v>1088</v>
      </c>
      <c r="B123" s="158">
        <v>115</v>
      </c>
      <c r="C123" s="159" t="s">
        <v>1374</v>
      </c>
      <c r="D123" s="160">
        <f t="shared" si="74"/>
        <v>2140.8000000000002</v>
      </c>
      <c r="E123" s="161">
        <v>512.1</v>
      </c>
      <c r="F123" s="161">
        <v>1628.7</v>
      </c>
      <c r="G123" s="161">
        <v>0</v>
      </c>
      <c r="H123" s="162">
        <v>0</v>
      </c>
      <c r="I123" s="160">
        <f t="shared" si="76"/>
        <v>2253.1999999999998</v>
      </c>
      <c r="J123" s="161">
        <v>512.1</v>
      </c>
      <c r="K123" s="161">
        <v>1628.6999999999998</v>
      </c>
      <c r="L123" s="161">
        <v>0</v>
      </c>
      <c r="M123" s="163">
        <v>112.4</v>
      </c>
      <c r="N123" s="160">
        <f t="shared" si="83"/>
        <v>2086.4436999999998</v>
      </c>
      <c r="O123" s="161">
        <v>512.1</v>
      </c>
      <c r="P123" s="161">
        <v>1461.9436999999998</v>
      </c>
      <c r="Q123" s="161">
        <v>0</v>
      </c>
      <c r="R123" s="162">
        <v>112.4</v>
      </c>
      <c r="S123" s="164">
        <f t="shared" si="78"/>
        <v>-166.75630000000001</v>
      </c>
      <c r="T123" s="161">
        <f t="shared" si="78"/>
        <v>0</v>
      </c>
      <c r="U123" s="161">
        <f t="shared" si="78"/>
        <v>-166.75630000000001</v>
      </c>
      <c r="V123" s="161">
        <f t="shared" si="78"/>
        <v>0</v>
      </c>
      <c r="W123" s="163">
        <f t="shared" si="78"/>
        <v>0</v>
      </c>
      <c r="X123" s="160">
        <f t="shared" si="51"/>
        <v>92.599134564175387</v>
      </c>
      <c r="Y123" s="161">
        <f t="shared" si="51"/>
        <v>100</v>
      </c>
      <c r="Z123" s="161">
        <f t="shared" si="51"/>
        <v>89.761386381776873</v>
      </c>
      <c r="AA123" s="161">
        <f t="shared" si="51"/>
        <v>0</v>
      </c>
      <c r="AB123" s="162">
        <f t="shared" si="51"/>
        <v>100</v>
      </c>
      <c r="AC123" s="165"/>
      <c r="AD123" s="166"/>
      <c r="AE123" s="167"/>
    </row>
    <row r="124" spans="1:31" ht="12.95" customHeight="1" x14ac:dyDescent="0.25">
      <c r="A124" s="171">
        <v>1089</v>
      </c>
      <c r="B124" s="158">
        <v>116</v>
      </c>
      <c r="C124" s="159" t="s">
        <v>1375</v>
      </c>
      <c r="D124" s="160">
        <f t="shared" si="74"/>
        <v>4381.5</v>
      </c>
      <c r="E124" s="161">
        <v>1015.3</v>
      </c>
      <c r="F124" s="161">
        <v>3366.2</v>
      </c>
      <c r="G124" s="161">
        <v>0</v>
      </c>
      <c r="H124" s="162">
        <v>0</v>
      </c>
      <c r="I124" s="160">
        <f t="shared" si="76"/>
        <v>4420.5</v>
      </c>
      <c r="J124" s="161">
        <v>1015.3</v>
      </c>
      <c r="K124" s="161">
        <v>3366.2</v>
      </c>
      <c r="L124" s="161">
        <v>0</v>
      </c>
      <c r="M124" s="163">
        <v>39</v>
      </c>
      <c r="N124" s="160">
        <f t="shared" si="83"/>
        <v>4420.5</v>
      </c>
      <c r="O124" s="161">
        <v>1015.3</v>
      </c>
      <c r="P124" s="161">
        <v>3366.2</v>
      </c>
      <c r="Q124" s="161">
        <v>0</v>
      </c>
      <c r="R124" s="162">
        <v>39</v>
      </c>
      <c r="S124" s="164">
        <f t="shared" si="78"/>
        <v>0</v>
      </c>
      <c r="T124" s="161">
        <f t="shared" si="78"/>
        <v>0</v>
      </c>
      <c r="U124" s="161">
        <f t="shared" si="78"/>
        <v>0</v>
      </c>
      <c r="V124" s="161">
        <f t="shared" si="78"/>
        <v>0</v>
      </c>
      <c r="W124" s="163">
        <f t="shared" si="78"/>
        <v>0</v>
      </c>
      <c r="X124" s="160">
        <f t="shared" si="51"/>
        <v>100</v>
      </c>
      <c r="Y124" s="161">
        <f t="shared" si="51"/>
        <v>100</v>
      </c>
      <c r="Z124" s="161">
        <f t="shared" si="51"/>
        <v>100</v>
      </c>
      <c r="AA124" s="161">
        <f t="shared" si="51"/>
        <v>0</v>
      </c>
      <c r="AB124" s="162">
        <f t="shared" si="51"/>
        <v>100</v>
      </c>
      <c r="AC124" s="165"/>
      <c r="AD124" s="166"/>
      <c r="AE124" s="167"/>
    </row>
    <row r="125" spans="1:31" ht="12.95" customHeight="1" x14ac:dyDescent="0.25">
      <c r="A125" s="171">
        <v>1090</v>
      </c>
      <c r="B125" s="158">
        <v>117</v>
      </c>
      <c r="C125" s="159" t="s">
        <v>1376</v>
      </c>
      <c r="D125" s="160">
        <f t="shared" si="74"/>
        <v>4609.8999999999996</v>
      </c>
      <c r="E125" s="161">
        <v>1107.8</v>
      </c>
      <c r="F125" s="161">
        <v>3389.4</v>
      </c>
      <c r="G125" s="161">
        <v>112.7</v>
      </c>
      <c r="H125" s="162">
        <v>0</v>
      </c>
      <c r="I125" s="160">
        <f t="shared" si="76"/>
        <v>4653.3999999999996</v>
      </c>
      <c r="J125" s="161">
        <v>1107.8</v>
      </c>
      <c r="K125" s="161">
        <v>3389.3999999999996</v>
      </c>
      <c r="L125" s="161">
        <v>112.7</v>
      </c>
      <c r="M125" s="163">
        <v>43.5</v>
      </c>
      <c r="N125" s="160">
        <f t="shared" si="83"/>
        <v>4569.4922999999999</v>
      </c>
      <c r="O125" s="161">
        <v>1107.8</v>
      </c>
      <c r="P125" s="161">
        <v>3305.4923000000003</v>
      </c>
      <c r="Q125" s="161">
        <v>112.7</v>
      </c>
      <c r="R125" s="162">
        <v>43.5</v>
      </c>
      <c r="S125" s="164">
        <f t="shared" si="78"/>
        <v>-83.90769999999975</v>
      </c>
      <c r="T125" s="161">
        <f t="shared" si="78"/>
        <v>0</v>
      </c>
      <c r="U125" s="161">
        <f t="shared" si="78"/>
        <v>-83.907699999999295</v>
      </c>
      <c r="V125" s="161">
        <f t="shared" si="78"/>
        <v>0</v>
      </c>
      <c r="W125" s="163">
        <f t="shared" si="78"/>
        <v>0</v>
      </c>
      <c r="X125" s="160">
        <f t="shared" si="51"/>
        <v>98.196851764301371</v>
      </c>
      <c r="Y125" s="161">
        <f t="shared" si="51"/>
        <v>100</v>
      </c>
      <c r="Z125" s="161">
        <f t="shared" si="51"/>
        <v>97.524408449873164</v>
      </c>
      <c r="AA125" s="161">
        <f t="shared" si="51"/>
        <v>100</v>
      </c>
      <c r="AB125" s="162">
        <f t="shared" si="51"/>
        <v>100</v>
      </c>
      <c r="AC125" s="165"/>
      <c r="AD125" s="166"/>
      <c r="AE125" s="167"/>
    </row>
    <row r="126" spans="1:31" ht="12.95" customHeight="1" x14ac:dyDescent="0.25">
      <c r="A126" s="171">
        <v>1091</v>
      </c>
      <c r="B126" s="158">
        <v>118</v>
      </c>
      <c r="C126" s="159" t="s">
        <v>1377</v>
      </c>
      <c r="D126" s="160">
        <f t="shared" si="74"/>
        <v>3489.8</v>
      </c>
      <c r="E126" s="161">
        <v>1086.5</v>
      </c>
      <c r="F126" s="161">
        <v>2403.3000000000002</v>
      </c>
      <c r="G126" s="161">
        <v>0</v>
      </c>
      <c r="H126" s="162">
        <v>0</v>
      </c>
      <c r="I126" s="160">
        <f t="shared" si="76"/>
        <v>3511.8999999999996</v>
      </c>
      <c r="J126" s="161">
        <v>1086.5</v>
      </c>
      <c r="K126" s="161">
        <v>2403.2999999999997</v>
      </c>
      <c r="L126" s="161">
        <v>0</v>
      </c>
      <c r="M126" s="163">
        <v>22.1</v>
      </c>
      <c r="N126" s="160">
        <f t="shared" si="83"/>
        <v>3511.8739</v>
      </c>
      <c r="O126" s="161">
        <v>1086.5</v>
      </c>
      <c r="P126" s="161">
        <v>2403.2739000000001</v>
      </c>
      <c r="Q126" s="161">
        <v>0</v>
      </c>
      <c r="R126" s="162">
        <v>22.1</v>
      </c>
      <c r="S126" s="164">
        <f t="shared" si="78"/>
        <v>-2.6099999999587453E-2</v>
      </c>
      <c r="T126" s="161">
        <f t="shared" si="78"/>
        <v>0</v>
      </c>
      <c r="U126" s="161">
        <f t="shared" si="78"/>
        <v>-2.6099999999587453E-2</v>
      </c>
      <c r="V126" s="161">
        <f t="shared" si="78"/>
        <v>0</v>
      </c>
      <c r="W126" s="163">
        <f t="shared" si="78"/>
        <v>0</v>
      </c>
      <c r="X126" s="160">
        <f t="shared" si="51"/>
        <v>99.999256812551621</v>
      </c>
      <c r="Y126" s="161">
        <f t="shared" si="51"/>
        <v>100</v>
      </c>
      <c r="Z126" s="161">
        <f t="shared" si="51"/>
        <v>99.998913993259293</v>
      </c>
      <c r="AA126" s="161">
        <f t="shared" si="51"/>
        <v>0</v>
      </c>
      <c r="AB126" s="162">
        <f t="shared" si="51"/>
        <v>100</v>
      </c>
      <c r="AC126" s="165"/>
      <c r="AD126" s="166"/>
      <c r="AE126" s="167"/>
    </row>
    <row r="127" spans="1:31" ht="12.95" customHeight="1" x14ac:dyDescent="0.25">
      <c r="A127" s="171">
        <v>1092</v>
      </c>
      <c r="B127" s="158">
        <v>119</v>
      </c>
      <c r="C127" s="159" t="s">
        <v>1378</v>
      </c>
      <c r="D127" s="160">
        <f t="shared" si="74"/>
        <v>2512.7000000000003</v>
      </c>
      <c r="E127" s="161">
        <v>1022.6</v>
      </c>
      <c r="F127" s="161">
        <v>1344.8</v>
      </c>
      <c r="G127" s="161">
        <v>145.30000000000001</v>
      </c>
      <c r="H127" s="162">
        <v>0</v>
      </c>
      <c r="I127" s="160">
        <f t="shared" si="76"/>
        <v>2528.8000000000002</v>
      </c>
      <c r="J127" s="161">
        <v>1022.6</v>
      </c>
      <c r="K127" s="161">
        <v>1344.8000000000002</v>
      </c>
      <c r="L127" s="161">
        <v>145.30000000000001</v>
      </c>
      <c r="M127" s="163">
        <v>16.100000000000001</v>
      </c>
      <c r="N127" s="160">
        <f t="shared" si="83"/>
        <v>2443.2047000000002</v>
      </c>
      <c r="O127" s="161">
        <v>1022.6</v>
      </c>
      <c r="P127" s="161">
        <v>1259.2047000000002</v>
      </c>
      <c r="Q127" s="161">
        <v>145.30000000000001</v>
      </c>
      <c r="R127" s="162">
        <v>16.100000000000001</v>
      </c>
      <c r="S127" s="164">
        <f t="shared" si="78"/>
        <v>-85.595299999999952</v>
      </c>
      <c r="T127" s="161">
        <f t="shared" si="78"/>
        <v>0</v>
      </c>
      <c r="U127" s="161">
        <f t="shared" si="78"/>
        <v>-85.595299999999952</v>
      </c>
      <c r="V127" s="161">
        <f t="shared" si="78"/>
        <v>0</v>
      </c>
      <c r="W127" s="163">
        <f t="shared" si="78"/>
        <v>0</v>
      </c>
      <c r="X127" s="160">
        <f t="shared" si="51"/>
        <v>96.615181113571651</v>
      </c>
      <c r="Y127" s="161">
        <f t="shared" si="51"/>
        <v>100</v>
      </c>
      <c r="Z127" s="161">
        <f t="shared" si="51"/>
        <v>93.635090719809639</v>
      </c>
      <c r="AA127" s="161">
        <f t="shared" si="51"/>
        <v>100</v>
      </c>
      <c r="AB127" s="162">
        <f t="shared" si="51"/>
        <v>100</v>
      </c>
      <c r="AC127" s="165"/>
      <c r="AD127" s="166"/>
      <c r="AE127" s="167"/>
    </row>
    <row r="128" spans="1:31" ht="12.95" customHeight="1" x14ac:dyDescent="0.25">
      <c r="A128" s="171">
        <v>1093</v>
      </c>
      <c r="B128" s="158">
        <v>120</v>
      </c>
      <c r="C128" s="159" t="s">
        <v>1379</v>
      </c>
      <c r="D128" s="160">
        <f t="shared" si="74"/>
        <v>4135.2</v>
      </c>
      <c r="E128" s="161">
        <v>1233.5999999999999</v>
      </c>
      <c r="F128" s="161">
        <v>2838.9</v>
      </c>
      <c r="G128" s="161">
        <v>62.7</v>
      </c>
      <c r="H128" s="162">
        <v>0</v>
      </c>
      <c r="I128" s="160">
        <f t="shared" si="76"/>
        <v>4160.3</v>
      </c>
      <c r="J128" s="161">
        <v>1233.5999999999999</v>
      </c>
      <c r="K128" s="161">
        <v>2838.9</v>
      </c>
      <c r="L128" s="161">
        <v>62.7</v>
      </c>
      <c r="M128" s="163">
        <v>25.1</v>
      </c>
      <c r="N128" s="160">
        <f t="shared" si="83"/>
        <v>3887.9925999999996</v>
      </c>
      <c r="O128" s="161">
        <v>1233.5999999999999</v>
      </c>
      <c r="P128" s="161">
        <v>2566.5925999999999</v>
      </c>
      <c r="Q128" s="161">
        <v>62.7</v>
      </c>
      <c r="R128" s="162">
        <v>25.1</v>
      </c>
      <c r="S128" s="164">
        <f t="shared" si="78"/>
        <v>-272.3074000000006</v>
      </c>
      <c r="T128" s="161">
        <f t="shared" si="78"/>
        <v>0</v>
      </c>
      <c r="U128" s="161">
        <f t="shared" si="78"/>
        <v>-272.30740000000014</v>
      </c>
      <c r="V128" s="161">
        <f t="shared" si="78"/>
        <v>0</v>
      </c>
      <c r="W128" s="163">
        <f t="shared" si="78"/>
        <v>0</v>
      </c>
      <c r="X128" s="160">
        <f t="shared" ref="X128:AB191" si="84">IF(I128=0,0,N128/I128*100)</f>
        <v>93.454621060981168</v>
      </c>
      <c r="Y128" s="161">
        <f t="shared" si="84"/>
        <v>100</v>
      </c>
      <c r="Z128" s="161">
        <f t="shared" si="84"/>
        <v>90.407996054809956</v>
      </c>
      <c r="AA128" s="161">
        <f t="shared" si="84"/>
        <v>100</v>
      </c>
      <c r="AB128" s="162">
        <f t="shared" si="84"/>
        <v>100</v>
      </c>
      <c r="AC128" s="165"/>
      <c r="AD128" s="166"/>
      <c r="AE128" s="167"/>
    </row>
    <row r="129" spans="1:31" ht="12.95" customHeight="1" x14ac:dyDescent="0.25">
      <c r="A129" s="171">
        <v>1094</v>
      </c>
      <c r="B129" s="158">
        <v>121</v>
      </c>
      <c r="C129" s="159" t="s">
        <v>1380</v>
      </c>
      <c r="D129" s="160">
        <f t="shared" si="74"/>
        <v>3815.7000000000003</v>
      </c>
      <c r="E129" s="161">
        <v>785.9</v>
      </c>
      <c r="F129" s="161">
        <v>2648.5</v>
      </c>
      <c r="G129" s="161">
        <v>381.3</v>
      </c>
      <c r="H129" s="162">
        <v>0</v>
      </c>
      <c r="I129" s="160">
        <f t="shared" si="76"/>
        <v>3847.0000000000005</v>
      </c>
      <c r="J129" s="161">
        <v>785.9</v>
      </c>
      <c r="K129" s="161">
        <v>2648.5</v>
      </c>
      <c r="L129" s="161">
        <v>381.3</v>
      </c>
      <c r="M129" s="163">
        <v>31.3</v>
      </c>
      <c r="N129" s="160">
        <f t="shared" si="83"/>
        <v>3847.0000000000005</v>
      </c>
      <c r="O129" s="161">
        <v>785.9</v>
      </c>
      <c r="P129" s="161">
        <v>2648.5</v>
      </c>
      <c r="Q129" s="161">
        <v>381.3</v>
      </c>
      <c r="R129" s="162">
        <v>31.3</v>
      </c>
      <c r="S129" s="164">
        <f t="shared" si="78"/>
        <v>0</v>
      </c>
      <c r="T129" s="161">
        <f t="shared" si="78"/>
        <v>0</v>
      </c>
      <c r="U129" s="161">
        <f t="shared" si="78"/>
        <v>0</v>
      </c>
      <c r="V129" s="161">
        <f t="shared" si="78"/>
        <v>0</v>
      </c>
      <c r="W129" s="163">
        <f t="shared" si="78"/>
        <v>0</v>
      </c>
      <c r="X129" s="160">
        <f t="shared" si="84"/>
        <v>100</v>
      </c>
      <c r="Y129" s="161">
        <f t="shared" si="84"/>
        <v>100</v>
      </c>
      <c r="Z129" s="161">
        <f t="shared" si="84"/>
        <v>100</v>
      </c>
      <c r="AA129" s="161">
        <f t="shared" si="84"/>
        <v>100</v>
      </c>
      <c r="AB129" s="162">
        <f t="shared" si="84"/>
        <v>100</v>
      </c>
      <c r="AC129" s="165"/>
      <c r="AD129" s="166"/>
      <c r="AE129" s="167"/>
    </row>
    <row r="130" spans="1:31" ht="12.95" customHeight="1" x14ac:dyDescent="0.25">
      <c r="A130" s="171">
        <v>1095</v>
      </c>
      <c r="B130" s="158">
        <v>122</v>
      </c>
      <c r="C130" s="159" t="s">
        <v>1381</v>
      </c>
      <c r="D130" s="160">
        <f t="shared" si="74"/>
        <v>4064.8</v>
      </c>
      <c r="E130" s="161">
        <v>1283.8</v>
      </c>
      <c r="F130" s="161">
        <v>2761.2</v>
      </c>
      <c r="G130" s="161">
        <v>19.8</v>
      </c>
      <c r="H130" s="162">
        <v>0</v>
      </c>
      <c r="I130" s="160">
        <f t="shared" si="76"/>
        <v>4087.3</v>
      </c>
      <c r="J130" s="161">
        <v>1283.8</v>
      </c>
      <c r="K130" s="161">
        <v>2761.2000000000003</v>
      </c>
      <c r="L130" s="161">
        <v>19.8</v>
      </c>
      <c r="M130" s="163">
        <v>22.5</v>
      </c>
      <c r="N130" s="160">
        <f t="shared" si="83"/>
        <v>3605.9461000000001</v>
      </c>
      <c r="O130" s="161">
        <v>1283.8</v>
      </c>
      <c r="P130" s="161">
        <v>2279.8461000000002</v>
      </c>
      <c r="Q130" s="161">
        <v>19.8</v>
      </c>
      <c r="R130" s="162">
        <v>22.5</v>
      </c>
      <c r="S130" s="164">
        <f t="shared" si="78"/>
        <v>-481.35390000000007</v>
      </c>
      <c r="T130" s="161">
        <f t="shared" si="78"/>
        <v>0</v>
      </c>
      <c r="U130" s="161">
        <f t="shared" si="78"/>
        <v>-481.35390000000007</v>
      </c>
      <c r="V130" s="161">
        <f t="shared" si="78"/>
        <v>0</v>
      </c>
      <c r="W130" s="163">
        <f t="shared" si="78"/>
        <v>0</v>
      </c>
      <c r="X130" s="160">
        <f t="shared" si="84"/>
        <v>88.223181562400612</v>
      </c>
      <c r="Y130" s="161">
        <f t="shared" si="84"/>
        <v>100</v>
      </c>
      <c r="Z130" s="161">
        <f t="shared" si="84"/>
        <v>82.567220773576707</v>
      </c>
      <c r="AA130" s="161">
        <f t="shared" si="84"/>
        <v>100</v>
      </c>
      <c r="AB130" s="162">
        <f t="shared" si="84"/>
        <v>100</v>
      </c>
      <c r="AC130" s="165"/>
      <c r="AD130" s="166"/>
      <c r="AE130" s="167"/>
    </row>
    <row r="131" spans="1:31" ht="12.95" customHeight="1" x14ac:dyDescent="0.25">
      <c r="A131" s="171">
        <v>1096</v>
      </c>
      <c r="B131" s="158">
        <v>123</v>
      </c>
      <c r="C131" s="159" t="s">
        <v>1382</v>
      </c>
      <c r="D131" s="160">
        <f t="shared" si="74"/>
        <v>838.59999999999991</v>
      </c>
      <c r="E131" s="161">
        <v>581.4</v>
      </c>
      <c r="F131" s="161">
        <v>201.9</v>
      </c>
      <c r="G131" s="161">
        <v>55.3</v>
      </c>
      <c r="H131" s="162">
        <v>0</v>
      </c>
      <c r="I131" s="160">
        <f t="shared" si="76"/>
        <v>878.59999999999991</v>
      </c>
      <c r="J131" s="161">
        <v>581.4</v>
      </c>
      <c r="K131" s="161">
        <v>201.9</v>
      </c>
      <c r="L131" s="161">
        <v>55.3</v>
      </c>
      <c r="M131" s="163">
        <v>40</v>
      </c>
      <c r="N131" s="160">
        <f t="shared" si="83"/>
        <v>878.59989999999993</v>
      </c>
      <c r="O131" s="161">
        <v>581.4</v>
      </c>
      <c r="P131" s="161">
        <v>201.8999</v>
      </c>
      <c r="Q131" s="161">
        <v>55.3</v>
      </c>
      <c r="R131" s="162">
        <v>40</v>
      </c>
      <c r="S131" s="164">
        <f t="shared" si="78"/>
        <v>-9.9999999974897946E-5</v>
      </c>
      <c r="T131" s="161">
        <f t="shared" si="78"/>
        <v>0</v>
      </c>
      <c r="U131" s="161">
        <f t="shared" si="78"/>
        <v>-1.0000000000331966E-4</v>
      </c>
      <c r="V131" s="161">
        <f t="shared" si="78"/>
        <v>0</v>
      </c>
      <c r="W131" s="163">
        <f t="shared" si="78"/>
        <v>0</v>
      </c>
      <c r="X131" s="160">
        <f t="shared" si="84"/>
        <v>99.999988618256324</v>
      </c>
      <c r="Y131" s="161">
        <f t="shared" si="84"/>
        <v>100</v>
      </c>
      <c r="Z131" s="161">
        <f t="shared" si="84"/>
        <v>99.999950470529967</v>
      </c>
      <c r="AA131" s="161">
        <f t="shared" si="84"/>
        <v>100</v>
      </c>
      <c r="AB131" s="162">
        <f t="shared" si="84"/>
        <v>100</v>
      </c>
      <c r="AC131" s="165"/>
      <c r="AD131" s="166"/>
      <c r="AE131" s="167"/>
    </row>
    <row r="132" spans="1:31" ht="12.95" customHeight="1" x14ac:dyDescent="0.25">
      <c r="A132" s="171">
        <v>1098</v>
      </c>
      <c r="B132" s="158">
        <v>124</v>
      </c>
      <c r="C132" s="159" t="s">
        <v>1383</v>
      </c>
      <c r="D132" s="160">
        <f t="shared" si="74"/>
        <v>3605</v>
      </c>
      <c r="E132" s="161">
        <v>859.5</v>
      </c>
      <c r="F132" s="161">
        <v>2745.5</v>
      </c>
      <c r="G132" s="161">
        <v>0</v>
      </c>
      <c r="H132" s="162">
        <v>0</v>
      </c>
      <c r="I132" s="160">
        <f t="shared" si="76"/>
        <v>3653.9</v>
      </c>
      <c r="J132" s="161">
        <v>859.5</v>
      </c>
      <c r="K132" s="161">
        <v>2745.5</v>
      </c>
      <c r="L132" s="161">
        <v>0</v>
      </c>
      <c r="M132" s="163">
        <v>48.9</v>
      </c>
      <c r="N132" s="160">
        <f t="shared" si="83"/>
        <v>3653.7613999999999</v>
      </c>
      <c r="O132" s="161">
        <v>859.5</v>
      </c>
      <c r="P132" s="161">
        <v>2745.3613999999998</v>
      </c>
      <c r="Q132" s="161">
        <v>0</v>
      </c>
      <c r="R132" s="162">
        <v>48.9</v>
      </c>
      <c r="S132" s="164">
        <f t="shared" si="78"/>
        <v>-0.1386000000002241</v>
      </c>
      <c r="T132" s="161">
        <f t="shared" si="78"/>
        <v>0</v>
      </c>
      <c r="U132" s="161">
        <f t="shared" si="78"/>
        <v>-0.1386000000002241</v>
      </c>
      <c r="V132" s="161">
        <f t="shared" si="78"/>
        <v>0</v>
      </c>
      <c r="W132" s="163">
        <f t="shared" si="78"/>
        <v>0</v>
      </c>
      <c r="X132" s="160">
        <f t="shared" si="84"/>
        <v>99.996206792741987</v>
      </c>
      <c r="Y132" s="161">
        <f t="shared" si="84"/>
        <v>100</v>
      </c>
      <c r="Z132" s="161">
        <f t="shared" si="84"/>
        <v>99.994951739209597</v>
      </c>
      <c r="AA132" s="161">
        <f t="shared" si="84"/>
        <v>0</v>
      </c>
      <c r="AB132" s="162">
        <f t="shared" si="84"/>
        <v>100</v>
      </c>
      <c r="AC132" s="165"/>
      <c r="AD132" s="166"/>
      <c r="AE132" s="167"/>
    </row>
    <row r="133" spans="1:31" ht="12.95" customHeight="1" x14ac:dyDescent="0.25">
      <c r="A133" s="171">
        <v>1097</v>
      </c>
      <c r="B133" s="158">
        <v>125</v>
      </c>
      <c r="C133" s="159" t="s">
        <v>1384</v>
      </c>
      <c r="D133" s="160">
        <f t="shared" si="74"/>
        <v>3350.6</v>
      </c>
      <c r="E133" s="161">
        <v>351</v>
      </c>
      <c r="F133" s="161">
        <v>2999.6</v>
      </c>
      <c r="G133" s="161">
        <v>0</v>
      </c>
      <c r="H133" s="162">
        <v>0</v>
      </c>
      <c r="I133" s="160">
        <f t="shared" si="76"/>
        <v>3422.7</v>
      </c>
      <c r="J133" s="161">
        <v>351</v>
      </c>
      <c r="K133" s="161">
        <v>2999.6</v>
      </c>
      <c r="L133" s="161">
        <v>0</v>
      </c>
      <c r="M133" s="163">
        <v>72.099999999999994</v>
      </c>
      <c r="N133" s="160">
        <f t="shared" si="83"/>
        <v>3125.6316999999999</v>
      </c>
      <c r="O133" s="161">
        <v>351</v>
      </c>
      <c r="P133" s="161">
        <v>2702.5317</v>
      </c>
      <c r="Q133" s="161">
        <v>0</v>
      </c>
      <c r="R133" s="162">
        <v>72.099999999999994</v>
      </c>
      <c r="S133" s="164">
        <f t="shared" si="78"/>
        <v>-297.06829999999991</v>
      </c>
      <c r="T133" s="161">
        <f t="shared" si="78"/>
        <v>0</v>
      </c>
      <c r="U133" s="161">
        <f t="shared" si="78"/>
        <v>-297.06829999999991</v>
      </c>
      <c r="V133" s="161">
        <f t="shared" si="78"/>
        <v>0</v>
      </c>
      <c r="W133" s="163">
        <f t="shared" si="78"/>
        <v>0</v>
      </c>
      <c r="X133" s="160">
        <f t="shared" si="84"/>
        <v>91.320644520407868</v>
      </c>
      <c r="Y133" s="161">
        <f t="shared" si="84"/>
        <v>100</v>
      </c>
      <c r="Z133" s="161">
        <f t="shared" si="84"/>
        <v>90.096402853713826</v>
      </c>
      <c r="AA133" s="161">
        <f t="shared" si="84"/>
        <v>0</v>
      </c>
      <c r="AB133" s="162">
        <f t="shared" si="84"/>
        <v>100</v>
      </c>
      <c r="AC133" s="165"/>
      <c r="AD133" s="166"/>
      <c r="AE133" s="167"/>
    </row>
    <row r="134" spans="1:31" ht="12.95" customHeight="1" x14ac:dyDescent="0.25">
      <c r="A134" s="171">
        <v>1115</v>
      </c>
      <c r="B134" s="158">
        <v>126</v>
      </c>
      <c r="C134" s="159" t="s">
        <v>1373</v>
      </c>
      <c r="D134" s="160">
        <f t="shared" si="74"/>
        <v>60282.799999999996</v>
      </c>
      <c r="E134" s="161">
        <v>4468.6000000000004</v>
      </c>
      <c r="F134" s="161">
        <v>55814.2</v>
      </c>
      <c r="G134" s="161">
        <v>0</v>
      </c>
      <c r="H134" s="162">
        <v>0</v>
      </c>
      <c r="I134" s="160">
        <f t="shared" si="76"/>
        <v>62604.899999999994</v>
      </c>
      <c r="J134" s="161">
        <v>4468.6000000000004</v>
      </c>
      <c r="K134" s="161">
        <v>55814.2</v>
      </c>
      <c r="L134" s="161">
        <v>0</v>
      </c>
      <c r="M134" s="163">
        <v>2322.1</v>
      </c>
      <c r="N134" s="160">
        <f t="shared" si="83"/>
        <v>62326.19539999999</v>
      </c>
      <c r="O134" s="161">
        <v>4468.6000000000004</v>
      </c>
      <c r="P134" s="161">
        <v>55535.495399999993</v>
      </c>
      <c r="Q134" s="161">
        <v>0</v>
      </c>
      <c r="R134" s="162">
        <v>2322.1</v>
      </c>
      <c r="S134" s="164">
        <f t="shared" si="78"/>
        <v>-278.70460000000458</v>
      </c>
      <c r="T134" s="161">
        <f t="shared" si="78"/>
        <v>0</v>
      </c>
      <c r="U134" s="161">
        <f t="shared" si="78"/>
        <v>-278.70460000000458</v>
      </c>
      <c r="V134" s="161">
        <f t="shared" si="78"/>
        <v>0</v>
      </c>
      <c r="W134" s="163">
        <f t="shared" si="78"/>
        <v>0</v>
      </c>
      <c r="X134" s="160">
        <f t="shared" si="84"/>
        <v>99.554819830396653</v>
      </c>
      <c r="Y134" s="161">
        <f t="shared" si="84"/>
        <v>100</v>
      </c>
      <c r="Z134" s="161">
        <f t="shared" si="84"/>
        <v>99.500656463767285</v>
      </c>
      <c r="AA134" s="161">
        <f t="shared" si="84"/>
        <v>0</v>
      </c>
      <c r="AB134" s="162">
        <f t="shared" si="84"/>
        <v>100</v>
      </c>
      <c r="AC134" s="165"/>
      <c r="AD134" s="166"/>
      <c r="AE134" s="167"/>
    </row>
    <row r="135" spans="1:31" ht="12.95" customHeight="1" x14ac:dyDescent="0.25">
      <c r="A135" s="171">
        <v>1099</v>
      </c>
      <c r="B135" s="158">
        <v>129</v>
      </c>
      <c r="C135" s="159" t="s">
        <v>1385</v>
      </c>
      <c r="D135" s="160">
        <f>SUM(E135:H135)</f>
        <v>1463</v>
      </c>
      <c r="E135" s="161">
        <v>1136.2</v>
      </c>
      <c r="F135" s="161">
        <v>326.8</v>
      </c>
      <c r="G135" s="161">
        <v>0</v>
      </c>
      <c r="H135" s="162">
        <v>0</v>
      </c>
      <c r="I135" s="160">
        <f>SUM(J135:M135)</f>
        <v>1468.6</v>
      </c>
      <c r="J135" s="161">
        <v>1136.2</v>
      </c>
      <c r="K135" s="161">
        <v>326.8</v>
      </c>
      <c r="L135" s="161">
        <v>0</v>
      </c>
      <c r="M135" s="163">
        <v>5.6</v>
      </c>
      <c r="N135" s="160">
        <f>SUM(O135:R135)</f>
        <v>1467.5509999999999</v>
      </c>
      <c r="O135" s="161">
        <v>1136.2</v>
      </c>
      <c r="P135" s="161">
        <v>325.75099999999998</v>
      </c>
      <c r="Q135" s="161">
        <v>0</v>
      </c>
      <c r="R135" s="162">
        <v>5.6</v>
      </c>
      <c r="S135" s="164">
        <f>N135-I135</f>
        <v>-1.0489999999999782</v>
      </c>
      <c r="T135" s="161">
        <f>O135-J135</f>
        <v>0</v>
      </c>
      <c r="U135" s="161">
        <f>P135-K135</f>
        <v>-1.049000000000035</v>
      </c>
      <c r="V135" s="161">
        <f>Q135-L135</f>
        <v>0</v>
      </c>
      <c r="W135" s="163">
        <f>R135-M135</f>
        <v>0</v>
      </c>
      <c r="X135" s="160">
        <f>IF(I135=0,0,N135/I135*100)</f>
        <v>99.928571428571431</v>
      </c>
      <c r="Y135" s="161">
        <f>IF(J135=0,0,O135/J135*100)</f>
        <v>100</v>
      </c>
      <c r="Z135" s="161">
        <f>IF(K135=0,0,P135/K135*100)</f>
        <v>99.679008567931447</v>
      </c>
      <c r="AA135" s="161">
        <f>IF(L135=0,0,Q135/L135*100)</f>
        <v>0</v>
      </c>
      <c r="AB135" s="162">
        <f>IF(M135=0,0,R135/M135*100)</f>
        <v>100</v>
      </c>
      <c r="AC135" s="165"/>
      <c r="AD135" s="166"/>
      <c r="AE135" s="167"/>
    </row>
    <row r="136" spans="1:31" ht="12.95" customHeight="1" x14ac:dyDescent="0.25">
      <c r="A136" s="171">
        <v>1100</v>
      </c>
      <c r="B136" s="158">
        <v>127</v>
      </c>
      <c r="C136" s="159" t="s">
        <v>1386</v>
      </c>
      <c r="D136" s="160">
        <f t="shared" si="74"/>
        <v>2249.1</v>
      </c>
      <c r="E136" s="161">
        <v>1113.8</v>
      </c>
      <c r="F136" s="161">
        <v>1135.3</v>
      </c>
      <c r="G136" s="161">
        <v>0</v>
      </c>
      <c r="H136" s="162">
        <v>0</v>
      </c>
      <c r="I136" s="160">
        <f t="shared" si="76"/>
        <v>2258.2999999999997</v>
      </c>
      <c r="J136" s="161">
        <v>1113.8</v>
      </c>
      <c r="K136" s="161">
        <v>1135.3</v>
      </c>
      <c r="L136" s="161">
        <v>0</v>
      </c>
      <c r="M136" s="163">
        <v>9.1999999999999993</v>
      </c>
      <c r="N136" s="160">
        <f t="shared" si="83"/>
        <v>2258.2999999999997</v>
      </c>
      <c r="O136" s="161">
        <v>1113.8</v>
      </c>
      <c r="P136" s="161">
        <v>1135.3</v>
      </c>
      <c r="Q136" s="161">
        <v>0</v>
      </c>
      <c r="R136" s="162">
        <v>9.1999999999999993</v>
      </c>
      <c r="S136" s="164">
        <f t="shared" si="78"/>
        <v>0</v>
      </c>
      <c r="T136" s="161">
        <f t="shared" si="78"/>
        <v>0</v>
      </c>
      <c r="U136" s="161">
        <f t="shared" si="78"/>
        <v>0</v>
      </c>
      <c r="V136" s="161">
        <f t="shared" si="78"/>
        <v>0</v>
      </c>
      <c r="W136" s="163">
        <f t="shared" si="78"/>
        <v>0</v>
      </c>
      <c r="X136" s="160">
        <f t="shared" si="84"/>
        <v>100</v>
      </c>
      <c r="Y136" s="161">
        <f t="shared" si="84"/>
        <v>100</v>
      </c>
      <c r="Z136" s="161">
        <f t="shared" si="84"/>
        <v>100</v>
      </c>
      <c r="AA136" s="161">
        <f t="shared" si="84"/>
        <v>0</v>
      </c>
      <c r="AB136" s="162">
        <f t="shared" si="84"/>
        <v>100</v>
      </c>
      <c r="AC136" s="165"/>
      <c r="AD136" s="166"/>
      <c r="AE136" s="167"/>
    </row>
    <row r="137" spans="1:31" ht="12.95" customHeight="1" x14ac:dyDescent="0.25">
      <c r="A137" s="171">
        <v>1101</v>
      </c>
      <c r="B137" s="158">
        <v>128</v>
      </c>
      <c r="C137" s="159" t="s">
        <v>1387</v>
      </c>
      <c r="D137" s="160">
        <f t="shared" si="74"/>
        <v>8808.5</v>
      </c>
      <c r="E137" s="161">
        <v>1585.5</v>
      </c>
      <c r="F137" s="161">
        <v>7223</v>
      </c>
      <c r="G137" s="161">
        <v>0</v>
      </c>
      <c r="H137" s="162">
        <v>0</v>
      </c>
      <c r="I137" s="160">
        <f t="shared" si="76"/>
        <v>8905.7999999999993</v>
      </c>
      <c r="J137" s="161">
        <v>1585.5</v>
      </c>
      <c r="K137" s="161">
        <v>7223</v>
      </c>
      <c r="L137" s="161">
        <v>0</v>
      </c>
      <c r="M137" s="163">
        <v>97.3</v>
      </c>
      <c r="N137" s="160">
        <f t="shared" si="83"/>
        <v>8905.7920999999988</v>
      </c>
      <c r="O137" s="161">
        <v>1585.5</v>
      </c>
      <c r="P137" s="161">
        <v>7222.9920999999995</v>
      </c>
      <c r="Q137" s="161">
        <v>0</v>
      </c>
      <c r="R137" s="162">
        <v>97.3</v>
      </c>
      <c r="S137" s="164">
        <f t="shared" si="78"/>
        <v>-7.9000000005180482E-3</v>
      </c>
      <c r="T137" s="161">
        <f t="shared" si="78"/>
        <v>0</v>
      </c>
      <c r="U137" s="161">
        <f t="shared" si="78"/>
        <v>-7.9000000005180482E-3</v>
      </c>
      <c r="V137" s="161">
        <f t="shared" si="78"/>
        <v>0</v>
      </c>
      <c r="W137" s="163">
        <f t="shared" si="78"/>
        <v>0</v>
      </c>
      <c r="X137" s="160">
        <f t="shared" si="84"/>
        <v>99.999911293763617</v>
      </c>
      <c r="Y137" s="161">
        <f t="shared" si="84"/>
        <v>100</v>
      </c>
      <c r="Z137" s="161">
        <f t="shared" si="84"/>
        <v>99.999890627163225</v>
      </c>
      <c r="AA137" s="161">
        <f t="shared" si="84"/>
        <v>0</v>
      </c>
      <c r="AB137" s="162">
        <f t="shared" si="84"/>
        <v>100</v>
      </c>
      <c r="AC137" s="165"/>
      <c r="AD137" s="166"/>
      <c r="AE137" s="167"/>
    </row>
    <row r="138" spans="1:31" ht="12.95" customHeight="1" x14ac:dyDescent="0.25">
      <c r="A138" s="171">
        <v>1102</v>
      </c>
      <c r="B138" s="158">
        <v>130</v>
      </c>
      <c r="C138" s="159" t="s">
        <v>1388</v>
      </c>
      <c r="D138" s="160">
        <f>SUM(E138:H138)</f>
        <v>5426.5</v>
      </c>
      <c r="E138" s="161">
        <v>1501.4</v>
      </c>
      <c r="F138" s="161">
        <v>3925.1</v>
      </c>
      <c r="G138" s="161">
        <v>0</v>
      </c>
      <c r="H138" s="162">
        <v>0</v>
      </c>
      <c r="I138" s="160">
        <f>SUM(J138:M138)</f>
        <v>5523.1</v>
      </c>
      <c r="J138" s="161">
        <v>1501.4</v>
      </c>
      <c r="K138" s="161">
        <v>3925.1000000000004</v>
      </c>
      <c r="L138" s="161">
        <v>0</v>
      </c>
      <c r="M138" s="163">
        <v>96.6</v>
      </c>
      <c r="N138" s="160">
        <f>SUM(O138:R138)</f>
        <v>5523.1</v>
      </c>
      <c r="O138" s="161">
        <v>1501.4</v>
      </c>
      <c r="P138" s="161">
        <v>3925.1000000000004</v>
      </c>
      <c r="Q138" s="161">
        <v>0</v>
      </c>
      <c r="R138" s="162">
        <v>96.6</v>
      </c>
      <c r="S138" s="164">
        <f>N138-I138</f>
        <v>0</v>
      </c>
      <c r="T138" s="161">
        <f>O138-J138</f>
        <v>0</v>
      </c>
      <c r="U138" s="161">
        <f>P138-K138</f>
        <v>0</v>
      </c>
      <c r="V138" s="161">
        <f>Q138-L138</f>
        <v>0</v>
      </c>
      <c r="W138" s="163">
        <f>R138-M138</f>
        <v>0</v>
      </c>
      <c r="X138" s="160">
        <f>IF(I138=0,0,N138/I138*100)</f>
        <v>100</v>
      </c>
      <c r="Y138" s="161">
        <f>IF(J138=0,0,O138/J138*100)</f>
        <v>100</v>
      </c>
      <c r="Z138" s="161">
        <f>IF(K138=0,0,P138/K138*100)</f>
        <v>100</v>
      </c>
      <c r="AA138" s="161">
        <f>IF(L138=0,0,Q138/L138*100)</f>
        <v>0</v>
      </c>
      <c r="AB138" s="162">
        <f>IF(M138=0,0,R138/M138*100)</f>
        <v>100</v>
      </c>
      <c r="AC138" s="165"/>
      <c r="AD138" s="166"/>
      <c r="AE138" s="167"/>
    </row>
    <row r="139" spans="1:31" ht="12.95" customHeight="1" x14ac:dyDescent="0.25">
      <c r="A139" s="171">
        <v>1103</v>
      </c>
      <c r="B139" s="158">
        <v>131</v>
      </c>
      <c r="C139" s="159" t="s">
        <v>1389</v>
      </c>
      <c r="D139" s="160">
        <f t="shared" si="74"/>
        <v>3053.2</v>
      </c>
      <c r="E139" s="161">
        <v>1163.5</v>
      </c>
      <c r="F139" s="161">
        <v>1736.5</v>
      </c>
      <c r="G139" s="161">
        <v>153.19999999999999</v>
      </c>
      <c r="H139" s="162">
        <v>0</v>
      </c>
      <c r="I139" s="160">
        <f t="shared" si="76"/>
        <v>3075.7999999999997</v>
      </c>
      <c r="J139" s="161">
        <v>1163.5</v>
      </c>
      <c r="K139" s="161">
        <v>1736.5</v>
      </c>
      <c r="L139" s="161">
        <v>153.19999999999999</v>
      </c>
      <c r="M139" s="163">
        <v>22.6</v>
      </c>
      <c r="N139" s="160">
        <f t="shared" si="83"/>
        <v>3075.7999999999997</v>
      </c>
      <c r="O139" s="161">
        <v>1163.5</v>
      </c>
      <c r="P139" s="161">
        <v>1736.5</v>
      </c>
      <c r="Q139" s="161">
        <v>153.19999999999999</v>
      </c>
      <c r="R139" s="162">
        <v>22.6</v>
      </c>
      <c r="S139" s="164">
        <f t="shared" si="78"/>
        <v>0</v>
      </c>
      <c r="T139" s="161">
        <f t="shared" si="78"/>
        <v>0</v>
      </c>
      <c r="U139" s="161">
        <f t="shared" si="78"/>
        <v>0</v>
      </c>
      <c r="V139" s="161">
        <f t="shared" si="78"/>
        <v>0</v>
      </c>
      <c r="W139" s="163">
        <f t="shared" si="78"/>
        <v>0</v>
      </c>
      <c r="X139" s="160">
        <f t="shared" ref="X139:AB201" si="85">IF(I139=0,0,N139/I139*100)</f>
        <v>100</v>
      </c>
      <c r="Y139" s="161">
        <f t="shared" si="85"/>
        <v>100</v>
      </c>
      <c r="Z139" s="161">
        <f t="shared" si="85"/>
        <v>100</v>
      </c>
      <c r="AA139" s="161">
        <f t="shared" si="85"/>
        <v>100</v>
      </c>
      <c r="AB139" s="162">
        <f t="shared" si="85"/>
        <v>100</v>
      </c>
      <c r="AC139" s="165"/>
      <c r="AD139" s="166"/>
      <c r="AE139" s="167"/>
    </row>
    <row r="140" spans="1:31" ht="12.95" customHeight="1" x14ac:dyDescent="0.25">
      <c r="A140" s="171">
        <v>1104</v>
      </c>
      <c r="B140" s="158">
        <v>132</v>
      </c>
      <c r="C140" s="159" t="s">
        <v>1390</v>
      </c>
      <c r="D140" s="160">
        <f t="shared" si="74"/>
        <v>4019.8</v>
      </c>
      <c r="E140" s="161">
        <v>980.9</v>
      </c>
      <c r="F140" s="161">
        <v>2801.3</v>
      </c>
      <c r="G140" s="161">
        <v>237.6</v>
      </c>
      <c r="H140" s="162">
        <v>0</v>
      </c>
      <c r="I140" s="160">
        <f t="shared" si="76"/>
        <v>4044.6000000000004</v>
      </c>
      <c r="J140" s="161">
        <v>980.9</v>
      </c>
      <c r="K140" s="161">
        <v>2801.3</v>
      </c>
      <c r="L140" s="161">
        <v>237.6</v>
      </c>
      <c r="M140" s="163">
        <v>24.800000000000004</v>
      </c>
      <c r="N140" s="160">
        <f t="shared" si="83"/>
        <v>4044.6000000000004</v>
      </c>
      <c r="O140" s="161">
        <v>980.9</v>
      </c>
      <c r="P140" s="161">
        <v>2801.3</v>
      </c>
      <c r="Q140" s="161">
        <v>237.6</v>
      </c>
      <c r="R140" s="162">
        <v>24.800000000000004</v>
      </c>
      <c r="S140" s="164">
        <f t="shared" si="78"/>
        <v>0</v>
      </c>
      <c r="T140" s="161">
        <f t="shared" si="78"/>
        <v>0</v>
      </c>
      <c r="U140" s="161">
        <f t="shared" si="78"/>
        <v>0</v>
      </c>
      <c r="V140" s="161">
        <f t="shared" si="78"/>
        <v>0</v>
      </c>
      <c r="W140" s="163">
        <f t="shared" si="78"/>
        <v>0</v>
      </c>
      <c r="X140" s="160">
        <f t="shared" si="85"/>
        <v>100</v>
      </c>
      <c r="Y140" s="161">
        <f t="shared" si="85"/>
        <v>100</v>
      </c>
      <c r="Z140" s="161">
        <f t="shared" si="85"/>
        <v>100</v>
      </c>
      <c r="AA140" s="161">
        <f t="shared" si="85"/>
        <v>100</v>
      </c>
      <c r="AB140" s="162">
        <f t="shared" si="85"/>
        <v>100</v>
      </c>
      <c r="AC140" s="165"/>
      <c r="AD140" s="166"/>
      <c r="AE140" s="167"/>
    </row>
    <row r="141" spans="1:31" ht="12.95" customHeight="1" x14ac:dyDescent="0.25">
      <c r="A141" s="171">
        <v>1105</v>
      </c>
      <c r="B141" s="158">
        <v>133</v>
      </c>
      <c r="C141" s="159" t="s">
        <v>1391</v>
      </c>
      <c r="D141" s="160">
        <f t="shared" si="74"/>
        <v>1149.4000000000001</v>
      </c>
      <c r="E141" s="161">
        <v>771.7</v>
      </c>
      <c r="F141" s="161">
        <v>377.7</v>
      </c>
      <c r="G141" s="161">
        <v>0</v>
      </c>
      <c r="H141" s="162">
        <v>0</v>
      </c>
      <c r="I141" s="160">
        <f t="shared" si="76"/>
        <v>1221.4000000000001</v>
      </c>
      <c r="J141" s="161">
        <v>771.7</v>
      </c>
      <c r="K141" s="161">
        <v>377.7</v>
      </c>
      <c r="L141" s="161">
        <v>0</v>
      </c>
      <c r="M141" s="163">
        <v>72</v>
      </c>
      <c r="N141" s="160">
        <f t="shared" si="83"/>
        <v>1218.0708</v>
      </c>
      <c r="O141" s="161">
        <v>771.7</v>
      </c>
      <c r="P141" s="161">
        <v>374.37080000000003</v>
      </c>
      <c r="Q141" s="161">
        <v>0</v>
      </c>
      <c r="R141" s="162">
        <v>72</v>
      </c>
      <c r="S141" s="164">
        <f t="shared" si="78"/>
        <v>-3.3292000000001281</v>
      </c>
      <c r="T141" s="161">
        <f t="shared" si="78"/>
        <v>0</v>
      </c>
      <c r="U141" s="161">
        <f t="shared" si="78"/>
        <v>-3.3291999999999575</v>
      </c>
      <c r="V141" s="161">
        <f t="shared" si="78"/>
        <v>0</v>
      </c>
      <c r="W141" s="163">
        <f t="shared" si="78"/>
        <v>0</v>
      </c>
      <c r="X141" s="160">
        <f t="shared" si="85"/>
        <v>99.727427542164719</v>
      </c>
      <c r="Y141" s="161">
        <f t="shared" si="85"/>
        <v>100</v>
      </c>
      <c r="Z141" s="161">
        <f t="shared" si="85"/>
        <v>99.118559703468364</v>
      </c>
      <c r="AA141" s="161">
        <f t="shared" si="85"/>
        <v>0</v>
      </c>
      <c r="AB141" s="162">
        <f t="shared" si="85"/>
        <v>100</v>
      </c>
      <c r="AC141" s="165"/>
      <c r="AD141" s="166"/>
      <c r="AE141" s="167"/>
    </row>
    <row r="142" spans="1:31" ht="12.95" customHeight="1" x14ac:dyDescent="0.25">
      <c r="A142" s="171">
        <v>1106</v>
      </c>
      <c r="B142" s="158">
        <v>134</v>
      </c>
      <c r="C142" s="159" t="s">
        <v>1392</v>
      </c>
      <c r="D142" s="160">
        <f t="shared" si="74"/>
        <v>4110.8999999999996</v>
      </c>
      <c r="E142" s="161">
        <v>496.9</v>
      </c>
      <c r="F142" s="161">
        <v>3614</v>
      </c>
      <c r="G142" s="161">
        <v>0</v>
      </c>
      <c r="H142" s="162">
        <v>0</v>
      </c>
      <c r="I142" s="160">
        <f t="shared" si="76"/>
        <v>4657.2</v>
      </c>
      <c r="J142" s="161">
        <v>496.9</v>
      </c>
      <c r="K142" s="161">
        <v>3614</v>
      </c>
      <c r="L142" s="161">
        <v>0</v>
      </c>
      <c r="M142" s="163">
        <v>546.29999999999995</v>
      </c>
      <c r="N142" s="160">
        <f t="shared" si="83"/>
        <v>4055.5671999999995</v>
      </c>
      <c r="O142" s="161">
        <v>496.9</v>
      </c>
      <c r="P142" s="161">
        <v>3012.3671999999997</v>
      </c>
      <c r="Q142" s="161">
        <v>0</v>
      </c>
      <c r="R142" s="162">
        <v>546.29999999999995</v>
      </c>
      <c r="S142" s="164">
        <f t="shared" si="78"/>
        <v>-601.63280000000032</v>
      </c>
      <c r="T142" s="161">
        <f t="shared" si="78"/>
        <v>0</v>
      </c>
      <c r="U142" s="161">
        <f t="shared" si="78"/>
        <v>-601.63280000000032</v>
      </c>
      <c r="V142" s="161">
        <f t="shared" si="78"/>
        <v>0</v>
      </c>
      <c r="W142" s="163">
        <f t="shared" si="78"/>
        <v>0</v>
      </c>
      <c r="X142" s="160">
        <f t="shared" si="85"/>
        <v>87.081662801683407</v>
      </c>
      <c r="Y142" s="161">
        <f t="shared" si="85"/>
        <v>100</v>
      </c>
      <c r="Z142" s="161">
        <f t="shared" si="85"/>
        <v>83.352717210846691</v>
      </c>
      <c r="AA142" s="161">
        <f t="shared" si="85"/>
        <v>0</v>
      </c>
      <c r="AB142" s="162">
        <f t="shared" si="85"/>
        <v>100</v>
      </c>
      <c r="AC142" s="165"/>
      <c r="AD142" s="166"/>
      <c r="AE142" s="167"/>
    </row>
    <row r="143" spans="1:31" ht="12.95" customHeight="1" x14ac:dyDescent="0.25">
      <c r="A143" s="171">
        <v>1107</v>
      </c>
      <c r="B143" s="158">
        <v>135</v>
      </c>
      <c r="C143" s="159" t="s">
        <v>1393</v>
      </c>
      <c r="D143" s="160">
        <f t="shared" si="74"/>
        <v>2173.4</v>
      </c>
      <c r="E143" s="161">
        <v>998.6</v>
      </c>
      <c r="F143" s="161">
        <v>1174.8</v>
      </c>
      <c r="G143" s="161">
        <v>0</v>
      </c>
      <c r="H143" s="162">
        <v>0</v>
      </c>
      <c r="I143" s="160">
        <f t="shared" si="76"/>
        <v>2183</v>
      </c>
      <c r="J143" s="161">
        <v>998.6</v>
      </c>
      <c r="K143" s="161">
        <v>1174.8</v>
      </c>
      <c r="L143" s="161">
        <v>0</v>
      </c>
      <c r="M143" s="163">
        <v>9.6</v>
      </c>
      <c r="N143" s="160">
        <f t="shared" si="83"/>
        <v>2004.1333999999999</v>
      </c>
      <c r="O143" s="161">
        <v>998.6</v>
      </c>
      <c r="P143" s="161">
        <v>995.93340000000001</v>
      </c>
      <c r="Q143" s="161">
        <v>0</v>
      </c>
      <c r="R143" s="162">
        <v>9.6</v>
      </c>
      <c r="S143" s="164">
        <f t="shared" si="78"/>
        <v>-178.86660000000006</v>
      </c>
      <c r="T143" s="161">
        <f t="shared" si="78"/>
        <v>0</v>
      </c>
      <c r="U143" s="161">
        <f t="shared" si="78"/>
        <v>-178.86659999999995</v>
      </c>
      <c r="V143" s="161">
        <f t="shared" si="78"/>
        <v>0</v>
      </c>
      <c r="W143" s="163">
        <f t="shared" si="78"/>
        <v>0</v>
      </c>
      <c r="X143" s="160">
        <f t="shared" si="85"/>
        <v>91.80638570774164</v>
      </c>
      <c r="Y143" s="161">
        <f t="shared" si="85"/>
        <v>100</v>
      </c>
      <c r="Z143" s="161">
        <f t="shared" si="85"/>
        <v>84.774719101123594</v>
      </c>
      <c r="AA143" s="161">
        <f t="shared" si="85"/>
        <v>0</v>
      </c>
      <c r="AB143" s="162">
        <f t="shared" si="85"/>
        <v>100</v>
      </c>
      <c r="AC143" s="165"/>
      <c r="AD143" s="166"/>
      <c r="AE143" s="167"/>
    </row>
    <row r="144" spans="1:31" ht="12.95" customHeight="1" x14ac:dyDescent="0.25">
      <c r="A144" s="171">
        <v>1108</v>
      </c>
      <c r="B144" s="158">
        <v>136</v>
      </c>
      <c r="C144" s="159" t="s">
        <v>1394</v>
      </c>
      <c r="D144" s="160">
        <f t="shared" si="74"/>
        <v>2109.6</v>
      </c>
      <c r="E144" s="161">
        <v>1062.5</v>
      </c>
      <c r="F144" s="161">
        <v>1018.9</v>
      </c>
      <c r="G144" s="161">
        <v>28.2</v>
      </c>
      <c r="H144" s="162">
        <v>0</v>
      </c>
      <c r="I144" s="160">
        <f t="shared" si="76"/>
        <v>2114.5</v>
      </c>
      <c r="J144" s="161">
        <v>1062.5</v>
      </c>
      <c r="K144" s="161">
        <v>1018.9</v>
      </c>
      <c r="L144" s="161">
        <v>28.2</v>
      </c>
      <c r="M144" s="163">
        <v>4.9000000000000004</v>
      </c>
      <c r="N144" s="160">
        <f t="shared" si="83"/>
        <v>2114.5</v>
      </c>
      <c r="O144" s="161">
        <v>1062.5</v>
      </c>
      <c r="P144" s="161">
        <v>1018.9</v>
      </c>
      <c r="Q144" s="161">
        <v>28.2</v>
      </c>
      <c r="R144" s="162">
        <v>4.9000000000000004</v>
      </c>
      <c r="S144" s="164">
        <f t="shared" si="78"/>
        <v>0</v>
      </c>
      <c r="T144" s="161">
        <f t="shared" si="78"/>
        <v>0</v>
      </c>
      <c r="U144" s="161">
        <f t="shared" si="78"/>
        <v>0</v>
      </c>
      <c r="V144" s="161">
        <f t="shared" si="78"/>
        <v>0</v>
      </c>
      <c r="W144" s="163">
        <f t="shared" si="78"/>
        <v>0</v>
      </c>
      <c r="X144" s="160">
        <f t="shared" si="85"/>
        <v>100</v>
      </c>
      <c r="Y144" s="161">
        <f t="shared" si="85"/>
        <v>100</v>
      </c>
      <c r="Z144" s="161">
        <f t="shared" si="85"/>
        <v>100</v>
      </c>
      <c r="AA144" s="161">
        <f t="shared" si="85"/>
        <v>100</v>
      </c>
      <c r="AB144" s="162">
        <f t="shared" si="85"/>
        <v>100</v>
      </c>
      <c r="AC144" s="165"/>
      <c r="AD144" s="166"/>
      <c r="AE144" s="167"/>
    </row>
    <row r="145" spans="1:31" ht="12.95" customHeight="1" x14ac:dyDescent="0.25">
      <c r="A145" s="171">
        <v>1109</v>
      </c>
      <c r="B145" s="158">
        <v>137</v>
      </c>
      <c r="C145" s="159" t="s">
        <v>1395</v>
      </c>
      <c r="D145" s="160">
        <f t="shared" si="74"/>
        <v>2331.9</v>
      </c>
      <c r="E145" s="161">
        <v>779.5</v>
      </c>
      <c r="F145" s="161">
        <v>1552.4</v>
      </c>
      <c r="G145" s="161">
        <v>0</v>
      </c>
      <c r="H145" s="162">
        <v>0</v>
      </c>
      <c r="I145" s="160">
        <f t="shared" si="76"/>
        <v>2357.3999999999996</v>
      </c>
      <c r="J145" s="161">
        <v>779.5</v>
      </c>
      <c r="K145" s="161">
        <v>1552.3999999999999</v>
      </c>
      <c r="L145" s="161">
        <v>0</v>
      </c>
      <c r="M145" s="163">
        <v>25.5</v>
      </c>
      <c r="N145" s="160">
        <f t="shared" si="83"/>
        <v>2357.3559</v>
      </c>
      <c r="O145" s="161">
        <v>779.5</v>
      </c>
      <c r="P145" s="161">
        <v>1552.3559</v>
      </c>
      <c r="Q145" s="161">
        <v>0</v>
      </c>
      <c r="R145" s="162">
        <v>25.5</v>
      </c>
      <c r="S145" s="164">
        <f t="shared" si="78"/>
        <v>-4.4099999999616557E-2</v>
      </c>
      <c r="T145" s="161">
        <f t="shared" si="78"/>
        <v>0</v>
      </c>
      <c r="U145" s="161">
        <f t="shared" si="78"/>
        <v>-4.4099999999843931E-2</v>
      </c>
      <c r="V145" s="161">
        <f t="shared" si="78"/>
        <v>0</v>
      </c>
      <c r="W145" s="163">
        <f t="shared" si="78"/>
        <v>0</v>
      </c>
      <c r="X145" s="160">
        <f t="shared" si="85"/>
        <v>99.998129294986015</v>
      </c>
      <c r="Y145" s="161">
        <f t="shared" si="85"/>
        <v>100</v>
      </c>
      <c r="Z145" s="161">
        <f t="shared" si="85"/>
        <v>99.997159237309987</v>
      </c>
      <c r="AA145" s="161">
        <f t="shared" si="85"/>
        <v>0</v>
      </c>
      <c r="AB145" s="162">
        <f t="shared" si="85"/>
        <v>100</v>
      </c>
      <c r="AC145" s="165"/>
      <c r="AD145" s="166"/>
      <c r="AE145" s="167"/>
    </row>
    <row r="146" spans="1:31" ht="12.95" customHeight="1" x14ac:dyDescent="0.25">
      <c r="A146" s="171">
        <v>1110</v>
      </c>
      <c r="B146" s="158">
        <v>138</v>
      </c>
      <c r="C146" s="159" t="s">
        <v>1396</v>
      </c>
      <c r="D146" s="160">
        <f t="shared" si="74"/>
        <v>2640.3</v>
      </c>
      <c r="E146" s="161">
        <v>759.8</v>
      </c>
      <c r="F146" s="161">
        <v>1880.5</v>
      </c>
      <c r="G146" s="161">
        <v>0</v>
      </c>
      <c r="H146" s="162">
        <v>0</v>
      </c>
      <c r="I146" s="160">
        <f t="shared" si="76"/>
        <v>2702.1000000000004</v>
      </c>
      <c r="J146" s="161">
        <v>759.8</v>
      </c>
      <c r="K146" s="161">
        <v>1880.5</v>
      </c>
      <c r="L146" s="161">
        <v>0</v>
      </c>
      <c r="M146" s="163">
        <v>61.8</v>
      </c>
      <c r="N146" s="160">
        <f t="shared" si="83"/>
        <v>2702.0154000000002</v>
      </c>
      <c r="O146" s="161">
        <v>759.8</v>
      </c>
      <c r="P146" s="161">
        <v>1880.4153999999999</v>
      </c>
      <c r="Q146" s="161">
        <v>0</v>
      </c>
      <c r="R146" s="162">
        <v>61.8</v>
      </c>
      <c r="S146" s="164">
        <f t="shared" si="78"/>
        <v>-8.4600000000136788E-2</v>
      </c>
      <c r="T146" s="161">
        <f t="shared" si="78"/>
        <v>0</v>
      </c>
      <c r="U146" s="161">
        <f t="shared" si="78"/>
        <v>-8.4600000000136788E-2</v>
      </c>
      <c r="V146" s="161">
        <f t="shared" si="78"/>
        <v>0</v>
      </c>
      <c r="W146" s="163">
        <f t="shared" si="78"/>
        <v>0</v>
      </c>
      <c r="X146" s="160">
        <f t="shared" si="85"/>
        <v>99.996869101809693</v>
      </c>
      <c r="Y146" s="161">
        <f t="shared" si="85"/>
        <v>100</v>
      </c>
      <c r="Z146" s="161">
        <f t="shared" si="85"/>
        <v>99.995501196490295</v>
      </c>
      <c r="AA146" s="161">
        <f t="shared" si="85"/>
        <v>0</v>
      </c>
      <c r="AB146" s="162">
        <f t="shared" si="85"/>
        <v>100</v>
      </c>
      <c r="AC146" s="165"/>
      <c r="AD146" s="166"/>
      <c r="AE146" s="167"/>
    </row>
    <row r="147" spans="1:31" ht="12.95" customHeight="1" x14ac:dyDescent="0.25">
      <c r="A147" s="171">
        <v>1111</v>
      </c>
      <c r="B147" s="158">
        <v>139</v>
      </c>
      <c r="C147" s="159" t="s">
        <v>1397</v>
      </c>
      <c r="D147" s="160">
        <f t="shared" si="74"/>
        <v>1049.8</v>
      </c>
      <c r="E147" s="161">
        <v>853.2</v>
      </c>
      <c r="F147" s="161">
        <v>73.8</v>
      </c>
      <c r="G147" s="161">
        <v>122.8</v>
      </c>
      <c r="H147" s="162">
        <v>0</v>
      </c>
      <c r="I147" s="160">
        <f t="shared" si="76"/>
        <v>1060</v>
      </c>
      <c r="J147" s="161">
        <v>853.2</v>
      </c>
      <c r="K147" s="161">
        <v>73.8</v>
      </c>
      <c r="L147" s="161">
        <v>122.8</v>
      </c>
      <c r="M147" s="163">
        <v>10.199999999999999</v>
      </c>
      <c r="N147" s="160">
        <f t="shared" si="83"/>
        <v>1060</v>
      </c>
      <c r="O147" s="161">
        <v>853.2</v>
      </c>
      <c r="P147" s="161">
        <v>73.8</v>
      </c>
      <c r="Q147" s="161">
        <v>122.8</v>
      </c>
      <c r="R147" s="162">
        <v>10.199999999999999</v>
      </c>
      <c r="S147" s="164">
        <f t="shared" si="78"/>
        <v>0</v>
      </c>
      <c r="T147" s="161">
        <f t="shared" si="78"/>
        <v>0</v>
      </c>
      <c r="U147" s="161">
        <f t="shared" si="78"/>
        <v>0</v>
      </c>
      <c r="V147" s="161">
        <f t="shared" si="78"/>
        <v>0</v>
      </c>
      <c r="W147" s="163">
        <f t="shared" si="78"/>
        <v>0</v>
      </c>
      <c r="X147" s="160">
        <f t="shared" si="85"/>
        <v>100</v>
      </c>
      <c r="Y147" s="161">
        <f t="shared" si="85"/>
        <v>100</v>
      </c>
      <c r="Z147" s="161">
        <f t="shared" si="85"/>
        <v>100</v>
      </c>
      <c r="AA147" s="161">
        <f t="shared" si="85"/>
        <v>100</v>
      </c>
      <c r="AB147" s="162">
        <f t="shared" si="85"/>
        <v>100</v>
      </c>
      <c r="AC147" s="165"/>
      <c r="AD147" s="166"/>
      <c r="AE147" s="167"/>
    </row>
    <row r="148" spans="1:31" ht="12.95" customHeight="1" x14ac:dyDescent="0.25">
      <c r="A148" s="171">
        <v>1112</v>
      </c>
      <c r="B148" s="158">
        <v>140</v>
      </c>
      <c r="C148" s="159" t="s">
        <v>1398</v>
      </c>
      <c r="D148" s="160">
        <f t="shared" si="74"/>
        <v>536</v>
      </c>
      <c r="E148" s="161">
        <v>243</v>
      </c>
      <c r="F148" s="161">
        <v>187.2</v>
      </c>
      <c r="G148" s="161">
        <v>105.8</v>
      </c>
      <c r="H148" s="162">
        <v>0</v>
      </c>
      <c r="I148" s="160">
        <f t="shared" si="76"/>
        <v>579.5</v>
      </c>
      <c r="J148" s="161">
        <v>243</v>
      </c>
      <c r="K148" s="161">
        <v>187.2</v>
      </c>
      <c r="L148" s="161">
        <v>105.8</v>
      </c>
      <c r="M148" s="163">
        <v>43.5</v>
      </c>
      <c r="N148" s="160">
        <f t="shared" si="83"/>
        <v>579.49969999999996</v>
      </c>
      <c r="O148" s="161">
        <v>243</v>
      </c>
      <c r="P148" s="161">
        <v>187.19970000000001</v>
      </c>
      <c r="Q148" s="161">
        <v>105.8</v>
      </c>
      <c r="R148" s="162">
        <v>43.5</v>
      </c>
      <c r="S148" s="164">
        <f t="shared" si="78"/>
        <v>-3.0000000003838068E-4</v>
      </c>
      <c r="T148" s="161">
        <f t="shared" si="78"/>
        <v>0</v>
      </c>
      <c r="U148" s="161">
        <f t="shared" si="78"/>
        <v>-2.9999999998153726E-4</v>
      </c>
      <c r="V148" s="161">
        <f t="shared" si="78"/>
        <v>0</v>
      </c>
      <c r="W148" s="163">
        <f t="shared" si="78"/>
        <v>0</v>
      </c>
      <c r="X148" s="160">
        <f t="shared" si="85"/>
        <v>99.999948231233816</v>
      </c>
      <c r="Y148" s="161">
        <f t="shared" si="85"/>
        <v>100</v>
      </c>
      <c r="Z148" s="161">
        <f t="shared" si="85"/>
        <v>99.99983974358976</v>
      </c>
      <c r="AA148" s="161">
        <f t="shared" si="85"/>
        <v>100</v>
      </c>
      <c r="AB148" s="162">
        <f t="shared" si="85"/>
        <v>100</v>
      </c>
      <c r="AC148" s="165"/>
      <c r="AD148" s="166"/>
      <c r="AE148" s="167"/>
    </row>
    <row r="149" spans="1:31" ht="12.95" customHeight="1" x14ac:dyDescent="0.25">
      <c r="A149" s="171">
        <v>1113</v>
      </c>
      <c r="B149" s="158">
        <v>141</v>
      </c>
      <c r="C149" s="159" t="s">
        <v>1399</v>
      </c>
      <c r="D149" s="160">
        <f t="shared" si="74"/>
        <v>7352.4</v>
      </c>
      <c r="E149" s="161">
        <v>1484.1</v>
      </c>
      <c r="F149" s="161">
        <v>5790.4</v>
      </c>
      <c r="G149" s="161">
        <v>77.900000000000006</v>
      </c>
      <c r="H149" s="162">
        <v>0</v>
      </c>
      <c r="I149" s="160">
        <f t="shared" si="76"/>
        <v>7404.7</v>
      </c>
      <c r="J149" s="161">
        <v>1484.1</v>
      </c>
      <c r="K149" s="161">
        <v>5790.4</v>
      </c>
      <c r="L149" s="161">
        <v>77.900000000000006</v>
      </c>
      <c r="M149" s="163">
        <v>52.3</v>
      </c>
      <c r="N149" s="160">
        <f t="shared" si="83"/>
        <v>7404.7</v>
      </c>
      <c r="O149" s="161">
        <v>1484.1</v>
      </c>
      <c r="P149" s="161">
        <v>5790.4</v>
      </c>
      <c r="Q149" s="161">
        <v>77.900000000000006</v>
      </c>
      <c r="R149" s="162">
        <v>52.3</v>
      </c>
      <c r="S149" s="164">
        <f t="shared" si="78"/>
        <v>0</v>
      </c>
      <c r="T149" s="161">
        <f t="shared" si="78"/>
        <v>0</v>
      </c>
      <c r="U149" s="161">
        <f t="shared" si="78"/>
        <v>0</v>
      </c>
      <c r="V149" s="161">
        <f t="shared" si="78"/>
        <v>0</v>
      </c>
      <c r="W149" s="163">
        <f t="shared" si="78"/>
        <v>0</v>
      </c>
      <c r="X149" s="160">
        <f t="shared" si="85"/>
        <v>100</v>
      </c>
      <c r="Y149" s="161">
        <f t="shared" si="85"/>
        <v>100</v>
      </c>
      <c r="Z149" s="161">
        <f t="shared" si="85"/>
        <v>100</v>
      </c>
      <c r="AA149" s="161">
        <f t="shared" si="85"/>
        <v>100</v>
      </c>
      <c r="AB149" s="162">
        <f t="shared" si="85"/>
        <v>100</v>
      </c>
      <c r="AC149" s="165"/>
      <c r="AD149" s="166"/>
      <c r="AE149" s="167"/>
    </row>
    <row r="150" spans="1:31" ht="12.95" customHeight="1" x14ac:dyDescent="0.25">
      <c r="A150" s="171">
        <v>1114</v>
      </c>
      <c r="B150" s="158">
        <v>142</v>
      </c>
      <c r="C150" s="159" t="s">
        <v>1400</v>
      </c>
      <c r="D150" s="160">
        <f t="shared" si="74"/>
        <v>3937.5</v>
      </c>
      <c r="E150" s="161">
        <v>1013.7</v>
      </c>
      <c r="F150" s="161">
        <v>2923.8</v>
      </c>
      <c r="G150" s="161">
        <v>0</v>
      </c>
      <c r="H150" s="162">
        <v>0</v>
      </c>
      <c r="I150" s="160">
        <f t="shared" si="76"/>
        <v>4051</v>
      </c>
      <c r="J150" s="161">
        <v>1013.7</v>
      </c>
      <c r="K150" s="161">
        <v>2923.7999999999997</v>
      </c>
      <c r="L150" s="161">
        <v>0</v>
      </c>
      <c r="M150" s="163">
        <v>113.5</v>
      </c>
      <c r="N150" s="160">
        <f t="shared" si="83"/>
        <v>4051</v>
      </c>
      <c r="O150" s="161">
        <v>1013.7</v>
      </c>
      <c r="P150" s="161">
        <v>2923.7999999999997</v>
      </c>
      <c r="Q150" s="161">
        <v>0</v>
      </c>
      <c r="R150" s="162">
        <v>113.5</v>
      </c>
      <c r="S150" s="164">
        <f t="shared" si="78"/>
        <v>0</v>
      </c>
      <c r="T150" s="161">
        <f t="shared" si="78"/>
        <v>0</v>
      </c>
      <c r="U150" s="161">
        <f t="shared" si="78"/>
        <v>0</v>
      </c>
      <c r="V150" s="161">
        <f t="shared" si="78"/>
        <v>0</v>
      </c>
      <c r="W150" s="163">
        <f t="shared" si="78"/>
        <v>0</v>
      </c>
      <c r="X150" s="160">
        <f t="shared" si="85"/>
        <v>100</v>
      </c>
      <c r="Y150" s="161">
        <f t="shared" si="85"/>
        <v>100</v>
      </c>
      <c r="Z150" s="161">
        <f t="shared" si="85"/>
        <v>100</v>
      </c>
      <c r="AA150" s="161">
        <f t="shared" si="85"/>
        <v>0</v>
      </c>
      <c r="AB150" s="162">
        <f t="shared" si="85"/>
        <v>100</v>
      </c>
      <c r="AC150" s="165"/>
      <c r="AD150" s="166"/>
      <c r="AE150" s="167"/>
    </row>
    <row r="151" spans="1:31" ht="12.95" customHeight="1" x14ac:dyDescent="0.25">
      <c r="A151" s="171">
        <v>1116</v>
      </c>
      <c r="B151" s="158">
        <v>143</v>
      </c>
      <c r="C151" s="159" t="s">
        <v>1401</v>
      </c>
      <c r="D151" s="160">
        <f t="shared" si="74"/>
        <v>4765.8</v>
      </c>
      <c r="E151" s="161">
        <v>1204.2</v>
      </c>
      <c r="F151" s="161">
        <v>3333.8</v>
      </c>
      <c r="G151" s="161">
        <v>227.8</v>
      </c>
      <c r="H151" s="162">
        <v>0</v>
      </c>
      <c r="I151" s="160">
        <f t="shared" si="76"/>
        <v>4789.3</v>
      </c>
      <c r="J151" s="161">
        <v>1204.2</v>
      </c>
      <c r="K151" s="161">
        <v>3333.8</v>
      </c>
      <c r="L151" s="161">
        <v>227.8</v>
      </c>
      <c r="M151" s="163">
        <v>23.5</v>
      </c>
      <c r="N151" s="160">
        <f t="shared" si="83"/>
        <v>4691.8433000000005</v>
      </c>
      <c r="O151" s="161">
        <v>1204.2</v>
      </c>
      <c r="P151" s="161">
        <v>3236.3433000000005</v>
      </c>
      <c r="Q151" s="161">
        <v>227.8</v>
      </c>
      <c r="R151" s="162">
        <v>23.5</v>
      </c>
      <c r="S151" s="164">
        <f t="shared" si="78"/>
        <v>-97.456699999999728</v>
      </c>
      <c r="T151" s="161">
        <f t="shared" si="78"/>
        <v>0</v>
      </c>
      <c r="U151" s="161">
        <f t="shared" si="78"/>
        <v>-97.456699999999728</v>
      </c>
      <c r="V151" s="161">
        <f t="shared" si="78"/>
        <v>0</v>
      </c>
      <c r="W151" s="163">
        <f t="shared" si="78"/>
        <v>0</v>
      </c>
      <c r="X151" s="160">
        <f t="shared" si="85"/>
        <v>97.965115987722641</v>
      </c>
      <c r="Y151" s="161">
        <f t="shared" si="85"/>
        <v>100</v>
      </c>
      <c r="Z151" s="161">
        <f t="shared" si="85"/>
        <v>97.076708260843489</v>
      </c>
      <c r="AA151" s="161">
        <f t="shared" si="85"/>
        <v>100</v>
      </c>
      <c r="AB151" s="162">
        <f t="shared" si="85"/>
        <v>100</v>
      </c>
      <c r="AC151" s="165"/>
      <c r="AD151" s="166"/>
      <c r="AE151" s="167"/>
    </row>
    <row r="152" spans="1:31" ht="12.95" customHeight="1" x14ac:dyDescent="0.25">
      <c r="A152" s="171">
        <v>1117</v>
      </c>
      <c r="B152" s="158">
        <v>144</v>
      </c>
      <c r="C152" s="159" t="s">
        <v>1402</v>
      </c>
      <c r="D152" s="160">
        <f t="shared" si="74"/>
        <v>4253</v>
      </c>
      <c r="E152" s="161">
        <v>995.1</v>
      </c>
      <c r="F152" s="161">
        <v>3257.9</v>
      </c>
      <c r="G152" s="161">
        <v>0</v>
      </c>
      <c r="H152" s="162">
        <v>0</v>
      </c>
      <c r="I152" s="160">
        <f t="shared" si="76"/>
        <v>4356.8999999999996</v>
      </c>
      <c r="J152" s="161">
        <v>995.1</v>
      </c>
      <c r="K152" s="161">
        <v>3257.9</v>
      </c>
      <c r="L152" s="161">
        <v>0</v>
      </c>
      <c r="M152" s="163">
        <v>103.9</v>
      </c>
      <c r="N152" s="160">
        <f t="shared" si="83"/>
        <v>4356.8465999999999</v>
      </c>
      <c r="O152" s="161">
        <v>995.1</v>
      </c>
      <c r="P152" s="161">
        <v>3257.8465999999999</v>
      </c>
      <c r="Q152" s="161">
        <v>0</v>
      </c>
      <c r="R152" s="162">
        <v>103.9</v>
      </c>
      <c r="S152" s="164">
        <f t="shared" si="78"/>
        <v>-5.3399999999783176E-2</v>
      </c>
      <c r="T152" s="161">
        <f t="shared" si="78"/>
        <v>0</v>
      </c>
      <c r="U152" s="161">
        <f t="shared" si="78"/>
        <v>-5.3400000000237924E-2</v>
      </c>
      <c r="V152" s="161">
        <f t="shared" si="78"/>
        <v>0</v>
      </c>
      <c r="W152" s="163">
        <f t="shared" si="78"/>
        <v>0</v>
      </c>
      <c r="X152" s="160">
        <f t="shared" si="85"/>
        <v>99.998774357915039</v>
      </c>
      <c r="Y152" s="161">
        <f t="shared" si="85"/>
        <v>100</v>
      </c>
      <c r="Z152" s="161">
        <f t="shared" si="85"/>
        <v>99.998360907332938</v>
      </c>
      <c r="AA152" s="161">
        <f t="shared" si="85"/>
        <v>0</v>
      </c>
      <c r="AB152" s="162">
        <f t="shared" si="85"/>
        <v>100</v>
      </c>
      <c r="AC152" s="165"/>
      <c r="AD152" s="166"/>
      <c r="AE152" s="167"/>
    </row>
    <row r="153" spans="1:31" ht="12.95" customHeight="1" x14ac:dyDescent="0.25">
      <c r="A153" s="171">
        <v>1118</v>
      </c>
      <c r="B153" s="158">
        <v>145</v>
      </c>
      <c r="C153" s="159" t="s">
        <v>1403</v>
      </c>
      <c r="D153" s="160">
        <f t="shared" si="74"/>
        <v>10230.700000000001</v>
      </c>
      <c r="E153" s="161">
        <v>1506.1</v>
      </c>
      <c r="F153" s="161">
        <v>8496.6</v>
      </c>
      <c r="G153" s="161">
        <v>228</v>
      </c>
      <c r="H153" s="162">
        <v>0</v>
      </c>
      <c r="I153" s="160">
        <f t="shared" si="76"/>
        <v>10382.300000000001</v>
      </c>
      <c r="J153" s="161">
        <v>1506.1</v>
      </c>
      <c r="K153" s="161">
        <v>8496.6</v>
      </c>
      <c r="L153" s="161">
        <v>228</v>
      </c>
      <c r="M153" s="163">
        <v>151.6</v>
      </c>
      <c r="N153" s="160">
        <f t="shared" si="83"/>
        <v>10316.473100000001</v>
      </c>
      <c r="O153" s="161">
        <v>1506.1</v>
      </c>
      <c r="P153" s="161">
        <v>8430.7731000000003</v>
      </c>
      <c r="Q153" s="161">
        <v>228</v>
      </c>
      <c r="R153" s="162">
        <v>151.6</v>
      </c>
      <c r="S153" s="164">
        <f t="shared" si="78"/>
        <v>-65.826900000000023</v>
      </c>
      <c r="T153" s="161">
        <f t="shared" si="78"/>
        <v>0</v>
      </c>
      <c r="U153" s="161">
        <f t="shared" si="78"/>
        <v>-65.826900000000023</v>
      </c>
      <c r="V153" s="161">
        <f t="shared" si="78"/>
        <v>0</v>
      </c>
      <c r="W153" s="163">
        <f t="shared" si="78"/>
        <v>0</v>
      </c>
      <c r="X153" s="160">
        <f t="shared" si="85"/>
        <v>99.365969968118819</v>
      </c>
      <c r="Y153" s="161">
        <f t="shared" si="85"/>
        <v>100</v>
      </c>
      <c r="Z153" s="161">
        <f t="shared" si="85"/>
        <v>99.225255984746838</v>
      </c>
      <c r="AA153" s="161">
        <f t="shared" si="85"/>
        <v>100</v>
      </c>
      <c r="AB153" s="162">
        <f t="shared" si="85"/>
        <v>100</v>
      </c>
      <c r="AC153" s="165"/>
      <c r="AD153" s="166"/>
      <c r="AE153" s="167"/>
    </row>
    <row r="154" spans="1:31" ht="12.95" customHeight="1" x14ac:dyDescent="0.25">
      <c r="A154" s="171">
        <v>1119</v>
      </c>
      <c r="B154" s="158">
        <v>146</v>
      </c>
      <c r="C154" s="159" t="s">
        <v>1404</v>
      </c>
      <c r="D154" s="160">
        <f t="shared" si="74"/>
        <v>3212.8999999999996</v>
      </c>
      <c r="E154" s="161">
        <v>1134</v>
      </c>
      <c r="F154" s="161">
        <v>1952.2</v>
      </c>
      <c r="G154" s="161">
        <v>126.7</v>
      </c>
      <c r="H154" s="162">
        <v>0</v>
      </c>
      <c r="I154" s="160">
        <f t="shared" si="76"/>
        <v>3229.5999999999995</v>
      </c>
      <c r="J154" s="161">
        <v>1134</v>
      </c>
      <c r="K154" s="161">
        <v>1952.2</v>
      </c>
      <c r="L154" s="161">
        <v>126.7</v>
      </c>
      <c r="M154" s="163">
        <v>16.700000000000003</v>
      </c>
      <c r="N154" s="160">
        <f t="shared" si="83"/>
        <v>3229.5999999999995</v>
      </c>
      <c r="O154" s="161">
        <v>1134</v>
      </c>
      <c r="P154" s="161">
        <v>1952.2</v>
      </c>
      <c r="Q154" s="161">
        <v>126.7</v>
      </c>
      <c r="R154" s="162">
        <v>16.700000000000003</v>
      </c>
      <c r="S154" s="164">
        <f t="shared" si="78"/>
        <v>0</v>
      </c>
      <c r="T154" s="161">
        <f t="shared" si="78"/>
        <v>0</v>
      </c>
      <c r="U154" s="161">
        <f t="shared" si="78"/>
        <v>0</v>
      </c>
      <c r="V154" s="161">
        <f t="shared" si="78"/>
        <v>0</v>
      </c>
      <c r="W154" s="163">
        <f t="shared" si="78"/>
        <v>0</v>
      </c>
      <c r="X154" s="160">
        <f t="shared" si="85"/>
        <v>100</v>
      </c>
      <c r="Y154" s="161">
        <f t="shared" si="85"/>
        <v>100</v>
      </c>
      <c r="Z154" s="161">
        <f t="shared" si="85"/>
        <v>100</v>
      </c>
      <c r="AA154" s="161">
        <f t="shared" si="85"/>
        <v>100</v>
      </c>
      <c r="AB154" s="162">
        <f t="shared" si="85"/>
        <v>100</v>
      </c>
      <c r="AC154" s="165"/>
      <c r="AD154" s="166"/>
      <c r="AE154" s="167"/>
    </row>
    <row r="155" spans="1:31" ht="12.95" customHeight="1" x14ac:dyDescent="0.25">
      <c r="A155" s="171">
        <v>1120</v>
      </c>
      <c r="B155" s="158">
        <v>147</v>
      </c>
      <c r="C155" s="159" t="s">
        <v>1405</v>
      </c>
      <c r="D155" s="160">
        <f t="shared" si="74"/>
        <v>2704.7</v>
      </c>
      <c r="E155" s="161">
        <v>949.5</v>
      </c>
      <c r="F155" s="161">
        <v>1755.2</v>
      </c>
      <c r="G155" s="161">
        <v>0</v>
      </c>
      <c r="H155" s="162">
        <v>0</v>
      </c>
      <c r="I155" s="160">
        <f t="shared" si="76"/>
        <v>2718.6</v>
      </c>
      <c r="J155" s="161">
        <v>949.5</v>
      </c>
      <c r="K155" s="161">
        <v>1755.2</v>
      </c>
      <c r="L155" s="161">
        <v>0</v>
      </c>
      <c r="M155" s="163">
        <v>13.9</v>
      </c>
      <c r="N155" s="160">
        <f t="shared" si="83"/>
        <v>2718.6</v>
      </c>
      <c r="O155" s="161">
        <v>949.5</v>
      </c>
      <c r="P155" s="161">
        <v>1755.2</v>
      </c>
      <c r="Q155" s="161">
        <v>0</v>
      </c>
      <c r="R155" s="162">
        <v>13.9</v>
      </c>
      <c r="S155" s="164">
        <f t="shared" si="78"/>
        <v>0</v>
      </c>
      <c r="T155" s="161">
        <f t="shared" si="78"/>
        <v>0</v>
      </c>
      <c r="U155" s="161">
        <f t="shared" si="78"/>
        <v>0</v>
      </c>
      <c r="V155" s="161">
        <f t="shared" si="78"/>
        <v>0</v>
      </c>
      <c r="W155" s="163">
        <f t="shared" si="78"/>
        <v>0</v>
      </c>
      <c r="X155" s="160">
        <f t="shared" si="85"/>
        <v>100</v>
      </c>
      <c r="Y155" s="161">
        <f t="shared" si="85"/>
        <v>100</v>
      </c>
      <c r="Z155" s="161">
        <f t="shared" si="85"/>
        <v>100</v>
      </c>
      <c r="AA155" s="161">
        <f t="shared" si="85"/>
        <v>0</v>
      </c>
      <c r="AB155" s="162">
        <f t="shared" si="85"/>
        <v>100</v>
      </c>
      <c r="AC155" s="165"/>
      <c r="AD155" s="166"/>
      <c r="AE155" s="167"/>
    </row>
    <row r="156" spans="1:31" ht="12.95" customHeight="1" x14ac:dyDescent="0.25">
      <c r="A156" s="171">
        <v>1121</v>
      </c>
      <c r="B156" s="158">
        <v>148</v>
      </c>
      <c r="C156" s="159" t="s">
        <v>1406</v>
      </c>
      <c r="D156" s="160">
        <f t="shared" si="74"/>
        <v>2107.1999999999998</v>
      </c>
      <c r="E156" s="161">
        <v>1171.5999999999999</v>
      </c>
      <c r="F156" s="161">
        <v>935.6</v>
      </c>
      <c r="G156" s="161">
        <v>0</v>
      </c>
      <c r="H156" s="162">
        <v>0</v>
      </c>
      <c r="I156" s="160">
        <f t="shared" si="76"/>
        <v>3874.5999999999995</v>
      </c>
      <c r="J156" s="161">
        <v>1171.5999999999999</v>
      </c>
      <c r="K156" s="161">
        <v>2687.8999999999996</v>
      </c>
      <c r="L156" s="161">
        <v>0</v>
      </c>
      <c r="M156" s="163">
        <v>15.1</v>
      </c>
      <c r="N156" s="160">
        <f t="shared" si="83"/>
        <v>3324.0636</v>
      </c>
      <c r="O156" s="161">
        <v>1171.5999999999999</v>
      </c>
      <c r="P156" s="161">
        <v>2137.3636000000001</v>
      </c>
      <c r="Q156" s="161">
        <v>0</v>
      </c>
      <c r="R156" s="162">
        <v>15.1</v>
      </c>
      <c r="S156" s="164">
        <f t="shared" si="78"/>
        <v>-550.5363999999995</v>
      </c>
      <c r="T156" s="161">
        <f t="shared" si="78"/>
        <v>0</v>
      </c>
      <c r="U156" s="161">
        <f t="shared" si="78"/>
        <v>-550.5363999999995</v>
      </c>
      <c r="V156" s="161">
        <f t="shared" si="78"/>
        <v>0</v>
      </c>
      <c r="W156" s="163">
        <f t="shared" si="78"/>
        <v>0</v>
      </c>
      <c r="X156" s="160">
        <f t="shared" si="85"/>
        <v>85.791142311464412</v>
      </c>
      <c r="Y156" s="161">
        <f t="shared" si="85"/>
        <v>100</v>
      </c>
      <c r="Z156" s="161">
        <f t="shared" si="85"/>
        <v>79.517973138881672</v>
      </c>
      <c r="AA156" s="161">
        <f t="shared" si="85"/>
        <v>0</v>
      </c>
      <c r="AB156" s="162">
        <f t="shared" si="85"/>
        <v>100</v>
      </c>
      <c r="AC156" s="165"/>
      <c r="AD156" s="166"/>
      <c r="AE156" s="167"/>
    </row>
    <row r="157" spans="1:31" ht="12.95" customHeight="1" x14ac:dyDescent="0.25">
      <c r="A157" s="171">
        <v>1122</v>
      </c>
      <c r="B157" s="158">
        <v>149</v>
      </c>
      <c r="C157" s="159" t="s">
        <v>1407</v>
      </c>
      <c r="D157" s="160">
        <f t="shared" si="74"/>
        <v>3909.8</v>
      </c>
      <c r="E157" s="161">
        <v>1312.8</v>
      </c>
      <c r="F157" s="161">
        <v>2505.8000000000002</v>
      </c>
      <c r="G157" s="161">
        <v>91.2</v>
      </c>
      <c r="H157" s="162">
        <v>0</v>
      </c>
      <c r="I157" s="160">
        <f t="shared" si="76"/>
        <v>3948.5999999999995</v>
      </c>
      <c r="J157" s="161">
        <v>1312.8</v>
      </c>
      <c r="K157" s="161">
        <v>2505.7999999999997</v>
      </c>
      <c r="L157" s="161">
        <v>91.2</v>
      </c>
      <c r="M157" s="163">
        <v>38.799999999999997</v>
      </c>
      <c r="N157" s="160">
        <f t="shared" si="83"/>
        <v>3865.8926999999994</v>
      </c>
      <c r="O157" s="161">
        <v>1312.8</v>
      </c>
      <c r="P157" s="161">
        <v>2423.0926999999997</v>
      </c>
      <c r="Q157" s="161">
        <v>91.2</v>
      </c>
      <c r="R157" s="162">
        <v>38.799999999999997</v>
      </c>
      <c r="S157" s="164">
        <f t="shared" si="78"/>
        <v>-82.707300000000032</v>
      </c>
      <c r="T157" s="161">
        <f t="shared" si="78"/>
        <v>0</v>
      </c>
      <c r="U157" s="161">
        <f t="shared" si="78"/>
        <v>-82.707300000000032</v>
      </c>
      <c r="V157" s="161">
        <f t="shared" si="78"/>
        <v>0</v>
      </c>
      <c r="W157" s="163">
        <f t="shared" si="78"/>
        <v>0</v>
      </c>
      <c r="X157" s="160">
        <f t="shared" si="85"/>
        <v>97.905401914602635</v>
      </c>
      <c r="Y157" s="161">
        <f t="shared" si="85"/>
        <v>100</v>
      </c>
      <c r="Z157" s="161">
        <f t="shared" si="85"/>
        <v>96.699365472104716</v>
      </c>
      <c r="AA157" s="161">
        <f t="shared" si="85"/>
        <v>100</v>
      </c>
      <c r="AB157" s="162">
        <f t="shared" si="85"/>
        <v>100</v>
      </c>
      <c r="AC157" s="165"/>
      <c r="AD157" s="166"/>
      <c r="AE157" s="167"/>
    </row>
    <row r="158" spans="1:31" ht="12.95" customHeight="1" x14ac:dyDescent="0.25">
      <c r="A158" s="171">
        <v>1123</v>
      </c>
      <c r="B158" s="158">
        <v>150</v>
      </c>
      <c r="C158" s="159" t="s">
        <v>1408</v>
      </c>
      <c r="D158" s="160">
        <f t="shared" si="74"/>
        <v>6023.7</v>
      </c>
      <c r="E158" s="161">
        <v>1361.7</v>
      </c>
      <c r="F158" s="161">
        <v>4342.1000000000004</v>
      </c>
      <c r="G158" s="161">
        <v>319.89999999999998</v>
      </c>
      <c r="H158" s="162">
        <v>0</v>
      </c>
      <c r="I158" s="160">
        <f t="shared" si="76"/>
        <v>6050.9</v>
      </c>
      <c r="J158" s="161">
        <v>1361.7</v>
      </c>
      <c r="K158" s="161">
        <v>4342.1000000000004</v>
      </c>
      <c r="L158" s="161">
        <v>319.89999999999998</v>
      </c>
      <c r="M158" s="163">
        <v>27.2</v>
      </c>
      <c r="N158" s="160">
        <f t="shared" si="83"/>
        <v>6050.9</v>
      </c>
      <c r="O158" s="161">
        <v>1361.7</v>
      </c>
      <c r="P158" s="161">
        <v>4342.1000000000004</v>
      </c>
      <c r="Q158" s="161">
        <v>319.89999999999998</v>
      </c>
      <c r="R158" s="162">
        <v>27.2</v>
      </c>
      <c r="S158" s="164">
        <f t="shared" si="78"/>
        <v>0</v>
      </c>
      <c r="T158" s="161">
        <f t="shared" si="78"/>
        <v>0</v>
      </c>
      <c r="U158" s="161">
        <f t="shared" si="78"/>
        <v>0</v>
      </c>
      <c r="V158" s="161">
        <f t="shared" si="78"/>
        <v>0</v>
      </c>
      <c r="W158" s="163">
        <f t="shared" si="78"/>
        <v>0</v>
      </c>
      <c r="X158" s="160">
        <f t="shared" si="85"/>
        <v>100</v>
      </c>
      <c r="Y158" s="161">
        <f t="shared" si="85"/>
        <v>100</v>
      </c>
      <c r="Z158" s="161">
        <f t="shared" si="85"/>
        <v>100</v>
      </c>
      <c r="AA158" s="161">
        <f t="shared" si="85"/>
        <v>100</v>
      </c>
      <c r="AB158" s="162">
        <f t="shared" si="85"/>
        <v>100</v>
      </c>
      <c r="AC158" s="165"/>
      <c r="AD158" s="166"/>
      <c r="AE158" s="167"/>
    </row>
    <row r="159" spans="1:31" ht="12.95" customHeight="1" x14ac:dyDescent="0.25">
      <c r="A159" s="171">
        <v>1124</v>
      </c>
      <c r="B159" s="158">
        <v>151</v>
      </c>
      <c r="C159" s="159" t="s">
        <v>1409</v>
      </c>
      <c r="D159" s="160">
        <f t="shared" si="74"/>
        <v>3519.2000000000003</v>
      </c>
      <c r="E159" s="161">
        <v>463.4</v>
      </c>
      <c r="F159" s="161">
        <v>3055.8</v>
      </c>
      <c r="G159" s="161">
        <v>0</v>
      </c>
      <c r="H159" s="162">
        <v>0</v>
      </c>
      <c r="I159" s="160">
        <f t="shared" si="76"/>
        <v>3648.6000000000004</v>
      </c>
      <c r="J159" s="161">
        <v>463.4</v>
      </c>
      <c r="K159" s="161">
        <v>3055.8</v>
      </c>
      <c r="L159" s="161">
        <v>0</v>
      </c>
      <c r="M159" s="163">
        <v>129.4</v>
      </c>
      <c r="N159" s="160">
        <f t="shared" si="83"/>
        <v>3645.1082999999999</v>
      </c>
      <c r="O159" s="161">
        <v>463.4</v>
      </c>
      <c r="P159" s="161">
        <v>3052.3082999999997</v>
      </c>
      <c r="Q159" s="161">
        <v>0</v>
      </c>
      <c r="R159" s="162">
        <v>129.4</v>
      </c>
      <c r="S159" s="164">
        <f t="shared" si="78"/>
        <v>-3.4917000000004919</v>
      </c>
      <c r="T159" s="161">
        <f t="shared" si="78"/>
        <v>0</v>
      </c>
      <c r="U159" s="161">
        <f t="shared" si="78"/>
        <v>-3.4917000000004919</v>
      </c>
      <c r="V159" s="161">
        <f t="shared" si="78"/>
        <v>0</v>
      </c>
      <c r="W159" s="163">
        <f t="shared" si="78"/>
        <v>0</v>
      </c>
      <c r="X159" s="160">
        <f t="shared" si="85"/>
        <v>99.904300279559266</v>
      </c>
      <c r="Y159" s="161">
        <f t="shared" si="85"/>
        <v>100</v>
      </c>
      <c r="Z159" s="161">
        <f t="shared" si="85"/>
        <v>99.885735322992332</v>
      </c>
      <c r="AA159" s="161">
        <f t="shared" si="85"/>
        <v>0</v>
      </c>
      <c r="AB159" s="162">
        <f t="shared" si="85"/>
        <v>100</v>
      </c>
      <c r="AC159" s="165"/>
      <c r="AD159" s="166"/>
      <c r="AE159" s="167"/>
    </row>
    <row r="160" spans="1:31" ht="8.25" customHeight="1" x14ac:dyDescent="0.25">
      <c r="A160" s="158"/>
      <c r="B160" s="158">
        <v>152</v>
      </c>
      <c r="C160" s="159"/>
      <c r="D160" s="160"/>
      <c r="E160" s="161"/>
      <c r="F160" s="161"/>
      <c r="G160" s="161"/>
      <c r="H160" s="162"/>
      <c r="I160" s="160"/>
      <c r="J160" s="161"/>
      <c r="K160" s="161"/>
      <c r="L160" s="161"/>
      <c r="M160" s="163">
        <v>0</v>
      </c>
      <c r="N160" s="160"/>
      <c r="O160" s="161"/>
      <c r="P160" s="161"/>
      <c r="Q160" s="161"/>
      <c r="R160" s="162"/>
      <c r="S160" s="164"/>
      <c r="T160" s="161"/>
      <c r="U160" s="161"/>
      <c r="V160" s="161"/>
      <c r="W160" s="163"/>
      <c r="X160" s="160"/>
      <c r="Y160" s="161"/>
      <c r="Z160" s="161"/>
      <c r="AA160" s="161"/>
      <c r="AB160" s="162"/>
      <c r="AC160" s="165"/>
      <c r="AD160" s="166"/>
      <c r="AE160" s="167"/>
    </row>
    <row r="161" spans="1:31" ht="12.95" customHeight="1" x14ac:dyDescent="0.25">
      <c r="A161" s="158"/>
      <c r="B161" s="158">
        <v>153</v>
      </c>
      <c r="C161" s="152" t="s">
        <v>1410</v>
      </c>
      <c r="D161" s="156">
        <f t="shared" ref="D161:D191" si="86">SUM(E161:H161)</f>
        <v>271211.5</v>
      </c>
      <c r="E161" s="153">
        <f>E162+E163</f>
        <v>59230.799999999988</v>
      </c>
      <c r="F161" s="153">
        <f t="shared" ref="F161:H161" si="87">F162+F163</f>
        <v>211561.2</v>
      </c>
      <c r="G161" s="153">
        <f t="shared" si="87"/>
        <v>419.49999999999994</v>
      </c>
      <c r="H161" s="154">
        <f t="shared" si="87"/>
        <v>0</v>
      </c>
      <c r="I161" s="156">
        <f t="shared" ref="I161:I191" si="88">SUM(J161:M161)</f>
        <v>275547.8</v>
      </c>
      <c r="J161" s="153">
        <f>J162+J163</f>
        <v>59230.799999999988</v>
      </c>
      <c r="K161" s="153">
        <f>K162+K163</f>
        <v>214393</v>
      </c>
      <c r="L161" s="153">
        <f t="shared" ref="L161:M161" si="89">L162+L163</f>
        <v>419.49999999999994</v>
      </c>
      <c r="M161" s="155">
        <f t="shared" si="89"/>
        <v>1504.4999999999998</v>
      </c>
      <c r="N161" s="156">
        <f>N162+N163</f>
        <v>263996.05279999995</v>
      </c>
      <c r="O161" s="153">
        <f t="shared" ref="O161:R161" si="90">O162+O163</f>
        <v>59230.799999999988</v>
      </c>
      <c r="P161" s="153">
        <f t="shared" si="90"/>
        <v>202841.25280000002</v>
      </c>
      <c r="Q161" s="153">
        <f t="shared" si="90"/>
        <v>419.49999999999994</v>
      </c>
      <c r="R161" s="154">
        <f t="shared" si="90"/>
        <v>1504.4999999999998</v>
      </c>
      <c r="S161" s="157">
        <f t="shared" ref="S161:W191" si="91">N161-I161</f>
        <v>-11551.747200000042</v>
      </c>
      <c r="T161" s="153">
        <f t="shared" si="91"/>
        <v>0</v>
      </c>
      <c r="U161" s="153">
        <f t="shared" si="91"/>
        <v>-11551.747199999983</v>
      </c>
      <c r="V161" s="153">
        <f t="shared" si="91"/>
        <v>0</v>
      </c>
      <c r="W161" s="155">
        <f t="shared" si="91"/>
        <v>0</v>
      </c>
      <c r="X161" s="156">
        <f t="shared" si="85"/>
        <v>95.807715684901112</v>
      </c>
      <c r="Y161" s="153">
        <f t="shared" si="85"/>
        <v>100</v>
      </c>
      <c r="Z161" s="153">
        <f t="shared" si="85"/>
        <v>94.611882290933011</v>
      </c>
      <c r="AA161" s="153">
        <f t="shared" si="85"/>
        <v>100</v>
      </c>
      <c r="AB161" s="154">
        <f t="shared" si="85"/>
        <v>100</v>
      </c>
      <c r="AC161" s="147"/>
      <c r="AD161" s="166"/>
      <c r="AE161" s="167"/>
    </row>
    <row r="162" spans="1:31" s="170" customFormat="1" ht="12.95" customHeight="1" x14ac:dyDescent="0.2">
      <c r="A162" s="158"/>
      <c r="B162" s="158">
        <v>154</v>
      </c>
      <c r="C162" s="152" t="s">
        <v>1287</v>
      </c>
      <c r="D162" s="156">
        <f t="shared" si="86"/>
        <v>170822.6</v>
      </c>
      <c r="E162" s="153">
        <f>E164</f>
        <v>31975.3</v>
      </c>
      <c r="F162" s="153">
        <f t="shared" ref="F162:H162" si="92">F164</f>
        <v>138847.30000000002</v>
      </c>
      <c r="G162" s="153">
        <f t="shared" si="92"/>
        <v>0</v>
      </c>
      <c r="H162" s="154">
        <f t="shared" si="92"/>
        <v>0</v>
      </c>
      <c r="I162" s="156">
        <f t="shared" si="88"/>
        <v>173489</v>
      </c>
      <c r="J162" s="153">
        <f>J164</f>
        <v>31975.3</v>
      </c>
      <c r="K162" s="153">
        <f>K164</f>
        <v>141358.1</v>
      </c>
      <c r="L162" s="153">
        <f t="shared" ref="L162:M162" si="93">L164</f>
        <v>0</v>
      </c>
      <c r="M162" s="155">
        <f t="shared" si="93"/>
        <v>155.6</v>
      </c>
      <c r="N162" s="156">
        <f>N164</f>
        <v>165137.33530000001</v>
      </c>
      <c r="O162" s="153">
        <f t="shared" ref="O162:R162" si="94">O164</f>
        <v>31975.3</v>
      </c>
      <c r="P162" s="153">
        <f t="shared" si="94"/>
        <v>133006.43530000001</v>
      </c>
      <c r="Q162" s="153">
        <f t="shared" si="94"/>
        <v>0</v>
      </c>
      <c r="R162" s="154">
        <f t="shared" si="94"/>
        <v>155.6</v>
      </c>
      <c r="S162" s="157">
        <f t="shared" si="91"/>
        <v>-8351.6646999999939</v>
      </c>
      <c r="T162" s="153">
        <f t="shared" si="91"/>
        <v>0</v>
      </c>
      <c r="U162" s="153">
        <f t="shared" si="91"/>
        <v>-8351.6646999999939</v>
      </c>
      <c r="V162" s="153">
        <f t="shared" si="91"/>
        <v>0</v>
      </c>
      <c r="W162" s="155">
        <f t="shared" si="91"/>
        <v>0</v>
      </c>
      <c r="X162" s="156">
        <f t="shared" si="85"/>
        <v>95.186055196583069</v>
      </c>
      <c r="Y162" s="153">
        <f t="shared" si="85"/>
        <v>100</v>
      </c>
      <c r="Z162" s="153">
        <f t="shared" si="85"/>
        <v>94.091838599981187</v>
      </c>
      <c r="AA162" s="153">
        <f t="shared" si="85"/>
        <v>0</v>
      </c>
      <c r="AB162" s="154">
        <f t="shared" si="85"/>
        <v>100</v>
      </c>
      <c r="AC162" s="147"/>
      <c r="AD162" s="167"/>
      <c r="AE162" s="167"/>
    </row>
    <row r="163" spans="1:31" s="170" customFormat="1" ht="12.95" customHeight="1" x14ac:dyDescent="0.2">
      <c r="A163" s="158"/>
      <c r="B163" s="158">
        <v>155</v>
      </c>
      <c r="C163" s="152" t="s">
        <v>1288</v>
      </c>
      <c r="D163" s="156">
        <f t="shared" si="86"/>
        <v>100388.9</v>
      </c>
      <c r="E163" s="153">
        <f>SUM(E165:E191)</f>
        <v>27255.499999999993</v>
      </c>
      <c r="F163" s="153">
        <f t="shared" ref="F163:H163" si="95">SUM(F165:F191)</f>
        <v>72713.899999999994</v>
      </c>
      <c r="G163" s="153">
        <f t="shared" si="95"/>
        <v>419.49999999999994</v>
      </c>
      <c r="H163" s="154">
        <f t="shared" si="95"/>
        <v>0</v>
      </c>
      <c r="I163" s="156">
        <f t="shared" si="88"/>
        <v>102058.79999999999</v>
      </c>
      <c r="J163" s="153">
        <f>SUM(J165:J191)</f>
        <v>27255.499999999993</v>
      </c>
      <c r="K163" s="153">
        <f>SUM(K165:K191)</f>
        <v>73034.899999999994</v>
      </c>
      <c r="L163" s="153">
        <f t="shared" ref="L163:M163" si="96">SUM(L165:L191)</f>
        <v>419.49999999999994</v>
      </c>
      <c r="M163" s="155">
        <f t="shared" si="96"/>
        <v>1348.8999999999999</v>
      </c>
      <c r="N163" s="156">
        <f>SUM(N165:N191)</f>
        <v>98858.71749999997</v>
      </c>
      <c r="O163" s="153">
        <f t="shared" ref="O163:R163" si="97">SUM(O165:O191)</f>
        <v>27255.499999999993</v>
      </c>
      <c r="P163" s="153">
        <f t="shared" si="97"/>
        <v>69834.817500000005</v>
      </c>
      <c r="Q163" s="153">
        <f t="shared" si="97"/>
        <v>419.49999999999994</v>
      </c>
      <c r="R163" s="154">
        <f t="shared" si="97"/>
        <v>1348.8999999999999</v>
      </c>
      <c r="S163" s="157">
        <f t="shared" si="91"/>
        <v>-3200.0825000000186</v>
      </c>
      <c r="T163" s="153">
        <f t="shared" si="91"/>
        <v>0</v>
      </c>
      <c r="U163" s="153">
        <f t="shared" si="91"/>
        <v>-3200.0824999999895</v>
      </c>
      <c r="V163" s="153">
        <f t="shared" si="91"/>
        <v>0</v>
      </c>
      <c r="W163" s="155">
        <f t="shared" si="91"/>
        <v>0</v>
      </c>
      <c r="X163" s="156">
        <f t="shared" si="85"/>
        <v>96.864471755497789</v>
      </c>
      <c r="Y163" s="153">
        <f t="shared" si="85"/>
        <v>100</v>
      </c>
      <c r="Z163" s="153">
        <f t="shared" si="85"/>
        <v>95.618420097788885</v>
      </c>
      <c r="AA163" s="153">
        <f t="shared" si="85"/>
        <v>100</v>
      </c>
      <c r="AB163" s="154">
        <f t="shared" si="85"/>
        <v>100</v>
      </c>
      <c r="AC163" s="147"/>
      <c r="AD163" s="167"/>
      <c r="AE163" s="167"/>
    </row>
    <row r="164" spans="1:31" ht="12.95" customHeight="1" x14ac:dyDescent="0.25">
      <c r="A164" s="171">
        <v>1125</v>
      </c>
      <c r="B164" s="158">
        <v>156</v>
      </c>
      <c r="C164" s="159" t="s">
        <v>1313</v>
      </c>
      <c r="D164" s="160">
        <f t="shared" si="86"/>
        <v>170822.6</v>
      </c>
      <c r="E164" s="161">
        <v>31975.3</v>
      </c>
      <c r="F164" s="161">
        <v>138847.30000000002</v>
      </c>
      <c r="G164" s="161">
        <v>0</v>
      </c>
      <c r="H164" s="162">
        <v>0</v>
      </c>
      <c r="I164" s="160">
        <f t="shared" si="88"/>
        <v>173489</v>
      </c>
      <c r="J164" s="161">
        <v>31975.3</v>
      </c>
      <c r="K164" s="161">
        <v>141358.1</v>
      </c>
      <c r="L164" s="161">
        <v>0</v>
      </c>
      <c r="M164" s="163">
        <v>155.6</v>
      </c>
      <c r="N164" s="160">
        <f t="shared" ref="N164:N191" si="98">SUM(O164:R164)</f>
        <v>165137.33530000001</v>
      </c>
      <c r="O164" s="161">
        <v>31975.3</v>
      </c>
      <c r="P164" s="161">
        <v>133006.43530000001</v>
      </c>
      <c r="Q164" s="161">
        <v>0</v>
      </c>
      <c r="R164" s="162">
        <v>155.6</v>
      </c>
      <c r="S164" s="164">
        <f t="shared" si="91"/>
        <v>-8351.6646999999939</v>
      </c>
      <c r="T164" s="161">
        <f t="shared" si="91"/>
        <v>0</v>
      </c>
      <c r="U164" s="161">
        <f t="shared" si="91"/>
        <v>-8351.6646999999939</v>
      </c>
      <c r="V164" s="161">
        <f t="shared" si="91"/>
        <v>0</v>
      </c>
      <c r="W164" s="163">
        <f t="shared" si="91"/>
        <v>0</v>
      </c>
      <c r="X164" s="160">
        <f t="shared" si="85"/>
        <v>95.186055196583069</v>
      </c>
      <c r="Y164" s="161">
        <f t="shared" si="85"/>
        <v>100</v>
      </c>
      <c r="Z164" s="161">
        <f t="shared" si="85"/>
        <v>94.091838599981187</v>
      </c>
      <c r="AA164" s="161">
        <f t="shared" si="85"/>
        <v>0</v>
      </c>
      <c r="AB164" s="162">
        <f t="shared" si="85"/>
        <v>100</v>
      </c>
      <c r="AC164" s="165"/>
      <c r="AD164" s="166"/>
      <c r="AE164" s="167"/>
    </row>
    <row r="165" spans="1:31" ht="12.95" customHeight="1" x14ac:dyDescent="0.25">
      <c r="A165" s="171">
        <v>1126</v>
      </c>
      <c r="B165" s="158">
        <v>157</v>
      </c>
      <c r="C165" s="159" t="s">
        <v>1411</v>
      </c>
      <c r="D165" s="160">
        <f t="shared" si="86"/>
        <v>3497.1000000000004</v>
      </c>
      <c r="E165" s="161">
        <v>989.9</v>
      </c>
      <c r="F165" s="161">
        <v>2201.8000000000002</v>
      </c>
      <c r="G165" s="161">
        <v>305.39999999999998</v>
      </c>
      <c r="H165" s="162">
        <v>0</v>
      </c>
      <c r="I165" s="160">
        <f t="shared" si="88"/>
        <v>3521.4000000000005</v>
      </c>
      <c r="J165" s="161">
        <v>989.9</v>
      </c>
      <c r="K165" s="161">
        <v>2201.8000000000002</v>
      </c>
      <c r="L165" s="161">
        <v>305.39999999999998</v>
      </c>
      <c r="M165" s="163">
        <v>24.3</v>
      </c>
      <c r="N165" s="160">
        <f t="shared" si="98"/>
        <v>3518.4394000000007</v>
      </c>
      <c r="O165" s="161">
        <v>989.9</v>
      </c>
      <c r="P165" s="161">
        <v>2198.8394000000003</v>
      </c>
      <c r="Q165" s="161">
        <v>305.39999999999998</v>
      </c>
      <c r="R165" s="162">
        <v>24.3</v>
      </c>
      <c r="S165" s="164">
        <f t="shared" si="91"/>
        <v>-2.9605999999998858</v>
      </c>
      <c r="T165" s="161">
        <f t="shared" si="91"/>
        <v>0</v>
      </c>
      <c r="U165" s="161">
        <f t="shared" si="91"/>
        <v>-2.9605999999998858</v>
      </c>
      <c r="V165" s="161">
        <f t="shared" si="91"/>
        <v>0</v>
      </c>
      <c r="W165" s="163">
        <f t="shared" si="91"/>
        <v>0</v>
      </c>
      <c r="X165" s="160">
        <f t="shared" si="85"/>
        <v>99.915925484182438</v>
      </c>
      <c r="Y165" s="161">
        <f t="shared" si="85"/>
        <v>100</v>
      </c>
      <c r="Z165" s="161">
        <f t="shared" si="85"/>
        <v>99.865537287673718</v>
      </c>
      <c r="AA165" s="161">
        <f t="shared" si="85"/>
        <v>100</v>
      </c>
      <c r="AB165" s="162">
        <f t="shared" si="85"/>
        <v>100</v>
      </c>
      <c r="AC165" s="165"/>
      <c r="AD165" s="166"/>
      <c r="AE165" s="167"/>
    </row>
    <row r="166" spans="1:31" ht="12.95" customHeight="1" x14ac:dyDescent="0.25">
      <c r="A166" s="171">
        <v>1127</v>
      </c>
      <c r="B166" s="158">
        <v>158</v>
      </c>
      <c r="C166" s="159" t="s">
        <v>1412</v>
      </c>
      <c r="D166" s="160">
        <f t="shared" si="86"/>
        <v>6175.5999999999995</v>
      </c>
      <c r="E166" s="161">
        <v>877.2</v>
      </c>
      <c r="F166" s="161">
        <v>5298.4</v>
      </c>
      <c r="G166" s="161">
        <v>0</v>
      </c>
      <c r="H166" s="162">
        <v>0</v>
      </c>
      <c r="I166" s="160">
        <f t="shared" si="88"/>
        <v>6604.9</v>
      </c>
      <c r="J166" s="161">
        <v>877.2</v>
      </c>
      <c r="K166" s="161">
        <v>5619.4</v>
      </c>
      <c r="L166" s="161">
        <v>0</v>
      </c>
      <c r="M166" s="163">
        <v>108.3</v>
      </c>
      <c r="N166" s="160">
        <f t="shared" si="98"/>
        <v>6093.3022999999994</v>
      </c>
      <c r="O166" s="161">
        <v>877.2</v>
      </c>
      <c r="P166" s="161">
        <v>5107.8022999999994</v>
      </c>
      <c r="Q166" s="161">
        <v>0</v>
      </c>
      <c r="R166" s="162">
        <v>108.3</v>
      </c>
      <c r="S166" s="164">
        <f t="shared" si="91"/>
        <v>-511.59770000000026</v>
      </c>
      <c r="T166" s="161">
        <f t="shared" si="91"/>
        <v>0</v>
      </c>
      <c r="U166" s="161">
        <f t="shared" si="91"/>
        <v>-511.59770000000026</v>
      </c>
      <c r="V166" s="161">
        <f t="shared" si="91"/>
        <v>0</v>
      </c>
      <c r="W166" s="163">
        <f t="shared" si="91"/>
        <v>0</v>
      </c>
      <c r="X166" s="160">
        <f t="shared" si="85"/>
        <v>92.254270314463511</v>
      </c>
      <c r="Y166" s="161">
        <f t="shared" si="85"/>
        <v>100</v>
      </c>
      <c r="Z166" s="161">
        <f t="shared" si="85"/>
        <v>90.895866106701774</v>
      </c>
      <c r="AA166" s="161">
        <f t="shared" si="85"/>
        <v>0</v>
      </c>
      <c r="AB166" s="162">
        <f t="shared" si="85"/>
        <v>100</v>
      </c>
      <c r="AC166" s="165"/>
      <c r="AD166" s="166"/>
      <c r="AE166" s="167"/>
    </row>
    <row r="167" spans="1:31" ht="12.95" customHeight="1" x14ac:dyDescent="0.25">
      <c r="A167" s="171">
        <v>1128</v>
      </c>
      <c r="B167" s="158">
        <v>159</v>
      </c>
      <c r="C167" s="159" t="s">
        <v>1413</v>
      </c>
      <c r="D167" s="160">
        <f t="shared" si="86"/>
        <v>4121.8999999999996</v>
      </c>
      <c r="E167" s="161">
        <v>1079.2</v>
      </c>
      <c r="F167" s="161">
        <v>3042.7</v>
      </c>
      <c r="G167" s="161">
        <v>0</v>
      </c>
      <c r="H167" s="162">
        <v>0</v>
      </c>
      <c r="I167" s="160">
        <f t="shared" si="88"/>
        <v>4179.2999999999993</v>
      </c>
      <c r="J167" s="161">
        <v>1079.2</v>
      </c>
      <c r="K167" s="161">
        <v>3042.7</v>
      </c>
      <c r="L167" s="161">
        <v>0</v>
      </c>
      <c r="M167" s="163">
        <v>57.4</v>
      </c>
      <c r="N167" s="160">
        <f t="shared" si="98"/>
        <v>3981.6029000000003</v>
      </c>
      <c r="O167" s="161">
        <v>1079.2</v>
      </c>
      <c r="P167" s="161">
        <v>2845.0029</v>
      </c>
      <c r="Q167" s="161">
        <v>0</v>
      </c>
      <c r="R167" s="162">
        <v>57.4</v>
      </c>
      <c r="S167" s="164">
        <f t="shared" si="91"/>
        <v>-197.69709999999895</v>
      </c>
      <c r="T167" s="161">
        <f t="shared" si="91"/>
        <v>0</v>
      </c>
      <c r="U167" s="161">
        <f t="shared" si="91"/>
        <v>-197.69709999999986</v>
      </c>
      <c r="V167" s="161">
        <f t="shared" si="91"/>
        <v>0</v>
      </c>
      <c r="W167" s="163">
        <f t="shared" si="91"/>
        <v>0</v>
      </c>
      <c r="X167" s="160">
        <f t="shared" si="85"/>
        <v>95.269612136003659</v>
      </c>
      <c r="Y167" s="161">
        <f t="shared" si="85"/>
        <v>100</v>
      </c>
      <c r="Z167" s="161">
        <f t="shared" si="85"/>
        <v>93.502576658888486</v>
      </c>
      <c r="AA167" s="161">
        <f t="shared" si="85"/>
        <v>0</v>
      </c>
      <c r="AB167" s="162">
        <f t="shared" si="85"/>
        <v>100</v>
      </c>
      <c r="AC167" s="165"/>
      <c r="AD167" s="166"/>
      <c r="AE167" s="167"/>
    </row>
    <row r="168" spans="1:31" ht="12.95" customHeight="1" x14ac:dyDescent="0.25">
      <c r="A168" s="171">
        <v>1142</v>
      </c>
      <c r="B168" s="158">
        <v>160</v>
      </c>
      <c r="C168" s="159" t="s">
        <v>1410</v>
      </c>
      <c r="D168" s="160">
        <f t="shared" si="86"/>
        <v>8353.6</v>
      </c>
      <c r="E168" s="161">
        <v>592.9</v>
      </c>
      <c r="F168" s="161">
        <v>7760.7</v>
      </c>
      <c r="G168" s="161">
        <v>0</v>
      </c>
      <c r="H168" s="162">
        <v>0</v>
      </c>
      <c r="I168" s="160">
        <f t="shared" si="88"/>
        <v>8666.2000000000007</v>
      </c>
      <c r="J168" s="161">
        <v>592.9</v>
      </c>
      <c r="K168" s="161">
        <v>7760.7000000000007</v>
      </c>
      <c r="L168" s="161">
        <v>0</v>
      </c>
      <c r="M168" s="163">
        <v>312.60000000000002</v>
      </c>
      <c r="N168" s="160">
        <f t="shared" si="98"/>
        <v>8343.1612999999998</v>
      </c>
      <c r="O168" s="161">
        <v>592.9</v>
      </c>
      <c r="P168" s="161">
        <v>7437.6613000000007</v>
      </c>
      <c r="Q168" s="161">
        <v>0</v>
      </c>
      <c r="R168" s="162">
        <v>312.60000000000002</v>
      </c>
      <c r="S168" s="164">
        <f t="shared" si="91"/>
        <v>-323.03870000000097</v>
      </c>
      <c r="T168" s="161">
        <f t="shared" si="91"/>
        <v>0</v>
      </c>
      <c r="U168" s="161">
        <f t="shared" si="91"/>
        <v>-323.03870000000006</v>
      </c>
      <c r="V168" s="161">
        <f t="shared" si="91"/>
        <v>0</v>
      </c>
      <c r="W168" s="163">
        <f t="shared" si="91"/>
        <v>0</v>
      </c>
      <c r="X168" s="160">
        <f t="shared" si="85"/>
        <v>96.272429669289878</v>
      </c>
      <c r="Y168" s="161">
        <f t="shared" si="85"/>
        <v>100</v>
      </c>
      <c r="Z168" s="161">
        <f t="shared" si="85"/>
        <v>95.837505637378072</v>
      </c>
      <c r="AA168" s="161">
        <f t="shared" si="85"/>
        <v>0</v>
      </c>
      <c r="AB168" s="162">
        <f t="shared" si="85"/>
        <v>100</v>
      </c>
      <c r="AC168" s="165"/>
      <c r="AD168" s="166"/>
      <c r="AE168" s="167"/>
    </row>
    <row r="169" spans="1:31" ht="12.95" customHeight="1" x14ac:dyDescent="0.25">
      <c r="A169" s="171">
        <v>1129</v>
      </c>
      <c r="B169" s="158">
        <v>161</v>
      </c>
      <c r="C169" s="159" t="s">
        <v>1414</v>
      </c>
      <c r="D169" s="160">
        <f t="shared" si="86"/>
        <v>3532.3999999999996</v>
      </c>
      <c r="E169" s="161">
        <v>1196.3</v>
      </c>
      <c r="F169" s="161">
        <v>2336.1</v>
      </c>
      <c r="G169" s="161">
        <v>0</v>
      </c>
      <c r="H169" s="162">
        <v>0</v>
      </c>
      <c r="I169" s="160">
        <f t="shared" si="88"/>
        <v>3548.5999999999995</v>
      </c>
      <c r="J169" s="161">
        <v>1196.3</v>
      </c>
      <c r="K169" s="161">
        <v>2336.1</v>
      </c>
      <c r="L169" s="161">
        <v>0</v>
      </c>
      <c r="M169" s="163">
        <v>16.2</v>
      </c>
      <c r="N169" s="160">
        <f t="shared" si="98"/>
        <v>3420.4750999999997</v>
      </c>
      <c r="O169" s="161">
        <v>1196.3</v>
      </c>
      <c r="P169" s="161">
        <v>2207.9751000000001</v>
      </c>
      <c r="Q169" s="161">
        <v>0</v>
      </c>
      <c r="R169" s="162">
        <v>16.2</v>
      </c>
      <c r="S169" s="164">
        <f t="shared" si="91"/>
        <v>-128.1248999999998</v>
      </c>
      <c r="T169" s="161">
        <f t="shared" si="91"/>
        <v>0</v>
      </c>
      <c r="U169" s="161">
        <f t="shared" si="91"/>
        <v>-128.1248999999998</v>
      </c>
      <c r="V169" s="161">
        <f t="shared" si="91"/>
        <v>0</v>
      </c>
      <c r="W169" s="163">
        <f t="shared" si="91"/>
        <v>0</v>
      </c>
      <c r="X169" s="160">
        <f t="shared" si="85"/>
        <v>96.389423998196477</v>
      </c>
      <c r="Y169" s="161">
        <f t="shared" si="85"/>
        <v>100</v>
      </c>
      <c r="Z169" s="161">
        <f t="shared" si="85"/>
        <v>94.515435983048675</v>
      </c>
      <c r="AA169" s="161">
        <f t="shared" si="85"/>
        <v>0</v>
      </c>
      <c r="AB169" s="162">
        <f t="shared" si="85"/>
        <v>100</v>
      </c>
      <c r="AC169" s="165"/>
      <c r="AD169" s="166"/>
      <c r="AE169" s="167"/>
    </row>
    <row r="170" spans="1:31" ht="12.95" customHeight="1" x14ac:dyDescent="0.25">
      <c r="A170" s="171">
        <v>1131</v>
      </c>
      <c r="B170" s="158">
        <v>163</v>
      </c>
      <c r="C170" s="159" t="s">
        <v>1415</v>
      </c>
      <c r="D170" s="160">
        <f>SUM(E170:H170)</f>
        <v>3594.4</v>
      </c>
      <c r="E170" s="161">
        <v>1101.5</v>
      </c>
      <c r="F170" s="161">
        <v>2492.9</v>
      </c>
      <c r="G170" s="161">
        <v>0</v>
      </c>
      <c r="H170" s="162">
        <v>0</v>
      </c>
      <c r="I170" s="160">
        <f>SUM(J170:M170)</f>
        <v>3627.7000000000003</v>
      </c>
      <c r="J170" s="161">
        <v>1101.5</v>
      </c>
      <c r="K170" s="161">
        <v>2492.9</v>
      </c>
      <c r="L170" s="161">
        <v>0</v>
      </c>
      <c r="M170" s="163">
        <v>33.299999999999997</v>
      </c>
      <c r="N170" s="160">
        <f>SUM(O170:R170)</f>
        <v>3627.5697</v>
      </c>
      <c r="O170" s="161">
        <v>1101.5</v>
      </c>
      <c r="P170" s="161">
        <v>2492.7696999999998</v>
      </c>
      <c r="Q170" s="161">
        <v>0</v>
      </c>
      <c r="R170" s="162">
        <v>33.299999999999997</v>
      </c>
      <c r="S170" s="164">
        <f t="shared" si="91"/>
        <v>-0.13030000000026121</v>
      </c>
      <c r="T170" s="161">
        <f t="shared" si="91"/>
        <v>0</v>
      </c>
      <c r="U170" s="161">
        <f t="shared" si="91"/>
        <v>-0.13030000000026121</v>
      </c>
      <c r="V170" s="161">
        <f t="shared" si="91"/>
        <v>0</v>
      </c>
      <c r="W170" s="163">
        <f t="shared" si="91"/>
        <v>0</v>
      </c>
      <c r="X170" s="160">
        <f t="shared" si="85"/>
        <v>99.996408192518672</v>
      </c>
      <c r="Y170" s="161">
        <f t="shared" si="85"/>
        <v>100</v>
      </c>
      <c r="Z170" s="161">
        <f t="shared" si="85"/>
        <v>99.994773155762346</v>
      </c>
      <c r="AA170" s="161">
        <f t="shared" si="85"/>
        <v>0</v>
      </c>
      <c r="AB170" s="162">
        <f t="shared" si="85"/>
        <v>100</v>
      </c>
      <c r="AC170" s="165"/>
      <c r="AD170" s="166"/>
      <c r="AE170" s="167"/>
    </row>
    <row r="171" spans="1:31" ht="12.95" customHeight="1" x14ac:dyDescent="0.25">
      <c r="A171" s="171">
        <v>1133</v>
      </c>
      <c r="B171" s="158">
        <v>165</v>
      </c>
      <c r="C171" s="159" t="s">
        <v>1416</v>
      </c>
      <c r="D171" s="160">
        <f>SUM(E171:H171)</f>
        <v>4755.8</v>
      </c>
      <c r="E171" s="161">
        <v>1072.3</v>
      </c>
      <c r="F171" s="161">
        <v>3683.5</v>
      </c>
      <c r="G171" s="161">
        <v>0</v>
      </c>
      <c r="H171" s="162">
        <v>0</v>
      </c>
      <c r="I171" s="160">
        <f>SUM(J171:M171)</f>
        <v>4831.2</v>
      </c>
      <c r="J171" s="161">
        <v>1072.3</v>
      </c>
      <c r="K171" s="161">
        <v>3683.5000000000005</v>
      </c>
      <c r="L171" s="161">
        <v>0</v>
      </c>
      <c r="M171" s="163">
        <v>75.400000000000006</v>
      </c>
      <c r="N171" s="160">
        <f>SUM(O171:R171)</f>
        <v>4511.8195999999998</v>
      </c>
      <c r="O171" s="161">
        <v>1072.3</v>
      </c>
      <c r="P171" s="161">
        <v>3364.1196</v>
      </c>
      <c r="Q171" s="161">
        <v>0</v>
      </c>
      <c r="R171" s="162">
        <v>75.400000000000006</v>
      </c>
      <c r="S171" s="164">
        <f t="shared" si="91"/>
        <v>-319.38040000000001</v>
      </c>
      <c r="T171" s="161">
        <f t="shared" si="91"/>
        <v>0</v>
      </c>
      <c r="U171" s="161">
        <f t="shared" si="91"/>
        <v>-319.38040000000046</v>
      </c>
      <c r="V171" s="161">
        <f t="shared" si="91"/>
        <v>0</v>
      </c>
      <c r="W171" s="163">
        <f t="shared" si="91"/>
        <v>0</v>
      </c>
      <c r="X171" s="160">
        <f t="shared" si="85"/>
        <v>93.389211790031453</v>
      </c>
      <c r="Y171" s="161">
        <f t="shared" si="85"/>
        <v>100</v>
      </c>
      <c r="Z171" s="161">
        <f t="shared" si="85"/>
        <v>91.329431247454849</v>
      </c>
      <c r="AA171" s="161">
        <f t="shared" si="85"/>
        <v>0</v>
      </c>
      <c r="AB171" s="162">
        <f t="shared" si="85"/>
        <v>100</v>
      </c>
      <c r="AC171" s="165"/>
      <c r="AD171" s="166"/>
      <c r="AE171" s="167"/>
    </row>
    <row r="172" spans="1:31" ht="12.95" customHeight="1" x14ac:dyDescent="0.25">
      <c r="A172" s="171">
        <v>1130</v>
      </c>
      <c r="B172" s="158">
        <v>162</v>
      </c>
      <c r="C172" s="159" t="s">
        <v>1417</v>
      </c>
      <c r="D172" s="160">
        <f t="shared" si="86"/>
        <v>3286.7</v>
      </c>
      <c r="E172" s="161">
        <v>949.3</v>
      </c>
      <c r="F172" s="161">
        <v>2337.4</v>
      </c>
      <c r="G172" s="161">
        <v>0</v>
      </c>
      <c r="H172" s="162">
        <v>0</v>
      </c>
      <c r="I172" s="160">
        <f t="shared" si="88"/>
        <v>3303.2</v>
      </c>
      <c r="J172" s="161">
        <v>949.3</v>
      </c>
      <c r="K172" s="161">
        <v>2337.4</v>
      </c>
      <c r="L172" s="161">
        <v>0</v>
      </c>
      <c r="M172" s="163">
        <v>16.5</v>
      </c>
      <c r="N172" s="160">
        <f t="shared" si="98"/>
        <v>3242.5739999999996</v>
      </c>
      <c r="O172" s="161">
        <v>949.3</v>
      </c>
      <c r="P172" s="161">
        <v>2276.7739999999999</v>
      </c>
      <c r="Q172" s="161">
        <v>0</v>
      </c>
      <c r="R172" s="162">
        <v>16.5</v>
      </c>
      <c r="S172" s="164">
        <f t="shared" si="91"/>
        <v>-60.626000000000204</v>
      </c>
      <c r="T172" s="161">
        <f t="shared" si="91"/>
        <v>0</v>
      </c>
      <c r="U172" s="161">
        <f t="shared" si="91"/>
        <v>-60.626000000000204</v>
      </c>
      <c r="V172" s="161">
        <f t="shared" si="91"/>
        <v>0</v>
      </c>
      <c r="W172" s="163">
        <f t="shared" si="91"/>
        <v>0</v>
      </c>
      <c r="X172" s="160">
        <f t="shared" si="85"/>
        <v>98.164628239283118</v>
      </c>
      <c r="Y172" s="161">
        <f t="shared" si="85"/>
        <v>100</v>
      </c>
      <c r="Z172" s="161">
        <f t="shared" si="85"/>
        <v>97.406263369555916</v>
      </c>
      <c r="AA172" s="161">
        <f t="shared" si="85"/>
        <v>0</v>
      </c>
      <c r="AB172" s="162">
        <f t="shared" si="85"/>
        <v>100</v>
      </c>
      <c r="AC172" s="165"/>
      <c r="AD172" s="166"/>
      <c r="AE172" s="167"/>
    </row>
    <row r="173" spans="1:31" ht="12.95" customHeight="1" x14ac:dyDescent="0.25">
      <c r="A173" s="171">
        <v>1134</v>
      </c>
      <c r="B173" s="158">
        <v>166</v>
      </c>
      <c r="C173" s="159" t="s">
        <v>1418</v>
      </c>
      <c r="D173" s="160">
        <f>SUM(E173:H173)</f>
        <v>3568.8</v>
      </c>
      <c r="E173" s="161">
        <v>1299.9000000000001</v>
      </c>
      <c r="F173" s="161">
        <v>2268.9</v>
      </c>
      <c r="G173" s="161">
        <v>0</v>
      </c>
      <c r="H173" s="162">
        <v>0</v>
      </c>
      <c r="I173" s="160">
        <f>SUM(J173:M173)</f>
        <v>3585.8</v>
      </c>
      <c r="J173" s="161">
        <v>1299.9000000000001</v>
      </c>
      <c r="K173" s="161">
        <v>2268.9</v>
      </c>
      <c r="L173" s="161">
        <v>0</v>
      </c>
      <c r="M173" s="163">
        <v>17</v>
      </c>
      <c r="N173" s="160">
        <f>SUM(O173:R173)</f>
        <v>3560.1573000000003</v>
      </c>
      <c r="O173" s="161">
        <v>1299.9000000000001</v>
      </c>
      <c r="P173" s="161">
        <v>2243.2573000000002</v>
      </c>
      <c r="Q173" s="161">
        <v>0</v>
      </c>
      <c r="R173" s="162">
        <v>17</v>
      </c>
      <c r="S173" s="164">
        <f>N173-I173</f>
        <v>-25.642699999999877</v>
      </c>
      <c r="T173" s="161">
        <f>O173-J173</f>
        <v>0</v>
      </c>
      <c r="U173" s="161">
        <f>P173-K173</f>
        <v>-25.642699999999877</v>
      </c>
      <c r="V173" s="161">
        <f>Q173-L173</f>
        <v>0</v>
      </c>
      <c r="W173" s="163">
        <f>R173-M173</f>
        <v>0</v>
      </c>
      <c r="X173" s="160">
        <f>IF(I173=0,0,N173/I173*100)</f>
        <v>99.284882034692401</v>
      </c>
      <c r="Y173" s="161">
        <f>IF(J173=0,0,O173/J173*100)</f>
        <v>100</v>
      </c>
      <c r="Z173" s="161">
        <f>IF(K173=0,0,P173/K173*100)</f>
        <v>98.86981797346732</v>
      </c>
      <c r="AA173" s="161">
        <f>IF(L173=0,0,Q173/L173*100)</f>
        <v>0</v>
      </c>
      <c r="AB173" s="162">
        <f>IF(M173=0,0,R173/M173*100)</f>
        <v>100</v>
      </c>
      <c r="AC173" s="165"/>
      <c r="AD173" s="166"/>
      <c r="AE173" s="167"/>
    </row>
    <row r="174" spans="1:31" ht="12.95" customHeight="1" x14ac:dyDescent="0.25">
      <c r="A174" s="171">
        <v>1132</v>
      </c>
      <c r="B174" s="158">
        <v>164</v>
      </c>
      <c r="C174" s="159" t="s">
        <v>1419</v>
      </c>
      <c r="D174" s="160">
        <f t="shared" si="86"/>
        <v>796.4</v>
      </c>
      <c r="E174" s="161">
        <v>719.9</v>
      </c>
      <c r="F174" s="161">
        <v>76.5</v>
      </c>
      <c r="G174" s="161">
        <v>0</v>
      </c>
      <c r="H174" s="162">
        <v>0</v>
      </c>
      <c r="I174" s="160">
        <f t="shared" si="88"/>
        <v>808</v>
      </c>
      <c r="J174" s="161">
        <v>719.9</v>
      </c>
      <c r="K174" s="161">
        <v>76.5</v>
      </c>
      <c r="L174" s="161">
        <v>0</v>
      </c>
      <c r="M174" s="163">
        <v>11.6</v>
      </c>
      <c r="N174" s="160">
        <f t="shared" si="98"/>
        <v>807.99829999999997</v>
      </c>
      <c r="O174" s="161">
        <v>719.9</v>
      </c>
      <c r="P174" s="161">
        <v>76.4983</v>
      </c>
      <c r="Q174" s="161">
        <v>0</v>
      </c>
      <c r="R174" s="162">
        <v>11.6</v>
      </c>
      <c r="S174" s="164">
        <f t="shared" si="91"/>
        <v>-1.7000000000280124E-3</v>
      </c>
      <c r="T174" s="161">
        <f t="shared" si="91"/>
        <v>0</v>
      </c>
      <c r="U174" s="161">
        <f t="shared" si="91"/>
        <v>-1.6999999999995907E-3</v>
      </c>
      <c r="V174" s="161">
        <f t="shared" si="91"/>
        <v>0</v>
      </c>
      <c r="W174" s="163">
        <f t="shared" si="91"/>
        <v>0</v>
      </c>
      <c r="X174" s="160">
        <f t="shared" si="85"/>
        <v>99.99978960396038</v>
      </c>
      <c r="Y174" s="161">
        <f t="shared" si="85"/>
        <v>100</v>
      </c>
      <c r="Z174" s="161">
        <f t="shared" si="85"/>
        <v>99.99777777777777</v>
      </c>
      <c r="AA174" s="161">
        <f t="shared" si="85"/>
        <v>0</v>
      </c>
      <c r="AB174" s="162">
        <f t="shared" si="85"/>
        <v>100</v>
      </c>
      <c r="AC174" s="165"/>
      <c r="AD174" s="166"/>
      <c r="AE174" s="167"/>
    </row>
    <row r="175" spans="1:31" ht="12.95" customHeight="1" x14ac:dyDescent="0.25">
      <c r="A175" s="171">
        <v>1135</v>
      </c>
      <c r="B175" s="158">
        <v>167</v>
      </c>
      <c r="C175" s="159" t="s">
        <v>1420</v>
      </c>
      <c r="D175" s="160">
        <f t="shared" si="86"/>
        <v>4965.6999999999989</v>
      </c>
      <c r="E175" s="161">
        <v>1303.5999999999999</v>
      </c>
      <c r="F175" s="161">
        <v>3635.2</v>
      </c>
      <c r="G175" s="161">
        <v>26.9</v>
      </c>
      <c r="H175" s="162">
        <v>0</v>
      </c>
      <c r="I175" s="160">
        <f t="shared" si="88"/>
        <v>5024.9999999999991</v>
      </c>
      <c r="J175" s="161">
        <v>1303.5999999999999</v>
      </c>
      <c r="K175" s="161">
        <v>3635.2</v>
      </c>
      <c r="L175" s="161">
        <v>26.9</v>
      </c>
      <c r="M175" s="163">
        <v>59.3</v>
      </c>
      <c r="N175" s="160">
        <f t="shared" si="98"/>
        <v>4901.7777999999989</v>
      </c>
      <c r="O175" s="161">
        <v>1303.5999999999999</v>
      </c>
      <c r="P175" s="161">
        <v>3511.9777999999997</v>
      </c>
      <c r="Q175" s="161">
        <v>26.9</v>
      </c>
      <c r="R175" s="162">
        <v>59.3</v>
      </c>
      <c r="S175" s="164">
        <f t="shared" si="91"/>
        <v>-123.22220000000016</v>
      </c>
      <c r="T175" s="161">
        <f t="shared" si="91"/>
        <v>0</v>
      </c>
      <c r="U175" s="161">
        <f t="shared" si="91"/>
        <v>-123.22220000000016</v>
      </c>
      <c r="V175" s="161">
        <f t="shared" si="91"/>
        <v>0</v>
      </c>
      <c r="W175" s="163">
        <f t="shared" si="91"/>
        <v>0</v>
      </c>
      <c r="X175" s="160">
        <f t="shared" si="85"/>
        <v>97.547816915422885</v>
      </c>
      <c r="Y175" s="161">
        <f t="shared" si="85"/>
        <v>100</v>
      </c>
      <c r="Z175" s="161">
        <f t="shared" si="85"/>
        <v>96.610304797535207</v>
      </c>
      <c r="AA175" s="161">
        <f t="shared" si="85"/>
        <v>100</v>
      </c>
      <c r="AB175" s="162">
        <f t="shared" si="85"/>
        <v>100</v>
      </c>
      <c r="AC175" s="165"/>
      <c r="AD175" s="166"/>
      <c r="AE175" s="167"/>
    </row>
    <row r="176" spans="1:31" ht="12.95" customHeight="1" x14ac:dyDescent="0.25">
      <c r="A176" s="171">
        <v>1136</v>
      </c>
      <c r="B176" s="158">
        <v>168</v>
      </c>
      <c r="C176" s="159" t="s">
        <v>1421</v>
      </c>
      <c r="D176" s="160">
        <f t="shared" si="86"/>
        <v>2859.6</v>
      </c>
      <c r="E176" s="161">
        <v>599.6</v>
      </c>
      <c r="F176" s="161">
        <v>2260</v>
      </c>
      <c r="G176" s="161">
        <v>0</v>
      </c>
      <c r="H176" s="162">
        <v>0</v>
      </c>
      <c r="I176" s="160">
        <f t="shared" si="88"/>
        <v>2886.6</v>
      </c>
      <c r="J176" s="161">
        <v>599.6</v>
      </c>
      <c r="K176" s="161">
        <v>2260</v>
      </c>
      <c r="L176" s="161">
        <v>0</v>
      </c>
      <c r="M176" s="163">
        <v>27</v>
      </c>
      <c r="N176" s="160">
        <f t="shared" si="98"/>
        <v>2885.7894000000001</v>
      </c>
      <c r="O176" s="161">
        <v>599.6</v>
      </c>
      <c r="P176" s="161">
        <v>2259.1894000000002</v>
      </c>
      <c r="Q176" s="161">
        <v>0</v>
      </c>
      <c r="R176" s="162">
        <v>27</v>
      </c>
      <c r="S176" s="164">
        <f t="shared" si="91"/>
        <v>-0.81059999999979482</v>
      </c>
      <c r="T176" s="161">
        <f t="shared" si="91"/>
        <v>0</v>
      </c>
      <c r="U176" s="161">
        <f t="shared" si="91"/>
        <v>-0.81059999999979482</v>
      </c>
      <c r="V176" s="161">
        <f t="shared" si="91"/>
        <v>0</v>
      </c>
      <c r="W176" s="163">
        <f t="shared" si="91"/>
        <v>0</v>
      </c>
      <c r="X176" s="160">
        <f t="shared" si="85"/>
        <v>99.97191852005821</v>
      </c>
      <c r="Y176" s="161">
        <f t="shared" si="85"/>
        <v>100</v>
      </c>
      <c r="Z176" s="161">
        <f t="shared" si="85"/>
        <v>99.964132743362839</v>
      </c>
      <c r="AA176" s="161">
        <f t="shared" si="85"/>
        <v>0</v>
      </c>
      <c r="AB176" s="162">
        <f t="shared" si="85"/>
        <v>100</v>
      </c>
      <c r="AC176" s="165"/>
      <c r="AD176" s="166"/>
      <c r="AE176" s="167"/>
    </row>
    <row r="177" spans="1:31" ht="12.95" customHeight="1" x14ac:dyDescent="0.25">
      <c r="A177" s="171">
        <v>1137</v>
      </c>
      <c r="B177" s="158">
        <v>169</v>
      </c>
      <c r="C177" s="159" t="s">
        <v>1422</v>
      </c>
      <c r="D177" s="160">
        <f t="shared" si="86"/>
        <v>4133.8</v>
      </c>
      <c r="E177" s="161">
        <v>841.9</v>
      </c>
      <c r="F177" s="161">
        <v>3291.9</v>
      </c>
      <c r="G177" s="161">
        <v>0</v>
      </c>
      <c r="H177" s="162">
        <v>0</v>
      </c>
      <c r="I177" s="160">
        <f t="shared" si="88"/>
        <v>4178.8</v>
      </c>
      <c r="J177" s="161">
        <v>841.9</v>
      </c>
      <c r="K177" s="161">
        <v>3291.9</v>
      </c>
      <c r="L177" s="161">
        <v>0</v>
      </c>
      <c r="M177" s="163">
        <v>45</v>
      </c>
      <c r="N177" s="160">
        <f t="shared" si="98"/>
        <v>4140.8230000000003</v>
      </c>
      <c r="O177" s="161">
        <v>841.9</v>
      </c>
      <c r="P177" s="161">
        <v>3253.9229999999998</v>
      </c>
      <c r="Q177" s="161">
        <v>0</v>
      </c>
      <c r="R177" s="162">
        <v>45</v>
      </c>
      <c r="S177" s="164">
        <f t="shared" si="91"/>
        <v>-37.976999999999862</v>
      </c>
      <c r="T177" s="161">
        <f t="shared" si="91"/>
        <v>0</v>
      </c>
      <c r="U177" s="161">
        <f t="shared" si="91"/>
        <v>-37.977000000000317</v>
      </c>
      <c r="V177" s="161">
        <f t="shared" si="91"/>
        <v>0</v>
      </c>
      <c r="W177" s="163">
        <f t="shared" si="91"/>
        <v>0</v>
      </c>
      <c r="X177" s="160">
        <f t="shared" si="85"/>
        <v>99.091198430171346</v>
      </c>
      <c r="Y177" s="161">
        <f t="shared" si="85"/>
        <v>100</v>
      </c>
      <c r="Z177" s="161">
        <f t="shared" si="85"/>
        <v>98.846350132142518</v>
      </c>
      <c r="AA177" s="161">
        <f t="shared" si="85"/>
        <v>0</v>
      </c>
      <c r="AB177" s="162">
        <f t="shared" si="85"/>
        <v>100</v>
      </c>
      <c r="AC177" s="165"/>
      <c r="AD177" s="166"/>
      <c r="AE177" s="167"/>
    </row>
    <row r="178" spans="1:31" ht="12.95" customHeight="1" x14ac:dyDescent="0.25">
      <c r="A178" s="171">
        <v>1138</v>
      </c>
      <c r="B178" s="158">
        <v>170</v>
      </c>
      <c r="C178" s="159" t="s">
        <v>1423</v>
      </c>
      <c r="D178" s="160">
        <f t="shared" si="86"/>
        <v>6976.5</v>
      </c>
      <c r="E178" s="161">
        <v>1503.3</v>
      </c>
      <c r="F178" s="161">
        <v>5435.5</v>
      </c>
      <c r="G178" s="161">
        <v>37.700000000000003</v>
      </c>
      <c r="H178" s="162">
        <v>0</v>
      </c>
      <c r="I178" s="160">
        <f t="shared" si="88"/>
        <v>7030.1</v>
      </c>
      <c r="J178" s="161">
        <v>1503.3</v>
      </c>
      <c r="K178" s="161">
        <v>5435.5</v>
      </c>
      <c r="L178" s="161">
        <v>37.700000000000003</v>
      </c>
      <c r="M178" s="163">
        <v>53.6</v>
      </c>
      <c r="N178" s="160">
        <f t="shared" si="98"/>
        <v>7030.1</v>
      </c>
      <c r="O178" s="161">
        <v>1503.3</v>
      </c>
      <c r="P178" s="161">
        <v>5435.5</v>
      </c>
      <c r="Q178" s="161">
        <v>37.700000000000003</v>
      </c>
      <c r="R178" s="162">
        <v>53.6</v>
      </c>
      <c r="S178" s="164">
        <f t="shared" si="91"/>
        <v>0</v>
      </c>
      <c r="T178" s="161">
        <f t="shared" si="91"/>
        <v>0</v>
      </c>
      <c r="U178" s="161">
        <f t="shared" si="91"/>
        <v>0</v>
      </c>
      <c r="V178" s="161">
        <f t="shared" si="91"/>
        <v>0</v>
      </c>
      <c r="W178" s="163">
        <f t="shared" si="91"/>
        <v>0</v>
      </c>
      <c r="X178" s="160">
        <f t="shared" si="85"/>
        <v>100</v>
      </c>
      <c r="Y178" s="161">
        <f t="shared" si="85"/>
        <v>100</v>
      </c>
      <c r="Z178" s="161">
        <f t="shared" si="85"/>
        <v>100</v>
      </c>
      <c r="AA178" s="161">
        <f t="shared" si="85"/>
        <v>100</v>
      </c>
      <c r="AB178" s="162">
        <f t="shared" si="85"/>
        <v>100</v>
      </c>
      <c r="AC178" s="165"/>
      <c r="AD178" s="166"/>
      <c r="AE178" s="167"/>
    </row>
    <row r="179" spans="1:31" ht="12.95" customHeight="1" x14ac:dyDescent="0.25">
      <c r="A179" s="171">
        <v>1139</v>
      </c>
      <c r="B179" s="158">
        <v>171</v>
      </c>
      <c r="C179" s="159" t="s">
        <v>1424</v>
      </c>
      <c r="D179" s="160">
        <f t="shared" si="86"/>
        <v>2705.5</v>
      </c>
      <c r="E179" s="161">
        <v>937.8</v>
      </c>
      <c r="F179" s="161">
        <v>1767.7</v>
      </c>
      <c r="G179" s="161">
        <v>0</v>
      </c>
      <c r="H179" s="162">
        <v>0</v>
      </c>
      <c r="I179" s="160">
        <f t="shared" si="88"/>
        <v>2723.1</v>
      </c>
      <c r="J179" s="161">
        <v>937.8</v>
      </c>
      <c r="K179" s="161">
        <v>1767.7</v>
      </c>
      <c r="L179" s="161">
        <v>0</v>
      </c>
      <c r="M179" s="163">
        <v>17.600000000000001</v>
      </c>
      <c r="N179" s="160">
        <f t="shared" si="98"/>
        <v>2626.6172000000001</v>
      </c>
      <c r="O179" s="161">
        <v>937.8</v>
      </c>
      <c r="P179" s="161">
        <v>1671.2172</v>
      </c>
      <c r="Q179" s="161">
        <v>0</v>
      </c>
      <c r="R179" s="162">
        <v>17.600000000000001</v>
      </c>
      <c r="S179" s="164">
        <f t="shared" si="91"/>
        <v>-96.48279999999977</v>
      </c>
      <c r="T179" s="161">
        <f t="shared" si="91"/>
        <v>0</v>
      </c>
      <c r="U179" s="161">
        <f t="shared" si="91"/>
        <v>-96.482799999999997</v>
      </c>
      <c r="V179" s="161">
        <f t="shared" si="91"/>
        <v>0</v>
      </c>
      <c r="W179" s="163">
        <f t="shared" si="91"/>
        <v>0</v>
      </c>
      <c r="X179" s="160">
        <f t="shared" si="85"/>
        <v>96.456876354155199</v>
      </c>
      <c r="Y179" s="161">
        <f t="shared" si="85"/>
        <v>100</v>
      </c>
      <c r="Z179" s="161">
        <f t="shared" si="85"/>
        <v>94.541901906432088</v>
      </c>
      <c r="AA179" s="161">
        <f t="shared" si="85"/>
        <v>0</v>
      </c>
      <c r="AB179" s="162">
        <f t="shared" si="85"/>
        <v>100</v>
      </c>
      <c r="AC179" s="165"/>
      <c r="AD179" s="166"/>
      <c r="AE179" s="167"/>
    </row>
    <row r="180" spans="1:31" ht="12.95" customHeight="1" x14ac:dyDescent="0.25">
      <c r="A180" s="171">
        <v>1140</v>
      </c>
      <c r="B180" s="158">
        <v>172</v>
      </c>
      <c r="C180" s="159" t="s">
        <v>1425</v>
      </c>
      <c r="D180" s="160">
        <f t="shared" si="86"/>
        <v>4228</v>
      </c>
      <c r="E180" s="161">
        <v>1288.5</v>
      </c>
      <c r="F180" s="161">
        <v>2939.5</v>
      </c>
      <c r="G180" s="161">
        <v>0</v>
      </c>
      <c r="H180" s="162">
        <v>0</v>
      </c>
      <c r="I180" s="160">
        <f t="shared" si="88"/>
        <v>4290.7</v>
      </c>
      <c r="J180" s="161">
        <v>1288.5</v>
      </c>
      <c r="K180" s="161">
        <v>2939.5</v>
      </c>
      <c r="L180" s="161">
        <v>0</v>
      </c>
      <c r="M180" s="163">
        <v>62.7</v>
      </c>
      <c r="N180" s="160">
        <f t="shared" si="98"/>
        <v>4290.6979999999994</v>
      </c>
      <c r="O180" s="161">
        <v>1288.5</v>
      </c>
      <c r="P180" s="161">
        <v>2939.498</v>
      </c>
      <c r="Q180" s="161">
        <v>0</v>
      </c>
      <c r="R180" s="162">
        <v>62.7</v>
      </c>
      <c r="S180" s="164">
        <f t="shared" si="91"/>
        <v>-2.0000000004074536E-3</v>
      </c>
      <c r="T180" s="161">
        <f t="shared" si="91"/>
        <v>0</v>
      </c>
      <c r="U180" s="161">
        <f t="shared" si="91"/>
        <v>-1.9999999999527063E-3</v>
      </c>
      <c r="V180" s="161">
        <f t="shared" si="91"/>
        <v>0</v>
      </c>
      <c r="W180" s="163">
        <f t="shared" si="91"/>
        <v>0</v>
      </c>
      <c r="X180" s="160">
        <f t="shared" si="85"/>
        <v>99.999953387559131</v>
      </c>
      <c r="Y180" s="161">
        <f t="shared" si="85"/>
        <v>100</v>
      </c>
      <c r="Z180" s="161">
        <f t="shared" si="85"/>
        <v>99.999931961217897</v>
      </c>
      <c r="AA180" s="161">
        <f t="shared" si="85"/>
        <v>0</v>
      </c>
      <c r="AB180" s="162">
        <f t="shared" si="85"/>
        <v>100</v>
      </c>
      <c r="AC180" s="165"/>
      <c r="AD180" s="166"/>
      <c r="AE180" s="167"/>
    </row>
    <row r="181" spans="1:31" ht="12.95" customHeight="1" x14ac:dyDescent="0.25">
      <c r="A181" s="171">
        <v>1141</v>
      </c>
      <c r="B181" s="158">
        <v>173</v>
      </c>
      <c r="C181" s="159" t="s">
        <v>1426</v>
      </c>
      <c r="D181" s="160">
        <f t="shared" si="86"/>
        <v>1167.5999999999999</v>
      </c>
      <c r="E181" s="161">
        <v>935.8</v>
      </c>
      <c r="F181" s="161">
        <v>182.3</v>
      </c>
      <c r="G181" s="161">
        <v>49.5</v>
      </c>
      <c r="H181" s="162">
        <v>0</v>
      </c>
      <c r="I181" s="160">
        <f t="shared" si="88"/>
        <v>1192.0999999999999</v>
      </c>
      <c r="J181" s="161">
        <v>935.8</v>
      </c>
      <c r="K181" s="161">
        <v>182.3</v>
      </c>
      <c r="L181" s="161">
        <v>49.5</v>
      </c>
      <c r="M181" s="163">
        <v>24.5</v>
      </c>
      <c r="N181" s="160">
        <f t="shared" si="98"/>
        <v>1191.8049999999998</v>
      </c>
      <c r="O181" s="161">
        <v>935.8</v>
      </c>
      <c r="P181" s="161">
        <v>182.005</v>
      </c>
      <c r="Q181" s="161">
        <v>49.5</v>
      </c>
      <c r="R181" s="162">
        <v>24.5</v>
      </c>
      <c r="S181" s="164">
        <f t="shared" si="91"/>
        <v>-0.29500000000007276</v>
      </c>
      <c r="T181" s="161">
        <f t="shared" si="91"/>
        <v>0</v>
      </c>
      <c r="U181" s="161">
        <f t="shared" si="91"/>
        <v>-0.29500000000001592</v>
      </c>
      <c r="V181" s="161">
        <f t="shared" si="91"/>
        <v>0</v>
      </c>
      <c r="W181" s="163">
        <f t="shared" si="91"/>
        <v>0</v>
      </c>
      <c r="X181" s="160">
        <f t="shared" si="85"/>
        <v>99.975253753879699</v>
      </c>
      <c r="Y181" s="161">
        <f t="shared" si="85"/>
        <v>100</v>
      </c>
      <c r="Z181" s="161">
        <f t="shared" si="85"/>
        <v>99.838178826110806</v>
      </c>
      <c r="AA181" s="161">
        <f t="shared" si="85"/>
        <v>100</v>
      </c>
      <c r="AB181" s="162">
        <f t="shared" si="85"/>
        <v>100</v>
      </c>
      <c r="AC181" s="165"/>
      <c r="AD181" s="166"/>
      <c r="AE181" s="167"/>
    </row>
    <row r="182" spans="1:31" ht="12.95" customHeight="1" x14ac:dyDescent="0.25">
      <c r="A182" s="171">
        <v>1143</v>
      </c>
      <c r="B182" s="158">
        <v>174</v>
      </c>
      <c r="C182" s="159" t="s">
        <v>1427</v>
      </c>
      <c r="D182" s="160">
        <f t="shared" si="86"/>
        <v>4551.3</v>
      </c>
      <c r="E182" s="161">
        <v>524.29999999999995</v>
      </c>
      <c r="F182" s="161">
        <v>4027</v>
      </c>
      <c r="G182" s="161">
        <v>0</v>
      </c>
      <c r="H182" s="162">
        <v>0</v>
      </c>
      <c r="I182" s="160">
        <f t="shared" si="88"/>
        <v>4749.9000000000005</v>
      </c>
      <c r="J182" s="161">
        <v>524.29999999999995</v>
      </c>
      <c r="K182" s="161">
        <v>4027</v>
      </c>
      <c r="L182" s="161">
        <v>0</v>
      </c>
      <c r="M182" s="163">
        <v>198.6</v>
      </c>
      <c r="N182" s="160">
        <f t="shared" si="98"/>
        <v>4749.9000000000005</v>
      </c>
      <c r="O182" s="161">
        <v>524.29999999999995</v>
      </c>
      <c r="P182" s="161">
        <v>4027</v>
      </c>
      <c r="Q182" s="161">
        <v>0</v>
      </c>
      <c r="R182" s="162">
        <v>198.6</v>
      </c>
      <c r="S182" s="164">
        <f t="shared" si="91"/>
        <v>0</v>
      </c>
      <c r="T182" s="161">
        <f t="shared" si="91"/>
        <v>0</v>
      </c>
      <c r="U182" s="161">
        <f t="shared" si="91"/>
        <v>0</v>
      </c>
      <c r="V182" s="161">
        <f t="shared" si="91"/>
        <v>0</v>
      </c>
      <c r="W182" s="163">
        <f t="shared" si="91"/>
        <v>0</v>
      </c>
      <c r="X182" s="160">
        <f t="shared" si="85"/>
        <v>100</v>
      </c>
      <c r="Y182" s="161">
        <f t="shared" si="85"/>
        <v>100</v>
      </c>
      <c r="Z182" s="161">
        <f t="shared" si="85"/>
        <v>100</v>
      </c>
      <c r="AA182" s="161">
        <f t="shared" si="85"/>
        <v>0</v>
      </c>
      <c r="AB182" s="162">
        <f t="shared" si="85"/>
        <v>100</v>
      </c>
      <c r="AC182" s="165"/>
      <c r="AD182" s="166"/>
      <c r="AE182" s="167"/>
    </row>
    <row r="183" spans="1:31" ht="12.95" customHeight="1" x14ac:dyDescent="0.25">
      <c r="A183" s="171">
        <v>1144</v>
      </c>
      <c r="B183" s="158">
        <v>175</v>
      </c>
      <c r="C183" s="159" t="s">
        <v>1428</v>
      </c>
      <c r="D183" s="160">
        <f t="shared" si="86"/>
        <v>3793.3999999999996</v>
      </c>
      <c r="E183" s="161">
        <v>1051.3</v>
      </c>
      <c r="F183" s="161">
        <v>2742.1</v>
      </c>
      <c r="G183" s="161">
        <v>0</v>
      </c>
      <c r="H183" s="162">
        <v>0</v>
      </c>
      <c r="I183" s="160">
        <f t="shared" si="88"/>
        <v>3813.2999999999997</v>
      </c>
      <c r="J183" s="161">
        <v>1051.3</v>
      </c>
      <c r="K183" s="161">
        <v>2742.1</v>
      </c>
      <c r="L183" s="161">
        <v>0</v>
      </c>
      <c r="M183" s="163">
        <v>19.899999999999999</v>
      </c>
      <c r="N183" s="160">
        <f t="shared" si="98"/>
        <v>3797.5661999999998</v>
      </c>
      <c r="O183" s="161">
        <v>1051.3</v>
      </c>
      <c r="P183" s="161">
        <v>2726.3661999999999</v>
      </c>
      <c r="Q183" s="161">
        <v>0</v>
      </c>
      <c r="R183" s="162">
        <v>19.899999999999999</v>
      </c>
      <c r="S183" s="164">
        <f t="shared" si="91"/>
        <v>-15.733799999999974</v>
      </c>
      <c r="T183" s="161">
        <f t="shared" si="91"/>
        <v>0</v>
      </c>
      <c r="U183" s="161">
        <f t="shared" si="91"/>
        <v>-15.733799999999974</v>
      </c>
      <c r="V183" s="161">
        <f t="shared" si="91"/>
        <v>0</v>
      </c>
      <c r="W183" s="163">
        <f t="shared" si="91"/>
        <v>0</v>
      </c>
      <c r="X183" s="160">
        <f t="shared" si="85"/>
        <v>99.587396742978513</v>
      </c>
      <c r="Y183" s="161">
        <f t="shared" si="85"/>
        <v>100</v>
      </c>
      <c r="Z183" s="161">
        <f t="shared" si="85"/>
        <v>99.426213486014376</v>
      </c>
      <c r="AA183" s="161">
        <f t="shared" si="85"/>
        <v>0</v>
      </c>
      <c r="AB183" s="162">
        <f t="shared" si="85"/>
        <v>100</v>
      </c>
      <c r="AC183" s="165"/>
      <c r="AD183" s="166"/>
      <c r="AE183" s="167"/>
    </row>
    <row r="184" spans="1:31" ht="12.95" customHeight="1" x14ac:dyDescent="0.25">
      <c r="A184" s="171">
        <v>1145</v>
      </c>
      <c r="B184" s="158">
        <v>176</v>
      </c>
      <c r="C184" s="159" t="s">
        <v>1429</v>
      </c>
      <c r="D184" s="160">
        <f t="shared" si="86"/>
        <v>3031.9</v>
      </c>
      <c r="E184" s="161">
        <v>988.1</v>
      </c>
      <c r="F184" s="161">
        <v>2043.8</v>
      </c>
      <c r="G184" s="161">
        <v>0</v>
      </c>
      <c r="H184" s="162">
        <v>0</v>
      </c>
      <c r="I184" s="160">
        <f t="shared" si="88"/>
        <v>3053</v>
      </c>
      <c r="J184" s="161">
        <v>988.1</v>
      </c>
      <c r="K184" s="161">
        <v>2043.8</v>
      </c>
      <c r="L184" s="161">
        <v>0</v>
      </c>
      <c r="M184" s="163">
        <v>21.1</v>
      </c>
      <c r="N184" s="160">
        <f t="shared" si="98"/>
        <v>2866.2239</v>
      </c>
      <c r="O184" s="161">
        <v>988.1</v>
      </c>
      <c r="P184" s="161">
        <v>1857.0238999999999</v>
      </c>
      <c r="Q184" s="161">
        <v>0</v>
      </c>
      <c r="R184" s="162">
        <v>21.1</v>
      </c>
      <c r="S184" s="164">
        <f t="shared" si="91"/>
        <v>-186.77610000000004</v>
      </c>
      <c r="T184" s="161">
        <f t="shared" si="91"/>
        <v>0</v>
      </c>
      <c r="U184" s="161">
        <f t="shared" si="91"/>
        <v>-186.77610000000004</v>
      </c>
      <c r="V184" s="161">
        <f t="shared" si="91"/>
        <v>0</v>
      </c>
      <c r="W184" s="163">
        <f t="shared" si="91"/>
        <v>0</v>
      </c>
      <c r="X184" s="160">
        <f t="shared" si="85"/>
        <v>93.882210940058954</v>
      </c>
      <c r="Y184" s="161">
        <f t="shared" si="85"/>
        <v>100</v>
      </c>
      <c r="Z184" s="161">
        <f t="shared" si="85"/>
        <v>90.861331832860358</v>
      </c>
      <c r="AA184" s="161">
        <f t="shared" si="85"/>
        <v>0</v>
      </c>
      <c r="AB184" s="162">
        <f t="shared" si="85"/>
        <v>100</v>
      </c>
      <c r="AC184" s="165"/>
      <c r="AD184" s="166"/>
      <c r="AE184" s="167"/>
    </row>
    <row r="185" spans="1:31" ht="12.95" customHeight="1" x14ac:dyDescent="0.25">
      <c r="A185" s="171">
        <v>1146</v>
      </c>
      <c r="B185" s="158">
        <v>177</v>
      </c>
      <c r="C185" s="159" t="s">
        <v>1430</v>
      </c>
      <c r="D185" s="160">
        <f t="shared" si="86"/>
        <v>3513.1</v>
      </c>
      <c r="E185" s="161">
        <v>1288.5</v>
      </c>
      <c r="F185" s="161">
        <v>2224.6</v>
      </c>
      <c r="G185" s="161">
        <v>0</v>
      </c>
      <c r="H185" s="162">
        <v>0</v>
      </c>
      <c r="I185" s="160">
        <f t="shared" si="88"/>
        <v>3528.7</v>
      </c>
      <c r="J185" s="161">
        <v>1288.5</v>
      </c>
      <c r="K185" s="161">
        <v>2224.6</v>
      </c>
      <c r="L185" s="161">
        <v>0</v>
      </c>
      <c r="M185" s="163">
        <v>15.6</v>
      </c>
      <c r="N185" s="160">
        <f t="shared" si="98"/>
        <v>3528.7</v>
      </c>
      <c r="O185" s="161">
        <v>1288.5</v>
      </c>
      <c r="P185" s="161">
        <v>2224.6</v>
      </c>
      <c r="Q185" s="161">
        <v>0</v>
      </c>
      <c r="R185" s="162">
        <v>15.6</v>
      </c>
      <c r="S185" s="164">
        <f t="shared" si="91"/>
        <v>0</v>
      </c>
      <c r="T185" s="161">
        <f t="shared" si="91"/>
        <v>0</v>
      </c>
      <c r="U185" s="161">
        <f t="shared" si="91"/>
        <v>0</v>
      </c>
      <c r="V185" s="161">
        <f t="shared" si="91"/>
        <v>0</v>
      </c>
      <c r="W185" s="163">
        <f t="shared" si="91"/>
        <v>0</v>
      </c>
      <c r="X185" s="160">
        <f t="shared" si="85"/>
        <v>100</v>
      </c>
      <c r="Y185" s="161">
        <f t="shared" si="85"/>
        <v>100</v>
      </c>
      <c r="Z185" s="161">
        <f t="shared" si="85"/>
        <v>100</v>
      </c>
      <c r="AA185" s="161">
        <f t="shared" si="85"/>
        <v>0</v>
      </c>
      <c r="AB185" s="162">
        <f t="shared" si="85"/>
        <v>100</v>
      </c>
      <c r="AC185" s="165"/>
      <c r="AD185" s="166"/>
      <c r="AE185" s="167"/>
    </row>
    <row r="186" spans="1:31" ht="12.95" customHeight="1" x14ac:dyDescent="0.25">
      <c r="A186" s="171">
        <v>1148</v>
      </c>
      <c r="B186" s="158">
        <v>179</v>
      </c>
      <c r="C186" s="159" t="s">
        <v>1431</v>
      </c>
      <c r="D186" s="160">
        <f t="shared" si="86"/>
        <v>1906.7</v>
      </c>
      <c r="E186" s="161">
        <v>929.5</v>
      </c>
      <c r="F186" s="161">
        <v>977.2</v>
      </c>
      <c r="G186" s="161">
        <v>0</v>
      </c>
      <c r="H186" s="162">
        <v>0</v>
      </c>
      <c r="I186" s="160">
        <f t="shared" si="88"/>
        <v>1930.3</v>
      </c>
      <c r="J186" s="161">
        <v>929.5</v>
      </c>
      <c r="K186" s="161">
        <v>977.2</v>
      </c>
      <c r="L186" s="161">
        <v>0</v>
      </c>
      <c r="M186" s="163">
        <v>23.6</v>
      </c>
      <c r="N186" s="160">
        <f t="shared" si="98"/>
        <v>1729.5004999999999</v>
      </c>
      <c r="O186" s="161">
        <v>929.5</v>
      </c>
      <c r="P186" s="161">
        <v>776.40049999999997</v>
      </c>
      <c r="Q186" s="161">
        <v>0</v>
      </c>
      <c r="R186" s="162">
        <v>23.6</v>
      </c>
      <c r="S186" s="164">
        <f t="shared" si="91"/>
        <v>-200.79950000000008</v>
      </c>
      <c r="T186" s="161">
        <f t="shared" si="91"/>
        <v>0</v>
      </c>
      <c r="U186" s="161">
        <f t="shared" si="91"/>
        <v>-200.79950000000008</v>
      </c>
      <c r="V186" s="161">
        <f t="shared" si="91"/>
        <v>0</v>
      </c>
      <c r="W186" s="163">
        <f t="shared" si="91"/>
        <v>0</v>
      </c>
      <c r="X186" s="160">
        <f t="shared" si="85"/>
        <v>89.5974977982697</v>
      </c>
      <c r="Y186" s="161">
        <f t="shared" si="85"/>
        <v>100</v>
      </c>
      <c r="Z186" s="161">
        <f t="shared" si="85"/>
        <v>79.451545231273016</v>
      </c>
      <c r="AA186" s="161">
        <f t="shared" si="85"/>
        <v>0</v>
      </c>
      <c r="AB186" s="162">
        <f t="shared" si="85"/>
        <v>100</v>
      </c>
      <c r="AC186" s="165"/>
      <c r="AD186" s="166"/>
      <c r="AE186" s="167"/>
    </row>
    <row r="187" spans="1:31" ht="12.95" customHeight="1" x14ac:dyDescent="0.25">
      <c r="A187" s="171">
        <v>1147</v>
      </c>
      <c r="B187" s="158">
        <v>178</v>
      </c>
      <c r="C187" s="159" t="s">
        <v>1432</v>
      </c>
      <c r="D187" s="160">
        <f>SUM(E187:H187)</f>
        <v>1756.1</v>
      </c>
      <c r="E187" s="161">
        <v>985.5</v>
      </c>
      <c r="F187" s="161">
        <v>770.6</v>
      </c>
      <c r="G187" s="161">
        <v>0</v>
      </c>
      <c r="H187" s="162">
        <v>0</v>
      </c>
      <c r="I187" s="160">
        <f>SUM(J187:M187)</f>
        <v>1766.6</v>
      </c>
      <c r="J187" s="161">
        <v>985.5</v>
      </c>
      <c r="K187" s="161">
        <v>770.59999999999991</v>
      </c>
      <c r="L187" s="161">
        <v>0</v>
      </c>
      <c r="M187" s="163">
        <v>10.5</v>
      </c>
      <c r="N187" s="160">
        <f>SUM(O187:R187)</f>
        <v>1514.0972999999999</v>
      </c>
      <c r="O187" s="161">
        <v>985.5</v>
      </c>
      <c r="P187" s="161">
        <v>518.09730000000002</v>
      </c>
      <c r="Q187" s="161">
        <v>0</v>
      </c>
      <c r="R187" s="162">
        <v>10.5</v>
      </c>
      <c r="S187" s="164">
        <f>N187-I187</f>
        <v>-252.5027</v>
      </c>
      <c r="T187" s="161">
        <f>O187-J187</f>
        <v>0</v>
      </c>
      <c r="U187" s="161">
        <f>P187-K187</f>
        <v>-252.50269999999989</v>
      </c>
      <c r="V187" s="161">
        <f>Q187-L187</f>
        <v>0</v>
      </c>
      <c r="W187" s="163">
        <f>R187-M187</f>
        <v>0</v>
      </c>
      <c r="X187" s="160">
        <f>IF(I187=0,0,N187/I187*100)</f>
        <v>85.706854975659468</v>
      </c>
      <c r="Y187" s="161">
        <f>IF(J187=0,0,O187/J187*100)</f>
        <v>100</v>
      </c>
      <c r="Z187" s="161">
        <f>IF(K187=0,0,P187/K187*100)</f>
        <v>67.232974305735809</v>
      </c>
      <c r="AA187" s="161">
        <f>IF(L187=0,0,Q187/L187*100)</f>
        <v>0</v>
      </c>
      <c r="AB187" s="162">
        <f>IF(M187=0,0,R187/M187*100)</f>
        <v>100</v>
      </c>
      <c r="AC187" s="165"/>
      <c r="AD187" s="166"/>
      <c r="AE187" s="167"/>
    </row>
    <row r="188" spans="1:31" ht="12.95" customHeight="1" x14ac:dyDescent="0.25">
      <c r="A188" s="171">
        <v>1149</v>
      </c>
      <c r="B188" s="158">
        <v>180</v>
      </c>
      <c r="C188" s="159" t="s">
        <v>1433</v>
      </c>
      <c r="D188" s="160">
        <f t="shared" si="86"/>
        <v>3546.6000000000004</v>
      </c>
      <c r="E188" s="161">
        <v>1082.7</v>
      </c>
      <c r="F188" s="161">
        <v>2463.9</v>
      </c>
      <c r="G188" s="161">
        <v>0</v>
      </c>
      <c r="H188" s="162">
        <v>0</v>
      </c>
      <c r="I188" s="160">
        <f t="shared" si="88"/>
        <v>3577.5000000000005</v>
      </c>
      <c r="J188" s="161">
        <v>1082.7</v>
      </c>
      <c r="K188" s="161">
        <v>2463.9</v>
      </c>
      <c r="L188" s="161">
        <v>0</v>
      </c>
      <c r="M188" s="163">
        <v>30.9</v>
      </c>
      <c r="N188" s="160">
        <f t="shared" si="98"/>
        <v>3577.5000000000005</v>
      </c>
      <c r="O188" s="161">
        <v>1082.7</v>
      </c>
      <c r="P188" s="161">
        <v>2463.9</v>
      </c>
      <c r="Q188" s="161">
        <v>0</v>
      </c>
      <c r="R188" s="162">
        <v>30.9</v>
      </c>
      <c r="S188" s="164">
        <f t="shared" si="91"/>
        <v>0</v>
      </c>
      <c r="T188" s="161">
        <f t="shared" si="91"/>
        <v>0</v>
      </c>
      <c r="U188" s="161">
        <f t="shared" si="91"/>
        <v>0</v>
      </c>
      <c r="V188" s="161">
        <f t="shared" si="91"/>
        <v>0</v>
      </c>
      <c r="W188" s="163">
        <f t="shared" si="91"/>
        <v>0</v>
      </c>
      <c r="X188" s="160">
        <f t="shared" si="85"/>
        <v>100</v>
      </c>
      <c r="Y188" s="161">
        <f t="shared" si="85"/>
        <v>100</v>
      </c>
      <c r="Z188" s="161">
        <f t="shared" si="85"/>
        <v>100</v>
      </c>
      <c r="AA188" s="161">
        <f t="shared" si="85"/>
        <v>0</v>
      </c>
      <c r="AB188" s="162">
        <f t="shared" si="85"/>
        <v>100</v>
      </c>
      <c r="AC188" s="165"/>
      <c r="AD188" s="166"/>
      <c r="AE188" s="167"/>
    </row>
    <row r="189" spans="1:31" ht="12.95" customHeight="1" x14ac:dyDescent="0.25">
      <c r="A189" s="171">
        <v>1151</v>
      </c>
      <c r="B189" s="158">
        <v>182</v>
      </c>
      <c r="C189" s="159" t="s">
        <v>1434</v>
      </c>
      <c r="D189" s="160">
        <f>SUM(E189:H189)</f>
        <v>2558.8000000000002</v>
      </c>
      <c r="E189" s="161">
        <v>891.6</v>
      </c>
      <c r="F189" s="161">
        <v>1667.2</v>
      </c>
      <c r="G189" s="161">
        <v>0</v>
      </c>
      <c r="H189" s="162">
        <v>0</v>
      </c>
      <c r="I189" s="160">
        <f>SUM(J189:M189)</f>
        <v>2646.6000000000004</v>
      </c>
      <c r="J189" s="161">
        <v>891.6</v>
      </c>
      <c r="K189" s="161">
        <v>1667.2</v>
      </c>
      <c r="L189" s="161">
        <v>0</v>
      </c>
      <c r="M189" s="163">
        <v>87.8</v>
      </c>
      <c r="N189" s="160">
        <f>SUM(O189:R189)</f>
        <v>2568.4446000000003</v>
      </c>
      <c r="O189" s="161">
        <v>891.6</v>
      </c>
      <c r="P189" s="161">
        <v>1589.0445999999999</v>
      </c>
      <c r="Q189" s="161">
        <v>0</v>
      </c>
      <c r="R189" s="162">
        <v>87.8</v>
      </c>
      <c r="S189" s="164">
        <f>N189-I189</f>
        <v>-78.1554000000001</v>
      </c>
      <c r="T189" s="161">
        <f>O189-J189</f>
        <v>0</v>
      </c>
      <c r="U189" s="161">
        <f>P189-K189</f>
        <v>-78.1554000000001</v>
      </c>
      <c r="V189" s="161">
        <f>Q189-L189</f>
        <v>0</v>
      </c>
      <c r="W189" s="163">
        <f>R189-M189</f>
        <v>0</v>
      </c>
      <c r="X189" s="160">
        <f>IF(I189=0,0,N189/I189*100)</f>
        <v>97.046950804806158</v>
      </c>
      <c r="Y189" s="161">
        <f>IF(J189=0,0,O189/J189*100)</f>
        <v>100</v>
      </c>
      <c r="Z189" s="161">
        <f>IF(K189=0,0,P189/K189*100)</f>
        <v>95.312176103646834</v>
      </c>
      <c r="AA189" s="161">
        <f>IF(L189=0,0,Q189/L189*100)</f>
        <v>0</v>
      </c>
      <c r="AB189" s="162">
        <f>IF(M189=0,0,R189/M189*100)</f>
        <v>100</v>
      </c>
      <c r="AC189" s="165"/>
      <c r="AD189" s="166"/>
      <c r="AE189" s="167"/>
    </row>
    <row r="190" spans="1:31" ht="12.95" customHeight="1" x14ac:dyDescent="0.25">
      <c r="A190" s="171">
        <v>1150</v>
      </c>
      <c r="B190" s="158">
        <v>181</v>
      </c>
      <c r="C190" s="159" t="s">
        <v>1435</v>
      </c>
      <c r="D190" s="160">
        <f t="shared" si="86"/>
        <v>4195.1000000000004</v>
      </c>
      <c r="E190" s="161">
        <v>1185.0999999999999</v>
      </c>
      <c r="F190" s="161">
        <v>3010</v>
      </c>
      <c r="G190" s="161">
        <v>0</v>
      </c>
      <c r="H190" s="162">
        <v>0</v>
      </c>
      <c r="I190" s="160">
        <f t="shared" si="88"/>
        <v>4153.7000000000007</v>
      </c>
      <c r="J190" s="161">
        <v>1185.0999999999999</v>
      </c>
      <c r="K190" s="161">
        <v>3010</v>
      </c>
      <c r="L190" s="161">
        <v>0</v>
      </c>
      <c r="M190" s="163">
        <v>-41.400000000000006</v>
      </c>
      <c r="N190" s="160">
        <f t="shared" si="98"/>
        <v>3555.2518</v>
      </c>
      <c r="O190" s="161">
        <v>1185.0999999999999</v>
      </c>
      <c r="P190" s="161">
        <v>2411.5518000000002</v>
      </c>
      <c r="Q190" s="161">
        <v>0</v>
      </c>
      <c r="R190" s="162">
        <v>-41.400000000000006</v>
      </c>
      <c r="S190" s="164">
        <f t="shared" si="91"/>
        <v>-598.44820000000072</v>
      </c>
      <c r="T190" s="161">
        <f t="shared" si="91"/>
        <v>0</v>
      </c>
      <c r="U190" s="161">
        <f t="shared" si="91"/>
        <v>-598.44819999999982</v>
      </c>
      <c r="V190" s="161">
        <f t="shared" si="91"/>
        <v>0</v>
      </c>
      <c r="W190" s="163">
        <f t="shared" si="91"/>
        <v>0</v>
      </c>
      <c r="X190" s="160">
        <f t="shared" si="85"/>
        <v>85.592406769867807</v>
      </c>
      <c r="Y190" s="161">
        <f t="shared" si="85"/>
        <v>100</v>
      </c>
      <c r="Z190" s="161">
        <f t="shared" si="85"/>
        <v>80.118000000000009</v>
      </c>
      <c r="AA190" s="161">
        <f t="shared" si="85"/>
        <v>0</v>
      </c>
      <c r="AB190" s="162">
        <f t="shared" si="85"/>
        <v>100</v>
      </c>
      <c r="AC190" s="165"/>
      <c r="AD190" s="166"/>
      <c r="AE190" s="167"/>
    </row>
    <row r="191" spans="1:31" ht="12.95" customHeight="1" x14ac:dyDescent="0.25">
      <c r="A191" s="171">
        <v>1152</v>
      </c>
      <c r="B191" s="158">
        <v>183</v>
      </c>
      <c r="C191" s="159" t="s">
        <v>1436</v>
      </c>
      <c r="D191" s="160">
        <f t="shared" si="86"/>
        <v>2816.5</v>
      </c>
      <c r="E191" s="161">
        <v>1040</v>
      </c>
      <c r="F191" s="161">
        <v>1776.5</v>
      </c>
      <c r="G191" s="161">
        <v>0</v>
      </c>
      <c r="H191" s="162">
        <v>0</v>
      </c>
      <c r="I191" s="160">
        <f t="shared" si="88"/>
        <v>2836.5</v>
      </c>
      <c r="J191" s="161">
        <v>1040</v>
      </c>
      <c r="K191" s="161">
        <v>1776.5</v>
      </c>
      <c r="L191" s="161">
        <v>0</v>
      </c>
      <c r="M191" s="163">
        <v>20</v>
      </c>
      <c r="N191" s="160">
        <f t="shared" si="98"/>
        <v>2796.8229000000001</v>
      </c>
      <c r="O191" s="161">
        <v>1040</v>
      </c>
      <c r="P191" s="161">
        <v>1736.8229000000001</v>
      </c>
      <c r="Q191" s="161">
        <v>0</v>
      </c>
      <c r="R191" s="162">
        <v>20</v>
      </c>
      <c r="S191" s="164">
        <f t="shared" si="91"/>
        <v>-39.677099999999882</v>
      </c>
      <c r="T191" s="161">
        <f t="shared" si="91"/>
        <v>0</v>
      </c>
      <c r="U191" s="161">
        <f t="shared" si="91"/>
        <v>-39.677099999999882</v>
      </c>
      <c r="V191" s="161">
        <f t="shared" si="91"/>
        <v>0</v>
      </c>
      <c r="W191" s="163">
        <f t="shared" si="91"/>
        <v>0</v>
      </c>
      <c r="X191" s="160">
        <f t="shared" si="85"/>
        <v>98.601195134849291</v>
      </c>
      <c r="Y191" s="161">
        <f t="shared" si="85"/>
        <v>100</v>
      </c>
      <c r="Z191" s="161">
        <f t="shared" si="85"/>
        <v>97.766557838446388</v>
      </c>
      <c r="AA191" s="161">
        <f t="shared" si="85"/>
        <v>0</v>
      </c>
      <c r="AB191" s="162">
        <f t="shared" si="85"/>
        <v>100</v>
      </c>
      <c r="AC191" s="165"/>
      <c r="AD191" s="166"/>
      <c r="AE191" s="167"/>
    </row>
    <row r="192" spans="1:31" ht="7.5" customHeight="1" x14ac:dyDescent="0.25">
      <c r="A192" s="158"/>
      <c r="B192" s="158">
        <v>184</v>
      </c>
      <c r="C192" s="159"/>
      <c r="D192" s="160"/>
      <c r="E192" s="161"/>
      <c r="F192" s="161"/>
      <c r="G192" s="161"/>
      <c r="H192" s="162"/>
      <c r="I192" s="160"/>
      <c r="J192" s="161"/>
      <c r="K192" s="161"/>
      <c r="L192" s="161"/>
      <c r="M192" s="163">
        <v>0</v>
      </c>
      <c r="N192" s="160"/>
      <c r="O192" s="161"/>
      <c r="P192" s="161"/>
      <c r="Q192" s="161"/>
      <c r="R192" s="162"/>
      <c r="S192" s="164"/>
      <c r="T192" s="161"/>
      <c r="U192" s="161"/>
      <c r="V192" s="161"/>
      <c r="W192" s="163"/>
      <c r="X192" s="160"/>
      <c r="Y192" s="161"/>
      <c r="Z192" s="161"/>
      <c r="AA192" s="161"/>
      <c r="AB192" s="162"/>
      <c r="AC192" s="165"/>
      <c r="AD192" s="166"/>
      <c r="AE192" s="167"/>
    </row>
    <row r="193" spans="1:31" ht="12.95" customHeight="1" x14ac:dyDescent="0.25">
      <c r="A193" s="158"/>
      <c r="B193" s="158">
        <v>185</v>
      </c>
      <c r="C193" s="152" t="s">
        <v>1437</v>
      </c>
      <c r="D193" s="156">
        <f t="shared" ref="D193:D224" si="99">SUM(E193:H193)</f>
        <v>296300.2</v>
      </c>
      <c r="E193" s="153">
        <f>E194+E195</f>
        <v>65874.399999999994</v>
      </c>
      <c r="F193" s="153">
        <f t="shared" ref="F193:H193" si="100">F194+F195</f>
        <v>228510</v>
      </c>
      <c r="G193" s="153">
        <f t="shared" si="100"/>
        <v>1915.8</v>
      </c>
      <c r="H193" s="154">
        <f t="shared" si="100"/>
        <v>0</v>
      </c>
      <c r="I193" s="156">
        <f t="shared" ref="I193:I224" si="101">SUM(J193:M193)</f>
        <v>300785.7</v>
      </c>
      <c r="J193" s="153">
        <f>J194+J195</f>
        <v>65874.399999999994</v>
      </c>
      <c r="K193" s="153">
        <f>K194+K195</f>
        <v>231150.5</v>
      </c>
      <c r="L193" s="153">
        <f t="shared" ref="L193:M193" si="102">L194+L195</f>
        <v>1915.8</v>
      </c>
      <c r="M193" s="155">
        <f t="shared" si="102"/>
        <v>1844.9999999999995</v>
      </c>
      <c r="N193" s="156">
        <f>N194+N195</f>
        <v>289845.45770000003</v>
      </c>
      <c r="O193" s="153">
        <f t="shared" ref="O193:R193" si="103">O194+O195</f>
        <v>65874.399999999994</v>
      </c>
      <c r="P193" s="153">
        <f t="shared" si="103"/>
        <v>220210.25770000002</v>
      </c>
      <c r="Q193" s="153">
        <f t="shared" si="103"/>
        <v>1915.8</v>
      </c>
      <c r="R193" s="154">
        <f t="shared" si="103"/>
        <v>1844.9999999999995</v>
      </c>
      <c r="S193" s="157">
        <f t="shared" ref="S193:W224" si="104">N193-I193</f>
        <v>-10940.242299999984</v>
      </c>
      <c r="T193" s="153">
        <f t="shared" si="104"/>
        <v>0</v>
      </c>
      <c r="U193" s="153">
        <f t="shared" si="104"/>
        <v>-10940.242299999984</v>
      </c>
      <c r="V193" s="153">
        <f t="shared" si="104"/>
        <v>0</v>
      </c>
      <c r="W193" s="155">
        <f t="shared" si="104"/>
        <v>0</v>
      </c>
      <c r="X193" s="156">
        <f t="shared" si="85"/>
        <v>96.362778449906372</v>
      </c>
      <c r="Y193" s="153">
        <f t="shared" si="85"/>
        <v>100</v>
      </c>
      <c r="Z193" s="153">
        <f t="shared" si="85"/>
        <v>95.26704796225836</v>
      </c>
      <c r="AA193" s="153">
        <f t="shared" si="85"/>
        <v>100</v>
      </c>
      <c r="AB193" s="154">
        <f t="shared" si="85"/>
        <v>100</v>
      </c>
      <c r="AC193" s="147"/>
      <c r="AD193" s="166"/>
      <c r="AE193" s="167"/>
    </row>
    <row r="194" spans="1:31" s="170" customFormat="1" ht="12.95" customHeight="1" x14ac:dyDescent="0.2">
      <c r="A194" s="158"/>
      <c r="B194" s="158">
        <v>186</v>
      </c>
      <c r="C194" s="152" t="s">
        <v>1287</v>
      </c>
      <c r="D194" s="156">
        <f t="shared" si="99"/>
        <v>173754.5</v>
      </c>
      <c r="E194" s="153">
        <f>E196</f>
        <v>34289.699999999997</v>
      </c>
      <c r="F194" s="153">
        <f t="shared" ref="F194:H194" si="105">F196</f>
        <v>138022</v>
      </c>
      <c r="G194" s="153">
        <f t="shared" si="105"/>
        <v>1442.8</v>
      </c>
      <c r="H194" s="154">
        <f t="shared" si="105"/>
        <v>0</v>
      </c>
      <c r="I194" s="156">
        <f t="shared" si="101"/>
        <v>176741.5</v>
      </c>
      <c r="J194" s="153">
        <f>J196</f>
        <v>34289.699999999997</v>
      </c>
      <c r="K194" s="153">
        <f>K196</f>
        <v>140662.5</v>
      </c>
      <c r="L194" s="153">
        <f t="shared" ref="L194:M194" si="106">L196</f>
        <v>1442.8</v>
      </c>
      <c r="M194" s="155">
        <f t="shared" si="106"/>
        <v>346.5</v>
      </c>
      <c r="N194" s="156">
        <f>N196</f>
        <v>171201.0759</v>
      </c>
      <c r="O194" s="153">
        <f t="shared" ref="O194:R194" si="107">O196</f>
        <v>34289.699999999997</v>
      </c>
      <c r="P194" s="153">
        <f t="shared" si="107"/>
        <v>135122.0759</v>
      </c>
      <c r="Q194" s="153">
        <f t="shared" si="107"/>
        <v>1442.8</v>
      </c>
      <c r="R194" s="154">
        <f t="shared" si="107"/>
        <v>346.5</v>
      </c>
      <c r="S194" s="157">
        <f t="shared" si="104"/>
        <v>-5540.4241000000038</v>
      </c>
      <c r="T194" s="153">
        <f t="shared" si="104"/>
        <v>0</v>
      </c>
      <c r="U194" s="153">
        <f t="shared" si="104"/>
        <v>-5540.4241000000038</v>
      </c>
      <c r="V194" s="153">
        <f t="shared" si="104"/>
        <v>0</v>
      </c>
      <c r="W194" s="155">
        <f t="shared" si="104"/>
        <v>0</v>
      </c>
      <c r="X194" s="156">
        <f t="shared" si="85"/>
        <v>96.86523872435167</v>
      </c>
      <c r="Y194" s="153">
        <f t="shared" si="85"/>
        <v>100</v>
      </c>
      <c r="Z194" s="153">
        <f t="shared" si="85"/>
        <v>96.061193210699372</v>
      </c>
      <c r="AA194" s="153">
        <f t="shared" si="85"/>
        <v>100</v>
      </c>
      <c r="AB194" s="154">
        <f t="shared" si="85"/>
        <v>100</v>
      </c>
      <c r="AC194" s="147"/>
      <c r="AD194" s="167"/>
      <c r="AE194" s="167"/>
    </row>
    <row r="195" spans="1:31" s="170" customFormat="1" ht="12.95" customHeight="1" x14ac:dyDescent="0.2">
      <c r="A195" s="158"/>
      <c r="B195" s="158">
        <v>187</v>
      </c>
      <c r="C195" s="152" t="s">
        <v>1288</v>
      </c>
      <c r="D195" s="156">
        <f t="shared" si="99"/>
        <v>122545.7</v>
      </c>
      <c r="E195" s="153">
        <f>SUM(E197:E224)</f>
        <v>31584.699999999997</v>
      </c>
      <c r="F195" s="153">
        <f t="shared" ref="F195:H195" si="108">SUM(F197:F224)</f>
        <v>90488</v>
      </c>
      <c r="G195" s="153">
        <f t="shared" si="108"/>
        <v>473</v>
      </c>
      <c r="H195" s="154">
        <f t="shared" si="108"/>
        <v>0</v>
      </c>
      <c r="I195" s="156">
        <f t="shared" si="101"/>
        <v>124044.2</v>
      </c>
      <c r="J195" s="153">
        <f>SUM(J197:J224)</f>
        <v>31584.699999999997</v>
      </c>
      <c r="K195" s="153">
        <f>SUM(K197:K224)</f>
        <v>90488</v>
      </c>
      <c r="L195" s="153">
        <f t="shared" ref="L195:M195" si="109">SUM(L197:L224)</f>
        <v>473</v>
      </c>
      <c r="M195" s="155">
        <f t="shared" si="109"/>
        <v>1498.4999999999995</v>
      </c>
      <c r="N195" s="156">
        <f>SUM(N197:N224)</f>
        <v>118644.38180000002</v>
      </c>
      <c r="O195" s="153">
        <f t="shared" ref="O195:R195" si="110">SUM(O197:O224)</f>
        <v>31584.699999999997</v>
      </c>
      <c r="P195" s="153">
        <f t="shared" si="110"/>
        <v>85088.181800000006</v>
      </c>
      <c r="Q195" s="153">
        <f t="shared" si="110"/>
        <v>473</v>
      </c>
      <c r="R195" s="154">
        <f t="shared" si="110"/>
        <v>1498.4999999999995</v>
      </c>
      <c r="S195" s="157">
        <f t="shared" si="104"/>
        <v>-5399.8181999999797</v>
      </c>
      <c r="T195" s="153">
        <f t="shared" si="104"/>
        <v>0</v>
      </c>
      <c r="U195" s="153">
        <f t="shared" si="104"/>
        <v>-5399.8181999999942</v>
      </c>
      <c r="V195" s="153">
        <f t="shared" si="104"/>
        <v>0</v>
      </c>
      <c r="W195" s="155">
        <f t="shared" si="104"/>
        <v>0</v>
      </c>
      <c r="X195" s="156">
        <f t="shared" ref="X195:AB257" si="111">IF(I195=0,0,N195/I195*100)</f>
        <v>95.646859587147176</v>
      </c>
      <c r="Y195" s="153">
        <f t="shared" si="111"/>
        <v>100</v>
      </c>
      <c r="Z195" s="153">
        <f t="shared" si="111"/>
        <v>94.032558792326057</v>
      </c>
      <c r="AA195" s="153">
        <f t="shared" si="111"/>
        <v>100</v>
      </c>
      <c r="AB195" s="154">
        <f t="shared" si="111"/>
        <v>100</v>
      </c>
      <c r="AC195" s="147"/>
      <c r="AD195" s="167"/>
      <c r="AE195" s="167"/>
    </row>
    <row r="196" spans="1:31" ht="12.95" customHeight="1" x14ac:dyDescent="0.25">
      <c r="A196" s="171">
        <v>1153</v>
      </c>
      <c r="B196" s="158">
        <v>188</v>
      </c>
      <c r="C196" s="159" t="s">
        <v>1313</v>
      </c>
      <c r="D196" s="160">
        <f t="shared" si="99"/>
        <v>173754.5</v>
      </c>
      <c r="E196" s="161">
        <v>34289.699999999997</v>
      </c>
      <c r="F196" s="161">
        <v>138022</v>
      </c>
      <c r="G196" s="161">
        <v>1442.8</v>
      </c>
      <c r="H196" s="162">
        <v>0</v>
      </c>
      <c r="I196" s="160">
        <f t="shared" si="101"/>
        <v>176741.5</v>
      </c>
      <c r="J196" s="161">
        <v>34289.699999999997</v>
      </c>
      <c r="K196" s="161">
        <v>140662.5</v>
      </c>
      <c r="L196" s="161">
        <v>1442.8</v>
      </c>
      <c r="M196" s="163">
        <v>346.5</v>
      </c>
      <c r="N196" s="160">
        <f t="shared" ref="N196:N224" si="112">SUM(O196:R196)</f>
        <v>171201.0759</v>
      </c>
      <c r="O196" s="161">
        <v>34289.699999999997</v>
      </c>
      <c r="P196" s="161">
        <v>135122.0759</v>
      </c>
      <c r="Q196" s="161">
        <v>1442.8</v>
      </c>
      <c r="R196" s="162">
        <v>346.5</v>
      </c>
      <c r="S196" s="164">
        <f t="shared" si="104"/>
        <v>-5540.4241000000038</v>
      </c>
      <c r="T196" s="161">
        <f t="shared" si="104"/>
        <v>0</v>
      </c>
      <c r="U196" s="161">
        <f t="shared" si="104"/>
        <v>-5540.4241000000038</v>
      </c>
      <c r="V196" s="161">
        <f t="shared" si="104"/>
        <v>0</v>
      </c>
      <c r="W196" s="163">
        <f t="shared" si="104"/>
        <v>0</v>
      </c>
      <c r="X196" s="160">
        <f t="shared" si="111"/>
        <v>96.86523872435167</v>
      </c>
      <c r="Y196" s="161">
        <f t="shared" si="111"/>
        <v>100</v>
      </c>
      <c r="Z196" s="161">
        <f t="shared" si="111"/>
        <v>96.061193210699372</v>
      </c>
      <c r="AA196" s="161">
        <f t="shared" si="111"/>
        <v>100</v>
      </c>
      <c r="AB196" s="162">
        <f t="shared" si="111"/>
        <v>100</v>
      </c>
      <c r="AC196" s="165"/>
      <c r="AD196" s="166"/>
      <c r="AE196" s="167"/>
    </row>
    <row r="197" spans="1:31" ht="12.95" customHeight="1" x14ac:dyDescent="0.25">
      <c r="A197" s="171">
        <v>1154</v>
      </c>
      <c r="B197" s="158">
        <v>189</v>
      </c>
      <c r="C197" s="159" t="s">
        <v>1438</v>
      </c>
      <c r="D197" s="160">
        <f t="shared" si="99"/>
        <v>3994.1</v>
      </c>
      <c r="E197" s="161">
        <v>1049.5</v>
      </c>
      <c r="F197" s="161">
        <v>2944.6</v>
      </c>
      <c r="G197" s="161">
        <v>0</v>
      </c>
      <c r="H197" s="162">
        <v>0</v>
      </c>
      <c r="I197" s="160">
        <f t="shared" si="101"/>
        <v>4020.6000000000004</v>
      </c>
      <c r="J197" s="161">
        <v>1049.5</v>
      </c>
      <c r="K197" s="161">
        <v>2944.6000000000004</v>
      </c>
      <c r="L197" s="161">
        <v>0</v>
      </c>
      <c r="M197" s="163">
        <v>26.5</v>
      </c>
      <c r="N197" s="160">
        <f t="shared" si="112"/>
        <v>3967.7428</v>
      </c>
      <c r="O197" s="161">
        <v>1049.5</v>
      </c>
      <c r="P197" s="161">
        <v>2891.7428</v>
      </c>
      <c r="Q197" s="161">
        <v>0</v>
      </c>
      <c r="R197" s="162">
        <v>26.5</v>
      </c>
      <c r="S197" s="164">
        <f t="shared" si="104"/>
        <v>-52.857200000000375</v>
      </c>
      <c r="T197" s="161">
        <f t="shared" si="104"/>
        <v>0</v>
      </c>
      <c r="U197" s="161">
        <f t="shared" si="104"/>
        <v>-52.857200000000375</v>
      </c>
      <c r="V197" s="161">
        <f t="shared" si="104"/>
        <v>0</v>
      </c>
      <c r="W197" s="163">
        <f t="shared" si="104"/>
        <v>0</v>
      </c>
      <c r="X197" s="160">
        <f t="shared" si="111"/>
        <v>98.685340496443303</v>
      </c>
      <c r="Y197" s="161">
        <f t="shared" si="111"/>
        <v>100</v>
      </c>
      <c r="Z197" s="161">
        <f t="shared" si="111"/>
        <v>98.204944644433866</v>
      </c>
      <c r="AA197" s="161">
        <f t="shared" si="111"/>
        <v>0</v>
      </c>
      <c r="AB197" s="162">
        <f t="shared" si="111"/>
        <v>100</v>
      </c>
      <c r="AC197" s="165"/>
      <c r="AD197" s="166"/>
      <c r="AE197" s="167"/>
    </row>
    <row r="198" spans="1:31" ht="12.95" customHeight="1" x14ac:dyDescent="0.25">
      <c r="A198" s="171">
        <v>1155</v>
      </c>
      <c r="B198" s="158">
        <v>190</v>
      </c>
      <c r="C198" s="159" t="s">
        <v>1439</v>
      </c>
      <c r="D198" s="160">
        <f t="shared" si="99"/>
        <v>5812.0000000000009</v>
      </c>
      <c r="E198" s="161">
        <v>1323.4</v>
      </c>
      <c r="F198" s="161">
        <v>4251.3</v>
      </c>
      <c r="G198" s="161">
        <v>237.3</v>
      </c>
      <c r="H198" s="162">
        <v>0</v>
      </c>
      <c r="I198" s="160">
        <f t="shared" si="101"/>
        <v>5862.6000000000013</v>
      </c>
      <c r="J198" s="161">
        <v>1323.4</v>
      </c>
      <c r="K198" s="161">
        <v>4251.3</v>
      </c>
      <c r="L198" s="161">
        <v>237.3</v>
      </c>
      <c r="M198" s="163">
        <v>50.6</v>
      </c>
      <c r="N198" s="160">
        <f t="shared" si="112"/>
        <v>5477.6597000000011</v>
      </c>
      <c r="O198" s="161">
        <v>1323.4</v>
      </c>
      <c r="P198" s="161">
        <v>3866.3597</v>
      </c>
      <c r="Q198" s="161">
        <v>237.3</v>
      </c>
      <c r="R198" s="162">
        <v>50.6</v>
      </c>
      <c r="S198" s="164">
        <f t="shared" si="104"/>
        <v>-384.94030000000021</v>
      </c>
      <c r="T198" s="161">
        <f t="shared" si="104"/>
        <v>0</v>
      </c>
      <c r="U198" s="161">
        <f t="shared" si="104"/>
        <v>-384.94030000000021</v>
      </c>
      <c r="V198" s="161">
        <f t="shared" si="104"/>
        <v>0</v>
      </c>
      <c r="W198" s="163">
        <f t="shared" si="104"/>
        <v>0</v>
      </c>
      <c r="X198" s="160">
        <f t="shared" si="111"/>
        <v>93.433966158359766</v>
      </c>
      <c r="Y198" s="161">
        <f t="shared" si="111"/>
        <v>100</v>
      </c>
      <c r="Z198" s="161">
        <f t="shared" si="111"/>
        <v>90.945350833862577</v>
      </c>
      <c r="AA198" s="161">
        <f t="shared" si="111"/>
        <v>100</v>
      </c>
      <c r="AB198" s="162">
        <f t="shared" si="111"/>
        <v>100</v>
      </c>
      <c r="AC198" s="165"/>
      <c r="AD198" s="166"/>
      <c r="AE198" s="167"/>
    </row>
    <row r="199" spans="1:31" ht="12.95" customHeight="1" x14ac:dyDescent="0.25">
      <c r="A199" s="171">
        <v>1156</v>
      </c>
      <c r="B199" s="158">
        <v>191</v>
      </c>
      <c r="C199" s="159" t="s">
        <v>1440</v>
      </c>
      <c r="D199" s="160">
        <f t="shared" si="99"/>
        <v>2309.9</v>
      </c>
      <c r="E199" s="161">
        <v>1036.9000000000001</v>
      </c>
      <c r="F199" s="161">
        <v>1273</v>
      </c>
      <c r="G199" s="161">
        <v>0</v>
      </c>
      <c r="H199" s="162">
        <v>0</v>
      </c>
      <c r="I199" s="160">
        <f t="shared" si="101"/>
        <v>2320.1</v>
      </c>
      <c r="J199" s="161">
        <v>1036.9000000000001</v>
      </c>
      <c r="K199" s="161">
        <v>1273</v>
      </c>
      <c r="L199" s="161">
        <v>0</v>
      </c>
      <c r="M199" s="163">
        <v>10.199999999999999</v>
      </c>
      <c r="N199" s="160">
        <f t="shared" si="112"/>
        <v>2309.4592999999995</v>
      </c>
      <c r="O199" s="161">
        <v>1036.9000000000001</v>
      </c>
      <c r="P199" s="161">
        <v>1262.3592999999998</v>
      </c>
      <c r="Q199" s="161">
        <v>0</v>
      </c>
      <c r="R199" s="162">
        <v>10.199999999999999</v>
      </c>
      <c r="S199" s="164">
        <f t="shared" si="104"/>
        <v>-10.640700000000379</v>
      </c>
      <c r="T199" s="161">
        <f t="shared" si="104"/>
        <v>0</v>
      </c>
      <c r="U199" s="161">
        <f t="shared" si="104"/>
        <v>-10.640700000000152</v>
      </c>
      <c r="V199" s="161">
        <f t="shared" si="104"/>
        <v>0</v>
      </c>
      <c r="W199" s="163">
        <f t="shared" si="104"/>
        <v>0</v>
      </c>
      <c r="X199" s="160">
        <f t="shared" si="111"/>
        <v>99.541368906512645</v>
      </c>
      <c r="Y199" s="161">
        <f t="shared" si="111"/>
        <v>100</v>
      </c>
      <c r="Z199" s="161">
        <f t="shared" si="111"/>
        <v>99.164124116260794</v>
      </c>
      <c r="AA199" s="161">
        <f t="shared" si="111"/>
        <v>0</v>
      </c>
      <c r="AB199" s="162">
        <f t="shared" si="111"/>
        <v>100</v>
      </c>
      <c r="AC199" s="165"/>
      <c r="AD199" s="166"/>
      <c r="AE199" s="167"/>
    </row>
    <row r="200" spans="1:31" ht="12.95" customHeight="1" x14ac:dyDescent="0.25">
      <c r="A200" s="171">
        <v>1157</v>
      </c>
      <c r="B200" s="158">
        <v>192</v>
      </c>
      <c r="C200" s="159" t="s">
        <v>1441</v>
      </c>
      <c r="D200" s="160">
        <f t="shared" si="99"/>
        <v>2440.8000000000002</v>
      </c>
      <c r="E200" s="161">
        <v>1090.0999999999999</v>
      </c>
      <c r="F200" s="161">
        <v>1350.7</v>
      </c>
      <c r="G200" s="161">
        <v>0</v>
      </c>
      <c r="H200" s="162">
        <v>0</v>
      </c>
      <c r="I200" s="160">
        <f t="shared" si="101"/>
        <v>2445.6000000000004</v>
      </c>
      <c r="J200" s="161">
        <v>1090.0999999999999</v>
      </c>
      <c r="K200" s="161">
        <v>1350.7</v>
      </c>
      <c r="L200" s="161">
        <v>0</v>
      </c>
      <c r="M200" s="163">
        <v>4.8</v>
      </c>
      <c r="N200" s="160">
        <f t="shared" si="112"/>
        <v>2445.6000000000004</v>
      </c>
      <c r="O200" s="161">
        <v>1090.0999999999999</v>
      </c>
      <c r="P200" s="161">
        <v>1350.7</v>
      </c>
      <c r="Q200" s="161">
        <v>0</v>
      </c>
      <c r="R200" s="162">
        <v>4.8</v>
      </c>
      <c r="S200" s="164">
        <f t="shared" si="104"/>
        <v>0</v>
      </c>
      <c r="T200" s="161">
        <f t="shared" si="104"/>
        <v>0</v>
      </c>
      <c r="U200" s="161">
        <f t="shared" si="104"/>
        <v>0</v>
      </c>
      <c r="V200" s="161">
        <f t="shared" si="104"/>
        <v>0</v>
      </c>
      <c r="W200" s="163">
        <f t="shared" si="104"/>
        <v>0</v>
      </c>
      <c r="X200" s="160">
        <f t="shared" si="111"/>
        <v>100</v>
      </c>
      <c r="Y200" s="161">
        <f t="shared" si="111"/>
        <v>100</v>
      </c>
      <c r="Z200" s="161">
        <f t="shared" si="111"/>
        <v>100</v>
      </c>
      <c r="AA200" s="161">
        <f t="shared" si="111"/>
        <v>0</v>
      </c>
      <c r="AB200" s="162">
        <f t="shared" si="111"/>
        <v>100</v>
      </c>
      <c r="AC200" s="165"/>
      <c r="AD200" s="166"/>
      <c r="AE200" s="167"/>
    </row>
    <row r="201" spans="1:31" ht="12.95" customHeight="1" x14ac:dyDescent="0.25">
      <c r="A201" s="171">
        <v>1167</v>
      </c>
      <c r="B201" s="158">
        <v>193</v>
      </c>
      <c r="C201" s="159" t="s">
        <v>1437</v>
      </c>
      <c r="D201" s="160">
        <f t="shared" si="99"/>
        <v>21146.1</v>
      </c>
      <c r="E201" s="161">
        <v>1850</v>
      </c>
      <c r="F201" s="161">
        <v>19296.099999999999</v>
      </c>
      <c r="G201" s="161">
        <v>0</v>
      </c>
      <c r="H201" s="162">
        <v>0</v>
      </c>
      <c r="I201" s="160">
        <f t="shared" si="101"/>
        <v>21841.399999999998</v>
      </c>
      <c r="J201" s="161">
        <v>1850</v>
      </c>
      <c r="K201" s="161">
        <v>19296.099999999999</v>
      </c>
      <c r="L201" s="161">
        <v>0</v>
      </c>
      <c r="M201" s="163">
        <v>695.3</v>
      </c>
      <c r="N201" s="160">
        <f t="shared" si="112"/>
        <v>20482.067200000001</v>
      </c>
      <c r="O201" s="161">
        <v>1850</v>
      </c>
      <c r="P201" s="161">
        <v>17936.767200000002</v>
      </c>
      <c r="Q201" s="161">
        <v>0</v>
      </c>
      <c r="R201" s="162">
        <v>695.3</v>
      </c>
      <c r="S201" s="164">
        <f t="shared" si="104"/>
        <v>-1359.3327999999965</v>
      </c>
      <c r="T201" s="161">
        <f t="shared" si="104"/>
        <v>0</v>
      </c>
      <c r="U201" s="161">
        <f t="shared" si="104"/>
        <v>-1359.3327999999965</v>
      </c>
      <c r="V201" s="161">
        <f t="shared" si="104"/>
        <v>0</v>
      </c>
      <c r="W201" s="163">
        <f t="shared" si="104"/>
        <v>0</v>
      </c>
      <c r="X201" s="160">
        <f t="shared" si="111"/>
        <v>93.776347670021167</v>
      </c>
      <c r="Y201" s="161">
        <f t="shared" si="111"/>
        <v>100</v>
      </c>
      <c r="Z201" s="161">
        <f t="shared" si="111"/>
        <v>92.955401350531986</v>
      </c>
      <c r="AA201" s="161">
        <f t="shared" si="111"/>
        <v>0</v>
      </c>
      <c r="AB201" s="162">
        <f t="shared" si="111"/>
        <v>100</v>
      </c>
      <c r="AC201" s="165"/>
      <c r="AD201" s="166"/>
      <c r="AE201" s="167"/>
    </row>
    <row r="202" spans="1:31" ht="12.95" customHeight="1" x14ac:dyDescent="0.25">
      <c r="A202" s="171">
        <v>1158</v>
      </c>
      <c r="B202" s="158">
        <v>194</v>
      </c>
      <c r="C202" s="159" t="s">
        <v>1442</v>
      </c>
      <c r="D202" s="160">
        <f t="shared" si="99"/>
        <v>2601</v>
      </c>
      <c r="E202" s="161">
        <v>1145.8</v>
      </c>
      <c r="F202" s="161">
        <v>1455.2</v>
      </c>
      <c r="G202" s="161">
        <v>0</v>
      </c>
      <c r="H202" s="162">
        <v>0</v>
      </c>
      <c r="I202" s="160">
        <f t="shared" si="101"/>
        <v>2613.1999999999998</v>
      </c>
      <c r="J202" s="161">
        <v>1145.8</v>
      </c>
      <c r="K202" s="161">
        <v>1455.2</v>
      </c>
      <c r="L202" s="161">
        <v>0</v>
      </c>
      <c r="M202" s="163">
        <v>12.2</v>
      </c>
      <c r="N202" s="160">
        <f t="shared" si="112"/>
        <v>2613.1988000000001</v>
      </c>
      <c r="O202" s="161">
        <v>1145.8</v>
      </c>
      <c r="P202" s="161">
        <v>1455.1988000000001</v>
      </c>
      <c r="Q202" s="161">
        <v>0</v>
      </c>
      <c r="R202" s="162">
        <v>12.2</v>
      </c>
      <c r="S202" s="164">
        <f t="shared" si="104"/>
        <v>-1.1999999996987754E-3</v>
      </c>
      <c r="T202" s="161">
        <f t="shared" si="104"/>
        <v>0</v>
      </c>
      <c r="U202" s="161">
        <f t="shared" si="104"/>
        <v>-1.199999999926149E-3</v>
      </c>
      <c r="V202" s="161">
        <f t="shared" si="104"/>
        <v>0</v>
      </c>
      <c r="W202" s="163">
        <f t="shared" si="104"/>
        <v>0</v>
      </c>
      <c r="X202" s="160">
        <f t="shared" si="111"/>
        <v>99.999954079289779</v>
      </c>
      <c r="Y202" s="161">
        <f t="shared" si="111"/>
        <v>100</v>
      </c>
      <c r="Z202" s="161">
        <f t="shared" si="111"/>
        <v>99.999917537108303</v>
      </c>
      <c r="AA202" s="161">
        <f t="shared" si="111"/>
        <v>0</v>
      </c>
      <c r="AB202" s="162">
        <f t="shared" si="111"/>
        <v>100</v>
      </c>
      <c r="AC202" s="165"/>
      <c r="AD202" s="166"/>
      <c r="AE202" s="167"/>
    </row>
    <row r="203" spans="1:31" ht="12.95" customHeight="1" x14ac:dyDescent="0.25">
      <c r="A203" s="171">
        <v>1159</v>
      </c>
      <c r="B203" s="158">
        <v>195</v>
      </c>
      <c r="C203" s="159" t="s">
        <v>1443</v>
      </c>
      <c r="D203" s="160">
        <f t="shared" si="99"/>
        <v>1845.7</v>
      </c>
      <c r="E203" s="161">
        <v>1001.1</v>
      </c>
      <c r="F203" s="161">
        <v>844.6</v>
      </c>
      <c r="G203" s="161">
        <v>0</v>
      </c>
      <c r="H203" s="162">
        <v>0</v>
      </c>
      <c r="I203" s="160">
        <f t="shared" si="101"/>
        <v>1855.5</v>
      </c>
      <c r="J203" s="161">
        <v>1001.1</v>
      </c>
      <c r="K203" s="161">
        <v>844.6</v>
      </c>
      <c r="L203" s="161">
        <v>0</v>
      </c>
      <c r="M203" s="163">
        <v>9.8000000000000007</v>
      </c>
      <c r="N203" s="160">
        <f t="shared" si="112"/>
        <v>1848.7809999999999</v>
      </c>
      <c r="O203" s="161">
        <v>1001.1</v>
      </c>
      <c r="P203" s="161">
        <v>837.88099999999997</v>
      </c>
      <c r="Q203" s="161">
        <v>0</v>
      </c>
      <c r="R203" s="162">
        <v>9.8000000000000007</v>
      </c>
      <c r="S203" s="164">
        <f t="shared" si="104"/>
        <v>-6.7190000000000509</v>
      </c>
      <c r="T203" s="161">
        <f t="shared" si="104"/>
        <v>0</v>
      </c>
      <c r="U203" s="161">
        <f t="shared" si="104"/>
        <v>-6.7190000000000509</v>
      </c>
      <c r="V203" s="161">
        <f t="shared" si="104"/>
        <v>0</v>
      </c>
      <c r="W203" s="163">
        <f t="shared" si="104"/>
        <v>0</v>
      </c>
      <c r="X203" s="160">
        <f t="shared" si="111"/>
        <v>99.637887361897057</v>
      </c>
      <c r="Y203" s="161">
        <f t="shared" si="111"/>
        <v>100</v>
      </c>
      <c r="Z203" s="161">
        <f t="shared" si="111"/>
        <v>99.204475491356845</v>
      </c>
      <c r="AA203" s="161">
        <f t="shared" si="111"/>
        <v>0</v>
      </c>
      <c r="AB203" s="162">
        <f t="shared" si="111"/>
        <v>100</v>
      </c>
      <c r="AC203" s="165"/>
      <c r="AD203" s="166"/>
      <c r="AE203" s="167"/>
    </row>
    <row r="204" spans="1:31" ht="12.95" customHeight="1" x14ac:dyDescent="0.25">
      <c r="A204" s="171">
        <v>1161</v>
      </c>
      <c r="B204" s="158">
        <v>197</v>
      </c>
      <c r="C204" s="159" t="s">
        <v>1444</v>
      </c>
      <c r="D204" s="160">
        <f>SUM(E204:H204)</f>
        <v>2935.4</v>
      </c>
      <c r="E204" s="161">
        <v>1052.3</v>
      </c>
      <c r="F204" s="161">
        <v>1825.5</v>
      </c>
      <c r="G204" s="161">
        <v>57.6</v>
      </c>
      <c r="H204" s="162">
        <v>0</v>
      </c>
      <c r="I204" s="160">
        <f>SUM(J204:M204)</f>
        <v>2951.4</v>
      </c>
      <c r="J204" s="161">
        <v>1052.3</v>
      </c>
      <c r="K204" s="161">
        <v>1825.5</v>
      </c>
      <c r="L204" s="161">
        <v>57.6</v>
      </c>
      <c r="M204" s="163">
        <v>16</v>
      </c>
      <c r="N204" s="160">
        <f>SUM(O204:R204)</f>
        <v>2900.3602999999998</v>
      </c>
      <c r="O204" s="161">
        <v>1052.3</v>
      </c>
      <c r="P204" s="161">
        <v>1774.4603</v>
      </c>
      <c r="Q204" s="161">
        <v>57.6</v>
      </c>
      <c r="R204" s="162">
        <v>16</v>
      </c>
      <c r="S204" s="164">
        <f>N204-I204</f>
        <v>-51.039700000000266</v>
      </c>
      <c r="T204" s="161">
        <f>O204-J204</f>
        <v>0</v>
      </c>
      <c r="U204" s="161">
        <f>P204-K204</f>
        <v>-51.039700000000039</v>
      </c>
      <c r="V204" s="161">
        <f>Q204-L204</f>
        <v>0</v>
      </c>
      <c r="W204" s="163">
        <f>R204-M204</f>
        <v>0</v>
      </c>
      <c r="X204" s="160">
        <f>IF(I204=0,0,N204/I204*100)</f>
        <v>98.270661381039488</v>
      </c>
      <c r="Y204" s="161">
        <f>IF(J204=0,0,O204/J204*100)</f>
        <v>100</v>
      </c>
      <c r="Z204" s="161">
        <f>IF(K204=0,0,P204/K204*100)</f>
        <v>97.204070117775956</v>
      </c>
      <c r="AA204" s="161">
        <f>IF(L204=0,0,Q204/L204*100)</f>
        <v>100</v>
      </c>
      <c r="AB204" s="162">
        <f>IF(M204=0,0,R204/M204*100)</f>
        <v>100</v>
      </c>
      <c r="AC204" s="165"/>
      <c r="AD204" s="166"/>
      <c r="AE204" s="167"/>
    </row>
    <row r="205" spans="1:31" ht="12.95" customHeight="1" x14ac:dyDescent="0.25">
      <c r="A205" s="171">
        <v>1160</v>
      </c>
      <c r="B205" s="158">
        <v>196</v>
      </c>
      <c r="C205" s="159" t="s">
        <v>1445</v>
      </c>
      <c r="D205" s="160">
        <f t="shared" si="99"/>
        <v>2949.5</v>
      </c>
      <c r="E205" s="161">
        <v>426.6</v>
      </c>
      <c r="F205" s="161">
        <v>2522.9</v>
      </c>
      <c r="G205" s="161">
        <v>0</v>
      </c>
      <c r="H205" s="162">
        <v>0</v>
      </c>
      <c r="I205" s="160">
        <f t="shared" si="101"/>
        <v>3076.2999999999997</v>
      </c>
      <c r="J205" s="161">
        <v>426.6</v>
      </c>
      <c r="K205" s="161">
        <v>2522.8999999999996</v>
      </c>
      <c r="L205" s="161">
        <v>0</v>
      </c>
      <c r="M205" s="163">
        <v>126.8</v>
      </c>
      <c r="N205" s="160">
        <f t="shared" si="112"/>
        <v>3071.6246000000001</v>
      </c>
      <c r="O205" s="161">
        <v>426.6</v>
      </c>
      <c r="P205" s="161">
        <v>2518.2246</v>
      </c>
      <c r="Q205" s="161">
        <v>0</v>
      </c>
      <c r="R205" s="162">
        <v>126.8</v>
      </c>
      <c r="S205" s="164">
        <f t="shared" si="104"/>
        <v>-4.6753999999996267</v>
      </c>
      <c r="T205" s="161">
        <f t="shared" si="104"/>
        <v>0</v>
      </c>
      <c r="U205" s="161">
        <f t="shared" si="104"/>
        <v>-4.6753999999996267</v>
      </c>
      <c r="V205" s="161">
        <f t="shared" si="104"/>
        <v>0</v>
      </c>
      <c r="W205" s="163">
        <f t="shared" si="104"/>
        <v>0</v>
      </c>
      <c r="X205" s="160">
        <f t="shared" si="111"/>
        <v>99.848018723791583</v>
      </c>
      <c r="Y205" s="161">
        <f t="shared" si="111"/>
        <v>100</v>
      </c>
      <c r="Z205" s="161">
        <f t="shared" si="111"/>
        <v>99.814681517301523</v>
      </c>
      <c r="AA205" s="161">
        <f t="shared" si="111"/>
        <v>0</v>
      </c>
      <c r="AB205" s="162">
        <f t="shared" si="111"/>
        <v>100</v>
      </c>
      <c r="AC205" s="165"/>
      <c r="AD205" s="166"/>
      <c r="AE205" s="167"/>
    </row>
    <row r="206" spans="1:31" ht="12.95" customHeight="1" x14ac:dyDescent="0.25">
      <c r="A206" s="171">
        <v>1162</v>
      </c>
      <c r="B206" s="158">
        <v>198</v>
      </c>
      <c r="C206" s="159" t="s">
        <v>1446</v>
      </c>
      <c r="D206" s="160">
        <f t="shared" si="99"/>
        <v>3821.8</v>
      </c>
      <c r="E206" s="161">
        <v>1108.3</v>
      </c>
      <c r="F206" s="161">
        <v>2713.5</v>
      </c>
      <c r="G206" s="161">
        <v>0</v>
      </c>
      <c r="H206" s="162">
        <v>0</v>
      </c>
      <c r="I206" s="160">
        <f t="shared" si="101"/>
        <v>3838.4</v>
      </c>
      <c r="J206" s="161">
        <v>1108.3</v>
      </c>
      <c r="K206" s="161">
        <v>2713.5</v>
      </c>
      <c r="L206" s="161">
        <v>0</v>
      </c>
      <c r="M206" s="163">
        <v>16.600000000000001</v>
      </c>
      <c r="N206" s="160">
        <f t="shared" si="112"/>
        <v>3838.3049999999998</v>
      </c>
      <c r="O206" s="161">
        <v>1108.3</v>
      </c>
      <c r="P206" s="161">
        <v>2713.4049999999997</v>
      </c>
      <c r="Q206" s="161">
        <v>0</v>
      </c>
      <c r="R206" s="162">
        <v>16.600000000000001</v>
      </c>
      <c r="S206" s="164">
        <f t="shared" si="104"/>
        <v>-9.5000000000254659E-2</v>
      </c>
      <c r="T206" s="161">
        <f t="shared" si="104"/>
        <v>0</v>
      </c>
      <c r="U206" s="161">
        <f t="shared" si="104"/>
        <v>-9.5000000000254659E-2</v>
      </c>
      <c r="V206" s="161">
        <f t="shared" si="104"/>
        <v>0</v>
      </c>
      <c r="W206" s="163">
        <f t="shared" si="104"/>
        <v>0</v>
      </c>
      <c r="X206" s="160">
        <f t="shared" si="111"/>
        <v>99.997525010421001</v>
      </c>
      <c r="Y206" s="161">
        <f t="shared" si="111"/>
        <v>100</v>
      </c>
      <c r="Z206" s="161">
        <f t="shared" si="111"/>
        <v>99.99649898654873</v>
      </c>
      <c r="AA206" s="161">
        <f t="shared" si="111"/>
        <v>0</v>
      </c>
      <c r="AB206" s="162">
        <f t="shared" si="111"/>
        <v>100</v>
      </c>
      <c r="AC206" s="165"/>
      <c r="AD206" s="166"/>
      <c r="AE206" s="167"/>
    </row>
    <row r="207" spans="1:31" ht="12.95" customHeight="1" x14ac:dyDescent="0.25">
      <c r="A207" s="171">
        <v>1163</v>
      </c>
      <c r="B207" s="158">
        <v>199</v>
      </c>
      <c r="C207" s="159" t="s">
        <v>1447</v>
      </c>
      <c r="D207" s="160">
        <f t="shared" si="99"/>
        <v>4673.2</v>
      </c>
      <c r="E207" s="161">
        <v>1193.7</v>
      </c>
      <c r="F207" s="161">
        <v>3479.5</v>
      </c>
      <c r="G207" s="161">
        <v>0</v>
      </c>
      <c r="H207" s="162">
        <v>0</v>
      </c>
      <c r="I207" s="160">
        <f t="shared" si="101"/>
        <v>4699.8999999999996</v>
      </c>
      <c r="J207" s="161">
        <v>1193.7</v>
      </c>
      <c r="K207" s="161">
        <v>3479.5</v>
      </c>
      <c r="L207" s="161">
        <v>0</v>
      </c>
      <c r="M207" s="163">
        <v>26.7</v>
      </c>
      <c r="N207" s="160">
        <f t="shared" si="112"/>
        <v>4449.6728999999996</v>
      </c>
      <c r="O207" s="161">
        <v>1193.7</v>
      </c>
      <c r="P207" s="161">
        <v>3229.2728999999999</v>
      </c>
      <c r="Q207" s="161">
        <v>0</v>
      </c>
      <c r="R207" s="162">
        <v>26.7</v>
      </c>
      <c r="S207" s="164">
        <f t="shared" si="104"/>
        <v>-250.22710000000006</v>
      </c>
      <c r="T207" s="161">
        <f t="shared" si="104"/>
        <v>0</v>
      </c>
      <c r="U207" s="161">
        <f t="shared" si="104"/>
        <v>-250.22710000000006</v>
      </c>
      <c r="V207" s="161">
        <f t="shared" si="104"/>
        <v>0</v>
      </c>
      <c r="W207" s="163">
        <f t="shared" si="104"/>
        <v>0</v>
      </c>
      <c r="X207" s="160">
        <f t="shared" si="111"/>
        <v>94.675905870337658</v>
      </c>
      <c r="Y207" s="161">
        <f t="shared" si="111"/>
        <v>100</v>
      </c>
      <c r="Z207" s="161">
        <f t="shared" si="111"/>
        <v>92.808532835177473</v>
      </c>
      <c r="AA207" s="161">
        <f t="shared" si="111"/>
        <v>0</v>
      </c>
      <c r="AB207" s="162">
        <f t="shared" si="111"/>
        <v>100</v>
      </c>
      <c r="AC207" s="165"/>
      <c r="AD207" s="166"/>
      <c r="AE207" s="167"/>
    </row>
    <row r="208" spans="1:31" ht="12.95" customHeight="1" x14ac:dyDescent="0.25">
      <c r="A208" s="171">
        <v>1164</v>
      </c>
      <c r="B208" s="158">
        <v>200</v>
      </c>
      <c r="C208" s="159" t="s">
        <v>1448</v>
      </c>
      <c r="D208" s="160">
        <f t="shared" si="99"/>
        <v>2585.6000000000004</v>
      </c>
      <c r="E208" s="161">
        <v>1035.4000000000001</v>
      </c>
      <c r="F208" s="161">
        <v>1550.2</v>
      </c>
      <c r="G208" s="161">
        <v>0</v>
      </c>
      <c r="H208" s="162">
        <v>0</v>
      </c>
      <c r="I208" s="160">
        <f t="shared" si="101"/>
        <v>2603.1000000000004</v>
      </c>
      <c r="J208" s="161">
        <v>1035.4000000000001</v>
      </c>
      <c r="K208" s="161">
        <v>1550.2</v>
      </c>
      <c r="L208" s="161">
        <v>0</v>
      </c>
      <c r="M208" s="163">
        <v>17.5</v>
      </c>
      <c r="N208" s="160">
        <f t="shared" si="112"/>
        <v>2554.0857999999998</v>
      </c>
      <c r="O208" s="161">
        <v>1035.4000000000001</v>
      </c>
      <c r="P208" s="161">
        <v>1501.1858</v>
      </c>
      <c r="Q208" s="161">
        <v>0</v>
      </c>
      <c r="R208" s="162">
        <v>17.5</v>
      </c>
      <c r="S208" s="164">
        <f t="shared" si="104"/>
        <v>-49.014200000000528</v>
      </c>
      <c r="T208" s="161">
        <f t="shared" si="104"/>
        <v>0</v>
      </c>
      <c r="U208" s="161">
        <f t="shared" si="104"/>
        <v>-49.014200000000073</v>
      </c>
      <c r="V208" s="161">
        <f t="shared" si="104"/>
        <v>0</v>
      </c>
      <c r="W208" s="163">
        <f t="shared" si="104"/>
        <v>0</v>
      </c>
      <c r="X208" s="160">
        <f t="shared" si="111"/>
        <v>98.117083477392313</v>
      </c>
      <c r="Y208" s="161">
        <f t="shared" si="111"/>
        <v>100</v>
      </c>
      <c r="Z208" s="161">
        <f t="shared" si="111"/>
        <v>96.83820152238421</v>
      </c>
      <c r="AA208" s="161">
        <f t="shared" si="111"/>
        <v>0</v>
      </c>
      <c r="AB208" s="162">
        <f t="shared" si="111"/>
        <v>100</v>
      </c>
      <c r="AC208" s="165"/>
      <c r="AD208" s="166"/>
      <c r="AE208" s="167"/>
    </row>
    <row r="209" spans="1:31" ht="12.95" customHeight="1" x14ac:dyDescent="0.25">
      <c r="A209" s="171">
        <v>1165</v>
      </c>
      <c r="B209" s="158">
        <v>201</v>
      </c>
      <c r="C209" s="159" t="s">
        <v>1449</v>
      </c>
      <c r="D209" s="160">
        <f t="shared" si="99"/>
        <v>1121.0999999999999</v>
      </c>
      <c r="E209" s="161">
        <v>853.4</v>
      </c>
      <c r="F209" s="161">
        <v>267.7</v>
      </c>
      <c r="G209" s="161">
        <v>0</v>
      </c>
      <c r="H209" s="162">
        <v>0</v>
      </c>
      <c r="I209" s="160">
        <f t="shared" si="101"/>
        <v>1147.5999999999999</v>
      </c>
      <c r="J209" s="161">
        <v>853.4</v>
      </c>
      <c r="K209" s="161">
        <v>267.7</v>
      </c>
      <c r="L209" s="161">
        <v>0</v>
      </c>
      <c r="M209" s="163">
        <v>26.5</v>
      </c>
      <c r="N209" s="160">
        <f t="shared" si="112"/>
        <v>1145.9018000000001</v>
      </c>
      <c r="O209" s="161">
        <v>853.4</v>
      </c>
      <c r="P209" s="161">
        <v>266.0018</v>
      </c>
      <c r="Q209" s="161">
        <v>0</v>
      </c>
      <c r="R209" s="162">
        <v>26.5</v>
      </c>
      <c r="S209" s="164">
        <f t="shared" si="104"/>
        <v>-1.6981999999998152</v>
      </c>
      <c r="T209" s="161">
        <f t="shared" si="104"/>
        <v>0</v>
      </c>
      <c r="U209" s="161">
        <f t="shared" si="104"/>
        <v>-1.6981999999999857</v>
      </c>
      <c r="V209" s="161">
        <f t="shared" si="104"/>
        <v>0</v>
      </c>
      <c r="W209" s="163">
        <f t="shared" si="104"/>
        <v>0</v>
      </c>
      <c r="X209" s="160">
        <f t="shared" si="111"/>
        <v>99.852021610317195</v>
      </c>
      <c r="Y209" s="161">
        <f t="shared" si="111"/>
        <v>100</v>
      </c>
      <c r="Z209" s="161">
        <f t="shared" si="111"/>
        <v>99.365633171460601</v>
      </c>
      <c r="AA209" s="161">
        <f t="shared" si="111"/>
        <v>0</v>
      </c>
      <c r="AB209" s="162">
        <f t="shared" si="111"/>
        <v>100</v>
      </c>
      <c r="AC209" s="165"/>
      <c r="AD209" s="166"/>
      <c r="AE209" s="167"/>
    </row>
    <row r="210" spans="1:31" ht="12.95" customHeight="1" x14ac:dyDescent="0.25">
      <c r="A210" s="171">
        <v>1166</v>
      </c>
      <c r="B210" s="158">
        <v>202</v>
      </c>
      <c r="C210" s="159" t="s">
        <v>1450</v>
      </c>
      <c r="D210" s="160">
        <f t="shared" si="99"/>
        <v>3399.6</v>
      </c>
      <c r="E210" s="161">
        <v>1052</v>
      </c>
      <c r="F210" s="161">
        <v>2169.5</v>
      </c>
      <c r="G210" s="161">
        <v>178.1</v>
      </c>
      <c r="H210" s="162">
        <v>0</v>
      </c>
      <c r="I210" s="160">
        <f t="shared" si="101"/>
        <v>3432.1</v>
      </c>
      <c r="J210" s="161">
        <v>1052</v>
      </c>
      <c r="K210" s="161">
        <v>2169.5</v>
      </c>
      <c r="L210" s="161">
        <v>178.1</v>
      </c>
      <c r="M210" s="163">
        <v>32.5</v>
      </c>
      <c r="N210" s="160">
        <f t="shared" si="112"/>
        <v>3244.4171999999999</v>
      </c>
      <c r="O210" s="161">
        <v>1052</v>
      </c>
      <c r="P210" s="161">
        <v>1981.8172</v>
      </c>
      <c r="Q210" s="161">
        <v>178.1</v>
      </c>
      <c r="R210" s="162">
        <v>32.5</v>
      </c>
      <c r="S210" s="164">
        <f t="shared" si="104"/>
        <v>-187.68280000000004</v>
      </c>
      <c r="T210" s="161">
        <f t="shared" si="104"/>
        <v>0</v>
      </c>
      <c r="U210" s="161">
        <f t="shared" si="104"/>
        <v>-187.68280000000004</v>
      </c>
      <c r="V210" s="161">
        <f t="shared" si="104"/>
        <v>0</v>
      </c>
      <c r="W210" s="163">
        <f t="shared" si="104"/>
        <v>0</v>
      </c>
      <c r="X210" s="160">
        <f t="shared" si="111"/>
        <v>94.531546283616436</v>
      </c>
      <c r="Y210" s="161">
        <f t="shared" si="111"/>
        <v>100</v>
      </c>
      <c r="Z210" s="161">
        <f t="shared" si="111"/>
        <v>91.349029730352612</v>
      </c>
      <c r="AA210" s="161">
        <f t="shared" si="111"/>
        <v>100</v>
      </c>
      <c r="AB210" s="162">
        <f t="shared" si="111"/>
        <v>100</v>
      </c>
      <c r="AC210" s="165"/>
      <c r="AD210" s="166"/>
      <c r="AE210" s="167"/>
    </row>
    <row r="211" spans="1:31" ht="12.95" customHeight="1" x14ac:dyDescent="0.25">
      <c r="A211" s="171">
        <v>1168</v>
      </c>
      <c r="B211" s="158">
        <v>203</v>
      </c>
      <c r="C211" s="159" t="s">
        <v>1451</v>
      </c>
      <c r="D211" s="160">
        <f t="shared" si="99"/>
        <v>1817.9</v>
      </c>
      <c r="E211" s="161">
        <v>878.8</v>
      </c>
      <c r="F211" s="161">
        <v>939.1</v>
      </c>
      <c r="G211" s="161">
        <v>0</v>
      </c>
      <c r="H211" s="162">
        <v>0</v>
      </c>
      <c r="I211" s="160">
        <f t="shared" si="101"/>
        <v>1836.7</v>
      </c>
      <c r="J211" s="161">
        <v>878.8</v>
      </c>
      <c r="K211" s="161">
        <v>939.1</v>
      </c>
      <c r="L211" s="161">
        <v>0</v>
      </c>
      <c r="M211" s="163">
        <v>18.8</v>
      </c>
      <c r="N211" s="160">
        <f t="shared" si="112"/>
        <v>1819.4721</v>
      </c>
      <c r="O211" s="161">
        <v>878.8</v>
      </c>
      <c r="P211" s="161">
        <v>921.87210000000005</v>
      </c>
      <c r="Q211" s="161">
        <v>0</v>
      </c>
      <c r="R211" s="162">
        <v>18.8</v>
      </c>
      <c r="S211" s="164">
        <f t="shared" si="104"/>
        <v>-17.227900000000091</v>
      </c>
      <c r="T211" s="161">
        <f t="shared" si="104"/>
        <v>0</v>
      </c>
      <c r="U211" s="161">
        <f t="shared" si="104"/>
        <v>-17.227899999999977</v>
      </c>
      <c r="V211" s="161">
        <f t="shared" si="104"/>
        <v>0</v>
      </c>
      <c r="W211" s="163">
        <f t="shared" si="104"/>
        <v>0</v>
      </c>
      <c r="X211" s="160">
        <f t="shared" si="111"/>
        <v>99.062018838133596</v>
      </c>
      <c r="Y211" s="161">
        <f t="shared" si="111"/>
        <v>100</v>
      </c>
      <c r="Z211" s="161">
        <f t="shared" si="111"/>
        <v>98.165488233414976</v>
      </c>
      <c r="AA211" s="161">
        <f t="shared" si="111"/>
        <v>0</v>
      </c>
      <c r="AB211" s="162">
        <f t="shared" si="111"/>
        <v>100</v>
      </c>
      <c r="AC211" s="165"/>
      <c r="AD211" s="166"/>
      <c r="AE211" s="167"/>
    </row>
    <row r="212" spans="1:31" ht="12.95" customHeight="1" x14ac:dyDescent="0.25">
      <c r="A212" s="171">
        <v>1169</v>
      </c>
      <c r="B212" s="158">
        <v>204</v>
      </c>
      <c r="C212" s="159" t="s">
        <v>1452</v>
      </c>
      <c r="D212" s="160">
        <f t="shared" si="99"/>
        <v>2831.5</v>
      </c>
      <c r="E212" s="161">
        <v>950</v>
      </c>
      <c r="F212" s="161">
        <v>1881.5</v>
      </c>
      <c r="G212" s="161">
        <v>0</v>
      </c>
      <c r="H212" s="162">
        <v>0</v>
      </c>
      <c r="I212" s="160">
        <f t="shared" si="101"/>
        <v>2846.8</v>
      </c>
      <c r="J212" s="161">
        <v>950</v>
      </c>
      <c r="K212" s="161">
        <v>1881.5000000000002</v>
      </c>
      <c r="L212" s="161">
        <v>0</v>
      </c>
      <c r="M212" s="163">
        <v>15.3</v>
      </c>
      <c r="N212" s="160">
        <f t="shared" si="112"/>
        <v>2614.8821000000003</v>
      </c>
      <c r="O212" s="161">
        <v>950</v>
      </c>
      <c r="P212" s="161">
        <v>1649.5821000000001</v>
      </c>
      <c r="Q212" s="161">
        <v>0</v>
      </c>
      <c r="R212" s="162">
        <v>15.3</v>
      </c>
      <c r="S212" s="164">
        <f t="shared" si="104"/>
        <v>-231.91789999999992</v>
      </c>
      <c r="T212" s="161">
        <f t="shared" si="104"/>
        <v>0</v>
      </c>
      <c r="U212" s="161">
        <f t="shared" si="104"/>
        <v>-231.91790000000015</v>
      </c>
      <c r="V212" s="161">
        <f t="shared" si="104"/>
        <v>0</v>
      </c>
      <c r="W212" s="163">
        <f t="shared" si="104"/>
        <v>0</v>
      </c>
      <c r="X212" s="160">
        <f t="shared" si="111"/>
        <v>91.853382745538852</v>
      </c>
      <c r="Y212" s="161">
        <f t="shared" si="111"/>
        <v>100</v>
      </c>
      <c r="Z212" s="161">
        <f t="shared" si="111"/>
        <v>87.673776242359807</v>
      </c>
      <c r="AA212" s="161">
        <f t="shared" si="111"/>
        <v>0</v>
      </c>
      <c r="AB212" s="162">
        <f t="shared" si="111"/>
        <v>100</v>
      </c>
      <c r="AC212" s="165"/>
      <c r="AD212" s="166"/>
      <c r="AE212" s="167"/>
    </row>
    <row r="213" spans="1:31" ht="12.95" customHeight="1" x14ac:dyDescent="0.25">
      <c r="A213" s="171">
        <v>1171</v>
      </c>
      <c r="B213" s="158">
        <v>205</v>
      </c>
      <c r="C213" s="159" t="s">
        <v>1453</v>
      </c>
      <c r="D213" s="160">
        <f t="shared" si="99"/>
        <v>5211.6000000000004</v>
      </c>
      <c r="E213" s="161">
        <v>1174.8</v>
      </c>
      <c r="F213" s="161">
        <v>4036.8</v>
      </c>
      <c r="G213" s="161">
        <v>0</v>
      </c>
      <c r="H213" s="162">
        <v>0</v>
      </c>
      <c r="I213" s="160">
        <f t="shared" si="101"/>
        <v>5273.4000000000005</v>
      </c>
      <c r="J213" s="161">
        <v>1174.8</v>
      </c>
      <c r="K213" s="161">
        <v>4036.8</v>
      </c>
      <c r="L213" s="161">
        <v>0</v>
      </c>
      <c r="M213" s="163">
        <v>61.800000000000004</v>
      </c>
      <c r="N213" s="160">
        <f t="shared" si="112"/>
        <v>5272.9748000000009</v>
      </c>
      <c r="O213" s="161">
        <v>1174.8</v>
      </c>
      <c r="P213" s="161">
        <v>4036.3748000000005</v>
      </c>
      <c r="Q213" s="161">
        <v>0</v>
      </c>
      <c r="R213" s="162">
        <v>61.800000000000004</v>
      </c>
      <c r="S213" s="164">
        <f t="shared" si="104"/>
        <v>-0.42519999999967695</v>
      </c>
      <c r="T213" s="161">
        <f t="shared" si="104"/>
        <v>0</v>
      </c>
      <c r="U213" s="161">
        <f t="shared" si="104"/>
        <v>-0.42519999999967695</v>
      </c>
      <c r="V213" s="161">
        <f t="shared" si="104"/>
        <v>0</v>
      </c>
      <c r="W213" s="163">
        <f t="shared" si="104"/>
        <v>0</v>
      </c>
      <c r="X213" s="160">
        <f t="shared" si="111"/>
        <v>99.991936890810479</v>
      </c>
      <c r="Y213" s="161">
        <f t="shared" si="111"/>
        <v>100</v>
      </c>
      <c r="Z213" s="161">
        <f t="shared" si="111"/>
        <v>99.989466904478803</v>
      </c>
      <c r="AA213" s="161">
        <f t="shared" si="111"/>
        <v>0</v>
      </c>
      <c r="AB213" s="162">
        <f t="shared" si="111"/>
        <v>100</v>
      </c>
      <c r="AC213" s="165"/>
      <c r="AD213" s="166"/>
      <c r="AE213" s="167"/>
    </row>
    <row r="214" spans="1:31" ht="12.95" customHeight="1" x14ac:dyDescent="0.25">
      <c r="A214" s="171">
        <v>1170</v>
      </c>
      <c r="B214" s="158">
        <v>206</v>
      </c>
      <c r="C214" s="159" t="s">
        <v>1454</v>
      </c>
      <c r="D214" s="160">
        <f t="shared" si="99"/>
        <v>3279.8</v>
      </c>
      <c r="E214" s="161">
        <v>916.9</v>
      </c>
      <c r="F214" s="161">
        <v>2362.9</v>
      </c>
      <c r="G214" s="161">
        <v>0</v>
      </c>
      <c r="H214" s="162">
        <v>0</v>
      </c>
      <c r="I214" s="160">
        <f t="shared" si="101"/>
        <v>3308.7000000000003</v>
      </c>
      <c r="J214" s="161">
        <v>916.9</v>
      </c>
      <c r="K214" s="161">
        <v>2362.9</v>
      </c>
      <c r="L214" s="161">
        <v>0</v>
      </c>
      <c r="M214" s="163">
        <v>28.9</v>
      </c>
      <c r="N214" s="160">
        <f t="shared" si="112"/>
        <v>3308.6996000000004</v>
      </c>
      <c r="O214" s="161">
        <v>916.9</v>
      </c>
      <c r="P214" s="161">
        <v>2362.8996000000002</v>
      </c>
      <c r="Q214" s="161">
        <v>0</v>
      </c>
      <c r="R214" s="162">
        <v>28.9</v>
      </c>
      <c r="S214" s="164">
        <f t="shared" si="104"/>
        <v>-3.9999999989959178E-4</v>
      </c>
      <c r="T214" s="161">
        <f t="shared" si="104"/>
        <v>0</v>
      </c>
      <c r="U214" s="161">
        <f t="shared" si="104"/>
        <v>-3.9999999989959178E-4</v>
      </c>
      <c r="V214" s="161">
        <f t="shared" si="104"/>
        <v>0</v>
      </c>
      <c r="W214" s="163">
        <f t="shared" si="104"/>
        <v>0</v>
      </c>
      <c r="X214" s="160">
        <f t="shared" si="111"/>
        <v>99.999987910659783</v>
      </c>
      <c r="Y214" s="161">
        <f t="shared" si="111"/>
        <v>100</v>
      </c>
      <c r="Z214" s="161">
        <f t="shared" si="111"/>
        <v>99.99998307164924</v>
      </c>
      <c r="AA214" s="161">
        <f t="shared" si="111"/>
        <v>0</v>
      </c>
      <c r="AB214" s="162">
        <f t="shared" si="111"/>
        <v>100</v>
      </c>
      <c r="AC214" s="165"/>
      <c r="AD214" s="166"/>
      <c r="AE214" s="167"/>
    </row>
    <row r="215" spans="1:31" ht="12.95" customHeight="1" x14ac:dyDescent="0.25">
      <c r="A215" s="171">
        <v>1172</v>
      </c>
      <c r="B215" s="158">
        <v>207</v>
      </c>
      <c r="C215" s="159" t="s">
        <v>1455</v>
      </c>
      <c r="D215" s="160">
        <f t="shared" si="99"/>
        <v>4696.7000000000007</v>
      </c>
      <c r="E215" s="161">
        <v>1239.9000000000001</v>
      </c>
      <c r="F215" s="161">
        <v>3456.8</v>
      </c>
      <c r="G215" s="161">
        <v>0</v>
      </c>
      <c r="H215" s="162">
        <v>0</v>
      </c>
      <c r="I215" s="160">
        <f t="shared" si="101"/>
        <v>4728.3000000000011</v>
      </c>
      <c r="J215" s="161">
        <v>1239.9000000000001</v>
      </c>
      <c r="K215" s="161">
        <v>3456.8</v>
      </c>
      <c r="L215" s="161">
        <v>0</v>
      </c>
      <c r="M215" s="163">
        <v>31.6</v>
      </c>
      <c r="N215" s="160">
        <f t="shared" si="112"/>
        <v>4727.840400000001</v>
      </c>
      <c r="O215" s="161">
        <v>1239.9000000000001</v>
      </c>
      <c r="P215" s="161">
        <v>3456.3404</v>
      </c>
      <c r="Q215" s="161">
        <v>0</v>
      </c>
      <c r="R215" s="162">
        <v>31.6</v>
      </c>
      <c r="S215" s="164">
        <f t="shared" si="104"/>
        <v>-0.45960000000013679</v>
      </c>
      <c r="T215" s="161">
        <f t="shared" si="104"/>
        <v>0</v>
      </c>
      <c r="U215" s="161">
        <f t="shared" si="104"/>
        <v>-0.45960000000013679</v>
      </c>
      <c r="V215" s="161">
        <f t="shared" si="104"/>
        <v>0</v>
      </c>
      <c r="W215" s="163">
        <f t="shared" si="104"/>
        <v>0</v>
      </c>
      <c r="X215" s="160">
        <f t="shared" si="111"/>
        <v>99.990279804580922</v>
      </c>
      <c r="Y215" s="161">
        <f t="shared" si="111"/>
        <v>100</v>
      </c>
      <c r="Z215" s="161">
        <f t="shared" si="111"/>
        <v>99.986704466558663</v>
      </c>
      <c r="AA215" s="161">
        <f t="shared" si="111"/>
        <v>0</v>
      </c>
      <c r="AB215" s="162">
        <f t="shared" si="111"/>
        <v>100</v>
      </c>
      <c r="AC215" s="165"/>
      <c r="AD215" s="166"/>
      <c r="AE215" s="167"/>
    </row>
    <row r="216" spans="1:31" ht="12.95" customHeight="1" x14ac:dyDescent="0.25">
      <c r="A216" s="171">
        <v>1173</v>
      </c>
      <c r="B216" s="158">
        <v>208</v>
      </c>
      <c r="C216" s="159" t="s">
        <v>1456</v>
      </c>
      <c r="D216" s="160">
        <f t="shared" si="99"/>
        <v>2610</v>
      </c>
      <c r="E216" s="161">
        <v>1140.4000000000001</v>
      </c>
      <c r="F216" s="161">
        <v>1469.6</v>
      </c>
      <c r="G216" s="161">
        <v>0</v>
      </c>
      <c r="H216" s="162">
        <v>0</v>
      </c>
      <c r="I216" s="160">
        <f t="shared" si="101"/>
        <v>2623</v>
      </c>
      <c r="J216" s="161">
        <v>1140.4000000000001</v>
      </c>
      <c r="K216" s="161">
        <v>1469.6000000000001</v>
      </c>
      <c r="L216" s="161">
        <v>0</v>
      </c>
      <c r="M216" s="163">
        <v>13</v>
      </c>
      <c r="N216" s="160">
        <f t="shared" si="112"/>
        <v>2595.9773000000005</v>
      </c>
      <c r="O216" s="161">
        <v>1140.4000000000001</v>
      </c>
      <c r="P216" s="161">
        <v>1442.5773000000002</v>
      </c>
      <c r="Q216" s="161">
        <v>0</v>
      </c>
      <c r="R216" s="162">
        <v>13</v>
      </c>
      <c r="S216" s="164">
        <f t="shared" si="104"/>
        <v>-27.022699999999531</v>
      </c>
      <c r="T216" s="161">
        <f t="shared" si="104"/>
        <v>0</v>
      </c>
      <c r="U216" s="161">
        <f t="shared" si="104"/>
        <v>-27.022699999999986</v>
      </c>
      <c r="V216" s="161">
        <f t="shared" si="104"/>
        <v>0</v>
      </c>
      <c r="W216" s="163">
        <f t="shared" si="104"/>
        <v>0</v>
      </c>
      <c r="X216" s="160">
        <f t="shared" si="111"/>
        <v>98.969778879146034</v>
      </c>
      <c r="Y216" s="161">
        <f t="shared" si="111"/>
        <v>100</v>
      </c>
      <c r="Z216" s="161">
        <f t="shared" si="111"/>
        <v>98.161220740337512</v>
      </c>
      <c r="AA216" s="161">
        <f t="shared" si="111"/>
        <v>0</v>
      </c>
      <c r="AB216" s="162">
        <f t="shared" si="111"/>
        <v>100</v>
      </c>
      <c r="AC216" s="165"/>
      <c r="AD216" s="166"/>
      <c r="AE216" s="167"/>
    </row>
    <row r="217" spans="1:31" ht="12.95" customHeight="1" x14ac:dyDescent="0.25">
      <c r="A217" s="171">
        <v>1174</v>
      </c>
      <c r="B217" s="158">
        <v>209</v>
      </c>
      <c r="C217" s="159" t="s">
        <v>1457</v>
      </c>
      <c r="D217" s="160">
        <f t="shared" si="99"/>
        <v>3904.7</v>
      </c>
      <c r="E217" s="161">
        <v>1153</v>
      </c>
      <c r="F217" s="161">
        <v>2751.7</v>
      </c>
      <c r="G217" s="161">
        <v>0</v>
      </c>
      <c r="H217" s="162">
        <v>0</v>
      </c>
      <c r="I217" s="160">
        <f t="shared" si="101"/>
        <v>3929.2999999999997</v>
      </c>
      <c r="J217" s="161">
        <v>1153</v>
      </c>
      <c r="K217" s="161">
        <v>2751.7</v>
      </c>
      <c r="L217" s="161">
        <v>0</v>
      </c>
      <c r="M217" s="163">
        <v>24.6</v>
      </c>
      <c r="N217" s="160">
        <f t="shared" si="112"/>
        <v>3683.5196000000001</v>
      </c>
      <c r="O217" s="161">
        <v>1153</v>
      </c>
      <c r="P217" s="161">
        <v>2505.9196000000002</v>
      </c>
      <c r="Q217" s="161">
        <v>0</v>
      </c>
      <c r="R217" s="162">
        <v>24.6</v>
      </c>
      <c r="S217" s="164">
        <f t="shared" si="104"/>
        <v>-245.78039999999964</v>
      </c>
      <c r="T217" s="161">
        <f t="shared" si="104"/>
        <v>0</v>
      </c>
      <c r="U217" s="161">
        <f t="shared" si="104"/>
        <v>-245.78039999999964</v>
      </c>
      <c r="V217" s="161">
        <f t="shared" si="104"/>
        <v>0</v>
      </c>
      <c r="W217" s="163">
        <f t="shared" si="104"/>
        <v>0</v>
      </c>
      <c r="X217" s="160">
        <f t="shared" si="111"/>
        <v>93.744931667218083</v>
      </c>
      <c r="Y217" s="161">
        <f t="shared" si="111"/>
        <v>100</v>
      </c>
      <c r="Z217" s="161">
        <f t="shared" si="111"/>
        <v>91.068052476650806</v>
      </c>
      <c r="AA217" s="161">
        <f t="shared" si="111"/>
        <v>0</v>
      </c>
      <c r="AB217" s="162">
        <f t="shared" si="111"/>
        <v>100</v>
      </c>
      <c r="AC217" s="165"/>
      <c r="AD217" s="166"/>
      <c r="AE217" s="167"/>
    </row>
    <row r="218" spans="1:31" ht="12.95" customHeight="1" x14ac:dyDescent="0.25">
      <c r="A218" s="171">
        <v>1175</v>
      </c>
      <c r="B218" s="158">
        <v>210</v>
      </c>
      <c r="C218" s="159" t="s">
        <v>1458</v>
      </c>
      <c r="D218" s="160">
        <f t="shared" si="99"/>
        <v>2956.5</v>
      </c>
      <c r="E218" s="161">
        <v>1142.5999999999999</v>
      </c>
      <c r="F218" s="161">
        <v>1813.9</v>
      </c>
      <c r="G218" s="161">
        <v>0</v>
      </c>
      <c r="H218" s="162">
        <v>0</v>
      </c>
      <c r="I218" s="160">
        <f t="shared" si="101"/>
        <v>2992.7</v>
      </c>
      <c r="J218" s="161">
        <v>1142.5999999999999</v>
      </c>
      <c r="K218" s="161">
        <v>1813.8999999999999</v>
      </c>
      <c r="L218" s="161">
        <v>0</v>
      </c>
      <c r="M218" s="163">
        <v>36.200000000000003</v>
      </c>
      <c r="N218" s="160">
        <f t="shared" si="112"/>
        <v>2692.8047999999999</v>
      </c>
      <c r="O218" s="161">
        <v>1142.5999999999999</v>
      </c>
      <c r="P218" s="161">
        <v>1514.0048000000002</v>
      </c>
      <c r="Q218" s="161">
        <v>0</v>
      </c>
      <c r="R218" s="162">
        <v>36.200000000000003</v>
      </c>
      <c r="S218" s="164">
        <f t="shared" si="104"/>
        <v>-299.89519999999993</v>
      </c>
      <c r="T218" s="161">
        <f t="shared" si="104"/>
        <v>0</v>
      </c>
      <c r="U218" s="161">
        <f t="shared" si="104"/>
        <v>-299.8951999999997</v>
      </c>
      <c r="V218" s="161">
        <f t="shared" si="104"/>
        <v>0</v>
      </c>
      <c r="W218" s="163">
        <f t="shared" si="104"/>
        <v>0</v>
      </c>
      <c r="X218" s="160">
        <f t="shared" si="111"/>
        <v>89.979109165636388</v>
      </c>
      <c r="Y218" s="161">
        <f t="shared" si="111"/>
        <v>100</v>
      </c>
      <c r="Z218" s="161">
        <f t="shared" si="111"/>
        <v>83.466828380836887</v>
      </c>
      <c r="AA218" s="161">
        <f t="shared" si="111"/>
        <v>0</v>
      </c>
      <c r="AB218" s="162">
        <f t="shared" si="111"/>
        <v>100</v>
      </c>
      <c r="AC218" s="165"/>
      <c r="AD218" s="166"/>
      <c r="AE218" s="167"/>
    </row>
    <row r="219" spans="1:31" ht="12.95" customHeight="1" x14ac:dyDescent="0.25">
      <c r="A219" s="171">
        <v>1176</v>
      </c>
      <c r="B219" s="158">
        <v>211</v>
      </c>
      <c r="C219" s="159" t="s">
        <v>1459</v>
      </c>
      <c r="D219" s="160">
        <f t="shared" si="99"/>
        <v>13976.1</v>
      </c>
      <c r="E219" s="161">
        <v>1834.6</v>
      </c>
      <c r="F219" s="161">
        <v>12141.5</v>
      </c>
      <c r="G219" s="161">
        <v>0</v>
      </c>
      <c r="H219" s="162">
        <v>0</v>
      </c>
      <c r="I219" s="160">
        <f t="shared" si="101"/>
        <v>14055.7</v>
      </c>
      <c r="J219" s="161">
        <v>1834.6</v>
      </c>
      <c r="K219" s="161">
        <v>12141.5</v>
      </c>
      <c r="L219" s="161">
        <v>0</v>
      </c>
      <c r="M219" s="163">
        <v>79.599999999999994</v>
      </c>
      <c r="N219" s="160">
        <f t="shared" si="112"/>
        <v>11885.4115</v>
      </c>
      <c r="O219" s="161">
        <v>1834.6</v>
      </c>
      <c r="P219" s="161">
        <v>9971.2114999999994</v>
      </c>
      <c r="Q219" s="161">
        <v>0</v>
      </c>
      <c r="R219" s="162">
        <v>79.599999999999994</v>
      </c>
      <c r="S219" s="164">
        <f t="shared" si="104"/>
        <v>-2170.2885000000006</v>
      </c>
      <c r="T219" s="161">
        <f t="shared" si="104"/>
        <v>0</v>
      </c>
      <c r="U219" s="161">
        <f t="shared" si="104"/>
        <v>-2170.2885000000006</v>
      </c>
      <c r="V219" s="161">
        <f t="shared" si="104"/>
        <v>0</v>
      </c>
      <c r="W219" s="163">
        <f t="shared" si="104"/>
        <v>0</v>
      </c>
      <c r="X219" s="160">
        <f t="shared" si="111"/>
        <v>84.559370931365919</v>
      </c>
      <c r="Y219" s="161">
        <f t="shared" si="111"/>
        <v>100</v>
      </c>
      <c r="Z219" s="161">
        <f t="shared" si="111"/>
        <v>82.125038092492687</v>
      </c>
      <c r="AA219" s="161">
        <f t="shared" si="111"/>
        <v>0</v>
      </c>
      <c r="AB219" s="162">
        <f t="shared" si="111"/>
        <v>100</v>
      </c>
      <c r="AC219" s="165"/>
      <c r="AD219" s="166"/>
      <c r="AE219" s="167"/>
    </row>
    <row r="220" spans="1:31" ht="12.95" customHeight="1" x14ac:dyDescent="0.25">
      <c r="A220" s="171">
        <v>1177</v>
      </c>
      <c r="B220" s="158">
        <v>212</v>
      </c>
      <c r="C220" s="159" t="s">
        <v>1460</v>
      </c>
      <c r="D220" s="160">
        <f t="shared" si="99"/>
        <v>3658.9</v>
      </c>
      <c r="E220" s="161">
        <v>1050.9000000000001</v>
      </c>
      <c r="F220" s="161">
        <v>2608</v>
      </c>
      <c r="G220" s="161">
        <v>0</v>
      </c>
      <c r="H220" s="162">
        <v>0</v>
      </c>
      <c r="I220" s="160">
        <f t="shared" si="101"/>
        <v>3676.1</v>
      </c>
      <c r="J220" s="161">
        <v>1050.9000000000001</v>
      </c>
      <c r="K220" s="161">
        <v>2608</v>
      </c>
      <c r="L220" s="161">
        <v>0</v>
      </c>
      <c r="M220" s="163">
        <v>17.2</v>
      </c>
      <c r="N220" s="160">
        <f t="shared" si="112"/>
        <v>3675.2150999999999</v>
      </c>
      <c r="O220" s="161">
        <v>1050.9000000000001</v>
      </c>
      <c r="P220" s="161">
        <v>2607.1151</v>
      </c>
      <c r="Q220" s="161">
        <v>0</v>
      </c>
      <c r="R220" s="162">
        <v>17.2</v>
      </c>
      <c r="S220" s="164">
        <f t="shared" si="104"/>
        <v>-0.88490000000001601</v>
      </c>
      <c r="T220" s="161">
        <f t="shared" si="104"/>
        <v>0</v>
      </c>
      <c r="U220" s="161">
        <f t="shared" si="104"/>
        <v>-0.88490000000001601</v>
      </c>
      <c r="V220" s="161">
        <f t="shared" si="104"/>
        <v>0</v>
      </c>
      <c r="W220" s="163">
        <f t="shared" si="104"/>
        <v>0</v>
      </c>
      <c r="X220" s="160">
        <f t="shared" si="111"/>
        <v>99.975928293571997</v>
      </c>
      <c r="Y220" s="161">
        <f t="shared" si="111"/>
        <v>100</v>
      </c>
      <c r="Z220" s="161">
        <f t="shared" si="111"/>
        <v>99.966069785276062</v>
      </c>
      <c r="AA220" s="161">
        <f t="shared" si="111"/>
        <v>0</v>
      </c>
      <c r="AB220" s="162">
        <f t="shared" si="111"/>
        <v>100</v>
      </c>
      <c r="AC220" s="165"/>
      <c r="AD220" s="166"/>
      <c r="AE220" s="167"/>
    </row>
    <row r="221" spans="1:31" ht="12.95" customHeight="1" x14ac:dyDescent="0.25">
      <c r="A221" s="171">
        <v>1179</v>
      </c>
      <c r="B221" s="158">
        <v>214</v>
      </c>
      <c r="C221" s="159" t="s">
        <v>1461</v>
      </c>
      <c r="D221" s="160">
        <f t="shared" si="99"/>
        <v>4705.8</v>
      </c>
      <c r="E221" s="161">
        <v>1252.8</v>
      </c>
      <c r="F221" s="161">
        <v>3453</v>
      </c>
      <c r="G221" s="161">
        <v>0</v>
      </c>
      <c r="H221" s="162">
        <v>0</v>
      </c>
      <c r="I221" s="160">
        <f t="shared" si="101"/>
        <v>4723</v>
      </c>
      <c r="J221" s="161">
        <v>1252.8</v>
      </c>
      <c r="K221" s="161">
        <v>3453</v>
      </c>
      <c r="L221" s="161">
        <v>0</v>
      </c>
      <c r="M221" s="163">
        <v>17.2</v>
      </c>
      <c r="N221" s="160">
        <f t="shared" si="112"/>
        <v>4702.7295999999997</v>
      </c>
      <c r="O221" s="161">
        <v>1252.8</v>
      </c>
      <c r="P221" s="161">
        <v>3432.7296000000001</v>
      </c>
      <c r="Q221" s="161">
        <v>0</v>
      </c>
      <c r="R221" s="162">
        <v>17.2</v>
      </c>
      <c r="S221" s="164">
        <f t="shared" si="104"/>
        <v>-20.270400000000336</v>
      </c>
      <c r="T221" s="161">
        <f t="shared" si="104"/>
        <v>0</v>
      </c>
      <c r="U221" s="161">
        <f t="shared" si="104"/>
        <v>-20.270399999999881</v>
      </c>
      <c r="V221" s="161">
        <f t="shared" si="104"/>
        <v>0</v>
      </c>
      <c r="W221" s="163">
        <f t="shared" si="104"/>
        <v>0</v>
      </c>
      <c r="X221" s="160">
        <f t="shared" si="111"/>
        <v>99.570815159856025</v>
      </c>
      <c r="Y221" s="161">
        <f t="shared" si="111"/>
        <v>100</v>
      </c>
      <c r="Z221" s="161">
        <f t="shared" si="111"/>
        <v>99.412962641181579</v>
      </c>
      <c r="AA221" s="161">
        <f t="shared" si="111"/>
        <v>0</v>
      </c>
      <c r="AB221" s="162">
        <f t="shared" si="111"/>
        <v>100</v>
      </c>
      <c r="AC221" s="165"/>
      <c r="AD221" s="166"/>
      <c r="AE221" s="167"/>
    </row>
    <row r="222" spans="1:31" ht="12.95" customHeight="1" x14ac:dyDescent="0.25">
      <c r="A222" s="171">
        <v>1178</v>
      </c>
      <c r="B222" s="158">
        <v>213</v>
      </c>
      <c r="C222" s="159" t="s">
        <v>1462</v>
      </c>
      <c r="D222" s="160">
        <f>SUM(E222:H222)</f>
        <v>3868.8</v>
      </c>
      <c r="E222" s="161">
        <v>1110.3</v>
      </c>
      <c r="F222" s="161">
        <v>2758.5</v>
      </c>
      <c r="G222" s="161">
        <v>0</v>
      </c>
      <c r="H222" s="162">
        <v>0</v>
      </c>
      <c r="I222" s="160">
        <f>SUM(J222:M222)</f>
        <v>3902.9</v>
      </c>
      <c r="J222" s="161">
        <v>1110.3</v>
      </c>
      <c r="K222" s="161">
        <v>2758.5</v>
      </c>
      <c r="L222" s="161">
        <v>0</v>
      </c>
      <c r="M222" s="163">
        <v>34.1</v>
      </c>
      <c r="N222" s="160">
        <f>SUM(O222:R222)</f>
        <v>3902.3917999999999</v>
      </c>
      <c r="O222" s="161">
        <v>1110.3</v>
      </c>
      <c r="P222" s="161">
        <v>2757.9917999999998</v>
      </c>
      <c r="Q222" s="161">
        <v>0</v>
      </c>
      <c r="R222" s="162">
        <v>34.1</v>
      </c>
      <c r="S222" s="164">
        <f>N222-I222</f>
        <v>-0.50820000000021537</v>
      </c>
      <c r="T222" s="161">
        <f>O222-J222</f>
        <v>0</v>
      </c>
      <c r="U222" s="161">
        <f>P222-K222</f>
        <v>-0.50820000000021537</v>
      </c>
      <c r="V222" s="161">
        <f>Q222-L222</f>
        <v>0</v>
      </c>
      <c r="W222" s="163">
        <f>R222-M222</f>
        <v>0</v>
      </c>
      <c r="X222" s="160">
        <f>IF(I222=0,0,N222/I222*100)</f>
        <v>99.986978913115891</v>
      </c>
      <c r="Y222" s="161">
        <f>IF(J222=0,0,O222/J222*100)</f>
        <v>100</v>
      </c>
      <c r="Z222" s="161">
        <f>IF(K222=0,0,P222/K222*100)</f>
        <v>99.981576943991286</v>
      </c>
      <c r="AA222" s="161">
        <f>IF(L222=0,0,Q222/L222*100)</f>
        <v>0</v>
      </c>
      <c r="AB222" s="162">
        <f>IF(M222=0,0,R222/M222*100)</f>
        <v>100</v>
      </c>
      <c r="AC222" s="165"/>
      <c r="AD222" s="166"/>
      <c r="AE222" s="167"/>
    </row>
    <row r="223" spans="1:31" ht="12.95" customHeight="1" x14ac:dyDescent="0.25">
      <c r="A223" s="171">
        <v>1180</v>
      </c>
      <c r="B223" s="158">
        <v>215</v>
      </c>
      <c r="C223" s="159" t="s">
        <v>1463</v>
      </c>
      <c r="D223" s="160">
        <f t="shared" si="99"/>
        <v>5170.8999999999996</v>
      </c>
      <c r="E223" s="161">
        <v>1449.7</v>
      </c>
      <c r="F223" s="161">
        <v>3721.2</v>
      </c>
      <c r="G223" s="161">
        <v>0</v>
      </c>
      <c r="H223" s="162">
        <v>0</v>
      </c>
      <c r="I223" s="160">
        <f t="shared" si="101"/>
        <v>5207</v>
      </c>
      <c r="J223" s="161">
        <v>1449.7</v>
      </c>
      <c r="K223" s="161">
        <v>3721.2</v>
      </c>
      <c r="L223" s="161">
        <v>0</v>
      </c>
      <c r="M223" s="163">
        <v>36.1</v>
      </c>
      <c r="N223" s="160">
        <f t="shared" si="112"/>
        <v>5206.9985999999999</v>
      </c>
      <c r="O223" s="161">
        <v>1449.7</v>
      </c>
      <c r="P223" s="161">
        <v>3721.1985999999997</v>
      </c>
      <c r="Q223" s="161">
        <v>0</v>
      </c>
      <c r="R223" s="162">
        <v>36.1</v>
      </c>
      <c r="S223" s="164">
        <f t="shared" si="104"/>
        <v>-1.4000000001033186E-3</v>
      </c>
      <c r="T223" s="161">
        <f t="shared" si="104"/>
        <v>0</v>
      </c>
      <c r="U223" s="161">
        <f t="shared" si="104"/>
        <v>-1.4000000001033186E-3</v>
      </c>
      <c r="V223" s="161">
        <f t="shared" si="104"/>
        <v>0</v>
      </c>
      <c r="W223" s="163">
        <f t="shared" si="104"/>
        <v>0</v>
      </c>
      <c r="X223" s="160">
        <f t="shared" si="111"/>
        <v>99.999973113116951</v>
      </c>
      <c r="Y223" s="161">
        <f t="shared" si="111"/>
        <v>100</v>
      </c>
      <c r="Z223" s="161">
        <f t="shared" si="111"/>
        <v>99.999962377727613</v>
      </c>
      <c r="AA223" s="161">
        <f t="shared" si="111"/>
        <v>0</v>
      </c>
      <c r="AB223" s="162">
        <f t="shared" si="111"/>
        <v>100</v>
      </c>
      <c r="AC223" s="165"/>
      <c r="AD223" s="166"/>
      <c r="AE223" s="167"/>
    </row>
    <row r="224" spans="1:31" ht="12.95" customHeight="1" x14ac:dyDescent="0.25">
      <c r="A224" s="171">
        <v>1181</v>
      </c>
      <c r="B224" s="158">
        <v>216</v>
      </c>
      <c r="C224" s="159" t="s">
        <v>1464</v>
      </c>
      <c r="D224" s="160">
        <f t="shared" si="99"/>
        <v>2220.6999999999998</v>
      </c>
      <c r="E224" s="161">
        <v>1071.5</v>
      </c>
      <c r="F224" s="161">
        <v>1149.2</v>
      </c>
      <c r="G224" s="161">
        <v>0</v>
      </c>
      <c r="H224" s="162">
        <v>0</v>
      </c>
      <c r="I224" s="160">
        <f t="shared" si="101"/>
        <v>2232.7999999999997</v>
      </c>
      <c r="J224" s="161">
        <v>1071.5</v>
      </c>
      <c r="K224" s="161">
        <v>1149.2</v>
      </c>
      <c r="L224" s="161">
        <v>0</v>
      </c>
      <c r="M224" s="163">
        <v>12.1</v>
      </c>
      <c r="N224" s="160">
        <f t="shared" si="112"/>
        <v>2206.5880999999999</v>
      </c>
      <c r="O224" s="161">
        <v>1071.5</v>
      </c>
      <c r="P224" s="161">
        <v>1122.9881</v>
      </c>
      <c r="Q224" s="161">
        <v>0</v>
      </c>
      <c r="R224" s="162">
        <v>12.1</v>
      </c>
      <c r="S224" s="164">
        <f t="shared" si="104"/>
        <v>-26.211899999999787</v>
      </c>
      <c r="T224" s="161">
        <f t="shared" si="104"/>
        <v>0</v>
      </c>
      <c r="U224" s="161">
        <f t="shared" si="104"/>
        <v>-26.211900000000014</v>
      </c>
      <c r="V224" s="161">
        <f t="shared" si="104"/>
        <v>0</v>
      </c>
      <c r="W224" s="163">
        <f t="shared" si="104"/>
        <v>0</v>
      </c>
      <c r="X224" s="160">
        <f t="shared" si="111"/>
        <v>98.826052490146907</v>
      </c>
      <c r="Y224" s="161">
        <f t="shared" si="111"/>
        <v>100</v>
      </c>
      <c r="Z224" s="161">
        <f t="shared" si="111"/>
        <v>97.719117647058823</v>
      </c>
      <c r="AA224" s="161">
        <f t="shared" si="111"/>
        <v>0</v>
      </c>
      <c r="AB224" s="162">
        <f t="shared" si="111"/>
        <v>100</v>
      </c>
      <c r="AC224" s="165"/>
      <c r="AD224" s="166"/>
      <c r="AE224" s="167"/>
    </row>
    <row r="225" spans="1:31" ht="7.5" customHeight="1" x14ac:dyDescent="0.25">
      <c r="A225" s="158"/>
      <c r="B225" s="158">
        <v>217</v>
      </c>
      <c r="C225" s="159"/>
      <c r="D225" s="160"/>
      <c r="E225" s="161"/>
      <c r="F225" s="161"/>
      <c r="G225" s="161"/>
      <c r="H225" s="162"/>
      <c r="I225" s="160"/>
      <c r="J225" s="161"/>
      <c r="K225" s="161"/>
      <c r="L225" s="161"/>
      <c r="M225" s="163">
        <v>0</v>
      </c>
      <c r="N225" s="160"/>
      <c r="O225" s="161"/>
      <c r="P225" s="161"/>
      <c r="Q225" s="161"/>
      <c r="R225" s="162"/>
      <c r="S225" s="164"/>
      <c r="T225" s="161"/>
      <c r="U225" s="161"/>
      <c r="V225" s="161"/>
      <c r="W225" s="163"/>
      <c r="X225" s="160"/>
      <c r="Y225" s="161"/>
      <c r="Z225" s="161"/>
      <c r="AA225" s="161"/>
      <c r="AB225" s="162"/>
      <c r="AC225" s="165"/>
      <c r="AD225" s="166"/>
      <c r="AE225" s="167"/>
    </row>
    <row r="226" spans="1:31" ht="12.95" customHeight="1" x14ac:dyDescent="0.25">
      <c r="A226" s="158"/>
      <c r="B226" s="158">
        <v>218</v>
      </c>
      <c r="C226" s="152" t="s">
        <v>1465</v>
      </c>
      <c r="D226" s="156">
        <f t="shared" ref="D226:D256" si="113">SUM(E226:H226)</f>
        <v>372732.5</v>
      </c>
      <c r="E226" s="153">
        <f>E227+E228</f>
        <v>77871.5</v>
      </c>
      <c r="F226" s="153">
        <f t="shared" ref="F226:H226" si="114">F227+F228</f>
        <v>294765.3</v>
      </c>
      <c r="G226" s="153">
        <f t="shared" si="114"/>
        <v>95.7</v>
      </c>
      <c r="H226" s="154">
        <f t="shared" si="114"/>
        <v>0</v>
      </c>
      <c r="I226" s="156">
        <f t="shared" ref="I226:I256" si="115">SUM(J226:M226)</f>
        <v>377779.3</v>
      </c>
      <c r="J226" s="153">
        <f>J227+J228</f>
        <v>77871.5</v>
      </c>
      <c r="K226" s="153">
        <f>K227+K228</f>
        <v>296706.5</v>
      </c>
      <c r="L226" s="153">
        <f t="shared" ref="L226:M226" si="116">L227+L228</f>
        <v>95.7</v>
      </c>
      <c r="M226" s="155">
        <f t="shared" si="116"/>
        <v>3105.5999999999995</v>
      </c>
      <c r="N226" s="156">
        <f>N227+N228</f>
        <v>362483.95449999999</v>
      </c>
      <c r="O226" s="153">
        <f t="shared" ref="O226:R226" si="117">O227+O228</f>
        <v>77871.5</v>
      </c>
      <c r="P226" s="153">
        <f t="shared" si="117"/>
        <v>281411.15449999995</v>
      </c>
      <c r="Q226" s="153">
        <f t="shared" si="117"/>
        <v>95.7</v>
      </c>
      <c r="R226" s="154">
        <f t="shared" si="117"/>
        <v>3105.5999999999995</v>
      </c>
      <c r="S226" s="157">
        <f t="shared" ref="S226:W256" si="118">N226-I226</f>
        <v>-15295.345499999996</v>
      </c>
      <c r="T226" s="153">
        <f t="shared" si="118"/>
        <v>0</v>
      </c>
      <c r="U226" s="153">
        <f t="shared" si="118"/>
        <v>-15295.345500000054</v>
      </c>
      <c r="V226" s="153">
        <f t="shared" si="118"/>
        <v>0</v>
      </c>
      <c r="W226" s="155">
        <f t="shared" si="118"/>
        <v>0</v>
      </c>
      <c r="X226" s="156">
        <f t="shared" si="111"/>
        <v>95.951248387616801</v>
      </c>
      <c r="Y226" s="153">
        <f t="shared" si="111"/>
        <v>100</v>
      </c>
      <c r="Z226" s="153">
        <f t="shared" si="111"/>
        <v>94.844957727585992</v>
      </c>
      <c r="AA226" s="153">
        <f t="shared" si="111"/>
        <v>100</v>
      </c>
      <c r="AB226" s="154">
        <f t="shared" si="111"/>
        <v>100</v>
      </c>
      <c r="AC226" s="147"/>
      <c r="AD226" s="166"/>
      <c r="AE226" s="167"/>
    </row>
    <row r="227" spans="1:31" s="170" customFormat="1" ht="12.95" customHeight="1" x14ac:dyDescent="0.2">
      <c r="A227" s="158"/>
      <c r="B227" s="158">
        <v>219</v>
      </c>
      <c r="C227" s="152" t="s">
        <v>1287</v>
      </c>
      <c r="D227" s="156">
        <f t="shared" si="113"/>
        <v>247495.89999999997</v>
      </c>
      <c r="E227" s="153">
        <f>E229</f>
        <v>45894.2</v>
      </c>
      <c r="F227" s="153">
        <f t="shared" ref="F227:H227" si="119">F229</f>
        <v>201601.69999999998</v>
      </c>
      <c r="G227" s="153">
        <f t="shared" si="119"/>
        <v>0</v>
      </c>
      <c r="H227" s="154">
        <f t="shared" si="119"/>
        <v>0</v>
      </c>
      <c r="I227" s="156">
        <f t="shared" si="115"/>
        <v>250062.69999999995</v>
      </c>
      <c r="J227" s="153">
        <f>J229</f>
        <v>45894.2</v>
      </c>
      <c r="K227" s="153">
        <f>K229</f>
        <v>203444.19999999998</v>
      </c>
      <c r="L227" s="153">
        <f t="shared" ref="L227:M227" si="120">L229</f>
        <v>0</v>
      </c>
      <c r="M227" s="155">
        <f t="shared" si="120"/>
        <v>724.3</v>
      </c>
      <c r="N227" s="156">
        <f>N229</f>
        <v>239180.89899999998</v>
      </c>
      <c r="O227" s="153">
        <f t="shared" ref="O227:R227" si="121">O229</f>
        <v>45894.2</v>
      </c>
      <c r="P227" s="153">
        <f t="shared" si="121"/>
        <v>192562.39899999998</v>
      </c>
      <c r="Q227" s="153">
        <f t="shared" si="121"/>
        <v>0</v>
      </c>
      <c r="R227" s="154">
        <f t="shared" si="121"/>
        <v>724.3</v>
      </c>
      <c r="S227" s="157">
        <f t="shared" si="118"/>
        <v>-10881.800999999978</v>
      </c>
      <c r="T227" s="153">
        <f t="shared" si="118"/>
        <v>0</v>
      </c>
      <c r="U227" s="153">
        <f t="shared" si="118"/>
        <v>-10881.801000000007</v>
      </c>
      <c r="V227" s="153">
        <f t="shared" si="118"/>
        <v>0</v>
      </c>
      <c r="W227" s="155">
        <f t="shared" si="118"/>
        <v>0</v>
      </c>
      <c r="X227" s="156">
        <f t="shared" si="111"/>
        <v>95.648370988556081</v>
      </c>
      <c r="Y227" s="153">
        <f t="shared" si="111"/>
        <v>100</v>
      </c>
      <c r="Z227" s="153">
        <f t="shared" si="111"/>
        <v>94.6512109954474</v>
      </c>
      <c r="AA227" s="153">
        <f t="shared" si="111"/>
        <v>0</v>
      </c>
      <c r="AB227" s="154">
        <f t="shared" si="111"/>
        <v>100</v>
      </c>
      <c r="AC227" s="147"/>
      <c r="AD227" s="167"/>
      <c r="AE227" s="167"/>
    </row>
    <row r="228" spans="1:31" s="170" customFormat="1" ht="12.95" customHeight="1" x14ac:dyDescent="0.2">
      <c r="A228" s="158"/>
      <c r="B228" s="158">
        <v>220</v>
      </c>
      <c r="C228" s="152" t="s">
        <v>1288</v>
      </c>
      <c r="D228" s="156">
        <f t="shared" si="113"/>
        <v>125236.60000000002</v>
      </c>
      <c r="E228" s="153">
        <f>SUM(E230:E256)</f>
        <v>31977.300000000007</v>
      </c>
      <c r="F228" s="153">
        <f t="shared" ref="F228:H228" si="122">SUM(F230:F256)</f>
        <v>93163.60000000002</v>
      </c>
      <c r="G228" s="153">
        <f t="shared" si="122"/>
        <v>95.7</v>
      </c>
      <c r="H228" s="154">
        <f t="shared" si="122"/>
        <v>0</v>
      </c>
      <c r="I228" s="156">
        <f t="shared" si="115"/>
        <v>127716.60000000002</v>
      </c>
      <c r="J228" s="153">
        <f>SUM(J230:J256)</f>
        <v>31977.300000000007</v>
      </c>
      <c r="K228" s="153">
        <f>SUM(K230:K256)</f>
        <v>93262.300000000017</v>
      </c>
      <c r="L228" s="153">
        <f t="shared" ref="L228:M228" si="123">SUM(L230:L256)</f>
        <v>95.7</v>
      </c>
      <c r="M228" s="155">
        <f t="shared" si="123"/>
        <v>2381.2999999999997</v>
      </c>
      <c r="N228" s="156">
        <f>SUM(N230:N256)</f>
        <v>123303.05550000002</v>
      </c>
      <c r="O228" s="153">
        <f t="shared" ref="O228:R228" si="124">SUM(O230:O256)</f>
        <v>31977.300000000007</v>
      </c>
      <c r="P228" s="153">
        <f t="shared" si="124"/>
        <v>88848.75549999997</v>
      </c>
      <c r="Q228" s="153">
        <f t="shared" si="124"/>
        <v>95.7</v>
      </c>
      <c r="R228" s="154">
        <f t="shared" si="124"/>
        <v>2381.2999999999997</v>
      </c>
      <c r="S228" s="157">
        <f t="shared" si="118"/>
        <v>-4413.5445000000036</v>
      </c>
      <c r="T228" s="153">
        <f t="shared" si="118"/>
        <v>0</v>
      </c>
      <c r="U228" s="153">
        <f t="shared" si="118"/>
        <v>-4413.5445000000473</v>
      </c>
      <c r="V228" s="153">
        <f t="shared" si="118"/>
        <v>0</v>
      </c>
      <c r="W228" s="155">
        <f t="shared" si="118"/>
        <v>0</v>
      </c>
      <c r="X228" s="156">
        <f t="shared" si="111"/>
        <v>96.544267150863703</v>
      </c>
      <c r="Y228" s="153">
        <f t="shared" si="111"/>
        <v>100</v>
      </c>
      <c r="Z228" s="153">
        <f t="shared" si="111"/>
        <v>95.267600627477506</v>
      </c>
      <c r="AA228" s="153">
        <f t="shared" si="111"/>
        <v>100</v>
      </c>
      <c r="AB228" s="154">
        <f t="shared" si="111"/>
        <v>100</v>
      </c>
      <c r="AC228" s="147"/>
      <c r="AD228" s="167"/>
      <c r="AE228" s="167"/>
    </row>
    <row r="229" spans="1:31" ht="12.95" customHeight="1" x14ac:dyDescent="0.25">
      <c r="A229" s="171">
        <v>1182</v>
      </c>
      <c r="B229" s="158">
        <v>221</v>
      </c>
      <c r="C229" s="159" t="s">
        <v>1313</v>
      </c>
      <c r="D229" s="160">
        <f t="shared" si="113"/>
        <v>247495.89999999997</v>
      </c>
      <c r="E229" s="161">
        <v>45894.2</v>
      </c>
      <c r="F229" s="161">
        <v>201601.69999999998</v>
      </c>
      <c r="G229" s="161">
        <v>0</v>
      </c>
      <c r="H229" s="162">
        <v>0</v>
      </c>
      <c r="I229" s="160">
        <f t="shared" si="115"/>
        <v>250062.69999999995</v>
      </c>
      <c r="J229" s="161">
        <v>45894.2</v>
      </c>
      <c r="K229" s="161">
        <v>203444.19999999998</v>
      </c>
      <c r="L229" s="161">
        <v>0</v>
      </c>
      <c r="M229" s="163">
        <v>724.3</v>
      </c>
      <c r="N229" s="160">
        <f t="shared" ref="N229:N256" si="125">SUM(O229:R229)</f>
        <v>239180.89899999998</v>
      </c>
      <c r="O229" s="161">
        <v>45894.2</v>
      </c>
      <c r="P229" s="161">
        <v>192562.39899999998</v>
      </c>
      <c r="Q229" s="161">
        <v>0</v>
      </c>
      <c r="R229" s="162">
        <v>724.3</v>
      </c>
      <c r="S229" s="164">
        <f t="shared" si="118"/>
        <v>-10881.800999999978</v>
      </c>
      <c r="T229" s="161">
        <f t="shared" si="118"/>
        <v>0</v>
      </c>
      <c r="U229" s="161">
        <f t="shared" si="118"/>
        <v>-10881.801000000007</v>
      </c>
      <c r="V229" s="161">
        <f t="shared" si="118"/>
        <v>0</v>
      </c>
      <c r="W229" s="163">
        <f t="shared" si="118"/>
        <v>0</v>
      </c>
      <c r="X229" s="160">
        <f t="shared" si="111"/>
        <v>95.648370988556081</v>
      </c>
      <c r="Y229" s="161">
        <f t="shared" si="111"/>
        <v>100</v>
      </c>
      <c r="Z229" s="161">
        <f t="shared" si="111"/>
        <v>94.6512109954474</v>
      </c>
      <c r="AA229" s="161">
        <f t="shared" si="111"/>
        <v>0</v>
      </c>
      <c r="AB229" s="162">
        <f t="shared" si="111"/>
        <v>100</v>
      </c>
      <c r="AC229" s="165"/>
      <c r="AD229" s="166"/>
      <c r="AE229" s="167"/>
    </row>
    <row r="230" spans="1:31" ht="12.95" customHeight="1" x14ac:dyDescent="0.25">
      <c r="A230" s="171">
        <v>1183</v>
      </c>
      <c r="B230" s="158">
        <v>222</v>
      </c>
      <c r="C230" s="159" t="s">
        <v>1466</v>
      </c>
      <c r="D230" s="160">
        <f t="shared" si="113"/>
        <v>3180.7</v>
      </c>
      <c r="E230" s="161">
        <v>1143.9000000000001</v>
      </c>
      <c r="F230" s="161">
        <v>2036.8</v>
      </c>
      <c r="G230" s="161">
        <v>0</v>
      </c>
      <c r="H230" s="162">
        <v>0</v>
      </c>
      <c r="I230" s="160">
        <f t="shared" si="115"/>
        <v>3206.7</v>
      </c>
      <c r="J230" s="161">
        <v>1143.9000000000001</v>
      </c>
      <c r="K230" s="161">
        <v>2036.8</v>
      </c>
      <c r="L230" s="161">
        <v>0</v>
      </c>
      <c r="M230" s="163">
        <v>26</v>
      </c>
      <c r="N230" s="160">
        <f t="shared" si="125"/>
        <v>2817.0032000000001</v>
      </c>
      <c r="O230" s="161">
        <v>1143.9000000000001</v>
      </c>
      <c r="P230" s="161">
        <v>1647.1032</v>
      </c>
      <c r="Q230" s="161">
        <v>0</v>
      </c>
      <c r="R230" s="162">
        <v>26</v>
      </c>
      <c r="S230" s="164">
        <f t="shared" si="118"/>
        <v>-389.69679999999971</v>
      </c>
      <c r="T230" s="161">
        <f t="shared" si="118"/>
        <v>0</v>
      </c>
      <c r="U230" s="161">
        <f t="shared" si="118"/>
        <v>-389.69679999999994</v>
      </c>
      <c r="V230" s="161">
        <f t="shared" si="118"/>
        <v>0</v>
      </c>
      <c r="W230" s="163">
        <f t="shared" si="118"/>
        <v>0</v>
      </c>
      <c r="X230" s="160">
        <f t="shared" si="111"/>
        <v>87.847419465494127</v>
      </c>
      <c r="Y230" s="161">
        <f t="shared" si="111"/>
        <v>100</v>
      </c>
      <c r="Z230" s="161">
        <f t="shared" si="111"/>
        <v>80.867203456402208</v>
      </c>
      <c r="AA230" s="161">
        <f t="shared" si="111"/>
        <v>0</v>
      </c>
      <c r="AB230" s="162">
        <f t="shared" si="111"/>
        <v>100</v>
      </c>
      <c r="AC230" s="165"/>
      <c r="AD230" s="166"/>
      <c r="AE230" s="167"/>
    </row>
    <row r="231" spans="1:31" ht="12.95" customHeight="1" x14ac:dyDescent="0.25">
      <c r="A231" s="171">
        <v>1184</v>
      </c>
      <c r="B231" s="158">
        <v>223</v>
      </c>
      <c r="C231" s="159" t="s">
        <v>1412</v>
      </c>
      <c r="D231" s="160">
        <f t="shared" si="113"/>
        <v>3445.6</v>
      </c>
      <c r="E231" s="161">
        <v>1216.5999999999999</v>
      </c>
      <c r="F231" s="161">
        <v>2229</v>
      </c>
      <c r="G231" s="161">
        <v>0</v>
      </c>
      <c r="H231" s="162">
        <v>0</v>
      </c>
      <c r="I231" s="160">
        <f t="shared" si="115"/>
        <v>3472.2</v>
      </c>
      <c r="J231" s="161">
        <v>1216.5999999999999</v>
      </c>
      <c r="K231" s="161">
        <v>2229</v>
      </c>
      <c r="L231" s="161">
        <v>0</v>
      </c>
      <c r="M231" s="163">
        <v>26.6</v>
      </c>
      <c r="N231" s="160">
        <f t="shared" si="125"/>
        <v>3354.9454999999998</v>
      </c>
      <c r="O231" s="161">
        <v>1216.5999999999999</v>
      </c>
      <c r="P231" s="161">
        <v>2111.7455</v>
      </c>
      <c r="Q231" s="161">
        <v>0</v>
      </c>
      <c r="R231" s="162">
        <v>26.6</v>
      </c>
      <c r="S231" s="164">
        <f t="shared" si="118"/>
        <v>-117.25450000000001</v>
      </c>
      <c r="T231" s="161">
        <f t="shared" si="118"/>
        <v>0</v>
      </c>
      <c r="U231" s="161">
        <f t="shared" si="118"/>
        <v>-117.25450000000001</v>
      </c>
      <c r="V231" s="161">
        <f t="shared" si="118"/>
        <v>0</v>
      </c>
      <c r="W231" s="163">
        <f t="shared" si="118"/>
        <v>0</v>
      </c>
      <c r="X231" s="160">
        <f t="shared" si="111"/>
        <v>96.623048787512246</v>
      </c>
      <c r="Y231" s="161">
        <f t="shared" si="111"/>
        <v>100</v>
      </c>
      <c r="Z231" s="161">
        <f t="shared" si="111"/>
        <v>94.739591745177208</v>
      </c>
      <c r="AA231" s="161">
        <f t="shared" si="111"/>
        <v>0</v>
      </c>
      <c r="AB231" s="162">
        <f t="shared" si="111"/>
        <v>100</v>
      </c>
      <c r="AC231" s="165"/>
      <c r="AD231" s="166"/>
      <c r="AE231" s="167"/>
    </row>
    <row r="232" spans="1:31" ht="12.95" customHeight="1" x14ac:dyDescent="0.25">
      <c r="A232" s="171">
        <v>1197</v>
      </c>
      <c r="B232" s="158">
        <v>224</v>
      </c>
      <c r="C232" s="159" t="s">
        <v>1467</v>
      </c>
      <c r="D232" s="160">
        <f t="shared" si="113"/>
        <v>5163.5</v>
      </c>
      <c r="E232" s="161">
        <v>1066.3</v>
      </c>
      <c r="F232" s="161">
        <v>4097.2</v>
      </c>
      <c r="G232" s="161">
        <v>0</v>
      </c>
      <c r="H232" s="162">
        <v>0</v>
      </c>
      <c r="I232" s="160">
        <f t="shared" si="115"/>
        <v>5303.3</v>
      </c>
      <c r="J232" s="161">
        <v>1066.3</v>
      </c>
      <c r="K232" s="161">
        <v>4097.2</v>
      </c>
      <c r="L232" s="161">
        <v>0</v>
      </c>
      <c r="M232" s="163">
        <v>139.80000000000001</v>
      </c>
      <c r="N232" s="160">
        <f t="shared" si="125"/>
        <v>5023.7081000000007</v>
      </c>
      <c r="O232" s="161">
        <v>1066.3</v>
      </c>
      <c r="P232" s="161">
        <v>3817.6081000000004</v>
      </c>
      <c r="Q232" s="161">
        <v>0</v>
      </c>
      <c r="R232" s="162">
        <v>139.80000000000001</v>
      </c>
      <c r="S232" s="164">
        <f t="shared" si="118"/>
        <v>-279.59189999999944</v>
      </c>
      <c r="T232" s="161">
        <f t="shared" si="118"/>
        <v>0</v>
      </c>
      <c r="U232" s="161">
        <f t="shared" si="118"/>
        <v>-279.59189999999944</v>
      </c>
      <c r="V232" s="161">
        <f t="shared" si="118"/>
        <v>0</v>
      </c>
      <c r="W232" s="163">
        <f t="shared" si="118"/>
        <v>0</v>
      </c>
      <c r="X232" s="160">
        <f t="shared" si="111"/>
        <v>94.727963720702206</v>
      </c>
      <c r="Y232" s="161">
        <f t="shared" si="111"/>
        <v>100</v>
      </c>
      <c r="Z232" s="161">
        <f t="shared" si="111"/>
        <v>93.176025090305586</v>
      </c>
      <c r="AA232" s="161">
        <f t="shared" si="111"/>
        <v>0</v>
      </c>
      <c r="AB232" s="162">
        <f t="shared" si="111"/>
        <v>100</v>
      </c>
      <c r="AC232" s="165"/>
      <c r="AD232" s="166"/>
      <c r="AE232" s="167"/>
    </row>
    <row r="233" spans="1:31" ht="12.95" customHeight="1" x14ac:dyDescent="0.25">
      <c r="A233" s="171">
        <v>1198</v>
      </c>
      <c r="B233" s="158">
        <v>225</v>
      </c>
      <c r="C233" s="159" t="s">
        <v>1465</v>
      </c>
      <c r="D233" s="160">
        <f t="shared" si="113"/>
        <v>25457.1</v>
      </c>
      <c r="E233" s="161">
        <v>2346.3000000000002</v>
      </c>
      <c r="F233" s="161">
        <v>23110.799999999999</v>
      </c>
      <c r="G233" s="161">
        <v>0</v>
      </c>
      <c r="H233" s="162">
        <v>0</v>
      </c>
      <c r="I233" s="160">
        <f t="shared" si="115"/>
        <v>26523</v>
      </c>
      <c r="J233" s="161">
        <v>2346.3000000000002</v>
      </c>
      <c r="K233" s="161">
        <v>23110.799999999999</v>
      </c>
      <c r="L233" s="161">
        <v>0</v>
      </c>
      <c r="M233" s="163">
        <v>1065.9000000000001</v>
      </c>
      <c r="N233" s="160">
        <f t="shared" si="125"/>
        <v>26477.564200000004</v>
      </c>
      <c r="O233" s="161">
        <v>2346.3000000000002</v>
      </c>
      <c r="P233" s="161">
        <v>23065.364200000004</v>
      </c>
      <c r="Q233" s="161">
        <v>0</v>
      </c>
      <c r="R233" s="162">
        <v>1065.9000000000001</v>
      </c>
      <c r="S233" s="164">
        <f t="shared" si="118"/>
        <v>-45.435799999995652</v>
      </c>
      <c r="T233" s="161">
        <f t="shared" si="118"/>
        <v>0</v>
      </c>
      <c r="U233" s="161">
        <f t="shared" si="118"/>
        <v>-45.435799999995652</v>
      </c>
      <c r="V233" s="161">
        <f t="shared" si="118"/>
        <v>0</v>
      </c>
      <c r="W233" s="163">
        <f t="shared" si="118"/>
        <v>0</v>
      </c>
      <c r="X233" s="160">
        <f t="shared" si="111"/>
        <v>99.828692832635852</v>
      </c>
      <c r="Y233" s="161">
        <f t="shared" si="111"/>
        <v>100</v>
      </c>
      <c r="Z233" s="161">
        <f t="shared" si="111"/>
        <v>99.803400141924996</v>
      </c>
      <c r="AA233" s="161">
        <f t="shared" si="111"/>
        <v>0</v>
      </c>
      <c r="AB233" s="162">
        <f t="shared" si="111"/>
        <v>100</v>
      </c>
      <c r="AC233" s="165"/>
      <c r="AD233" s="166"/>
      <c r="AE233" s="167"/>
    </row>
    <row r="234" spans="1:31" ht="12.95" customHeight="1" x14ac:dyDescent="0.25">
      <c r="A234" s="171">
        <v>1185</v>
      </c>
      <c r="B234" s="158">
        <v>226</v>
      </c>
      <c r="C234" s="159" t="s">
        <v>1468</v>
      </c>
      <c r="D234" s="160">
        <f t="shared" si="113"/>
        <v>5050.8</v>
      </c>
      <c r="E234" s="161">
        <v>1389</v>
      </c>
      <c r="F234" s="161">
        <v>3661.8</v>
      </c>
      <c r="G234" s="161">
        <v>0</v>
      </c>
      <c r="H234" s="162">
        <v>0</v>
      </c>
      <c r="I234" s="160">
        <f t="shared" si="115"/>
        <v>5082.9000000000005</v>
      </c>
      <c r="J234" s="161">
        <v>1389</v>
      </c>
      <c r="K234" s="161">
        <v>3661.8</v>
      </c>
      <c r="L234" s="161">
        <v>0</v>
      </c>
      <c r="M234" s="163">
        <v>32.1</v>
      </c>
      <c r="N234" s="160">
        <f t="shared" si="125"/>
        <v>4831.0358000000006</v>
      </c>
      <c r="O234" s="161">
        <v>1389</v>
      </c>
      <c r="P234" s="161">
        <v>3409.9358000000002</v>
      </c>
      <c r="Q234" s="161">
        <v>0</v>
      </c>
      <c r="R234" s="162">
        <v>32.1</v>
      </c>
      <c r="S234" s="164">
        <f t="shared" si="118"/>
        <v>-251.86419999999998</v>
      </c>
      <c r="T234" s="161">
        <f t="shared" si="118"/>
        <v>0</v>
      </c>
      <c r="U234" s="161">
        <f t="shared" si="118"/>
        <v>-251.86419999999998</v>
      </c>
      <c r="V234" s="161">
        <f t="shared" si="118"/>
        <v>0</v>
      </c>
      <c r="W234" s="163">
        <f t="shared" si="118"/>
        <v>0</v>
      </c>
      <c r="X234" s="160">
        <f t="shared" si="111"/>
        <v>95.044872021877282</v>
      </c>
      <c r="Y234" s="161">
        <f t="shared" si="111"/>
        <v>100</v>
      </c>
      <c r="Z234" s="161">
        <f t="shared" si="111"/>
        <v>93.121847178983018</v>
      </c>
      <c r="AA234" s="161">
        <f t="shared" si="111"/>
        <v>0</v>
      </c>
      <c r="AB234" s="162">
        <f t="shared" si="111"/>
        <v>100</v>
      </c>
      <c r="AC234" s="165"/>
      <c r="AD234" s="166"/>
      <c r="AE234" s="167"/>
    </row>
    <row r="235" spans="1:31" ht="12.95" customHeight="1" x14ac:dyDescent="0.25">
      <c r="A235" s="171">
        <v>1186</v>
      </c>
      <c r="B235" s="158">
        <v>227</v>
      </c>
      <c r="C235" s="159" t="s">
        <v>1469</v>
      </c>
      <c r="D235" s="160">
        <f t="shared" si="113"/>
        <v>3039.9</v>
      </c>
      <c r="E235" s="161">
        <v>1136.7</v>
      </c>
      <c r="F235" s="161">
        <v>1903.2</v>
      </c>
      <c r="G235" s="161">
        <v>0</v>
      </c>
      <c r="H235" s="162">
        <v>0</v>
      </c>
      <c r="I235" s="160">
        <f t="shared" si="115"/>
        <v>3057</v>
      </c>
      <c r="J235" s="161">
        <v>1136.7</v>
      </c>
      <c r="K235" s="161">
        <v>1903.2</v>
      </c>
      <c r="L235" s="161">
        <v>0</v>
      </c>
      <c r="M235" s="163">
        <v>17.100000000000001</v>
      </c>
      <c r="N235" s="160">
        <f t="shared" si="125"/>
        <v>2819.7229000000002</v>
      </c>
      <c r="O235" s="161">
        <v>1136.7</v>
      </c>
      <c r="P235" s="161">
        <v>1665.9229</v>
      </c>
      <c r="Q235" s="161">
        <v>0</v>
      </c>
      <c r="R235" s="162">
        <v>17.100000000000001</v>
      </c>
      <c r="S235" s="164">
        <f t="shared" si="118"/>
        <v>-237.27709999999979</v>
      </c>
      <c r="T235" s="161">
        <f t="shared" si="118"/>
        <v>0</v>
      </c>
      <c r="U235" s="161">
        <f t="shared" si="118"/>
        <v>-237.27710000000002</v>
      </c>
      <c r="V235" s="161">
        <f t="shared" si="118"/>
        <v>0</v>
      </c>
      <c r="W235" s="163">
        <f t="shared" si="118"/>
        <v>0</v>
      </c>
      <c r="X235" s="160">
        <f t="shared" si="111"/>
        <v>92.238236833496899</v>
      </c>
      <c r="Y235" s="161">
        <f t="shared" si="111"/>
        <v>100</v>
      </c>
      <c r="Z235" s="161">
        <f t="shared" si="111"/>
        <v>87.532729087852033</v>
      </c>
      <c r="AA235" s="161">
        <f t="shared" si="111"/>
        <v>0</v>
      </c>
      <c r="AB235" s="162">
        <f t="shared" si="111"/>
        <v>100</v>
      </c>
      <c r="AC235" s="165"/>
      <c r="AD235" s="166"/>
      <c r="AE235" s="167"/>
    </row>
    <row r="236" spans="1:31" ht="12.95" customHeight="1" x14ac:dyDescent="0.25">
      <c r="A236" s="171">
        <v>1189</v>
      </c>
      <c r="B236" s="158">
        <v>228</v>
      </c>
      <c r="C236" s="159" t="s">
        <v>1470</v>
      </c>
      <c r="D236" s="160">
        <f t="shared" si="113"/>
        <v>1888.9</v>
      </c>
      <c r="E236" s="161">
        <v>792.2</v>
      </c>
      <c r="F236" s="161">
        <v>1096.7</v>
      </c>
      <c r="G236" s="161">
        <v>0</v>
      </c>
      <c r="H236" s="162">
        <v>0</v>
      </c>
      <c r="I236" s="160">
        <f t="shared" si="115"/>
        <v>1909.9</v>
      </c>
      <c r="J236" s="161">
        <v>792.2</v>
      </c>
      <c r="K236" s="161">
        <v>1096.7</v>
      </c>
      <c r="L236" s="161">
        <v>0</v>
      </c>
      <c r="M236" s="163">
        <v>21</v>
      </c>
      <c r="N236" s="160">
        <f t="shared" si="125"/>
        <v>1754.3956000000001</v>
      </c>
      <c r="O236" s="161">
        <v>792.2</v>
      </c>
      <c r="P236" s="161">
        <v>941.19560000000001</v>
      </c>
      <c r="Q236" s="161">
        <v>0</v>
      </c>
      <c r="R236" s="162">
        <v>21</v>
      </c>
      <c r="S236" s="164">
        <f t="shared" si="118"/>
        <v>-155.50440000000003</v>
      </c>
      <c r="T236" s="161">
        <f t="shared" si="118"/>
        <v>0</v>
      </c>
      <c r="U236" s="161">
        <f t="shared" si="118"/>
        <v>-155.50440000000003</v>
      </c>
      <c r="V236" s="161">
        <f t="shared" si="118"/>
        <v>0</v>
      </c>
      <c r="W236" s="163">
        <f t="shared" si="118"/>
        <v>0</v>
      </c>
      <c r="X236" s="160">
        <f t="shared" si="111"/>
        <v>91.85798209330332</v>
      </c>
      <c r="Y236" s="161">
        <f t="shared" si="111"/>
        <v>100</v>
      </c>
      <c r="Z236" s="161">
        <f t="shared" si="111"/>
        <v>85.8206984590134</v>
      </c>
      <c r="AA236" s="161">
        <f t="shared" si="111"/>
        <v>0</v>
      </c>
      <c r="AB236" s="162">
        <f t="shared" si="111"/>
        <v>100</v>
      </c>
      <c r="AC236" s="165"/>
      <c r="AD236" s="166"/>
      <c r="AE236" s="167"/>
    </row>
    <row r="237" spans="1:31" ht="12.95" customHeight="1" x14ac:dyDescent="0.25">
      <c r="A237" s="171">
        <v>1187</v>
      </c>
      <c r="B237" s="158">
        <v>229</v>
      </c>
      <c r="C237" s="159" t="s">
        <v>1471</v>
      </c>
      <c r="D237" s="160">
        <f t="shared" si="113"/>
        <v>4338.8</v>
      </c>
      <c r="E237" s="161">
        <v>1203.4000000000001</v>
      </c>
      <c r="F237" s="161">
        <v>3135.4</v>
      </c>
      <c r="G237" s="161">
        <v>0</v>
      </c>
      <c r="H237" s="162">
        <v>0</v>
      </c>
      <c r="I237" s="160">
        <f t="shared" si="115"/>
        <v>4383.9000000000005</v>
      </c>
      <c r="J237" s="161">
        <v>1203.4000000000001</v>
      </c>
      <c r="K237" s="161">
        <v>3135.4</v>
      </c>
      <c r="L237" s="161">
        <v>0</v>
      </c>
      <c r="M237" s="163">
        <v>45.1</v>
      </c>
      <c r="N237" s="160">
        <f t="shared" si="125"/>
        <v>4383.9000000000005</v>
      </c>
      <c r="O237" s="161">
        <v>1203.4000000000001</v>
      </c>
      <c r="P237" s="161">
        <v>3135.4</v>
      </c>
      <c r="Q237" s="161">
        <v>0</v>
      </c>
      <c r="R237" s="162">
        <v>45.1</v>
      </c>
      <c r="S237" s="164">
        <f t="shared" si="118"/>
        <v>0</v>
      </c>
      <c r="T237" s="161">
        <f t="shared" si="118"/>
        <v>0</v>
      </c>
      <c r="U237" s="161">
        <f t="shared" si="118"/>
        <v>0</v>
      </c>
      <c r="V237" s="161">
        <f t="shared" si="118"/>
        <v>0</v>
      </c>
      <c r="W237" s="163">
        <f t="shared" si="118"/>
        <v>0</v>
      </c>
      <c r="X237" s="160">
        <f t="shared" si="111"/>
        <v>100</v>
      </c>
      <c r="Y237" s="161">
        <f t="shared" si="111"/>
        <v>100</v>
      </c>
      <c r="Z237" s="161">
        <f t="shared" si="111"/>
        <v>100</v>
      </c>
      <c r="AA237" s="161">
        <f t="shared" si="111"/>
        <v>0</v>
      </c>
      <c r="AB237" s="162">
        <f t="shared" si="111"/>
        <v>100</v>
      </c>
      <c r="AC237" s="165"/>
      <c r="AD237" s="166"/>
      <c r="AE237" s="167"/>
    </row>
    <row r="238" spans="1:31" ht="12.95" customHeight="1" x14ac:dyDescent="0.25">
      <c r="A238" s="171">
        <v>1188</v>
      </c>
      <c r="B238" s="158">
        <v>230</v>
      </c>
      <c r="C238" s="159" t="s">
        <v>1472</v>
      </c>
      <c r="D238" s="160">
        <f t="shared" si="113"/>
        <v>2836.5</v>
      </c>
      <c r="E238" s="161">
        <v>1107.2</v>
      </c>
      <c r="F238" s="161">
        <v>1729.3</v>
      </c>
      <c r="G238" s="161">
        <v>0</v>
      </c>
      <c r="H238" s="162">
        <v>0</v>
      </c>
      <c r="I238" s="160">
        <f t="shared" si="115"/>
        <v>2854.8</v>
      </c>
      <c r="J238" s="161">
        <v>1107.2</v>
      </c>
      <c r="K238" s="161">
        <v>1729.3</v>
      </c>
      <c r="L238" s="161">
        <v>0</v>
      </c>
      <c r="M238" s="163">
        <v>18.3</v>
      </c>
      <c r="N238" s="160">
        <f t="shared" si="125"/>
        <v>2742.6797999999999</v>
      </c>
      <c r="O238" s="161">
        <v>1107.2</v>
      </c>
      <c r="P238" s="161">
        <v>1617.1797999999999</v>
      </c>
      <c r="Q238" s="161">
        <v>0</v>
      </c>
      <c r="R238" s="162">
        <v>18.3</v>
      </c>
      <c r="S238" s="164">
        <f t="shared" si="118"/>
        <v>-112.1202000000003</v>
      </c>
      <c r="T238" s="161">
        <f t="shared" si="118"/>
        <v>0</v>
      </c>
      <c r="U238" s="161">
        <f t="shared" si="118"/>
        <v>-112.12020000000007</v>
      </c>
      <c r="V238" s="161">
        <f t="shared" si="118"/>
        <v>0</v>
      </c>
      <c r="W238" s="163">
        <f t="shared" si="118"/>
        <v>0</v>
      </c>
      <c r="X238" s="160">
        <f t="shared" si="111"/>
        <v>96.072572509457743</v>
      </c>
      <c r="Y238" s="161">
        <f t="shared" si="111"/>
        <v>100</v>
      </c>
      <c r="Z238" s="161">
        <f t="shared" si="111"/>
        <v>93.516440178106734</v>
      </c>
      <c r="AA238" s="161">
        <f t="shared" si="111"/>
        <v>0</v>
      </c>
      <c r="AB238" s="162">
        <f t="shared" si="111"/>
        <v>100</v>
      </c>
      <c r="AC238" s="165"/>
      <c r="AD238" s="166"/>
      <c r="AE238" s="167"/>
    </row>
    <row r="239" spans="1:31" ht="12.95" customHeight="1" x14ac:dyDescent="0.25">
      <c r="A239" s="171">
        <v>1190</v>
      </c>
      <c r="B239" s="158">
        <v>232</v>
      </c>
      <c r="C239" s="159" t="s">
        <v>1473</v>
      </c>
      <c r="D239" s="160">
        <f>SUM(E239:H239)</f>
        <v>5608.5</v>
      </c>
      <c r="E239" s="161">
        <v>1486.5</v>
      </c>
      <c r="F239" s="161">
        <v>4122</v>
      </c>
      <c r="G239" s="161">
        <v>0</v>
      </c>
      <c r="H239" s="162">
        <v>0</v>
      </c>
      <c r="I239" s="160">
        <f>SUM(J239:M239)</f>
        <v>5694.5</v>
      </c>
      <c r="J239" s="161">
        <v>1486.5</v>
      </c>
      <c r="K239" s="161">
        <v>4122</v>
      </c>
      <c r="L239" s="161">
        <v>0</v>
      </c>
      <c r="M239" s="163">
        <v>86</v>
      </c>
      <c r="N239" s="160">
        <f>SUM(O239:R239)</f>
        <v>5693.6963999999998</v>
      </c>
      <c r="O239" s="161">
        <v>1486.5</v>
      </c>
      <c r="P239" s="161">
        <v>4121.1963999999998</v>
      </c>
      <c r="Q239" s="161">
        <v>0</v>
      </c>
      <c r="R239" s="162">
        <v>86</v>
      </c>
      <c r="S239" s="164">
        <f>N239-I239</f>
        <v>-0.80360000000018772</v>
      </c>
      <c r="T239" s="161">
        <f>O239-J239</f>
        <v>0</v>
      </c>
      <c r="U239" s="161">
        <f>P239-K239</f>
        <v>-0.80360000000018772</v>
      </c>
      <c r="V239" s="161">
        <f>Q239-L239</f>
        <v>0</v>
      </c>
      <c r="W239" s="163">
        <f>R239-M239</f>
        <v>0</v>
      </c>
      <c r="X239" s="160">
        <f>IF(I239=0,0,N239/I239*100)</f>
        <v>99.98588813767671</v>
      </c>
      <c r="Y239" s="161">
        <f>IF(J239=0,0,O239/J239*100)</f>
        <v>100</v>
      </c>
      <c r="Z239" s="161">
        <f>IF(K239=0,0,P239/K239*100)</f>
        <v>99.980504609412904</v>
      </c>
      <c r="AA239" s="161">
        <f>IF(L239=0,0,Q239/L239*100)</f>
        <v>0</v>
      </c>
      <c r="AB239" s="162">
        <f>IF(M239=0,0,R239/M239*100)</f>
        <v>100</v>
      </c>
      <c r="AC239" s="165"/>
      <c r="AD239" s="166"/>
      <c r="AE239" s="167"/>
    </row>
    <row r="240" spans="1:31" ht="12.95" customHeight="1" x14ac:dyDescent="0.25">
      <c r="A240" s="171">
        <v>1191</v>
      </c>
      <c r="B240" s="158">
        <v>231</v>
      </c>
      <c r="C240" s="159" t="s">
        <v>1474</v>
      </c>
      <c r="D240" s="160">
        <f t="shared" si="113"/>
        <v>3266</v>
      </c>
      <c r="E240" s="161">
        <v>1240.4000000000001</v>
      </c>
      <c r="F240" s="161">
        <v>2025.6</v>
      </c>
      <c r="G240" s="161">
        <v>0</v>
      </c>
      <c r="H240" s="162">
        <v>0</v>
      </c>
      <c r="I240" s="160">
        <f t="shared" si="115"/>
        <v>3287</v>
      </c>
      <c r="J240" s="161">
        <v>1240.4000000000001</v>
      </c>
      <c r="K240" s="161">
        <v>2025.6</v>
      </c>
      <c r="L240" s="161">
        <v>0</v>
      </c>
      <c r="M240" s="163">
        <v>21</v>
      </c>
      <c r="N240" s="160">
        <f t="shared" si="125"/>
        <v>3208.7178000000004</v>
      </c>
      <c r="O240" s="161">
        <v>1240.4000000000001</v>
      </c>
      <c r="P240" s="161">
        <v>1947.3178</v>
      </c>
      <c r="Q240" s="161">
        <v>0</v>
      </c>
      <c r="R240" s="162">
        <v>21</v>
      </c>
      <c r="S240" s="164">
        <f t="shared" si="118"/>
        <v>-78.282199999999648</v>
      </c>
      <c r="T240" s="161">
        <f t="shared" si="118"/>
        <v>0</v>
      </c>
      <c r="U240" s="161">
        <f t="shared" si="118"/>
        <v>-78.282199999999875</v>
      </c>
      <c r="V240" s="161">
        <f t="shared" si="118"/>
        <v>0</v>
      </c>
      <c r="W240" s="163">
        <f t="shared" si="118"/>
        <v>0</v>
      </c>
      <c r="X240" s="160">
        <f t="shared" si="111"/>
        <v>97.618430179494993</v>
      </c>
      <c r="Y240" s="161">
        <f t="shared" si="111"/>
        <v>100</v>
      </c>
      <c r="Z240" s="161">
        <f t="shared" si="111"/>
        <v>96.135357424960517</v>
      </c>
      <c r="AA240" s="161">
        <f t="shared" si="111"/>
        <v>0</v>
      </c>
      <c r="AB240" s="162">
        <f t="shared" si="111"/>
        <v>100</v>
      </c>
      <c r="AC240" s="165"/>
      <c r="AD240" s="166"/>
      <c r="AE240" s="167"/>
    </row>
    <row r="241" spans="1:31" ht="12.95" customHeight="1" x14ac:dyDescent="0.25">
      <c r="A241" s="171">
        <v>1192</v>
      </c>
      <c r="B241" s="158">
        <v>233</v>
      </c>
      <c r="C241" s="159" t="s">
        <v>1475</v>
      </c>
      <c r="D241" s="160">
        <f t="shared" si="113"/>
        <v>4583.5</v>
      </c>
      <c r="E241" s="161">
        <v>1524.2</v>
      </c>
      <c r="F241" s="161">
        <v>3059.3</v>
      </c>
      <c r="G241" s="161">
        <v>0</v>
      </c>
      <c r="H241" s="162">
        <v>0</v>
      </c>
      <c r="I241" s="160">
        <f t="shared" si="115"/>
        <v>4783.3</v>
      </c>
      <c r="J241" s="161">
        <v>1524.2</v>
      </c>
      <c r="K241" s="161">
        <v>3158</v>
      </c>
      <c r="L241" s="161">
        <v>0</v>
      </c>
      <c r="M241" s="163">
        <v>101.1</v>
      </c>
      <c r="N241" s="160">
        <f t="shared" si="125"/>
        <v>4679.5697</v>
      </c>
      <c r="O241" s="161">
        <v>1524.2</v>
      </c>
      <c r="P241" s="161">
        <v>3054.2696999999998</v>
      </c>
      <c r="Q241" s="161">
        <v>0</v>
      </c>
      <c r="R241" s="162">
        <v>101.1</v>
      </c>
      <c r="S241" s="164">
        <f t="shared" si="118"/>
        <v>-103.73030000000017</v>
      </c>
      <c r="T241" s="161">
        <f t="shared" si="118"/>
        <v>0</v>
      </c>
      <c r="U241" s="161">
        <f t="shared" si="118"/>
        <v>-103.73030000000017</v>
      </c>
      <c r="V241" s="161">
        <f t="shared" si="118"/>
        <v>0</v>
      </c>
      <c r="W241" s="163">
        <f t="shared" si="118"/>
        <v>0</v>
      </c>
      <c r="X241" s="160">
        <f t="shared" si="111"/>
        <v>97.831407187506528</v>
      </c>
      <c r="Y241" s="161">
        <f t="shared" si="111"/>
        <v>100</v>
      </c>
      <c r="Z241" s="161">
        <f t="shared" si="111"/>
        <v>96.715316656111455</v>
      </c>
      <c r="AA241" s="161">
        <f t="shared" si="111"/>
        <v>0</v>
      </c>
      <c r="AB241" s="162">
        <f t="shared" si="111"/>
        <v>100</v>
      </c>
      <c r="AC241" s="165"/>
      <c r="AD241" s="166"/>
      <c r="AE241" s="167"/>
    </row>
    <row r="242" spans="1:31" ht="12.95" customHeight="1" x14ac:dyDescent="0.25">
      <c r="A242" s="171">
        <v>1193</v>
      </c>
      <c r="B242" s="158">
        <v>234</v>
      </c>
      <c r="C242" s="159" t="s">
        <v>1476</v>
      </c>
      <c r="D242" s="160">
        <f t="shared" si="113"/>
        <v>2005.9</v>
      </c>
      <c r="E242" s="161">
        <v>937.5</v>
      </c>
      <c r="F242" s="161">
        <v>1068.4000000000001</v>
      </c>
      <c r="G242" s="161">
        <v>0</v>
      </c>
      <c r="H242" s="162">
        <v>0</v>
      </c>
      <c r="I242" s="160">
        <f t="shared" si="115"/>
        <v>2020.3</v>
      </c>
      <c r="J242" s="161">
        <v>937.5</v>
      </c>
      <c r="K242" s="161">
        <v>1068.3999999999999</v>
      </c>
      <c r="L242" s="161">
        <v>0</v>
      </c>
      <c r="M242" s="163">
        <v>14.4</v>
      </c>
      <c r="N242" s="160">
        <f t="shared" si="125"/>
        <v>2018.2057</v>
      </c>
      <c r="O242" s="161">
        <v>937.5</v>
      </c>
      <c r="P242" s="161">
        <v>1066.3056999999999</v>
      </c>
      <c r="Q242" s="161">
        <v>0</v>
      </c>
      <c r="R242" s="162">
        <v>14.4</v>
      </c>
      <c r="S242" s="164">
        <f t="shared" si="118"/>
        <v>-2.0942999999999756</v>
      </c>
      <c r="T242" s="161">
        <f t="shared" si="118"/>
        <v>0</v>
      </c>
      <c r="U242" s="161">
        <f t="shared" si="118"/>
        <v>-2.0942999999999756</v>
      </c>
      <c r="V242" s="161">
        <f t="shared" si="118"/>
        <v>0</v>
      </c>
      <c r="W242" s="163">
        <f t="shared" si="118"/>
        <v>0</v>
      </c>
      <c r="X242" s="160">
        <f t="shared" si="111"/>
        <v>99.896337177646885</v>
      </c>
      <c r="Y242" s="161">
        <f t="shared" si="111"/>
        <v>100</v>
      </c>
      <c r="Z242" s="161">
        <f t="shared" si="111"/>
        <v>99.803977910894801</v>
      </c>
      <c r="AA242" s="161">
        <f t="shared" si="111"/>
        <v>0</v>
      </c>
      <c r="AB242" s="162">
        <f t="shared" si="111"/>
        <v>100</v>
      </c>
      <c r="AC242" s="165"/>
      <c r="AD242" s="166"/>
      <c r="AE242" s="167"/>
    </row>
    <row r="243" spans="1:31" ht="12.95" customHeight="1" x14ac:dyDescent="0.25">
      <c r="A243" s="171">
        <v>1194</v>
      </c>
      <c r="B243" s="158">
        <v>235</v>
      </c>
      <c r="C243" s="159" t="s">
        <v>1477</v>
      </c>
      <c r="D243" s="160">
        <f t="shared" si="113"/>
        <v>1910.8</v>
      </c>
      <c r="E243" s="161">
        <v>787</v>
      </c>
      <c r="F243" s="161">
        <v>1123.8</v>
      </c>
      <c r="G243" s="161">
        <v>0</v>
      </c>
      <c r="H243" s="162">
        <v>0</v>
      </c>
      <c r="I243" s="160">
        <f t="shared" si="115"/>
        <v>1932.2</v>
      </c>
      <c r="J243" s="161">
        <v>787</v>
      </c>
      <c r="K243" s="161">
        <v>1123.8</v>
      </c>
      <c r="L243" s="161">
        <v>0</v>
      </c>
      <c r="M243" s="163">
        <v>21.4</v>
      </c>
      <c r="N243" s="160">
        <f t="shared" si="125"/>
        <v>1846.6359</v>
      </c>
      <c r="O243" s="161">
        <v>787</v>
      </c>
      <c r="P243" s="161">
        <v>1038.2358999999999</v>
      </c>
      <c r="Q243" s="161">
        <v>0</v>
      </c>
      <c r="R243" s="162">
        <v>21.4</v>
      </c>
      <c r="S243" s="164">
        <f t="shared" si="118"/>
        <v>-85.564100000000053</v>
      </c>
      <c r="T243" s="161">
        <f t="shared" si="118"/>
        <v>0</v>
      </c>
      <c r="U243" s="161">
        <f t="shared" si="118"/>
        <v>-85.564100000000053</v>
      </c>
      <c r="V243" s="161">
        <f t="shared" si="118"/>
        <v>0</v>
      </c>
      <c r="W243" s="163">
        <f t="shared" si="118"/>
        <v>0</v>
      </c>
      <c r="X243" s="160">
        <f t="shared" si="111"/>
        <v>95.571674774868015</v>
      </c>
      <c r="Y243" s="161">
        <f t="shared" si="111"/>
        <v>100</v>
      </c>
      <c r="Z243" s="161">
        <f t="shared" si="111"/>
        <v>92.386180815091649</v>
      </c>
      <c r="AA243" s="161">
        <f t="shared" si="111"/>
        <v>0</v>
      </c>
      <c r="AB243" s="162">
        <f t="shared" si="111"/>
        <v>100</v>
      </c>
      <c r="AC243" s="165"/>
      <c r="AD243" s="166"/>
      <c r="AE243" s="167"/>
    </row>
    <row r="244" spans="1:31" ht="12.95" customHeight="1" x14ac:dyDescent="0.25">
      <c r="A244" s="171">
        <v>1195</v>
      </c>
      <c r="B244" s="158">
        <v>236</v>
      </c>
      <c r="C244" s="159" t="s">
        <v>1478</v>
      </c>
      <c r="D244" s="160">
        <f t="shared" si="113"/>
        <v>3713.3</v>
      </c>
      <c r="E244" s="161">
        <v>1087.8</v>
      </c>
      <c r="F244" s="161">
        <v>2625.5</v>
      </c>
      <c r="G244" s="161">
        <v>0</v>
      </c>
      <c r="H244" s="162">
        <v>0</v>
      </c>
      <c r="I244" s="160">
        <f t="shared" si="115"/>
        <v>3770.4</v>
      </c>
      <c r="J244" s="161">
        <v>1087.8</v>
      </c>
      <c r="K244" s="161">
        <v>2625.5</v>
      </c>
      <c r="L244" s="161">
        <v>0</v>
      </c>
      <c r="M244" s="163">
        <v>57.1</v>
      </c>
      <c r="N244" s="160">
        <f t="shared" si="125"/>
        <v>3711.4140999999995</v>
      </c>
      <c r="O244" s="161">
        <v>1087.8</v>
      </c>
      <c r="P244" s="161">
        <v>2566.5140999999999</v>
      </c>
      <c r="Q244" s="161">
        <v>0</v>
      </c>
      <c r="R244" s="162">
        <v>57.1</v>
      </c>
      <c r="S244" s="164">
        <f t="shared" si="118"/>
        <v>-58.985900000000584</v>
      </c>
      <c r="T244" s="161">
        <f t="shared" si="118"/>
        <v>0</v>
      </c>
      <c r="U244" s="161">
        <f t="shared" si="118"/>
        <v>-58.985900000000129</v>
      </c>
      <c r="V244" s="161">
        <f t="shared" si="118"/>
        <v>0</v>
      </c>
      <c r="W244" s="163">
        <f t="shared" si="118"/>
        <v>0</v>
      </c>
      <c r="X244" s="160">
        <f t="shared" si="111"/>
        <v>98.43555325694885</v>
      </c>
      <c r="Y244" s="161">
        <f t="shared" si="111"/>
        <v>100</v>
      </c>
      <c r="Z244" s="161">
        <f t="shared" si="111"/>
        <v>97.75334602932773</v>
      </c>
      <c r="AA244" s="161">
        <f t="shared" si="111"/>
        <v>0</v>
      </c>
      <c r="AB244" s="162">
        <f t="shared" si="111"/>
        <v>100</v>
      </c>
      <c r="AC244" s="165"/>
      <c r="AD244" s="166"/>
      <c r="AE244" s="167"/>
    </row>
    <row r="245" spans="1:31" ht="12.95" customHeight="1" x14ac:dyDescent="0.25">
      <c r="A245" s="171">
        <v>1196</v>
      </c>
      <c r="B245" s="158">
        <v>237</v>
      </c>
      <c r="C245" s="159" t="s">
        <v>1479</v>
      </c>
      <c r="D245" s="160">
        <f t="shared" si="113"/>
        <v>5274.8</v>
      </c>
      <c r="E245" s="161">
        <v>1458.5</v>
      </c>
      <c r="F245" s="161">
        <v>3816.3</v>
      </c>
      <c r="G245" s="161">
        <v>0</v>
      </c>
      <c r="H245" s="162">
        <v>0</v>
      </c>
      <c r="I245" s="160">
        <f t="shared" si="115"/>
        <v>5298.3</v>
      </c>
      <c r="J245" s="161">
        <v>1458.5</v>
      </c>
      <c r="K245" s="161">
        <v>3816.3</v>
      </c>
      <c r="L245" s="161">
        <v>0</v>
      </c>
      <c r="M245" s="163">
        <v>23.5</v>
      </c>
      <c r="N245" s="160">
        <f t="shared" si="125"/>
        <v>5140.6758</v>
      </c>
      <c r="O245" s="161">
        <v>1458.5</v>
      </c>
      <c r="P245" s="161">
        <v>3658.6758</v>
      </c>
      <c r="Q245" s="161">
        <v>0</v>
      </c>
      <c r="R245" s="162">
        <v>23.5</v>
      </c>
      <c r="S245" s="164">
        <f t="shared" si="118"/>
        <v>-157.6242000000002</v>
      </c>
      <c r="T245" s="161">
        <f t="shared" si="118"/>
        <v>0</v>
      </c>
      <c r="U245" s="161">
        <f t="shared" si="118"/>
        <v>-157.6242000000002</v>
      </c>
      <c r="V245" s="161">
        <f t="shared" si="118"/>
        <v>0</v>
      </c>
      <c r="W245" s="163">
        <f t="shared" si="118"/>
        <v>0</v>
      </c>
      <c r="X245" s="160">
        <f t="shared" si="111"/>
        <v>97.025004246645139</v>
      </c>
      <c r="Y245" s="161">
        <f t="shared" si="111"/>
        <v>100</v>
      </c>
      <c r="Z245" s="161">
        <f t="shared" si="111"/>
        <v>95.869711500668188</v>
      </c>
      <c r="AA245" s="161">
        <f t="shared" si="111"/>
        <v>0</v>
      </c>
      <c r="AB245" s="162">
        <f t="shared" si="111"/>
        <v>100</v>
      </c>
      <c r="AC245" s="165"/>
      <c r="AD245" s="166"/>
      <c r="AE245" s="167"/>
    </row>
    <row r="246" spans="1:31" ht="12.95" customHeight="1" x14ac:dyDescent="0.25">
      <c r="A246" s="171">
        <v>1199</v>
      </c>
      <c r="B246" s="158">
        <v>238</v>
      </c>
      <c r="C246" s="159" t="s">
        <v>1480</v>
      </c>
      <c r="D246" s="160">
        <f t="shared" si="113"/>
        <v>2113.8000000000002</v>
      </c>
      <c r="E246" s="161">
        <v>278.5</v>
      </c>
      <c r="F246" s="161">
        <v>1835.3</v>
      </c>
      <c r="G246" s="161">
        <v>0</v>
      </c>
      <c r="H246" s="162">
        <v>0</v>
      </c>
      <c r="I246" s="160">
        <f t="shared" si="115"/>
        <v>2195.2000000000003</v>
      </c>
      <c r="J246" s="161">
        <v>278.5</v>
      </c>
      <c r="K246" s="161">
        <v>1835.3000000000002</v>
      </c>
      <c r="L246" s="161">
        <v>0</v>
      </c>
      <c r="M246" s="163">
        <v>81.400000000000006</v>
      </c>
      <c r="N246" s="160">
        <f t="shared" si="125"/>
        <v>2085.8251</v>
      </c>
      <c r="O246" s="161">
        <v>278.5</v>
      </c>
      <c r="P246" s="161">
        <v>1725.9251000000002</v>
      </c>
      <c r="Q246" s="161">
        <v>0</v>
      </c>
      <c r="R246" s="162">
        <v>81.400000000000006</v>
      </c>
      <c r="S246" s="164">
        <f t="shared" si="118"/>
        <v>-109.37490000000025</v>
      </c>
      <c r="T246" s="161">
        <f t="shared" si="118"/>
        <v>0</v>
      </c>
      <c r="U246" s="161">
        <f t="shared" si="118"/>
        <v>-109.37490000000003</v>
      </c>
      <c r="V246" s="161">
        <f t="shared" si="118"/>
        <v>0</v>
      </c>
      <c r="W246" s="163">
        <f t="shared" si="118"/>
        <v>0</v>
      </c>
      <c r="X246" s="160">
        <f t="shared" si="111"/>
        <v>95.017542820699703</v>
      </c>
      <c r="Y246" s="161">
        <f t="shared" si="111"/>
        <v>100</v>
      </c>
      <c r="Z246" s="161">
        <f t="shared" si="111"/>
        <v>94.040489293303537</v>
      </c>
      <c r="AA246" s="161">
        <f t="shared" si="111"/>
        <v>0</v>
      </c>
      <c r="AB246" s="162">
        <f t="shared" si="111"/>
        <v>100</v>
      </c>
      <c r="AC246" s="165"/>
      <c r="AD246" s="166"/>
      <c r="AE246" s="167"/>
    </row>
    <row r="247" spans="1:31" ht="12.95" customHeight="1" x14ac:dyDescent="0.25">
      <c r="A247" s="171">
        <v>1200</v>
      </c>
      <c r="B247" s="158">
        <v>239</v>
      </c>
      <c r="C247" s="159" t="s">
        <v>1481</v>
      </c>
      <c r="D247" s="160">
        <f t="shared" si="113"/>
        <v>3986.2999999999997</v>
      </c>
      <c r="E247" s="161">
        <v>1154.0999999999999</v>
      </c>
      <c r="F247" s="161">
        <v>2832.2</v>
      </c>
      <c r="G247" s="161">
        <v>0</v>
      </c>
      <c r="H247" s="162">
        <v>0</v>
      </c>
      <c r="I247" s="160">
        <f t="shared" si="115"/>
        <v>4014.2000000000003</v>
      </c>
      <c r="J247" s="161">
        <v>1154.0999999999999</v>
      </c>
      <c r="K247" s="161">
        <v>2832.2000000000003</v>
      </c>
      <c r="L247" s="161">
        <v>0</v>
      </c>
      <c r="M247" s="163">
        <v>27.9</v>
      </c>
      <c r="N247" s="160">
        <f t="shared" si="125"/>
        <v>4014.2000000000003</v>
      </c>
      <c r="O247" s="161">
        <v>1154.0999999999999</v>
      </c>
      <c r="P247" s="161">
        <v>2832.2000000000003</v>
      </c>
      <c r="Q247" s="161">
        <v>0</v>
      </c>
      <c r="R247" s="162">
        <v>27.9</v>
      </c>
      <c r="S247" s="164">
        <f t="shared" si="118"/>
        <v>0</v>
      </c>
      <c r="T247" s="161">
        <f t="shared" si="118"/>
        <v>0</v>
      </c>
      <c r="U247" s="161">
        <f t="shared" si="118"/>
        <v>0</v>
      </c>
      <c r="V247" s="161">
        <f t="shared" si="118"/>
        <v>0</v>
      </c>
      <c r="W247" s="163">
        <f t="shared" si="118"/>
        <v>0</v>
      </c>
      <c r="X247" s="160">
        <f t="shared" si="111"/>
        <v>100</v>
      </c>
      <c r="Y247" s="161">
        <f t="shared" si="111"/>
        <v>100</v>
      </c>
      <c r="Z247" s="161">
        <f t="shared" si="111"/>
        <v>100</v>
      </c>
      <c r="AA247" s="161">
        <f t="shared" si="111"/>
        <v>0</v>
      </c>
      <c r="AB247" s="162">
        <f t="shared" si="111"/>
        <v>100</v>
      </c>
      <c r="AC247" s="165"/>
      <c r="AD247" s="166"/>
      <c r="AE247" s="167"/>
    </row>
    <row r="248" spans="1:31" ht="12.95" customHeight="1" x14ac:dyDescent="0.25">
      <c r="A248" s="171">
        <v>1201</v>
      </c>
      <c r="B248" s="158">
        <v>240</v>
      </c>
      <c r="C248" s="159" t="s">
        <v>1482</v>
      </c>
      <c r="D248" s="160">
        <f t="shared" si="113"/>
        <v>3631.7</v>
      </c>
      <c r="E248" s="161">
        <v>905.3</v>
      </c>
      <c r="F248" s="161">
        <v>2726.4</v>
      </c>
      <c r="G248" s="161">
        <v>0</v>
      </c>
      <c r="H248" s="162">
        <v>0</v>
      </c>
      <c r="I248" s="160">
        <f t="shared" si="115"/>
        <v>3667.2999999999997</v>
      </c>
      <c r="J248" s="161">
        <v>905.3</v>
      </c>
      <c r="K248" s="161">
        <v>2726.4</v>
      </c>
      <c r="L248" s="161">
        <v>0</v>
      </c>
      <c r="M248" s="163">
        <v>35.6</v>
      </c>
      <c r="N248" s="160">
        <f t="shared" si="125"/>
        <v>3188.6388999999995</v>
      </c>
      <c r="O248" s="161">
        <v>905.3</v>
      </c>
      <c r="P248" s="161">
        <v>2247.7388999999998</v>
      </c>
      <c r="Q248" s="161">
        <v>0</v>
      </c>
      <c r="R248" s="162">
        <v>35.6</v>
      </c>
      <c r="S248" s="164">
        <f t="shared" si="118"/>
        <v>-478.66110000000026</v>
      </c>
      <c r="T248" s="161">
        <f t="shared" si="118"/>
        <v>0</v>
      </c>
      <c r="U248" s="161">
        <f t="shared" si="118"/>
        <v>-478.66110000000026</v>
      </c>
      <c r="V248" s="161">
        <f t="shared" si="118"/>
        <v>0</v>
      </c>
      <c r="W248" s="163">
        <f t="shared" si="118"/>
        <v>0</v>
      </c>
      <c r="X248" s="160">
        <f t="shared" si="111"/>
        <v>86.947860824039481</v>
      </c>
      <c r="Y248" s="161">
        <f t="shared" si="111"/>
        <v>100</v>
      </c>
      <c r="Z248" s="161">
        <f t="shared" si="111"/>
        <v>82.443474911971819</v>
      </c>
      <c r="AA248" s="161">
        <f t="shared" si="111"/>
        <v>0</v>
      </c>
      <c r="AB248" s="162">
        <f t="shared" si="111"/>
        <v>100</v>
      </c>
      <c r="AC248" s="165"/>
      <c r="AD248" s="166"/>
      <c r="AE248" s="167"/>
    </row>
    <row r="249" spans="1:31" ht="12.95" customHeight="1" x14ac:dyDescent="0.25">
      <c r="A249" s="171">
        <v>1202</v>
      </c>
      <c r="B249" s="158">
        <v>241</v>
      </c>
      <c r="C249" s="159" t="s">
        <v>1483</v>
      </c>
      <c r="D249" s="160">
        <f t="shared" si="113"/>
        <v>8127.7</v>
      </c>
      <c r="E249" s="161">
        <v>1527.2</v>
      </c>
      <c r="F249" s="161">
        <v>6600.5</v>
      </c>
      <c r="G249" s="161">
        <v>0</v>
      </c>
      <c r="H249" s="162">
        <v>0</v>
      </c>
      <c r="I249" s="160">
        <f t="shared" si="115"/>
        <v>8233.5</v>
      </c>
      <c r="J249" s="161">
        <v>1527.2</v>
      </c>
      <c r="K249" s="161">
        <v>6600.5</v>
      </c>
      <c r="L249" s="161">
        <v>0</v>
      </c>
      <c r="M249" s="163">
        <v>105.8</v>
      </c>
      <c r="N249" s="160">
        <f t="shared" si="125"/>
        <v>8121.1004999999996</v>
      </c>
      <c r="O249" s="161">
        <v>1527.2</v>
      </c>
      <c r="P249" s="161">
        <v>6488.1004999999996</v>
      </c>
      <c r="Q249" s="161">
        <v>0</v>
      </c>
      <c r="R249" s="162">
        <v>105.8</v>
      </c>
      <c r="S249" s="164">
        <f t="shared" si="118"/>
        <v>-112.39950000000044</v>
      </c>
      <c r="T249" s="161">
        <f t="shared" si="118"/>
        <v>0</v>
      </c>
      <c r="U249" s="161">
        <f t="shared" si="118"/>
        <v>-112.39950000000044</v>
      </c>
      <c r="V249" s="161">
        <f t="shared" si="118"/>
        <v>0</v>
      </c>
      <c r="W249" s="163">
        <f t="shared" si="118"/>
        <v>0</v>
      </c>
      <c r="X249" s="160">
        <f t="shared" si="111"/>
        <v>98.634851521224263</v>
      </c>
      <c r="Y249" s="161">
        <f t="shared" si="111"/>
        <v>100</v>
      </c>
      <c r="Z249" s="161">
        <f t="shared" si="111"/>
        <v>98.29710627982729</v>
      </c>
      <c r="AA249" s="161">
        <f t="shared" si="111"/>
        <v>0</v>
      </c>
      <c r="AB249" s="162">
        <f t="shared" si="111"/>
        <v>100</v>
      </c>
      <c r="AC249" s="165"/>
      <c r="AD249" s="166"/>
      <c r="AE249" s="167"/>
    </row>
    <row r="250" spans="1:31" ht="12.95" customHeight="1" x14ac:dyDescent="0.25">
      <c r="A250" s="171">
        <v>1205</v>
      </c>
      <c r="B250" s="158">
        <v>244</v>
      </c>
      <c r="C250" s="159" t="s">
        <v>1484</v>
      </c>
      <c r="D250" s="160">
        <f>SUM(E250:H250)</f>
        <v>3835.3</v>
      </c>
      <c r="E250" s="161">
        <v>1055</v>
      </c>
      <c r="F250" s="161">
        <v>2780.3</v>
      </c>
      <c r="G250" s="161">
        <v>0</v>
      </c>
      <c r="H250" s="162">
        <v>0</v>
      </c>
      <c r="I250" s="160">
        <f>SUM(J250:M250)</f>
        <v>3968.3</v>
      </c>
      <c r="J250" s="161">
        <v>1055</v>
      </c>
      <c r="K250" s="161">
        <v>2780.3</v>
      </c>
      <c r="L250" s="161">
        <v>0</v>
      </c>
      <c r="M250" s="163">
        <v>133</v>
      </c>
      <c r="N250" s="160">
        <f>SUM(O250:R250)</f>
        <v>3632.0295999999998</v>
      </c>
      <c r="O250" s="161">
        <v>1055</v>
      </c>
      <c r="P250" s="161">
        <v>2444.0295999999998</v>
      </c>
      <c r="Q250" s="161">
        <v>0</v>
      </c>
      <c r="R250" s="162">
        <v>133</v>
      </c>
      <c r="S250" s="164">
        <f>N250-I250</f>
        <v>-336.27040000000034</v>
      </c>
      <c r="T250" s="161">
        <f>O250-J250</f>
        <v>0</v>
      </c>
      <c r="U250" s="161">
        <f>P250-K250</f>
        <v>-336.27040000000034</v>
      </c>
      <c r="V250" s="161">
        <f>Q250-L250</f>
        <v>0</v>
      </c>
      <c r="W250" s="163">
        <f>R250-M250</f>
        <v>0</v>
      </c>
      <c r="X250" s="160">
        <f>IF(I250=0,0,N250/I250*100)</f>
        <v>91.526084217423062</v>
      </c>
      <c r="Y250" s="161">
        <f>IF(J250=0,0,O250/J250*100)</f>
        <v>100</v>
      </c>
      <c r="Z250" s="161">
        <f>IF(K250=0,0,P250/K250*100)</f>
        <v>87.905247635147276</v>
      </c>
      <c r="AA250" s="161">
        <f>IF(L250=0,0,Q250/L250*100)</f>
        <v>0</v>
      </c>
      <c r="AB250" s="162">
        <f>IF(M250=0,0,R250/M250*100)</f>
        <v>100</v>
      </c>
      <c r="AC250" s="165"/>
      <c r="AD250" s="166"/>
      <c r="AE250" s="167"/>
    </row>
    <row r="251" spans="1:31" ht="12.95" customHeight="1" x14ac:dyDescent="0.25">
      <c r="A251" s="171">
        <v>1203</v>
      </c>
      <c r="B251" s="158">
        <v>242</v>
      </c>
      <c r="C251" s="159" t="s">
        <v>1485</v>
      </c>
      <c r="D251" s="160">
        <f t="shared" si="113"/>
        <v>3474.7</v>
      </c>
      <c r="E251" s="161">
        <v>1222.7</v>
      </c>
      <c r="F251" s="161">
        <v>2252</v>
      </c>
      <c r="G251" s="161">
        <v>0</v>
      </c>
      <c r="H251" s="162">
        <v>0</v>
      </c>
      <c r="I251" s="160">
        <f t="shared" si="115"/>
        <v>3513.7999999999997</v>
      </c>
      <c r="J251" s="161">
        <v>1222.7</v>
      </c>
      <c r="K251" s="161">
        <v>2252</v>
      </c>
      <c r="L251" s="161">
        <v>0</v>
      </c>
      <c r="M251" s="163">
        <v>39.1</v>
      </c>
      <c r="N251" s="160">
        <f t="shared" si="125"/>
        <v>3349.2827000000002</v>
      </c>
      <c r="O251" s="161">
        <v>1222.7</v>
      </c>
      <c r="P251" s="161">
        <v>2087.4827</v>
      </c>
      <c r="Q251" s="161">
        <v>0</v>
      </c>
      <c r="R251" s="162">
        <v>39.1</v>
      </c>
      <c r="S251" s="164">
        <f t="shared" si="118"/>
        <v>-164.51729999999952</v>
      </c>
      <c r="T251" s="161">
        <f t="shared" si="118"/>
        <v>0</v>
      </c>
      <c r="U251" s="161">
        <f t="shared" si="118"/>
        <v>-164.51729999999998</v>
      </c>
      <c r="V251" s="161">
        <f t="shared" si="118"/>
        <v>0</v>
      </c>
      <c r="W251" s="163">
        <f t="shared" si="118"/>
        <v>0</v>
      </c>
      <c r="X251" s="160">
        <f t="shared" ref="X251:AB314" si="126">IF(I251=0,0,N251/I251*100)</f>
        <v>95.317966304285974</v>
      </c>
      <c r="Y251" s="161">
        <f t="shared" si="126"/>
        <v>100</v>
      </c>
      <c r="Z251" s="161">
        <f t="shared" si="126"/>
        <v>92.694613676731791</v>
      </c>
      <c r="AA251" s="161">
        <f t="shared" si="126"/>
        <v>0</v>
      </c>
      <c r="AB251" s="162">
        <f t="shared" si="126"/>
        <v>100</v>
      </c>
      <c r="AC251" s="165"/>
      <c r="AD251" s="166"/>
      <c r="AE251" s="167"/>
    </row>
    <row r="252" spans="1:31" ht="12.95" customHeight="1" x14ac:dyDescent="0.25">
      <c r="A252" s="171">
        <v>1204</v>
      </c>
      <c r="B252" s="158">
        <v>243</v>
      </c>
      <c r="C252" s="159" t="s">
        <v>1486</v>
      </c>
      <c r="D252" s="160">
        <f t="shared" si="113"/>
        <v>960.80000000000007</v>
      </c>
      <c r="E252" s="161">
        <v>884.7</v>
      </c>
      <c r="F252" s="161">
        <v>76.099999999999994</v>
      </c>
      <c r="G252" s="161">
        <v>0</v>
      </c>
      <c r="H252" s="162">
        <v>0</v>
      </c>
      <c r="I252" s="160">
        <f t="shared" si="115"/>
        <v>970.50000000000011</v>
      </c>
      <c r="J252" s="161">
        <v>884.7</v>
      </c>
      <c r="K252" s="161">
        <v>76.099999999999994</v>
      </c>
      <c r="L252" s="161">
        <v>0</v>
      </c>
      <c r="M252" s="163">
        <v>9.6999999999999993</v>
      </c>
      <c r="N252" s="160">
        <f t="shared" si="125"/>
        <v>970.38300000000004</v>
      </c>
      <c r="O252" s="161">
        <v>884.7</v>
      </c>
      <c r="P252" s="161">
        <v>75.983000000000004</v>
      </c>
      <c r="Q252" s="161">
        <v>0</v>
      </c>
      <c r="R252" s="162">
        <v>9.6999999999999993</v>
      </c>
      <c r="S252" s="164">
        <f t="shared" si="118"/>
        <v>-0.11700000000007549</v>
      </c>
      <c r="T252" s="161">
        <f t="shared" si="118"/>
        <v>0</v>
      </c>
      <c r="U252" s="161">
        <f t="shared" si="118"/>
        <v>-0.11699999999999022</v>
      </c>
      <c r="V252" s="161">
        <f t="shared" si="118"/>
        <v>0</v>
      </c>
      <c r="W252" s="163">
        <f t="shared" si="118"/>
        <v>0</v>
      </c>
      <c r="X252" s="160">
        <f t="shared" si="126"/>
        <v>99.987944358578034</v>
      </c>
      <c r="Y252" s="161">
        <f t="shared" si="126"/>
        <v>100</v>
      </c>
      <c r="Z252" s="161">
        <f t="shared" si="126"/>
        <v>99.84625492772669</v>
      </c>
      <c r="AA252" s="161">
        <f t="shared" si="126"/>
        <v>0</v>
      </c>
      <c r="AB252" s="162">
        <f t="shared" si="126"/>
        <v>100</v>
      </c>
      <c r="AC252" s="165"/>
      <c r="AD252" s="166"/>
      <c r="AE252" s="167"/>
    </row>
    <row r="253" spans="1:31" ht="12.95" customHeight="1" x14ac:dyDescent="0.25">
      <c r="A253" s="171">
        <v>1206</v>
      </c>
      <c r="B253" s="158">
        <v>245</v>
      </c>
      <c r="C253" s="159" t="s">
        <v>1487</v>
      </c>
      <c r="D253" s="160">
        <f t="shared" si="113"/>
        <v>6860.1</v>
      </c>
      <c r="E253" s="161">
        <v>1387</v>
      </c>
      <c r="F253" s="161">
        <v>5473.1</v>
      </c>
      <c r="G253" s="161">
        <v>0</v>
      </c>
      <c r="H253" s="162">
        <v>0</v>
      </c>
      <c r="I253" s="160">
        <f t="shared" si="115"/>
        <v>6958.3</v>
      </c>
      <c r="J253" s="161">
        <v>1387</v>
      </c>
      <c r="K253" s="161">
        <v>5473.1</v>
      </c>
      <c r="L253" s="161">
        <v>0</v>
      </c>
      <c r="M253" s="163">
        <v>98.2</v>
      </c>
      <c r="N253" s="160">
        <f t="shared" si="125"/>
        <v>6218.8</v>
      </c>
      <c r="O253" s="161">
        <v>1387</v>
      </c>
      <c r="P253" s="161">
        <v>4733.6000000000004</v>
      </c>
      <c r="Q253" s="161">
        <v>0</v>
      </c>
      <c r="R253" s="162">
        <v>98.2</v>
      </c>
      <c r="S253" s="164">
        <f t="shared" si="118"/>
        <v>-739.5</v>
      </c>
      <c r="T253" s="161">
        <f t="shared" si="118"/>
        <v>0</v>
      </c>
      <c r="U253" s="161">
        <f t="shared" si="118"/>
        <v>-739.5</v>
      </c>
      <c r="V253" s="161">
        <f t="shared" si="118"/>
        <v>0</v>
      </c>
      <c r="W253" s="163">
        <f t="shared" si="118"/>
        <v>0</v>
      </c>
      <c r="X253" s="160">
        <f t="shared" si="126"/>
        <v>89.3724041791817</v>
      </c>
      <c r="Y253" s="161">
        <f t="shared" si="126"/>
        <v>100</v>
      </c>
      <c r="Z253" s="161">
        <f t="shared" si="126"/>
        <v>86.488461749282848</v>
      </c>
      <c r="AA253" s="161">
        <f t="shared" si="126"/>
        <v>0</v>
      </c>
      <c r="AB253" s="162">
        <f t="shared" si="126"/>
        <v>100</v>
      </c>
      <c r="AC253" s="165"/>
      <c r="AD253" s="166"/>
      <c r="AE253" s="167"/>
    </row>
    <row r="254" spans="1:31" ht="12.95" customHeight="1" x14ac:dyDescent="0.25">
      <c r="A254" s="171">
        <v>1207</v>
      </c>
      <c r="B254" s="158">
        <v>246</v>
      </c>
      <c r="C254" s="159" t="s">
        <v>1488</v>
      </c>
      <c r="D254" s="160">
        <f t="shared" si="113"/>
        <v>2924.6</v>
      </c>
      <c r="E254" s="161">
        <v>1156.9000000000001</v>
      </c>
      <c r="F254" s="161">
        <v>1672</v>
      </c>
      <c r="G254" s="161">
        <v>95.7</v>
      </c>
      <c r="H254" s="162">
        <v>0</v>
      </c>
      <c r="I254" s="160">
        <f t="shared" si="115"/>
        <v>2947</v>
      </c>
      <c r="J254" s="161">
        <v>1156.9000000000001</v>
      </c>
      <c r="K254" s="161">
        <v>1672</v>
      </c>
      <c r="L254" s="161">
        <v>95.7</v>
      </c>
      <c r="M254" s="163">
        <v>22.4</v>
      </c>
      <c r="N254" s="160">
        <f t="shared" si="125"/>
        <v>2920.8439000000003</v>
      </c>
      <c r="O254" s="161">
        <v>1156.9000000000001</v>
      </c>
      <c r="P254" s="161">
        <v>1645.8439000000001</v>
      </c>
      <c r="Q254" s="161">
        <v>95.7</v>
      </c>
      <c r="R254" s="162">
        <v>22.4</v>
      </c>
      <c r="S254" s="164">
        <f t="shared" si="118"/>
        <v>-26.156099999999697</v>
      </c>
      <c r="T254" s="161">
        <f t="shared" si="118"/>
        <v>0</v>
      </c>
      <c r="U254" s="161">
        <f t="shared" si="118"/>
        <v>-26.156099999999924</v>
      </c>
      <c r="V254" s="161">
        <f t="shared" si="118"/>
        <v>0</v>
      </c>
      <c r="W254" s="163">
        <f t="shared" si="118"/>
        <v>0</v>
      </c>
      <c r="X254" s="160">
        <f t="shared" si="126"/>
        <v>99.112449949100792</v>
      </c>
      <c r="Y254" s="161">
        <f t="shared" si="126"/>
        <v>100</v>
      </c>
      <c r="Z254" s="161">
        <f t="shared" si="126"/>
        <v>98.435639952153124</v>
      </c>
      <c r="AA254" s="161">
        <f t="shared" si="126"/>
        <v>100</v>
      </c>
      <c r="AB254" s="162">
        <f t="shared" si="126"/>
        <v>100</v>
      </c>
      <c r="AC254" s="165"/>
      <c r="AD254" s="166"/>
      <c r="AE254" s="167"/>
    </row>
    <row r="255" spans="1:31" ht="12.95" customHeight="1" x14ac:dyDescent="0.25">
      <c r="A255" s="171">
        <v>1208</v>
      </c>
      <c r="B255" s="158">
        <v>247</v>
      </c>
      <c r="C255" s="159" t="s">
        <v>1489</v>
      </c>
      <c r="D255" s="160">
        <f t="shared" si="113"/>
        <v>3859.8</v>
      </c>
      <c r="E255" s="161">
        <v>1097.2</v>
      </c>
      <c r="F255" s="161">
        <v>2762.6</v>
      </c>
      <c r="G255" s="161">
        <v>0</v>
      </c>
      <c r="H255" s="162">
        <v>0</v>
      </c>
      <c r="I255" s="160">
        <f t="shared" si="115"/>
        <v>3908.8</v>
      </c>
      <c r="J255" s="161">
        <v>1097.2</v>
      </c>
      <c r="K255" s="161">
        <v>2762.6</v>
      </c>
      <c r="L255" s="161">
        <v>0</v>
      </c>
      <c r="M255" s="163">
        <v>49</v>
      </c>
      <c r="N255" s="160">
        <f t="shared" si="125"/>
        <v>3868.0187999999998</v>
      </c>
      <c r="O255" s="161">
        <v>1097.2</v>
      </c>
      <c r="P255" s="161">
        <v>2721.8187999999996</v>
      </c>
      <c r="Q255" s="161">
        <v>0</v>
      </c>
      <c r="R255" s="162">
        <v>49</v>
      </c>
      <c r="S255" s="164">
        <f t="shared" si="118"/>
        <v>-40.781200000000354</v>
      </c>
      <c r="T255" s="161">
        <f t="shared" si="118"/>
        <v>0</v>
      </c>
      <c r="U255" s="161">
        <f t="shared" si="118"/>
        <v>-40.781200000000354</v>
      </c>
      <c r="V255" s="161">
        <f t="shared" si="118"/>
        <v>0</v>
      </c>
      <c r="W255" s="163">
        <f t="shared" si="118"/>
        <v>0</v>
      </c>
      <c r="X255" s="160">
        <f t="shared" si="126"/>
        <v>98.956682357756847</v>
      </c>
      <c r="Y255" s="161">
        <f t="shared" si="126"/>
        <v>100</v>
      </c>
      <c r="Z255" s="161">
        <f t="shared" si="126"/>
        <v>98.523810902772738</v>
      </c>
      <c r="AA255" s="161">
        <f t="shared" si="126"/>
        <v>0</v>
      </c>
      <c r="AB255" s="162">
        <f t="shared" si="126"/>
        <v>100</v>
      </c>
      <c r="AC255" s="165"/>
      <c r="AD255" s="166"/>
      <c r="AE255" s="167"/>
    </row>
    <row r="256" spans="1:31" ht="12.95" customHeight="1" x14ac:dyDescent="0.25">
      <c r="A256" s="171">
        <v>1209</v>
      </c>
      <c r="B256" s="158">
        <v>248</v>
      </c>
      <c r="C256" s="159" t="s">
        <v>1490</v>
      </c>
      <c r="D256" s="160">
        <f t="shared" si="113"/>
        <v>4697.2</v>
      </c>
      <c r="E256" s="161">
        <v>1385.2</v>
      </c>
      <c r="F256" s="161">
        <v>3312</v>
      </c>
      <c r="G256" s="161">
        <v>0</v>
      </c>
      <c r="H256" s="162">
        <v>0</v>
      </c>
      <c r="I256" s="160">
        <f t="shared" si="115"/>
        <v>4760</v>
      </c>
      <c r="J256" s="161">
        <v>1385.2</v>
      </c>
      <c r="K256" s="161">
        <v>3312</v>
      </c>
      <c r="L256" s="161">
        <v>0</v>
      </c>
      <c r="M256" s="163">
        <v>62.8</v>
      </c>
      <c r="N256" s="160">
        <f t="shared" si="125"/>
        <v>4430.0625</v>
      </c>
      <c r="O256" s="161">
        <v>1385.2</v>
      </c>
      <c r="P256" s="161">
        <v>2982.0625</v>
      </c>
      <c r="Q256" s="161">
        <v>0</v>
      </c>
      <c r="R256" s="162">
        <v>62.8</v>
      </c>
      <c r="S256" s="164">
        <f t="shared" si="118"/>
        <v>-329.9375</v>
      </c>
      <c r="T256" s="161">
        <f t="shared" si="118"/>
        <v>0</v>
      </c>
      <c r="U256" s="161">
        <f t="shared" si="118"/>
        <v>-329.9375</v>
      </c>
      <c r="V256" s="161">
        <f t="shared" si="118"/>
        <v>0</v>
      </c>
      <c r="W256" s="163">
        <f t="shared" si="118"/>
        <v>0</v>
      </c>
      <c r="X256" s="160">
        <f t="shared" si="126"/>
        <v>93.068539915966383</v>
      </c>
      <c r="Y256" s="161">
        <f t="shared" si="126"/>
        <v>100</v>
      </c>
      <c r="Z256" s="161">
        <f t="shared" si="126"/>
        <v>90.038118961352652</v>
      </c>
      <c r="AA256" s="161">
        <f t="shared" si="126"/>
        <v>0</v>
      </c>
      <c r="AB256" s="162">
        <f t="shared" si="126"/>
        <v>100</v>
      </c>
      <c r="AC256" s="165"/>
      <c r="AD256" s="166"/>
      <c r="AE256" s="167"/>
    </row>
    <row r="257" spans="1:31" ht="8.25" customHeight="1" x14ac:dyDescent="0.25">
      <c r="A257" s="158"/>
      <c r="B257" s="158">
        <v>249</v>
      </c>
      <c r="C257" s="159"/>
      <c r="D257" s="160"/>
      <c r="E257" s="161"/>
      <c r="F257" s="161"/>
      <c r="G257" s="161"/>
      <c r="H257" s="162"/>
      <c r="I257" s="160"/>
      <c r="J257" s="161"/>
      <c r="K257" s="161"/>
      <c r="L257" s="161"/>
      <c r="M257" s="163">
        <v>0</v>
      </c>
      <c r="N257" s="160"/>
      <c r="O257" s="161"/>
      <c r="P257" s="161"/>
      <c r="Q257" s="161"/>
      <c r="R257" s="162"/>
      <c r="S257" s="164"/>
      <c r="T257" s="161"/>
      <c r="U257" s="161"/>
      <c r="V257" s="161"/>
      <c r="W257" s="163"/>
      <c r="X257" s="160"/>
      <c r="Y257" s="161"/>
      <c r="Z257" s="161"/>
      <c r="AA257" s="161"/>
      <c r="AB257" s="162"/>
      <c r="AC257" s="165"/>
      <c r="AD257" s="166"/>
      <c r="AE257" s="167"/>
    </row>
    <row r="258" spans="1:31" ht="12.95" customHeight="1" x14ac:dyDescent="0.25">
      <c r="A258" s="158"/>
      <c r="B258" s="158">
        <v>250</v>
      </c>
      <c r="C258" s="152" t="s">
        <v>1491</v>
      </c>
      <c r="D258" s="156">
        <f t="shared" ref="D258:D284" si="127">SUM(E258:H258)</f>
        <v>235528</v>
      </c>
      <c r="E258" s="153">
        <f>E259+E260</f>
        <v>58261.3</v>
      </c>
      <c r="F258" s="153">
        <f t="shared" ref="F258:H258" si="128">F259+F260</f>
        <v>175924.7</v>
      </c>
      <c r="G258" s="153">
        <f t="shared" si="128"/>
        <v>1342</v>
      </c>
      <c r="H258" s="154">
        <f t="shared" si="128"/>
        <v>0</v>
      </c>
      <c r="I258" s="156">
        <f t="shared" ref="I258:I284" si="129">SUM(J258:M258)</f>
        <v>238791.19999999995</v>
      </c>
      <c r="J258" s="153">
        <f>J259+J260</f>
        <v>58261.3</v>
      </c>
      <c r="K258" s="153">
        <f>K259+K260</f>
        <v>177660.09999999998</v>
      </c>
      <c r="L258" s="153">
        <f t="shared" ref="L258:M258" si="130">L259+L260</f>
        <v>1342</v>
      </c>
      <c r="M258" s="155">
        <f t="shared" si="130"/>
        <v>1527.7999999999997</v>
      </c>
      <c r="N258" s="156">
        <f>N259+N260</f>
        <v>232827.9388</v>
      </c>
      <c r="O258" s="153">
        <f t="shared" ref="O258:R258" si="131">O259+O260</f>
        <v>58261.3</v>
      </c>
      <c r="P258" s="153">
        <f t="shared" si="131"/>
        <v>171696.83879999997</v>
      </c>
      <c r="Q258" s="153">
        <f t="shared" si="131"/>
        <v>1342</v>
      </c>
      <c r="R258" s="154">
        <f t="shared" si="131"/>
        <v>1527.7999999999997</v>
      </c>
      <c r="S258" s="157">
        <f t="shared" ref="S258:W284" si="132">N258-I258</f>
        <v>-5963.2611999999499</v>
      </c>
      <c r="T258" s="153">
        <f t="shared" si="132"/>
        <v>0</v>
      </c>
      <c r="U258" s="153">
        <f t="shared" si="132"/>
        <v>-5963.2612000000081</v>
      </c>
      <c r="V258" s="153">
        <f t="shared" si="132"/>
        <v>0</v>
      </c>
      <c r="W258" s="155">
        <f t="shared" si="132"/>
        <v>0</v>
      </c>
      <c r="X258" s="156">
        <f t="shared" si="126"/>
        <v>97.502729916345345</v>
      </c>
      <c r="Y258" s="153">
        <f t="shared" si="126"/>
        <v>100</v>
      </c>
      <c r="Z258" s="153">
        <f t="shared" si="126"/>
        <v>96.643443744543646</v>
      </c>
      <c r="AA258" s="153">
        <f t="shared" si="126"/>
        <v>100</v>
      </c>
      <c r="AB258" s="154">
        <f t="shared" si="126"/>
        <v>100</v>
      </c>
      <c r="AC258" s="147"/>
      <c r="AD258" s="166"/>
      <c r="AE258" s="167"/>
    </row>
    <row r="259" spans="1:31" s="170" customFormat="1" ht="12.95" customHeight="1" x14ac:dyDescent="0.2">
      <c r="A259" s="158"/>
      <c r="B259" s="158">
        <v>251</v>
      </c>
      <c r="C259" s="152" t="s">
        <v>1287</v>
      </c>
      <c r="D259" s="156">
        <f t="shared" si="127"/>
        <v>155756.1</v>
      </c>
      <c r="E259" s="153">
        <f>E261</f>
        <v>32260.5</v>
      </c>
      <c r="F259" s="153">
        <f t="shared" ref="F259:H259" si="133">F261</f>
        <v>123495.6</v>
      </c>
      <c r="G259" s="153">
        <f t="shared" si="133"/>
        <v>0</v>
      </c>
      <c r="H259" s="154">
        <f t="shared" si="133"/>
        <v>0</v>
      </c>
      <c r="I259" s="156">
        <f t="shared" si="129"/>
        <v>157744.19999999998</v>
      </c>
      <c r="J259" s="153">
        <f>J261</f>
        <v>32260.5</v>
      </c>
      <c r="K259" s="153">
        <f>K261</f>
        <v>125175.59999999999</v>
      </c>
      <c r="L259" s="153">
        <f t="shared" ref="L259:M259" si="134">L261</f>
        <v>0</v>
      </c>
      <c r="M259" s="155">
        <f t="shared" si="134"/>
        <v>308.10000000000002</v>
      </c>
      <c r="N259" s="156">
        <f>N261</f>
        <v>154358.0447</v>
      </c>
      <c r="O259" s="153">
        <f t="shared" ref="O259:R259" si="135">O261</f>
        <v>32260.5</v>
      </c>
      <c r="P259" s="153">
        <f t="shared" si="135"/>
        <v>121789.44469999999</v>
      </c>
      <c r="Q259" s="153">
        <f t="shared" si="135"/>
        <v>0</v>
      </c>
      <c r="R259" s="154">
        <f t="shared" si="135"/>
        <v>308.10000000000002</v>
      </c>
      <c r="S259" s="157">
        <f t="shared" si="132"/>
        <v>-3386.155299999984</v>
      </c>
      <c r="T259" s="153">
        <f t="shared" si="132"/>
        <v>0</v>
      </c>
      <c r="U259" s="153">
        <f t="shared" si="132"/>
        <v>-3386.1552999999985</v>
      </c>
      <c r="V259" s="153">
        <f t="shared" si="132"/>
        <v>0</v>
      </c>
      <c r="W259" s="155">
        <f t="shared" si="132"/>
        <v>0</v>
      </c>
      <c r="X259" s="156">
        <f t="shared" si="126"/>
        <v>97.853388397164537</v>
      </c>
      <c r="Y259" s="153">
        <f t="shared" si="126"/>
        <v>100</v>
      </c>
      <c r="Z259" s="153">
        <f t="shared" si="126"/>
        <v>97.29487591830997</v>
      </c>
      <c r="AA259" s="153">
        <f t="shared" si="126"/>
        <v>0</v>
      </c>
      <c r="AB259" s="154">
        <f t="shared" si="126"/>
        <v>100</v>
      </c>
      <c r="AC259" s="147"/>
      <c r="AD259" s="167"/>
      <c r="AE259" s="167"/>
    </row>
    <row r="260" spans="1:31" s="170" customFormat="1" ht="12.95" customHeight="1" x14ac:dyDescent="0.2">
      <c r="A260" s="158"/>
      <c r="B260" s="158">
        <v>252</v>
      </c>
      <c r="C260" s="152" t="s">
        <v>1288</v>
      </c>
      <c r="D260" s="156">
        <f t="shared" si="127"/>
        <v>79771.899999999994</v>
      </c>
      <c r="E260" s="153">
        <f>SUM(E262:E284)</f>
        <v>26000.799999999999</v>
      </c>
      <c r="F260" s="153">
        <f t="shared" ref="F260:H260" si="136">SUM(F262:F284)</f>
        <v>52429.099999999991</v>
      </c>
      <c r="G260" s="153">
        <f t="shared" si="136"/>
        <v>1342</v>
      </c>
      <c r="H260" s="154">
        <f t="shared" si="136"/>
        <v>0</v>
      </c>
      <c r="I260" s="156">
        <f t="shared" si="129"/>
        <v>81046.999999999985</v>
      </c>
      <c r="J260" s="153">
        <f>SUM(J262:J284)</f>
        <v>26000.799999999999</v>
      </c>
      <c r="K260" s="153">
        <f>SUM(K262:K284)</f>
        <v>52484.499999999985</v>
      </c>
      <c r="L260" s="153">
        <f t="shared" ref="L260:M260" si="137">SUM(L262:L284)</f>
        <v>1342</v>
      </c>
      <c r="M260" s="155">
        <f t="shared" si="137"/>
        <v>1219.6999999999998</v>
      </c>
      <c r="N260" s="156">
        <f>SUM(N262:N284)</f>
        <v>78469.89410000002</v>
      </c>
      <c r="O260" s="153">
        <f t="shared" ref="O260:R260" si="138">SUM(O262:O284)</f>
        <v>26000.799999999999</v>
      </c>
      <c r="P260" s="153">
        <f t="shared" si="138"/>
        <v>49907.394099999983</v>
      </c>
      <c r="Q260" s="153">
        <f t="shared" si="138"/>
        <v>1342</v>
      </c>
      <c r="R260" s="154">
        <f t="shared" si="138"/>
        <v>1219.6999999999998</v>
      </c>
      <c r="S260" s="157">
        <f t="shared" si="132"/>
        <v>-2577.1058999999659</v>
      </c>
      <c r="T260" s="153">
        <f t="shared" si="132"/>
        <v>0</v>
      </c>
      <c r="U260" s="153">
        <f t="shared" si="132"/>
        <v>-2577.1059000000023</v>
      </c>
      <c r="V260" s="153">
        <f t="shared" si="132"/>
        <v>0</v>
      </c>
      <c r="W260" s="155">
        <f t="shared" si="132"/>
        <v>0</v>
      </c>
      <c r="X260" s="156">
        <f t="shared" si="126"/>
        <v>96.820232827865354</v>
      </c>
      <c r="Y260" s="153">
        <f t="shared" si="126"/>
        <v>100</v>
      </c>
      <c r="Z260" s="153">
        <f t="shared" si="126"/>
        <v>95.089777172308004</v>
      </c>
      <c r="AA260" s="153">
        <f t="shared" si="126"/>
        <v>100</v>
      </c>
      <c r="AB260" s="154">
        <f t="shared" si="126"/>
        <v>100</v>
      </c>
      <c r="AC260" s="147"/>
      <c r="AD260" s="167"/>
      <c r="AE260" s="167"/>
    </row>
    <row r="261" spans="1:31" ht="12.95" customHeight="1" x14ac:dyDescent="0.25">
      <c r="A261" s="171">
        <v>1240</v>
      </c>
      <c r="B261" s="158">
        <v>253</v>
      </c>
      <c r="C261" s="159" t="s">
        <v>1313</v>
      </c>
      <c r="D261" s="160">
        <f t="shared" si="127"/>
        <v>155756.1</v>
      </c>
      <c r="E261" s="161">
        <v>32260.5</v>
      </c>
      <c r="F261" s="161">
        <v>123495.6</v>
      </c>
      <c r="G261" s="161">
        <v>0</v>
      </c>
      <c r="H261" s="162">
        <v>0</v>
      </c>
      <c r="I261" s="160">
        <f t="shared" si="129"/>
        <v>157744.19999999998</v>
      </c>
      <c r="J261" s="161">
        <v>32260.5</v>
      </c>
      <c r="K261" s="161">
        <v>125175.59999999999</v>
      </c>
      <c r="L261" s="161">
        <v>0</v>
      </c>
      <c r="M261" s="163">
        <v>308.10000000000002</v>
      </c>
      <c r="N261" s="160">
        <f t="shared" ref="N261:N284" si="139">SUM(O261:R261)</f>
        <v>154358.0447</v>
      </c>
      <c r="O261" s="161">
        <v>32260.5</v>
      </c>
      <c r="P261" s="161">
        <v>121789.44469999999</v>
      </c>
      <c r="Q261" s="161">
        <v>0</v>
      </c>
      <c r="R261" s="162">
        <v>308.10000000000002</v>
      </c>
      <c r="S261" s="164">
        <f t="shared" si="132"/>
        <v>-3386.155299999984</v>
      </c>
      <c r="T261" s="161">
        <f t="shared" si="132"/>
        <v>0</v>
      </c>
      <c r="U261" s="161">
        <f t="shared" si="132"/>
        <v>-3386.1552999999985</v>
      </c>
      <c r="V261" s="161">
        <f t="shared" si="132"/>
        <v>0</v>
      </c>
      <c r="W261" s="163">
        <f t="shared" si="132"/>
        <v>0</v>
      </c>
      <c r="X261" s="160">
        <f t="shared" si="126"/>
        <v>97.853388397164537</v>
      </c>
      <c r="Y261" s="161">
        <f t="shared" si="126"/>
        <v>100</v>
      </c>
      <c r="Z261" s="161">
        <f t="shared" si="126"/>
        <v>97.29487591830997</v>
      </c>
      <c r="AA261" s="161">
        <f t="shared" si="126"/>
        <v>0</v>
      </c>
      <c r="AB261" s="162">
        <f t="shared" si="126"/>
        <v>100</v>
      </c>
      <c r="AC261" s="165"/>
      <c r="AD261" s="166"/>
      <c r="AE261" s="167"/>
    </row>
    <row r="262" spans="1:31" ht="12.95" customHeight="1" x14ac:dyDescent="0.25">
      <c r="A262" s="171">
        <v>1241</v>
      </c>
      <c r="B262" s="158">
        <v>254</v>
      </c>
      <c r="C262" s="159" t="s">
        <v>1492</v>
      </c>
      <c r="D262" s="160">
        <f t="shared" si="127"/>
        <v>3183.3</v>
      </c>
      <c r="E262" s="161">
        <v>1039</v>
      </c>
      <c r="F262" s="161">
        <v>2144.3000000000002</v>
      </c>
      <c r="G262" s="161">
        <v>0</v>
      </c>
      <c r="H262" s="162">
        <v>0</v>
      </c>
      <c r="I262" s="160">
        <f t="shared" si="129"/>
        <v>3226.4999999999995</v>
      </c>
      <c r="J262" s="161">
        <v>1039</v>
      </c>
      <c r="K262" s="161">
        <v>2144.2999999999997</v>
      </c>
      <c r="L262" s="161">
        <v>0</v>
      </c>
      <c r="M262" s="163">
        <v>43.2</v>
      </c>
      <c r="N262" s="160">
        <f t="shared" si="139"/>
        <v>3226.4999999999995</v>
      </c>
      <c r="O262" s="161">
        <v>1039</v>
      </c>
      <c r="P262" s="161">
        <v>2144.2999999999997</v>
      </c>
      <c r="Q262" s="161">
        <v>0</v>
      </c>
      <c r="R262" s="162">
        <v>43.2</v>
      </c>
      <c r="S262" s="164">
        <f t="shared" si="132"/>
        <v>0</v>
      </c>
      <c r="T262" s="161">
        <f t="shared" si="132"/>
        <v>0</v>
      </c>
      <c r="U262" s="161">
        <f t="shared" si="132"/>
        <v>0</v>
      </c>
      <c r="V262" s="161">
        <f t="shared" si="132"/>
        <v>0</v>
      </c>
      <c r="W262" s="163">
        <f t="shared" si="132"/>
        <v>0</v>
      </c>
      <c r="X262" s="160">
        <f t="shared" si="126"/>
        <v>100</v>
      </c>
      <c r="Y262" s="161">
        <f t="shared" si="126"/>
        <v>100</v>
      </c>
      <c r="Z262" s="161">
        <f t="shared" si="126"/>
        <v>100</v>
      </c>
      <c r="AA262" s="161">
        <f t="shared" si="126"/>
        <v>0</v>
      </c>
      <c r="AB262" s="162">
        <f t="shared" si="126"/>
        <v>100</v>
      </c>
      <c r="AC262" s="165"/>
      <c r="AD262" s="166"/>
      <c r="AE262" s="167"/>
    </row>
    <row r="263" spans="1:31" ht="12.95" customHeight="1" x14ac:dyDescent="0.25">
      <c r="A263" s="171">
        <v>1242</v>
      </c>
      <c r="B263" s="158">
        <v>255</v>
      </c>
      <c r="C263" s="159" t="s">
        <v>1493</v>
      </c>
      <c r="D263" s="160">
        <f t="shared" si="127"/>
        <v>3259.2</v>
      </c>
      <c r="E263" s="161">
        <v>1203.3</v>
      </c>
      <c r="F263" s="161">
        <v>2055.9</v>
      </c>
      <c r="G263" s="161">
        <v>0</v>
      </c>
      <c r="H263" s="162">
        <v>0</v>
      </c>
      <c r="I263" s="160">
        <f t="shared" si="129"/>
        <v>3278.1</v>
      </c>
      <c r="J263" s="161">
        <v>1203.3</v>
      </c>
      <c r="K263" s="161">
        <v>2055.9</v>
      </c>
      <c r="L263" s="161">
        <v>0</v>
      </c>
      <c r="M263" s="163">
        <v>18.899999999999999</v>
      </c>
      <c r="N263" s="160">
        <f t="shared" si="139"/>
        <v>3275.8030000000003</v>
      </c>
      <c r="O263" s="161">
        <v>1203.3</v>
      </c>
      <c r="P263" s="161">
        <v>2053.6030000000001</v>
      </c>
      <c r="Q263" s="161">
        <v>0</v>
      </c>
      <c r="R263" s="162">
        <v>18.899999999999999</v>
      </c>
      <c r="S263" s="164">
        <f t="shared" si="132"/>
        <v>-2.2969999999995707</v>
      </c>
      <c r="T263" s="161">
        <f t="shared" si="132"/>
        <v>0</v>
      </c>
      <c r="U263" s="161">
        <f t="shared" si="132"/>
        <v>-2.2970000000000255</v>
      </c>
      <c r="V263" s="161">
        <f t="shared" si="132"/>
        <v>0</v>
      </c>
      <c r="W263" s="163">
        <f t="shared" si="132"/>
        <v>0</v>
      </c>
      <c r="X263" s="160">
        <f t="shared" si="126"/>
        <v>99.929928922241544</v>
      </c>
      <c r="Y263" s="161">
        <f t="shared" si="126"/>
        <v>100</v>
      </c>
      <c r="Z263" s="161">
        <f t="shared" si="126"/>
        <v>99.888272775913222</v>
      </c>
      <c r="AA263" s="161">
        <f t="shared" si="126"/>
        <v>0</v>
      </c>
      <c r="AB263" s="162">
        <f t="shared" si="126"/>
        <v>100</v>
      </c>
      <c r="AC263" s="165"/>
      <c r="AD263" s="166"/>
      <c r="AE263" s="167"/>
    </row>
    <row r="264" spans="1:31" ht="12.95" customHeight="1" x14ac:dyDescent="0.25">
      <c r="A264" s="171">
        <v>1243</v>
      </c>
      <c r="B264" s="158">
        <v>256</v>
      </c>
      <c r="C264" s="159" t="s">
        <v>1494</v>
      </c>
      <c r="D264" s="160">
        <f t="shared" si="127"/>
        <v>2515.1000000000004</v>
      </c>
      <c r="E264" s="161">
        <v>1210.4000000000001</v>
      </c>
      <c r="F264" s="161">
        <v>1304.7</v>
      </c>
      <c r="G264" s="161">
        <v>0</v>
      </c>
      <c r="H264" s="162">
        <v>0</v>
      </c>
      <c r="I264" s="160">
        <f t="shared" si="129"/>
        <v>2535.4000000000005</v>
      </c>
      <c r="J264" s="161">
        <v>1210.4000000000001</v>
      </c>
      <c r="K264" s="161">
        <v>1304.7</v>
      </c>
      <c r="L264" s="161">
        <v>0</v>
      </c>
      <c r="M264" s="163">
        <v>20.3</v>
      </c>
      <c r="N264" s="160">
        <f t="shared" si="139"/>
        <v>2236.0657000000001</v>
      </c>
      <c r="O264" s="161">
        <v>1210.4000000000001</v>
      </c>
      <c r="P264" s="161">
        <v>1005.3656999999999</v>
      </c>
      <c r="Q264" s="161">
        <v>0</v>
      </c>
      <c r="R264" s="162">
        <v>20.3</v>
      </c>
      <c r="S264" s="164">
        <f t="shared" si="132"/>
        <v>-299.33430000000044</v>
      </c>
      <c r="T264" s="161">
        <f t="shared" si="132"/>
        <v>0</v>
      </c>
      <c r="U264" s="161">
        <f t="shared" si="132"/>
        <v>-299.3343000000001</v>
      </c>
      <c r="V264" s="161">
        <f t="shared" si="132"/>
        <v>0</v>
      </c>
      <c r="W264" s="163">
        <f t="shared" si="132"/>
        <v>0</v>
      </c>
      <c r="X264" s="160">
        <f t="shared" si="126"/>
        <v>88.193803739054971</v>
      </c>
      <c r="Y264" s="161">
        <f t="shared" si="126"/>
        <v>100</v>
      </c>
      <c r="Z264" s="161">
        <f t="shared" si="126"/>
        <v>77.057231547482175</v>
      </c>
      <c r="AA264" s="161">
        <f t="shared" si="126"/>
        <v>0</v>
      </c>
      <c r="AB264" s="162">
        <f t="shared" si="126"/>
        <v>100</v>
      </c>
      <c r="AC264" s="165"/>
      <c r="AD264" s="166"/>
      <c r="AE264" s="167"/>
    </row>
    <row r="265" spans="1:31" ht="12.95" customHeight="1" x14ac:dyDescent="0.25">
      <c r="A265" s="171">
        <v>1255</v>
      </c>
      <c r="B265" s="158">
        <v>257</v>
      </c>
      <c r="C265" s="159" t="s">
        <v>1491</v>
      </c>
      <c r="D265" s="160">
        <f t="shared" si="127"/>
        <v>19223.600000000002</v>
      </c>
      <c r="E265" s="161">
        <v>2130.9</v>
      </c>
      <c r="F265" s="161">
        <v>17092.7</v>
      </c>
      <c r="G265" s="161">
        <v>0</v>
      </c>
      <c r="H265" s="162">
        <v>0</v>
      </c>
      <c r="I265" s="160">
        <f t="shared" si="129"/>
        <v>19843.199999999997</v>
      </c>
      <c r="J265" s="161">
        <v>2130.9</v>
      </c>
      <c r="K265" s="161">
        <v>17092.699999999997</v>
      </c>
      <c r="L265" s="161">
        <v>0</v>
      </c>
      <c r="M265" s="163">
        <v>619.6</v>
      </c>
      <c r="N265" s="160">
        <f t="shared" si="139"/>
        <v>19464.700400000002</v>
      </c>
      <c r="O265" s="161">
        <v>2130.9</v>
      </c>
      <c r="P265" s="161">
        <v>16714.200400000002</v>
      </c>
      <c r="Q265" s="161">
        <v>0</v>
      </c>
      <c r="R265" s="162">
        <v>619.6</v>
      </c>
      <c r="S265" s="164">
        <f t="shared" si="132"/>
        <v>-378.49959999999555</v>
      </c>
      <c r="T265" s="161">
        <f t="shared" si="132"/>
        <v>0</v>
      </c>
      <c r="U265" s="161">
        <f t="shared" si="132"/>
        <v>-378.49959999999555</v>
      </c>
      <c r="V265" s="161">
        <f t="shared" si="132"/>
        <v>0</v>
      </c>
      <c r="W265" s="163">
        <f t="shared" si="132"/>
        <v>0</v>
      </c>
      <c r="X265" s="160">
        <f t="shared" si="126"/>
        <v>98.092547572972123</v>
      </c>
      <c r="Y265" s="161">
        <f t="shared" si="126"/>
        <v>100</v>
      </c>
      <c r="Z265" s="161">
        <f t="shared" si="126"/>
        <v>97.785606720997876</v>
      </c>
      <c r="AA265" s="161">
        <f t="shared" si="126"/>
        <v>0</v>
      </c>
      <c r="AB265" s="162">
        <f t="shared" si="126"/>
        <v>100</v>
      </c>
      <c r="AC265" s="165"/>
      <c r="AD265" s="166"/>
      <c r="AE265" s="167"/>
    </row>
    <row r="266" spans="1:31" ht="12.95" customHeight="1" x14ac:dyDescent="0.25">
      <c r="A266" s="171">
        <v>1244</v>
      </c>
      <c r="B266" s="158">
        <v>258</v>
      </c>
      <c r="C266" s="159" t="s">
        <v>1495</v>
      </c>
      <c r="D266" s="160">
        <f t="shared" si="127"/>
        <v>1298.3999999999999</v>
      </c>
      <c r="E266" s="161">
        <v>1080.5</v>
      </c>
      <c r="F266" s="161">
        <v>194.8</v>
      </c>
      <c r="G266" s="161">
        <v>23.1</v>
      </c>
      <c r="H266" s="162">
        <v>0</v>
      </c>
      <c r="I266" s="160">
        <f t="shared" si="129"/>
        <v>1322.3</v>
      </c>
      <c r="J266" s="161">
        <v>1080.5</v>
      </c>
      <c r="K266" s="161">
        <v>194.8</v>
      </c>
      <c r="L266" s="161">
        <v>23.1</v>
      </c>
      <c r="M266" s="163">
        <v>23.9</v>
      </c>
      <c r="N266" s="160">
        <f t="shared" si="139"/>
        <v>1322.3</v>
      </c>
      <c r="O266" s="161">
        <v>1080.5</v>
      </c>
      <c r="P266" s="161">
        <v>194.8</v>
      </c>
      <c r="Q266" s="161">
        <v>23.1</v>
      </c>
      <c r="R266" s="162">
        <v>23.9</v>
      </c>
      <c r="S266" s="164">
        <f t="shared" si="132"/>
        <v>0</v>
      </c>
      <c r="T266" s="161">
        <f t="shared" si="132"/>
        <v>0</v>
      </c>
      <c r="U266" s="161">
        <f t="shared" si="132"/>
        <v>0</v>
      </c>
      <c r="V266" s="161">
        <f t="shared" si="132"/>
        <v>0</v>
      </c>
      <c r="W266" s="163">
        <f t="shared" si="132"/>
        <v>0</v>
      </c>
      <c r="X266" s="160">
        <f t="shared" si="126"/>
        <v>100</v>
      </c>
      <c r="Y266" s="161">
        <f t="shared" si="126"/>
        <v>100</v>
      </c>
      <c r="Z266" s="161">
        <f t="shared" si="126"/>
        <v>100</v>
      </c>
      <c r="AA266" s="161">
        <f t="shared" si="126"/>
        <v>100</v>
      </c>
      <c r="AB266" s="162">
        <f t="shared" si="126"/>
        <v>100</v>
      </c>
      <c r="AC266" s="165"/>
      <c r="AD266" s="166"/>
      <c r="AE266" s="167"/>
    </row>
    <row r="267" spans="1:31" ht="12.95" customHeight="1" x14ac:dyDescent="0.25">
      <c r="A267" s="171">
        <v>1245</v>
      </c>
      <c r="B267" s="158">
        <v>259</v>
      </c>
      <c r="C267" s="159" t="s">
        <v>1496</v>
      </c>
      <c r="D267" s="160">
        <f t="shared" si="127"/>
        <v>530.4</v>
      </c>
      <c r="E267" s="161">
        <v>340</v>
      </c>
      <c r="F267" s="161">
        <v>190.4</v>
      </c>
      <c r="G267" s="161">
        <v>0</v>
      </c>
      <c r="H267" s="162">
        <v>0</v>
      </c>
      <c r="I267" s="160">
        <f t="shared" si="129"/>
        <v>542.69999999999993</v>
      </c>
      <c r="J267" s="161">
        <v>340</v>
      </c>
      <c r="K267" s="161">
        <v>190.4</v>
      </c>
      <c r="L267" s="161">
        <v>0</v>
      </c>
      <c r="M267" s="163">
        <v>12.3</v>
      </c>
      <c r="N267" s="160">
        <f t="shared" si="139"/>
        <v>430.7</v>
      </c>
      <c r="O267" s="161">
        <v>340</v>
      </c>
      <c r="P267" s="161">
        <v>78.400000000000006</v>
      </c>
      <c r="Q267" s="161">
        <v>0</v>
      </c>
      <c r="R267" s="162">
        <v>12.3</v>
      </c>
      <c r="S267" s="164">
        <f t="shared" si="132"/>
        <v>-111.99999999999994</v>
      </c>
      <c r="T267" s="161">
        <f t="shared" si="132"/>
        <v>0</v>
      </c>
      <c r="U267" s="161">
        <f t="shared" si="132"/>
        <v>-112</v>
      </c>
      <c r="V267" s="161">
        <f t="shared" si="132"/>
        <v>0</v>
      </c>
      <c r="W267" s="163">
        <f t="shared" si="132"/>
        <v>0</v>
      </c>
      <c r="X267" s="160">
        <f t="shared" si="126"/>
        <v>79.362447024138575</v>
      </c>
      <c r="Y267" s="161">
        <f t="shared" si="126"/>
        <v>100</v>
      </c>
      <c r="Z267" s="161">
        <f t="shared" si="126"/>
        <v>41.176470588235297</v>
      </c>
      <c r="AA267" s="161">
        <f t="shared" si="126"/>
        <v>0</v>
      </c>
      <c r="AB267" s="162">
        <f t="shared" si="126"/>
        <v>100</v>
      </c>
      <c r="AC267" s="165"/>
      <c r="AD267" s="166"/>
      <c r="AE267" s="167"/>
    </row>
    <row r="268" spans="1:31" ht="12.95" customHeight="1" x14ac:dyDescent="0.25">
      <c r="A268" s="171">
        <v>1246</v>
      </c>
      <c r="B268" s="158">
        <v>260</v>
      </c>
      <c r="C268" s="159" t="s">
        <v>1497</v>
      </c>
      <c r="D268" s="160">
        <f t="shared" si="127"/>
        <v>3380.9</v>
      </c>
      <c r="E268" s="161">
        <v>1254</v>
      </c>
      <c r="F268" s="161">
        <v>1750.6</v>
      </c>
      <c r="G268" s="161">
        <v>376.3</v>
      </c>
      <c r="H268" s="162">
        <v>0</v>
      </c>
      <c r="I268" s="160">
        <f t="shared" si="129"/>
        <v>3389.7000000000007</v>
      </c>
      <c r="J268" s="161">
        <v>1254</v>
      </c>
      <c r="K268" s="161">
        <v>1750.6000000000001</v>
      </c>
      <c r="L268" s="161">
        <v>376.3</v>
      </c>
      <c r="M268" s="163">
        <v>8.8000000000000007</v>
      </c>
      <c r="N268" s="160">
        <f t="shared" si="139"/>
        <v>3380.1819000000005</v>
      </c>
      <c r="O268" s="161">
        <v>1254</v>
      </c>
      <c r="P268" s="161">
        <v>1741.0818999999999</v>
      </c>
      <c r="Q268" s="161">
        <v>376.3</v>
      </c>
      <c r="R268" s="162">
        <v>8.8000000000000007</v>
      </c>
      <c r="S268" s="164">
        <f t="shared" si="132"/>
        <v>-9.5181000000002314</v>
      </c>
      <c r="T268" s="161">
        <f t="shared" si="132"/>
        <v>0</v>
      </c>
      <c r="U268" s="161">
        <f t="shared" si="132"/>
        <v>-9.5181000000002314</v>
      </c>
      <c r="V268" s="161">
        <f t="shared" si="132"/>
        <v>0</v>
      </c>
      <c r="W268" s="163">
        <f t="shared" si="132"/>
        <v>0</v>
      </c>
      <c r="X268" s="160">
        <f t="shared" si="126"/>
        <v>99.719205239401703</v>
      </c>
      <c r="Y268" s="161">
        <f t="shared" si="126"/>
        <v>100</v>
      </c>
      <c r="Z268" s="161">
        <f t="shared" si="126"/>
        <v>99.456294984576701</v>
      </c>
      <c r="AA268" s="161">
        <f t="shared" si="126"/>
        <v>100</v>
      </c>
      <c r="AB268" s="162">
        <f t="shared" si="126"/>
        <v>100</v>
      </c>
      <c r="AC268" s="165"/>
      <c r="AD268" s="166"/>
      <c r="AE268" s="167"/>
    </row>
    <row r="269" spans="1:31" ht="12.95" customHeight="1" x14ac:dyDescent="0.25">
      <c r="A269" s="171">
        <v>1247</v>
      </c>
      <c r="B269" s="158">
        <v>261</v>
      </c>
      <c r="C269" s="159" t="s">
        <v>1498</v>
      </c>
      <c r="D269" s="160">
        <f t="shared" si="127"/>
        <v>3716.2</v>
      </c>
      <c r="E269" s="161">
        <v>1210.4000000000001</v>
      </c>
      <c r="F269" s="161">
        <v>2469.6999999999998</v>
      </c>
      <c r="G269" s="161">
        <v>36.1</v>
      </c>
      <c r="H269" s="162">
        <v>0</v>
      </c>
      <c r="I269" s="160">
        <f t="shared" si="129"/>
        <v>3763.2999999999997</v>
      </c>
      <c r="J269" s="161">
        <v>1210.4000000000001</v>
      </c>
      <c r="K269" s="161">
        <v>2469.6999999999998</v>
      </c>
      <c r="L269" s="161">
        <v>36.1</v>
      </c>
      <c r="M269" s="163">
        <v>47.1</v>
      </c>
      <c r="N269" s="160">
        <f t="shared" si="139"/>
        <v>3609.5011999999997</v>
      </c>
      <c r="O269" s="161">
        <v>1210.4000000000001</v>
      </c>
      <c r="P269" s="161">
        <v>2315.9011999999998</v>
      </c>
      <c r="Q269" s="161">
        <v>36.1</v>
      </c>
      <c r="R269" s="162">
        <v>47.1</v>
      </c>
      <c r="S269" s="164">
        <f t="shared" si="132"/>
        <v>-153.79880000000003</v>
      </c>
      <c r="T269" s="161">
        <f t="shared" si="132"/>
        <v>0</v>
      </c>
      <c r="U269" s="161">
        <f t="shared" si="132"/>
        <v>-153.79880000000003</v>
      </c>
      <c r="V269" s="161">
        <f t="shared" si="132"/>
        <v>0</v>
      </c>
      <c r="W269" s="163">
        <f t="shared" si="132"/>
        <v>0</v>
      </c>
      <c r="X269" s="160">
        <f t="shared" si="126"/>
        <v>95.913193208088643</v>
      </c>
      <c r="Y269" s="161">
        <f t="shared" si="126"/>
        <v>100</v>
      </c>
      <c r="Z269" s="161">
        <f t="shared" si="126"/>
        <v>93.772571567396852</v>
      </c>
      <c r="AA269" s="161">
        <f t="shared" si="126"/>
        <v>100</v>
      </c>
      <c r="AB269" s="162">
        <f t="shared" si="126"/>
        <v>100</v>
      </c>
      <c r="AC269" s="165"/>
      <c r="AD269" s="166"/>
      <c r="AE269" s="167"/>
    </row>
    <row r="270" spans="1:31" ht="12.95" customHeight="1" x14ac:dyDescent="0.25">
      <c r="A270" s="171">
        <v>1248</v>
      </c>
      <c r="B270" s="158">
        <v>262</v>
      </c>
      <c r="C270" s="159" t="s">
        <v>1499</v>
      </c>
      <c r="D270" s="160">
        <f t="shared" si="127"/>
        <v>5134.2000000000007</v>
      </c>
      <c r="E270" s="161">
        <v>1601.4</v>
      </c>
      <c r="F270" s="161">
        <v>3532.8</v>
      </c>
      <c r="G270" s="161">
        <v>0</v>
      </c>
      <c r="H270" s="162">
        <v>0</v>
      </c>
      <c r="I270" s="160">
        <f t="shared" si="129"/>
        <v>5202.8999999999996</v>
      </c>
      <c r="J270" s="161">
        <v>1601.4</v>
      </c>
      <c r="K270" s="161">
        <v>3532.7999999999997</v>
      </c>
      <c r="L270" s="161">
        <v>0</v>
      </c>
      <c r="M270" s="163">
        <v>68.7</v>
      </c>
      <c r="N270" s="160">
        <f t="shared" si="139"/>
        <v>4729.1695</v>
      </c>
      <c r="O270" s="161">
        <v>1601.4</v>
      </c>
      <c r="P270" s="161">
        <v>3059.0695000000001</v>
      </c>
      <c r="Q270" s="161">
        <v>0</v>
      </c>
      <c r="R270" s="162">
        <v>68.7</v>
      </c>
      <c r="S270" s="164">
        <f t="shared" si="132"/>
        <v>-473.73049999999967</v>
      </c>
      <c r="T270" s="161">
        <f t="shared" si="132"/>
        <v>0</v>
      </c>
      <c r="U270" s="161">
        <f t="shared" si="132"/>
        <v>-473.73049999999967</v>
      </c>
      <c r="V270" s="161">
        <f t="shared" si="132"/>
        <v>0</v>
      </c>
      <c r="W270" s="163">
        <f t="shared" si="132"/>
        <v>0</v>
      </c>
      <c r="X270" s="160">
        <f t="shared" si="126"/>
        <v>90.894875934574955</v>
      </c>
      <c r="Y270" s="161">
        <f t="shared" si="126"/>
        <v>100</v>
      </c>
      <c r="Z270" s="161">
        <f t="shared" si="126"/>
        <v>86.590508944746375</v>
      </c>
      <c r="AA270" s="161">
        <f t="shared" si="126"/>
        <v>0</v>
      </c>
      <c r="AB270" s="162">
        <f t="shared" si="126"/>
        <v>100</v>
      </c>
      <c r="AC270" s="165"/>
      <c r="AD270" s="166"/>
      <c r="AE270" s="167"/>
    </row>
    <row r="271" spans="1:31" ht="12.95" customHeight="1" x14ac:dyDescent="0.25">
      <c r="A271" s="171">
        <v>1249</v>
      </c>
      <c r="B271" s="158">
        <v>263</v>
      </c>
      <c r="C271" s="159" t="s">
        <v>1500</v>
      </c>
      <c r="D271" s="160">
        <f t="shared" si="127"/>
        <v>3174.3</v>
      </c>
      <c r="E271" s="161">
        <v>1196.9000000000001</v>
      </c>
      <c r="F271" s="161">
        <v>1977.4</v>
      </c>
      <c r="G271" s="161">
        <v>0</v>
      </c>
      <c r="H271" s="162">
        <v>0</v>
      </c>
      <c r="I271" s="160">
        <f t="shared" si="129"/>
        <v>3219.1000000000004</v>
      </c>
      <c r="J271" s="161">
        <v>1196.9000000000001</v>
      </c>
      <c r="K271" s="161">
        <v>1977.4</v>
      </c>
      <c r="L271" s="161">
        <v>0</v>
      </c>
      <c r="M271" s="163">
        <v>44.8</v>
      </c>
      <c r="N271" s="160">
        <f t="shared" si="139"/>
        <v>3012.6315000000004</v>
      </c>
      <c r="O271" s="161">
        <v>1196.9000000000001</v>
      </c>
      <c r="P271" s="161">
        <v>1770.9315000000001</v>
      </c>
      <c r="Q271" s="161">
        <v>0</v>
      </c>
      <c r="R271" s="162">
        <v>44.8</v>
      </c>
      <c r="S271" s="164">
        <f t="shared" si="132"/>
        <v>-206.46849999999995</v>
      </c>
      <c r="T271" s="161">
        <f t="shared" si="132"/>
        <v>0</v>
      </c>
      <c r="U271" s="161">
        <f t="shared" si="132"/>
        <v>-206.46849999999995</v>
      </c>
      <c r="V271" s="161">
        <f t="shared" si="132"/>
        <v>0</v>
      </c>
      <c r="W271" s="163">
        <f t="shared" si="132"/>
        <v>0</v>
      </c>
      <c r="X271" s="160">
        <f t="shared" si="126"/>
        <v>93.586142089403864</v>
      </c>
      <c r="Y271" s="161">
        <f t="shared" si="126"/>
        <v>100</v>
      </c>
      <c r="Z271" s="161">
        <f t="shared" si="126"/>
        <v>89.558587033478304</v>
      </c>
      <c r="AA271" s="161">
        <f t="shared" si="126"/>
        <v>0</v>
      </c>
      <c r="AB271" s="162">
        <f t="shared" si="126"/>
        <v>100</v>
      </c>
      <c r="AC271" s="165"/>
      <c r="AD271" s="166"/>
      <c r="AE271" s="167"/>
    </row>
    <row r="272" spans="1:31" ht="12.95" customHeight="1" x14ac:dyDescent="0.25">
      <c r="A272" s="171">
        <v>1250</v>
      </c>
      <c r="B272" s="158">
        <v>264</v>
      </c>
      <c r="C272" s="159" t="s">
        <v>1501</v>
      </c>
      <c r="D272" s="160">
        <f t="shared" si="127"/>
        <v>2613.5</v>
      </c>
      <c r="E272" s="161">
        <v>1180.7</v>
      </c>
      <c r="F272" s="161">
        <v>1240.0999999999999</v>
      </c>
      <c r="G272" s="161">
        <v>192.7</v>
      </c>
      <c r="H272" s="162">
        <v>0</v>
      </c>
      <c r="I272" s="160">
        <f t="shared" si="129"/>
        <v>2628.8</v>
      </c>
      <c r="J272" s="161">
        <v>1180.7</v>
      </c>
      <c r="K272" s="161">
        <v>1240.0999999999999</v>
      </c>
      <c r="L272" s="161">
        <v>192.7</v>
      </c>
      <c r="M272" s="163">
        <v>15.3</v>
      </c>
      <c r="N272" s="160">
        <f t="shared" si="139"/>
        <v>2481.8563000000004</v>
      </c>
      <c r="O272" s="161">
        <v>1180.7</v>
      </c>
      <c r="P272" s="161">
        <v>1093.1563000000001</v>
      </c>
      <c r="Q272" s="161">
        <v>192.7</v>
      </c>
      <c r="R272" s="162">
        <v>15.3</v>
      </c>
      <c r="S272" s="164">
        <f t="shared" si="132"/>
        <v>-146.94369999999981</v>
      </c>
      <c r="T272" s="161">
        <f t="shared" si="132"/>
        <v>0</v>
      </c>
      <c r="U272" s="161">
        <f t="shared" si="132"/>
        <v>-146.94369999999981</v>
      </c>
      <c r="V272" s="161">
        <f t="shared" si="132"/>
        <v>0</v>
      </c>
      <c r="W272" s="163">
        <f t="shared" si="132"/>
        <v>0</v>
      </c>
      <c r="X272" s="160">
        <f t="shared" si="126"/>
        <v>94.410236609860021</v>
      </c>
      <c r="Y272" s="161">
        <f t="shared" si="126"/>
        <v>100</v>
      </c>
      <c r="Z272" s="161">
        <f t="shared" si="126"/>
        <v>88.150657205064121</v>
      </c>
      <c r="AA272" s="161">
        <f t="shared" si="126"/>
        <v>100</v>
      </c>
      <c r="AB272" s="162">
        <f t="shared" si="126"/>
        <v>100</v>
      </c>
      <c r="AC272" s="165"/>
      <c r="AD272" s="166"/>
      <c r="AE272" s="167"/>
    </row>
    <row r="273" spans="1:31" ht="12.95" customHeight="1" x14ac:dyDescent="0.25">
      <c r="A273" s="171">
        <v>1251</v>
      </c>
      <c r="B273" s="158">
        <v>265</v>
      </c>
      <c r="C273" s="159" t="s">
        <v>1502</v>
      </c>
      <c r="D273" s="160">
        <f t="shared" si="127"/>
        <v>1881.4</v>
      </c>
      <c r="E273" s="161">
        <v>1089.7</v>
      </c>
      <c r="F273" s="161">
        <v>791.7</v>
      </c>
      <c r="G273" s="161">
        <v>0</v>
      </c>
      <c r="H273" s="162">
        <v>0</v>
      </c>
      <c r="I273" s="160">
        <f t="shared" si="129"/>
        <v>1885.2</v>
      </c>
      <c r="J273" s="161">
        <v>1089.7</v>
      </c>
      <c r="K273" s="161">
        <v>791.7</v>
      </c>
      <c r="L273" s="161">
        <v>0</v>
      </c>
      <c r="M273" s="163">
        <v>3.8</v>
      </c>
      <c r="N273" s="160">
        <f t="shared" si="139"/>
        <v>1839.5026</v>
      </c>
      <c r="O273" s="161">
        <v>1089.7</v>
      </c>
      <c r="P273" s="161">
        <v>746.00260000000003</v>
      </c>
      <c r="Q273" s="161">
        <v>0</v>
      </c>
      <c r="R273" s="162">
        <v>3.8</v>
      </c>
      <c r="S273" s="164">
        <f t="shared" si="132"/>
        <v>-45.697400000000016</v>
      </c>
      <c r="T273" s="161">
        <f t="shared" si="132"/>
        <v>0</v>
      </c>
      <c r="U273" s="161">
        <f t="shared" si="132"/>
        <v>-45.697400000000016</v>
      </c>
      <c r="V273" s="161">
        <f t="shared" si="132"/>
        <v>0</v>
      </c>
      <c r="W273" s="163">
        <f t="shared" si="132"/>
        <v>0</v>
      </c>
      <c r="X273" s="160">
        <f t="shared" si="126"/>
        <v>97.575991937194999</v>
      </c>
      <c r="Y273" s="161">
        <f t="shared" si="126"/>
        <v>100</v>
      </c>
      <c r="Z273" s="161">
        <f t="shared" si="126"/>
        <v>94.227939876215743</v>
      </c>
      <c r="AA273" s="161">
        <f t="shared" si="126"/>
        <v>0</v>
      </c>
      <c r="AB273" s="162">
        <f t="shared" si="126"/>
        <v>100</v>
      </c>
      <c r="AC273" s="165"/>
      <c r="AD273" s="166"/>
      <c r="AE273" s="167"/>
    </row>
    <row r="274" spans="1:31" ht="12.95" customHeight="1" x14ac:dyDescent="0.25">
      <c r="A274" s="171">
        <v>1252</v>
      </c>
      <c r="B274" s="158">
        <v>266</v>
      </c>
      <c r="C274" s="159" t="s">
        <v>1503</v>
      </c>
      <c r="D274" s="160">
        <f t="shared" si="127"/>
        <v>2730</v>
      </c>
      <c r="E274" s="161">
        <v>1160.2</v>
      </c>
      <c r="F274" s="161">
        <v>1569.8</v>
      </c>
      <c r="G274" s="161">
        <v>0</v>
      </c>
      <c r="H274" s="162">
        <v>0</v>
      </c>
      <c r="I274" s="160">
        <f t="shared" si="129"/>
        <v>2809</v>
      </c>
      <c r="J274" s="161">
        <v>1160.2</v>
      </c>
      <c r="K274" s="161">
        <v>1625.2</v>
      </c>
      <c r="L274" s="161">
        <v>0</v>
      </c>
      <c r="M274" s="163">
        <v>23.6</v>
      </c>
      <c r="N274" s="160">
        <f t="shared" si="139"/>
        <v>2777.0747999999999</v>
      </c>
      <c r="O274" s="161">
        <v>1160.2</v>
      </c>
      <c r="P274" s="161">
        <v>1593.2747999999999</v>
      </c>
      <c r="Q274" s="161">
        <v>0</v>
      </c>
      <c r="R274" s="162">
        <v>23.6</v>
      </c>
      <c r="S274" s="164">
        <f t="shared" si="132"/>
        <v>-31.925200000000132</v>
      </c>
      <c r="T274" s="161">
        <f t="shared" si="132"/>
        <v>0</v>
      </c>
      <c r="U274" s="161">
        <f t="shared" si="132"/>
        <v>-31.925200000000132</v>
      </c>
      <c r="V274" s="161">
        <f t="shared" si="132"/>
        <v>0</v>
      </c>
      <c r="W274" s="163">
        <f t="shared" si="132"/>
        <v>0</v>
      </c>
      <c r="X274" s="160">
        <f t="shared" si="126"/>
        <v>98.863467426130285</v>
      </c>
      <c r="Y274" s="161">
        <f t="shared" si="126"/>
        <v>100</v>
      </c>
      <c r="Z274" s="161">
        <f t="shared" si="126"/>
        <v>98.035614078267287</v>
      </c>
      <c r="AA274" s="161">
        <f t="shared" si="126"/>
        <v>0</v>
      </c>
      <c r="AB274" s="162">
        <f t="shared" si="126"/>
        <v>100</v>
      </c>
      <c r="AC274" s="165"/>
      <c r="AD274" s="166"/>
      <c r="AE274" s="167"/>
    </row>
    <row r="275" spans="1:31" ht="12.95" customHeight="1" x14ac:dyDescent="0.25">
      <c r="A275" s="171">
        <v>1253</v>
      </c>
      <c r="B275" s="158">
        <v>267</v>
      </c>
      <c r="C275" s="159" t="s">
        <v>1504</v>
      </c>
      <c r="D275" s="160">
        <f t="shared" si="127"/>
        <v>2585.8000000000002</v>
      </c>
      <c r="E275" s="161">
        <v>1083.0999999999999</v>
      </c>
      <c r="F275" s="161">
        <v>1502.7</v>
      </c>
      <c r="G275" s="161">
        <v>0</v>
      </c>
      <c r="H275" s="162">
        <v>0</v>
      </c>
      <c r="I275" s="160">
        <f t="shared" si="129"/>
        <v>2620.5</v>
      </c>
      <c r="J275" s="161">
        <v>1083.0999999999999</v>
      </c>
      <c r="K275" s="161">
        <v>1502.7</v>
      </c>
      <c r="L275" s="161">
        <v>0</v>
      </c>
      <c r="M275" s="163">
        <v>34.700000000000003</v>
      </c>
      <c r="N275" s="160">
        <f t="shared" si="139"/>
        <v>2585.4777999999997</v>
      </c>
      <c r="O275" s="161">
        <v>1083.0999999999999</v>
      </c>
      <c r="P275" s="161">
        <v>1467.6777999999999</v>
      </c>
      <c r="Q275" s="161">
        <v>0</v>
      </c>
      <c r="R275" s="162">
        <v>34.700000000000003</v>
      </c>
      <c r="S275" s="164">
        <f t="shared" si="132"/>
        <v>-35.022200000000339</v>
      </c>
      <c r="T275" s="161">
        <f t="shared" si="132"/>
        <v>0</v>
      </c>
      <c r="U275" s="161">
        <f t="shared" si="132"/>
        <v>-35.022200000000112</v>
      </c>
      <c r="V275" s="161">
        <f t="shared" si="132"/>
        <v>0</v>
      </c>
      <c r="W275" s="163">
        <f t="shared" si="132"/>
        <v>0</v>
      </c>
      <c r="X275" s="160">
        <f t="shared" si="126"/>
        <v>98.663529860713595</v>
      </c>
      <c r="Y275" s="161">
        <f t="shared" si="126"/>
        <v>100</v>
      </c>
      <c r="Z275" s="161">
        <f t="shared" si="126"/>
        <v>97.66938177946362</v>
      </c>
      <c r="AA275" s="161">
        <f t="shared" si="126"/>
        <v>0</v>
      </c>
      <c r="AB275" s="162">
        <f t="shared" si="126"/>
        <v>100</v>
      </c>
      <c r="AC275" s="165"/>
      <c r="AD275" s="166"/>
      <c r="AE275" s="167"/>
    </row>
    <row r="276" spans="1:31" ht="12.95" customHeight="1" x14ac:dyDescent="0.25">
      <c r="A276" s="171">
        <v>1254</v>
      </c>
      <c r="B276" s="158">
        <v>268</v>
      </c>
      <c r="C276" s="159" t="s">
        <v>1505</v>
      </c>
      <c r="D276" s="160">
        <f t="shared" si="127"/>
        <v>3238.8999999999996</v>
      </c>
      <c r="E276" s="161">
        <v>1140.0999999999999</v>
      </c>
      <c r="F276" s="161">
        <v>2057.6999999999998</v>
      </c>
      <c r="G276" s="161">
        <v>41.1</v>
      </c>
      <c r="H276" s="162">
        <v>0</v>
      </c>
      <c r="I276" s="160">
        <f t="shared" si="129"/>
        <v>3301.7</v>
      </c>
      <c r="J276" s="161">
        <v>1140.0999999999999</v>
      </c>
      <c r="K276" s="161">
        <v>2057.6999999999998</v>
      </c>
      <c r="L276" s="161">
        <v>41.1</v>
      </c>
      <c r="M276" s="163">
        <v>62.8</v>
      </c>
      <c r="N276" s="160">
        <f t="shared" si="139"/>
        <v>3299.7489999999998</v>
      </c>
      <c r="O276" s="161">
        <v>1140.0999999999999</v>
      </c>
      <c r="P276" s="161">
        <v>2055.7489999999998</v>
      </c>
      <c r="Q276" s="161">
        <v>41.1</v>
      </c>
      <c r="R276" s="162">
        <v>62.8</v>
      </c>
      <c r="S276" s="164">
        <f t="shared" si="132"/>
        <v>-1.9510000000000218</v>
      </c>
      <c r="T276" s="161">
        <f t="shared" si="132"/>
        <v>0</v>
      </c>
      <c r="U276" s="161">
        <f t="shared" si="132"/>
        <v>-1.9510000000000218</v>
      </c>
      <c r="V276" s="161">
        <f t="shared" si="132"/>
        <v>0</v>
      </c>
      <c r="W276" s="163">
        <f t="shared" si="132"/>
        <v>0</v>
      </c>
      <c r="X276" s="160">
        <f t="shared" si="126"/>
        <v>99.940909228579216</v>
      </c>
      <c r="Y276" s="161">
        <f t="shared" si="126"/>
        <v>100</v>
      </c>
      <c r="Z276" s="161">
        <f t="shared" si="126"/>
        <v>99.90518540117607</v>
      </c>
      <c r="AA276" s="161">
        <f t="shared" si="126"/>
        <v>100</v>
      </c>
      <c r="AB276" s="162">
        <f t="shared" si="126"/>
        <v>100</v>
      </c>
      <c r="AC276" s="165"/>
      <c r="AD276" s="166"/>
      <c r="AE276" s="167"/>
    </row>
    <row r="277" spans="1:31" ht="12.95" customHeight="1" x14ac:dyDescent="0.25">
      <c r="A277" s="171">
        <v>1256</v>
      </c>
      <c r="B277" s="158">
        <v>269</v>
      </c>
      <c r="C277" s="159" t="s">
        <v>1506</v>
      </c>
      <c r="D277" s="160">
        <f t="shared" si="127"/>
        <v>2974.3</v>
      </c>
      <c r="E277" s="161">
        <v>1052.5</v>
      </c>
      <c r="F277" s="161">
        <v>1921.8</v>
      </c>
      <c r="G277" s="161">
        <v>0</v>
      </c>
      <c r="H277" s="162">
        <v>0</v>
      </c>
      <c r="I277" s="160">
        <f t="shared" si="129"/>
        <v>2991.4</v>
      </c>
      <c r="J277" s="161">
        <v>1052.5</v>
      </c>
      <c r="K277" s="161">
        <v>1921.8</v>
      </c>
      <c r="L277" s="161">
        <v>0</v>
      </c>
      <c r="M277" s="163">
        <v>17.100000000000001</v>
      </c>
      <c r="N277" s="160">
        <f t="shared" si="139"/>
        <v>2901.9369999999999</v>
      </c>
      <c r="O277" s="161">
        <v>1052.5</v>
      </c>
      <c r="P277" s="161">
        <v>1832.337</v>
      </c>
      <c r="Q277" s="161">
        <v>0</v>
      </c>
      <c r="R277" s="162">
        <v>17.100000000000001</v>
      </c>
      <c r="S277" s="164">
        <f t="shared" si="132"/>
        <v>-89.463000000000193</v>
      </c>
      <c r="T277" s="161">
        <f t="shared" si="132"/>
        <v>0</v>
      </c>
      <c r="U277" s="161">
        <f t="shared" si="132"/>
        <v>-89.462999999999965</v>
      </c>
      <c r="V277" s="161">
        <f t="shared" si="132"/>
        <v>0</v>
      </c>
      <c r="W277" s="163">
        <f t="shared" si="132"/>
        <v>0</v>
      </c>
      <c r="X277" s="160">
        <f t="shared" si="126"/>
        <v>97.009326736645036</v>
      </c>
      <c r="Y277" s="161">
        <f t="shared" si="126"/>
        <v>100</v>
      </c>
      <c r="Z277" s="161">
        <f t="shared" si="126"/>
        <v>95.34483296909147</v>
      </c>
      <c r="AA277" s="161">
        <f t="shared" si="126"/>
        <v>0</v>
      </c>
      <c r="AB277" s="162">
        <f t="shared" si="126"/>
        <v>100</v>
      </c>
      <c r="AC277" s="165"/>
      <c r="AD277" s="166"/>
      <c r="AE277" s="167"/>
    </row>
    <row r="278" spans="1:31" ht="12.95" customHeight="1" x14ac:dyDescent="0.25">
      <c r="A278" s="171">
        <v>1257</v>
      </c>
      <c r="B278" s="158">
        <v>270</v>
      </c>
      <c r="C278" s="159" t="s">
        <v>1507</v>
      </c>
      <c r="D278" s="160">
        <f t="shared" si="127"/>
        <v>3572.2</v>
      </c>
      <c r="E278" s="161">
        <v>1275.8</v>
      </c>
      <c r="F278" s="161">
        <v>2065.6999999999998</v>
      </c>
      <c r="G278" s="161">
        <v>230.7</v>
      </c>
      <c r="H278" s="162">
        <v>0</v>
      </c>
      <c r="I278" s="160">
        <f t="shared" si="129"/>
        <v>3592.7</v>
      </c>
      <c r="J278" s="161">
        <v>1275.8</v>
      </c>
      <c r="K278" s="161">
        <v>2065.6999999999998</v>
      </c>
      <c r="L278" s="161">
        <v>230.7</v>
      </c>
      <c r="M278" s="163">
        <v>20.5</v>
      </c>
      <c r="N278" s="160">
        <f t="shared" si="139"/>
        <v>3592.7</v>
      </c>
      <c r="O278" s="161">
        <v>1275.8</v>
      </c>
      <c r="P278" s="161">
        <v>2065.6999999999998</v>
      </c>
      <c r="Q278" s="161">
        <v>230.7</v>
      </c>
      <c r="R278" s="162">
        <v>20.5</v>
      </c>
      <c r="S278" s="164">
        <f t="shared" si="132"/>
        <v>0</v>
      </c>
      <c r="T278" s="161">
        <f t="shared" si="132"/>
        <v>0</v>
      </c>
      <c r="U278" s="161">
        <f t="shared" si="132"/>
        <v>0</v>
      </c>
      <c r="V278" s="161">
        <f t="shared" si="132"/>
        <v>0</v>
      </c>
      <c r="W278" s="163">
        <f t="shared" si="132"/>
        <v>0</v>
      </c>
      <c r="X278" s="160">
        <f t="shared" si="126"/>
        <v>100</v>
      </c>
      <c r="Y278" s="161">
        <f t="shared" si="126"/>
        <v>100</v>
      </c>
      <c r="Z278" s="161">
        <f t="shared" si="126"/>
        <v>100</v>
      </c>
      <c r="AA278" s="161">
        <f t="shared" si="126"/>
        <v>100</v>
      </c>
      <c r="AB278" s="162">
        <f t="shared" si="126"/>
        <v>100</v>
      </c>
      <c r="AC278" s="165"/>
      <c r="AD278" s="166"/>
      <c r="AE278" s="167"/>
    </row>
    <row r="279" spans="1:31" ht="12.95" customHeight="1" x14ac:dyDescent="0.25">
      <c r="A279" s="171">
        <v>1258</v>
      </c>
      <c r="B279" s="158">
        <v>271</v>
      </c>
      <c r="C279" s="159" t="s">
        <v>1508</v>
      </c>
      <c r="D279" s="160">
        <f t="shared" si="127"/>
        <v>2848.7000000000003</v>
      </c>
      <c r="E279" s="161">
        <v>1155.7</v>
      </c>
      <c r="F279" s="161">
        <v>1645.2</v>
      </c>
      <c r="G279" s="161">
        <v>47.8</v>
      </c>
      <c r="H279" s="162">
        <v>0</v>
      </c>
      <c r="I279" s="160">
        <f t="shared" si="129"/>
        <v>2874.3</v>
      </c>
      <c r="J279" s="161">
        <v>1155.7</v>
      </c>
      <c r="K279" s="161">
        <v>1645.2</v>
      </c>
      <c r="L279" s="161">
        <v>47.8</v>
      </c>
      <c r="M279" s="163">
        <v>25.6</v>
      </c>
      <c r="N279" s="160">
        <f t="shared" si="139"/>
        <v>2648.9483</v>
      </c>
      <c r="O279" s="161">
        <v>1155.7</v>
      </c>
      <c r="P279" s="161">
        <v>1419.8482999999999</v>
      </c>
      <c r="Q279" s="161">
        <v>47.8</v>
      </c>
      <c r="R279" s="162">
        <v>25.6</v>
      </c>
      <c r="S279" s="164">
        <f t="shared" si="132"/>
        <v>-225.35170000000016</v>
      </c>
      <c r="T279" s="161">
        <f t="shared" si="132"/>
        <v>0</v>
      </c>
      <c r="U279" s="161">
        <f t="shared" si="132"/>
        <v>-225.35170000000016</v>
      </c>
      <c r="V279" s="161">
        <f t="shared" si="132"/>
        <v>0</v>
      </c>
      <c r="W279" s="163">
        <f t="shared" si="132"/>
        <v>0</v>
      </c>
      <c r="X279" s="160">
        <f t="shared" si="126"/>
        <v>92.159771074696437</v>
      </c>
      <c r="Y279" s="161">
        <f t="shared" si="126"/>
        <v>100</v>
      </c>
      <c r="Z279" s="161">
        <f t="shared" si="126"/>
        <v>86.302473863360063</v>
      </c>
      <c r="AA279" s="161">
        <f t="shared" si="126"/>
        <v>100</v>
      </c>
      <c r="AB279" s="162">
        <f t="shared" si="126"/>
        <v>100</v>
      </c>
      <c r="AC279" s="165"/>
      <c r="AD279" s="166"/>
      <c r="AE279" s="167"/>
    </row>
    <row r="280" spans="1:31" ht="12.95" customHeight="1" x14ac:dyDescent="0.25">
      <c r="A280" s="171">
        <v>1259</v>
      </c>
      <c r="B280" s="158">
        <v>272</v>
      </c>
      <c r="C280" s="159" t="s">
        <v>1509</v>
      </c>
      <c r="D280" s="160">
        <f t="shared" si="127"/>
        <v>5186.8999999999996</v>
      </c>
      <c r="E280" s="161">
        <v>1467.8</v>
      </c>
      <c r="F280" s="161">
        <v>3324.9</v>
      </c>
      <c r="G280" s="161">
        <v>394.2</v>
      </c>
      <c r="H280" s="162">
        <v>0</v>
      </c>
      <c r="I280" s="160">
        <f t="shared" si="129"/>
        <v>5226.2</v>
      </c>
      <c r="J280" s="161">
        <v>1467.8</v>
      </c>
      <c r="K280" s="161">
        <v>3324.9</v>
      </c>
      <c r="L280" s="161">
        <v>394.2</v>
      </c>
      <c r="M280" s="163">
        <v>39.299999999999997</v>
      </c>
      <c r="N280" s="160">
        <f t="shared" si="139"/>
        <v>5226.1912000000002</v>
      </c>
      <c r="O280" s="161">
        <v>1467.8</v>
      </c>
      <c r="P280" s="161">
        <v>3324.8912</v>
      </c>
      <c r="Q280" s="161">
        <v>394.2</v>
      </c>
      <c r="R280" s="162">
        <v>39.299999999999997</v>
      </c>
      <c r="S280" s="164">
        <f t="shared" si="132"/>
        <v>-8.7999999996100087E-3</v>
      </c>
      <c r="T280" s="161">
        <f t="shared" si="132"/>
        <v>0</v>
      </c>
      <c r="U280" s="161">
        <f t="shared" si="132"/>
        <v>-8.800000000064756E-3</v>
      </c>
      <c r="V280" s="161">
        <f t="shared" si="132"/>
        <v>0</v>
      </c>
      <c r="W280" s="163">
        <f t="shared" si="132"/>
        <v>0</v>
      </c>
      <c r="X280" s="160">
        <f t="shared" si="126"/>
        <v>99.999831617618923</v>
      </c>
      <c r="Y280" s="161">
        <f t="shared" si="126"/>
        <v>100</v>
      </c>
      <c r="Z280" s="161">
        <f t="shared" si="126"/>
        <v>99.999735330385874</v>
      </c>
      <c r="AA280" s="161">
        <f t="shared" si="126"/>
        <v>100</v>
      </c>
      <c r="AB280" s="162">
        <f t="shared" si="126"/>
        <v>100</v>
      </c>
      <c r="AC280" s="165"/>
      <c r="AD280" s="166"/>
      <c r="AE280" s="167"/>
    </row>
    <row r="281" spans="1:31" ht="12.95" customHeight="1" x14ac:dyDescent="0.25">
      <c r="A281" s="171">
        <v>1260</v>
      </c>
      <c r="B281" s="158">
        <v>273</v>
      </c>
      <c r="C281" s="159" t="s">
        <v>1510</v>
      </c>
      <c r="D281" s="160">
        <f t="shared" si="127"/>
        <v>1729.7</v>
      </c>
      <c r="E281" s="161">
        <v>1103.2</v>
      </c>
      <c r="F281" s="161">
        <v>626.5</v>
      </c>
      <c r="G281" s="161">
        <v>0</v>
      </c>
      <c r="H281" s="162">
        <v>0</v>
      </c>
      <c r="I281" s="160">
        <f t="shared" si="129"/>
        <v>1734.4</v>
      </c>
      <c r="J281" s="161">
        <v>1103.2</v>
      </c>
      <c r="K281" s="161">
        <v>626.5</v>
      </c>
      <c r="L281" s="161">
        <v>0</v>
      </c>
      <c r="M281" s="163">
        <v>4.7</v>
      </c>
      <c r="N281" s="160">
        <f t="shared" si="139"/>
        <v>1707.4557000000002</v>
      </c>
      <c r="O281" s="161">
        <v>1103.2</v>
      </c>
      <c r="P281" s="161">
        <v>599.5557</v>
      </c>
      <c r="Q281" s="161">
        <v>0</v>
      </c>
      <c r="R281" s="162">
        <v>4.7</v>
      </c>
      <c r="S281" s="164">
        <f t="shared" si="132"/>
        <v>-26.944299999999885</v>
      </c>
      <c r="T281" s="161">
        <f t="shared" si="132"/>
        <v>0</v>
      </c>
      <c r="U281" s="161">
        <f t="shared" si="132"/>
        <v>-26.944299999999998</v>
      </c>
      <c r="V281" s="161">
        <f t="shared" si="132"/>
        <v>0</v>
      </c>
      <c r="W281" s="163">
        <f t="shared" si="132"/>
        <v>0</v>
      </c>
      <c r="X281" s="160">
        <f t="shared" si="126"/>
        <v>98.446477167896688</v>
      </c>
      <c r="Y281" s="161">
        <f t="shared" si="126"/>
        <v>100</v>
      </c>
      <c r="Z281" s="161">
        <f t="shared" si="126"/>
        <v>95.69923383878691</v>
      </c>
      <c r="AA281" s="161">
        <f t="shared" si="126"/>
        <v>0</v>
      </c>
      <c r="AB281" s="162">
        <f t="shared" si="126"/>
        <v>100</v>
      </c>
      <c r="AC281" s="165"/>
      <c r="AD281" s="166"/>
      <c r="AE281" s="167"/>
    </row>
    <row r="282" spans="1:31" ht="12.95" customHeight="1" x14ac:dyDescent="0.25">
      <c r="A282" s="171">
        <v>1261</v>
      </c>
      <c r="B282" s="158">
        <v>274</v>
      </c>
      <c r="C282" s="159" t="s">
        <v>1511</v>
      </c>
      <c r="D282" s="160">
        <f t="shared" si="127"/>
        <v>1933.3</v>
      </c>
      <c r="E282" s="161">
        <v>1052.5</v>
      </c>
      <c r="F282" s="161">
        <v>880.8</v>
      </c>
      <c r="G282" s="161">
        <v>0</v>
      </c>
      <c r="H282" s="162">
        <v>0</v>
      </c>
      <c r="I282" s="160">
        <f t="shared" si="129"/>
        <v>1939.8000000000002</v>
      </c>
      <c r="J282" s="161">
        <v>1052.5</v>
      </c>
      <c r="K282" s="161">
        <v>880.80000000000007</v>
      </c>
      <c r="L282" s="161">
        <v>0</v>
      </c>
      <c r="M282" s="163">
        <v>6.5</v>
      </c>
      <c r="N282" s="160">
        <f t="shared" si="139"/>
        <v>1739.9225999999999</v>
      </c>
      <c r="O282" s="161">
        <v>1052.5</v>
      </c>
      <c r="P282" s="161">
        <v>680.92259999999999</v>
      </c>
      <c r="Q282" s="161">
        <v>0</v>
      </c>
      <c r="R282" s="162">
        <v>6.5</v>
      </c>
      <c r="S282" s="164">
        <f t="shared" si="132"/>
        <v>-199.87740000000031</v>
      </c>
      <c r="T282" s="161">
        <f t="shared" si="132"/>
        <v>0</v>
      </c>
      <c r="U282" s="161">
        <f t="shared" si="132"/>
        <v>-199.87740000000008</v>
      </c>
      <c r="V282" s="161">
        <f t="shared" si="132"/>
        <v>0</v>
      </c>
      <c r="W282" s="163">
        <f t="shared" si="132"/>
        <v>0</v>
      </c>
      <c r="X282" s="160">
        <f t="shared" si="126"/>
        <v>89.695978966903795</v>
      </c>
      <c r="Y282" s="161">
        <f t="shared" si="126"/>
        <v>100</v>
      </c>
      <c r="Z282" s="161">
        <f t="shared" si="126"/>
        <v>77.307288828337875</v>
      </c>
      <c r="AA282" s="161">
        <f t="shared" si="126"/>
        <v>0</v>
      </c>
      <c r="AB282" s="162">
        <f t="shared" si="126"/>
        <v>100</v>
      </c>
      <c r="AC282" s="165"/>
      <c r="AD282" s="166"/>
      <c r="AE282" s="167"/>
    </row>
    <row r="283" spans="1:31" ht="12.95" customHeight="1" x14ac:dyDescent="0.25">
      <c r="A283" s="171">
        <v>1262</v>
      </c>
      <c r="B283" s="158">
        <v>275</v>
      </c>
      <c r="C283" s="159" t="s">
        <v>1512</v>
      </c>
      <c r="D283" s="160">
        <f t="shared" si="127"/>
        <v>1828.4</v>
      </c>
      <c r="E283" s="161">
        <v>830.2</v>
      </c>
      <c r="F283" s="161">
        <v>998.2</v>
      </c>
      <c r="G283" s="161">
        <v>0</v>
      </c>
      <c r="H283" s="162">
        <v>0</v>
      </c>
      <c r="I283" s="160">
        <f t="shared" si="129"/>
        <v>1846.2</v>
      </c>
      <c r="J283" s="161">
        <v>830.2</v>
      </c>
      <c r="K283" s="161">
        <v>998.2</v>
      </c>
      <c r="L283" s="161">
        <v>0</v>
      </c>
      <c r="M283" s="163">
        <v>17.8</v>
      </c>
      <c r="N283" s="160">
        <f t="shared" si="139"/>
        <v>1846.0028</v>
      </c>
      <c r="O283" s="161">
        <v>830.2</v>
      </c>
      <c r="P283" s="161">
        <v>998.00279999999998</v>
      </c>
      <c r="Q283" s="161">
        <v>0</v>
      </c>
      <c r="R283" s="162">
        <v>17.8</v>
      </c>
      <c r="S283" s="164">
        <f t="shared" si="132"/>
        <v>-0.19720000000006621</v>
      </c>
      <c r="T283" s="161">
        <f t="shared" si="132"/>
        <v>0</v>
      </c>
      <c r="U283" s="161">
        <f t="shared" si="132"/>
        <v>-0.19720000000006621</v>
      </c>
      <c r="V283" s="161">
        <f t="shared" si="132"/>
        <v>0</v>
      </c>
      <c r="W283" s="163">
        <f t="shared" si="132"/>
        <v>0</v>
      </c>
      <c r="X283" s="160">
        <f t="shared" si="126"/>
        <v>99.989318600368321</v>
      </c>
      <c r="Y283" s="161">
        <f t="shared" si="126"/>
        <v>100</v>
      </c>
      <c r="Z283" s="161">
        <f t="shared" si="126"/>
        <v>99.980244439991978</v>
      </c>
      <c r="AA283" s="161">
        <f t="shared" si="126"/>
        <v>0</v>
      </c>
      <c r="AB283" s="162">
        <f t="shared" si="126"/>
        <v>100</v>
      </c>
      <c r="AC283" s="165"/>
      <c r="AD283" s="166"/>
      <c r="AE283" s="167"/>
    </row>
    <row r="284" spans="1:31" ht="12.95" customHeight="1" x14ac:dyDescent="0.25">
      <c r="A284" s="171">
        <v>1263</v>
      </c>
      <c r="B284" s="158">
        <v>276</v>
      </c>
      <c r="C284" s="159" t="s">
        <v>1513</v>
      </c>
      <c r="D284" s="160">
        <f t="shared" si="127"/>
        <v>1233.2</v>
      </c>
      <c r="E284" s="161">
        <v>142.5</v>
      </c>
      <c r="F284" s="161">
        <v>1090.7</v>
      </c>
      <c r="G284" s="161">
        <v>0</v>
      </c>
      <c r="H284" s="162">
        <v>0</v>
      </c>
      <c r="I284" s="160">
        <f t="shared" si="129"/>
        <v>1273.6000000000001</v>
      </c>
      <c r="J284" s="161">
        <v>142.5</v>
      </c>
      <c r="K284" s="161">
        <v>1090.7</v>
      </c>
      <c r="L284" s="161">
        <v>0</v>
      </c>
      <c r="M284" s="163">
        <v>40.4</v>
      </c>
      <c r="N284" s="160">
        <f t="shared" si="139"/>
        <v>1135.5228000000002</v>
      </c>
      <c r="O284" s="161">
        <v>142.5</v>
      </c>
      <c r="P284" s="161">
        <v>952.62279999999998</v>
      </c>
      <c r="Q284" s="161">
        <v>0</v>
      </c>
      <c r="R284" s="162">
        <v>40.4</v>
      </c>
      <c r="S284" s="164">
        <f t="shared" si="132"/>
        <v>-138.07719999999995</v>
      </c>
      <c r="T284" s="161">
        <f t="shared" si="132"/>
        <v>0</v>
      </c>
      <c r="U284" s="161">
        <f t="shared" si="132"/>
        <v>-138.07720000000006</v>
      </c>
      <c r="V284" s="161">
        <f t="shared" si="132"/>
        <v>0</v>
      </c>
      <c r="W284" s="163">
        <f t="shared" si="132"/>
        <v>0</v>
      </c>
      <c r="X284" s="160">
        <f t="shared" si="126"/>
        <v>89.158511306532674</v>
      </c>
      <c r="Y284" s="161">
        <f t="shared" si="126"/>
        <v>100</v>
      </c>
      <c r="Z284" s="161">
        <f t="shared" si="126"/>
        <v>87.340496928577977</v>
      </c>
      <c r="AA284" s="161">
        <f t="shared" si="126"/>
        <v>0</v>
      </c>
      <c r="AB284" s="162">
        <f t="shared" si="126"/>
        <v>100</v>
      </c>
      <c r="AC284" s="165"/>
      <c r="AD284" s="166"/>
      <c r="AE284" s="167"/>
    </row>
    <row r="285" spans="1:31" ht="9" customHeight="1" x14ac:dyDescent="0.25">
      <c r="A285" s="158"/>
      <c r="B285" s="158">
        <v>277</v>
      </c>
      <c r="C285" s="159"/>
      <c r="D285" s="160"/>
      <c r="E285" s="161"/>
      <c r="F285" s="161"/>
      <c r="G285" s="161"/>
      <c r="H285" s="162"/>
      <c r="I285" s="160"/>
      <c r="J285" s="161"/>
      <c r="K285" s="161"/>
      <c r="L285" s="161"/>
      <c r="M285" s="163">
        <v>0</v>
      </c>
      <c r="N285" s="160"/>
      <c r="O285" s="161"/>
      <c r="P285" s="161"/>
      <c r="Q285" s="161"/>
      <c r="R285" s="162"/>
      <c r="S285" s="164"/>
      <c r="T285" s="161"/>
      <c r="U285" s="161"/>
      <c r="V285" s="161"/>
      <c r="W285" s="163"/>
      <c r="X285" s="160"/>
      <c r="Y285" s="161"/>
      <c r="Z285" s="161"/>
      <c r="AA285" s="161"/>
      <c r="AB285" s="162"/>
      <c r="AC285" s="165"/>
      <c r="AD285" s="166"/>
      <c r="AE285" s="167"/>
    </row>
    <row r="286" spans="1:31" ht="12.95" customHeight="1" x14ac:dyDescent="0.25">
      <c r="A286" s="158"/>
      <c r="B286" s="158">
        <v>278</v>
      </c>
      <c r="C286" s="152" t="s">
        <v>1514</v>
      </c>
      <c r="D286" s="156">
        <f t="shared" ref="D286:D314" si="140">SUM(E286:H286)</f>
        <v>311088.59999999998</v>
      </c>
      <c r="E286" s="153">
        <f>E287+E288</f>
        <v>59498.5</v>
      </c>
      <c r="F286" s="153">
        <f t="shared" ref="F286:H286" si="141">F287+F288</f>
        <v>244004</v>
      </c>
      <c r="G286" s="153">
        <f t="shared" si="141"/>
        <v>7586.0999999999995</v>
      </c>
      <c r="H286" s="154">
        <f t="shared" si="141"/>
        <v>0</v>
      </c>
      <c r="I286" s="156">
        <f t="shared" ref="I286:I314" si="142">SUM(J286:M286)</f>
        <v>316871.3</v>
      </c>
      <c r="J286" s="153">
        <f>J287+J288</f>
        <v>59498.5</v>
      </c>
      <c r="K286" s="153">
        <f>K287+K288</f>
        <v>247081.4</v>
      </c>
      <c r="L286" s="153">
        <f t="shared" ref="L286:M286" si="143">L287+L288</f>
        <v>7586.0999999999995</v>
      </c>
      <c r="M286" s="155">
        <f t="shared" si="143"/>
        <v>2705.2999999999993</v>
      </c>
      <c r="N286" s="156">
        <f>N287+N288</f>
        <v>311230.60959999997</v>
      </c>
      <c r="O286" s="153">
        <f t="shared" ref="O286:R286" si="144">O287+O288</f>
        <v>59498.5</v>
      </c>
      <c r="P286" s="153">
        <f t="shared" si="144"/>
        <v>241440.7096</v>
      </c>
      <c r="Q286" s="153">
        <f t="shared" si="144"/>
        <v>7586.0999999999995</v>
      </c>
      <c r="R286" s="154">
        <f t="shared" si="144"/>
        <v>2705.2999999999993</v>
      </c>
      <c r="S286" s="157">
        <f t="shared" ref="S286:W314" si="145">N286-I286</f>
        <v>-5640.6904000000213</v>
      </c>
      <c r="T286" s="153">
        <f t="shared" si="145"/>
        <v>0</v>
      </c>
      <c r="U286" s="153">
        <f t="shared" si="145"/>
        <v>-5640.6903999999922</v>
      </c>
      <c r="V286" s="153">
        <f t="shared" si="145"/>
        <v>0</v>
      </c>
      <c r="W286" s="155">
        <f t="shared" si="145"/>
        <v>0</v>
      </c>
      <c r="X286" s="156">
        <f t="shared" si="126"/>
        <v>98.219879679857399</v>
      </c>
      <c r="Y286" s="153">
        <f t="shared" si="126"/>
        <v>100</v>
      </c>
      <c r="Z286" s="153">
        <f t="shared" si="126"/>
        <v>97.717072025656321</v>
      </c>
      <c r="AA286" s="153">
        <f t="shared" si="126"/>
        <v>100</v>
      </c>
      <c r="AB286" s="154">
        <f t="shared" si="126"/>
        <v>100</v>
      </c>
      <c r="AC286" s="147"/>
      <c r="AD286" s="166"/>
      <c r="AE286" s="167"/>
    </row>
    <row r="287" spans="1:31" s="170" customFormat="1" ht="12.95" customHeight="1" x14ac:dyDescent="0.2">
      <c r="A287" s="158"/>
      <c r="B287" s="158">
        <v>279</v>
      </c>
      <c r="C287" s="152" t="s">
        <v>1287</v>
      </c>
      <c r="D287" s="156">
        <f t="shared" si="140"/>
        <v>186780.5</v>
      </c>
      <c r="E287" s="153">
        <f>E289</f>
        <v>33824</v>
      </c>
      <c r="F287" s="153">
        <f t="shared" ref="F287:H287" si="146">F289</f>
        <v>146289.60000000001</v>
      </c>
      <c r="G287" s="153">
        <f t="shared" si="146"/>
        <v>6666.9</v>
      </c>
      <c r="H287" s="154">
        <f t="shared" si="146"/>
        <v>0</v>
      </c>
      <c r="I287" s="156">
        <f t="shared" si="142"/>
        <v>189848.4</v>
      </c>
      <c r="J287" s="153">
        <f>J289</f>
        <v>33824</v>
      </c>
      <c r="K287" s="153">
        <f>K289</f>
        <v>149107.6</v>
      </c>
      <c r="L287" s="153">
        <f t="shared" ref="L287:M287" si="147">L289</f>
        <v>6666.9</v>
      </c>
      <c r="M287" s="155">
        <f t="shared" si="147"/>
        <v>249.9</v>
      </c>
      <c r="N287" s="156">
        <f>N289</f>
        <v>185955.71099999998</v>
      </c>
      <c r="O287" s="153">
        <f t="shared" ref="O287:R287" si="148">O289</f>
        <v>33824</v>
      </c>
      <c r="P287" s="153">
        <f t="shared" si="148"/>
        <v>145214.91099999999</v>
      </c>
      <c r="Q287" s="153">
        <f t="shared" si="148"/>
        <v>6666.9</v>
      </c>
      <c r="R287" s="154">
        <f t="shared" si="148"/>
        <v>249.9</v>
      </c>
      <c r="S287" s="157">
        <f t="shared" si="145"/>
        <v>-3892.689000000013</v>
      </c>
      <c r="T287" s="153">
        <f t="shared" si="145"/>
        <v>0</v>
      </c>
      <c r="U287" s="153">
        <f t="shared" si="145"/>
        <v>-3892.689000000013</v>
      </c>
      <c r="V287" s="153">
        <f t="shared" si="145"/>
        <v>0</v>
      </c>
      <c r="W287" s="155">
        <f t="shared" si="145"/>
        <v>0</v>
      </c>
      <c r="X287" s="156">
        <f t="shared" si="126"/>
        <v>97.949580296699892</v>
      </c>
      <c r="Y287" s="153">
        <f t="shared" si="126"/>
        <v>100</v>
      </c>
      <c r="Z287" s="153">
        <f t="shared" si="126"/>
        <v>97.389342327285789</v>
      </c>
      <c r="AA287" s="153">
        <f t="shared" si="126"/>
        <v>100</v>
      </c>
      <c r="AB287" s="154">
        <f t="shared" si="126"/>
        <v>100</v>
      </c>
      <c r="AC287" s="147"/>
      <c r="AD287" s="167"/>
      <c r="AE287" s="167"/>
    </row>
    <row r="288" spans="1:31" s="170" customFormat="1" ht="12.95" customHeight="1" x14ac:dyDescent="0.2">
      <c r="A288" s="158"/>
      <c r="B288" s="158">
        <v>280</v>
      </c>
      <c r="C288" s="152" t="s">
        <v>1288</v>
      </c>
      <c r="D288" s="156">
        <f t="shared" si="140"/>
        <v>124308.09999999999</v>
      </c>
      <c r="E288" s="153">
        <f>SUM(E290:E314)</f>
        <v>25674.499999999996</v>
      </c>
      <c r="F288" s="153">
        <f t="shared" ref="F288:H288" si="149">SUM(F290:F314)</f>
        <v>97714.4</v>
      </c>
      <c r="G288" s="153">
        <f t="shared" si="149"/>
        <v>919.19999999999993</v>
      </c>
      <c r="H288" s="154">
        <f t="shared" si="149"/>
        <v>0</v>
      </c>
      <c r="I288" s="156">
        <f t="shared" si="142"/>
        <v>127022.89999999998</v>
      </c>
      <c r="J288" s="153">
        <f>SUM(J290:J314)</f>
        <v>25674.499999999996</v>
      </c>
      <c r="K288" s="153">
        <f>SUM(K290:K314)</f>
        <v>97973.799999999988</v>
      </c>
      <c r="L288" s="153">
        <f t="shared" ref="L288:M288" si="150">SUM(L290:L314)</f>
        <v>919.19999999999993</v>
      </c>
      <c r="M288" s="155">
        <f t="shared" si="150"/>
        <v>2455.3999999999992</v>
      </c>
      <c r="N288" s="156">
        <f>SUM(N290:N314)</f>
        <v>125274.8986</v>
      </c>
      <c r="O288" s="153">
        <f t="shared" ref="O288:R288" si="151">SUM(O290:O314)</f>
        <v>25674.499999999996</v>
      </c>
      <c r="P288" s="153">
        <f t="shared" si="151"/>
        <v>96225.798600000009</v>
      </c>
      <c r="Q288" s="153">
        <f t="shared" si="151"/>
        <v>919.19999999999993</v>
      </c>
      <c r="R288" s="154">
        <f t="shared" si="151"/>
        <v>2455.3999999999992</v>
      </c>
      <c r="S288" s="157">
        <f t="shared" si="145"/>
        <v>-1748.0013999999792</v>
      </c>
      <c r="T288" s="153">
        <f t="shared" si="145"/>
        <v>0</v>
      </c>
      <c r="U288" s="153">
        <f t="shared" si="145"/>
        <v>-1748.0013999999792</v>
      </c>
      <c r="V288" s="153">
        <f t="shared" si="145"/>
        <v>0</v>
      </c>
      <c r="W288" s="155">
        <f t="shared" si="145"/>
        <v>0</v>
      </c>
      <c r="X288" s="156">
        <f t="shared" si="126"/>
        <v>98.623869081874233</v>
      </c>
      <c r="Y288" s="153">
        <f t="shared" si="126"/>
        <v>100</v>
      </c>
      <c r="Z288" s="153">
        <f t="shared" si="126"/>
        <v>98.215848114495941</v>
      </c>
      <c r="AA288" s="153">
        <f t="shared" si="126"/>
        <v>100</v>
      </c>
      <c r="AB288" s="154">
        <f t="shared" si="126"/>
        <v>100</v>
      </c>
      <c r="AC288" s="147"/>
      <c r="AD288" s="167"/>
      <c r="AE288" s="167"/>
    </row>
    <row r="289" spans="1:31" ht="12.95" customHeight="1" x14ac:dyDescent="0.25">
      <c r="A289" s="171">
        <v>1264</v>
      </c>
      <c r="B289" s="158">
        <v>281</v>
      </c>
      <c r="C289" s="159" t="s">
        <v>1313</v>
      </c>
      <c r="D289" s="160">
        <f t="shared" si="140"/>
        <v>186780.5</v>
      </c>
      <c r="E289" s="161">
        <v>33824</v>
      </c>
      <c r="F289" s="161">
        <v>146289.60000000001</v>
      </c>
      <c r="G289" s="161">
        <v>6666.9</v>
      </c>
      <c r="H289" s="162">
        <v>0</v>
      </c>
      <c r="I289" s="160">
        <f t="shared" si="142"/>
        <v>189848.4</v>
      </c>
      <c r="J289" s="161">
        <v>33824</v>
      </c>
      <c r="K289" s="161">
        <v>149107.6</v>
      </c>
      <c r="L289" s="161">
        <v>6666.9</v>
      </c>
      <c r="M289" s="163">
        <v>249.9</v>
      </c>
      <c r="N289" s="160">
        <f t="shared" ref="N289:N314" si="152">SUM(O289:R289)</f>
        <v>185955.71099999998</v>
      </c>
      <c r="O289" s="161">
        <v>33824</v>
      </c>
      <c r="P289" s="161">
        <v>145214.91099999999</v>
      </c>
      <c r="Q289" s="161">
        <v>6666.9</v>
      </c>
      <c r="R289" s="162">
        <v>249.9</v>
      </c>
      <c r="S289" s="164">
        <f t="shared" si="145"/>
        <v>-3892.689000000013</v>
      </c>
      <c r="T289" s="161">
        <f t="shared" si="145"/>
        <v>0</v>
      </c>
      <c r="U289" s="161">
        <f t="shared" si="145"/>
        <v>-3892.689000000013</v>
      </c>
      <c r="V289" s="161">
        <f t="shared" si="145"/>
        <v>0</v>
      </c>
      <c r="W289" s="163">
        <f t="shared" si="145"/>
        <v>0</v>
      </c>
      <c r="X289" s="160">
        <f t="shared" si="126"/>
        <v>97.949580296699892</v>
      </c>
      <c r="Y289" s="161">
        <f t="shared" si="126"/>
        <v>100</v>
      </c>
      <c r="Z289" s="161">
        <f t="shared" si="126"/>
        <v>97.389342327285789</v>
      </c>
      <c r="AA289" s="161">
        <f t="shared" si="126"/>
        <v>100</v>
      </c>
      <c r="AB289" s="162">
        <f t="shared" si="126"/>
        <v>100</v>
      </c>
      <c r="AC289" s="165"/>
      <c r="AD289" s="166"/>
      <c r="AE289" s="167"/>
    </row>
    <row r="290" spans="1:31" ht="12.95" customHeight="1" x14ac:dyDescent="0.25">
      <c r="A290" s="171">
        <v>1265</v>
      </c>
      <c r="B290" s="158">
        <v>282</v>
      </c>
      <c r="C290" s="159" t="s">
        <v>1515</v>
      </c>
      <c r="D290" s="160">
        <f t="shared" si="140"/>
        <v>6883.5</v>
      </c>
      <c r="E290" s="161">
        <v>1239.0999999999999</v>
      </c>
      <c r="F290" s="161">
        <v>5644.4</v>
      </c>
      <c r="G290" s="161">
        <v>0</v>
      </c>
      <c r="H290" s="162">
        <v>0</v>
      </c>
      <c r="I290" s="160">
        <f t="shared" si="142"/>
        <v>6954.9</v>
      </c>
      <c r="J290" s="161">
        <v>1239.0999999999999</v>
      </c>
      <c r="K290" s="161">
        <v>5644.4</v>
      </c>
      <c r="L290" s="161">
        <v>0</v>
      </c>
      <c r="M290" s="163">
        <v>71.400000000000006</v>
      </c>
      <c r="N290" s="160">
        <f t="shared" si="152"/>
        <v>6822.6126999999997</v>
      </c>
      <c r="O290" s="161">
        <v>1239.0999999999999</v>
      </c>
      <c r="P290" s="161">
        <v>5512.1126999999997</v>
      </c>
      <c r="Q290" s="161">
        <v>0</v>
      </c>
      <c r="R290" s="162">
        <v>71.400000000000006</v>
      </c>
      <c r="S290" s="164">
        <f t="shared" si="145"/>
        <v>-132.28729999999996</v>
      </c>
      <c r="T290" s="161">
        <f t="shared" si="145"/>
        <v>0</v>
      </c>
      <c r="U290" s="161">
        <f t="shared" si="145"/>
        <v>-132.28729999999996</v>
      </c>
      <c r="V290" s="161">
        <f t="shared" si="145"/>
        <v>0</v>
      </c>
      <c r="W290" s="163">
        <f t="shared" si="145"/>
        <v>0</v>
      </c>
      <c r="X290" s="160">
        <f t="shared" si="126"/>
        <v>98.097926641648343</v>
      </c>
      <c r="Y290" s="161">
        <f t="shared" si="126"/>
        <v>100</v>
      </c>
      <c r="Z290" s="161">
        <f t="shared" si="126"/>
        <v>97.656308907944151</v>
      </c>
      <c r="AA290" s="161">
        <f t="shared" si="126"/>
        <v>0</v>
      </c>
      <c r="AB290" s="162">
        <f t="shared" si="126"/>
        <v>100</v>
      </c>
      <c r="AC290" s="165"/>
      <c r="AD290" s="166"/>
      <c r="AE290" s="167"/>
    </row>
    <row r="291" spans="1:31" ht="12.95" customHeight="1" x14ac:dyDescent="0.25">
      <c r="A291" s="171">
        <v>1266</v>
      </c>
      <c r="B291" s="158">
        <v>283</v>
      </c>
      <c r="C291" s="159" t="s">
        <v>1516</v>
      </c>
      <c r="D291" s="160">
        <f t="shared" si="140"/>
        <v>3006.6</v>
      </c>
      <c r="E291" s="161">
        <v>991.1</v>
      </c>
      <c r="F291" s="161">
        <v>1903.3</v>
      </c>
      <c r="G291" s="161">
        <v>112.2</v>
      </c>
      <c r="H291" s="162">
        <v>0</v>
      </c>
      <c r="I291" s="160">
        <f t="shared" si="142"/>
        <v>3024.7999999999997</v>
      </c>
      <c r="J291" s="161">
        <v>991.1</v>
      </c>
      <c r="K291" s="161">
        <v>1903.3</v>
      </c>
      <c r="L291" s="161">
        <v>112.2</v>
      </c>
      <c r="M291" s="163">
        <v>18.2</v>
      </c>
      <c r="N291" s="160">
        <f t="shared" si="152"/>
        <v>3024.2791999999995</v>
      </c>
      <c r="O291" s="161">
        <v>991.1</v>
      </c>
      <c r="P291" s="161">
        <v>1902.7791999999999</v>
      </c>
      <c r="Q291" s="161">
        <v>112.2</v>
      </c>
      <c r="R291" s="162">
        <v>18.2</v>
      </c>
      <c r="S291" s="164">
        <f t="shared" si="145"/>
        <v>-0.52080000000023574</v>
      </c>
      <c r="T291" s="161">
        <f t="shared" si="145"/>
        <v>0</v>
      </c>
      <c r="U291" s="161">
        <f t="shared" si="145"/>
        <v>-0.52080000000000837</v>
      </c>
      <c r="V291" s="161">
        <f t="shared" si="145"/>
        <v>0</v>
      </c>
      <c r="W291" s="163">
        <f t="shared" si="145"/>
        <v>0</v>
      </c>
      <c r="X291" s="160">
        <f t="shared" si="126"/>
        <v>99.982782332716198</v>
      </c>
      <c r="Y291" s="161">
        <f t="shared" si="126"/>
        <v>100</v>
      </c>
      <c r="Z291" s="161">
        <f t="shared" si="126"/>
        <v>99.972636998896661</v>
      </c>
      <c r="AA291" s="161">
        <f t="shared" si="126"/>
        <v>100</v>
      </c>
      <c r="AB291" s="162">
        <f t="shared" si="126"/>
        <v>100</v>
      </c>
      <c r="AC291" s="165"/>
      <c r="AD291" s="166"/>
      <c r="AE291" s="167"/>
    </row>
    <row r="292" spans="1:31" ht="12.95" customHeight="1" x14ac:dyDescent="0.25">
      <c r="A292" s="171">
        <v>1267</v>
      </c>
      <c r="B292" s="158">
        <v>284</v>
      </c>
      <c r="C292" s="159" t="s">
        <v>1517</v>
      </c>
      <c r="D292" s="160">
        <f t="shared" si="140"/>
        <v>5548.2000000000007</v>
      </c>
      <c r="E292" s="161">
        <v>1265.5999999999999</v>
      </c>
      <c r="F292" s="161">
        <v>4282.6000000000004</v>
      </c>
      <c r="G292" s="161">
        <v>0</v>
      </c>
      <c r="H292" s="162">
        <v>0</v>
      </c>
      <c r="I292" s="160">
        <f t="shared" si="142"/>
        <v>5587.8000000000011</v>
      </c>
      <c r="J292" s="161">
        <v>1265.5999999999999</v>
      </c>
      <c r="K292" s="161">
        <v>4282.6000000000004</v>
      </c>
      <c r="L292" s="161">
        <v>0</v>
      </c>
      <c r="M292" s="163">
        <v>39.6</v>
      </c>
      <c r="N292" s="160">
        <f t="shared" si="152"/>
        <v>5584.9694999999992</v>
      </c>
      <c r="O292" s="161">
        <v>1265.5999999999999</v>
      </c>
      <c r="P292" s="161">
        <v>4279.7694999999994</v>
      </c>
      <c r="Q292" s="161">
        <v>0</v>
      </c>
      <c r="R292" s="162">
        <v>39.6</v>
      </c>
      <c r="S292" s="164">
        <f t="shared" si="145"/>
        <v>-2.8305000000018481</v>
      </c>
      <c r="T292" s="161">
        <f t="shared" si="145"/>
        <v>0</v>
      </c>
      <c r="U292" s="161">
        <f t="shared" si="145"/>
        <v>-2.8305000000009386</v>
      </c>
      <c r="V292" s="161">
        <f t="shared" si="145"/>
        <v>0</v>
      </c>
      <c r="W292" s="163">
        <f t="shared" si="145"/>
        <v>0</v>
      </c>
      <c r="X292" s="160">
        <f t="shared" si="126"/>
        <v>99.949345001610624</v>
      </c>
      <c r="Y292" s="161">
        <f t="shared" si="126"/>
        <v>100</v>
      </c>
      <c r="Z292" s="161">
        <f t="shared" si="126"/>
        <v>99.933906972399924</v>
      </c>
      <c r="AA292" s="161">
        <f t="shared" si="126"/>
        <v>0</v>
      </c>
      <c r="AB292" s="162">
        <f t="shared" si="126"/>
        <v>100</v>
      </c>
      <c r="AC292" s="165"/>
      <c r="AD292" s="166"/>
      <c r="AE292" s="167"/>
    </row>
    <row r="293" spans="1:31" ht="12.95" customHeight="1" x14ac:dyDescent="0.25">
      <c r="A293" s="171">
        <v>1268</v>
      </c>
      <c r="B293" s="158">
        <v>285</v>
      </c>
      <c r="C293" s="159" t="s">
        <v>1518</v>
      </c>
      <c r="D293" s="160">
        <f t="shared" si="140"/>
        <v>3416.4</v>
      </c>
      <c r="E293" s="161">
        <v>632.5</v>
      </c>
      <c r="F293" s="161">
        <v>2783.9</v>
      </c>
      <c r="G293" s="161">
        <v>0</v>
      </c>
      <c r="H293" s="162">
        <v>0</v>
      </c>
      <c r="I293" s="160">
        <f t="shared" si="142"/>
        <v>3540.7000000000003</v>
      </c>
      <c r="J293" s="161">
        <v>632.5</v>
      </c>
      <c r="K293" s="161">
        <v>2783.9</v>
      </c>
      <c r="L293" s="161">
        <v>0</v>
      </c>
      <c r="M293" s="163">
        <v>124.29999999999998</v>
      </c>
      <c r="N293" s="160">
        <f t="shared" si="152"/>
        <v>3247.6434000000004</v>
      </c>
      <c r="O293" s="161">
        <v>632.5</v>
      </c>
      <c r="P293" s="161">
        <v>2490.8434000000002</v>
      </c>
      <c r="Q293" s="161">
        <v>0</v>
      </c>
      <c r="R293" s="162">
        <v>124.29999999999998</v>
      </c>
      <c r="S293" s="164">
        <f t="shared" si="145"/>
        <v>-293.05659999999989</v>
      </c>
      <c r="T293" s="161">
        <f t="shared" si="145"/>
        <v>0</v>
      </c>
      <c r="U293" s="161">
        <f t="shared" si="145"/>
        <v>-293.05659999999989</v>
      </c>
      <c r="V293" s="161">
        <f t="shared" si="145"/>
        <v>0</v>
      </c>
      <c r="W293" s="163">
        <f t="shared" si="145"/>
        <v>0</v>
      </c>
      <c r="X293" s="160">
        <f t="shared" si="126"/>
        <v>91.723201626796964</v>
      </c>
      <c r="Y293" s="161">
        <f t="shared" si="126"/>
        <v>100</v>
      </c>
      <c r="Z293" s="161">
        <f t="shared" si="126"/>
        <v>89.473163547541219</v>
      </c>
      <c r="AA293" s="161">
        <f t="shared" si="126"/>
        <v>0</v>
      </c>
      <c r="AB293" s="162">
        <f t="shared" si="126"/>
        <v>100</v>
      </c>
      <c r="AC293" s="165"/>
      <c r="AD293" s="166"/>
      <c r="AE293" s="167"/>
    </row>
    <row r="294" spans="1:31" ht="12.95" customHeight="1" x14ac:dyDescent="0.25">
      <c r="A294" s="171">
        <v>1269</v>
      </c>
      <c r="B294" s="158">
        <v>286</v>
      </c>
      <c r="C294" s="159" t="s">
        <v>1519</v>
      </c>
      <c r="D294" s="160">
        <f t="shared" si="140"/>
        <v>3662.1000000000004</v>
      </c>
      <c r="E294" s="161">
        <v>1143.2</v>
      </c>
      <c r="F294" s="161">
        <v>2518.9</v>
      </c>
      <c r="G294" s="161">
        <v>0</v>
      </c>
      <c r="H294" s="162">
        <v>0</v>
      </c>
      <c r="I294" s="160">
        <f t="shared" si="142"/>
        <v>3704.1999999999994</v>
      </c>
      <c r="J294" s="161">
        <v>1143.2</v>
      </c>
      <c r="K294" s="161">
        <v>2518.8999999999996</v>
      </c>
      <c r="L294" s="161">
        <v>0</v>
      </c>
      <c r="M294" s="163">
        <v>42.1</v>
      </c>
      <c r="N294" s="160">
        <f t="shared" si="152"/>
        <v>3704.1950000000002</v>
      </c>
      <c r="O294" s="161">
        <v>1143.2</v>
      </c>
      <c r="P294" s="161">
        <v>2518.895</v>
      </c>
      <c r="Q294" s="161">
        <v>0</v>
      </c>
      <c r="R294" s="162">
        <v>42.1</v>
      </c>
      <c r="S294" s="164">
        <f t="shared" si="145"/>
        <v>-4.9999999991996447E-3</v>
      </c>
      <c r="T294" s="161">
        <f t="shared" si="145"/>
        <v>0</v>
      </c>
      <c r="U294" s="161">
        <f t="shared" si="145"/>
        <v>-4.999999999654392E-3</v>
      </c>
      <c r="V294" s="161">
        <f t="shared" si="145"/>
        <v>0</v>
      </c>
      <c r="W294" s="163">
        <f t="shared" si="145"/>
        <v>0</v>
      </c>
      <c r="X294" s="160">
        <f t="shared" si="126"/>
        <v>99.999865018087604</v>
      </c>
      <c r="Y294" s="161">
        <f t="shared" si="126"/>
        <v>100</v>
      </c>
      <c r="Z294" s="161">
        <f t="shared" si="126"/>
        <v>99.999801500655067</v>
      </c>
      <c r="AA294" s="161">
        <f t="shared" si="126"/>
        <v>0</v>
      </c>
      <c r="AB294" s="162">
        <f t="shared" si="126"/>
        <v>100</v>
      </c>
      <c r="AC294" s="165"/>
      <c r="AD294" s="166"/>
      <c r="AE294" s="167"/>
    </row>
    <row r="295" spans="1:31" ht="12.95" customHeight="1" x14ac:dyDescent="0.25">
      <c r="A295" s="171">
        <v>1270</v>
      </c>
      <c r="B295" s="158">
        <v>287</v>
      </c>
      <c r="C295" s="159" t="s">
        <v>1520</v>
      </c>
      <c r="D295" s="160">
        <f t="shared" si="140"/>
        <v>2397.1999999999998</v>
      </c>
      <c r="E295" s="161">
        <v>948.2</v>
      </c>
      <c r="F295" s="161">
        <v>1449</v>
      </c>
      <c r="G295" s="161">
        <v>0</v>
      </c>
      <c r="H295" s="162">
        <v>0</v>
      </c>
      <c r="I295" s="160">
        <f t="shared" si="142"/>
        <v>2448.5</v>
      </c>
      <c r="J295" s="161">
        <v>948.2</v>
      </c>
      <c r="K295" s="161">
        <v>1449</v>
      </c>
      <c r="L295" s="161">
        <v>0</v>
      </c>
      <c r="M295" s="163">
        <v>51.3</v>
      </c>
      <c r="N295" s="160">
        <f t="shared" si="152"/>
        <v>2434.0871999999999</v>
      </c>
      <c r="O295" s="161">
        <v>948.2</v>
      </c>
      <c r="P295" s="161">
        <v>1434.5871999999999</v>
      </c>
      <c r="Q295" s="161">
        <v>0</v>
      </c>
      <c r="R295" s="162">
        <v>51.3</v>
      </c>
      <c r="S295" s="164">
        <f t="shared" si="145"/>
        <v>-14.412800000000061</v>
      </c>
      <c r="T295" s="161">
        <f t="shared" si="145"/>
        <v>0</v>
      </c>
      <c r="U295" s="161">
        <f t="shared" si="145"/>
        <v>-14.412800000000061</v>
      </c>
      <c r="V295" s="161">
        <f t="shared" si="145"/>
        <v>0</v>
      </c>
      <c r="W295" s="163">
        <f t="shared" si="145"/>
        <v>0</v>
      </c>
      <c r="X295" s="160">
        <f t="shared" si="126"/>
        <v>99.4113620584031</v>
      </c>
      <c r="Y295" s="161">
        <f t="shared" si="126"/>
        <v>100</v>
      </c>
      <c r="Z295" s="161">
        <f t="shared" si="126"/>
        <v>99.005327812284321</v>
      </c>
      <c r="AA295" s="161">
        <f t="shared" si="126"/>
        <v>0</v>
      </c>
      <c r="AB295" s="162">
        <f t="shared" si="126"/>
        <v>100</v>
      </c>
      <c r="AC295" s="165"/>
      <c r="AD295" s="166"/>
      <c r="AE295" s="167"/>
    </row>
    <row r="296" spans="1:31" ht="12.95" customHeight="1" x14ac:dyDescent="0.25">
      <c r="A296" s="171">
        <v>1284</v>
      </c>
      <c r="B296" s="158">
        <v>288</v>
      </c>
      <c r="C296" s="159" t="s">
        <v>1514</v>
      </c>
      <c r="D296" s="160">
        <f t="shared" si="140"/>
        <v>12688.4</v>
      </c>
      <c r="E296" s="161">
        <v>1114.0999999999999</v>
      </c>
      <c r="F296" s="161">
        <v>11574.3</v>
      </c>
      <c r="G296" s="161">
        <v>0</v>
      </c>
      <c r="H296" s="162">
        <v>0</v>
      </c>
      <c r="I296" s="160">
        <f t="shared" si="142"/>
        <v>13188.199999999999</v>
      </c>
      <c r="J296" s="161">
        <v>1114.0999999999999</v>
      </c>
      <c r="K296" s="161">
        <v>11574.3</v>
      </c>
      <c r="L296" s="161">
        <v>0</v>
      </c>
      <c r="M296" s="163">
        <v>499.8</v>
      </c>
      <c r="N296" s="160">
        <f t="shared" si="152"/>
        <v>13183.397199999999</v>
      </c>
      <c r="O296" s="161">
        <v>1114.0999999999999</v>
      </c>
      <c r="P296" s="161">
        <v>11569.4972</v>
      </c>
      <c r="Q296" s="161">
        <v>0</v>
      </c>
      <c r="R296" s="162">
        <v>499.8</v>
      </c>
      <c r="S296" s="164">
        <f t="shared" si="145"/>
        <v>-4.802799999999479</v>
      </c>
      <c r="T296" s="161">
        <f t="shared" si="145"/>
        <v>0</v>
      </c>
      <c r="U296" s="161">
        <f t="shared" si="145"/>
        <v>-4.802799999999479</v>
      </c>
      <c r="V296" s="161">
        <f t="shared" si="145"/>
        <v>0</v>
      </c>
      <c r="W296" s="163">
        <f t="shared" si="145"/>
        <v>0</v>
      </c>
      <c r="X296" s="160">
        <f t="shared" si="126"/>
        <v>99.963582596563597</v>
      </c>
      <c r="Y296" s="161">
        <f t="shared" si="126"/>
        <v>100</v>
      </c>
      <c r="Z296" s="161">
        <f t="shared" si="126"/>
        <v>99.95850461798986</v>
      </c>
      <c r="AA296" s="161">
        <f t="shared" si="126"/>
        <v>0</v>
      </c>
      <c r="AB296" s="162">
        <f t="shared" si="126"/>
        <v>100</v>
      </c>
      <c r="AC296" s="165"/>
      <c r="AD296" s="166"/>
      <c r="AE296" s="167"/>
    </row>
    <row r="297" spans="1:31" ht="12.95" customHeight="1" x14ac:dyDescent="0.25">
      <c r="A297" s="171">
        <v>1271</v>
      </c>
      <c r="B297" s="158">
        <v>289</v>
      </c>
      <c r="C297" s="159" t="s">
        <v>1521</v>
      </c>
      <c r="D297" s="160">
        <f t="shared" si="140"/>
        <v>5034.2</v>
      </c>
      <c r="E297" s="161">
        <v>1101.5999999999999</v>
      </c>
      <c r="F297" s="161">
        <v>3932.6</v>
      </c>
      <c r="G297" s="161">
        <v>0</v>
      </c>
      <c r="H297" s="162">
        <v>0</v>
      </c>
      <c r="I297" s="160">
        <f t="shared" si="142"/>
        <v>5078.5</v>
      </c>
      <c r="J297" s="161">
        <v>1101.5999999999999</v>
      </c>
      <c r="K297" s="161">
        <v>3932.6</v>
      </c>
      <c r="L297" s="161">
        <v>0</v>
      </c>
      <c r="M297" s="163">
        <v>44.3</v>
      </c>
      <c r="N297" s="160">
        <f t="shared" si="152"/>
        <v>4758.9512000000004</v>
      </c>
      <c r="O297" s="161">
        <v>1101.5999999999999</v>
      </c>
      <c r="P297" s="161">
        <v>3613.0511999999999</v>
      </c>
      <c r="Q297" s="161">
        <v>0</v>
      </c>
      <c r="R297" s="162">
        <v>44.3</v>
      </c>
      <c r="S297" s="164">
        <f t="shared" si="145"/>
        <v>-319.54879999999957</v>
      </c>
      <c r="T297" s="161">
        <f t="shared" si="145"/>
        <v>0</v>
      </c>
      <c r="U297" s="161">
        <f t="shared" si="145"/>
        <v>-319.54880000000003</v>
      </c>
      <c r="V297" s="161">
        <f t="shared" si="145"/>
        <v>0</v>
      </c>
      <c r="W297" s="163">
        <f t="shared" si="145"/>
        <v>0</v>
      </c>
      <c r="X297" s="160">
        <f t="shared" si="126"/>
        <v>93.707811361622532</v>
      </c>
      <c r="Y297" s="161">
        <f t="shared" si="126"/>
        <v>100</v>
      </c>
      <c r="Z297" s="161">
        <f t="shared" si="126"/>
        <v>91.874363016833655</v>
      </c>
      <c r="AA297" s="161">
        <f t="shared" si="126"/>
        <v>0</v>
      </c>
      <c r="AB297" s="162">
        <f t="shared" si="126"/>
        <v>100</v>
      </c>
      <c r="AC297" s="165"/>
      <c r="AD297" s="166"/>
      <c r="AE297" s="167"/>
    </row>
    <row r="298" spans="1:31" ht="12.95" customHeight="1" x14ac:dyDescent="0.25">
      <c r="A298" s="171">
        <v>1272</v>
      </c>
      <c r="B298" s="158">
        <v>290</v>
      </c>
      <c r="C298" s="159" t="s">
        <v>1522</v>
      </c>
      <c r="D298" s="160">
        <f t="shared" si="140"/>
        <v>2790.3</v>
      </c>
      <c r="E298" s="161">
        <v>976.1</v>
      </c>
      <c r="F298" s="161">
        <v>1814.2</v>
      </c>
      <c r="G298" s="161">
        <v>0</v>
      </c>
      <c r="H298" s="162">
        <v>0</v>
      </c>
      <c r="I298" s="160">
        <f t="shared" si="142"/>
        <v>2803.7</v>
      </c>
      <c r="J298" s="161">
        <v>976.1</v>
      </c>
      <c r="K298" s="161">
        <v>1814.1999999999998</v>
      </c>
      <c r="L298" s="161">
        <v>0</v>
      </c>
      <c r="M298" s="163">
        <v>13.4</v>
      </c>
      <c r="N298" s="160">
        <f t="shared" si="152"/>
        <v>2658.4124000000002</v>
      </c>
      <c r="O298" s="161">
        <v>976.1</v>
      </c>
      <c r="P298" s="161">
        <v>1668.9124000000002</v>
      </c>
      <c r="Q298" s="161">
        <v>0</v>
      </c>
      <c r="R298" s="162">
        <v>13.4</v>
      </c>
      <c r="S298" s="164">
        <f t="shared" si="145"/>
        <v>-145.28759999999966</v>
      </c>
      <c r="T298" s="161">
        <f t="shared" si="145"/>
        <v>0</v>
      </c>
      <c r="U298" s="161">
        <f t="shared" si="145"/>
        <v>-145.28759999999966</v>
      </c>
      <c r="V298" s="161">
        <f t="shared" si="145"/>
        <v>0</v>
      </c>
      <c r="W298" s="163">
        <f t="shared" si="145"/>
        <v>0</v>
      </c>
      <c r="X298" s="160">
        <f t="shared" si="126"/>
        <v>94.818004779398663</v>
      </c>
      <c r="Y298" s="161">
        <f t="shared" si="126"/>
        <v>100</v>
      </c>
      <c r="Z298" s="161">
        <f t="shared" si="126"/>
        <v>91.991643699702365</v>
      </c>
      <c r="AA298" s="161">
        <f t="shared" si="126"/>
        <v>0</v>
      </c>
      <c r="AB298" s="162">
        <f t="shared" si="126"/>
        <v>100</v>
      </c>
      <c r="AC298" s="165"/>
      <c r="AD298" s="166"/>
      <c r="AE298" s="167"/>
    </row>
    <row r="299" spans="1:31" ht="12.95" customHeight="1" x14ac:dyDescent="0.25">
      <c r="A299" s="171">
        <v>1273</v>
      </c>
      <c r="B299" s="158">
        <v>291</v>
      </c>
      <c r="C299" s="159" t="s">
        <v>1523</v>
      </c>
      <c r="D299" s="160">
        <f t="shared" si="140"/>
        <v>6309.7</v>
      </c>
      <c r="E299" s="161">
        <v>647.9</v>
      </c>
      <c r="F299" s="161">
        <v>5661.8</v>
      </c>
      <c r="G299" s="161">
        <v>0</v>
      </c>
      <c r="H299" s="162">
        <v>0</v>
      </c>
      <c r="I299" s="160">
        <f t="shared" si="142"/>
        <v>6393.2</v>
      </c>
      <c r="J299" s="161">
        <v>647.9</v>
      </c>
      <c r="K299" s="161">
        <v>5661.8</v>
      </c>
      <c r="L299" s="161">
        <v>0</v>
      </c>
      <c r="M299" s="163">
        <v>83.5</v>
      </c>
      <c r="N299" s="160">
        <f t="shared" si="152"/>
        <v>6274.3155000000006</v>
      </c>
      <c r="O299" s="161">
        <v>647.9</v>
      </c>
      <c r="P299" s="161">
        <v>5542.915500000001</v>
      </c>
      <c r="Q299" s="161">
        <v>0</v>
      </c>
      <c r="R299" s="162">
        <v>83.5</v>
      </c>
      <c r="S299" s="164">
        <f t="shared" si="145"/>
        <v>-118.88449999999921</v>
      </c>
      <c r="T299" s="161">
        <f t="shared" si="145"/>
        <v>0</v>
      </c>
      <c r="U299" s="161">
        <f t="shared" si="145"/>
        <v>-118.88449999999921</v>
      </c>
      <c r="V299" s="161">
        <f t="shared" si="145"/>
        <v>0</v>
      </c>
      <c r="W299" s="163">
        <f t="shared" si="145"/>
        <v>0</v>
      </c>
      <c r="X299" s="160">
        <f t="shared" si="126"/>
        <v>98.140453919789792</v>
      </c>
      <c r="Y299" s="161">
        <f t="shared" si="126"/>
        <v>100</v>
      </c>
      <c r="Z299" s="161">
        <f t="shared" si="126"/>
        <v>97.900234907626555</v>
      </c>
      <c r="AA299" s="161">
        <f t="shared" si="126"/>
        <v>0</v>
      </c>
      <c r="AB299" s="162">
        <f t="shared" si="126"/>
        <v>100</v>
      </c>
      <c r="AC299" s="165"/>
      <c r="AD299" s="166"/>
      <c r="AE299" s="167"/>
    </row>
    <row r="300" spans="1:31" ht="12.95" customHeight="1" x14ac:dyDescent="0.25">
      <c r="A300" s="171">
        <v>1274</v>
      </c>
      <c r="B300" s="158">
        <v>292</v>
      </c>
      <c r="C300" s="159" t="s">
        <v>1524</v>
      </c>
      <c r="D300" s="160">
        <f t="shared" si="140"/>
        <v>7685.4</v>
      </c>
      <c r="E300" s="161">
        <v>1450.9</v>
      </c>
      <c r="F300" s="161">
        <v>6234.5</v>
      </c>
      <c r="G300" s="161">
        <v>0</v>
      </c>
      <c r="H300" s="162">
        <v>0</v>
      </c>
      <c r="I300" s="160">
        <f t="shared" si="142"/>
        <v>7842.5</v>
      </c>
      <c r="J300" s="161">
        <v>1450.9</v>
      </c>
      <c r="K300" s="161">
        <v>6234.5</v>
      </c>
      <c r="L300" s="161">
        <v>0</v>
      </c>
      <c r="M300" s="163">
        <v>157.1</v>
      </c>
      <c r="N300" s="160">
        <f t="shared" si="152"/>
        <v>7842.5</v>
      </c>
      <c r="O300" s="161">
        <v>1450.9</v>
      </c>
      <c r="P300" s="161">
        <v>6234.5</v>
      </c>
      <c r="Q300" s="161">
        <v>0</v>
      </c>
      <c r="R300" s="162">
        <v>157.1</v>
      </c>
      <c r="S300" s="164">
        <f t="shared" si="145"/>
        <v>0</v>
      </c>
      <c r="T300" s="161">
        <f t="shared" si="145"/>
        <v>0</v>
      </c>
      <c r="U300" s="161">
        <f t="shared" si="145"/>
        <v>0</v>
      </c>
      <c r="V300" s="161">
        <f t="shared" si="145"/>
        <v>0</v>
      </c>
      <c r="W300" s="163">
        <f t="shared" si="145"/>
        <v>0</v>
      </c>
      <c r="X300" s="160">
        <f t="shared" si="126"/>
        <v>100</v>
      </c>
      <c r="Y300" s="161">
        <f t="shared" si="126"/>
        <v>100</v>
      </c>
      <c r="Z300" s="161">
        <f t="shared" si="126"/>
        <v>100</v>
      </c>
      <c r="AA300" s="161">
        <f t="shared" si="126"/>
        <v>0</v>
      </c>
      <c r="AB300" s="162">
        <f t="shared" si="126"/>
        <v>100</v>
      </c>
      <c r="AC300" s="165"/>
      <c r="AD300" s="166"/>
      <c r="AE300" s="167"/>
    </row>
    <row r="301" spans="1:31" ht="12.95" customHeight="1" x14ac:dyDescent="0.25">
      <c r="A301" s="171">
        <v>1275</v>
      </c>
      <c r="B301" s="158">
        <v>293</v>
      </c>
      <c r="C301" s="159" t="s">
        <v>1525</v>
      </c>
      <c r="D301" s="160">
        <f t="shared" si="140"/>
        <v>4981.8999999999996</v>
      </c>
      <c r="E301" s="161">
        <v>1313.8</v>
      </c>
      <c r="F301" s="161">
        <v>3668.1</v>
      </c>
      <c r="G301" s="161">
        <v>0</v>
      </c>
      <c r="H301" s="162">
        <v>0</v>
      </c>
      <c r="I301" s="160">
        <f t="shared" si="142"/>
        <v>5064.7000000000007</v>
      </c>
      <c r="J301" s="161">
        <v>1313.8</v>
      </c>
      <c r="K301" s="161">
        <v>3668.1000000000004</v>
      </c>
      <c r="L301" s="161">
        <v>0</v>
      </c>
      <c r="M301" s="163">
        <v>82.8</v>
      </c>
      <c r="N301" s="160">
        <f t="shared" si="152"/>
        <v>5061.2965999999997</v>
      </c>
      <c r="O301" s="161">
        <v>1313.8</v>
      </c>
      <c r="P301" s="161">
        <v>3664.6965999999998</v>
      </c>
      <c r="Q301" s="161">
        <v>0</v>
      </c>
      <c r="R301" s="162">
        <v>82.8</v>
      </c>
      <c r="S301" s="164">
        <f t="shared" si="145"/>
        <v>-3.4034000000010565</v>
      </c>
      <c r="T301" s="161">
        <f t="shared" si="145"/>
        <v>0</v>
      </c>
      <c r="U301" s="161">
        <f t="shared" si="145"/>
        <v>-3.4034000000006017</v>
      </c>
      <c r="V301" s="161">
        <f t="shared" si="145"/>
        <v>0</v>
      </c>
      <c r="W301" s="163">
        <f t="shared" si="145"/>
        <v>0</v>
      </c>
      <c r="X301" s="160">
        <f t="shared" si="126"/>
        <v>99.932801547969248</v>
      </c>
      <c r="Y301" s="161">
        <f t="shared" si="126"/>
        <v>100</v>
      </c>
      <c r="Z301" s="161">
        <f t="shared" si="126"/>
        <v>99.907216270003531</v>
      </c>
      <c r="AA301" s="161">
        <f t="shared" si="126"/>
        <v>0</v>
      </c>
      <c r="AB301" s="162">
        <f t="shared" si="126"/>
        <v>100</v>
      </c>
      <c r="AC301" s="165"/>
      <c r="AD301" s="166"/>
      <c r="AE301" s="167"/>
    </row>
    <row r="302" spans="1:31" ht="12.95" customHeight="1" x14ac:dyDescent="0.25">
      <c r="A302" s="171">
        <v>1276</v>
      </c>
      <c r="B302" s="158">
        <v>294</v>
      </c>
      <c r="C302" s="159" t="s">
        <v>1526</v>
      </c>
      <c r="D302" s="160">
        <f t="shared" si="140"/>
        <v>3358</v>
      </c>
      <c r="E302" s="161">
        <v>939.4</v>
      </c>
      <c r="F302" s="161">
        <v>2406.6</v>
      </c>
      <c r="G302" s="161">
        <v>12</v>
      </c>
      <c r="H302" s="162">
        <v>0</v>
      </c>
      <c r="I302" s="160">
        <f t="shared" si="142"/>
        <v>3463.9</v>
      </c>
      <c r="J302" s="161">
        <v>939.4</v>
      </c>
      <c r="K302" s="161">
        <v>2436</v>
      </c>
      <c r="L302" s="161">
        <v>12</v>
      </c>
      <c r="M302" s="163">
        <v>76.5</v>
      </c>
      <c r="N302" s="160">
        <f t="shared" si="152"/>
        <v>3463.4428000000003</v>
      </c>
      <c r="O302" s="161">
        <v>939.4</v>
      </c>
      <c r="P302" s="161">
        <v>2435.5428000000002</v>
      </c>
      <c r="Q302" s="161">
        <v>12</v>
      </c>
      <c r="R302" s="162">
        <v>76.5</v>
      </c>
      <c r="S302" s="164">
        <f t="shared" si="145"/>
        <v>-0.45719999999982974</v>
      </c>
      <c r="T302" s="161">
        <f t="shared" si="145"/>
        <v>0</v>
      </c>
      <c r="U302" s="161">
        <f t="shared" si="145"/>
        <v>-0.45719999999982974</v>
      </c>
      <c r="V302" s="161">
        <f t="shared" si="145"/>
        <v>0</v>
      </c>
      <c r="W302" s="163">
        <f t="shared" si="145"/>
        <v>0</v>
      </c>
      <c r="X302" s="160">
        <f t="shared" si="126"/>
        <v>99.986801004647944</v>
      </c>
      <c r="Y302" s="161">
        <f t="shared" si="126"/>
        <v>100</v>
      </c>
      <c r="Z302" s="161">
        <f t="shared" si="126"/>
        <v>99.981231527093612</v>
      </c>
      <c r="AA302" s="161">
        <f t="shared" si="126"/>
        <v>100</v>
      </c>
      <c r="AB302" s="162">
        <f t="shared" si="126"/>
        <v>100</v>
      </c>
      <c r="AC302" s="165"/>
      <c r="AD302" s="166"/>
      <c r="AE302" s="167"/>
    </row>
    <row r="303" spans="1:31" ht="12.95" customHeight="1" x14ac:dyDescent="0.25">
      <c r="A303" s="171">
        <v>1277</v>
      </c>
      <c r="B303" s="158">
        <v>295</v>
      </c>
      <c r="C303" s="159" t="s">
        <v>1527</v>
      </c>
      <c r="D303" s="160">
        <f t="shared" si="140"/>
        <v>2390.6999999999998</v>
      </c>
      <c r="E303" s="161">
        <v>791</v>
      </c>
      <c r="F303" s="161">
        <v>1599.7</v>
      </c>
      <c r="G303" s="161">
        <v>0</v>
      </c>
      <c r="H303" s="162">
        <v>0</v>
      </c>
      <c r="I303" s="160">
        <f t="shared" si="142"/>
        <v>2559.4999999999995</v>
      </c>
      <c r="J303" s="161">
        <v>791</v>
      </c>
      <c r="K303" s="161">
        <v>1736.3999999999999</v>
      </c>
      <c r="L303" s="161">
        <v>0</v>
      </c>
      <c r="M303" s="163">
        <v>32.1</v>
      </c>
      <c r="N303" s="160">
        <f t="shared" si="152"/>
        <v>2559.4999999999995</v>
      </c>
      <c r="O303" s="161">
        <v>791</v>
      </c>
      <c r="P303" s="161">
        <v>1736.3999999999999</v>
      </c>
      <c r="Q303" s="161">
        <v>0</v>
      </c>
      <c r="R303" s="162">
        <v>32.1</v>
      </c>
      <c r="S303" s="164">
        <f t="shared" si="145"/>
        <v>0</v>
      </c>
      <c r="T303" s="161">
        <f t="shared" si="145"/>
        <v>0</v>
      </c>
      <c r="U303" s="161">
        <f t="shared" si="145"/>
        <v>0</v>
      </c>
      <c r="V303" s="161">
        <f t="shared" si="145"/>
        <v>0</v>
      </c>
      <c r="W303" s="163">
        <f t="shared" si="145"/>
        <v>0</v>
      </c>
      <c r="X303" s="160">
        <f t="shared" si="126"/>
        <v>100</v>
      </c>
      <c r="Y303" s="161">
        <f t="shared" si="126"/>
        <v>100</v>
      </c>
      <c r="Z303" s="161">
        <f t="shared" si="126"/>
        <v>100</v>
      </c>
      <c r="AA303" s="161">
        <f t="shared" si="126"/>
        <v>0</v>
      </c>
      <c r="AB303" s="162">
        <f t="shared" si="126"/>
        <v>100</v>
      </c>
      <c r="AC303" s="165"/>
      <c r="AD303" s="166"/>
      <c r="AE303" s="167"/>
    </row>
    <row r="304" spans="1:31" ht="12.95" customHeight="1" x14ac:dyDescent="0.25">
      <c r="A304" s="171">
        <v>1278</v>
      </c>
      <c r="B304" s="158">
        <v>296</v>
      </c>
      <c r="C304" s="159" t="s">
        <v>1528</v>
      </c>
      <c r="D304" s="160">
        <f t="shared" si="140"/>
        <v>5073.8</v>
      </c>
      <c r="E304" s="161">
        <v>1310</v>
      </c>
      <c r="F304" s="161">
        <v>3722.5</v>
      </c>
      <c r="G304" s="161">
        <v>41.3</v>
      </c>
      <c r="H304" s="162">
        <v>0</v>
      </c>
      <c r="I304" s="160">
        <f t="shared" si="142"/>
        <v>5103.2</v>
      </c>
      <c r="J304" s="161">
        <v>1310</v>
      </c>
      <c r="K304" s="161">
        <v>3722.5</v>
      </c>
      <c r="L304" s="161">
        <v>41.3</v>
      </c>
      <c r="M304" s="163">
        <v>29.4</v>
      </c>
      <c r="N304" s="160">
        <f t="shared" si="152"/>
        <v>5101.2725999999993</v>
      </c>
      <c r="O304" s="161">
        <v>1310</v>
      </c>
      <c r="P304" s="161">
        <v>3720.5726</v>
      </c>
      <c r="Q304" s="161">
        <v>41.3</v>
      </c>
      <c r="R304" s="162">
        <v>29.4</v>
      </c>
      <c r="S304" s="164">
        <f t="shared" si="145"/>
        <v>-1.9274000000004889</v>
      </c>
      <c r="T304" s="161">
        <f t="shared" si="145"/>
        <v>0</v>
      </c>
      <c r="U304" s="161">
        <f t="shared" si="145"/>
        <v>-1.9274000000000342</v>
      </c>
      <c r="V304" s="161">
        <f t="shared" si="145"/>
        <v>0</v>
      </c>
      <c r="W304" s="163">
        <f t="shared" si="145"/>
        <v>0</v>
      </c>
      <c r="X304" s="160">
        <f t="shared" ref="X304:AB368" si="153">IF(I304=0,0,N304/I304*100)</f>
        <v>99.962231540993869</v>
      </c>
      <c r="Y304" s="161">
        <f t="shared" si="153"/>
        <v>100</v>
      </c>
      <c r="Z304" s="161">
        <f t="shared" si="153"/>
        <v>99.948222968435189</v>
      </c>
      <c r="AA304" s="161">
        <f t="shared" si="153"/>
        <v>100</v>
      </c>
      <c r="AB304" s="162">
        <f t="shared" si="153"/>
        <v>100</v>
      </c>
      <c r="AC304" s="165"/>
      <c r="AD304" s="166"/>
      <c r="AE304" s="167"/>
    </row>
    <row r="305" spans="1:31" ht="12.95" customHeight="1" x14ac:dyDescent="0.25">
      <c r="A305" s="171">
        <v>1279</v>
      </c>
      <c r="B305" s="158">
        <v>297</v>
      </c>
      <c r="C305" s="159" t="s">
        <v>1529</v>
      </c>
      <c r="D305" s="160">
        <f t="shared" si="140"/>
        <v>2623.9</v>
      </c>
      <c r="E305" s="161">
        <v>995.1</v>
      </c>
      <c r="F305" s="161">
        <v>1602.4</v>
      </c>
      <c r="G305" s="161">
        <v>26.4</v>
      </c>
      <c r="H305" s="162">
        <v>0</v>
      </c>
      <c r="I305" s="160">
        <f t="shared" si="142"/>
        <v>2650.8</v>
      </c>
      <c r="J305" s="161">
        <v>995.1</v>
      </c>
      <c r="K305" s="161">
        <v>1602.3999999999999</v>
      </c>
      <c r="L305" s="161">
        <v>26.4</v>
      </c>
      <c r="M305" s="163">
        <v>26.9</v>
      </c>
      <c r="N305" s="160">
        <f t="shared" si="152"/>
        <v>2449.7699000000002</v>
      </c>
      <c r="O305" s="161">
        <v>995.1</v>
      </c>
      <c r="P305" s="161">
        <v>1401.3699000000001</v>
      </c>
      <c r="Q305" s="161">
        <v>26.4</v>
      </c>
      <c r="R305" s="162">
        <v>26.9</v>
      </c>
      <c r="S305" s="164">
        <f t="shared" si="145"/>
        <v>-201.03009999999995</v>
      </c>
      <c r="T305" s="161">
        <f t="shared" si="145"/>
        <v>0</v>
      </c>
      <c r="U305" s="161">
        <f t="shared" si="145"/>
        <v>-201.03009999999972</v>
      </c>
      <c r="V305" s="161">
        <f t="shared" si="145"/>
        <v>0</v>
      </c>
      <c r="W305" s="163">
        <f t="shared" si="145"/>
        <v>0</v>
      </c>
      <c r="X305" s="160">
        <f t="shared" si="153"/>
        <v>92.416247925154664</v>
      </c>
      <c r="Y305" s="161">
        <f t="shared" si="153"/>
        <v>100</v>
      </c>
      <c r="Z305" s="161">
        <f t="shared" si="153"/>
        <v>87.454437094358482</v>
      </c>
      <c r="AA305" s="161">
        <f t="shared" si="153"/>
        <v>100</v>
      </c>
      <c r="AB305" s="162">
        <f t="shared" si="153"/>
        <v>100</v>
      </c>
      <c r="AC305" s="165"/>
      <c r="AD305" s="166"/>
      <c r="AE305" s="167"/>
    </row>
    <row r="306" spans="1:31" ht="12.95" customHeight="1" x14ac:dyDescent="0.25">
      <c r="A306" s="171">
        <v>1281</v>
      </c>
      <c r="B306" s="158">
        <v>298</v>
      </c>
      <c r="C306" s="159" t="s">
        <v>1530</v>
      </c>
      <c r="D306" s="160">
        <f t="shared" si="140"/>
        <v>5281.9</v>
      </c>
      <c r="E306" s="161">
        <v>1502.3</v>
      </c>
      <c r="F306" s="161">
        <v>3779.6</v>
      </c>
      <c r="G306" s="161">
        <v>0</v>
      </c>
      <c r="H306" s="162">
        <v>0</v>
      </c>
      <c r="I306" s="160">
        <f t="shared" si="142"/>
        <v>5323.7</v>
      </c>
      <c r="J306" s="161">
        <v>1502.3</v>
      </c>
      <c r="K306" s="161">
        <v>3779.6</v>
      </c>
      <c r="L306" s="161">
        <v>0</v>
      </c>
      <c r="M306" s="163">
        <v>41.8</v>
      </c>
      <c r="N306" s="160">
        <f t="shared" si="152"/>
        <v>5323.7</v>
      </c>
      <c r="O306" s="161">
        <v>1502.3</v>
      </c>
      <c r="P306" s="161">
        <v>3779.6</v>
      </c>
      <c r="Q306" s="161">
        <v>0</v>
      </c>
      <c r="R306" s="162">
        <v>41.8</v>
      </c>
      <c r="S306" s="164">
        <f t="shared" si="145"/>
        <v>0</v>
      </c>
      <c r="T306" s="161">
        <f t="shared" si="145"/>
        <v>0</v>
      </c>
      <c r="U306" s="161">
        <f t="shared" si="145"/>
        <v>0</v>
      </c>
      <c r="V306" s="161">
        <f t="shared" si="145"/>
        <v>0</v>
      </c>
      <c r="W306" s="163">
        <f t="shared" si="145"/>
        <v>0</v>
      </c>
      <c r="X306" s="160">
        <f t="shared" si="153"/>
        <v>100</v>
      </c>
      <c r="Y306" s="161">
        <f t="shared" si="153"/>
        <v>100</v>
      </c>
      <c r="Z306" s="161">
        <f t="shared" si="153"/>
        <v>100</v>
      </c>
      <c r="AA306" s="161">
        <f t="shared" si="153"/>
        <v>0</v>
      </c>
      <c r="AB306" s="162">
        <f t="shared" si="153"/>
        <v>100</v>
      </c>
      <c r="AC306" s="165"/>
      <c r="AD306" s="166"/>
      <c r="AE306" s="167"/>
    </row>
    <row r="307" spans="1:31" ht="12.95" customHeight="1" x14ac:dyDescent="0.25">
      <c r="A307" s="171">
        <v>1280</v>
      </c>
      <c r="B307" s="158">
        <v>299</v>
      </c>
      <c r="C307" s="159" t="s">
        <v>1531</v>
      </c>
      <c r="D307" s="160">
        <f t="shared" si="140"/>
        <v>12868.9</v>
      </c>
      <c r="E307" s="161">
        <v>682.3</v>
      </c>
      <c r="F307" s="161">
        <v>12186.6</v>
      </c>
      <c r="G307" s="161">
        <v>0</v>
      </c>
      <c r="H307" s="162">
        <v>0</v>
      </c>
      <c r="I307" s="160">
        <f t="shared" si="142"/>
        <v>13234.9</v>
      </c>
      <c r="J307" s="161">
        <v>682.3</v>
      </c>
      <c r="K307" s="161">
        <v>12195.1</v>
      </c>
      <c r="L307" s="161">
        <v>0</v>
      </c>
      <c r="M307" s="163">
        <v>357.5</v>
      </c>
      <c r="N307" s="160">
        <f t="shared" si="152"/>
        <v>13231.0746</v>
      </c>
      <c r="O307" s="161">
        <v>682.3</v>
      </c>
      <c r="P307" s="161">
        <v>12191.274600000001</v>
      </c>
      <c r="Q307" s="161">
        <v>0</v>
      </c>
      <c r="R307" s="162">
        <v>357.5</v>
      </c>
      <c r="S307" s="164">
        <f t="shared" si="145"/>
        <v>-3.8253999999997177</v>
      </c>
      <c r="T307" s="161">
        <f t="shared" si="145"/>
        <v>0</v>
      </c>
      <c r="U307" s="161">
        <f t="shared" si="145"/>
        <v>-3.8253999999997177</v>
      </c>
      <c r="V307" s="161">
        <f t="shared" si="145"/>
        <v>0</v>
      </c>
      <c r="W307" s="163">
        <f t="shared" si="145"/>
        <v>0</v>
      </c>
      <c r="X307" s="160">
        <f t="shared" si="153"/>
        <v>99.971096117084386</v>
      </c>
      <c r="Y307" s="161">
        <f t="shared" si="153"/>
        <v>100</v>
      </c>
      <c r="Z307" s="161">
        <f t="shared" si="153"/>
        <v>99.968631663536996</v>
      </c>
      <c r="AA307" s="161">
        <f t="shared" si="153"/>
        <v>0</v>
      </c>
      <c r="AB307" s="162">
        <f t="shared" si="153"/>
        <v>100</v>
      </c>
      <c r="AC307" s="165"/>
      <c r="AD307" s="166"/>
      <c r="AE307" s="167"/>
    </row>
    <row r="308" spans="1:31" ht="12.95" customHeight="1" x14ac:dyDescent="0.25">
      <c r="A308" s="171">
        <v>1282</v>
      </c>
      <c r="B308" s="158">
        <v>300</v>
      </c>
      <c r="C308" s="159" t="s">
        <v>1532</v>
      </c>
      <c r="D308" s="160">
        <f t="shared" si="140"/>
        <v>3898</v>
      </c>
      <c r="E308" s="161">
        <v>1152</v>
      </c>
      <c r="F308" s="161">
        <v>2746</v>
      </c>
      <c r="G308" s="161">
        <v>0</v>
      </c>
      <c r="H308" s="162">
        <v>0</v>
      </c>
      <c r="I308" s="160">
        <f t="shared" si="142"/>
        <v>3926.1</v>
      </c>
      <c r="J308" s="161">
        <v>1152</v>
      </c>
      <c r="K308" s="161">
        <v>2746</v>
      </c>
      <c r="L308" s="161">
        <v>0</v>
      </c>
      <c r="M308" s="163">
        <v>28.1</v>
      </c>
      <c r="N308" s="160">
        <f t="shared" si="152"/>
        <v>3792.8179</v>
      </c>
      <c r="O308" s="161">
        <v>1152</v>
      </c>
      <c r="P308" s="161">
        <v>2612.7179000000001</v>
      </c>
      <c r="Q308" s="161">
        <v>0</v>
      </c>
      <c r="R308" s="162">
        <v>28.1</v>
      </c>
      <c r="S308" s="164">
        <f t="shared" si="145"/>
        <v>-133.2820999999999</v>
      </c>
      <c r="T308" s="161">
        <f t="shared" si="145"/>
        <v>0</v>
      </c>
      <c r="U308" s="161">
        <f t="shared" si="145"/>
        <v>-133.2820999999999</v>
      </c>
      <c r="V308" s="161">
        <f t="shared" si="145"/>
        <v>0</v>
      </c>
      <c r="W308" s="163">
        <f t="shared" si="145"/>
        <v>0</v>
      </c>
      <c r="X308" s="160">
        <f t="shared" si="153"/>
        <v>96.605229107765979</v>
      </c>
      <c r="Y308" s="161">
        <f t="shared" si="153"/>
        <v>100</v>
      </c>
      <c r="Z308" s="161">
        <f t="shared" si="153"/>
        <v>95.146318281136203</v>
      </c>
      <c r="AA308" s="161">
        <f t="shared" si="153"/>
        <v>0</v>
      </c>
      <c r="AB308" s="162">
        <f t="shared" si="153"/>
        <v>100</v>
      </c>
      <c r="AC308" s="165"/>
      <c r="AD308" s="166"/>
      <c r="AE308" s="167"/>
    </row>
    <row r="309" spans="1:31" ht="12.95" customHeight="1" x14ac:dyDescent="0.25">
      <c r="A309" s="171">
        <v>1283</v>
      </c>
      <c r="B309" s="158">
        <v>301</v>
      </c>
      <c r="C309" s="159" t="s">
        <v>1533</v>
      </c>
      <c r="D309" s="160">
        <f t="shared" si="140"/>
        <v>4186.5</v>
      </c>
      <c r="E309" s="161">
        <v>1049.5</v>
      </c>
      <c r="F309" s="161">
        <v>3137</v>
      </c>
      <c r="G309" s="161">
        <v>0</v>
      </c>
      <c r="H309" s="162">
        <v>0</v>
      </c>
      <c r="I309" s="160">
        <f t="shared" si="142"/>
        <v>4209.3999999999996</v>
      </c>
      <c r="J309" s="161">
        <v>1049.5</v>
      </c>
      <c r="K309" s="161">
        <v>3137</v>
      </c>
      <c r="L309" s="161">
        <v>0</v>
      </c>
      <c r="M309" s="163">
        <v>22.9</v>
      </c>
      <c r="N309" s="160">
        <f t="shared" si="152"/>
        <v>4209.3999999999996</v>
      </c>
      <c r="O309" s="161">
        <v>1049.5</v>
      </c>
      <c r="P309" s="161">
        <v>3137</v>
      </c>
      <c r="Q309" s="161">
        <v>0</v>
      </c>
      <c r="R309" s="162">
        <v>22.9</v>
      </c>
      <c r="S309" s="164">
        <f t="shared" si="145"/>
        <v>0</v>
      </c>
      <c r="T309" s="161">
        <f t="shared" si="145"/>
        <v>0</v>
      </c>
      <c r="U309" s="161">
        <f t="shared" si="145"/>
        <v>0</v>
      </c>
      <c r="V309" s="161">
        <f t="shared" si="145"/>
        <v>0</v>
      </c>
      <c r="W309" s="163">
        <f t="shared" si="145"/>
        <v>0</v>
      </c>
      <c r="X309" s="160">
        <f t="shared" si="153"/>
        <v>100</v>
      </c>
      <c r="Y309" s="161">
        <f t="shared" si="153"/>
        <v>100</v>
      </c>
      <c r="Z309" s="161">
        <f t="shared" si="153"/>
        <v>100</v>
      </c>
      <c r="AA309" s="161">
        <f t="shared" si="153"/>
        <v>0</v>
      </c>
      <c r="AB309" s="162">
        <f t="shared" si="153"/>
        <v>100</v>
      </c>
      <c r="AC309" s="165"/>
      <c r="AD309" s="166"/>
      <c r="AE309" s="167"/>
    </row>
    <row r="310" spans="1:31" ht="12.95" customHeight="1" x14ac:dyDescent="0.25">
      <c r="A310" s="171">
        <v>1285</v>
      </c>
      <c r="B310" s="158">
        <v>302</v>
      </c>
      <c r="C310" s="159" t="s">
        <v>1534</v>
      </c>
      <c r="D310" s="160">
        <f t="shared" si="140"/>
        <v>5724.9000000000005</v>
      </c>
      <c r="E310" s="161">
        <v>380.8</v>
      </c>
      <c r="F310" s="161">
        <v>5344.1</v>
      </c>
      <c r="G310" s="161">
        <v>0</v>
      </c>
      <c r="H310" s="162">
        <v>0</v>
      </c>
      <c r="I310" s="160">
        <f t="shared" si="142"/>
        <v>6276.4</v>
      </c>
      <c r="J310" s="161">
        <v>380.8</v>
      </c>
      <c r="K310" s="161">
        <v>5428.9</v>
      </c>
      <c r="L310" s="161">
        <v>0</v>
      </c>
      <c r="M310" s="163">
        <v>466.7</v>
      </c>
      <c r="N310" s="160">
        <f t="shared" si="152"/>
        <v>6025.9992000000002</v>
      </c>
      <c r="O310" s="161">
        <v>380.8</v>
      </c>
      <c r="P310" s="161">
        <v>5178.4992000000002</v>
      </c>
      <c r="Q310" s="161">
        <v>0</v>
      </c>
      <c r="R310" s="162">
        <v>466.7</v>
      </c>
      <c r="S310" s="164">
        <f t="shared" si="145"/>
        <v>-250.40079999999944</v>
      </c>
      <c r="T310" s="161">
        <f t="shared" si="145"/>
        <v>0</v>
      </c>
      <c r="U310" s="161">
        <f t="shared" si="145"/>
        <v>-250.40079999999944</v>
      </c>
      <c r="V310" s="161">
        <f t="shared" si="145"/>
        <v>0</v>
      </c>
      <c r="W310" s="163">
        <f t="shared" si="145"/>
        <v>0</v>
      </c>
      <c r="X310" s="160">
        <f t="shared" si="153"/>
        <v>96.010439105219561</v>
      </c>
      <c r="Y310" s="161">
        <f t="shared" si="153"/>
        <v>100</v>
      </c>
      <c r="Z310" s="161">
        <f t="shared" si="153"/>
        <v>95.387632853800966</v>
      </c>
      <c r="AA310" s="161">
        <f t="shared" si="153"/>
        <v>0</v>
      </c>
      <c r="AB310" s="162">
        <f t="shared" si="153"/>
        <v>100</v>
      </c>
      <c r="AC310" s="165"/>
      <c r="AD310" s="166"/>
      <c r="AE310" s="167"/>
    </row>
    <row r="311" spans="1:31" ht="12.95" customHeight="1" x14ac:dyDescent="0.25">
      <c r="A311" s="171">
        <v>1286</v>
      </c>
      <c r="B311" s="158">
        <v>303</v>
      </c>
      <c r="C311" s="159" t="s">
        <v>1535</v>
      </c>
      <c r="D311" s="160">
        <f t="shared" si="140"/>
        <v>3591.4</v>
      </c>
      <c r="E311" s="161">
        <v>1039.5</v>
      </c>
      <c r="F311" s="161">
        <v>2551.9</v>
      </c>
      <c r="G311" s="161">
        <v>0</v>
      </c>
      <c r="H311" s="162">
        <v>0</v>
      </c>
      <c r="I311" s="160">
        <f t="shared" si="142"/>
        <v>3614.6</v>
      </c>
      <c r="J311" s="161">
        <v>1039.5</v>
      </c>
      <c r="K311" s="161">
        <v>2551.9</v>
      </c>
      <c r="L311" s="161">
        <v>0</v>
      </c>
      <c r="M311" s="163">
        <v>23.2</v>
      </c>
      <c r="N311" s="160">
        <f t="shared" si="152"/>
        <v>3574.4652000000001</v>
      </c>
      <c r="O311" s="161">
        <v>1039.5</v>
      </c>
      <c r="P311" s="161">
        <v>2511.7652000000003</v>
      </c>
      <c r="Q311" s="161">
        <v>0</v>
      </c>
      <c r="R311" s="162">
        <v>23.2</v>
      </c>
      <c r="S311" s="164">
        <f t="shared" si="145"/>
        <v>-40.134799999999814</v>
      </c>
      <c r="T311" s="161">
        <f t="shared" si="145"/>
        <v>0</v>
      </c>
      <c r="U311" s="161">
        <f t="shared" si="145"/>
        <v>-40.134799999999814</v>
      </c>
      <c r="V311" s="161">
        <f t="shared" si="145"/>
        <v>0</v>
      </c>
      <c r="W311" s="163">
        <f t="shared" si="145"/>
        <v>0</v>
      </c>
      <c r="X311" s="160">
        <f t="shared" si="153"/>
        <v>98.889647540530078</v>
      </c>
      <c r="Y311" s="161">
        <f t="shared" si="153"/>
        <v>100</v>
      </c>
      <c r="Z311" s="161">
        <f t="shared" si="153"/>
        <v>98.427258121399746</v>
      </c>
      <c r="AA311" s="161">
        <f t="shared" si="153"/>
        <v>0</v>
      </c>
      <c r="AB311" s="162">
        <f t="shared" si="153"/>
        <v>100</v>
      </c>
      <c r="AC311" s="165"/>
      <c r="AD311" s="166"/>
      <c r="AE311" s="167"/>
    </row>
    <row r="312" spans="1:31" ht="12.95" customHeight="1" x14ac:dyDescent="0.25">
      <c r="A312" s="171">
        <v>1287</v>
      </c>
      <c r="B312" s="158">
        <v>304</v>
      </c>
      <c r="C312" s="159" t="s">
        <v>1536</v>
      </c>
      <c r="D312" s="160">
        <f t="shared" si="140"/>
        <v>3339.7</v>
      </c>
      <c r="E312" s="161">
        <v>1006</v>
      </c>
      <c r="F312" s="161">
        <v>1606.4</v>
      </c>
      <c r="G312" s="161">
        <v>727.3</v>
      </c>
      <c r="H312" s="162">
        <v>0</v>
      </c>
      <c r="I312" s="160">
        <f t="shared" si="142"/>
        <v>3354.8999999999996</v>
      </c>
      <c r="J312" s="161">
        <v>1006</v>
      </c>
      <c r="K312" s="161">
        <v>1606.4</v>
      </c>
      <c r="L312" s="161">
        <v>727.3</v>
      </c>
      <c r="M312" s="163">
        <v>15.200000000000003</v>
      </c>
      <c r="N312" s="160">
        <f t="shared" si="152"/>
        <v>3321.7294000000002</v>
      </c>
      <c r="O312" s="161">
        <v>1006</v>
      </c>
      <c r="P312" s="161">
        <v>1573.2293999999999</v>
      </c>
      <c r="Q312" s="161">
        <v>727.3</v>
      </c>
      <c r="R312" s="162">
        <v>15.200000000000003</v>
      </c>
      <c r="S312" s="164">
        <f t="shared" si="145"/>
        <v>-33.170599999999467</v>
      </c>
      <c r="T312" s="161">
        <f t="shared" si="145"/>
        <v>0</v>
      </c>
      <c r="U312" s="161">
        <f t="shared" si="145"/>
        <v>-33.17060000000015</v>
      </c>
      <c r="V312" s="161">
        <f t="shared" si="145"/>
        <v>0</v>
      </c>
      <c r="W312" s="163">
        <f t="shared" si="145"/>
        <v>0</v>
      </c>
      <c r="X312" s="160">
        <f t="shared" si="153"/>
        <v>99.011279024710149</v>
      </c>
      <c r="Y312" s="161">
        <f t="shared" si="153"/>
        <v>100</v>
      </c>
      <c r="Z312" s="161">
        <f t="shared" si="153"/>
        <v>97.935097111553773</v>
      </c>
      <c r="AA312" s="161">
        <f t="shared" si="153"/>
        <v>100</v>
      </c>
      <c r="AB312" s="162">
        <f t="shared" si="153"/>
        <v>100</v>
      </c>
      <c r="AC312" s="165"/>
      <c r="AD312" s="166"/>
      <c r="AE312" s="167"/>
    </row>
    <row r="313" spans="1:31" ht="12.95" customHeight="1" x14ac:dyDescent="0.25">
      <c r="A313" s="171">
        <v>1288</v>
      </c>
      <c r="B313" s="158">
        <v>305</v>
      </c>
      <c r="C313" s="159" t="s">
        <v>1537</v>
      </c>
      <c r="D313" s="160">
        <f t="shared" si="140"/>
        <v>4598.3</v>
      </c>
      <c r="E313" s="161">
        <v>987</v>
      </c>
      <c r="F313" s="161">
        <v>3611.3</v>
      </c>
      <c r="G313" s="161">
        <v>0</v>
      </c>
      <c r="H313" s="162">
        <v>0</v>
      </c>
      <c r="I313" s="160">
        <f t="shared" si="142"/>
        <v>4684.8999999999996</v>
      </c>
      <c r="J313" s="161">
        <v>987</v>
      </c>
      <c r="K313" s="161">
        <v>3611.2999999999997</v>
      </c>
      <c r="L313" s="161">
        <v>0</v>
      </c>
      <c r="M313" s="163">
        <v>86.6</v>
      </c>
      <c r="N313" s="160">
        <f t="shared" si="152"/>
        <v>4684.8999999999996</v>
      </c>
      <c r="O313" s="161">
        <v>987</v>
      </c>
      <c r="P313" s="161">
        <v>3611.2999999999997</v>
      </c>
      <c r="Q313" s="161">
        <v>0</v>
      </c>
      <c r="R313" s="162">
        <v>86.6</v>
      </c>
      <c r="S313" s="164">
        <f t="shared" si="145"/>
        <v>0</v>
      </c>
      <c r="T313" s="161">
        <f t="shared" si="145"/>
        <v>0</v>
      </c>
      <c r="U313" s="161">
        <f t="shared" si="145"/>
        <v>0</v>
      </c>
      <c r="V313" s="161">
        <f t="shared" si="145"/>
        <v>0</v>
      </c>
      <c r="W313" s="163">
        <f t="shared" si="145"/>
        <v>0</v>
      </c>
      <c r="X313" s="160">
        <f t="shared" si="153"/>
        <v>100</v>
      </c>
      <c r="Y313" s="161">
        <f t="shared" si="153"/>
        <v>100</v>
      </c>
      <c r="Z313" s="161">
        <f t="shared" si="153"/>
        <v>100</v>
      </c>
      <c r="AA313" s="161">
        <f t="shared" si="153"/>
        <v>0</v>
      </c>
      <c r="AB313" s="162">
        <f t="shared" si="153"/>
        <v>100</v>
      </c>
      <c r="AC313" s="165"/>
      <c r="AD313" s="166"/>
      <c r="AE313" s="167"/>
    </row>
    <row r="314" spans="1:31" ht="12.95" customHeight="1" x14ac:dyDescent="0.25">
      <c r="A314" s="171">
        <v>1289</v>
      </c>
      <c r="B314" s="158">
        <v>306</v>
      </c>
      <c r="C314" s="159" t="s">
        <v>1538</v>
      </c>
      <c r="D314" s="160">
        <f t="shared" si="140"/>
        <v>2968.2</v>
      </c>
      <c r="E314" s="161">
        <v>1015.5</v>
      </c>
      <c r="F314" s="161">
        <v>1952.7</v>
      </c>
      <c r="G314" s="161">
        <v>0</v>
      </c>
      <c r="H314" s="162">
        <v>0</v>
      </c>
      <c r="I314" s="160">
        <f t="shared" si="142"/>
        <v>2988.8999999999996</v>
      </c>
      <c r="J314" s="161">
        <v>1015.5</v>
      </c>
      <c r="K314" s="161">
        <v>1952.7</v>
      </c>
      <c r="L314" s="161">
        <v>0</v>
      </c>
      <c r="M314" s="163">
        <v>20.7</v>
      </c>
      <c r="N314" s="160">
        <f t="shared" si="152"/>
        <v>2940.1670999999997</v>
      </c>
      <c r="O314" s="161">
        <v>1015.5</v>
      </c>
      <c r="P314" s="161">
        <v>1903.9671000000001</v>
      </c>
      <c r="Q314" s="161">
        <v>0</v>
      </c>
      <c r="R314" s="162">
        <v>20.7</v>
      </c>
      <c r="S314" s="164">
        <f t="shared" si="145"/>
        <v>-48.732899999999972</v>
      </c>
      <c r="T314" s="161">
        <f t="shared" si="145"/>
        <v>0</v>
      </c>
      <c r="U314" s="161">
        <f t="shared" si="145"/>
        <v>-48.732899999999972</v>
      </c>
      <c r="V314" s="161">
        <f t="shared" si="145"/>
        <v>0</v>
      </c>
      <c r="W314" s="163">
        <f t="shared" si="145"/>
        <v>0</v>
      </c>
      <c r="X314" s="160">
        <f t="shared" si="153"/>
        <v>98.369537287965471</v>
      </c>
      <c r="Y314" s="161">
        <f t="shared" si="153"/>
        <v>100</v>
      </c>
      <c r="Z314" s="161">
        <f t="shared" si="153"/>
        <v>97.504332462743889</v>
      </c>
      <c r="AA314" s="161">
        <f t="shared" si="153"/>
        <v>0</v>
      </c>
      <c r="AB314" s="162">
        <f t="shared" si="153"/>
        <v>100</v>
      </c>
      <c r="AC314" s="165"/>
      <c r="AD314" s="166"/>
      <c r="AE314" s="167"/>
    </row>
    <row r="315" spans="1:31" ht="12.95" customHeight="1" x14ac:dyDescent="0.25">
      <c r="A315" s="158"/>
      <c r="B315" s="158">
        <v>307</v>
      </c>
      <c r="C315" s="159"/>
      <c r="D315" s="160"/>
      <c r="E315" s="161"/>
      <c r="F315" s="161"/>
      <c r="G315" s="161"/>
      <c r="H315" s="162"/>
      <c r="I315" s="160"/>
      <c r="J315" s="161"/>
      <c r="K315" s="161"/>
      <c r="L315" s="161"/>
      <c r="M315" s="163">
        <v>0</v>
      </c>
      <c r="N315" s="160"/>
      <c r="O315" s="161"/>
      <c r="P315" s="161"/>
      <c r="Q315" s="161"/>
      <c r="R315" s="162"/>
      <c r="S315" s="164"/>
      <c r="T315" s="161"/>
      <c r="U315" s="161"/>
      <c r="V315" s="161"/>
      <c r="W315" s="163"/>
      <c r="X315" s="160"/>
      <c r="Y315" s="161"/>
      <c r="Z315" s="161"/>
      <c r="AA315" s="161"/>
      <c r="AB315" s="162"/>
      <c r="AC315" s="165"/>
      <c r="AD315" s="166"/>
      <c r="AE315" s="167"/>
    </row>
    <row r="316" spans="1:31" ht="12.95" customHeight="1" x14ac:dyDescent="0.25">
      <c r="A316" s="158"/>
      <c r="B316" s="158">
        <v>308</v>
      </c>
      <c r="C316" s="152" t="s">
        <v>1539</v>
      </c>
      <c r="D316" s="156">
        <f t="shared" ref="D316:D340" si="154">SUM(E316:H316)</f>
        <v>170192.50000000003</v>
      </c>
      <c r="E316" s="153">
        <f>E317+E318</f>
        <v>44635.3</v>
      </c>
      <c r="F316" s="153">
        <f t="shared" ref="F316:H316" si="155">F317+F318</f>
        <v>122936.1</v>
      </c>
      <c r="G316" s="153">
        <f t="shared" si="155"/>
        <v>2621.1</v>
      </c>
      <c r="H316" s="154">
        <f t="shared" si="155"/>
        <v>0</v>
      </c>
      <c r="I316" s="156">
        <f t="shared" ref="I316:I340" si="156">SUM(J316:M316)</f>
        <v>174843.5</v>
      </c>
      <c r="J316" s="153">
        <f>J317+J318</f>
        <v>44635.3</v>
      </c>
      <c r="K316" s="153">
        <f>K317+K318</f>
        <v>125885.5</v>
      </c>
      <c r="L316" s="153">
        <f t="shared" ref="L316:M316" si="157">L317+L318</f>
        <v>2621.1</v>
      </c>
      <c r="M316" s="155">
        <f t="shared" si="157"/>
        <v>1701.6000000000004</v>
      </c>
      <c r="N316" s="156">
        <f>N317+N318</f>
        <v>171871.14880000002</v>
      </c>
      <c r="O316" s="153">
        <f t="shared" ref="O316:R316" si="158">O317+O318</f>
        <v>44635.3</v>
      </c>
      <c r="P316" s="153">
        <f t="shared" si="158"/>
        <v>122913.1488</v>
      </c>
      <c r="Q316" s="153">
        <f t="shared" si="158"/>
        <v>2621.1</v>
      </c>
      <c r="R316" s="154">
        <f t="shared" si="158"/>
        <v>1701.6000000000004</v>
      </c>
      <c r="S316" s="157">
        <f t="shared" ref="S316:W340" si="159">N316-I316</f>
        <v>-2972.3511999999755</v>
      </c>
      <c r="T316" s="153">
        <f t="shared" si="159"/>
        <v>0</v>
      </c>
      <c r="U316" s="153">
        <f t="shared" si="159"/>
        <v>-2972.3512000000046</v>
      </c>
      <c r="V316" s="153">
        <f t="shared" si="159"/>
        <v>0</v>
      </c>
      <c r="W316" s="155">
        <f t="shared" si="159"/>
        <v>0</v>
      </c>
      <c r="X316" s="156">
        <f t="shared" si="153"/>
        <v>98.299993308301438</v>
      </c>
      <c r="Y316" s="153">
        <f t="shared" si="153"/>
        <v>100</v>
      </c>
      <c r="Z316" s="153">
        <f t="shared" si="153"/>
        <v>97.638845458770078</v>
      </c>
      <c r="AA316" s="153">
        <f t="shared" si="153"/>
        <v>100</v>
      </c>
      <c r="AB316" s="154">
        <f t="shared" si="153"/>
        <v>100</v>
      </c>
      <c r="AC316" s="147"/>
      <c r="AD316" s="166"/>
      <c r="AE316" s="167"/>
    </row>
    <row r="317" spans="1:31" s="170" customFormat="1" ht="12.95" customHeight="1" x14ac:dyDescent="0.2">
      <c r="A317" s="158"/>
      <c r="B317" s="158">
        <v>309</v>
      </c>
      <c r="C317" s="152" t="s">
        <v>1287</v>
      </c>
      <c r="D317" s="156">
        <f t="shared" si="154"/>
        <v>111940.09999999999</v>
      </c>
      <c r="E317" s="153">
        <f>E319</f>
        <v>23142</v>
      </c>
      <c r="F317" s="153">
        <f t="shared" ref="F317:H317" si="160">F319</f>
        <v>86767.599999999991</v>
      </c>
      <c r="G317" s="153">
        <f t="shared" si="160"/>
        <v>2030.5</v>
      </c>
      <c r="H317" s="154">
        <f t="shared" si="160"/>
        <v>0</v>
      </c>
      <c r="I317" s="156">
        <f t="shared" si="156"/>
        <v>115918</v>
      </c>
      <c r="J317" s="153">
        <f>J319</f>
        <v>23142</v>
      </c>
      <c r="K317" s="153">
        <f>K319</f>
        <v>90471.9</v>
      </c>
      <c r="L317" s="153">
        <f t="shared" ref="L317:M317" si="161">L319</f>
        <v>2030.5</v>
      </c>
      <c r="M317" s="155">
        <f t="shared" si="161"/>
        <v>273.60000000000002</v>
      </c>
      <c r="N317" s="156">
        <f>N319</f>
        <v>114465.38540000001</v>
      </c>
      <c r="O317" s="153">
        <f t="shared" ref="O317:R317" si="162">O319</f>
        <v>23142</v>
      </c>
      <c r="P317" s="153">
        <f t="shared" si="162"/>
        <v>89019.285400000008</v>
      </c>
      <c r="Q317" s="153">
        <f t="shared" si="162"/>
        <v>2030.5</v>
      </c>
      <c r="R317" s="154">
        <f t="shared" si="162"/>
        <v>273.60000000000002</v>
      </c>
      <c r="S317" s="157">
        <f t="shared" si="159"/>
        <v>-1452.6145999999862</v>
      </c>
      <c r="T317" s="153">
        <f t="shared" si="159"/>
        <v>0</v>
      </c>
      <c r="U317" s="153">
        <f t="shared" si="159"/>
        <v>-1452.6145999999862</v>
      </c>
      <c r="V317" s="153">
        <f t="shared" si="159"/>
        <v>0</v>
      </c>
      <c r="W317" s="155">
        <f t="shared" si="159"/>
        <v>0</v>
      </c>
      <c r="X317" s="156">
        <f t="shared" si="153"/>
        <v>98.746860194275271</v>
      </c>
      <c r="Y317" s="153">
        <f t="shared" si="153"/>
        <v>100</v>
      </c>
      <c r="Z317" s="153">
        <f t="shared" si="153"/>
        <v>98.394402460874602</v>
      </c>
      <c r="AA317" s="153">
        <f t="shared" si="153"/>
        <v>100</v>
      </c>
      <c r="AB317" s="154">
        <f t="shared" si="153"/>
        <v>100</v>
      </c>
      <c r="AC317" s="147"/>
      <c r="AD317" s="167"/>
      <c r="AE317" s="167"/>
    </row>
    <row r="318" spans="1:31" s="170" customFormat="1" ht="12.95" customHeight="1" x14ac:dyDescent="0.2">
      <c r="A318" s="158"/>
      <c r="B318" s="158">
        <v>310</v>
      </c>
      <c r="C318" s="152" t="s">
        <v>1288</v>
      </c>
      <c r="D318" s="156">
        <f t="shared" si="154"/>
        <v>58252.4</v>
      </c>
      <c r="E318" s="153">
        <f>SUM(E320:E341)</f>
        <v>21493.3</v>
      </c>
      <c r="F318" s="153">
        <f t="shared" ref="F318:H318" si="163">SUM(F320:F341)</f>
        <v>36168.500000000007</v>
      </c>
      <c r="G318" s="153">
        <f t="shared" si="163"/>
        <v>590.6</v>
      </c>
      <c r="H318" s="154">
        <f t="shared" si="163"/>
        <v>0</v>
      </c>
      <c r="I318" s="156">
        <f t="shared" si="156"/>
        <v>58925.499999999993</v>
      </c>
      <c r="J318" s="153">
        <f>SUM(J320:J341)</f>
        <v>21493.3</v>
      </c>
      <c r="K318" s="153">
        <f>SUM(K320:K341)</f>
        <v>35413.599999999999</v>
      </c>
      <c r="L318" s="153">
        <f t="shared" ref="L318:M318" si="164">SUM(L320:L341)</f>
        <v>590.6</v>
      </c>
      <c r="M318" s="155">
        <f t="shared" si="164"/>
        <v>1428.0000000000005</v>
      </c>
      <c r="N318" s="156">
        <f>SUM(N320:N341)</f>
        <v>57405.763400000011</v>
      </c>
      <c r="O318" s="153">
        <f t="shared" ref="O318:R318" si="165">SUM(O320:O341)</f>
        <v>21493.3</v>
      </c>
      <c r="P318" s="153">
        <f t="shared" si="165"/>
        <v>33893.863399999995</v>
      </c>
      <c r="Q318" s="153">
        <f t="shared" si="165"/>
        <v>590.6</v>
      </c>
      <c r="R318" s="154">
        <f t="shared" si="165"/>
        <v>1428.0000000000005</v>
      </c>
      <c r="S318" s="157">
        <f t="shared" si="159"/>
        <v>-1519.736599999982</v>
      </c>
      <c r="T318" s="153">
        <f t="shared" si="159"/>
        <v>0</v>
      </c>
      <c r="U318" s="153">
        <f t="shared" si="159"/>
        <v>-1519.7366000000038</v>
      </c>
      <c r="V318" s="153">
        <f t="shared" si="159"/>
        <v>0</v>
      </c>
      <c r="W318" s="155">
        <f t="shared" si="159"/>
        <v>0</v>
      </c>
      <c r="X318" s="156">
        <f t="shared" si="153"/>
        <v>97.420918617576461</v>
      </c>
      <c r="Y318" s="153">
        <f t="shared" si="153"/>
        <v>100</v>
      </c>
      <c r="Z318" s="153">
        <f t="shared" si="153"/>
        <v>95.708607427654897</v>
      </c>
      <c r="AA318" s="153">
        <f t="shared" si="153"/>
        <v>100</v>
      </c>
      <c r="AB318" s="154">
        <f t="shared" si="153"/>
        <v>100</v>
      </c>
      <c r="AC318" s="147"/>
      <c r="AD318" s="167"/>
      <c r="AE318" s="167"/>
    </row>
    <row r="319" spans="1:31" ht="12.95" customHeight="1" x14ac:dyDescent="0.25">
      <c r="A319" s="171">
        <v>1290</v>
      </c>
      <c r="B319" s="158">
        <v>311</v>
      </c>
      <c r="C319" s="159" t="s">
        <v>1313</v>
      </c>
      <c r="D319" s="160">
        <f t="shared" si="154"/>
        <v>111940.09999999999</v>
      </c>
      <c r="E319" s="161">
        <v>23142</v>
      </c>
      <c r="F319" s="161">
        <v>86767.599999999991</v>
      </c>
      <c r="G319" s="161">
        <v>2030.5</v>
      </c>
      <c r="H319" s="162">
        <v>0</v>
      </c>
      <c r="I319" s="160">
        <f t="shared" si="156"/>
        <v>115918</v>
      </c>
      <c r="J319" s="161">
        <v>23142</v>
      </c>
      <c r="K319" s="161">
        <v>90471.9</v>
      </c>
      <c r="L319" s="161">
        <v>2030.5</v>
      </c>
      <c r="M319" s="163">
        <v>273.60000000000002</v>
      </c>
      <c r="N319" s="160">
        <f t="shared" ref="N319:N340" si="166">SUM(O319:R319)</f>
        <v>114465.38540000001</v>
      </c>
      <c r="O319" s="161">
        <v>23142</v>
      </c>
      <c r="P319" s="161">
        <v>89019.285400000008</v>
      </c>
      <c r="Q319" s="161">
        <v>2030.5</v>
      </c>
      <c r="R319" s="162">
        <v>273.60000000000002</v>
      </c>
      <c r="S319" s="164">
        <f t="shared" si="159"/>
        <v>-1452.6145999999862</v>
      </c>
      <c r="T319" s="161">
        <f t="shared" si="159"/>
        <v>0</v>
      </c>
      <c r="U319" s="161">
        <f t="shared" si="159"/>
        <v>-1452.6145999999862</v>
      </c>
      <c r="V319" s="161">
        <f t="shared" si="159"/>
        <v>0</v>
      </c>
      <c r="W319" s="163">
        <f t="shared" si="159"/>
        <v>0</v>
      </c>
      <c r="X319" s="160">
        <f t="shared" si="153"/>
        <v>98.746860194275271</v>
      </c>
      <c r="Y319" s="161">
        <f t="shared" si="153"/>
        <v>100</v>
      </c>
      <c r="Z319" s="161">
        <f t="shared" si="153"/>
        <v>98.394402460874602</v>
      </c>
      <c r="AA319" s="161">
        <f t="shared" si="153"/>
        <v>100</v>
      </c>
      <c r="AB319" s="162">
        <f t="shared" si="153"/>
        <v>100</v>
      </c>
      <c r="AC319" s="165"/>
      <c r="AD319" s="166"/>
      <c r="AE319" s="167"/>
    </row>
    <row r="320" spans="1:31" ht="12.95" customHeight="1" x14ac:dyDescent="0.25">
      <c r="A320" s="171">
        <v>1291</v>
      </c>
      <c r="B320" s="158">
        <v>312</v>
      </c>
      <c r="C320" s="159" t="s">
        <v>1540</v>
      </c>
      <c r="D320" s="160">
        <f t="shared" si="154"/>
        <v>2642.4</v>
      </c>
      <c r="E320" s="161">
        <v>1088.7</v>
      </c>
      <c r="F320" s="161">
        <v>1477.8</v>
      </c>
      <c r="G320" s="161">
        <v>75.900000000000006</v>
      </c>
      <c r="H320" s="162">
        <v>0</v>
      </c>
      <c r="I320" s="160">
        <f t="shared" si="156"/>
        <v>2660.1</v>
      </c>
      <c r="J320" s="161">
        <v>1088.7</v>
      </c>
      <c r="K320" s="161">
        <v>1477.8</v>
      </c>
      <c r="L320" s="161">
        <v>75.900000000000006</v>
      </c>
      <c r="M320" s="163">
        <v>17.7</v>
      </c>
      <c r="N320" s="160">
        <f t="shared" si="166"/>
        <v>2658.6011000000003</v>
      </c>
      <c r="O320" s="161">
        <v>1088.7</v>
      </c>
      <c r="P320" s="161">
        <v>1476.3011000000001</v>
      </c>
      <c r="Q320" s="161">
        <v>75.900000000000006</v>
      </c>
      <c r="R320" s="162">
        <v>17.7</v>
      </c>
      <c r="S320" s="164">
        <f t="shared" si="159"/>
        <v>-1.498899999999594</v>
      </c>
      <c r="T320" s="161">
        <f t="shared" si="159"/>
        <v>0</v>
      </c>
      <c r="U320" s="161">
        <f t="shared" si="159"/>
        <v>-1.4988999999998214</v>
      </c>
      <c r="V320" s="161">
        <f t="shared" si="159"/>
        <v>0</v>
      </c>
      <c r="W320" s="163">
        <f t="shared" si="159"/>
        <v>0</v>
      </c>
      <c r="X320" s="160">
        <f t="shared" si="153"/>
        <v>99.943652494267141</v>
      </c>
      <c r="Y320" s="161">
        <f t="shared" si="153"/>
        <v>100</v>
      </c>
      <c r="Z320" s="161">
        <f t="shared" si="153"/>
        <v>99.89857220192178</v>
      </c>
      <c r="AA320" s="161">
        <f t="shared" si="153"/>
        <v>100</v>
      </c>
      <c r="AB320" s="162">
        <f t="shared" si="153"/>
        <v>100</v>
      </c>
      <c r="AC320" s="165"/>
      <c r="AD320" s="166"/>
      <c r="AE320" s="167"/>
    </row>
    <row r="321" spans="1:31" ht="12.95" customHeight="1" x14ac:dyDescent="0.25">
      <c r="A321" s="171">
        <v>1292</v>
      </c>
      <c r="B321" s="158">
        <v>313</v>
      </c>
      <c r="C321" s="159" t="s">
        <v>1541</v>
      </c>
      <c r="D321" s="160">
        <f t="shared" si="154"/>
        <v>4798.2</v>
      </c>
      <c r="E321" s="161">
        <v>1238.0999999999999</v>
      </c>
      <c r="F321" s="161">
        <v>3560.1</v>
      </c>
      <c r="G321" s="161">
        <v>0</v>
      </c>
      <c r="H321" s="162">
        <v>0</v>
      </c>
      <c r="I321" s="160">
        <f t="shared" si="156"/>
        <v>4857.5999999999995</v>
      </c>
      <c r="J321" s="161">
        <v>1238.0999999999999</v>
      </c>
      <c r="K321" s="161">
        <v>3560.1</v>
      </c>
      <c r="L321" s="161">
        <v>0</v>
      </c>
      <c r="M321" s="163">
        <v>59.400000000000006</v>
      </c>
      <c r="N321" s="160">
        <f t="shared" si="166"/>
        <v>4847.598899999999</v>
      </c>
      <c r="O321" s="161">
        <v>1238.0999999999999</v>
      </c>
      <c r="P321" s="161">
        <v>3550.0989</v>
      </c>
      <c r="Q321" s="161">
        <v>0</v>
      </c>
      <c r="R321" s="162">
        <v>59.400000000000006</v>
      </c>
      <c r="S321" s="164">
        <f t="shared" si="159"/>
        <v>-10.001100000000406</v>
      </c>
      <c r="T321" s="161">
        <f t="shared" si="159"/>
        <v>0</v>
      </c>
      <c r="U321" s="161">
        <f t="shared" si="159"/>
        <v>-10.001099999999951</v>
      </c>
      <c r="V321" s="161">
        <f t="shared" si="159"/>
        <v>0</v>
      </c>
      <c r="W321" s="163">
        <f t="shared" si="159"/>
        <v>0</v>
      </c>
      <c r="X321" s="160">
        <f t="shared" si="153"/>
        <v>99.794114377470351</v>
      </c>
      <c r="Y321" s="161">
        <f t="shared" si="153"/>
        <v>100</v>
      </c>
      <c r="Z321" s="161">
        <f t="shared" si="153"/>
        <v>99.719078115783262</v>
      </c>
      <c r="AA321" s="161">
        <f t="shared" si="153"/>
        <v>0</v>
      </c>
      <c r="AB321" s="162">
        <f t="shared" si="153"/>
        <v>100</v>
      </c>
      <c r="AC321" s="165"/>
      <c r="AD321" s="166"/>
      <c r="AE321" s="167"/>
    </row>
    <row r="322" spans="1:31" ht="12.95" customHeight="1" x14ac:dyDescent="0.25">
      <c r="A322" s="171">
        <v>1293</v>
      </c>
      <c r="B322" s="158">
        <v>314</v>
      </c>
      <c r="C322" s="159" t="s">
        <v>1346</v>
      </c>
      <c r="D322" s="160">
        <f t="shared" si="154"/>
        <v>1109.4000000000001</v>
      </c>
      <c r="E322" s="161">
        <v>963.1</v>
      </c>
      <c r="F322" s="161">
        <v>83.9</v>
      </c>
      <c r="G322" s="161">
        <v>62.4</v>
      </c>
      <c r="H322" s="162">
        <v>0</v>
      </c>
      <c r="I322" s="160">
        <f t="shared" si="156"/>
        <v>1118.3000000000002</v>
      </c>
      <c r="J322" s="161">
        <v>963.1</v>
      </c>
      <c r="K322" s="161">
        <v>83.9</v>
      </c>
      <c r="L322" s="161">
        <v>62.4</v>
      </c>
      <c r="M322" s="163">
        <v>8.9</v>
      </c>
      <c r="N322" s="160">
        <f t="shared" si="166"/>
        <v>1118.2900000000002</v>
      </c>
      <c r="O322" s="161">
        <v>963.1</v>
      </c>
      <c r="P322" s="161">
        <v>83.89</v>
      </c>
      <c r="Q322" s="161">
        <v>62.4</v>
      </c>
      <c r="R322" s="162">
        <v>8.9</v>
      </c>
      <c r="S322" s="164">
        <f t="shared" si="159"/>
        <v>-9.9999999999909051E-3</v>
      </c>
      <c r="T322" s="161">
        <f t="shared" si="159"/>
        <v>0</v>
      </c>
      <c r="U322" s="161">
        <f t="shared" si="159"/>
        <v>-1.0000000000005116E-2</v>
      </c>
      <c r="V322" s="161">
        <f t="shared" si="159"/>
        <v>0</v>
      </c>
      <c r="W322" s="163">
        <f t="shared" si="159"/>
        <v>0</v>
      </c>
      <c r="X322" s="160">
        <f t="shared" si="153"/>
        <v>99.99910578556738</v>
      </c>
      <c r="Y322" s="161">
        <f t="shared" si="153"/>
        <v>100</v>
      </c>
      <c r="Z322" s="161">
        <f t="shared" si="153"/>
        <v>99.988081048867699</v>
      </c>
      <c r="AA322" s="161">
        <f t="shared" si="153"/>
        <v>100</v>
      </c>
      <c r="AB322" s="162">
        <f t="shared" si="153"/>
        <v>100</v>
      </c>
      <c r="AC322" s="165"/>
      <c r="AD322" s="166"/>
      <c r="AE322" s="167"/>
    </row>
    <row r="323" spans="1:31" ht="12.95" customHeight="1" x14ac:dyDescent="0.25">
      <c r="A323" s="171">
        <v>1294</v>
      </c>
      <c r="B323" s="158">
        <v>315</v>
      </c>
      <c r="C323" s="159" t="s">
        <v>1542</v>
      </c>
      <c r="D323" s="160">
        <f t="shared" si="154"/>
        <v>2206.3000000000002</v>
      </c>
      <c r="E323" s="161">
        <v>1103.4000000000001</v>
      </c>
      <c r="F323" s="161">
        <v>1102.9000000000001</v>
      </c>
      <c r="G323" s="161">
        <v>0</v>
      </c>
      <c r="H323" s="162">
        <v>0</v>
      </c>
      <c r="I323" s="160">
        <f t="shared" si="156"/>
        <v>2227.1000000000004</v>
      </c>
      <c r="J323" s="161">
        <v>1103.4000000000001</v>
      </c>
      <c r="K323" s="161">
        <v>1102.9000000000001</v>
      </c>
      <c r="L323" s="161">
        <v>0</v>
      </c>
      <c r="M323" s="163">
        <v>20.8</v>
      </c>
      <c r="N323" s="160">
        <f t="shared" si="166"/>
        <v>2226.7571000000003</v>
      </c>
      <c r="O323" s="161">
        <v>1103.4000000000001</v>
      </c>
      <c r="P323" s="161">
        <v>1102.5571</v>
      </c>
      <c r="Q323" s="161">
        <v>0</v>
      </c>
      <c r="R323" s="162">
        <v>20.8</v>
      </c>
      <c r="S323" s="164">
        <f t="shared" si="159"/>
        <v>-0.34290000000009968</v>
      </c>
      <c r="T323" s="161">
        <f t="shared" si="159"/>
        <v>0</v>
      </c>
      <c r="U323" s="161">
        <f t="shared" si="159"/>
        <v>-0.34290000000009968</v>
      </c>
      <c r="V323" s="161">
        <f t="shared" si="159"/>
        <v>0</v>
      </c>
      <c r="W323" s="163">
        <f t="shared" si="159"/>
        <v>0</v>
      </c>
      <c r="X323" s="160">
        <f t="shared" si="153"/>
        <v>99.984603295765794</v>
      </c>
      <c r="Y323" s="161">
        <f t="shared" si="153"/>
        <v>100</v>
      </c>
      <c r="Z323" s="161">
        <f t="shared" si="153"/>
        <v>99.968909239278261</v>
      </c>
      <c r="AA323" s="161">
        <f t="shared" si="153"/>
        <v>0</v>
      </c>
      <c r="AB323" s="162">
        <f t="shared" si="153"/>
        <v>100</v>
      </c>
      <c r="AC323" s="165"/>
      <c r="AD323" s="166"/>
      <c r="AE323" s="167"/>
    </row>
    <row r="324" spans="1:31" ht="12.95" customHeight="1" x14ac:dyDescent="0.25">
      <c r="A324" s="171">
        <v>1295</v>
      </c>
      <c r="B324" s="158">
        <v>316</v>
      </c>
      <c r="C324" s="159" t="s">
        <v>1543</v>
      </c>
      <c r="D324" s="160">
        <f t="shared" si="154"/>
        <v>1362.4</v>
      </c>
      <c r="E324" s="161">
        <v>202.9</v>
      </c>
      <c r="F324" s="161">
        <v>1159.5</v>
      </c>
      <c r="G324" s="161">
        <v>0</v>
      </c>
      <c r="H324" s="162">
        <v>0</v>
      </c>
      <c r="I324" s="160">
        <f t="shared" si="156"/>
        <v>1646.9</v>
      </c>
      <c r="J324" s="161">
        <v>202.9</v>
      </c>
      <c r="K324" s="161">
        <v>1159.5</v>
      </c>
      <c r="L324" s="161">
        <v>0</v>
      </c>
      <c r="M324" s="163">
        <v>284.5</v>
      </c>
      <c r="N324" s="160">
        <f t="shared" si="166"/>
        <v>1562.2661000000001</v>
      </c>
      <c r="O324" s="161">
        <v>202.9</v>
      </c>
      <c r="P324" s="161">
        <v>1074.8661</v>
      </c>
      <c r="Q324" s="161">
        <v>0</v>
      </c>
      <c r="R324" s="162">
        <v>284.5</v>
      </c>
      <c r="S324" s="164">
        <f t="shared" si="159"/>
        <v>-84.63390000000004</v>
      </c>
      <c r="T324" s="161">
        <f t="shared" si="159"/>
        <v>0</v>
      </c>
      <c r="U324" s="161">
        <f t="shared" si="159"/>
        <v>-84.63390000000004</v>
      </c>
      <c r="V324" s="161">
        <f t="shared" si="159"/>
        <v>0</v>
      </c>
      <c r="W324" s="163">
        <f t="shared" si="159"/>
        <v>0</v>
      </c>
      <c r="X324" s="160">
        <f t="shared" si="153"/>
        <v>94.861017669560994</v>
      </c>
      <c r="Y324" s="161">
        <f t="shared" si="153"/>
        <v>100</v>
      </c>
      <c r="Z324" s="161">
        <f t="shared" si="153"/>
        <v>92.700827943078906</v>
      </c>
      <c r="AA324" s="161">
        <f t="shared" si="153"/>
        <v>0</v>
      </c>
      <c r="AB324" s="162">
        <f t="shared" si="153"/>
        <v>100</v>
      </c>
      <c r="AC324" s="165"/>
      <c r="AD324" s="166"/>
      <c r="AE324" s="167"/>
    </row>
    <row r="325" spans="1:31" ht="12.95" customHeight="1" x14ac:dyDescent="0.25">
      <c r="A325" s="171">
        <v>1296</v>
      </c>
      <c r="B325" s="158">
        <v>317</v>
      </c>
      <c r="C325" s="159" t="s">
        <v>1544</v>
      </c>
      <c r="D325" s="160">
        <f t="shared" si="154"/>
        <v>2108.5</v>
      </c>
      <c r="E325" s="161">
        <v>937.6</v>
      </c>
      <c r="F325" s="161">
        <v>1170.9000000000001</v>
      </c>
      <c r="G325" s="161">
        <v>0</v>
      </c>
      <c r="H325" s="162">
        <v>0</v>
      </c>
      <c r="I325" s="160">
        <f t="shared" si="156"/>
        <v>2139.5</v>
      </c>
      <c r="J325" s="161">
        <v>937.6</v>
      </c>
      <c r="K325" s="161">
        <v>1170.9000000000001</v>
      </c>
      <c r="L325" s="161">
        <v>0</v>
      </c>
      <c r="M325" s="163">
        <v>31</v>
      </c>
      <c r="N325" s="160">
        <f t="shared" si="166"/>
        <v>2131.5445</v>
      </c>
      <c r="O325" s="161">
        <v>937.6</v>
      </c>
      <c r="P325" s="161">
        <v>1162.9445000000001</v>
      </c>
      <c r="Q325" s="161">
        <v>0</v>
      </c>
      <c r="R325" s="162">
        <v>31</v>
      </c>
      <c r="S325" s="164">
        <f t="shared" si="159"/>
        <v>-7.9555000000000291</v>
      </c>
      <c r="T325" s="161">
        <f t="shared" si="159"/>
        <v>0</v>
      </c>
      <c r="U325" s="161">
        <f t="shared" si="159"/>
        <v>-7.9555000000000291</v>
      </c>
      <c r="V325" s="161">
        <f t="shared" si="159"/>
        <v>0</v>
      </c>
      <c r="W325" s="163">
        <f t="shared" si="159"/>
        <v>0</v>
      </c>
      <c r="X325" s="160">
        <f t="shared" si="153"/>
        <v>99.628160785230193</v>
      </c>
      <c r="Y325" s="161">
        <f t="shared" si="153"/>
        <v>100</v>
      </c>
      <c r="Z325" s="161">
        <f t="shared" si="153"/>
        <v>99.320565377060376</v>
      </c>
      <c r="AA325" s="161">
        <f t="shared" si="153"/>
        <v>0</v>
      </c>
      <c r="AB325" s="162">
        <f t="shared" si="153"/>
        <v>100</v>
      </c>
      <c r="AC325" s="165"/>
      <c r="AD325" s="166"/>
      <c r="AE325" s="167"/>
    </row>
    <row r="326" spans="1:31" ht="12.95" customHeight="1" x14ac:dyDescent="0.25">
      <c r="A326" s="171">
        <v>1297</v>
      </c>
      <c r="B326" s="158">
        <v>318</v>
      </c>
      <c r="C326" s="159" t="s">
        <v>1545</v>
      </c>
      <c r="D326" s="160">
        <f t="shared" si="154"/>
        <v>1992.3000000000002</v>
      </c>
      <c r="E326" s="161">
        <v>987.3</v>
      </c>
      <c r="F326" s="161">
        <v>914.6</v>
      </c>
      <c r="G326" s="161">
        <v>90.4</v>
      </c>
      <c r="H326" s="162">
        <v>0</v>
      </c>
      <c r="I326" s="160">
        <f t="shared" si="156"/>
        <v>2016.9</v>
      </c>
      <c r="J326" s="161">
        <v>987.3</v>
      </c>
      <c r="K326" s="161">
        <v>914.6</v>
      </c>
      <c r="L326" s="161">
        <v>90.4</v>
      </c>
      <c r="M326" s="163">
        <v>24.6</v>
      </c>
      <c r="N326" s="160">
        <f t="shared" si="166"/>
        <v>1929.1469</v>
      </c>
      <c r="O326" s="161">
        <v>987.3</v>
      </c>
      <c r="P326" s="161">
        <v>826.84690000000001</v>
      </c>
      <c r="Q326" s="161">
        <v>90.4</v>
      </c>
      <c r="R326" s="162">
        <v>24.6</v>
      </c>
      <c r="S326" s="164">
        <f t="shared" si="159"/>
        <v>-87.753100000000131</v>
      </c>
      <c r="T326" s="161">
        <f t="shared" si="159"/>
        <v>0</v>
      </c>
      <c r="U326" s="161">
        <f t="shared" si="159"/>
        <v>-87.753100000000018</v>
      </c>
      <c r="V326" s="161">
        <f t="shared" si="159"/>
        <v>0</v>
      </c>
      <c r="W326" s="163">
        <f t="shared" si="159"/>
        <v>0</v>
      </c>
      <c r="X326" s="160">
        <f t="shared" si="153"/>
        <v>95.649110020328223</v>
      </c>
      <c r="Y326" s="161">
        <f t="shared" si="153"/>
        <v>100</v>
      </c>
      <c r="Z326" s="161">
        <f t="shared" si="153"/>
        <v>90.405302864640277</v>
      </c>
      <c r="AA326" s="161">
        <f t="shared" si="153"/>
        <v>100</v>
      </c>
      <c r="AB326" s="162">
        <f t="shared" si="153"/>
        <v>100</v>
      </c>
      <c r="AC326" s="165"/>
      <c r="AD326" s="166"/>
      <c r="AE326" s="167"/>
    </row>
    <row r="327" spans="1:31" ht="12.95" customHeight="1" x14ac:dyDescent="0.25">
      <c r="A327" s="171">
        <v>1298</v>
      </c>
      <c r="B327" s="158">
        <v>319</v>
      </c>
      <c r="C327" s="159" t="s">
        <v>1539</v>
      </c>
      <c r="D327" s="160">
        <f t="shared" si="154"/>
        <v>2801.5000000000005</v>
      </c>
      <c r="E327" s="161">
        <v>1032.9000000000001</v>
      </c>
      <c r="F327" s="161">
        <v>1645.7</v>
      </c>
      <c r="G327" s="161">
        <v>122.9</v>
      </c>
      <c r="H327" s="162">
        <v>0</v>
      </c>
      <c r="I327" s="160">
        <f t="shared" si="156"/>
        <v>2823.6000000000004</v>
      </c>
      <c r="J327" s="161">
        <v>1032.9000000000001</v>
      </c>
      <c r="K327" s="161">
        <v>1645.7</v>
      </c>
      <c r="L327" s="161">
        <v>122.9</v>
      </c>
      <c r="M327" s="163">
        <v>22.1</v>
      </c>
      <c r="N327" s="160">
        <f t="shared" si="166"/>
        <v>2785.991</v>
      </c>
      <c r="O327" s="161">
        <v>1032.9000000000001</v>
      </c>
      <c r="P327" s="161">
        <v>1608.0910000000001</v>
      </c>
      <c r="Q327" s="161">
        <v>122.9</v>
      </c>
      <c r="R327" s="162">
        <v>22.1</v>
      </c>
      <c r="S327" s="164">
        <f t="shared" si="159"/>
        <v>-37.609000000000378</v>
      </c>
      <c r="T327" s="161">
        <f t="shared" si="159"/>
        <v>0</v>
      </c>
      <c r="U327" s="161">
        <f t="shared" si="159"/>
        <v>-37.608999999999924</v>
      </c>
      <c r="V327" s="161">
        <f t="shared" si="159"/>
        <v>0</v>
      </c>
      <c r="W327" s="163">
        <f t="shared" si="159"/>
        <v>0</v>
      </c>
      <c r="X327" s="160">
        <f t="shared" si="153"/>
        <v>98.668047882136264</v>
      </c>
      <c r="Y327" s="161">
        <f t="shared" si="153"/>
        <v>100</v>
      </c>
      <c r="Z327" s="161">
        <f t="shared" si="153"/>
        <v>97.71471106520022</v>
      </c>
      <c r="AA327" s="161">
        <f t="shared" si="153"/>
        <v>100</v>
      </c>
      <c r="AB327" s="162">
        <f t="shared" si="153"/>
        <v>100</v>
      </c>
      <c r="AC327" s="165"/>
      <c r="AD327" s="166"/>
      <c r="AE327" s="167"/>
    </row>
    <row r="328" spans="1:31" ht="12.95" customHeight="1" x14ac:dyDescent="0.25">
      <c r="A328" s="171">
        <v>1303</v>
      </c>
      <c r="B328" s="158">
        <v>324</v>
      </c>
      <c r="C328" s="159" t="s">
        <v>1546</v>
      </c>
      <c r="D328" s="160">
        <f>SUM(E328:H328)</f>
        <v>9944.6999999999989</v>
      </c>
      <c r="E328" s="161">
        <v>1097.3</v>
      </c>
      <c r="F328" s="161">
        <v>8847.4</v>
      </c>
      <c r="G328" s="161">
        <v>0</v>
      </c>
      <c r="H328" s="162">
        <v>0</v>
      </c>
      <c r="I328" s="160">
        <f>SUM(J328:M328)</f>
        <v>9645.6999999999989</v>
      </c>
      <c r="J328" s="161">
        <v>1097.3</v>
      </c>
      <c r="K328" s="161">
        <v>7997.4</v>
      </c>
      <c r="L328" s="161">
        <v>0</v>
      </c>
      <c r="M328" s="163">
        <v>551</v>
      </c>
      <c r="N328" s="160">
        <f>SUM(O328:R328)</f>
        <v>9131.1736000000001</v>
      </c>
      <c r="O328" s="161">
        <v>1097.3</v>
      </c>
      <c r="P328" s="161">
        <v>7482.8736000000008</v>
      </c>
      <c r="Q328" s="161">
        <v>0</v>
      </c>
      <c r="R328" s="162">
        <v>551</v>
      </c>
      <c r="S328" s="164">
        <f>N328-I328</f>
        <v>-514.52639999999883</v>
      </c>
      <c r="T328" s="161">
        <f>O328-J328</f>
        <v>0</v>
      </c>
      <c r="U328" s="161">
        <f>P328-K328</f>
        <v>-514.52639999999883</v>
      </c>
      <c r="V328" s="161">
        <f>Q328-L328</f>
        <v>0</v>
      </c>
      <c r="W328" s="163">
        <f>R328-M328</f>
        <v>0</v>
      </c>
      <c r="X328" s="160">
        <f>IF(I328=0,0,N328/I328*100)</f>
        <v>94.665743284572414</v>
      </c>
      <c r="Y328" s="161">
        <f>IF(J328=0,0,O328/J328*100)</f>
        <v>100</v>
      </c>
      <c r="Z328" s="161">
        <f>IF(K328=0,0,P328/K328*100)</f>
        <v>93.566329056943516</v>
      </c>
      <c r="AA328" s="161">
        <f>IF(L328=0,0,Q328/L328*100)</f>
        <v>0</v>
      </c>
      <c r="AB328" s="162">
        <f>IF(M328=0,0,R328/M328*100)</f>
        <v>100</v>
      </c>
      <c r="AC328" s="165"/>
      <c r="AD328" s="166"/>
      <c r="AE328" s="167"/>
    </row>
    <row r="329" spans="1:31" ht="12.95" customHeight="1" x14ac:dyDescent="0.25">
      <c r="A329" s="171">
        <v>1299</v>
      </c>
      <c r="B329" s="158">
        <v>320</v>
      </c>
      <c r="C329" s="159" t="s">
        <v>1547</v>
      </c>
      <c r="D329" s="160">
        <f t="shared" si="154"/>
        <v>1475.7</v>
      </c>
      <c r="E329" s="161">
        <v>921</v>
      </c>
      <c r="F329" s="161">
        <v>554.70000000000005</v>
      </c>
      <c r="G329" s="161">
        <v>0</v>
      </c>
      <c r="H329" s="162">
        <v>0</v>
      </c>
      <c r="I329" s="160">
        <f t="shared" si="156"/>
        <v>1568.1999999999998</v>
      </c>
      <c r="J329" s="161">
        <v>921</v>
      </c>
      <c r="K329" s="161">
        <v>554.69999999999993</v>
      </c>
      <c r="L329" s="161">
        <v>0</v>
      </c>
      <c r="M329" s="163">
        <v>92.5</v>
      </c>
      <c r="N329" s="160">
        <f t="shared" si="166"/>
        <v>1558.4499000000001</v>
      </c>
      <c r="O329" s="161">
        <v>921</v>
      </c>
      <c r="P329" s="161">
        <v>544.94989999999996</v>
      </c>
      <c r="Q329" s="161">
        <v>0</v>
      </c>
      <c r="R329" s="162">
        <v>92.5</v>
      </c>
      <c r="S329" s="164">
        <f t="shared" si="159"/>
        <v>-9.7500999999997475</v>
      </c>
      <c r="T329" s="161">
        <f t="shared" si="159"/>
        <v>0</v>
      </c>
      <c r="U329" s="161">
        <f t="shared" si="159"/>
        <v>-9.7500999999999749</v>
      </c>
      <c r="V329" s="161">
        <f t="shared" si="159"/>
        <v>0</v>
      </c>
      <c r="W329" s="163">
        <f t="shared" si="159"/>
        <v>0</v>
      </c>
      <c r="X329" s="160">
        <f t="shared" si="153"/>
        <v>99.378261701313619</v>
      </c>
      <c r="Y329" s="161">
        <f t="shared" si="153"/>
        <v>100</v>
      </c>
      <c r="Z329" s="161">
        <f t="shared" si="153"/>
        <v>98.242275103659637</v>
      </c>
      <c r="AA329" s="161">
        <f t="shared" si="153"/>
        <v>0</v>
      </c>
      <c r="AB329" s="162">
        <f t="shared" si="153"/>
        <v>100</v>
      </c>
      <c r="AC329" s="165"/>
      <c r="AD329" s="166"/>
      <c r="AE329" s="167"/>
    </row>
    <row r="330" spans="1:31" ht="12.95" customHeight="1" x14ac:dyDescent="0.25">
      <c r="A330" s="171">
        <v>1300</v>
      </c>
      <c r="B330" s="158">
        <v>321</v>
      </c>
      <c r="C330" s="159" t="s">
        <v>1548</v>
      </c>
      <c r="D330" s="160">
        <f t="shared" si="154"/>
        <v>2796.2</v>
      </c>
      <c r="E330" s="161">
        <v>1170.8</v>
      </c>
      <c r="F330" s="161">
        <v>1581.9</v>
      </c>
      <c r="G330" s="161">
        <v>43.5</v>
      </c>
      <c r="H330" s="162">
        <v>0</v>
      </c>
      <c r="I330" s="160">
        <f t="shared" si="156"/>
        <v>2795.3</v>
      </c>
      <c r="J330" s="161">
        <v>1170.8</v>
      </c>
      <c r="K330" s="161">
        <v>1638.1000000000001</v>
      </c>
      <c r="L330" s="161">
        <v>43.5</v>
      </c>
      <c r="M330" s="163">
        <v>-57.1</v>
      </c>
      <c r="N330" s="160">
        <f t="shared" si="166"/>
        <v>2795.3</v>
      </c>
      <c r="O330" s="161">
        <v>1170.8</v>
      </c>
      <c r="P330" s="161">
        <v>1638.1000000000001</v>
      </c>
      <c r="Q330" s="161">
        <v>43.5</v>
      </c>
      <c r="R330" s="162">
        <v>-57.1</v>
      </c>
      <c r="S330" s="164">
        <f t="shared" si="159"/>
        <v>0</v>
      </c>
      <c r="T330" s="161">
        <f t="shared" si="159"/>
        <v>0</v>
      </c>
      <c r="U330" s="161">
        <f t="shared" si="159"/>
        <v>0</v>
      </c>
      <c r="V330" s="161">
        <f t="shared" si="159"/>
        <v>0</v>
      </c>
      <c r="W330" s="163">
        <f t="shared" si="159"/>
        <v>0</v>
      </c>
      <c r="X330" s="160">
        <f t="shared" si="153"/>
        <v>100</v>
      </c>
      <c r="Y330" s="161">
        <f t="shared" si="153"/>
        <v>100</v>
      </c>
      <c r="Z330" s="161">
        <f t="shared" si="153"/>
        <v>100</v>
      </c>
      <c r="AA330" s="161">
        <f t="shared" si="153"/>
        <v>100</v>
      </c>
      <c r="AB330" s="162">
        <f t="shared" si="153"/>
        <v>100</v>
      </c>
      <c r="AC330" s="165"/>
      <c r="AD330" s="166"/>
      <c r="AE330" s="167"/>
    </row>
    <row r="331" spans="1:31" ht="12.95" customHeight="1" x14ac:dyDescent="0.25">
      <c r="A331" s="171">
        <v>1301</v>
      </c>
      <c r="B331" s="158">
        <v>322</v>
      </c>
      <c r="C331" s="159" t="s">
        <v>1447</v>
      </c>
      <c r="D331" s="160">
        <f t="shared" si="154"/>
        <v>1911</v>
      </c>
      <c r="E331" s="161">
        <v>892.3</v>
      </c>
      <c r="F331" s="161">
        <v>921.2</v>
      </c>
      <c r="G331" s="161">
        <v>97.5</v>
      </c>
      <c r="H331" s="162">
        <v>0</v>
      </c>
      <c r="I331" s="160">
        <f t="shared" si="156"/>
        <v>1928.9</v>
      </c>
      <c r="J331" s="161">
        <v>892.3</v>
      </c>
      <c r="K331" s="161">
        <v>921.2</v>
      </c>
      <c r="L331" s="161">
        <v>97.5</v>
      </c>
      <c r="M331" s="163">
        <v>17.899999999999999</v>
      </c>
      <c r="N331" s="160">
        <f t="shared" si="166"/>
        <v>1666.2312999999999</v>
      </c>
      <c r="O331" s="161">
        <v>892.3</v>
      </c>
      <c r="P331" s="161">
        <v>658.53129999999999</v>
      </c>
      <c r="Q331" s="161">
        <v>97.5</v>
      </c>
      <c r="R331" s="162">
        <v>17.899999999999999</v>
      </c>
      <c r="S331" s="164">
        <f t="shared" si="159"/>
        <v>-262.66870000000017</v>
      </c>
      <c r="T331" s="161">
        <f t="shared" si="159"/>
        <v>0</v>
      </c>
      <c r="U331" s="161">
        <f t="shared" si="159"/>
        <v>-262.66870000000006</v>
      </c>
      <c r="V331" s="161">
        <f t="shared" si="159"/>
        <v>0</v>
      </c>
      <c r="W331" s="163">
        <f t="shared" si="159"/>
        <v>0</v>
      </c>
      <c r="X331" s="160">
        <f t="shared" si="153"/>
        <v>86.382461506558144</v>
      </c>
      <c r="Y331" s="161">
        <f t="shared" si="153"/>
        <v>100</v>
      </c>
      <c r="Z331" s="161">
        <f t="shared" si="153"/>
        <v>71.486246200607894</v>
      </c>
      <c r="AA331" s="161">
        <f t="shared" si="153"/>
        <v>100</v>
      </c>
      <c r="AB331" s="162">
        <f t="shared" si="153"/>
        <v>100</v>
      </c>
      <c r="AC331" s="165"/>
      <c r="AD331" s="166"/>
      <c r="AE331" s="167"/>
    </row>
    <row r="332" spans="1:31" ht="12.95" customHeight="1" x14ac:dyDescent="0.25">
      <c r="A332" s="171">
        <v>1302</v>
      </c>
      <c r="B332" s="158">
        <v>323</v>
      </c>
      <c r="C332" s="159" t="s">
        <v>1549</v>
      </c>
      <c r="D332" s="160">
        <f t="shared" si="154"/>
        <v>3018.4</v>
      </c>
      <c r="E332" s="161">
        <v>1076.2</v>
      </c>
      <c r="F332" s="161">
        <v>1942.2</v>
      </c>
      <c r="G332" s="161">
        <v>0</v>
      </c>
      <c r="H332" s="162">
        <v>0</v>
      </c>
      <c r="I332" s="160">
        <f t="shared" si="156"/>
        <v>3039.6</v>
      </c>
      <c r="J332" s="161">
        <v>1076.2</v>
      </c>
      <c r="K332" s="161">
        <v>1942.2</v>
      </c>
      <c r="L332" s="161">
        <v>0</v>
      </c>
      <c r="M332" s="163">
        <v>21.2</v>
      </c>
      <c r="N332" s="160">
        <f t="shared" si="166"/>
        <v>3039.3351999999995</v>
      </c>
      <c r="O332" s="161">
        <v>1076.2</v>
      </c>
      <c r="P332" s="161">
        <v>1941.9351999999999</v>
      </c>
      <c r="Q332" s="161">
        <v>0</v>
      </c>
      <c r="R332" s="162">
        <v>21.2</v>
      </c>
      <c r="S332" s="164">
        <f t="shared" si="159"/>
        <v>-0.26480000000037762</v>
      </c>
      <c r="T332" s="161">
        <f t="shared" si="159"/>
        <v>0</v>
      </c>
      <c r="U332" s="161">
        <f t="shared" si="159"/>
        <v>-0.26480000000015025</v>
      </c>
      <c r="V332" s="161">
        <f t="shared" si="159"/>
        <v>0</v>
      </c>
      <c r="W332" s="163">
        <f t="shared" si="159"/>
        <v>0</v>
      </c>
      <c r="X332" s="160">
        <f t="shared" si="153"/>
        <v>99.991288327411482</v>
      </c>
      <c r="Y332" s="161">
        <f t="shared" si="153"/>
        <v>100</v>
      </c>
      <c r="Z332" s="161">
        <f t="shared" si="153"/>
        <v>99.986365976727413</v>
      </c>
      <c r="AA332" s="161">
        <f t="shared" si="153"/>
        <v>0</v>
      </c>
      <c r="AB332" s="162">
        <f t="shared" si="153"/>
        <v>100</v>
      </c>
      <c r="AC332" s="165"/>
      <c r="AD332" s="166"/>
      <c r="AE332" s="167"/>
    </row>
    <row r="333" spans="1:31" ht="12.95" customHeight="1" x14ac:dyDescent="0.25">
      <c r="A333" s="171">
        <v>1304</v>
      </c>
      <c r="B333" s="158">
        <v>325</v>
      </c>
      <c r="C333" s="159" t="s">
        <v>1550</v>
      </c>
      <c r="D333" s="160">
        <f t="shared" si="154"/>
        <v>1547.3</v>
      </c>
      <c r="E333" s="161">
        <v>934.4</v>
      </c>
      <c r="F333" s="161">
        <v>612.9</v>
      </c>
      <c r="G333" s="161">
        <v>0</v>
      </c>
      <c r="H333" s="162">
        <v>0</v>
      </c>
      <c r="I333" s="160">
        <f t="shared" si="156"/>
        <v>1558.6000000000001</v>
      </c>
      <c r="J333" s="161">
        <v>934.4</v>
      </c>
      <c r="K333" s="161">
        <v>612.90000000000009</v>
      </c>
      <c r="L333" s="161">
        <v>0</v>
      </c>
      <c r="M333" s="163">
        <v>11.3</v>
      </c>
      <c r="N333" s="160">
        <f t="shared" si="166"/>
        <v>1519.9774</v>
      </c>
      <c r="O333" s="161">
        <v>934.4</v>
      </c>
      <c r="P333" s="161">
        <v>574.27740000000006</v>
      </c>
      <c r="Q333" s="161">
        <v>0</v>
      </c>
      <c r="R333" s="162">
        <v>11.3</v>
      </c>
      <c r="S333" s="164">
        <f t="shared" si="159"/>
        <v>-38.622600000000148</v>
      </c>
      <c r="T333" s="161">
        <f t="shared" si="159"/>
        <v>0</v>
      </c>
      <c r="U333" s="161">
        <f t="shared" si="159"/>
        <v>-38.622600000000034</v>
      </c>
      <c r="V333" s="161">
        <f t="shared" si="159"/>
        <v>0</v>
      </c>
      <c r="W333" s="163">
        <f t="shared" si="159"/>
        <v>0</v>
      </c>
      <c r="X333" s="160">
        <f t="shared" si="153"/>
        <v>97.521968433209281</v>
      </c>
      <c r="Y333" s="161">
        <f t="shared" si="153"/>
        <v>100</v>
      </c>
      <c r="Z333" s="161">
        <f t="shared" si="153"/>
        <v>93.69838472834067</v>
      </c>
      <c r="AA333" s="161">
        <f t="shared" si="153"/>
        <v>0</v>
      </c>
      <c r="AB333" s="162">
        <f t="shared" si="153"/>
        <v>100</v>
      </c>
      <c r="AC333" s="165"/>
      <c r="AD333" s="166"/>
      <c r="AE333" s="167"/>
    </row>
    <row r="334" spans="1:31" ht="12.95" customHeight="1" x14ac:dyDescent="0.25">
      <c r="A334" s="171">
        <v>1305</v>
      </c>
      <c r="B334" s="158">
        <v>326</v>
      </c>
      <c r="C334" s="159" t="s">
        <v>1551</v>
      </c>
      <c r="D334" s="160">
        <f t="shared" si="154"/>
        <v>2060</v>
      </c>
      <c r="E334" s="161">
        <v>1059.8</v>
      </c>
      <c r="F334" s="161">
        <v>1000.2</v>
      </c>
      <c r="G334" s="161">
        <v>0</v>
      </c>
      <c r="H334" s="162">
        <v>0</v>
      </c>
      <c r="I334" s="160">
        <f t="shared" si="156"/>
        <v>2117</v>
      </c>
      <c r="J334" s="161">
        <v>1059.8</v>
      </c>
      <c r="K334" s="161">
        <v>1039.1000000000001</v>
      </c>
      <c r="L334" s="161">
        <v>0</v>
      </c>
      <c r="M334" s="163">
        <v>18.100000000000001</v>
      </c>
      <c r="N334" s="160">
        <f t="shared" si="166"/>
        <v>2116.9387000000002</v>
      </c>
      <c r="O334" s="161">
        <v>1059.8</v>
      </c>
      <c r="P334" s="161">
        <v>1039.0387000000001</v>
      </c>
      <c r="Q334" s="161">
        <v>0</v>
      </c>
      <c r="R334" s="162">
        <v>18.100000000000001</v>
      </c>
      <c r="S334" s="164">
        <f t="shared" si="159"/>
        <v>-6.1299999999846477E-2</v>
      </c>
      <c r="T334" s="161">
        <f t="shared" si="159"/>
        <v>0</v>
      </c>
      <c r="U334" s="161">
        <f t="shared" si="159"/>
        <v>-6.1300000000073851E-2</v>
      </c>
      <c r="V334" s="161">
        <f t="shared" si="159"/>
        <v>0</v>
      </c>
      <c r="W334" s="163">
        <f t="shared" si="159"/>
        <v>0</v>
      </c>
      <c r="X334" s="160">
        <f t="shared" si="153"/>
        <v>99.997104393008982</v>
      </c>
      <c r="Y334" s="161">
        <f t="shared" si="153"/>
        <v>100</v>
      </c>
      <c r="Z334" s="161">
        <f t="shared" si="153"/>
        <v>99.994100664036182</v>
      </c>
      <c r="AA334" s="161">
        <f t="shared" si="153"/>
        <v>0</v>
      </c>
      <c r="AB334" s="162">
        <f t="shared" si="153"/>
        <v>100</v>
      </c>
      <c r="AC334" s="165"/>
      <c r="AD334" s="166"/>
      <c r="AE334" s="167"/>
    </row>
    <row r="335" spans="1:31" ht="12.95" customHeight="1" x14ac:dyDescent="0.25">
      <c r="A335" s="171">
        <v>1306</v>
      </c>
      <c r="B335" s="158">
        <v>327</v>
      </c>
      <c r="C335" s="159" t="s">
        <v>1552</v>
      </c>
      <c r="D335" s="160">
        <f t="shared" si="154"/>
        <v>2204.2000000000003</v>
      </c>
      <c r="E335" s="161">
        <v>689.2</v>
      </c>
      <c r="F335" s="161">
        <v>1445.2</v>
      </c>
      <c r="G335" s="161">
        <v>69.8</v>
      </c>
      <c r="H335" s="162">
        <v>0</v>
      </c>
      <c r="I335" s="160">
        <f t="shared" si="156"/>
        <v>2212.6000000000004</v>
      </c>
      <c r="J335" s="161">
        <v>689.2</v>
      </c>
      <c r="K335" s="161">
        <v>1445.2</v>
      </c>
      <c r="L335" s="161">
        <v>69.8</v>
      </c>
      <c r="M335" s="163">
        <v>8.4</v>
      </c>
      <c r="N335" s="160">
        <f t="shared" si="166"/>
        <v>2209.8122000000003</v>
      </c>
      <c r="O335" s="161">
        <v>689.2</v>
      </c>
      <c r="P335" s="161">
        <v>1442.4122</v>
      </c>
      <c r="Q335" s="161">
        <v>69.8</v>
      </c>
      <c r="R335" s="162">
        <v>8.4</v>
      </c>
      <c r="S335" s="164">
        <f t="shared" si="159"/>
        <v>-2.7878000000000611</v>
      </c>
      <c r="T335" s="161">
        <f t="shared" si="159"/>
        <v>0</v>
      </c>
      <c r="U335" s="161">
        <f t="shared" si="159"/>
        <v>-2.7878000000000611</v>
      </c>
      <c r="V335" s="161">
        <f t="shared" si="159"/>
        <v>0</v>
      </c>
      <c r="W335" s="163">
        <f t="shared" si="159"/>
        <v>0</v>
      </c>
      <c r="X335" s="160">
        <f t="shared" si="153"/>
        <v>99.874003434872989</v>
      </c>
      <c r="Y335" s="161">
        <f t="shared" si="153"/>
        <v>100</v>
      </c>
      <c r="Z335" s="161">
        <f t="shared" si="153"/>
        <v>99.807099363409904</v>
      </c>
      <c r="AA335" s="161">
        <f t="shared" si="153"/>
        <v>100</v>
      </c>
      <c r="AB335" s="162">
        <f t="shared" si="153"/>
        <v>100</v>
      </c>
      <c r="AC335" s="165"/>
      <c r="AD335" s="166"/>
      <c r="AE335" s="167"/>
    </row>
    <row r="336" spans="1:31" ht="12.95" customHeight="1" x14ac:dyDescent="0.25">
      <c r="A336" s="171">
        <v>1307</v>
      </c>
      <c r="B336" s="158">
        <v>328</v>
      </c>
      <c r="C336" s="159" t="s">
        <v>1553</v>
      </c>
      <c r="D336" s="160">
        <f t="shared" si="154"/>
        <v>1183.3</v>
      </c>
      <c r="E336" s="161">
        <v>972.8</v>
      </c>
      <c r="F336" s="161">
        <v>210.5</v>
      </c>
      <c r="G336" s="161">
        <v>0</v>
      </c>
      <c r="H336" s="162">
        <v>0</v>
      </c>
      <c r="I336" s="160">
        <f t="shared" si="156"/>
        <v>1198</v>
      </c>
      <c r="J336" s="161">
        <v>972.8</v>
      </c>
      <c r="K336" s="161">
        <v>210.5</v>
      </c>
      <c r="L336" s="161">
        <v>0</v>
      </c>
      <c r="M336" s="163">
        <v>14.7</v>
      </c>
      <c r="N336" s="160">
        <f t="shared" si="166"/>
        <v>1197.9817</v>
      </c>
      <c r="O336" s="161">
        <v>972.8</v>
      </c>
      <c r="P336" s="161">
        <v>210.48169999999999</v>
      </c>
      <c r="Q336" s="161">
        <v>0</v>
      </c>
      <c r="R336" s="162">
        <v>14.7</v>
      </c>
      <c r="S336" s="164">
        <f t="shared" si="159"/>
        <v>-1.8299999999953798E-2</v>
      </c>
      <c r="T336" s="161">
        <f t="shared" si="159"/>
        <v>0</v>
      </c>
      <c r="U336" s="161">
        <f t="shared" si="159"/>
        <v>-1.8300000000010641E-2</v>
      </c>
      <c r="V336" s="161">
        <f t="shared" si="159"/>
        <v>0</v>
      </c>
      <c r="W336" s="163">
        <f t="shared" si="159"/>
        <v>0</v>
      </c>
      <c r="X336" s="160">
        <f t="shared" si="153"/>
        <v>99.998472454090162</v>
      </c>
      <c r="Y336" s="161">
        <f t="shared" si="153"/>
        <v>100</v>
      </c>
      <c r="Z336" s="161">
        <f t="shared" si="153"/>
        <v>99.991306413301658</v>
      </c>
      <c r="AA336" s="161">
        <f t="shared" si="153"/>
        <v>0</v>
      </c>
      <c r="AB336" s="162">
        <f t="shared" si="153"/>
        <v>100</v>
      </c>
      <c r="AC336" s="165"/>
      <c r="AD336" s="166"/>
      <c r="AE336" s="167"/>
    </row>
    <row r="337" spans="1:31" ht="12.95" customHeight="1" x14ac:dyDescent="0.25">
      <c r="A337" s="171">
        <v>1308</v>
      </c>
      <c r="B337" s="158">
        <v>329</v>
      </c>
      <c r="C337" s="159" t="s">
        <v>1554</v>
      </c>
      <c r="D337" s="160">
        <f t="shared" si="154"/>
        <v>2086</v>
      </c>
      <c r="E337" s="161">
        <v>1133.8</v>
      </c>
      <c r="F337" s="161">
        <v>952.2</v>
      </c>
      <c r="G337" s="161">
        <v>0</v>
      </c>
      <c r="H337" s="162">
        <v>0</v>
      </c>
      <c r="I337" s="160">
        <f t="shared" si="156"/>
        <v>2106.3000000000002</v>
      </c>
      <c r="J337" s="161">
        <v>1133.8</v>
      </c>
      <c r="K337" s="161">
        <v>952.2</v>
      </c>
      <c r="L337" s="161">
        <v>0</v>
      </c>
      <c r="M337" s="163">
        <v>20.3</v>
      </c>
      <c r="N337" s="160">
        <f t="shared" si="166"/>
        <v>2079.0333000000001</v>
      </c>
      <c r="O337" s="161">
        <v>1133.8</v>
      </c>
      <c r="P337" s="161">
        <v>924.93329999999992</v>
      </c>
      <c r="Q337" s="161">
        <v>0</v>
      </c>
      <c r="R337" s="162">
        <v>20.3</v>
      </c>
      <c r="S337" s="164">
        <f t="shared" si="159"/>
        <v>-27.266700000000128</v>
      </c>
      <c r="T337" s="161">
        <f t="shared" si="159"/>
        <v>0</v>
      </c>
      <c r="U337" s="161">
        <f t="shared" si="159"/>
        <v>-27.266700000000128</v>
      </c>
      <c r="V337" s="161">
        <f t="shared" si="159"/>
        <v>0</v>
      </c>
      <c r="W337" s="163">
        <f t="shared" si="159"/>
        <v>0</v>
      </c>
      <c r="X337" s="160">
        <f t="shared" si="153"/>
        <v>98.705469306366609</v>
      </c>
      <c r="Y337" s="161">
        <f t="shared" si="153"/>
        <v>100</v>
      </c>
      <c r="Z337" s="161">
        <f t="shared" si="153"/>
        <v>97.136452425960911</v>
      </c>
      <c r="AA337" s="161">
        <f t="shared" si="153"/>
        <v>0</v>
      </c>
      <c r="AB337" s="162">
        <f t="shared" si="153"/>
        <v>100</v>
      </c>
      <c r="AC337" s="165"/>
      <c r="AD337" s="166"/>
      <c r="AE337" s="167"/>
    </row>
    <row r="338" spans="1:31" ht="12.95" customHeight="1" x14ac:dyDescent="0.25">
      <c r="A338" s="171">
        <v>1309</v>
      </c>
      <c r="B338" s="158">
        <v>330</v>
      </c>
      <c r="C338" s="159" t="s">
        <v>1555</v>
      </c>
      <c r="D338" s="160">
        <f>SUM(E338:H338)</f>
        <v>3000.5</v>
      </c>
      <c r="E338" s="161">
        <v>972.5</v>
      </c>
      <c r="F338" s="161">
        <v>1999.8</v>
      </c>
      <c r="G338" s="161">
        <v>28.2</v>
      </c>
      <c r="H338" s="162">
        <v>0</v>
      </c>
      <c r="I338" s="160">
        <f>SUM(J338:M338)</f>
        <v>3033.7</v>
      </c>
      <c r="J338" s="161">
        <v>972.5</v>
      </c>
      <c r="K338" s="161">
        <v>1999.8</v>
      </c>
      <c r="L338" s="161">
        <v>28.2</v>
      </c>
      <c r="M338" s="163">
        <v>33.200000000000003</v>
      </c>
      <c r="N338" s="160">
        <f>SUM(O338:R338)</f>
        <v>3026.6202999999996</v>
      </c>
      <c r="O338" s="161">
        <v>972.5</v>
      </c>
      <c r="P338" s="161">
        <v>1992.7203</v>
      </c>
      <c r="Q338" s="161">
        <v>28.2</v>
      </c>
      <c r="R338" s="162">
        <v>33.200000000000003</v>
      </c>
      <c r="S338" s="164">
        <f>N338-I338</f>
        <v>-7.0797000000002299</v>
      </c>
      <c r="T338" s="161">
        <f>O338-J338</f>
        <v>0</v>
      </c>
      <c r="U338" s="161">
        <f>P338-K338</f>
        <v>-7.0797000000000025</v>
      </c>
      <c r="V338" s="161">
        <f>Q338-L338</f>
        <v>0</v>
      </c>
      <c r="W338" s="163">
        <f>R338-M338</f>
        <v>0</v>
      </c>
      <c r="X338" s="160">
        <f>IF(I338=0,0,N338/I338*100)</f>
        <v>99.766631506081666</v>
      </c>
      <c r="Y338" s="161">
        <f>IF(J338=0,0,O338/J338*100)</f>
        <v>100</v>
      </c>
      <c r="Z338" s="161">
        <f>IF(K338=0,0,P338/K338*100)</f>
        <v>99.645979597959794</v>
      </c>
      <c r="AA338" s="161">
        <f>IF(L338=0,0,Q338/L338*100)</f>
        <v>100</v>
      </c>
      <c r="AB338" s="162">
        <f>IF(M338=0,0,R338/M338*100)</f>
        <v>100</v>
      </c>
      <c r="AC338" s="165"/>
      <c r="AD338" s="166"/>
      <c r="AE338" s="167"/>
    </row>
    <row r="339" spans="1:31" ht="12.95" customHeight="1" x14ac:dyDescent="0.25">
      <c r="A339" s="171">
        <v>1311</v>
      </c>
      <c r="B339" s="158">
        <v>332</v>
      </c>
      <c r="C339" s="159" t="s">
        <v>1556</v>
      </c>
      <c r="D339" s="160">
        <f t="shared" si="154"/>
        <v>1453</v>
      </c>
      <c r="E339" s="161">
        <v>810.4</v>
      </c>
      <c r="F339" s="161">
        <v>642.6</v>
      </c>
      <c r="G339" s="161">
        <v>0</v>
      </c>
      <c r="H339" s="162">
        <v>0</v>
      </c>
      <c r="I339" s="160">
        <f t="shared" si="156"/>
        <v>1465.9</v>
      </c>
      <c r="J339" s="161">
        <v>810.4</v>
      </c>
      <c r="K339" s="161">
        <v>642.6</v>
      </c>
      <c r="L339" s="161">
        <v>0</v>
      </c>
      <c r="M339" s="163">
        <v>12.9</v>
      </c>
      <c r="N339" s="160">
        <f t="shared" si="166"/>
        <v>1465.9</v>
      </c>
      <c r="O339" s="161">
        <v>810.4</v>
      </c>
      <c r="P339" s="161">
        <v>642.6</v>
      </c>
      <c r="Q339" s="161">
        <v>0</v>
      </c>
      <c r="R339" s="162">
        <v>12.9</v>
      </c>
      <c r="S339" s="164">
        <f t="shared" si="159"/>
        <v>0</v>
      </c>
      <c r="T339" s="161">
        <f t="shared" si="159"/>
        <v>0</v>
      </c>
      <c r="U339" s="161">
        <f t="shared" si="159"/>
        <v>0</v>
      </c>
      <c r="V339" s="161">
        <f t="shared" si="159"/>
        <v>0</v>
      </c>
      <c r="W339" s="163">
        <f t="shared" si="159"/>
        <v>0</v>
      </c>
      <c r="X339" s="160">
        <f t="shared" si="153"/>
        <v>100</v>
      </c>
      <c r="Y339" s="161">
        <f t="shared" si="153"/>
        <v>100</v>
      </c>
      <c r="Z339" s="161">
        <f t="shared" si="153"/>
        <v>100</v>
      </c>
      <c r="AA339" s="161">
        <f t="shared" si="153"/>
        <v>0</v>
      </c>
      <c r="AB339" s="162">
        <f t="shared" si="153"/>
        <v>100</v>
      </c>
      <c r="AC339" s="165"/>
      <c r="AD339" s="166"/>
      <c r="AE339" s="167"/>
    </row>
    <row r="340" spans="1:31" ht="12.95" customHeight="1" x14ac:dyDescent="0.25">
      <c r="A340" s="171">
        <v>1312</v>
      </c>
      <c r="B340" s="158">
        <v>333</v>
      </c>
      <c r="C340" s="159" t="s">
        <v>1557</v>
      </c>
      <c r="D340" s="160">
        <f t="shared" si="154"/>
        <v>2769.5</v>
      </c>
      <c r="E340" s="161">
        <v>1099.2</v>
      </c>
      <c r="F340" s="161">
        <v>1670.3</v>
      </c>
      <c r="G340" s="161">
        <v>0</v>
      </c>
      <c r="H340" s="162">
        <v>0</v>
      </c>
      <c r="I340" s="160">
        <f t="shared" si="156"/>
        <v>2907.4</v>
      </c>
      <c r="J340" s="161">
        <v>1099.2</v>
      </c>
      <c r="K340" s="161">
        <v>1670.3</v>
      </c>
      <c r="L340" s="161">
        <v>0</v>
      </c>
      <c r="M340" s="163">
        <v>137.9</v>
      </c>
      <c r="N340" s="160">
        <f t="shared" si="166"/>
        <v>2856.5563999999999</v>
      </c>
      <c r="O340" s="161">
        <v>1099.2</v>
      </c>
      <c r="P340" s="161">
        <v>1619.4564</v>
      </c>
      <c r="Q340" s="161">
        <v>0</v>
      </c>
      <c r="R340" s="162">
        <v>137.9</v>
      </c>
      <c r="S340" s="164">
        <f t="shared" si="159"/>
        <v>-50.843600000000151</v>
      </c>
      <c r="T340" s="161">
        <f t="shared" si="159"/>
        <v>0</v>
      </c>
      <c r="U340" s="161">
        <f t="shared" si="159"/>
        <v>-50.843599999999924</v>
      </c>
      <c r="V340" s="161">
        <f t="shared" si="159"/>
        <v>0</v>
      </c>
      <c r="W340" s="163">
        <f t="shared" si="159"/>
        <v>0</v>
      </c>
      <c r="X340" s="160">
        <f t="shared" si="153"/>
        <v>98.251234780215995</v>
      </c>
      <c r="Y340" s="161">
        <f t="shared" si="153"/>
        <v>100</v>
      </c>
      <c r="Z340" s="161">
        <f t="shared" si="153"/>
        <v>96.956019876668861</v>
      </c>
      <c r="AA340" s="161">
        <f t="shared" si="153"/>
        <v>0</v>
      </c>
      <c r="AB340" s="162">
        <f t="shared" si="153"/>
        <v>100</v>
      </c>
      <c r="AC340" s="165"/>
      <c r="AD340" s="166"/>
      <c r="AE340" s="167"/>
    </row>
    <row r="341" spans="1:31" ht="12.95" customHeight="1" x14ac:dyDescent="0.25">
      <c r="A341" s="171">
        <v>1310</v>
      </c>
      <c r="B341" s="158">
        <v>331</v>
      </c>
      <c r="C341" s="159" t="s">
        <v>1558</v>
      </c>
      <c r="D341" s="160">
        <f>SUM(E341:H341)</f>
        <v>3781.6</v>
      </c>
      <c r="E341" s="161">
        <v>1109.5999999999999</v>
      </c>
      <c r="F341" s="161">
        <v>2672</v>
      </c>
      <c r="G341" s="161">
        <v>0</v>
      </c>
      <c r="H341" s="162">
        <v>0</v>
      </c>
      <c r="I341" s="160">
        <f>SUM(J341:M341)</f>
        <v>3858.2999999999997</v>
      </c>
      <c r="J341" s="161">
        <v>1109.5999999999999</v>
      </c>
      <c r="K341" s="161">
        <v>2672</v>
      </c>
      <c r="L341" s="161">
        <v>0</v>
      </c>
      <c r="M341" s="163">
        <v>76.7</v>
      </c>
      <c r="N341" s="160">
        <f>SUM(O341:R341)</f>
        <v>3482.2577999999999</v>
      </c>
      <c r="O341" s="161">
        <v>1109.5999999999999</v>
      </c>
      <c r="P341" s="161">
        <v>2295.9578000000001</v>
      </c>
      <c r="Q341" s="161">
        <v>0</v>
      </c>
      <c r="R341" s="162">
        <v>76.7</v>
      </c>
      <c r="S341" s="164">
        <f>N341-I341</f>
        <v>-376.04219999999987</v>
      </c>
      <c r="T341" s="161">
        <f>O341-J341</f>
        <v>0</v>
      </c>
      <c r="U341" s="161">
        <f>P341-K341</f>
        <v>-376.04219999999987</v>
      </c>
      <c r="V341" s="161">
        <f>Q341-L341</f>
        <v>0</v>
      </c>
      <c r="W341" s="163">
        <f>R341-M341</f>
        <v>0</v>
      </c>
      <c r="X341" s="160">
        <f>IF(I341=0,0,N341/I341*100)</f>
        <v>90.253681673275793</v>
      </c>
      <c r="Y341" s="161">
        <f>IF(J341=0,0,O341/J341*100)</f>
        <v>100</v>
      </c>
      <c r="Z341" s="161">
        <f>IF(K341=0,0,P341/K341*100)</f>
        <v>85.926564371257484</v>
      </c>
      <c r="AA341" s="161">
        <f>IF(L341=0,0,Q341/L341*100)</f>
        <v>0</v>
      </c>
      <c r="AB341" s="162">
        <f>IF(M341=0,0,R341/M341*100)</f>
        <v>100</v>
      </c>
      <c r="AC341" s="165"/>
      <c r="AD341" s="166"/>
      <c r="AE341" s="167"/>
    </row>
    <row r="342" spans="1:31" ht="12.95" customHeight="1" x14ac:dyDescent="0.25">
      <c r="A342" s="158"/>
      <c r="B342" s="158">
        <v>334</v>
      </c>
      <c r="C342" s="159"/>
      <c r="D342" s="160"/>
      <c r="E342" s="161"/>
      <c r="F342" s="161"/>
      <c r="G342" s="161"/>
      <c r="H342" s="162"/>
      <c r="I342" s="160"/>
      <c r="J342" s="161"/>
      <c r="K342" s="161"/>
      <c r="L342" s="161"/>
      <c r="M342" s="163">
        <v>0</v>
      </c>
      <c r="N342" s="160"/>
      <c r="O342" s="161"/>
      <c r="P342" s="161"/>
      <c r="Q342" s="161"/>
      <c r="R342" s="162"/>
      <c r="S342" s="164"/>
      <c r="T342" s="161"/>
      <c r="U342" s="161"/>
      <c r="V342" s="161"/>
      <c r="W342" s="163"/>
      <c r="X342" s="160"/>
      <c r="Y342" s="161"/>
      <c r="Z342" s="161"/>
      <c r="AA342" s="161"/>
      <c r="AB342" s="162"/>
      <c r="AC342" s="165"/>
      <c r="AD342" s="166"/>
      <c r="AE342" s="167"/>
    </row>
    <row r="343" spans="1:31" ht="12.95" customHeight="1" x14ac:dyDescent="0.25">
      <c r="A343" s="158"/>
      <c r="B343" s="158">
        <v>335</v>
      </c>
      <c r="C343" s="152" t="s">
        <v>1559</v>
      </c>
      <c r="D343" s="156">
        <f t="shared" ref="D343:D374" si="167">SUM(E343:H343)</f>
        <v>335304.8</v>
      </c>
      <c r="E343" s="153">
        <f>E344+E345</f>
        <v>71911.000000000015</v>
      </c>
      <c r="F343" s="153">
        <f t="shared" ref="F343:H343" si="168">F344+F345</f>
        <v>258372.09999999998</v>
      </c>
      <c r="G343" s="153">
        <f t="shared" si="168"/>
        <v>5021.7000000000007</v>
      </c>
      <c r="H343" s="154">
        <f t="shared" si="168"/>
        <v>0</v>
      </c>
      <c r="I343" s="156">
        <f t="shared" ref="I343:I374" si="169">SUM(J343:M343)</f>
        <v>344157</v>
      </c>
      <c r="J343" s="153">
        <f>J344+J345</f>
        <v>71911.000000000015</v>
      </c>
      <c r="K343" s="153">
        <f>K344+K345</f>
        <v>264375.5</v>
      </c>
      <c r="L343" s="153">
        <f t="shared" ref="L343:M343" si="170">L344+L345</f>
        <v>5021.7000000000007</v>
      </c>
      <c r="M343" s="155">
        <f t="shared" si="170"/>
        <v>2848.7999999999997</v>
      </c>
      <c r="N343" s="156">
        <f>N344+N345</f>
        <v>335769.35579999996</v>
      </c>
      <c r="O343" s="153">
        <f t="shared" ref="O343:R343" si="171">O344+O345</f>
        <v>71911.000000000015</v>
      </c>
      <c r="P343" s="153">
        <f t="shared" si="171"/>
        <v>255987.85579999999</v>
      </c>
      <c r="Q343" s="153">
        <f t="shared" si="171"/>
        <v>5021.7000000000007</v>
      </c>
      <c r="R343" s="154">
        <f t="shared" si="171"/>
        <v>2848.7999999999997</v>
      </c>
      <c r="S343" s="157">
        <f t="shared" ref="S343:W374" si="172">N343-I343</f>
        <v>-8387.6442000000388</v>
      </c>
      <c r="T343" s="153">
        <f t="shared" si="172"/>
        <v>0</v>
      </c>
      <c r="U343" s="153">
        <f t="shared" si="172"/>
        <v>-8387.6442000000097</v>
      </c>
      <c r="V343" s="153">
        <f t="shared" si="172"/>
        <v>0</v>
      </c>
      <c r="W343" s="155">
        <f t="shared" si="172"/>
        <v>0</v>
      </c>
      <c r="X343" s="156">
        <f t="shared" si="153"/>
        <v>97.562843644034544</v>
      </c>
      <c r="Y343" s="153">
        <f t="shared" si="153"/>
        <v>100</v>
      </c>
      <c r="Z343" s="153">
        <f t="shared" si="153"/>
        <v>96.827374624350597</v>
      </c>
      <c r="AA343" s="153">
        <f t="shared" si="153"/>
        <v>100</v>
      </c>
      <c r="AB343" s="154">
        <f t="shared" si="153"/>
        <v>100</v>
      </c>
      <c r="AC343" s="147"/>
      <c r="AD343" s="166"/>
      <c r="AE343" s="167"/>
    </row>
    <row r="344" spans="1:31" s="170" customFormat="1" ht="12.95" customHeight="1" x14ac:dyDescent="0.2">
      <c r="A344" s="158"/>
      <c r="B344" s="158">
        <v>336</v>
      </c>
      <c r="C344" s="152" t="s">
        <v>1287</v>
      </c>
      <c r="D344" s="156">
        <f t="shared" si="167"/>
        <v>211044.69999999998</v>
      </c>
      <c r="E344" s="153">
        <f>E346</f>
        <v>41228.9</v>
      </c>
      <c r="F344" s="153">
        <f t="shared" ref="F344:H344" si="173">F346</f>
        <v>166336.4</v>
      </c>
      <c r="G344" s="153">
        <f t="shared" si="173"/>
        <v>3479.4</v>
      </c>
      <c r="H344" s="154">
        <f t="shared" si="173"/>
        <v>0</v>
      </c>
      <c r="I344" s="156">
        <f t="shared" si="169"/>
        <v>217494.59999999998</v>
      </c>
      <c r="J344" s="153">
        <f>J346</f>
        <v>41228.9</v>
      </c>
      <c r="K344" s="153">
        <f>K346</f>
        <v>172309.8</v>
      </c>
      <c r="L344" s="153">
        <f t="shared" ref="L344:M344" si="174">L346</f>
        <v>3479.4</v>
      </c>
      <c r="M344" s="155">
        <f t="shared" si="174"/>
        <v>476.5</v>
      </c>
      <c r="N344" s="156">
        <f>N346</f>
        <v>211620.38889999999</v>
      </c>
      <c r="O344" s="153">
        <f t="shared" ref="O344:R344" si="175">O346</f>
        <v>41228.9</v>
      </c>
      <c r="P344" s="153">
        <f t="shared" si="175"/>
        <v>166435.5889</v>
      </c>
      <c r="Q344" s="153">
        <f t="shared" si="175"/>
        <v>3479.4</v>
      </c>
      <c r="R344" s="154">
        <f t="shared" si="175"/>
        <v>476.5</v>
      </c>
      <c r="S344" s="157">
        <f t="shared" si="172"/>
        <v>-5874.2110999999859</v>
      </c>
      <c r="T344" s="153">
        <f t="shared" si="172"/>
        <v>0</v>
      </c>
      <c r="U344" s="153">
        <f t="shared" si="172"/>
        <v>-5874.2110999999859</v>
      </c>
      <c r="V344" s="153">
        <f t="shared" si="172"/>
        <v>0</v>
      </c>
      <c r="W344" s="155">
        <f t="shared" si="172"/>
        <v>0</v>
      </c>
      <c r="X344" s="156">
        <f t="shared" si="153"/>
        <v>97.299146231676559</v>
      </c>
      <c r="Y344" s="153">
        <f t="shared" si="153"/>
        <v>100</v>
      </c>
      <c r="Z344" s="153">
        <f t="shared" si="153"/>
        <v>96.590901330046236</v>
      </c>
      <c r="AA344" s="153">
        <f t="shared" si="153"/>
        <v>100</v>
      </c>
      <c r="AB344" s="154">
        <f t="shared" si="153"/>
        <v>100</v>
      </c>
      <c r="AC344" s="147"/>
      <c r="AD344" s="167"/>
      <c r="AE344" s="167"/>
    </row>
    <row r="345" spans="1:31" s="170" customFormat="1" ht="12.95" customHeight="1" x14ac:dyDescent="0.2">
      <c r="A345" s="158"/>
      <c r="B345" s="158">
        <v>337</v>
      </c>
      <c r="C345" s="152" t="s">
        <v>1288</v>
      </c>
      <c r="D345" s="156">
        <f t="shared" si="167"/>
        <v>124260.1</v>
      </c>
      <c r="E345" s="153">
        <f>SUM(E347:E374)</f>
        <v>30682.100000000009</v>
      </c>
      <c r="F345" s="153">
        <f t="shared" ref="F345:H345" si="176">SUM(F347:F374)</f>
        <v>92035.7</v>
      </c>
      <c r="G345" s="153">
        <f t="shared" si="176"/>
        <v>1542.3000000000002</v>
      </c>
      <c r="H345" s="154">
        <f t="shared" si="176"/>
        <v>0</v>
      </c>
      <c r="I345" s="156">
        <f t="shared" si="169"/>
        <v>126662.40000000001</v>
      </c>
      <c r="J345" s="153">
        <f>SUM(J347:J374)</f>
        <v>30682.100000000009</v>
      </c>
      <c r="K345" s="153">
        <f>SUM(K347:K374)</f>
        <v>92065.7</v>
      </c>
      <c r="L345" s="153">
        <f t="shared" ref="L345:M345" si="177">SUM(L347:L374)</f>
        <v>1542.3000000000002</v>
      </c>
      <c r="M345" s="155">
        <f t="shared" si="177"/>
        <v>2372.2999999999997</v>
      </c>
      <c r="N345" s="172">
        <f>SUM(N347:N374)</f>
        <v>124148.96689999998</v>
      </c>
      <c r="O345" s="153">
        <f t="shared" ref="O345:R345" si="178">SUM(O347:O374)</f>
        <v>30682.100000000009</v>
      </c>
      <c r="P345" s="153">
        <f t="shared" si="178"/>
        <v>89552.266899999988</v>
      </c>
      <c r="Q345" s="153">
        <f t="shared" si="178"/>
        <v>1542.3000000000002</v>
      </c>
      <c r="R345" s="157">
        <f t="shared" si="178"/>
        <v>2372.2999999999997</v>
      </c>
      <c r="S345" s="157">
        <f t="shared" si="172"/>
        <v>-2513.4331000000238</v>
      </c>
      <c r="T345" s="153">
        <f t="shared" si="172"/>
        <v>0</v>
      </c>
      <c r="U345" s="153">
        <f t="shared" si="172"/>
        <v>-2513.4331000000093</v>
      </c>
      <c r="V345" s="153">
        <f t="shared" si="172"/>
        <v>0</v>
      </c>
      <c r="W345" s="155">
        <f t="shared" si="172"/>
        <v>0</v>
      </c>
      <c r="X345" s="156">
        <f t="shared" si="153"/>
        <v>98.015643869056618</v>
      </c>
      <c r="Y345" s="153">
        <f t="shared" si="153"/>
        <v>100</v>
      </c>
      <c r="Z345" s="153">
        <f t="shared" si="153"/>
        <v>97.269957106718337</v>
      </c>
      <c r="AA345" s="153">
        <f t="shared" si="153"/>
        <v>100</v>
      </c>
      <c r="AB345" s="154">
        <f t="shared" si="153"/>
        <v>100</v>
      </c>
      <c r="AC345" s="147"/>
      <c r="AD345" s="167"/>
      <c r="AE345" s="167"/>
    </row>
    <row r="346" spans="1:31" ht="12.95" customHeight="1" x14ac:dyDescent="0.25">
      <c r="A346" s="171">
        <v>1313</v>
      </c>
      <c r="B346" s="158">
        <v>338</v>
      </c>
      <c r="C346" s="159" t="s">
        <v>1313</v>
      </c>
      <c r="D346" s="160">
        <f t="shared" si="167"/>
        <v>211044.69999999998</v>
      </c>
      <c r="E346" s="161">
        <v>41228.9</v>
      </c>
      <c r="F346" s="161">
        <v>166336.4</v>
      </c>
      <c r="G346" s="161">
        <v>3479.4</v>
      </c>
      <c r="H346" s="162">
        <v>0</v>
      </c>
      <c r="I346" s="160">
        <f t="shared" si="169"/>
        <v>217494.59999999998</v>
      </c>
      <c r="J346" s="161">
        <v>41228.9</v>
      </c>
      <c r="K346" s="161">
        <v>172309.8</v>
      </c>
      <c r="L346" s="161">
        <v>3479.4</v>
      </c>
      <c r="M346" s="163">
        <v>476.5</v>
      </c>
      <c r="N346" s="160">
        <f t="shared" ref="N346:N374" si="179">SUM(O346:R346)</f>
        <v>211620.38889999999</v>
      </c>
      <c r="O346" s="161">
        <v>41228.9</v>
      </c>
      <c r="P346" s="161">
        <v>166435.5889</v>
      </c>
      <c r="Q346" s="161">
        <v>3479.4</v>
      </c>
      <c r="R346" s="162">
        <v>476.5</v>
      </c>
      <c r="S346" s="164">
        <f t="shared" si="172"/>
        <v>-5874.2110999999859</v>
      </c>
      <c r="T346" s="161">
        <f t="shared" si="172"/>
        <v>0</v>
      </c>
      <c r="U346" s="161">
        <f t="shared" si="172"/>
        <v>-5874.2110999999859</v>
      </c>
      <c r="V346" s="161">
        <f t="shared" si="172"/>
        <v>0</v>
      </c>
      <c r="W346" s="163">
        <f t="shared" si="172"/>
        <v>0</v>
      </c>
      <c r="X346" s="160">
        <f t="shared" si="153"/>
        <v>97.299146231676559</v>
      </c>
      <c r="Y346" s="161">
        <f t="shared" si="153"/>
        <v>100</v>
      </c>
      <c r="Z346" s="161">
        <f t="shared" si="153"/>
        <v>96.590901330046236</v>
      </c>
      <c r="AA346" s="161">
        <f t="shared" si="153"/>
        <v>100</v>
      </c>
      <c r="AB346" s="162">
        <f t="shared" si="153"/>
        <v>100</v>
      </c>
      <c r="AC346" s="165"/>
      <c r="AD346" s="166"/>
      <c r="AE346" s="167"/>
    </row>
    <row r="347" spans="1:31" ht="12.95" customHeight="1" x14ac:dyDescent="0.25">
      <c r="A347" s="171">
        <v>1314</v>
      </c>
      <c r="B347" s="158">
        <v>339</v>
      </c>
      <c r="C347" s="159" t="s">
        <v>1560</v>
      </c>
      <c r="D347" s="160">
        <f t="shared" si="167"/>
        <v>1490.3</v>
      </c>
      <c r="E347" s="161">
        <v>737.9</v>
      </c>
      <c r="F347" s="161">
        <v>752.4</v>
      </c>
      <c r="G347" s="161">
        <v>0</v>
      </c>
      <c r="H347" s="162">
        <v>0</v>
      </c>
      <c r="I347" s="160">
        <f t="shared" si="169"/>
        <v>1498</v>
      </c>
      <c r="J347" s="161">
        <v>737.9</v>
      </c>
      <c r="K347" s="161">
        <v>752.4</v>
      </c>
      <c r="L347" s="161">
        <v>0</v>
      </c>
      <c r="M347" s="163">
        <v>7.7</v>
      </c>
      <c r="N347" s="160">
        <f t="shared" si="179"/>
        <v>1477.0604000000001</v>
      </c>
      <c r="O347" s="161">
        <v>737.9</v>
      </c>
      <c r="P347" s="161">
        <v>731.46040000000005</v>
      </c>
      <c r="Q347" s="161">
        <v>0</v>
      </c>
      <c r="R347" s="162">
        <v>7.7</v>
      </c>
      <c r="S347" s="164">
        <f t="shared" si="172"/>
        <v>-20.939599999999928</v>
      </c>
      <c r="T347" s="161">
        <f t="shared" si="172"/>
        <v>0</v>
      </c>
      <c r="U347" s="161">
        <f t="shared" si="172"/>
        <v>-20.939599999999928</v>
      </c>
      <c r="V347" s="161">
        <f t="shared" si="172"/>
        <v>0</v>
      </c>
      <c r="W347" s="163">
        <f t="shared" si="172"/>
        <v>0</v>
      </c>
      <c r="X347" s="160">
        <f t="shared" si="153"/>
        <v>98.602162883845139</v>
      </c>
      <c r="Y347" s="161">
        <f t="shared" si="153"/>
        <v>100</v>
      </c>
      <c r="Z347" s="161">
        <f t="shared" si="153"/>
        <v>97.216959064327497</v>
      </c>
      <c r="AA347" s="161">
        <f t="shared" si="153"/>
        <v>0</v>
      </c>
      <c r="AB347" s="162">
        <f t="shared" si="153"/>
        <v>100</v>
      </c>
      <c r="AC347" s="165"/>
      <c r="AD347" s="166"/>
      <c r="AE347" s="167"/>
    </row>
    <row r="348" spans="1:31" ht="12.95" customHeight="1" x14ac:dyDescent="0.25">
      <c r="A348" s="171">
        <v>1315</v>
      </c>
      <c r="B348" s="158">
        <v>340</v>
      </c>
      <c r="C348" s="159" t="s">
        <v>1561</v>
      </c>
      <c r="D348" s="160">
        <f t="shared" si="167"/>
        <v>2445</v>
      </c>
      <c r="E348" s="161">
        <v>893.2</v>
      </c>
      <c r="F348" s="161">
        <v>1531.7</v>
      </c>
      <c r="G348" s="161">
        <v>20.100000000000001</v>
      </c>
      <c r="H348" s="162">
        <v>0</v>
      </c>
      <c r="I348" s="160">
        <f t="shared" si="169"/>
        <v>2463.7999999999997</v>
      </c>
      <c r="J348" s="161">
        <v>893.2</v>
      </c>
      <c r="K348" s="161">
        <v>1531.6999999999998</v>
      </c>
      <c r="L348" s="161">
        <v>20.100000000000001</v>
      </c>
      <c r="M348" s="163">
        <v>18.8</v>
      </c>
      <c r="N348" s="160">
        <f t="shared" si="179"/>
        <v>2463.7999999999997</v>
      </c>
      <c r="O348" s="161">
        <v>893.2</v>
      </c>
      <c r="P348" s="161">
        <v>1531.6999999999998</v>
      </c>
      <c r="Q348" s="161">
        <v>20.100000000000001</v>
      </c>
      <c r="R348" s="162">
        <v>18.8</v>
      </c>
      <c r="S348" s="164">
        <f t="shared" si="172"/>
        <v>0</v>
      </c>
      <c r="T348" s="161">
        <f t="shared" si="172"/>
        <v>0</v>
      </c>
      <c r="U348" s="161">
        <f t="shared" si="172"/>
        <v>0</v>
      </c>
      <c r="V348" s="161">
        <f t="shared" si="172"/>
        <v>0</v>
      </c>
      <c r="W348" s="163">
        <f t="shared" si="172"/>
        <v>0</v>
      </c>
      <c r="X348" s="160">
        <f t="shared" si="153"/>
        <v>100</v>
      </c>
      <c r="Y348" s="161">
        <f t="shared" si="153"/>
        <v>100</v>
      </c>
      <c r="Z348" s="161">
        <f t="shared" si="153"/>
        <v>100</v>
      </c>
      <c r="AA348" s="161">
        <f t="shared" si="153"/>
        <v>100</v>
      </c>
      <c r="AB348" s="162">
        <f t="shared" si="153"/>
        <v>100</v>
      </c>
      <c r="AC348" s="165"/>
      <c r="AD348" s="166"/>
      <c r="AE348" s="167"/>
    </row>
    <row r="349" spans="1:31" ht="12.95" customHeight="1" x14ac:dyDescent="0.25">
      <c r="A349" s="171">
        <v>1316</v>
      </c>
      <c r="B349" s="158">
        <v>341</v>
      </c>
      <c r="C349" s="159" t="s">
        <v>1317</v>
      </c>
      <c r="D349" s="160">
        <f t="shared" si="167"/>
        <v>5632.1</v>
      </c>
      <c r="E349" s="161">
        <v>1511.4</v>
      </c>
      <c r="F349" s="161">
        <v>4120.7</v>
      </c>
      <c r="G349" s="161">
        <v>0</v>
      </c>
      <c r="H349" s="162">
        <v>0</v>
      </c>
      <c r="I349" s="160">
        <f t="shared" si="169"/>
        <v>5714.4000000000005</v>
      </c>
      <c r="J349" s="161">
        <v>1511.4</v>
      </c>
      <c r="K349" s="161">
        <v>4120.7</v>
      </c>
      <c r="L349" s="161">
        <v>0</v>
      </c>
      <c r="M349" s="163">
        <v>82.3</v>
      </c>
      <c r="N349" s="160">
        <f t="shared" si="179"/>
        <v>5707.2110000000002</v>
      </c>
      <c r="O349" s="161">
        <v>1511.4</v>
      </c>
      <c r="P349" s="161">
        <v>4113.5109999999995</v>
      </c>
      <c r="Q349" s="161">
        <v>0</v>
      </c>
      <c r="R349" s="162">
        <v>82.3</v>
      </c>
      <c r="S349" s="164">
        <f t="shared" si="172"/>
        <v>-7.1890000000003056</v>
      </c>
      <c r="T349" s="161">
        <f t="shared" si="172"/>
        <v>0</v>
      </c>
      <c r="U349" s="161">
        <f t="shared" si="172"/>
        <v>-7.1890000000003056</v>
      </c>
      <c r="V349" s="161">
        <f t="shared" si="172"/>
        <v>0</v>
      </c>
      <c r="W349" s="163">
        <f t="shared" si="172"/>
        <v>0</v>
      </c>
      <c r="X349" s="160">
        <f t="shared" si="153"/>
        <v>99.874195016099677</v>
      </c>
      <c r="Y349" s="161">
        <f t="shared" si="153"/>
        <v>100</v>
      </c>
      <c r="Z349" s="161">
        <f t="shared" si="153"/>
        <v>99.825539350110418</v>
      </c>
      <c r="AA349" s="161">
        <f t="shared" si="153"/>
        <v>0</v>
      </c>
      <c r="AB349" s="162">
        <f t="shared" si="153"/>
        <v>100</v>
      </c>
      <c r="AC349" s="165"/>
      <c r="AD349" s="166"/>
      <c r="AE349" s="167"/>
    </row>
    <row r="350" spans="1:31" ht="12.95" customHeight="1" x14ac:dyDescent="0.25">
      <c r="A350" s="171">
        <v>1317</v>
      </c>
      <c r="B350" s="158">
        <v>342</v>
      </c>
      <c r="C350" s="159" t="s">
        <v>1562</v>
      </c>
      <c r="D350" s="160">
        <f t="shared" si="167"/>
        <v>3913.6</v>
      </c>
      <c r="E350" s="161">
        <v>1398.4</v>
      </c>
      <c r="F350" s="161">
        <v>2515.1999999999998</v>
      </c>
      <c r="G350" s="161">
        <v>0</v>
      </c>
      <c r="H350" s="162">
        <v>0</v>
      </c>
      <c r="I350" s="160">
        <f t="shared" si="169"/>
        <v>3942.3</v>
      </c>
      <c r="J350" s="161">
        <v>1398.4</v>
      </c>
      <c r="K350" s="161">
        <v>2515.2000000000003</v>
      </c>
      <c r="L350" s="161">
        <v>0</v>
      </c>
      <c r="M350" s="163">
        <v>28.7</v>
      </c>
      <c r="N350" s="160">
        <f t="shared" si="179"/>
        <v>3854.0119999999997</v>
      </c>
      <c r="O350" s="161">
        <v>1398.4</v>
      </c>
      <c r="P350" s="161">
        <v>2426.9119999999998</v>
      </c>
      <c r="Q350" s="161">
        <v>0</v>
      </c>
      <c r="R350" s="162">
        <v>28.7</v>
      </c>
      <c r="S350" s="164">
        <f t="shared" si="172"/>
        <v>-88.288000000000466</v>
      </c>
      <c r="T350" s="161">
        <f t="shared" si="172"/>
        <v>0</v>
      </c>
      <c r="U350" s="161">
        <f t="shared" si="172"/>
        <v>-88.288000000000466</v>
      </c>
      <c r="V350" s="161">
        <f t="shared" si="172"/>
        <v>0</v>
      </c>
      <c r="W350" s="163">
        <f t="shared" si="172"/>
        <v>0</v>
      </c>
      <c r="X350" s="160">
        <f t="shared" si="153"/>
        <v>97.760495142429534</v>
      </c>
      <c r="Y350" s="161">
        <f t="shared" si="153"/>
        <v>100</v>
      </c>
      <c r="Z350" s="161">
        <f t="shared" si="153"/>
        <v>96.489821882951631</v>
      </c>
      <c r="AA350" s="161">
        <f t="shared" si="153"/>
        <v>0</v>
      </c>
      <c r="AB350" s="162">
        <f t="shared" si="153"/>
        <v>100</v>
      </c>
      <c r="AC350" s="165"/>
      <c r="AD350" s="166"/>
      <c r="AE350" s="167"/>
    </row>
    <row r="351" spans="1:31" ht="12.95" customHeight="1" x14ac:dyDescent="0.25">
      <c r="A351" s="171">
        <v>1318</v>
      </c>
      <c r="B351" s="158">
        <v>343</v>
      </c>
      <c r="C351" s="159" t="s">
        <v>1563</v>
      </c>
      <c r="D351" s="160">
        <f t="shared" si="167"/>
        <v>2963</v>
      </c>
      <c r="E351" s="161">
        <v>973.4</v>
      </c>
      <c r="F351" s="161">
        <v>1956.2</v>
      </c>
      <c r="G351" s="161">
        <v>33.4</v>
      </c>
      <c r="H351" s="162">
        <v>0</v>
      </c>
      <c r="I351" s="160">
        <f t="shared" si="169"/>
        <v>2982.6</v>
      </c>
      <c r="J351" s="161">
        <v>973.4</v>
      </c>
      <c r="K351" s="161">
        <v>1956.2</v>
      </c>
      <c r="L351" s="161">
        <v>33.4</v>
      </c>
      <c r="M351" s="163">
        <v>19.600000000000001</v>
      </c>
      <c r="N351" s="160">
        <f t="shared" si="179"/>
        <v>2830.473</v>
      </c>
      <c r="O351" s="161">
        <v>973.4</v>
      </c>
      <c r="P351" s="161">
        <v>1804.0730000000001</v>
      </c>
      <c r="Q351" s="161">
        <v>33.4</v>
      </c>
      <c r="R351" s="162">
        <v>19.600000000000001</v>
      </c>
      <c r="S351" s="164">
        <f t="shared" si="172"/>
        <v>-152.12699999999995</v>
      </c>
      <c r="T351" s="161">
        <f t="shared" si="172"/>
        <v>0</v>
      </c>
      <c r="U351" s="161">
        <f t="shared" si="172"/>
        <v>-152.12699999999995</v>
      </c>
      <c r="V351" s="161">
        <f t="shared" si="172"/>
        <v>0</v>
      </c>
      <c r="W351" s="163">
        <f t="shared" si="172"/>
        <v>0</v>
      </c>
      <c r="X351" s="160">
        <f t="shared" si="153"/>
        <v>94.899517199758606</v>
      </c>
      <c r="Y351" s="161">
        <f t="shared" si="153"/>
        <v>100</v>
      </c>
      <c r="Z351" s="161">
        <f t="shared" si="153"/>
        <v>92.223341171659342</v>
      </c>
      <c r="AA351" s="161">
        <f t="shared" si="153"/>
        <v>100</v>
      </c>
      <c r="AB351" s="162">
        <f t="shared" si="153"/>
        <v>100</v>
      </c>
      <c r="AC351" s="165"/>
      <c r="AD351" s="166"/>
      <c r="AE351" s="167"/>
    </row>
    <row r="352" spans="1:31" ht="12.95" customHeight="1" x14ac:dyDescent="0.25">
      <c r="A352" s="171">
        <v>1319</v>
      </c>
      <c r="B352" s="158">
        <v>344</v>
      </c>
      <c r="C352" s="159" t="s">
        <v>1559</v>
      </c>
      <c r="D352" s="160">
        <f t="shared" si="167"/>
        <v>3400.5</v>
      </c>
      <c r="E352" s="161">
        <v>1231.8</v>
      </c>
      <c r="F352" s="161">
        <v>2168.6999999999998</v>
      </c>
      <c r="G352" s="161">
        <v>0</v>
      </c>
      <c r="H352" s="162">
        <v>0</v>
      </c>
      <c r="I352" s="160">
        <f t="shared" si="169"/>
        <v>3677.3</v>
      </c>
      <c r="J352" s="161">
        <v>1231.8</v>
      </c>
      <c r="K352" s="161">
        <v>2418.7000000000003</v>
      </c>
      <c r="L352" s="161">
        <v>0</v>
      </c>
      <c r="M352" s="163">
        <v>26.8</v>
      </c>
      <c r="N352" s="160">
        <f t="shared" si="179"/>
        <v>3417.6460999999999</v>
      </c>
      <c r="O352" s="161">
        <v>1231.8</v>
      </c>
      <c r="P352" s="161">
        <v>2159.0461</v>
      </c>
      <c r="Q352" s="161">
        <v>0</v>
      </c>
      <c r="R352" s="162">
        <v>26.8</v>
      </c>
      <c r="S352" s="164">
        <f t="shared" si="172"/>
        <v>-259.65390000000025</v>
      </c>
      <c r="T352" s="161">
        <f t="shared" si="172"/>
        <v>0</v>
      </c>
      <c r="U352" s="161">
        <f t="shared" si="172"/>
        <v>-259.65390000000025</v>
      </c>
      <c r="V352" s="161">
        <f t="shared" si="172"/>
        <v>0</v>
      </c>
      <c r="W352" s="163">
        <f t="shared" si="172"/>
        <v>0</v>
      </c>
      <c r="X352" s="160">
        <f t="shared" si="153"/>
        <v>92.939006880047856</v>
      </c>
      <c r="Y352" s="161">
        <f t="shared" si="153"/>
        <v>100</v>
      </c>
      <c r="Z352" s="161">
        <f t="shared" si="153"/>
        <v>89.264733121098104</v>
      </c>
      <c r="AA352" s="161">
        <f t="shared" si="153"/>
        <v>0</v>
      </c>
      <c r="AB352" s="162">
        <f t="shared" si="153"/>
        <v>100</v>
      </c>
      <c r="AC352" s="165"/>
      <c r="AD352" s="166"/>
      <c r="AE352" s="167"/>
    </row>
    <row r="353" spans="1:31" ht="12.95" customHeight="1" x14ac:dyDescent="0.25">
      <c r="A353" s="171">
        <v>1330</v>
      </c>
      <c r="B353" s="158">
        <v>355</v>
      </c>
      <c r="C353" s="159" t="s">
        <v>1564</v>
      </c>
      <c r="D353" s="160">
        <f>SUM(E353:H353)</f>
        <v>29647.600000000002</v>
      </c>
      <c r="E353" s="161">
        <v>2053.9</v>
      </c>
      <c r="F353" s="161">
        <v>27593.7</v>
      </c>
      <c r="G353" s="161">
        <v>0</v>
      </c>
      <c r="H353" s="162">
        <v>0</v>
      </c>
      <c r="I353" s="160">
        <f>SUM(J353:M353)</f>
        <v>30356.500000000004</v>
      </c>
      <c r="J353" s="161">
        <v>2053.9</v>
      </c>
      <c r="K353" s="161">
        <v>27343.7</v>
      </c>
      <c r="L353" s="161">
        <v>0</v>
      </c>
      <c r="M353" s="163">
        <v>958.9</v>
      </c>
      <c r="N353" s="160">
        <f>SUM(O353:R353)</f>
        <v>30481.500000000004</v>
      </c>
      <c r="O353" s="161">
        <v>2053.9</v>
      </c>
      <c r="P353" s="161">
        <v>27468.7</v>
      </c>
      <c r="Q353" s="161">
        <v>0</v>
      </c>
      <c r="R353" s="162">
        <v>958.9</v>
      </c>
      <c r="S353" s="164">
        <f>N353-I353</f>
        <v>125</v>
      </c>
      <c r="T353" s="161">
        <f>O353-J353</f>
        <v>0</v>
      </c>
      <c r="U353" s="161">
        <f>P353-K353</f>
        <v>125</v>
      </c>
      <c r="V353" s="161">
        <f>Q353-L353</f>
        <v>0</v>
      </c>
      <c r="W353" s="163">
        <f>R353-M353</f>
        <v>0</v>
      </c>
      <c r="X353" s="160">
        <f>IF(I353=0,0,N353/I353*100)</f>
        <v>100.4117734257902</v>
      </c>
      <c r="Y353" s="161">
        <f>IF(J353=0,0,O353/J353*100)</f>
        <v>100</v>
      </c>
      <c r="Z353" s="161">
        <f>IF(K353=0,0,P353/K353*100)</f>
        <v>100.45714369306276</v>
      </c>
      <c r="AA353" s="161">
        <f>IF(L353=0,0,Q353/L353*100)</f>
        <v>0</v>
      </c>
      <c r="AB353" s="162">
        <f>IF(M353=0,0,R353/M353*100)</f>
        <v>100</v>
      </c>
      <c r="AC353" s="165"/>
      <c r="AD353" s="166"/>
      <c r="AE353" s="167"/>
    </row>
    <row r="354" spans="1:31" ht="12.95" customHeight="1" x14ac:dyDescent="0.25">
      <c r="A354" s="171">
        <v>1320</v>
      </c>
      <c r="B354" s="158">
        <v>345</v>
      </c>
      <c r="C354" s="159" t="s">
        <v>1565</v>
      </c>
      <c r="D354" s="160">
        <f t="shared" si="167"/>
        <v>2109.7999999999997</v>
      </c>
      <c r="E354" s="161">
        <v>982.4</v>
      </c>
      <c r="F354" s="161">
        <v>1038.8</v>
      </c>
      <c r="G354" s="161">
        <v>88.6</v>
      </c>
      <c r="H354" s="162">
        <v>0</v>
      </c>
      <c r="I354" s="160">
        <f t="shared" si="169"/>
        <v>2128.7999999999997</v>
      </c>
      <c r="J354" s="161">
        <v>982.4</v>
      </c>
      <c r="K354" s="161">
        <v>1038.8</v>
      </c>
      <c r="L354" s="161">
        <v>88.6</v>
      </c>
      <c r="M354" s="163">
        <v>19</v>
      </c>
      <c r="N354" s="160">
        <f t="shared" si="179"/>
        <v>2096.6873999999998</v>
      </c>
      <c r="O354" s="161">
        <v>982.4</v>
      </c>
      <c r="P354" s="161">
        <v>1006.6873999999999</v>
      </c>
      <c r="Q354" s="161">
        <v>88.6</v>
      </c>
      <c r="R354" s="162">
        <v>19</v>
      </c>
      <c r="S354" s="164">
        <f t="shared" si="172"/>
        <v>-32.112599999999929</v>
      </c>
      <c r="T354" s="161">
        <f t="shared" si="172"/>
        <v>0</v>
      </c>
      <c r="U354" s="161">
        <f t="shared" si="172"/>
        <v>-32.112600000000043</v>
      </c>
      <c r="V354" s="161">
        <f t="shared" si="172"/>
        <v>0</v>
      </c>
      <c r="W354" s="163">
        <f t="shared" si="172"/>
        <v>0</v>
      </c>
      <c r="X354" s="160">
        <f t="shared" si="153"/>
        <v>98.491516347237891</v>
      </c>
      <c r="Y354" s="161">
        <f t="shared" si="153"/>
        <v>100</v>
      </c>
      <c r="Z354" s="161">
        <f t="shared" si="153"/>
        <v>96.908683095879852</v>
      </c>
      <c r="AA354" s="161">
        <f t="shared" si="153"/>
        <v>100</v>
      </c>
      <c r="AB354" s="162">
        <f t="shared" si="153"/>
        <v>100</v>
      </c>
      <c r="AC354" s="165"/>
      <c r="AD354" s="166"/>
      <c r="AE354" s="167"/>
    </row>
    <row r="355" spans="1:31" ht="12.95" customHeight="1" x14ac:dyDescent="0.25">
      <c r="A355" s="171">
        <v>1321</v>
      </c>
      <c r="B355" s="158">
        <v>346</v>
      </c>
      <c r="C355" s="159" t="s">
        <v>1566</v>
      </c>
      <c r="D355" s="160">
        <f t="shared" si="167"/>
        <v>3457.9</v>
      </c>
      <c r="E355" s="161">
        <v>1070.4000000000001</v>
      </c>
      <c r="F355" s="161">
        <v>2258.6999999999998</v>
      </c>
      <c r="G355" s="161">
        <v>128.80000000000001</v>
      </c>
      <c r="H355" s="162">
        <v>0</v>
      </c>
      <c r="I355" s="160">
        <f t="shared" si="169"/>
        <v>3495.7000000000007</v>
      </c>
      <c r="J355" s="161">
        <v>1070.4000000000001</v>
      </c>
      <c r="K355" s="161">
        <v>2258.7000000000003</v>
      </c>
      <c r="L355" s="161">
        <v>128.80000000000001</v>
      </c>
      <c r="M355" s="163">
        <v>37.799999999999997</v>
      </c>
      <c r="N355" s="160">
        <f t="shared" si="179"/>
        <v>3470.0130000000004</v>
      </c>
      <c r="O355" s="161">
        <v>1070.4000000000001</v>
      </c>
      <c r="P355" s="161">
        <v>2233.0129999999999</v>
      </c>
      <c r="Q355" s="161">
        <v>128.80000000000001</v>
      </c>
      <c r="R355" s="162">
        <v>37.799999999999997</v>
      </c>
      <c r="S355" s="164">
        <f t="shared" si="172"/>
        <v>-25.687000000000353</v>
      </c>
      <c r="T355" s="161">
        <f t="shared" si="172"/>
        <v>0</v>
      </c>
      <c r="U355" s="161">
        <f t="shared" si="172"/>
        <v>-25.687000000000353</v>
      </c>
      <c r="V355" s="161">
        <f t="shared" si="172"/>
        <v>0</v>
      </c>
      <c r="W355" s="163">
        <f t="shared" si="172"/>
        <v>0</v>
      </c>
      <c r="X355" s="160">
        <f t="shared" si="153"/>
        <v>99.265182939039377</v>
      </c>
      <c r="Y355" s="161">
        <f t="shared" si="153"/>
        <v>100</v>
      </c>
      <c r="Z355" s="161">
        <f t="shared" si="153"/>
        <v>98.862752910966464</v>
      </c>
      <c r="AA355" s="161">
        <f t="shared" si="153"/>
        <v>100</v>
      </c>
      <c r="AB355" s="162">
        <f t="shared" si="153"/>
        <v>100</v>
      </c>
      <c r="AC355" s="165"/>
      <c r="AD355" s="166"/>
      <c r="AE355" s="167"/>
    </row>
    <row r="356" spans="1:31" ht="12.95" customHeight="1" x14ac:dyDescent="0.25">
      <c r="A356" s="171">
        <v>1322</v>
      </c>
      <c r="B356" s="158">
        <v>347</v>
      </c>
      <c r="C356" s="159" t="s">
        <v>1567</v>
      </c>
      <c r="D356" s="160">
        <f t="shared" si="167"/>
        <v>2239.3000000000002</v>
      </c>
      <c r="E356" s="161">
        <v>980.6</v>
      </c>
      <c r="F356" s="161">
        <v>1258.7</v>
      </c>
      <c r="G356" s="161">
        <v>0</v>
      </c>
      <c r="H356" s="162">
        <v>0</v>
      </c>
      <c r="I356" s="160">
        <f t="shared" si="169"/>
        <v>2264.2000000000003</v>
      </c>
      <c r="J356" s="161">
        <v>980.6</v>
      </c>
      <c r="K356" s="161">
        <v>1258.7</v>
      </c>
      <c r="L356" s="161">
        <v>0</v>
      </c>
      <c r="M356" s="163">
        <v>24.9</v>
      </c>
      <c r="N356" s="160">
        <f t="shared" si="179"/>
        <v>2261.3786</v>
      </c>
      <c r="O356" s="161">
        <v>980.6</v>
      </c>
      <c r="P356" s="161">
        <v>1255.8786</v>
      </c>
      <c r="Q356" s="161">
        <v>0</v>
      </c>
      <c r="R356" s="162">
        <v>24.9</v>
      </c>
      <c r="S356" s="164">
        <f t="shared" si="172"/>
        <v>-2.821400000000267</v>
      </c>
      <c r="T356" s="161">
        <f t="shared" si="172"/>
        <v>0</v>
      </c>
      <c r="U356" s="161">
        <f t="shared" si="172"/>
        <v>-2.8214000000000397</v>
      </c>
      <c r="V356" s="161">
        <f t="shared" si="172"/>
        <v>0</v>
      </c>
      <c r="W356" s="163">
        <f t="shared" si="172"/>
        <v>0</v>
      </c>
      <c r="X356" s="160">
        <f t="shared" si="153"/>
        <v>99.875390866531205</v>
      </c>
      <c r="Y356" s="161">
        <f t="shared" si="153"/>
        <v>100</v>
      </c>
      <c r="Z356" s="161">
        <f t="shared" si="153"/>
        <v>99.775848097243184</v>
      </c>
      <c r="AA356" s="161">
        <f t="shared" si="153"/>
        <v>0</v>
      </c>
      <c r="AB356" s="162">
        <f t="shared" si="153"/>
        <v>100</v>
      </c>
      <c r="AC356" s="165"/>
      <c r="AD356" s="166"/>
      <c r="AE356" s="167"/>
    </row>
    <row r="357" spans="1:31" ht="12.95" customHeight="1" x14ac:dyDescent="0.25">
      <c r="A357" s="171">
        <v>1323</v>
      </c>
      <c r="B357" s="158">
        <v>348</v>
      </c>
      <c r="C357" s="159" t="s">
        <v>1568</v>
      </c>
      <c r="D357" s="160">
        <f t="shared" si="167"/>
        <v>3001.1000000000004</v>
      </c>
      <c r="E357" s="161">
        <v>895.7</v>
      </c>
      <c r="F357" s="161">
        <v>2105.4</v>
      </c>
      <c r="G357" s="161">
        <v>0</v>
      </c>
      <c r="H357" s="162">
        <v>0</v>
      </c>
      <c r="I357" s="160">
        <f t="shared" si="169"/>
        <v>3027.0000000000005</v>
      </c>
      <c r="J357" s="161">
        <v>895.7</v>
      </c>
      <c r="K357" s="161">
        <v>2105.4</v>
      </c>
      <c r="L357" s="161">
        <v>0</v>
      </c>
      <c r="M357" s="163">
        <v>25.9</v>
      </c>
      <c r="N357" s="160">
        <f t="shared" si="179"/>
        <v>3026.8570000000004</v>
      </c>
      <c r="O357" s="161">
        <v>895.7</v>
      </c>
      <c r="P357" s="161">
        <v>2105.2570000000001</v>
      </c>
      <c r="Q357" s="161">
        <v>0</v>
      </c>
      <c r="R357" s="162">
        <v>25.9</v>
      </c>
      <c r="S357" s="164">
        <f t="shared" si="172"/>
        <v>-0.1430000000000291</v>
      </c>
      <c r="T357" s="161">
        <f t="shared" si="172"/>
        <v>0</v>
      </c>
      <c r="U357" s="161">
        <f t="shared" si="172"/>
        <v>-0.1430000000000291</v>
      </c>
      <c r="V357" s="161">
        <f t="shared" si="172"/>
        <v>0</v>
      </c>
      <c r="W357" s="163">
        <f t="shared" si="172"/>
        <v>0</v>
      </c>
      <c r="X357" s="160">
        <f t="shared" si="153"/>
        <v>99.995275850677231</v>
      </c>
      <c r="Y357" s="161">
        <f t="shared" si="153"/>
        <v>100</v>
      </c>
      <c r="Z357" s="161">
        <f t="shared" si="153"/>
        <v>99.993207941483803</v>
      </c>
      <c r="AA357" s="161">
        <f t="shared" si="153"/>
        <v>0</v>
      </c>
      <c r="AB357" s="162">
        <f t="shared" si="153"/>
        <v>100</v>
      </c>
      <c r="AC357" s="165"/>
      <c r="AD357" s="166"/>
      <c r="AE357" s="167"/>
    </row>
    <row r="358" spans="1:31" ht="12.95" customHeight="1" x14ac:dyDescent="0.25">
      <c r="A358" s="171">
        <v>1324</v>
      </c>
      <c r="B358" s="158">
        <v>349</v>
      </c>
      <c r="C358" s="159" t="s">
        <v>1569</v>
      </c>
      <c r="D358" s="160">
        <f t="shared" si="167"/>
        <v>3445.7999999999997</v>
      </c>
      <c r="E358" s="161">
        <v>1256.5999999999999</v>
      </c>
      <c r="F358" s="161">
        <v>2189.1999999999998</v>
      </c>
      <c r="G358" s="161">
        <v>0</v>
      </c>
      <c r="H358" s="162">
        <v>0</v>
      </c>
      <c r="I358" s="160">
        <f t="shared" si="169"/>
        <v>3472.1</v>
      </c>
      <c r="J358" s="161">
        <v>1256.5999999999999</v>
      </c>
      <c r="K358" s="161">
        <v>2189.1999999999998</v>
      </c>
      <c r="L358" s="161">
        <v>0</v>
      </c>
      <c r="M358" s="163">
        <v>26.3</v>
      </c>
      <c r="N358" s="160">
        <f t="shared" si="179"/>
        <v>3467.8160000000003</v>
      </c>
      <c r="O358" s="161">
        <v>1256.5999999999999</v>
      </c>
      <c r="P358" s="161">
        <v>2184.9160000000002</v>
      </c>
      <c r="Q358" s="161">
        <v>0</v>
      </c>
      <c r="R358" s="162">
        <v>26.3</v>
      </c>
      <c r="S358" s="164">
        <f t="shared" si="172"/>
        <v>-4.2839999999996508</v>
      </c>
      <c r="T358" s="161">
        <f t="shared" si="172"/>
        <v>0</v>
      </c>
      <c r="U358" s="161">
        <f t="shared" si="172"/>
        <v>-4.2839999999996508</v>
      </c>
      <c r="V358" s="161">
        <f t="shared" si="172"/>
        <v>0</v>
      </c>
      <c r="W358" s="163">
        <f t="shared" si="172"/>
        <v>0</v>
      </c>
      <c r="X358" s="160">
        <f t="shared" si="153"/>
        <v>99.876616456899285</v>
      </c>
      <c r="Y358" s="161">
        <f t="shared" si="153"/>
        <v>100</v>
      </c>
      <c r="Z358" s="161">
        <f t="shared" si="153"/>
        <v>99.804312077471238</v>
      </c>
      <c r="AA358" s="161">
        <f t="shared" si="153"/>
        <v>0</v>
      </c>
      <c r="AB358" s="162">
        <f t="shared" si="153"/>
        <v>100</v>
      </c>
      <c r="AC358" s="165"/>
      <c r="AD358" s="166"/>
      <c r="AE358" s="167"/>
    </row>
    <row r="359" spans="1:31" ht="12.95" customHeight="1" x14ac:dyDescent="0.25">
      <c r="A359" s="171">
        <v>1325</v>
      </c>
      <c r="B359" s="158">
        <v>350</v>
      </c>
      <c r="C359" s="159" t="s">
        <v>1570</v>
      </c>
      <c r="D359" s="160">
        <f t="shared" si="167"/>
        <v>2261.8999999999996</v>
      </c>
      <c r="E359" s="161">
        <v>1004.3</v>
      </c>
      <c r="F359" s="161">
        <v>1257.5999999999999</v>
      </c>
      <c r="G359" s="161">
        <v>0</v>
      </c>
      <c r="H359" s="162">
        <v>0</v>
      </c>
      <c r="I359" s="160">
        <f t="shared" si="169"/>
        <v>2290.5999999999995</v>
      </c>
      <c r="J359" s="161">
        <v>1004.3</v>
      </c>
      <c r="K359" s="161">
        <v>1257.5999999999999</v>
      </c>
      <c r="L359" s="161">
        <v>0</v>
      </c>
      <c r="M359" s="163">
        <v>28.7</v>
      </c>
      <c r="N359" s="160">
        <f t="shared" si="179"/>
        <v>2290.5999999999995</v>
      </c>
      <c r="O359" s="161">
        <v>1004.3</v>
      </c>
      <c r="P359" s="161">
        <v>1257.5999999999999</v>
      </c>
      <c r="Q359" s="161">
        <v>0</v>
      </c>
      <c r="R359" s="162">
        <v>28.7</v>
      </c>
      <c r="S359" s="164">
        <f t="shared" si="172"/>
        <v>0</v>
      </c>
      <c r="T359" s="161">
        <f t="shared" si="172"/>
        <v>0</v>
      </c>
      <c r="U359" s="161">
        <f t="shared" si="172"/>
        <v>0</v>
      </c>
      <c r="V359" s="161">
        <f t="shared" si="172"/>
        <v>0</v>
      </c>
      <c r="W359" s="163">
        <f t="shared" si="172"/>
        <v>0</v>
      </c>
      <c r="X359" s="160">
        <f t="shared" si="153"/>
        <v>100</v>
      </c>
      <c r="Y359" s="161">
        <f t="shared" si="153"/>
        <v>100</v>
      </c>
      <c r="Z359" s="161">
        <f t="shared" si="153"/>
        <v>100</v>
      </c>
      <c r="AA359" s="161">
        <f t="shared" si="153"/>
        <v>0</v>
      </c>
      <c r="AB359" s="162">
        <f t="shared" si="153"/>
        <v>100</v>
      </c>
      <c r="AC359" s="165"/>
      <c r="AD359" s="166"/>
      <c r="AE359" s="167"/>
    </row>
    <row r="360" spans="1:31" ht="12.95" customHeight="1" x14ac:dyDescent="0.25">
      <c r="A360" s="171">
        <v>1326</v>
      </c>
      <c r="B360" s="158">
        <v>351</v>
      </c>
      <c r="C360" s="159" t="s">
        <v>1571</v>
      </c>
      <c r="D360" s="160">
        <f t="shared" si="167"/>
        <v>3524.2</v>
      </c>
      <c r="E360" s="161">
        <v>1154.7</v>
      </c>
      <c r="F360" s="161">
        <v>2369.5</v>
      </c>
      <c r="G360" s="161">
        <v>0</v>
      </c>
      <c r="H360" s="162">
        <v>0</v>
      </c>
      <c r="I360" s="160">
        <f t="shared" si="169"/>
        <v>3560.3999999999996</v>
      </c>
      <c r="J360" s="161">
        <v>1154.7</v>
      </c>
      <c r="K360" s="161">
        <v>2369.5</v>
      </c>
      <c r="L360" s="161">
        <v>0</v>
      </c>
      <c r="M360" s="163">
        <v>36.200000000000003</v>
      </c>
      <c r="N360" s="160">
        <f t="shared" si="179"/>
        <v>3560.38</v>
      </c>
      <c r="O360" s="161">
        <v>1154.7</v>
      </c>
      <c r="P360" s="161">
        <v>2369.48</v>
      </c>
      <c r="Q360" s="161">
        <v>0</v>
      </c>
      <c r="R360" s="162">
        <v>36.200000000000003</v>
      </c>
      <c r="S360" s="164">
        <f t="shared" si="172"/>
        <v>-1.9999999999527063E-2</v>
      </c>
      <c r="T360" s="161">
        <f t="shared" si="172"/>
        <v>0</v>
      </c>
      <c r="U360" s="161">
        <f t="shared" si="172"/>
        <v>-1.999999999998181E-2</v>
      </c>
      <c r="V360" s="161">
        <f t="shared" si="172"/>
        <v>0</v>
      </c>
      <c r="W360" s="163">
        <f t="shared" si="172"/>
        <v>0</v>
      </c>
      <c r="X360" s="160">
        <f t="shared" si="153"/>
        <v>99.999438265363466</v>
      </c>
      <c r="Y360" s="161">
        <f t="shared" si="153"/>
        <v>100</v>
      </c>
      <c r="Z360" s="161">
        <f t="shared" si="153"/>
        <v>99.999155940071745</v>
      </c>
      <c r="AA360" s="161">
        <f t="shared" si="153"/>
        <v>0</v>
      </c>
      <c r="AB360" s="162">
        <f t="shared" si="153"/>
        <v>100</v>
      </c>
      <c r="AC360" s="165"/>
      <c r="AD360" s="166"/>
      <c r="AE360" s="167"/>
    </row>
    <row r="361" spans="1:31" ht="12.95" customHeight="1" x14ac:dyDescent="0.25">
      <c r="A361" s="171">
        <v>1327</v>
      </c>
      <c r="B361" s="158">
        <v>352</v>
      </c>
      <c r="C361" s="159" t="s">
        <v>1572</v>
      </c>
      <c r="D361" s="160">
        <f t="shared" si="167"/>
        <v>2680.6000000000004</v>
      </c>
      <c r="E361" s="161">
        <v>1101.4000000000001</v>
      </c>
      <c r="F361" s="161">
        <v>1151.2</v>
      </c>
      <c r="G361" s="161">
        <v>428</v>
      </c>
      <c r="H361" s="162">
        <v>0</v>
      </c>
      <c r="I361" s="160">
        <f t="shared" si="169"/>
        <v>2693.4000000000005</v>
      </c>
      <c r="J361" s="161">
        <v>1101.4000000000001</v>
      </c>
      <c r="K361" s="161">
        <v>1151.2</v>
      </c>
      <c r="L361" s="161">
        <v>428</v>
      </c>
      <c r="M361" s="163">
        <v>12.8</v>
      </c>
      <c r="N361" s="160">
        <f t="shared" si="179"/>
        <v>2546.3947000000003</v>
      </c>
      <c r="O361" s="161">
        <v>1101.4000000000001</v>
      </c>
      <c r="P361" s="161">
        <v>1004.1947</v>
      </c>
      <c r="Q361" s="161">
        <v>428</v>
      </c>
      <c r="R361" s="162">
        <v>12.8</v>
      </c>
      <c r="S361" s="164">
        <f t="shared" si="172"/>
        <v>-147.00530000000026</v>
      </c>
      <c r="T361" s="161">
        <f t="shared" si="172"/>
        <v>0</v>
      </c>
      <c r="U361" s="161">
        <f t="shared" si="172"/>
        <v>-147.00530000000003</v>
      </c>
      <c r="V361" s="161">
        <f t="shared" si="172"/>
        <v>0</v>
      </c>
      <c r="W361" s="163">
        <f t="shared" si="172"/>
        <v>0</v>
      </c>
      <c r="X361" s="160">
        <f t="shared" ref="X361:AB423" si="180">IF(I361=0,0,N361/I361*100)</f>
        <v>94.542017524318695</v>
      </c>
      <c r="Y361" s="161">
        <f t="shared" si="180"/>
        <v>100</v>
      </c>
      <c r="Z361" s="161">
        <f t="shared" si="180"/>
        <v>87.230255385684501</v>
      </c>
      <c r="AA361" s="161">
        <f t="shared" si="180"/>
        <v>100</v>
      </c>
      <c r="AB361" s="162">
        <f t="shared" si="180"/>
        <v>100</v>
      </c>
      <c r="AC361" s="165"/>
      <c r="AD361" s="166"/>
      <c r="AE361" s="167"/>
    </row>
    <row r="362" spans="1:31" ht="12.95" customHeight="1" x14ac:dyDescent="0.25">
      <c r="A362" s="171">
        <v>1328</v>
      </c>
      <c r="B362" s="158">
        <v>353</v>
      </c>
      <c r="C362" s="159" t="s">
        <v>1573</v>
      </c>
      <c r="D362" s="160">
        <f t="shared" si="167"/>
        <v>3647.9</v>
      </c>
      <c r="E362" s="161">
        <v>1408.5</v>
      </c>
      <c r="F362" s="161">
        <v>2193.4</v>
      </c>
      <c r="G362" s="161">
        <v>46</v>
      </c>
      <c r="H362" s="162">
        <v>0</v>
      </c>
      <c r="I362" s="160">
        <f t="shared" si="169"/>
        <v>3671.6</v>
      </c>
      <c r="J362" s="161">
        <v>1408.5</v>
      </c>
      <c r="K362" s="161">
        <v>2193.4</v>
      </c>
      <c r="L362" s="161">
        <v>46</v>
      </c>
      <c r="M362" s="163">
        <v>23.7</v>
      </c>
      <c r="N362" s="160">
        <f t="shared" si="179"/>
        <v>3416.3816999999999</v>
      </c>
      <c r="O362" s="161">
        <v>1408.5</v>
      </c>
      <c r="P362" s="161">
        <v>1938.1817000000001</v>
      </c>
      <c r="Q362" s="161">
        <v>46</v>
      </c>
      <c r="R362" s="162">
        <v>23.7</v>
      </c>
      <c r="S362" s="164">
        <f t="shared" si="172"/>
        <v>-255.2183</v>
      </c>
      <c r="T362" s="161">
        <f t="shared" si="172"/>
        <v>0</v>
      </c>
      <c r="U362" s="161">
        <f t="shared" si="172"/>
        <v>-255.2183</v>
      </c>
      <c r="V362" s="161">
        <f t="shared" si="172"/>
        <v>0</v>
      </c>
      <c r="W362" s="163">
        <f t="shared" si="172"/>
        <v>0</v>
      </c>
      <c r="X362" s="160">
        <f t="shared" si="180"/>
        <v>93.048853360932554</v>
      </c>
      <c r="Y362" s="161">
        <f t="shared" si="180"/>
        <v>100</v>
      </c>
      <c r="Z362" s="161">
        <f t="shared" si="180"/>
        <v>88.364260964712315</v>
      </c>
      <c r="AA362" s="161">
        <f t="shared" si="180"/>
        <v>100</v>
      </c>
      <c r="AB362" s="162">
        <f t="shared" si="180"/>
        <v>100</v>
      </c>
      <c r="AC362" s="165"/>
      <c r="AD362" s="166"/>
      <c r="AE362" s="167"/>
    </row>
    <row r="363" spans="1:31" ht="12.95" customHeight="1" x14ac:dyDescent="0.25">
      <c r="A363" s="171">
        <v>1329</v>
      </c>
      <c r="B363" s="158">
        <v>354</v>
      </c>
      <c r="C363" s="159" t="s">
        <v>1574</v>
      </c>
      <c r="D363" s="160">
        <f t="shared" si="167"/>
        <v>5783.6</v>
      </c>
      <c r="E363" s="161">
        <v>1118.4000000000001</v>
      </c>
      <c r="F363" s="161">
        <v>4220.2</v>
      </c>
      <c r="G363" s="161">
        <v>445</v>
      </c>
      <c r="H363" s="162">
        <v>0</v>
      </c>
      <c r="I363" s="160">
        <f t="shared" si="169"/>
        <v>5928.1</v>
      </c>
      <c r="J363" s="161">
        <v>1118.4000000000001</v>
      </c>
      <c r="K363" s="161">
        <v>4220.2</v>
      </c>
      <c r="L363" s="161">
        <v>445</v>
      </c>
      <c r="M363" s="163">
        <v>144.5</v>
      </c>
      <c r="N363" s="160">
        <f t="shared" si="179"/>
        <v>5649.8795</v>
      </c>
      <c r="O363" s="161">
        <v>1118.4000000000001</v>
      </c>
      <c r="P363" s="161">
        <v>3941.9794999999999</v>
      </c>
      <c r="Q363" s="161">
        <v>445</v>
      </c>
      <c r="R363" s="162">
        <v>144.5</v>
      </c>
      <c r="S363" s="164">
        <f t="shared" si="172"/>
        <v>-278.22050000000036</v>
      </c>
      <c r="T363" s="161">
        <f t="shared" si="172"/>
        <v>0</v>
      </c>
      <c r="U363" s="161">
        <f t="shared" si="172"/>
        <v>-278.2204999999999</v>
      </c>
      <c r="V363" s="161">
        <f t="shared" si="172"/>
        <v>0</v>
      </c>
      <c r="W363" s="163">
        <f t="shared" si="172"/>
        <v>0</v>
      </c>
      <c r="X363" s="160">
        <f t="shared" si="180"/>
        <v>95.306750898264198</v>
      </c>
      <c r="Y363" s="161">
        <f t="shared" si="180"/>
        <v>100</v>
      </c>
      <c r="Z363" s="161">
        <f t="shared" si="180"/>
        <v>93.40740960144069</v>
      </c>
      <c r="AA363" s="161">
        <f t="shared" si="180"/>
        <v>100</v>
      </c>
      <c r="AB363" s="162">
        <f t="shared" si="180"/>
        <v>100</v>
      </c>
      <c r="AC363" s="165"/>
      <c r="AD363" s="166"/>
      <c r="AE363" s="167"/>
    </row>
    <row r="364" spans="1:31" ht="12.95" customHeight="1" x14ac:dyDescent="0.25">
      <c r="A364" s="171">
        <v>1331</v>
      </c>
      <c r="B364" s="158">
        <v>356</v>
      </c>
      <c r="C364" s="159" t="s">
        <v>1575</v>
      </c>
      <c r="D364" s="160">
        <f t="shared" si="167"/>
        <v>1983.1000000000001</v>
      </c>
      <c r="E364" s="161">
        <v>1021.7</v>
      </c>
      <c r="F364" s="161">
        <v>927.5</v>
      </c>
      <c r="G364" s="161">
        <v>33.9</v>
      </c>
      <c r="H364" s="162">
        <v>0</v>
      </c>
      <c r="I364" s="160">
        <f t="shared" si="169"/>
        <v>1990.7</v>
      </c>
      <c r="J364" s="161">
        <v>1021.7</v>
      </c>
      <c r="K364" s="161">
        <v>927.5</v>
      </c>
      <c r="L364" s="161">
        <v>33.9</v>
      </c>
      <c r="M364" s="163">
        <v>7.6</v>
      </c>
      <c r="N364" s="160">
        <f t="shared" si="179"/>
        <v>1932.7485000000001</v>
      </c>
      <c r="O364" s="161">
        <v>1021.7</v>
      </c>
      <c r="P364" s="161">
        <v>869.54849999999999</v>
      </c>
      <c r="Q364" s="161">
        <v>33.9</v>
      </c>
      <c r="R364" s="162">
        <v>7.6</v>
      </c>
      <c r="S364" s="164">
        <f t="shared" si="172"/>
        <v>-57.951499999999896</v>
      </c>
      <c r="T364" s="161">
        <f t="shared" si="172"/>
        <v>0</v>
      </c>
      <c r="U364" s="161">
        <f t="shared" si="172"/>
        <v>-57.95150000000001</v>
      </c>
      <c r="V364" s="161">
        <f t="shared" si="172"/>
        <v>0</v>
      </c>
      <c r="W364" s="163">
        <f t="shared" si="172"/>
        <v>0</v>
      </c>
      <c r="X364" s="160">
        <f t="shared" si="180"/>
        <v>97.08888833073793</v>
      </c>
      <c r="Y364" s="161">
        <f t="shared" si="180"/>
        <v>100</v>
      </c>
      <c r="Z364" s="161">
        <f t="shared" si="180"/>
        <v>93.751859838274925</v>
      </c>
      <c r="AA364" s="161">
        <f t="shared" si="180"/>
        <v>100</v>
      </c>
      <c r="AB364" s="162">
        <f t="shared" si="180"/>
        <v>100</v>
      </c>
      <c r="AC364" s="165"/>
      <c r="AD364" s="166"/>
      <c r="AE364" s="167"/>
    </row>
    <row r="365" spans="1:31" ht="12.95" customHeight="1" x14ac:dyDescent="0.25">
      <c r="A365" s="171">
        <v>1332</v>
      </c>
      <c r="B365" s="158">
        <v>357</v>
      </c>
      <c r="C365" s="159" t="s">
        <v>1576</v>
      </c>
      <c r="D365" s="160">
        <f t="shared" si="167"/>
        <v>11018.7</v>
      </c>
      <c r="E365" s="161">
        <v>1869.7</v>
      </c>
      <c r="F365" s="161">
        <v>9149</v>
      </c>
      <c r="G365" s="161">
        <v>0</v>
      </c>
      <c r="H365" s="162">
        <v>0</v>
      </c>
      <c r="I365" s="160">
        <f t="shared" si="169"/>
        <v>11163.300000000001</v>
      </c>
      <c r="J365" s="161">
        <v>1869.7</v>
      </c>
      <c r="K365" s="161">
        <v>9149</v>
      </c>
      <c r="L365" s="161">
        <v>0</v>
      </c>
      <c r="M365" s="163">
        <v>144.6</v>
      </c>
      <c r="N365" s="160">
        <f t="shared" si="179"/>
        <v>11155.657500000001</v>
      </c>
      <c r="O365" s="161">
        <v>1869.7</v>
      </c>
      <c r="P365" s="161">
        <v>9141.3575000000001</v>
      </c>
      <c r="Q365" s="161">
        <v>0</v>
      </c>
      <c r="R365" s="162">
        <v>144.6</v>
      </c>
      <c r="S365" s="164">
        <f t="shared" si="172"/>
        <v>-7.6424999999999272</v>
      </c>
      <c r="T365" s="161">
        <f t="shared" si="172"/>
        <v>0</v>
      </c>
      <c r="U365" s="161">
        <f t="shared" si="172"/>
        <v>-7.6424999999999272</v>
      </c>
      <c r="V365" s="161">
        <f t="shared" si="172"/>
        <v>0</v>
      </c>
      <c r="W365" s="163">
        <f t="shared" si="172"/>
        <v>0</v>
      </c>
      <c r="X365" s="160">
        <f t="shared" si="180"/>
        <v>99.931539061030335</v>
      </c>
      <c r="Y365" s="161">
        <f t="shared" si="180"/>
        <v>100</v>
      </c>
      <c r="Z365" s="161">
        <f t="shared" si="180"/>
        <v>99.916466280467802</v>
      </c>
      <c r="AA365" s="161">
        <f t="shared" si="180"/>
        <v>0</v>
      </c>
      <c r="AB365" s="162">
        <f t="shared" si="180"/>
        <v>100</v>
      </c>
      <c r="AC365" s="165"/>
      <c r="AD365" s="166"/>
      <c r="AE365" s="167"/>
    </row>
    <row r="366" spans="1:31" ht="12.95" customHeight="1" x14ac:dyDescent="0.25">
      <c r="A366" s="171">
        <v>1333</v>
      </c>
      <c r="B366" s="158">
        <v>358</v>
      </c>
      <c r="C366" s="159" t="s">
        <v>1577</v>
      </c>
      <c r="D366" s="160">
        <f t="shared" si="167"/>
        <v>2055.4</v>
      </c>
      <c r="E366" s="161">
        <v>881.2</v>
      </c>
      <c r="F366" s="161">
        <v>1130.4000000000001</v>
      </c>
      <c r="G366" s="161">
        <v>43.8</v>
      </c>
      <c r="H366" s="162">
        <v>0</v>
      </c>
      <c r="I366" s="160">
        <f t="shared" si="169"/>
        <v>2067.1</v>
      </c>
      <c r="J366" s="161">
        <v>881.2</v>
      </c>
      <c r="K366" s="161">
        <v>1130.4000000000001</v>
      </c>
      <c r="L366" s="161">
        <v>43.8</v>
      </c>
      <c r="M366" s="163">
        <v>11.7</v>
      </c>
      <c r="N366" s="160">
        <f t="shared" si="179"/>
        <v>2061.9492</v>
      </c>
      <c r="O366" s="161">
        <v>881.2</v>
      </c>
      <c r="P366" s="161">
        <v>1125.2492</v>
      </c>
      <c r="Q366" s="161">
        <v>43.8</v>
      </c>
      <c r="R366" s="162">
        <v>11.7</v>
      </c>
      <c r="S366" s="164">
        <f t="shared" si="172"/>
        <v>-5.1507999999998901</v>
      </c>
      <c r="T366" s="161">
        <f t="shared" si="172"/>
        <v>0</v>
      </c>
      <c r="U366" s="161">
        <f t="shared" si="172"/>
        <v>-5.1508000000001175</v>
      </c>
      <c r="V366" s="161">
        <f t="shared" si="172"/>
        <v>0</v>
      </c>
      <c r="W366" s="163">
        <f t="shared" si="172"/>
        <v>0</v>
      </c>
      <c r="X366" s="160">
        <f t="shared" si="180"/>
        <v>99.750819989357069</v>
      </c>
      <c r="Y366" s="161">
        <f t="shared" si="180"/>
        <v>100</v>
      </c>
      <c r="Z366" s="161">
        <f t="shared" si="180"/>
        <v>99.544338287331911</v>
      </c>
      <c r="AA366" s="161">
        <f t="shared" si="180"/>
        <v>100</v>
      </c>
      <c r="AB366" s="162">
        <f t="shared" si="180"/>
        <v>100</v>
      </c>
      <c r="AC366" s="165"/>
      <c r="AD366" s="166"/>
      <c r="AE366" s="167"/>
    </row>
    <row r="367" spans="1:31" ht="12.95" customHeight="1" x14ac:dyDescent="0.25">
      <c r="A367" s="171">
        <v>1334</v>
      </c>
      <c r="B367" s="158">
        <v>359</v>
      </c>
      <c r="C367" s="159" t="s">
        <v>1578</v>
      </c>
      <c r="D367" s="160">
        <f t="shared" si="167"/>
        <v>2213</v>
      </c>
      <c r="E367" s="161">
        <v>449.9</v>
      </c>
      <c r="F367" s="161">
        <v>1707.4</v>
      </c>
      <c r="G367" s="161">
        <v>55.7</v>
      </c>
      <c r="H367" s="162">
        <v>0</v>
      </c>
      <c r="I367" s="160">
        <f t="shared" si="169"/>
        <v>2258.5999999999995</v>
      </c>
      <c r="J367" s="161">
        <v>449.9</v>
      </c>
      <c r="K367" s="161">
        <v>1707.3999999999999</v>
      </c>
      <c r="L367" s="161">
        <v>55.7</v>
      </c>
      <c r="M367" s="163">
        <v>45.6</v>
      </c>
      <c r="N367" s="160">
        <f t="shared" si="179"/>
        <v>2223.1778999999997</v>
      </c>
      <c r="O367" s="161">
        <v>449.9</v>
      </c>
      <c r="P367" s="161">
        <v>1671.9779000000001</v>
      </c>
      <c r="Q367" s="161">
        <v>55.7</v>
      </c>
      <c r="R367" s="162">
        <v>45.6</v>
      </c>
      <c r="S367" s="164">
        <f t="shared" si="172"/>
        <v>-35.422099999999773</v>
      </c>
      <c r="T367" s="161">
        <f t="shared" si="172"/>
        <v>0</v>
      </c>
      <c r="U367" s="161">
        <f t="shared" si="172"/>
        <v>-35.422099999999773</v>
      </c>
      <c r="V367" s="161">
        <f t="shared" si="172"/>
        <v>0</v>
      </c>
      <c r="W367" s="163">
        <f t="shared" si="172"/>
        <v>0</v>
      </c>
      <c r="X367" s="160">
        <f t="shared" si="180"/>
        <v>98.431678916142744</v>
      </c>
      <c r="Y367" s="161">
        <f t="shared" si="180"/>
        <v>100</v>
      </c>
      <c r="Z367" s="161">
        <f t="shared" si="180"/>
        <v>97.925377767365589</v>
      </c>
      <c r="AA367" s="161">
        <f t="shared" si="180"/>
        <v>100</v>
      </c>
      <c r="AB367" s="162">
        <f t="shared" si="180"/>
        <v>100</v>
      </c>
      <c r="AC367" s="165"/>
      <c r="AD367" s="166"/>
      <c r="AE367" s="167"/>
    </row>
    <row r="368" spans="1:31" ht="12.95" customHeight="1" x14ac:dyDescent="0.25">
      <c r="A368" s="171">
        <v>1335</v>
      </c>
      <c r="B368" s="158">
        <v>360</v>
      </c>
      <c r="C368" s="159" t="s">
        <v>1579</v>
      </c>
      <c r="D368" s="160">
        <f t="shared" si="167"/>
        <v>2076.3000000000002</v>
      </c>
      <c r="E368" s="161">
        <v>596.20000000000005</v>
      </c>
      <c r="F368" s="161">
        <v>1480.1</v>
      </c>
      <c r="G368" s="161">
        <v>0</v>
      </c>
      <c r="H368" s="162">
        <v>0</v>
      </c>
      <c r="I368" s="160">
        <f t="shared" si="169"/>
        <v>2121.5</v>
      </c>
      <c r="J368" s="161">
        <v>596.20000000000005</v>
      </c>
      <c r="K368" s="161">
        <v>1510.1000000000001</v>
      </c>
      <c r="L368" s="161">
        <v>0</v>
      </c>
      <c r="M368" s="163">
        <v>15.2</v>
      </c>
      <c r="N368" s="160">
        <f t="shared" si="179"/>
        <v>2120.2988999999998</v>
      </c>
      <c r="O368" s="161">
        <v>596.20000000000005</v>
      </c>
      <c r="P368" s="161">
        <v>1508.8988999999999</v>
      </c>
      <c r="Q368" s="161">
        <v>0</v>
      </c>
      <c r="R368" s="162">
        <v>15.2</v>
      </c>
      <c r="S368" s="164">
        <f t="shared" si="172"/>
        <v>-1.2011000000002241</v>
      </c>
      <c r="T368" s="161">
        <f t="shared" si="172"/>
        <v>0</v>
      </c>
      <c r="U368" s="161">
        <f t="shared" si="172"/>
        <v>-1.2011000000002241</v>
      </c>
      <c r="V368" s="161">
        <f t="shared" si="172"/>
        <v>0</v>
      </c>
      <c r="W368" s="163">
        <f t="shared" si="172"/>
        <v>0</v>
      </c>
      <c r="X368" s="160">
        <f t="shared" si="180"/>
        <v>99.943384397831707</v>
      </c>
      <c r="Y368" s="161">
        <f t="shared" si="180"/>
        <v>100</v>
      </c>
      <c r="Z368" s="161">
        <f t="shared" si="180"/>
        <v>99.920462221044943</v>
      </c>
      <c r="AA368" s="161">
        <f t="shared" si="180"/>
        <v>0</v>
      </c>
      <c r="AB368" s="162">
        <f t="shared" si="180"/>
        <v>100</v>
      </c>
      <c r="AC368" s="165"/>
      <c r="AD368" s="166"/>
      <c r="AE368" s="167"/>
    </row>
    <row r="369" spans="1:31" ht="12.95" customHeight="1" x14ac:dyDescent="0.25">
      <c r="A369" s="171">
        <v>1336</v>
      </c>
      <c r="B369" s="158">
        <v>361</v>
      </c>
      <c r="C369" s="159" t="s">
        <v>1580</v>
      </c>
      <c r="D369" s="160">
        <f t="shared" si="167"/>
        <v>2134.5</v>
      </c>
      <c r="E369" s="161">
        <v>978.4</v>
      </c>
      <c r="F369" s="161">
        <v>1156.0999999999999</v>
      </c>
      <c r="G369" s="161">
        <v>0</v>
      </c>
      <c r="H369" s="162">
        <v>0</v>
      </c>
      <c r="I369" s="160">
        <f t="shared" si="169"/>
        <v>2154.6</v>
      </c>
      <c r="J369" s="161">
        <v>978.4</v>
      </c>
      <c r="K369" s="161">
        <v>1156.0999999999999</v>
      </c>
      <c r="L369" s="161">
        <v>0</v>
      </c>
      <c r="M369" s="163">
        <v>20.100000000000001</v>
      </c>
      <c r="N369" s="160">
        <f t="shared" si="179"/>
        <v>2154.4877000000001</v>
      </c>
      <c r="O369" s="161">
        <v>978.4</v>
      </c>
      <c r="P369" s="161">
        <v>1155.9877000000001</v>
      </c>
      <c r="Q369" s="161">
        <v>0</v>
      </c>
      <c r="R369" s="162">
        <v>20.100000000000001</v>
      </c>
      <c r="S369" s="164">
        <f t="shared" si="172"/>
        <v>-0.11229999999977736</v>
      </c>
      <c r="T369" s="161">
        <f t="shared" si="172"/>
        <v>0</v>
      </c>
      <c r="U369" s="161">
        <f t="shared" si="172"/>
        <v>-0.11229999999977736</v>
      </c>
      <c r="V369" s="161">
        <f t="shared" si="172"/>
        <v>0</v>
      </c>
      <c r="W369" s="163">
        <f t="shared" si="172"/>
        <v>0</v>
      </c>
      <c r="X369" s="160">
        <f t="shared" si="180"/>
        <v>99.994787895665098</v>
      </c>
      <c r="Y369" s="161">
        <f t="shared" si="180"/>
        <v>100</v>
      </c>
      <c r="Z369" s="161">
        <f t="shared" si="180"/>
        <v>99.990286307412873</v>
      </c>
      <c r="AA369" s="161">
        <f t="shared" si="180"/>
        <v>0</v>
      </c>
      <c r="AB369" s="162">
        <f t="shared" si="180"/>
        <v>100</v>
      </c>
      <c r="AC369" s="165"/>
      <c r="AD369" s="166"/>
      <c r="AE369" s="167"/>
    </row>
    <row r="370" spans="1:31" ht="12.95" customHeight="1" x14ac:dyDescent="0.25">
      <c r="A370" s="171">
        <v>1337</v>
      </c>
      <c r="B370" s="158">
        <v>362</v>
      </c>
      <c r="C370" s="159" t="s">
        <v>1581</v>
      </c>
      <c r="D370" s="160">
        <f t="shared" si="167"/>
        <v>1954.8</v>
      </c>
      <c r="E370" s="161">
        <v>1007</v>
      </c>
      <c r="F370" s="161">
        <v>947.8</v>
      </c>
      <c r="G370" s="161">
        <v>0</v>
      </c>
      <c r="H370" s="162">
        <v>0</v>
      </c>
      <c r="I370" s="160">
        <f t="shared" si="169"/>
        <v>1960.8999999999999</v>
      </c>
      <c r="J370" s="161">
        <v>1007</v>
      </c>
      <c r="K370" s="161">
        <v>947.8</v>
      </c>
      <c r="L370" s="161">
        <v>0</v>
      </c>
      <c r="M370" s="163">
        <v>6.1</v>
      </c>
      <c r="N370" s="160">
        <f t="shared" si="179"/>
        <v>1893.3044</v>
      </c>
      <c r="O370" s="161">
        <v>1007</v>
      </c>
      <c r="P370" s="161">
        <v>880.20439999999996</v>
      </c>
      <c r="Q370" s="161">
        <v>0</v>
      </c>
      <c r="R370" s="162">
        <v>6.1</v>
      </c>
      <c r="S370" s="164">
        <f t="shared" si="172"/>
        <v>-67.595599999999877</v>
      </c>
      <c r="T370" s="161">
        <f t="shared" si="172"/>
        <v>0</v>
      </c>
      <c r="U370" s="161">
        <f t="shared" si="172"/>
        <v>-67.59559999999999</v>
      </c>
      <c r="V370" s="161">
        <f t="shared" si="172"/>
        <v>0</v>
      </c>
      <c r="W370" s="163">
        <f t="shared" si="172"/>
        <v>0</v>
      </c>
      <c r="X370" s="160">
        <f t="shared" si="180"/>
        <v>96.552827783160794</v>
      </c>
      <c r="Y370" s="161">
        <f t="shared" si="180"/>
        <v>100</v>
      </c>
      <c r="Z370" s="161">
        <f t="shared" si="180"/>
        <v>92.868157839206589</v>
      </c>
      <c r="AA370" s="161">
        <f t="shared" si="180"/>
        <v>0</v>
      </c>
      <c r="AB370" s="162">
        <f t="shared" si="180"/>
        <v>100</v>
      </c>
      <c r="AC370" s="165"/>
      <c r="AD370" s="166"/>
      <c r="AE370" s="167"/>
    </row>
    <row r="371" spans="1:31" ht="12.95" customHeight="1" x14ac:dyDescent="0.25">
      <c r="A371" s="171">
        <v>1338</v>
      </c>
      <c r="B371" s="158">
        <v>363</v>
      </c>
      <c r="C371" s="159" t="s">
        <v>1582</v>
      </c>
      <c r="D371" s="160">
        <f>SUM(E371:H371)</f>
        <v>5966.6</v>
      </c>
      <c r="E371" s="161">
        <v>1272.3</v>
      </c>
      <c r="F371" s="161">
        <v>4694.3</v>
      </c>
      <c r="G371" s="161">
        <v>0</v>
      </c>
      <c r="H371" s="162">
        <v>0</v>
      </c>
      <c r="I371" s="160">
        <f>SUM(J371:M371)</f>
        <v>6087.4</v>
      </c>
      <c r="J371" s="161">
        <v>1272.3</v>
      </c>
      <c r="K371" s="161">
        <v>4694.2999999999993</v>
      </c>
      <c r="L371" s="161">
        <v>0</v>
      </c>
      <c r="M371" s="163">
        <v>120.8</v>
      </c>
      <c r="N371" s="160">
        <f>SUM(O371:R371)</f>
        <v>5685.7758000000003</v>
      </c>
      <c r="O371" s="161">
        <v>1272.3</v>
      </c>
      <c r="P371" s="161">
        <v>4292.6758</v>
      </c>
      <c r="Q371" s="161">
        <v>0</v>
      </c>
      <c r="R371" s="162">
        <v>120.8</v>
      </c>
      <c r="S371" s="164">
        <f>N371-I371</f>
        <v>-401.62419999999929</v>
      </c>
      <c r="T371" s="161">
        <f>O371-J371</f>
        <v>0</v>
      </c>
      <c r="U371" s="161">
        <f>P371-K371</f>
        <v>-401.62419999999929</v>
      </c>
      <c r="V371" s="161">
        <f>Q371-L371</f>
        <v>0</v>
      </c>
      <c r="W371" s="163">
        <f>R371-M371</f>
        <v>0</v>
      </c>
      <c r="X371" s="160">
        <f>IF(I371=0,0,N371/I371*100)</f>
        <v>93.402368827414023</v>
      </c>
      <c r="Y371" s="161">
        <f>IF(J371=0,0,O371/J371*100)</f>
        <v>100</v>
      </c>
      <c r="Z371" s="161">
        <f>IF(K371=0,0,P371/K371*100)</f>
        <v>91.444428349274659</v>
      </c>
      <c r="AA371" s="161">
        <f>IF(L371=0,0,Q371/L371*100)</f>
        <v>0</v>
      </c>
      <c r="AB371" s="162">
        <f>IF(M371=0,0,R371/M371*100)</f>
        <v>100</v>
      </c>
      <c r="AC371" s="165"/>
      <c r="AD371" s="166"/>
      <c r="AE371" s="167"/>
    </row>
    <row r="372" spans="1:31" ht="12.95" customHeight="1" x14ac:dyDescent="0.25">
      <c r="A372" s="171">
        <v>1339</v>
      </c>
      <c r="B372" s="158">
        <v>364</v>
      </c>
      <c r="C372" s="159" t="s">
        <v>1583</v>
      </c>
      <c r="D372" s="160">
        <f t="shared" si="167"/>
        <v>5848.6</v>
      </c>
      <c r="E372" s="161">
        <v>1207.5</v>
      </c>
      <c r="F372" s="161">
        <v>4641.1000000000004</v>
      </c>
      <c r="G372" s="161">
        <v>0</v>
      </c>
      <c r="H372" s="162">
        <v>0</v>
      </c>
      <c r="I372" s="160">
        <f t="shared" si="169"/>
        <v>5992.1</v>
      </c>
      <c r="J372" s="161">
        <v>1207.5</v>
      </c>
      <c r="K372" s="161">
        <v>4641.1000000000004</v>
      </c>
      <c r="L372" s="161">
        <v>0</v>
      </c>
      <c r="M372" s="163">
        <v>143.5</v>
      </c>
      <c r="N372" s="160">
        <f t="shared" si="179"/>
        <v>5294.2574999999997</v>
      </c>
      <c r="O372" s="161">
        <v>1207.5</v>
      </c>
      <c r="P372" s="161">
        <v>3943.2574999999997</v>
      </c>
      <c r="Q372" s="161">
        <v>0</v>
      </c>
      <c r="R372" s="162">
        <v>143.5</v>
      </c>
      <c r="S372" s="164">
        <f t="shared" si="172"/>
        <v>-697.84250000000065</v>
      </c>
      <c r="T372" s="161">
        <f t="shared" si="172"/>
        <v>0</v>
      </c>
      <c r="U372" s="161">
        <f t="shared" si="172"/>
        <v>-697.84250000000065</v>
      </c>
      <c r="V372" s="161">
        <f t="shared" si="172"/>
        <v>0</v>
      </c>
      <c r="W372" s="163">
        <f t="shared" si="172"/>
        <v>0</v>
      </c>
      <c r="X372" s="160">
        <f t="shared" si="180"/>
        <v>88.353957710986123</v>
      </c>
      <c r="Y372" s="161">
        <f t="shared" si="180"/>
        <v>100</v>
      </c>
      <c r="Z372" s="161">
        <f t="shared" si="180"/>
        <v>84.963855551485622</v>
      </c>
      <c r="AA372" s="161">
        <f t="shared" si="180"/>
        <v>0</v>
      </c>
      <c r="AB372" s="162">
        <f t="shared" si="180"/>
        <v>100</v>
      </c>
      <c r="AC372" s="165"/>
      <c r="AD372" s="166"/>
      <c r="AE372" s="167"/>
    </row>
    <row r="373" spans="1:31" ht="12.95" customHeight="1" x14ac:dyDescent="0.25">
      <c r="A373" s="171">
        <v>1340</v>
      </c>
      <c r="B373" s="158">
        <v>365</v>
      </c>
      <c r="C373" s="159" t="s">
        <v>1584</v>
      </c>
      <c r="D373" s="160">
        <f t="shared" si="167"/>
        <v>4471.6000000000004</v>
      </c>
      <c r="E373" s="161">
        <v>627.79999999999995</v>
      </c>
      <c r="F373" s="161">
        <v>3843.8</v>
      </c>
      <c r="G373" s="161">
        <v>0</v>
      </c>
      <c r="H373" s="162">
        <v>0</v>
      </c>
      <c r="I373" s="160">
        <f t="shared" si="169"/>
        <v>4761.6000000000004</v>
      </c>
      <c r="J373" s="161">
        <v>627.79999999999995</v>
      </c>
      <c r="K373" s="161">
        <v>3843.8</v>
      </c>
      <c r="L373" s="161">
        <v>0</v>
      </c>
      <c r="M373" s="163">
        <v>290</v>
      </c>
      <c r="N373" s="160">
        <f t="shared" si="179"/>
        <v>4761.6000000000004</v>
      </c>
      <c r="O373" s="161">
        <v>627.79999999999995</v>
      </c>
      <c r="P373" s="161">
        <v>3843.8</v>
      </c>
      <c r="Q373" s="161">
        <v>0</v>
      </c>
      <c r="R373" s="162">
        <v>290</v>
      </c>
      <c r="S373" s="164">
        <f t="shared" si="172"/>
        <v>0</v>
      </c>
      <c r="T373" s="161">
        <f t="shared" si="172"/>
        <v>0</v>
      </c>
      <c r="U373" s="161">
        <f t="shared" si="172"/>
        <v>0</v>
      </c>
      <c r="V373" s="161">
        <f t="shared" si="172"/>
        <v>0</v>
      </c>
      <c r="W373" s="163">
        <f t="shared" si="172"/>
        <v>0</v>
      </c>
      <c r="X373" s="160">
        <f t="shared" si="180"/>
        <v>100</v>
      </c>
      <c r="Y373" s="161">
        <f t="shared" si="180"/>
        <v>100</v>
      </c>
      <c r="Z373" s="161">
        <f t="shared" si="180"/>
        <v>100</v>
      </c>
      <c r="AA373" s="161">
        <f t="shared" si="180"/>
        <v>0</v>
      </c>
      <c r="AB373" s="162">
        <f t="shared" si="180"/>
        <v>100</v>
      </c>
      <c r="AC373" s="165"/>
      <c r="AD373" s="166"/>
      <c r="AE373" s="167"/>
    </row>
    <row r="374" spans="1:31" ht="12.95" customHeight="1" x14ac:dyDescent="0.25">
      <c r="A374" s="171">
        <v>1341</v>
      </c>
      <c r="B374" s="158">
        <v>366</v>
      </c>
      <c r="C374" s="159" t="s">
        <v>1585</v>
      </c>
      <c r="D374" s="160">
        <f t="shared" si="167"/>
        <v>2893.3</v>
      </c>
      <c r="E374" s="161">
        <v>997.4</v>
      </c>
      <c r="F374" s="161">
        <v>1676.9</v>
      </c>
      <c r="G374" s="161">
        <v>219</v>
      </c>
      <c r="H374" s="162">
        <v>0</v>
      </c>
      <c r="I374" s="160">
        <f t="shared" si="169"/>
        <v>2937.7999999999997</v>
      </c>
      <c r="J374" s="161">
        <v>997.4</v>
      </c>
      <c r="K374" s="161">
        <v>1676.8999999999999</v>
      </c>
      <c r="L374" s="161">
        <v>219</v>
      </c>
      <c r="M374" s="163">
        <v>44.5</v>
      </c>
      <c r="N374" s="160">
        <f t="shared" si="179"/>
        <v>2847.6190999999999</v>
      </c>
      <c r="O374" s="161">
        <v>997.4</v>
      </c>
      <c r="P374" s="161">
        <v>1586.7191</v>
      </c>
      <c r="Q374" s="161">
        <v>219</v>
      </c>
      <c r="R374" s="162">
        <v>44.5</v>
      </c>
      <c r="S374" s="164">
        <f t="shared" si="172"/>
        <v>-90.180899999999838</v>
      </c>
      <c r="T374" s="161">
        <f t="shared" si="172"/>
        <v>0</v>
      </c>
      <c r="U374" s="161">
        <f t="shared" si="172"/>
        <v>-90.180899999999838</v>
      </c>
      <c r="V374" s="161">
        <f t="shared" si="172"/>
        <v>0</v>
      </c>
      <c r="W374" s="163">
        <f t="shared" si="172"/>
        <v>0</v>
      </c>
      <c r="X374" s="160">
        <f t="shared" si="180"/>
        <v>96.930325413574792</v>
      </c>
      <c r="Y374" s="161">
        <f t="shared" si="180"/>
        <v>100</v>
      </c>
      <c r="Z374" s="161">
        <f t="shared" si="180"/>
        <v>94.622165901365634</v>
      </c>
      <c r="AA374" s="161">
        <f t="shared" si="180"/>
        <v>100</v>
      </c>
      <c r="AB374" s="162">
        <f t="shared" si="180"/>
        <v>100</v>
      </c>
      <c r="AC374" s="165"/>
      <c r="AD374" s="166"/>
      <c r="AE374" s="167"/>
    </row>
    <row r="375" spans="1:31" ht="12.95" customHeight="1" x14ac:dyDescent="0.25">
      <c r="A375" s="158"/>
      <c r="B375" s="158">
        <v>367</v>
      </c>
      <c r="C375" s="159"/>
      <c r="D375" s="160"/>
      <c r="E375" s="161"/>
      <c r="F375" s="161"/>
      <c r="G375" s="161"/>
      <c r="H375" s="162"/>
      <c r="I375" s="160"/>
      <c r="J375" s="161"/>
      <c r="K375" s="161"/>
      <c r="L375" s="161"/>
      <c r="M375" s="163">
        <v>0</v>
      </c>
      <c r="N375" s="160"/>
      <c r="O375" s="161"/>
      <c r="P375" s="161"/>
      <c r="Q375" s="161"/>
      <c r="R375" s="162"/>
      <c r="S375" s="164"/>
      <c r="T375" s="161"/>
      <c r="U375" s="161"/>
      <c r="V375" s="161"/>
      <c r="W375" s="163"/>
      <c r="X375" s="160"/>
      <c r="Y375" s="161"/>
      <c r="Z375" s="161"/>
      <c r="AA375" s="161"/>
      <c r="AB375" s="162"/>
      <c r="AC375" s="165"/>
      <c r="AD375" s="166"/>
      <c r="AE375" s="167"/>
    </row>
    <row r="376" spans="1:31" ht="12.95" customHeight="1" x14ac:dyDescent="0.25">
      <c r="A376" s="158"/>
      <c r="B376" s="158">
        <v>368</v>
      </c>
      <c r="C376" s="152" t="s">
        <v>1586</v>
      </c>
      <c r="D376" s="156">
        <f t="shared" ref="D376:D390" si="181">SUM(E376:H376)</f>
        <v>160755.1</v>
      </c>
      <c r="E376" s="153">
        <f>E377+E378</f>
        <v>26200.699999999997</v>
      </c>
      <c r="F376" s="153">
        <f t="shared" ref="F376:H376" si="182">F377+F378</f>
        <v>131023.90000000001</v>
      </c>
      <c r="G376" s="153">
        <f t="shared" si="182"/>
        <v>3530.5</v>
      </c>
      <c r="H376" s="154">
        <f t="shared" si="182"/>
        <v>0</v>
      </c>
      <c r="I376" s="156">
        <f t="shared" ref="I376:I390" si="183">SUM(J376:M376)</f>
        <v>162956.19999999995</v>
      </c>
      <c r="J376" s="153">
        <f>J377+J378</f>
        <v>26200.699999999997</v>
      </c>
      <c r="K376" s="153">
        <f>K377+K378</f>
        <v>132025.19999999998</v>
      </c>
      <c r="L376" s="153">
        <f t="shared" ref="L376:M376" si="184">L377+L378</f>
        <v>3530.5</v>
      </c>
      <c r="M376" s="155">
        <f t="shared" si="184"/>
        <v>1199.8000000000002</v>
      </c>
      <c r="N376" s="156">
        <f>N377+N378</f>
        <v>154924.916</v>
      </c>
      <c r="O376" s="153">
        <f t="shared" ref="O376:R376" si="185">O377+O378</f>
        <v>26200.699999999997</v>
      </c>
      <c r="P376" s="153">
        <f t="shared" si="185"/>
        <v>123993.916</v>
      </c>
      <c r="Q376" s="153">
        <f t="shared" si="185"/>
        <v>3530.5</v>
      </c>
      <c r="R376" s="154">
        <f t="shared" si="185"/>
        <v>1199.8000000000002</v>
      </c>
      <c r="S376" s="157">
        <f t="shared" ref="S376:W390" si="186">N376-I376</f>
        <v>-8031.283999999956</v>
      </c>
      <c r="T376" s="153">
        <f t="shared" si="186"/>
        <v>0</v>
      </c>
      <c r="U376" s="153">
        <f t="shared" si="186"/>
        <v>-8031.2839999999851</v>
      </c>
      <c r="V376" s="153">
        <f t="shared" si="186"/>
        <v>0</v>
      </c>
      <c r="W376" s="155">
        <f t="shared" si="186"/>
        <v>0</v>
      </c>
      <c r="X376" s="156">
        <f t="shared" si="180"/>
        <v>95.071507558472788</v>
      </c>
      <c r="Y376" s="153">
        <f t="shared" si="180"/>
        <v>100</v>
      </c>
      <c r="Z376" s="153">
        <f t="shared" si="180"/>
        <v>93.916855267024786</v>
      </c>
      <c r="AA376" s="153">
        <f t="shared" si="180"/>
        <v>100</v>
      </c>
      <c r="AB376" s="154">
        <f t="shared" si="180"/>
        <v>100</v>
      </c>
      <c r="AC376" s="147"/>
      <c r="AD376" s="166"/>
      <c r="AE376" s="167"/>
    </row>
    <row r="377" spans="1:31" s="170" customFormat="1" ht="12.95" customHeight="1" x14ac:dyDescent="0.2">
      <c r="A377" s="158"/>
      <c r="B377" s="158">
        <v>369</v>
      </c>
      <c r="C377" s="152" t="s">
        <v>1287</v>
      </c>
      <c r="D377" s="156">
        <f t="shared" si="181"/>
        <v>104487.00000000001</v>
      </c>
      <c r="E377" s="153">
        <f>E379</f>
        <v>16178.1</v>
      </c>
      <c r="F377" s="153">
        <f t="shared" ref="F377:H377" si="187">F379</f>
        <v>85660.900000000009</v>
      </c>
      <c r="G377" s="153">
        <f t="shared" si="187"/>
        <v>2648</v>
      </c>
      <c r="H377" s="154">
        <f t="shared" si="187"/>
        <v>0</v>
      </c>
      <c r="I377" s="156">
        <f t="shared" si="183"/>
        <v>105408.2</v>
      </c>
      <c r="J377" s="153">
        <f>J379</f>
        <v>16178.1</v>
      </c>
      <c r="K377" s="153">
        <f>K379</f>
        <v>86582.099999999991</v>
      </c>
      <c r="L377" s="153">
        <f t="shared" ref="L377:M377" si="188">L379</f>
        <v>2648</v>
      </c>
      <c r="M377" s="155">
        <f t="shared" si="188"/>
        <v>0</v>
      </c>
      <c r="N377" s="156">
        <f>N379</f>
        <v>100177.83649999999</v>
      </c>
      <c r="O377" s="153">
        <f t="shared" ref="O377:R377" si="189">O379</f>
        <v>16178.1</v>
      </c>
      <c r="P377" s="153">
        <f t="shared" si="189"/>
        <v>81351.736499999985</v>
      </c>
      <c r="Q377" s="153">
        <f t="shared" si="189"/>
        <v>2648</v>
      </c>
      <c r="R377" s="154">
        <f t="shared" si="189"/>
        <v>0</v>
      </c>
      <c r="S377" s="157">
        <f t="shared" si="186"/>
        <v>-5230.3635000000068</v>
      </c>
      <c r="T377" s="153">
        <f t="shared" si="186"/>
        <v>0</v>
      </c>
      <c r="U377" s="153">
        <f t="shared" si="186"/>
        <v>-5230.3635000000068</v>
      </c>
      <c r="V377" s="153">
        <f t="shared" si="186"/>
        <v>0</v>
      </c>
      <c r="W377" s="155">
        <f t="shared" si="186"/>
        <v>0</v>
      </c>
      <c r="X377" s="156">
        <f t="shared" si="180"/>
        <v>95.037991826062864</v>
      </c>
      <c r="Y377" s="153">
        <f t="shared" si="180"/>
        <v>100</v>
      </c>
      <c r="Z377" s="153">
        <f t="shared" si="180"/>
        <v>93.959070639312273</v>
      </c>
      <c r="AA377" s="153">
        <f t="shared" si="180"/>
        <v>100</v>
      </c>
      <c r="AB377" s="154">
        <f t="shared" si="180"/>
        <v>0</v>
      </c>
      <c r="AC377" s="147"/>
      <c r="AD377" s="167"/>
      <c r="AE377" s="167"/>
    </row>
    <row r="378" spans="1:31" s="170" customFormat="1" ht="12.95" customHeight="1" x14ac:dyDescent="0.2">
      <c r="A378" s="158"/>
      <c r="B378" s="158">
        <v>370</v>
      </c>
      <c r="C378" s="152" t="s">
        <v>1288</v>
      </c>
      <c r="D378" s="156">
        <f t="shared" si="181"/>
        <v>56268.1</v>
      </c>
      <c r="E378" s="153">
        <f>SUM(E380:E390)</f>
        <v>10022.599999999999</v>
      </c>
      <c r="F378" s="153">
        <f t="shared" ref="F378:H378" si="190">SUM(F380:F390)</f>
        <v>45363</v>
      </c>
      <c r="G378" s="153">
        <f t="shared" si="190"/>
        <v>882.5</v>
      </c>
      <c r="H378" s="154">
        <f t="shared" si="190"/>
        <v>0</v>
      </c>
      <c r="I378" s="156">
        <f t="shared" si="183"/>
        <v>57548</v>
      </c>
      <c r="J378" s="153">
        <f>SUM(J380:J390)</f>
        <v>10022.599999999999</v>
      </c>
      <c r="K378" s="153">
        <f>SUM(K380:K390)</f>
        <v>45443.1</v>
      </c>
      <c r="L378" s="153">
        <f t="shared" ref="L378:M378" si="191">SUM(L380:L390)</f>
        <v>882.5</v>
      </c>
      <c r="M378" s="155">
        <f t="shared" si="191"/>
        <v>1199.8000000000002</v>
      </c>
      <c r="N378" s="156">
        <f>SUM(N380:N390)</f>
        <v>54747.079500000007</v>
      </c>
      <c r="O378" s="153">
        <f t="shared" ref="O378:R378" si="192">SUM(O380:O390)</f>
        <v>10022.599999999999</v>
      </c>
      <c r="P378" s="153">
        <f t="shared" si="192"/>
        <v>42642.179500000006</v>
      </c>
      <c r="Q378" s="153">
        <f t="shared" si="192"/>
        <v>882.5</v>
      </c>
      <c r="R378" s="154">
        <f t="shared" si="192"/>
        <v>1199.8000000000002</v>
      </c>
      <c r="S378" s="157">
        <f t="shared" si="186"/>
        <v>-2800.9204999999929</v>
      </c>
      <c r="T378" s="153">
        <f t="shared" si="186"/>
        <v>0</v>
      </c>
      <c r="U378" s="153">
        <f t="shared" si="186"/>
        <v>-2800.9204999999929</v>
      </c>
      <c r="V378" s="153">
        <f t="shared" si="186"/>
        <v>0</v>
      </c>
      <c r="W378" s="155">
        <f t="shared" si="186"/>
        <v>0</v>
      </c>
      <c r="X378" s="156">
        <f t="shared" si="180"/>
        <v>95.132896886077717</v>
      </c>
      <c r="Y378" s="153">
        <f t="shared" si="180"/>
        <v>100</v>
      </c>
      <c r="Z378" s="153">
        <f t="shared" si="180"/>
        <v>93.836422911289077</v>
      </c>
      <c r="AA378" s="153">
        <f t="shared" si="180"/>
        <v>100</v>
      </c>
      <c r="AB378" s="154">
        <f t="shared" si="180"/>
        <v>100</v>
      </c>
      <c r="AC378" s="147"/>
      <c r="AD378" s="167"/>
      <c r="AE378" s="167"/>
    </row>
    <row r="379" spans="1:31" ht="12.95" customHeight="1" x14ac:dyDescent="0.25">
      <c r="A379" s="171">
        <v>1342</v>
      </c>
      <c r="B379" s="158">
        <v>371</v>
      </c>
      <c r="C379" s="159" t="s">
        <v>1313</v>
      </c>
      <c r="D379" s="160">
        <f t="shared" si="181"/>
        <v>104487.00000000001</v>
      </c>
      <c r="E379" s="161">
        <v>16178.1</v>
      </c>
      <c r="F379" s="161">
        <v>85660.900000000009</v>
      </c>
      <c r="G379" s="161">
        <v>2648</v>
      </c>
      <c r="H379" s="162">
        <v>0</v>
      </c>
      <c r="I379" s="160">
        <f t="shared" si="183"/>
        <v>105408.2</v>
      </c>
      <c r="J379" s="161">
        <v>16178.1</v>
      </c>
      <c r="K379" s="161">
        <v>86582.099999999991</v>
      </c>
      <c r="L379" s="161">
        <v>2648</v>
      </c>
      <c r="M379" s="163">
        <v>0</v>
      </c>
      <c r="N379" s="160">
        <f t="shared" ref="N379:N390" si="193">SUM(O379:R379)</f>
        <v>100177.83649999999</v>
      </c>
      <c r="O379" s="161">
        <v>16178.1</v>
      </c>
      <c r="P379" s="161">
        <v>81351.736499999985</v>
      </c>
      <c r="Q379" s="161">
        <v>2648</v>
      </c>
      <c r="R379" s="162">
        <v>0</v>
      </c>
      <c r="S379" s="164">
        <f t="shared" si="186"/>
        <v>-5230.3635000000068</v>
      </c>
      <c r="T379" s="161">
        <f t="shared" si="186"/>
        <v>0</v>
      </c>
      <c r="U379" s="161">
        <f t="shared" si="186"/>
        <v>-5230.3635000000068</v>
      </c>
      <c r="V379" s="161">
        <f t="shared" si="186"/>
        <v>0</v>
      </c>
      <c r="W379" s="163">
        <f t="shared" si="186"/>
        <v>0</v>
      </c>
      <c r="X379" s="160">
        <f t="shared" si="180"/>
        <v>95.037991826062864</v>
      </c>
      <c r="Y379" s="161">
        <f t="shared" si="180"/>
        <v>100</v>
      </c>
      <c r="Z379" s="161">
        <f t="shared" si="180"/>
        <v>93.959070639312273</v>
      </c>
      <c r="AA379" s="161">
        <f t="shared" si="180"/>
        <v>100</v>
      </c>
      <c r="AB379" s="162">
        <f t="shared" si="180"/>
        <v>0</v>
      </c>
      <c r="AC379" s="165"/>
      <c r="AD379" s="166"/>
      <c r="AE379" s="167"/>
    </row>
    <row r="380" spans="1:31" ht="12.95" customHeight="1" x14ac:dyDescent="0.25">
      <c r="A380" s="171">
        <v>1343</v>
      </c>
      <c r="B380" s="158">
        <v>372</v>
      </c>
      <c r="C380" s="159" t="s">
        <v>1587</v>
      </c>
      <c r="D380" s="160">
        <f t="shared" si="181"/>
        <v>8322.6</v>
      </c>
      <c r="E380" s="161">
        <v>574.6</v>
      </c>
      <c r="F380" s="161">
        <v>7748</v>
      </c>
      <c r="G380" s="161">
        <v>0</v>
      </c>
      <c r="H380" s="162">
        <v>0</v>
      </c>
      <c r="I380" s="160">
        <f t="shared" si="183"/>
        <v>8550.1</v>
      </c>
      <c r="J380" s="161">
        <v>574.6</v>
      </c>
      <c r="K380" s="161">
        <v>7748</v>
      </c>
      <c r="L380" s="161">
        <v>0</v>
      </c>
      <c r="M380" s="163">
        <v>227.5</v>
      </c>
      <c r="N380" s="160">
        <f t="shared" si="193"/>
        <v>8549.2263999999996</v>
      </c>
      <c r="O380" s="161">
        <v>574.6</v>
      </c>
      <c r="P380" s="161">
        <v>7747.1263999999992</v>
      </c>
      <c r="Q380" s="161">
        <v>0</v>
      </c>
      <c r="R380" s="162">
        <v>227.5</v>
      </c>
      <c r="S380" s="164">
        <f t="shared" si="186"/>
        <v>-0.87360000000080618</v>
      </c>
      <c r="T380" s="161">
        <f t="shared" si="186"/>
        <v>0</v>
      </c>
      <c r="U380" s="161">
        <f t="shared" si="186"/>
        <v>-0.87360000000080618</v>
      </c>
      <c r="V380" s="161">
        <f t="shared" si="186"/>
        <v>0</v>
      </c>
      <c r="W380" s="163">
        <f t="shared" si="186"/>
        <v>0</v>
      </c>
      <c r="X380" s="160">
        <f t="shared" si="180"/>
        <v>99.98978257564238</v>
      </c>
      <c r="Y380" s="161">
        <f t="shared" si="180"/>
        <v>100</v>
      </c>
      <c r="Z380" s="161">
        <f t="shared" si="180"/>
        <v>99.988724832214757</v>
      </c>
      <c r="AA380" s="161">
        <f t="shared" si="180"/>
        <v>0</v>
      </c>
      <c r="AB380" s="162">
        <f t="shared" si="180"/>
        <v>100</v>
      </c>
      <c r="AC380" s="165"/>
      <c r="AD380" s="166"/>
      <c r="AE380" s="167"/>
    </row>
    <row r="381" spans="1:31" ht="12.95" customHeight="1" x14ac:dyDescent="0.25">
      <c r="A381" s="171">
        <v>1344</v>
      </c>
      <c r="B381" s="158">
        <v>373</v>
      </c>
      <c r="C381" s="159" t="s">
        <v>1519</v>
      </c>
      <c r="D381" s="160">
        <f t="shared" si="181"/>
        <v>1554.6999999999998</v>
      </c>
      <c r="E381" s="161">
        <v>1107.5999999999999</v>
      </c>
      <c r="F381" s="161">
        <v>447.1</v>
      </c>
      <c r="G381" s="161">
        <v>0</v>
      </c>
      <c r="H381" s="162">
        <v>0</v>
      </c>
      <c r="I381" s="160">
        <f t="shared" si="183"/>
        <v>1626.4999999999998</v>
      </c>
      <c r="J381" s="161">
        <v>1107.5999999999999</v>
      </c>
      <c r="K381" s="161">
        <v>447.1</v>
      </c>
      <c r="L381" s="161">
        <v>0</v>
      </c>
      <c r="M381" s="163">
        <v>71.8</v>
      </c>
      <c r="N381" s="160">
        <f t="shared" si="193"/>
        <v>1626.4999999999998</v>
      </c>
      <c r="O381" s="161">
        <v>1107.5999999999999</v>
      </c>
      <c r="P381" s="161">
        <v>447.1</v>
      </c>
      <c r="Q381" s="161">
        <v>0</v>
      </c>
      <c r="R381" s="162">
        <v>71.8</v>
      </c>
      <c r="S381" s="164">
        <f t="shared" si="186"/>
        <v>0</v>
      </c>
      <c r="T381" s="161">
        <f t="shared" si="186"/>
        <v>0</v>
      </c>
      <c r="U381" s="161">
        <f t="shared" si="186"/>
        <v>0</v>
      </c>
      <c r="V381" s="161">
        <f t="shared" si="186"/>
        <v>0</v>
      </c>
      <c r="W381" s="163">
        <f t="shared" si="186"/>
        <v>0</v>
      </c>
      <c r="X381" s="160">
        <f t="shared" si="180"/>
        <v>100</v>
      </c>
      <c r="Y381" s="161">
        <f t="shared" si="180"/>
        <v>100</v>
      </c>
      <c r="Z381" s="161">
        <f t="shared" si="180"/>
        <v>100</v>
      </c>
      <c r="AA381" s="161">
        <f t="shared" si="180"/>
        <v>0</v>
      </c>
      <c r="AB381" s="162">
        <f t="shared" si="180"/>
        <v>100</v>
      </c>
      <c r="AC381" s="165"/>
      <c r="AD381" s="166"/>
      <c r="AE381" s="167"/>
    </row>
    <row r="382" spans="1:31" ht="12.95" customHeight="1" x14ac:dyDescent="0.25">
      <c r="A382" s="171">
        <v>1345</v>
      </c>
      <c r="B382" s="158">
        <v>374</v>
      </c>
      <c r="C382" s="159" t="s">
        <v>1588</v>
      </c>
      <c r="D382" s="160">
        <f t="shared" si="181"/>
        <v>10561.3</v>
      </c>
      <c r="E382" s="161">
        <v>973.8</v>
      </c>
      <c r="F382" s="161">
        <v>9587.5</v>
      </c>
      <c r="G382" s="161">
        <v>0</v>
      </c>
      <c r="H382" s="162">
        <v>0</v>
      </c>
      <c r="I382" s="160">
        <f t="shared" si="183"/>
        <v>10840.9</v>
      </c>
      <c r="J382" s="161">
        <v>973.8</v>
      </c>
      <c r="K382" s="161">
        <v>9587.5</v>
      </c>
      <c r="L382" s="161">
        <v>0</v>
      </c>
      <c r="M382" s="163">
        <v>279.60000000000002</v>
      </c>
      <c r="N382" s="160">
        <f t="shared" si="193"/>
        <v>10840.9</v>
      </c>
      <c r="O382" s="161">
        <v>973.8</v>
      </c>
      <c r="P382" s="161">
        <v>9587.5</v>
      </c>
      <c r="Q382" s="161">
        <v>0</v>
      </c>
      <c r="R382" s="162">
        <v>279.60000000000002</v>
      </c>
      <c r="S382" s="164">
        <f t="shared" si="186"/>
        <v>0</v>
      </c>
      <c r="T382" s="161">
        <f t="shared" si="186"/>
        <v>0</v>
      </c>
      <c r="U382" s="161">
        <f t="shared" si="186"/>
        <v>0</v>
      </c>
      <c r="V382" s="161">
        <f t="shared" si="186"/>
        <v>0</v>
      </c>
      <c r="W382" s="163">
        <f t="shared" si="186"/>
        <v>0</v>
      </c>
      <c r="X382" s="160">
        <f t="shared" si="180"/>
        <v>100</v>
      </c>
      <c r="Y382" s="161">
        <f t="shared" si="180"/>
        <v>100</v>
      </c>
      <c r="Z382" s="161">
        <f t="shared" si="180"/>
        <v>100</v>
      </c>
      <c r="AA382" s="161">
        <f t="shared" si="180"/>
        <v>0</v>
      </c>
      <c r="AB382" s="162">
        <f t="shared" si="180"/>
        <v>100</v>
      </c>
      <c r="AC382" s="165"/>
      <c r="AD382" s="166"/>
      <c r="AE382" s="167"/>
    </row>
    <row r="383" spans="1:31" ht="12.95" customHeight="1" x14ac:dyDescent="0.25">
      <c r="A383" s="171">
        <v>1346</v>
      </c>
      <c r="B383" s="158">
        <v>375</v>
      </c>
      <c r="C383" s="159" t="s">
        <v>1589</v>
      </c>
      <c r="D383" s="160">
        <f t="shared" si="181"/>
        <v>6767.9</v>
      </c>
      <c r="E383" s="161">
        <v>1069.7</v>
      </c>
      <c r="F383" s="161">
        <v>5047.2</v>
      </c>
      <c r="G383" s="161">
        <v>651</v>
      </c>
      <c r="H383" s="162">
        <v>0</v>
      </c>
      <c r="I383" s="160">
        <f t="shared" si="183"/>
        <v>6849.2999999999993</v>
      </c>
      <c r="J383" s="161">
        <v>1069.7</v>
      </c>
      <c r="K383" s="161">
        <v>5047.2</v>
      </c>
      <c r="L383" s="161">
        <v>651</v>
      </c>
      <c r="M383" s="163">
        <v>81.400000000000006</v>
      </c>
      <c r="N383" s="160">
        <f t="shared" si="193"/>
        <v>6836.0728999999992</v>
      </c>
      <c r="O383" s="161">
        <v>1069.7</v>
      </c>
      <c r="P383" s="161">
        <v>5033.9728999999998</v>
      </c>
      <c r="Q383" s="161">
        <v>651</v>
      </c>
      <c r="R383" s="162">
        <v>81.400000000000006</v>
      </c>
      <c r="S383" s="164">
        <f t="shared" si="186"/>
        <v>-13.227100000000064</v>
      </c>
      <c r="T383" s="161">
        <f t="shared" si="186"/>
        <v>0</v>
      </c>
      <c r="U383" s="161">
        <f t="shared" si="186"/>
        <v>-13.227100000000064</v>
      </c>
      <c r="V383" s="161">
        <f t="shared" si="186"/>
        <v>0</v>
      </c>
      <c r="W383" s="163">
        <f t="shared" si="186"/>
        <v>0</v>
      </c>
      <c r="X383" s="160">
        <f t="shared" si="180"/>
        <v>99.806883915144624</v>
      </c>
      <c r="Y383" s="161">
        <f t="shared" si="180"/>
        <v>100</v>
      </c>
      <c r="Z383" s="161">
        <f t="shared" si="180"/>
        <v>99.737931922650176</v>
      </c>
      <c r="AA383" s="161">
        <f t="shared" si="180"/>
        <v>100</v>
      </c>
      <c r="AB383" s="162">
        <f t="shared" si="180"/>
        <v>100</v>
      </c>
      <c r="AC383" s="165"/>
      <c r="AD383" s="166"/>
      <c r="AE383" s="167"/>
    </row>
    <row r="384" spans="1:31" ht="12.95" customHeight="1" x14ac:dyDescent="0.25">
      <c r="A384" s="171">
        <v>1347</v>
      </c>
      <c r="B384" s="158">
        <v>376</v>
      </c>
      <c r="C384" s="159" t="s">
        <v>1590</v>
      </c>
      <c r="D384" s="160">
        <f t="shared" si="181"/>
        <v>4329.7</v>
      </c>
      <c r="E384" s="161">
        <v>1015.4</v>
      </c>
      <c r="F384" s="161">
        <v>3314.3</v>
      </c>
      <c r="G384" s="161">
        <v>0</v>
      </c>
      <c r="H384" s="162">
        <v>0</v>
      </c>
      <c r="I384" s="160">
        <f t="shared" si="183"/>
        <v>4376.5</v>
      </c>
      <c r="J384" s="161">
        <v>1015.4</v>
      </c>
      <c r="K384" s="161">
        <v>3314.3</v>
      </c>
      <c r="L384" s="161">
        <v>0</v>
      </c>
      <c r="M384" s="163">
        <v>46.8</v>
      </c>
      <c r="N384" s="160">
        <f t="shared" si="193"/>
        <v>3988.3251000000005</v>
      </c>
      <c r="O384" s="161">
        <v>1015.4</v>
      </c>
      <c r="P384" s="161">
        <v>2926.1251000000002</v>
      </c>
      <c r="Q384" s="161">
        <v>0</v>
      </c>
      <c r="R384" s="162">
        <v>46.8</v>
      </c>
      <c r="S384" s="164">
        <f t="shared" si="186"/>
        <v>-388.17489999999952</v>
      </c>
      <c r="T384" s="161">
        <f t="shared" si="186"/>
        <v>0</v>
      </c>
      <c r="U384" s="161">
        <f t="shared" si="186"/>
        <v>-388.17489999999998</v>
      </c>
      <c r="V384" s="161">
        <f t="shared" si="186"/>
        <v>0</v>
      </c>
      <c r="W384" s="163">
        <f t="shared" si="186"/>
        <v>0</v>
      </c>
      <c r="X384" s="160">
        <f t="shared" si="180"/>
        <v>91.130471838226896</v>
      </c>
      <c r="Y384" s="161">
        <f t="shared" si="180"/>
        <v>100</v>
      </c>
      <c r="Z384" s="161">
        <f t="shared" si="180"/>
        <v>88.287876776393205</v>
      </c>
      <c r="AA384" s="161">
        <f t="shared" si="180"/>
        <v>0</v>
      </c>
      <c r="AB384" s="162">
        <f t="shared" si="180"/>
        <v>100</v>
      </c>
      <c r="AC384" s="165"/>
      <c r="AD384" s="166"/>
      <c r="AE384" s="167"/>
    </row>
    <row r="385" spans="1:31" ht="12.95" customHeight="1" x14ac:dyDescent="0.25">
      <c r="A385" s="171">
        <v>1348</v>
      </c>
      <c r="B385" s="158">
        <v>377</v>
      </c>
      <c r="C385" s="159" t="s">
        <v>1591</v>
      </c>
      <c r="D385" s="160">
        <f t="shared" si="181"/>
        <v>1901.1</v>
      </c>
      <c r="E385" s="161">
        <v>861.4</v>
      </c>
      <c r="F385" s="161">
        <v>1039.7</v>
      </c>
      <c r="G385" s="161">
        <v>0</v>
      </c>
      <c r="H385" s="162">
        <v>0</v>
      </c>
      <c r="I385" s="160">
        <f t="shared" si="183"/>
        <v>1905.3</v>
      </c>
      <c r="J385" s="161">
        <v>861.4</v>
      </c>
      <c r="K385" s="161">
        <v>1039.7</v>
      </c>
      <c r="L385" s="161">
        <v>0</v>
      </c>
      <c r="M385" s="163">
        <v>4.2</v>
      </c>
      <c r="N385" s="160">
        <f t="shared" si="193"/>
        <v>1749.9996000000001</v>
      </c>
      <c r="O385" s="161">
        <v>861.4</v>
      </c>
      <c r="P385" s="161">
        <v>884.39960000000008</v>
      </c>
      <c r="Q385" s="161">
        <v>0</v>
      </c>
      <c r="R385" s="162">
        <v>4.2</v>
      </c>
      <c r="S385" s="164">
        <f t="shared" si="186"/>
        <v>-155.30039999999985</v>
      </c>
      <c r="T385" s="161">
        <f t="shared" si="186"/>
        <v>0</v>
      </c>
      <c r="U385" s="161">
        <f t="shared" si="186"/>
        <v>-155.30039999999997</v>
      </c>
      <c r="V385" s="161">
        <f t="shared" si="186"/>
        <v>0</v>
      </c>
      <c r="W385" s="163">
        <f t="shared" si="186"/>
        <v>0</v>
      </c>
      <c r="X385" s="160">
        <f t="shared" si="180"/>
        <v>91.84903164855929</v>
      </c>
      <c r="Y385" s="161">
        <f t="shared" si="180"/>
        <v>100</v>
      </c>
      <c r="Z385" s="161">
        <f t="shared" si="180"/>
        <v>85.062960469366161</v>
      </c>
      <c r="AA385" s="161">
        <f t="shared" si="180"/>
        <v>0</v>
      </c>
      <c r="AB385" s="162">
        <f t="shared" si="180"/>
        <v>100</v>
      </c>
      <c r="AC385" s="165"/>
      <c r="AD385" s="166"/>
      <c r="AE385" s="167"/>
    </row>
    <row r="386" spans="1:31" ht="12.95" customHeight="1" x14ac:dyDescent="0.25">
      <c r="A386" s="171">
        <v>1349</v>
      </c>
      <c r="B386" s="158">
        <v>378</v>
      </c>
      <c r="C386" s="159" t="s">
        <v>1592</v>
      </c>
      <c r="D386" s="160">
        <f t="shared" si="181"/>
        <v>3497.3</v>
      </c>
      <c r="E386" s="161">
        <v>870.4</v>
      </c>
      <c r="F386" s="161">
        <v>2626.9</v>
      </c>
      <c r="G386" s="161">
        <v>0</v>
      </c>
      <c r="H386" s="162">
        <v>0</v>
      </c>
      <c r="I386" s="160">
        <f t="shared" si="183"/>
        <v>3553.9</v>
      </c>
      <c r="J386" s="161">
        <v>870.4</v>
      </c>
      <c r="K386" s="161">
        <v>2626.9</v>
      </c>
      <c r="L386" s="161">
        <v>0</v>
      </c>
      <c r="M386" s="163">
        <v>56.6</v>
      </c>
      <c r="N386" s="160">
        <f t="shared" si="193"/>
        <v>3545.4250000000002</v>
      </c>
      <c r="O386" s="161">
        <v>870.4</v>
      </c>
      <c r="P386" s="161">
        <v>2618.4250000000002</v>
      </c>
      <c r="Q386" s="161">
        <v>0</v>
      </c>
      <c r="R386" s="162">
        <v>56.6</v>
      </c>
      <c r="S386" s="164">
        <f t="shared" si="186"/>
        <v>-8.4749999999999091</v>
      </c>
      <c r="T386" s="161">
        <f t="shared" si="186"/>
        <v>0</v>
      </c>
      <c r="U386" s="161">
        <f t="shared" si="186"/>
        <v>-8.4749999999999091</v>
      </c>
      <c r="V386" s="161">
        <f t="shared" si="186"/>
        <v>0</v>
      </c>
      <c r="W386" s="163">
        <f t="shared" si="186"/>
        <v>0</v>
      </c>
      <c r="X386" s="160">
        <f t="shared" si="180"/>
        <v>99.761529587214042</v>
      </c>
      <c r="Y386" s="161">
        <f t="shared" si="180"/>
        <v>100</v>
      </c>
      <c r="Z386" s="161">
        <f t="shared" si="180"/>
        <v>99.677376375195109</v>
      </c>
      <c r="AA386" s="161">
        <f t="shared" si="180"/>
        <v>0</v>
      </c>
      <c r="AB386" s="162">
        <f t="shared" si="180"/>
        <v>100</v>
      </c>
      <c r="AC386" s="165"/>
      <c r="AD386" s="166"/>
      <c r="AE386" s="167"/>
    </row>
    <row r="387" spans="1:31" ht="12.95" customHeight="1" x14ac:dyDescent="0.25">
      <c r="A387" s="171">
        <v>1350</v>
      </c>
      <c r="B387" s="158">
        <v>379</v>
      </c>
      <c r="C387" s="159" t="s">
        <v>1593</v>
      </c>
      <c r="D387" s="160">
        <f t="shared" si="181"/>
        <v>3226.3999999999996</v>
      </c>
      <c r="E387" s="161">
        <v>986.8</v>
      </c>
      <c r="F387" s="161">
        <v>2239.6</v>
      </c>
      <c r="G387" s="161">
        <v>0</v>
      </c>
      <c r="H387" s="162">
        <v>0</v>
      </c>
      <c r="I387" s="160">
        <f t="shared" si="183"/>
        <v>3358</v>
      </c>
      <c r="J387" s="161">
        <v>986.8</v>
      </c>
      <c r="K387" s="161">
        <v>2319.7000000000003</v>
      </c>
      <c r="L387" s="161">
        <v>0</v>
      </c>
      <c r="M387" s="163">
        <v>51.5</v>
      </c>
      <c r="N387" s="160">
        <f t="shared" si="193"/>
        <v>3356.9021000000002</v>
      </c>
      <c r="O387" s="161">
        <v>986.8</v>
      </c>
      <c r="P387" s="161">
        <v>2318.6021000000001</v>
      </c>
      <c r="Q387" s="161">
        <v>0</v>
      </c>
      <c r="R387" s="162">
        <v>51.5</v>
      </c>
      <c r="S387" s="164">
        <f t="shared" si="186"/>
        <v>-1.0978999999997541</v>
      </c>
      <c r="T387" s="161">
        <f t="shared" si="186"/>
        <v>0</v>
      </c>
      <c r="U387" s="161">
        <f t="shared" si="186"/>
        <v>-1.0979000000002088</v>
      </c>
      <c r="V387" s="161">
        <f t="shared" si="186"/>
        <v>0</v>
      </c>
      <c r="W387" s="163">
        <f t="shared" si="186"/>
        <v>0</v>
      </c>
      <c r="X387" s="160">
        <f t="shared" si="180"/>
        <v>99.967304943418711</v>
      </c>
      <c r="Y387" s="161">
        <f t="shared" si="180"/>
        <v>100</v>
      </c>
      <c r="Z387" s="161">
        <f t="shared" si="180"/>
        <v>99.952670603957401</v>
      </c>
      <c r="AA387" s="161">
        <f t="shared" si="180"/>
        <v>0</v>
      </c>
      <c r="AB387" s="162">
        <f t="shared" si="180"/>
        <v>100</v>
      </c>
      <c r="AC387" s="165"/>
      <c r="AD387" s="166"/>
      <c r="AE387" s="167"/>
    </row>
    <row r="388" spans="1:31" ht="12.95" customHeight="1" x14ac:dyDescent="0.25">
      <c r="A388" s="171">
        <v>1351</v>
      </c>
      <c r="B388" s="158">
        <v>380</v>
      </c>
      <c r="C388" s="159" t="s">
        <v>1594</v>
      </c>
      <c r="D388" s="160">
        <f t="shared" si="181"/>
        <v>4823.8</v>
      </c>
      <c r="E388" s="161">
        <v>1021.3</v>
      </c>
      <c r="F388" s="161">
        <v>3571</v>
      </c>
      <c r="G388" s="161">
        <v>231.5</v>
      </c>
      <c r="H388" s="162">
        <v>0</v>
      </c>
      <c r="I388" s="160">
        <f t="shared" si="183"/>
        <v>4871.9000000000005</v>
      </c>
      <c r="J388" s="161">
        <v>1021.3</v>
      </c>
      <c r="K388" s="161">
        <v>3571</v>
      </c>
      <c r="L388" s="161">
        <v>231.5</v>
      </c>
      <c r="M388" s="163">
        <v>48.1</v>
      </c>
      <c r="N388" s="160">
        <f t="shared" si="193"/>
        <v>4392.2017000000005</v>
      </c>
      <c r="O388" s="161">
        <v>1021.3</v>
      </c>
      <c r="P388" s="161">
        <v>3091.3017</v>
      </c>
      <c r="Q388" s="161">
        <v>231.5</v>
      </c>
      <c r="R388" s="162">
        <v>48.1</v>
      </c>
      <c r="S388" s="164">
        <f t="shared" si="186"/>
        <v>-479.69830000000002</v>
      </c>
      <c r="T388" s="161">
        <f t="shared" si="186"/>
        <v>0</v>
      </c>
      <c r="U388" s="161">
        <f t="shared" si="186"/>
        <v>-479.69830000000002</v>
      </c>
      <c r="V388" s="161">
        <f t="shared" si="186"/>
        <v>0</v>
      </c>
      <c r="W388" s="163">
        <f t="shared" si="186"/>
        <v>0</v>
      </c>
      <c r="X388" s="160">
        <f t="shared" si="180"/>
        <v>90.153773681725809</v>
      </c>
      <c r="Y388" s="161">
        <f t="shared" si="180"/>
        <v>100</v>
      </c>
      <c r="Z388" s="161">
        <f t="shared" si="180"/>
        <v>86.566835620274432</v>
      </c>
      <c r="AA388" s="161">
        <f t="shared" si="180"/>
        <v>100</v>
      </c>
      <c r="AB388" s="162">
        <f t="shared" si="180"/>
        <v>100</v>
      </c>
      <c r="AC388" s="165"/>
      <c r="AD388" s="166"/>
      <c r="AE388" s="167"/>
    </row>
    <row r="389" spans="1:31" ht="12.95" customHeight="1" x14ac:dyDescent="0.25">
      <c r="A389" s="171">
        <v>1352</v>
      </c>
      <c r="B389" s="158">
        <v>381</v>
      </c>
      <c r="C389" s="159" t="s">
        <v>1595</v>
      </c>
      <c r="D389" s="160">
        <f t="shared" si="181"/>
        <v>6338.6</v>
      </c>
      <c r="E389" s="161">
        <v>1026.5</v>
      </c>
      <c r="F389" s="161">
        <v>5312.1</v>
      </c>
      <c r="G389" s="161">
        <v>0</v>
      </c>
      <c r="H389" s="162">
        <v>0</v>
      </c>
      <c r="I389" s="160">
        <f t="shared" si="183"/>
        <v>6440.5</v>
      </c>
      <c r="J389" s="161">
        <v>1026.5</v>
      </c>
      <c r="K389" s="161">
        <v>5312.1</v>
      </c>
      <c r="L389" s="161">
        <v>0</v>
      </c>
      <c r="M389" s="163">
        <v>101.9</v>
      </c>
      <c r="N389" s="160">
        <f t="shared" si="193"/>
        <v>5365.1880999999994</v>
      </c>
      <c r="O389" s="161">
        <v>1026.5</v>
      </c>
      <c r="P389" s="161">
        <v>4236.7880999999998</v>
      </c>
      <c r="Q389" s="161">
        <v>0</v>
      </c>
      <c r="R389" s="162">
        <v>101.9</v>
      </c>
      <c r="S389" s="164">
        <f t="shared" si="186"/>
        <v>-1075.3119000000006</v>
      </c>
      <c r="T389" s="161">
        <f t="shared" si="186"/>
        <v>0</v>
      </c>
      <c r="U389" s="161">
        <f t="shared" si="186"/>
        <v>-1075.3119000000006</v>
      </c>
      <c r="V389" s="161">
        <f t="shared" si="186"/>
        <v>0</v>
      </c>
      <c r="W389" s="163">
        <f t="shared" si="186"/>
        <v>0</v>
      </c>
      <c r="X389" s="160">
        <f t="shared" si="180"/>
        <v>83.30390652899618</v>
      </c>
      <c r="Y389" s="161">
        <f t="shared" si="180"/>
        <v>100</v>
      </c>
      <c r="Z389" s="161">
        <f t="shared" si="180"/>
        <v>79.757310668097347</v>
      </c>
      <c r="AA389" s="161">
        <f t="shared" si="180"/>
        <v>0</v>
      </c>
      <c r="AB389" s="162">
        <f t="shared" si="180"/>
        <v>100</v>
      </c>
      <c r="AC389" s="165"/>
      <c r="AD389" s="166"/>
      <c r="AE389" s="167"/>
    </row>
    <row r="390" spans="1:31" ht="12.95" customHeight="1" x14ac:dyDescent="0.25">
      <c r="A390" s="171">
        <v>1353</v>
      </c>
      <c r="B390" s="158">
        <v>382</v>
      </c>
      <c r="C390" s="159" t="s">
        <v>1596</v>
      </c>
      <c r="D390" s="160">
        <f t="shared" si="181"/>
        <v>4944.7000000000007</v>
      </c>
      <c r="E390" s="161">
        <v>515.1</v>
      </c>
      <c r="F390" s="161">
        <v>4429.6000000000004</v>
      </c>
      <c r="G390" s="161">
        <v>0</v>
      </c>
      <c r="H390" s="162">
        <v>0</v>
      </c>
      <c r="I390" s="160">
        <f t="shared" si="183"/>
        <v>5175.1000000000004</v>
      </c>
      <c r="J390" s="161">
        <v>515.1</v>
      </c>
      <c r="K390" s="161">
        <v>4429.6000000000004</v>
      </c>
      <c r="L390" s="161">
        <v>0</v>
      </c>
      <c r="M390" s="163">
        <v>230.4</v>
      </c>
      <c r="N390" s="160">
        <f t="shared" si="193"/>
        <v>4496.3386</v>
      </c>
      <c r="O390" s="161">
        <v>515.1</v>
      </c>
      <c r="P390" s="161">
        <v>3750.8386</v>
      </c>
      <c r="Q390" s="161">
        <v>0</v>
      </c>
      <c r="R390" s="162">
        <v>230.4</v>
      </c>
      <c r="S390" s="164">
        <f t="shared" si="186"/>
        <v>-678.76140000000032</v>
      </c>
      <c r="T390" s="161">
        <f t="shared" si="186"/>
        <v>0</v>
      </c>
      <c r="U390" s="161">
        <f t="shared" si="186"/>
        <v>-678.76140000000032</v>
      </c>
      <c r="V390" s="161">
        <f t="shared" si="186"/>
        <v>0</v>
      </c>
      <c r="W390" s="163">
        <f t="shared" si="186"/>
        <v>0</v>
      </c>
      <c r="X390" s="160">
        <f t="shared" si="180"/>
        <v>86.88409112867383</v>
      </c>
      <c r="Y390" s="161">
        <f t="shared" si="180"/>
        <v>100</v>
      </c>
      <c r="Z390" s="161">
        <f t="shared" si="180"/>
        <v>84.67668864005779</v>
      </c>
      <c r="AA390" s="161">
        <f t="shared" si="180"/>
        <v>0</v>
      </c>
      <c r="AB390" s="162">
        <f t="shared" si="180"/>
        <v>100</v>
      </c>
      <c r="AC390" s="165"/>
      <c r="AD390" s="166"/>
      <c r="AE390" s="167"/>
    </row>
    <row r="391" spans="1:31" ht="12.95" customHeight="1" x14ac:dyDescent="0.25">
      <c r="A391" s="158"/>
      <c r="B391" s="158">
        <v>383</v>
      </c>
      <c r="C391" s="159"/>
      <c r="D391" s="160"/>
      <c r="E391" s="161"/>
      <c r="F391" s="161"/>
      <c r="G391" s="161"/>
      <c r="H391" s="162"/>
      <c r="I391" s="160"/>
      <c r="J391" s="161"/>
      <c r="K391" s="161"/>
      <c r="L391" s="161"/>
      <c r="M391" s="163">
        <v>0</v>
      </c>
      <c r="N391" s="160"/>
      <c r="O391" s="161"/>
      <c r="P391" s="161"/>
      <c r="Q391" s="161"/>
      <c r="R391" s="162"/>
      <c r="S391" s="164"/>
      <c r="T391" s="161"/>
      <c r="U391" s="161"/>
      <c r="V391" s="161"/>
      <c r="W391" s="163"/>
      <c r="X391" s="160"/>
      <c r="Y391" s="161"/>
      <c r="Z391" s="161"/>
      <c r="AA391" s="161"/>
      <c r="AB391" s="162"/>
      <c r="AC391" s="165"/>
      <c r="AD391" s="166"/>
      <c r="AE391" s="167"/>
    </row>
    <row r="392" spans="1:31" ht="12.95" customHeight="1" x14ac:dyDescent="0.25">
      <c r="A392" s="158"/>
      <c r="B392" s="158">
        <v>384</v>
      </c>
      <c r="C392" s="152" t="s">
        <v>1597</v>
      </c>
      <c r="D392" s="156">
        <f t="shared" ref="D392:D427" si="194">SUM(E392:H392)</f>
        <v>324746.3</v>
      </c>
      <c r="E392" s="153">
        <f>E393+E394</f>
        <v>72605</v>
      </c>
      <c r="F392" s="153">
        <f t="shared" ref="F392:H392" si="195">F393+F394</f>
        <v>248186.6</v>
      </c>
      <c r="G392" s="153">
        <f t="shared" si="195"/>
        <v>3954.7</v>
      </c>
      <c r="H392" s="154">
        <f t="shared" si="195"/>
        <v>0</v>
      </c>
      <c r="I392" s="156">
        <f t="shared" ref="I392:I427" si="196">SUM(J392:M392)</f>
        <v>330439.5</v>
      </c>
      <c r="J392" s="153">
        <f>J393+J394</f>
        <v>72605</v>
      </c>
      <c r="K392" s="153">
        <f>K393+K394</f>
        <v>250377.7</v>
      </c>
      <c r="L392" s="153">
        <f t="shared" ref="L392:M392" si="197">L393+L394</f>
        <v>3954.7</v>
      </c>
      <c r="M392" s="155">
        <f t="shared" si="197"/>
        <v>3502.1000000000013</v>
      </c>
      <c r="N392" s="156">
        <f>N393+N394</f>
        <v>320217.90340000001</v>
      </c>
      <c r="O392" s="153">
        <f t="shared" ref="O392:R392" si="198">O393+O394</f>
        <v>72605</v>
      </c>
      <c r="P392" s="153">
        <f t="shared" si="198"/>
        <v>240156.10340000002</v>
      </c>
      <c r="Q392" s="153">
        <f t="shared" si="198"/>
        <v>3954.7</v>
      </c>
      <c r="R392" s="154">
        <f t="shared" si="198"/>
        <v>3502.1000000000013</v>
      </c>
      <c r="S392" s="157">
        <f t="shared" ref="S392:W427" si="199">N392-I392</f>
        <v>-10221.59659999999</v>
      </c>
      <c r="T392" s="153">
        <f t="shared" si="199"/>
        <v>0</v>
      </c>
      <c r="U392" s="153">
        <f t="shared" si="199"/>
        <v>-10221.59659999999</v>
      </c>
      <c r="V392" s="153">
        <f t="shared" si="199"/>
        <v>0</v>
      </c>
      <c r="W392" s="155">
        <f t="shared" si="199"/>
        <v>0</v>
      </c>
      <c r="X392" s="156">
        <f t="shared" si="180"/>
        <v>96.906666242988507</v>
      </c>
      <c r="Y392" s="153">
        <f t="shared" si="180"/>
        <v>100</v>
      </c>
      <c r="Z392" s="153">
        <f t="shared" si="180"/>
        <v>95.917529156949684</v>
      </c>
      <c r="AA392" s="153">
        <f t="shared" si="180"/>
        <v>100</v>
      </c>
      <c r="AB392" s="154">
        <f t="shared" si="180"/>
        <v>100</v>
      </c>
      <c r="AC392" s="147"/>
      <c r="AD392" s="166"/>
      <c r="AE392" s="167"/>
    </row>
    <row r="393" spans="1:31" s="170" customFormat="1" ht="12.95" customHeight="1" x14ac:dyDescent="0.2">
      <c r="A393" s="158"/>
      <c r="B393" s="158">
        <v>385</v>
      </c>
      <c r="C393" s="152" t="s">
        <v>1287</v>
      </c>
      <c r="D393" s="156">
        <f t="shared" si="194"/>
        <v>194016</v>
      </c>
      <c r="E393" s="153">
        <f>E395</f>
        <v>39444.800000000003</v>
      </c>
      <c r="F393" s="153">
        <f t="shared" ref="F393:H393" si="200">F395</f>
        <v>152688.70000000001</v>
      </c>
      <c r="G393" s="153">
        <f t="shared" si="200"/>
        <v>1882.5</v>
      </c>
      <c r="H393" s="154">
        <f t="shared" si="200"/>
        <v>0</v>
      </c>
      <c r="I393" s="156">
        <f t="shared" si="196"/>
        <v>196771.80000000005</v>
      </c>
      <c r="J393" s="153">
        <f>J395</f>
        <v>39444.800000000003</v>
      </c>
      <c r="K393" s="153">
        <f>K395</f>
        <v>154879.80000000002</v>
      </c>
      <c r="L393" s="153">
        <f t="shared" ref="L393:M393" si="201">L395</f>
        <v>1882.5</v>
      </c>
      <c r="M393" s="155">
        <f t="shared" si="201"/>
        <v>564.70000000000005</v>
      </c>
      <c r="N393" s="156">
        <f>N395</f>
        <v>192967.72850000003</v>
      </c>
      <c r="O393" s="153">
        <f t="shared" ref="O393:R393" si="202">O395</f>
        <v>39444.800000000003</v>
      </c>
      <c r="P393" s="153">
        <f t="shared" si="202"/>
        <v>151075.7285</v>
      </c>
      <c r="Q393" s="153">
        <f t="shared" si="202"/>
        <v>1882.5</v>
      </c>
      <c r="R393" s="154">
        <f t="shared" si="202"/>
        <v>564.70000000000005</v>
      </c>
      <c r="S393" s="157">
        <f t="shared" si="199"/>
        <v>-3804.07150000002</v>
      </c>
      <c r="T393" s="153">
        <f t="shared" si="199"/>
        <v>0</v>
      </c>
      <c r="U393" s="153">
        <f t="shared" si="199"/>
        <v>-3804.07150000002</v>
      </c>
      <c r="V393" s="153">
        <f t="shared" si="199"/>
        <v>0</v>
      </c>
      <c r="W393" s="155">
        <f t="shared" si="199"/>
        <v>0</v>
      </c>
      <c r="X393" s="156">
        <f t="shared" si="180"/>
        <v>98.066759820258781</v>
      </c>
      <c r="Y393" s="153">
        <f t="shared" si="180"/>
        <v>100</v>
      </c>
      <c r="Z393" s="153">
        <f t="shared" si="180"/>
        <v>97.543855622230907</v>
      </c>
      <c r="AA393" s="153">
        <f t="shared" si="180"/>
        <v>100</v>
      </c>
      <c r="AB393" s="154">
        <f t="shared" si="180"/>
        <v>100</v>
      </c>
      <c r="AC393" s="147"/>
      <c r="AD393" s="167"/>
      <c r="AE393" s="167"/>
    </row>
    <row r="394" spans="1:31" s="170" customFormat="1" ht="12.95" customHeight="1" x14ac:dyDescent="0.2">
      <c r="A394" s="158"/>
      <c r="B394" s="158">
        <v>386</v>
      </c>
      <c r="C394" s="152" t="s">
        <v>1288</v>
      </c>
      <c r="D394" s="156">
        <f t="shared" si="194"/>
        <v>130730.3</v>
      </c>
      <c r="E394" s="153">
        <f>SUM(E396:E427)</f>
        <v>33160.200000000004</v>
      </c>
      <c r="F394" s="153">
        <f t="shared" ref="F394:H394" si="203">SUM(F396:F427)</f>
        <v>95497.9</v>
      </c>
      <c r="G394" s="153">
        <f t="shared" si="203"/>
        <v>2072.1999999999998</v>
      </c>
      <c r="H394" s="154">
        <f t="shared" si="203"/>
        <v>0</v>
      </c>
      <c r="I394" s="156">
        <f t="shared" si="196"/>
        <v>133667.70000000001</v>
      </c>
      <c r="J394" s="153">
        <f>SUM(J396:J427)</f>
        <v>33160.200000000004</v>
      </c>
      <c r="K394" s="153">
        <f>SUM(K396:K427)</f>
        <v>95497.9</v>
      </c>
      <c r="L394" s="153">
        <f t="shared" ref="L394:M394" si="204">SUM(L396:L427)</f>
        <v>2072.1999999999998</v>
      </c>
      <c r="M394" s="155">
        <f t="shared" si="204"/>
        <v>2937.400000000001</v>
      </c>
      <c r="N394" s="156">
        <f>SUM(N396:N427)</f>
        <v>127250.17489999998</v>
      </c>
      <c r="O394" s="153">
        <f t="shared" ref="O394:R394" si="205">SUM(O396:O427)</f>
        <v>33160.200000000004</v>
      </c>
      <c r="P394" s="153">
        <f t="shared" si="205"/>
        <v>89080.374900000024</v>
      </c>
      <c r="Q394" s="153">
        <f t="shared" si="205"/>
        <v>2072.1999999999998</v>
      </c>
      <c r="R394" s="154">
        <f t="shared" si="205"/>
        <v>2937.400000000001</v>
      </c>
      <c r="S394" s="157">
        <f t="shared" si="199"/>
        <v>-6417.525100000028</v>
      </c>
      <c r="T394" s="153">
        <f t="shared" si="199"/>
        <v>0</v>
      </c>
      <c r="U394" s="153">
        <f t="shared" si="199"/>
        <v>-6417.5250999999698</v>
      </c>
      <c r="V394" s="153">
        <f t="shared" si="199"/>
        <v>0</v>
      </c>
      <c r="W394" s="155">
        <f t="shared" si="199"/>
        <v>0</v>
      </c>
      <c r="X394" s="156">
        <f t="shared" si="180"/>
        <v>95.198896143196876</v>
      </c>
      <c r="Y394" s="153">
        <f t="shared" si="180"/>
        <v>100</v>
      </c>
      <c r="Z394" s="153">
        <f t="shared" si="180"/>
        <v>93.279930658161106</v>
      </c>
      <c r="AA394" s="153">
        <f t="shared" si="180"/>
        <v>100</v>
      </c>
      <c r="AB394" s="154">
        <f t="shared" si="180"/>
        <v>100</v>
      </c>
      <c r="AC394" s="147"/>
      <c r="AD394" s="167"/>
      <c r="AE394" s="167"/>
    </row>
    <row r="395" spans="1:31" ht="12.95" customHeight="1" x14ac:dyDescent="0.25">
      <c r="A395" s="171">
        <v>1354</v>
      </c>
      <c r="B395" s="158">
        <v>387</v>
      </c>
      <c r="C395" s="159" t="s">
        <v>1313</v>
      </c>
      <c r="D395" s="160">
        <f t="shared" si="194"/>
        <v>194016</v>
      </c>
      <c r="E395" s="161">
        <v>39444.800000000003</v>
      </c>
      <c r="F395" s="161">
        <v>152688.70000000001</v>
      </c>
      <c r="G395" s="161">
        <v>1882.5</v>
      </c>
      <c r="H395" s="162">
        <v>0</v>
      </c>
      <c r="I395" s="160">
        <f t="shared" si="196"/>
        <v>196771.80000000005</v>
      </c>
      <c r="J395" s="161">
        <v>39444.800000000003</v>
      </c>
      <c r="K395" s="161">
        <v>154879.80000000002</v>
      </c>
      <c r="L395" s="161">
        <v>1882.5</v>
      </c>
      <c r="M395" s="163">
        <v>564.70000000000005</v>
      </c>
      <c r="N395" s="160">
        <f t="shared" ref="N395:N427" si="206">SUM(O395:R395)</f>
        <v>192967.72850000003</v>
      </c>
      <c r="O395" s="161">
        <v>39444.800000000003</v>
      </c>
      <c r="P395" s="161">
        <v>151075.7285</v>
      </c>
      <c r="Q395" s="161">
        <v>1882.5</v>
      </c>
      <c r="R395" s="162">
        <v>564.70000000000005</v>
      </c>
      <c r="S395" s="164">
        <f t="shared" si="199"/>
        <v>-3804.07150000002</v>
      </c>
      <c r="T395" s="161">
        <f t="shared" si="199"/>
        <v>0</v>
      </c>
      <c r="U395" s="161">
        <f t="shared" si="199"/>
        <v>-3804.07150000002</v>
      </c>
      <c r="V395" s="161">
        <f t="shared" si="199"/>
        <v>0</v>
      </c>
      <c r="W395" s="163">
        <f t="shared" si="199"/>
        <v>0</v>
      </c>
      <c r="X395" s="160">
        <f t="shared" si="180"/>
        <v>98.066759820258781</v>
      </c>
      <c r="Y395" s="161">
        <f t="shared" si="180"/>
        <v>100</v>
      </c>
      <c r="Z395" s="161">
        <f t="shared" si="180"/>
        <v>97.543855622230907</v>
      </c>
      <c r="AA395" s="161">
        <f t="shared" si="180"/>
        <v>100</v>
      </c>
      <c r="AB395" s="162">
        <f t="shared" si="180"/>
        <v>100</v>
      </c>
      <c r="AC395" s="165"/>
      <c r="AD395" s="166"/>
      <c r="AE395" s="167"/>
    </row>
    <row r="396" spans="1:31" ht="12.95" customHeight="1" x14ac:dyDescent="0.25">
      <c r="A396" s="171">
        <v>1355</v>
      </c>
      <c r="B396" s="158">
        <v>388</v>
      </c>
      <c r="C396" s="159" t="s">
        <v>1598</v>
      </c>
      <c r="D396" s="160">
        <f t="shared" si="194"/>
        <v>1848.6</v>
      </c>
      <c r="E396" s="161">
        <v>1034.5</v>
      </c>
      <c r="F396" s="161">
        <v>677.6</v>
      </c>
      <c r="G396" s="161">
        <v>136.5</v>
      </c>
      <c r="H396" s="162">
        <v>0</v>
      </c>
      <c r="I396" s="160">
        <f t="shared" si="196"/>
        <v>1853.1999999999998</v>
      </c>
      <c r="J396" s="161">
        <v>1034.5</v>
      </c>
      <c r="K396" s="161">
        <v>677.6</v>
      </c>
      <c r="L396" s="161">
        <v>136.5</v>
      </c>
      <c r="M396" s="163">
        <v>4.5999999999999996</v>
      </c>
      <c r="N396" s="160">
        <f t="shared" si="206"/>
        <v>1852.0004999999999</v>
      </c>
      <c r="O396" s="161">
        <v>1034.5</v>
      </c>
      <c r="P396" s="161">
        <v>676.40049999999997</v>
      </c>
      <c r="Q396" s="161">
        <v>136.5</v>
      </c>
      <c r="R396" s="162">
        <v>4.5999999999999996</v>
      </c>
      <c r="S396" s="164">
        <f t="shared" si="199"/>
        <v>-1.1994999999999436</v>
      </c>
      <c r="T396" s="161">
        <f t="shared" si="199"/>
        <v>0</v>
      </c>
      <c r="U396" s="161">
        <f t="shared" si="199"/>
        <v>-1.1995000000000573</v>
      </c>
      <c r="V396" s="161">
        <f t="shared" si="199"/>
        <v>0</v>
      </c>
      <c r="W396" s="163">
        <f t="shared" si="199"/>
        <v>0</v>
      </c>
      <c r="X396" s="160">
        <f t="shared" si="180"/>
        <v>99.935274120440326</v>
      </c>
      <c r="Y396" s="161">
        <f t="shared" si="180"/>
        <v>100</v>
      </c>
      <c r="Z396" s="161">
        <f t="shared" si="180"/>
        <v>99.822978158205416</v>
      </c>
      <c r="AA396" s="161">
        <f t="shared" si="180"/>
        <v>100</v>
      </c>
      <c r="AB396" s="162">
        <f t="shared" si="180"/>
        <v>100</v>
      </c>
      <c r="AC396" s="165"/>
      <c r="AD396" s="166"/>
      <c r="AE396" s="167"/>
    </row>
    <row r="397" spans="1:31" ht="12.95" customHeight="1" x14ac:dyDescent="0.25">
      <c r="A397" s="171">
        <v>1356</v>
      </c>
      <c r="B397" s="158">
        <v>389</v>
      </c>
      <c r="C397" s="159" t="s">
        <v>1599</v>
      </c>
      <c r="D397" s="160">
        <f t="shared" si="194"/>
        <v>2146.5</v>
      </c>
      <c r="E397" s="161">
        <v>949.6</v>
      </c>
      <c r="F397" s="161">
        <v>1196.9000000000001</v>
      </c>
      <c r="G397" s="161">
        <v>0</v>
      </c>
      <c r="H397" s="162">
        <v>0</v>
      </c>
      <c r="I397" s="160">
        <f t="shared" si="196"/>
        <v>2160.1999999999998</v>
      </c>
      <c r="J397" s="161">
        <v>949.6</v>
      </c>
      <c r="K397" s="161">
        <v>1196.8999999999999</v>
      </c>
      <c r="L397" s="161">
        <v>0</v>
      </c>
      <c r="M397" s="163">
        <v>13.7</v>
      </c>
      <c r="N397" s="160">
        <f t="shared" si="206"/>
        <v>2160.1999999999998</v>
      </c>
      <c r="O397" s="161">
        <v>949.6</v>
      </c>
      <c r="P397" s="161">
        <v>1196.8999999999999</v>
      </c>
      <c r="Q397" s="161">
        <v>0</v>
      </c>
      <c r="R397" s="162">
        <v>13.7</v>
      </c>
      <c r="S397" s="164">
        <f t="shared" si="199"/>
        <v>0</v>
      </c>
      <c r="T397" s="161">
        <f t="shared" si="199"/>
        <v>0</v>
      </c>
      <c r="U397" s="161">
        <f t="shared" si="199"/>
        <v>0</v>
      </c>
      <c r="V397" s="161">
        <f t="shared" si="199"/>
        <v>0</v>
      </c>
      <c r="W397" s="163">
        <f t="shared" si="199"/>
        <v>0</v>
      </c>
      <c r="X397" s="160">
        <f t="shared" si="180"/>
        <v>100</v>
      </c>
      <c r="Y397" s="161">
        <f t="shared" si="180"/>
        <v>100</v>
      </c>
      <c r="Z397" s="161">
        <f t="shared" si="180"/>
        <v>100</v>
      </c>
      <c r="AA397" s="161">
        <f t="shared" si="180"/>
        <v>0</v>
      </c>
      <c r="AB397" s="162">
        <f t="shared" si="180"/>
        <v>100</v>
      </c>
      <c r="AC397" s="165"/>
      <c r="AD397" s="166"/>
      <c r="AE397" s="167"/>
    </row>
    <row r="398" spans="1:31" ht="12.95" customHeight="1" x14ac:dyDescent="0.25">
      <c r="A398" s="171">
        <v>1357</v>
      </c>
      <c r="B398" s="158">
        <v>390</v>
      </c>
      <c r="C398" s="159" t="s">
        <v>1600</v>
      </c>
      <c r="D398" s="160">
        <f t="shared" si="194"/>
        <v>1420.3999999999999</v>
      </c>
      <c r="E398" s="161">
        <v>507.4</v>
      </c>
      <c r="F398" s="161">
        <v>688.8</v>
      </c>
      <c r="G398" s="161">
        <v>224.2</v>
      </c>
      <c r="H398" s="162">
        <v>0</v>
      </c>
      <c r="I398" s="160">
        <f t="shared" si="196"/>
        <v>1441.9</v>
      </c>
      <c r="J398" s="161">
        <v>507.4</v>
      </c>
      <c r="K398" s="161">
        <v>688.80000000000007</v>
      </c>
      <c r="L398" s="161">
        <v>224.2</v>
      </c>
      <c r="M398" s="163">
        <v>21.5</v>
      </c>
      <c r="N398" s="160">
        <f t="shared" si="206"/>
        <v>1431.9</v>
      </c>
      <c r="O398" s="161">
        <v>507.4</v>
      </c>
      <c r="P398" s="161">
        <v>678.80000000000007</v>
      </c>
      <c r="Q398" s="161">
        <v>224.2</v>
      </c>
      <c r="R398" s="162">
        <v>21.5</v>
      </c>
      <c r="S398" s="164">
        <f t="shared" si="199"/>
        <v>-10</v>
      </c>
      <c r="T398" s="161">
        <f t="shared" si="199"/>
        <v>0</v>
      </c>
      <c r="U398" s="161">
        <f t="shared" si="199"/>
        <v>-10</v>
      </c>
      <c r="V398" s="161">
        <f t="shared" si="199"/>
        <v>0</v>
      </c>
      <c r="W398" s="163">
        <f t="shared" si="199"/>
        <v>0</v>
      </c>
      <c r="X398" s="160">
        <f t="shared" si="180"/>
        <v>99.306470629031139</v>
      </c>
      <c r="Y398" s="161">
        <f t="shared" si="180"/>
        <v>100</v>
      </c>
      <c r="Z398" s="161">
        <f t="shared" si="180"/>
        <v>98.548199767711964</v>
      </c>
      <c r="AA398" s="161">
        <f t="shared" si="180"/>
        <v>100</v>
      </c>
      <c r="AB398" s="162">
        <f t="shared" si="180"/>
        <v>100</v>
      </c>
      <c r="AC398" s="165"/>
      <c r="AD398" s="166"/>
      <c r="AE398" s="167"/>
    </row>
    <row r="399" spans="1:31" ht="12.95" customHeight="1" x14ac:dyDescent="0.25">
      <c r="A399" s="171">
        <v>1358</v>
      </c>
      <c r="B399" s="158">
        <v>391</v>
      </c>
      <c r="C399" s="159" t="s">
        <v>1601</v>
      </c>
      <c r="D399" s="160">
        <f t="shared" si="194"/>
        <v>2008</v>
      </c>
      <c r="E399" s="161">
        <v>832.9</v>
      </c>
      <c r="F399" s="161">
        <v>1175.0999999999999</v>
      </c>
      <c r="G399" s="161">
        <v>0</v>
      </c>
      <c r="H399" s="162">
        <v>0</v>
      </c>
      <c r="I399" s="160">
        <f t="shared" si="196"/>
        <v>2301.6</v>
      </c>
      <c r="J399" s="161">
        <v>832.9</v>
      </c>
      <c r="K399" s="161">
        <v>1175.0999999999999</v>
      </c>
      <c r="L399" s="161">
        <v>0</v>
      </c>
      <c r="M399" s="163">
        <v>293.60000000000002</v>
      </c>
      <c r="N399" s="160">
        <f t="shared" si="206"/>
        <v>2259.3224</v>
      </c>
      <c r="O399" s="161">
        <v>832.9</v>
      </c>
      <c r="P399" s="161">
        <v>1132.8224</v>
      </c>
      <c r="Q399" s="161">
        <v>0</v>
      </c>
      <c r="R399" s="162">
        <v>293.60000000000002</v>
      </c>
      <c r="S399" s="164">
        <f t="shared" si="199"/>
        <v>-42.277599999999893</v>
      </c>
      <c r="T399" s="161">
        <f t="shared" si="199"/>
        <v>0</v>
      </c>
      <c r="U399" s="161">
        <f t="shared" si="199"/>
        <v>-42.277599999999893</v>
      </c>
      <c r="V399" s="161">
        <f t="shared" si="199"/>
        <v>0</v>
      </c>
      <c r="W399" s="163">
        <f t="shared" si="199"/>
        <v>0</v>
      </c>
      <c r="X399" s="160">
        <f t="shared" si="180"/>
        <v>98.163121306916935</v>
      </c>
      <c r="Y399" s="161">
        <f t="shared" si="180"/>
        <v>100</v>
      </c>
      <c r="Z399" s="161">
        <f t="shared" si="180"/>
        <v>96.402212577652975</v>
      </c>
      <c r="AA399" s="161">
        <f t="shared" si="180"/>
        <v>0</v>
      </c>
      <c r="AB399" s="162">
        <f t="shared" si="180"/>
        <v>100</v>
      </c>
      <c r="AC399" s="165"/>
      <c r="AD399" s="166"/>
      <c r="AE399" s="167"/>
    </row>
    <row r="400" spans="1:31" ht="12.95" customHeight="1" x14ac:dyDescent="0.25">
      <c r="A400" s="171">
        <v>1359</v>
      </c>
      <c r="B400" s="158">
        <v>392</v>
      </c>
      <c r="C400" s="159" t="s">
        <v>1602</v>
      </c>
      <c r="D400" s="160">
        <f t="shared" si="194"/>
        <v>8017.5</v>
      </c>
      <c r="E400" s="161">
        <v>1316.2</v>
      </c>
      <c r="F400" s="161">
        <v>6701.3</v>
      </c>
      <c r="G400" s="161">
        <v>0</v>
      </c>
      <c r="H400" s="162">
        <v>0</v>
      </c>
      <c r="I400" s="160">
        <f t="shared" si="196"/>
        <v>8136.6</v>
      </c>
      <c r="J400" s="161">
        <v>1316.2</v>
      </c>
      <c r="K400" s="161">
        <v>6701.3</v>
      </c>
      <c r="L400" s="161">
        <v>0</v>
      </c>
      <c r="M400" s="163">
        <v>119.1</v>
      </c>
      <c r="N400" s="160">
        <f t="shared" si="206"/>
        <v>8062.9798000000001</v>
      </c>
      <c r="O400" s="161">
        <v>1316.2</v>
      </c>
      <c r="P400" s="161">
        <v>6627.6797999999999</v>
      </c>
      <c r="Q400" s="161">
        <v>0</v>
      </c>
      <c r="R400" s="162">
        <v>119.1</v>
      </c>
      <c r="S400" s="164">
        <f t="shared" si="199"/>
        <v>-73.620200000000295</v>
      </c>
      <c r="T400" s="161">
        <f t="shared" si="199"/>
        <v>0</v>
      </c>
      <c r="U400" s="161">
        <f t="shared" si="199"/>
        <v>-73.620200000000295</v>
      </c>
      <c r="V400" s="161">
        <f t="shared" si="199"/>
        <v>0</v>
      </c>
      <c r="W400" s="163">
        <f t="shared" si="199"/>
        <v>0</v>
      </c>
      <c r="X400" s="160">
        <f t="shared" si="180"/>
        <v>99.095197011036547</v>
      </c>
      <c r="Y400" s="161">
        <f t="shared" si="180"/>
        <v>100</v>
      </c>
      <c r="Z400" s="161">
        <f t="shared" si="180"/>
        <v>98.901404205154222</v>
      </c>
      <c r="AA400" s="161">
        <f t="shared" si="180"/>
        <v>0</v>
      </c>
      <c r="AB400" s="162">
        <f t="shared" si="180"/>
        <v>100</v>
      </c>
      <c r="AC400" s="165"/>
      <c r="AD400" s="166"/>
      <c r="AE400" s="167"/>
    </row>
    <row r="401" spans="1:31" ht="12.95" customHeight="1" x14ac:dyDescent="0.25">
      <c r="A401" s="171">
        <v>1360</v>
      </c>
      <c r="B401" s="158">
        <v>393</v>
      </c>
      <c r="C401" s="159" t="s">
        <v>1603</v>
      </c>
      <c r="D401" s="160">
        <f t="shared" si="194"/>
        <v>1397.3</v>
      </c>
      <c r="E401" s="161">
        <v>260.3</v>
      </c>
      <c r="F401" s="161">
        <v>1070.5999999999999</v>
      </c>
      <c r="G401" s="161">
        <v>66.400000000000006</v>
      </c>
      <c r="H401" s="162">
        <v>0</v>
      </c>
      <c r="I401" s="160">
        <f t="shared" si="196"/>
        <v>1476.1</v>
      </c>
      <c r="J401" s="161">
        <v>260.3</v>
      </c>
      <c r="K401" s="161">
        <v>1070.5999999999999</v>
      </c>
      <c r="L401" s="161">
        <v>66.400000000000006</v>
      </c>
      <c r="M401" s="163">
        <v>78.8</v>
      </c>
      <c r="N401" s="160">
        <f t="shared" si="206"/>
        <v>1474.5158999999999</v>
      </c>
      <c r="O401" s="161">
        <v>260.3</v>
      </c>
      <c r="P401" s="161">
        <v>1069.0158999999999</v>
      </c>
      <c r="Q401" s="161">
        <v>66.400000000000006</v>
      </c>
      <c r="R401" s="162">
        <v>78.8</v>
      </c>
      <c r="S401" s="164">
        <f t="shared" si="199"/>
        <v>-1.5841000000000349</v>
      </c>
      <c r="T401" s="161">
        <f t="shared" si="199"/>
        <v>0</v>
      </c>
      <c r="U401" s="161">
        <f t="shared" si="199"/>
        <v>-1.5841000000000349</v>
      </c>
      <c r="V401" s="161">
        <f t="shared" si="199"/>
        <v>0</v>
      </c>
      <c r="W401" s="163">
        <f t="shared" si="199"/>
        <v>0</v>
      </c>
      <c r="X401" s="160">
        <f t="shared" si="180"/>
        <v>99.892683422532343</v>
      </c>
      <c r="Y401" s="161">
        <f t="shared" si="180"/>
        <v>100</v>
      </c>
      <c r="Z401" s="161">
        <f t="shared" si="180"/>
        <v>99.852036241359983</v>
      </c>
      <c r="AA401" s="161">
        <f t="shared" si="180"/>
        <v>100</v>
      </c>
      <c r="AB401" s="162">
        <f t="shared" si="180"/>
        <v>100</v>
      </c>
      <c r="AC401" s="165"/>
      <c r="AD401" s="166"/>
      <c r="AE401" s="167"/>
    </row>
    <row r="402" spans="1:31" ht="12.95" customHeight="1" x14ac:dyDescent="0.25">
      <c r="A402" s="171">
        <v>1361</v>
      </c>
      <c r="B402" s="158">
        <v>394</v>
      </c>
      <c r="C402" s="159" t="s">
        <v>1604</v>
      </c>
      <c r="D402" s="160">
        <f t="shared" si="194"/>
        <v>3671.7</v>
      </c>
      <c r="E402" s="161">
        <v>1117</v>
      </c>
      <c r="F402" s="161">
        <v>2382</v>
      </c>
      <c r="G402" s="161">
        <v>172.7</v>
      </c>
      <c r="H402" s="162">
        <v>0</v>
      </c>
      <c r="I402" s="160">
        <f t="shared" si="196"/>
        <v>3684.8999999999996</v>
      </c>
      <c r="J402" s="161">
        <v>1117</v>
      </c>
      <c r="K402" s="161">
        <v>2382</v>
      </c>
      <c r="L402" s="161">
        <v>172.7</v>
      </c>
      <c r="M402" s="163">
        <v>13.2</v>
      </c>
      <c r="N402" s="160">
        <f t="shared" si="206"/>
        <v>3681.5551999999998</v>
      </c>
      <c r="O402" s="161">
        <v>1117</v>
      </c>
      <c r="P402" s="161">
        <v>2378.6552000000001</v>
      </c>
      <c r="Q402" s="161">
        <v>172.7</v>
      </c>
      <c r="R402" s="162">
        <v>13.2</v>
      </c>
      <c r="S402" s="164">
        <f t="shared" si="199"/>
        <v>-3.3447999999998501</v>
      </c>
      <c r="T402" s="161">
        <f t="shared" si="199"/>
        <v>0</v>
      </c>
      <c r="U402" s="161">
        <f t="shared" si="199"/>
        <v>-3.3447999999998501</v>
      </c>
      <c r="V402" s="161">
        <f t="shared" si="199"/>
        <v>0</v>
      </c>
      <c r="W402" s="163">
        <f t="shared" si="199"/>
        <v>0</v>
      </c>
      <c r="X402" s="160">
        <f t="shared" si="180"/>
        <v>99.909229558468354</v>
      </c>
      <c r="Y402" s="161">
        <f t="shared" si="180"/>
        <v>100</v>
      </c>
      <c r="Z402" s="161">
        <f t="shared" si="180"/>
        <v>99.859580184718737</v>
      </c>
      <c r="AA402" s="161">
        <f t="shared" si="180"/>
        <v>100</v>
      </c>
      <c r="AB402" s="162">
        <f t="shared" si="180"/>
        <v>100</v>
      </c>
      <c r="AC402" s="165"/>
      <c r="AD402" s="166"/>
      <c r="AE402" s="167"/>
    </row>
    <row r="403" spans="1:31" ht="12.95" customHeight="1" x14ac:dyDescent="0.25">
      <c r="A403" s="171">
        <v>1362</v>
      </c>
      <c r="B403" s="158">
        <v>395</v>
      </c>
      <c r="C403" s="159" t="s">
        <v>1605</v>
      </c>
      <c r="D403" s="160">
        <f t="shared" si="194"/>
        <v>2235</v>
      </c>
      <c r="E403" s="161">
        <v>1030.5</v>
      </c>
      <c r="F403" s="161">
        <v>1180.5999999999999</v>
      </c>
      <c r="G403" s="161">
        <v>23.9</v>
      </c>
      <c r="H403" s="162">
        <v>0</v>
      </c>
      <c r="I403" s="160">
        <f t="shared" si="196"/>
        <v>2250.9</v>
      </c>
      <c r="J403" s="161">
        <v>1030.5</v>
      </c>
      <c r="K403" s="161">
        <v>1180.5999999999999</v>
      </c>
      <c r="L403" s="161">
        <v>23.9</v>
      </c>
      <c r="M403" s="163">
        <v>15.9</v>
      </c>
      <c r="N403" s="160">
        <f t="shared" si="206"/>
        <v>2201.2986000000001</v>
      </c>
      <c r="O403" s="161">
        <v>1030.5</v>
      </c>
      <c r="P403" s="161">
        <v>1130.9985999999999</v>
      </c>
      <c r="Q403" s="161">
        <v>23.9</v>
      </c>
      <c r="R403" s="162">
        <v>15.9</v>
      </c>
      <c r="S403" s="164">
        <f t="shared" si="199"/>
        <v>-49.601400000000012</v>
      </c>
      <c r="T403" s="161">
        <f t="shared" si="199"/>
        <v>0</v>
      </c>
      <c r="U403" s="161">
        <f t="shared" si="199"/>
        <v>-49.601400000000012</v>
      </c>
      <c r="V403" s="161">
        <f t="shared" si="199"/>
        <v>0</v>
      </c>
      <c r="W403" s="163">
        <f t="shared" si="199"/>
        <v>0</v>
      </c>
      <c r="X403" s="160">
        <f t="shared" si="180"/>
        <v>97.796374783419964</v>
      </c>
      <c r="Y403" s="161">
        <f t="shared" si="180"/>
        <v>100</v>
      </c>
      <c r="Z403" s="161">
        <f t="shared" si="180"/>
        <v>95.798627816364558</v>
      </c>
      <c r="AA403" s="161">
        <f t="shared" si="180"/>
        <v>100</v>
      </c>
      <c r="AB403" s="162">
        <f t="shared" si="180"/>
        <v>100</v>
      </c>
      <c r="AC403" s="165"/>
      <c r="AD403" s="166"/>
      <c r="AE403" s="167"/>
    </row>
    <row r="404" spans="1:31" ht="12.95" customHeight="1" x14ac:dyDescent="0.25">
      <c r="A404" s="171">
        <v>1363</v>
      </c>
      <c r="B404" s="158">
        <v>396</v>
      </c>
      <c r="C404" s="159" t="s">
        <v>1606</v>
      </c>
      <c r="D404" s="160">
        <f t="shared" si="194"/>
        <v>2073</v>
      </c>
      <c r="E404" s="161">
        <v>953</v>
      </c>
      <c r="F404" s="161">
        <v>1120</v>
      </c>
      <c r="G404" s="161">
        <v>0</v>
      </c>
      <c r="H404" s="162">
        <v>0</v>
      </c>
      <c r="I404" s="160">
        <f t="shared" si="196"/>
        <v>2076.8000000000002</v>
      </c>
      <c r="J404" s="161">
        <v>953</v>
      </c>
      <c r="K404" s="161">
        <v>1120</v>
      </c>
      <c r="L404" s="161">
        <v>0</v>
      </c>
      <c r="M404" s="163">
        <v>3.8</v>
      </c>
      <c r="N404" s="160">
        <f t="shared" si="206"/>
        <v>2076.6899000000003</v>
      </c>
      <c r="O404" s="161">
        <v>953</v>
      </c>
      <c r="P404" s="161">
        <v>1119.8899000000001</v>
      </c>
      <c r="Q404" s="161">
        <v>0</v>
      </c>
      <c r="R404" s="162">
        <v>3.8</v>
      </c>
      <c r="S404" s="164">
        <f t="shared" si="199"/>
        <v>-0.11009999999987485</v>
      </c>
      <c r="T404" s="161">
        <f t="shared" si="199"/>
        <v>0</v>
      </c>
      <c r="U404" s="161">
        <f t="shared" si="199"/>
        <v>-0.11009999999987485</v>
      </c>
      <c r="V404" s="161">
        <f t="shared" si="199"/>
        <v>0</v>
      </c>
      <c r="W404" s="163">
        <f t="shared" si="199"/>
        <v>0</v>
      </c>
      <c r="X404" s="160">
        <f t="shared" si="180"/>
        <v>99.99469857473035</v>
      </c>
      <c r="Y404" s="161">
        <f t="shared" si="180"/>
        <v>100</v>
      </c>
      <c r="Z404" s="161">
        <f t="shared" si="180"/>
        <v>99.990169642857154</v>
      </c>
      <c r="AA404" s="161">
        <f t="shared" si="180"/>
        <v>0</v>
      </c>
      <c r="AB404" s="162">
        <f t="shared" si="180"/>
        <v>100</v>
      </c>
      <c r="AC404" s="165"/>
      <c r="AD404" s="166"/>
      <c r="AE404" s="167"/>
    </row>
    <row r="405" spans="1:31" ht="12.95" customHeight="1" x14ac:dyDescent="0.25">
      <c r="A405" s="171">
        <v>1364</v>
      </c>
      <c r="B405" s="158">
        <v>397</v>
      </c>
      <c r="C405" s="159" t="s">
        <v>1607</v>
      </c>
      <c r="D405" s="160">
        <f t="shared" si="194"/>
        <v>1688.8</v>
      </c>
      <c r="E405" s="161">
        <v>832.5</v>
      </c>
      <c r="F405" s="161">
        <v>856.3</v>
      </c>
      <c r="G405" s="161">
        <v>0</v>
      </c>
      <c r="H405" s="162">
        <v>0</v>
      </c>
      <c r="I405" s="160">
        <f t="shared" si="196"/>
        <v>1699.7</v>
      </c>
      <c r="J405" s="161">
        <v>832.5</v>
      </c>
      <c r="K405" s="161">
        <v>856.3</v>
      </c>
      <c r="L405" s="161">
        <v>0</v>
      </c>
      <c r="M405" s="163">
        <v>10.9</v>
      </c>
      <c r="N405" s="160">
        <f t="shared" si="206"/>
        <v>1699.7</v>
      </c>
      <c r="O405" s="161">
        <v>832.5</v>
      </c>
      <c r="P405" s="161">
        <v>856.3</v>
      </c>
      <c r="Q405" s="161">
        <v>0</v>
      </c>
      <c r="R405" s="162">
        <v>10.9</v>
      </c>
      <c r="S405" s="164">
        <f t="shared" si="199"/>
        <v>0</v>
      </c>
      <c r="T405" s="161">
        <f t="shared" si="199"/>
        <v>0</v>
      </c>
      <c r="U405" s="161">
        <f t="shared" si="199"/>
        <v>0</v>
      </c>
      <c r="V405" s="161">
        <f t="shared" si="199"/>
        <v>0</v>
      </c>
      <c r="W405" s="163">
        <f t="shared" si="199"/>
        <v>0</v>
      </c>
      <c r="X405" s="160">
        <f t="shared" si="180"/>
        <v>100</v>
      </c>
      <c r="Y405" s="161">
        <f t="shared" si="180"/>
        <v>100</v>
      </c>
      <c r="Z405" s="161">
        <f t="shared" si="180"/>
        <v>100</v>
      </c>
      <c r="AA405" s="161">
        <f t="shared" si="180"/>
        <v>0</v>
      </c>
      <c r="AB405" s="162">
        <f t="shared" si="180"/>
        <v>100</v>
      </c>
      <c r="AC405" s="165"/>
      <c r="AD405" s="166"/>
      <c r="AE405" s="167"/>
    </row>
    <row r="406" spans="1:31" ht="12.95" customHeight="1" x14ac:dyDescent="0.25">
      <c r="A406" s="171">
        <v>1365</v>
      </c>
      <c r="B406" s="158">
        <v>398</v>
      </c>
      <c r="C406" s="159" t="s">
        <v>1608</v>
      </c>
      <c r="D406" s="160">
        <f t="shared" si="194"/>
        <v>3157.7000000000003</v>
      </c>
      <c r="E406" s="161">
        <v>979.9</v>
      </c>
      <c r="F406" s="161">
        <v>1954.9</v>
      </c>
      <c r="G406" s="161">
        <v>222.9</v>
      </c>
      <c r="H406" s="162">
        <v>0</v>
      </c>
      <c r="I406" s="160">
        <f t="shared" si="196"/>
        <v>3173.4</v>
      </c>
      <c r="J406" s="161">
        <v>979.9</v>
      </c>
      <c r="K406" s="161">
        <v>1954.9</v>
      </c>
      <c r="L406" s="161">
        <v>222.9</v>
      </c>
      <c r="M406" s="163">
        <v>15.7</v>
      </c>
      <c r="N406" s="160">
        <f t="shared" si="206"/>
        <v>2882.9434999999999</v>
      </c>
      <c r="O406" s="161">
        <v>979.9</v>
      </c>
      <c r="P406" s="161">
        <v>1664.4435000000001</v>
      </c>
      <c r="Q406" s="161">
        <v>222.9</v>
      </c>
      <c r="R406" s="162">
        <v>15.7</v>
      </c>
      <c r="S406" s="164">
        <f t="shared" si="199"/>
        <v>-290.45650000000023</v>
      </c>
      <c r="T406" s="161">
        <f t="shared" si="199"/>
        <v>0</v>
      </c>
      <c r="U406" s="161">
        <f t="shared" si="199"/>
        <v>-290.45650000000001</v>
      </c>
      <c r="V406" s="161">
        <f t="shared" si="199"/>
        <v>0</v>
      </c>
      <c r="W406" s="163">
        <f t="shared" si="199"/>
        <v>0</v>
      </c>
      <c r="X406" s="160">
        <f t="shared" si="180"/>
        <v>90.847151320350406</v>
      </c>
      <c r="Y406" s="161">
        <f t="shared" si="180"/>
        <v>100</v>
      </c>
      <c r="Z406" s="161">
        <f t="shared" si="180"/>
        <v>85.142130032226717</v>
      </c>
      <c r="AA406" s="161">
        <f t="shared" si="180"/>
        <v>100</v>
      </c>
      <c r="AB406" s="162">
        <f t="shared" si="180"/>
        <v>100</v>
      </c>
      <c r="AC406" s="165"/>
      <c r="AD406" s="166"/>
      <c r="AE406" s="167"/>
    </row>
    <row r="407" spans="1:31" ht="12.95" customHeight="1" x14ac:dyDescent="0.25">
      <c r="A407" s="171">
        <v>1366</v>
      </c>
      <c r="B407" s="158">
        <v>399</v>
      </c>
      <c r="C407" s="159" t="s">
        <v>1609</v>
      </c>
      <c r="D407" s="160">
        <f t="shared" si="194"/>
        <v>3199.1</v>
      </c>
      <c r="E407" s="161">
        <v>1178.0999999999999</v>
      </c>
      <c r="F407" s="161">
        <v>2021</v>
      </c>
      <c r="G407" s="161">
        <v>0</v>
      </c>
      <c r="H407" s="162">
        <v>0</v>
      </c>
      <c r="I407" s="160">
        <f t="shared" si="196"/>
        <v>3224</v>
      </c>
      <c r="J407" s="161">
        <v>1178.0999999999999</v>
      </c>
      <c r="K407" s="161">
        <v>2021</v>
      </c>
      <c r="L407" s="161">
        <v>0</v>
      </c>
      <c r="M407" s="163">
        <v>24.9</v>
      </c>
      <c r="N407" s="160">
        <f t="shared" si="206"/>
        <v>3224</v>
      </c>
      <c r="O407" s="161">
        <v>1178.0999999999999</v>
      </c>
      <c r="P407" s="161">
        <v>2021</v>
      </c>
      <c r="Q407" s="161">
        <v>0</v>
      </c>
      <c r="R407" s="162">
        <v>24.9</v>
      </c>
      <c r="S407" s="164">
        <f t="shared" si="199"/>
        <v>0</v>
      </c>
      <c r="T407" s="161">
        <f t="shared" si="199"/>
        <v>0</v>
      </c>
      <c r="U407" s="161">
        <f t="shared" si="199"/>
        <v>0</v>
      </c>
      <c r="V407" s="161">
        <f t="shared" si="199"/>
        <v>0</v>
      </c>
      <c r="W407" s="163">
        <f t="shared" si="199"/>
        <v>0</v>
      </c>
      <c r="X407" s="160">
        <f t="shared" si="180"/>
        <v>100</v>
      </c>
      <c r="Y407" s="161">
        <f t="shared" si="180"/>
        <v>100</v>
      </c>
      <c r="Z407" s="161">
        <f t="shared" si="180"/>
        <v>100</v>
      </c>
      <c r="AA407" s="161">
        <f t="shared" si="180"/>
        <v>0</v>
      </c>
      <c r="AB407" s="162">
        <f t="shared" si="180"/>
        <v>100</v>
      </c>
      <c r="AC407" s="165"/>
      <c r="AD407" s="166"/>
      <c r="AE407" s="167"/>
    </row>
    <row r="408" spans="1:31" ht="12.95" customHeight="1" x14ac:dyDescent="0.25">
      <c r="A408" s="171">
        <v>1375</v>
      </c>
      <c r="B408" s="158">
        <v>400</v>
      </c>
      <c r="C408" s="159" t="s">
        <v>1610</v>
      </c>
      <c r="D408" s="160">
        <f t="shared" si="194"/>
        <v>12821</v>
      </c>
      <c r="E408" s="161">
        <v>1185.5</v>
      </c>
      <c r="F408" s="161">
        <v>11635.5</v>
      </c>
      <c r="G408" s="161">
        <v>0</v>
      </c>
      <c r="H408" s="162">
        <v>0</v>
      </c>
      <c r="I408" s="160">
        <f t="shared" si="196"/>
        <v>13358.9</v>
      </c>
      <c r="J408" s="161">
        <v>1185.5</v>
      </c>
      <c r="K408" s="161">
        <v>11635.5</v>
      </c>
      <c r="L408" s="161">
        <v>0</v>
      </c>
      <c r="M408" s="163">
        <v>537.9</v>
      </c>
      <c r="N408" s="160">
        <f t="shared" si="206"/>
        <v>13070.1914</v>
      </c>
      <c r="O408" s="161">
        <v>1185.5</v>
      </c>
      <c r="P408" s="161">
        <v>11346.7914</v>
      </c>
      <c r="Q408" s="161">
        <v>0</v>
      </c>
      <c r="R408" s="162">
        <v>537.9</v>
      </c>
      <c r="S408" s="164">
        <f t="shared" si="199"/>
        <v>-288.70859999999993</v>
      </c>
      <c r="T408" s="161">
        <f t="shared" si="199"/>
        <v>0</v>
      </c>
      <c r="U408" s="161">
        <f t="shared" si="199"/>
        <v>-288.70859999999993</v>
      </c>
      <c r="V408" s="161">
        <f t="shared" si="199"/>
        <v>0</v>
      </c>
      <c r="W408" s="163">
        <f t="shared" si="199"/>
        <v>0</v>
      </c>
      <c r="X408" s="160">
        <f t="shared" si="180"/>
        <v>97.838829544348712</v>
      </c>
      <c r="Y408" s="161">
        <f t="shared" si="180"/>
        <v>100</v>
      </c>
      <c r="Z408" s="161">
        <f t="shared" si="180"/>
        <v>97.518726311718453</v>
      </c>
      <c r="AA408" s="161">
        <f t="shared" si="180"/>
        <v>0</v>
      </c>
      <c r="AB408" s="162">
        <f t="shared" si="180"/>
        <v>100</v>
      </c>
      <c r="AC408" s="165"/>
      <c r="AD408" s="166"/>
      <c r="AE408" s="167"/>
    </row>
    <row r="409" spans="1:31" ht="12.95" customHeight="1" x14ac:dyDescent="0.25">
      <c r="A409" s="171">
        <v>1376</v>
      </c>
      <c r="B409" s="158">
        <v>401</v>
      </c>
      <c r="C409" s="159" t="s">
        <v>1597</v>
      </c>
      <c r="D409" s="160">
        <f t="shared" si="194"/>
        <v>31048.799999999999</v>
      </c>
      <c r="E409" s="161">
        <v>2550.5</v>
      </c>
      <c r="F409" s="161">
        <v>28498.3</v>
      </c>
      <c r="G409" s="161">
        <v>0</v>
      </c>
      <c r="H409" s="162">
        <v>0</v>
      </c>
      <c r="I409" s="160">
        <f t="shared" si="196"/>
        <v>32181.200000000001</v>
      </c>
      <c r="J409" s="161">
        <v>2550.5</v>
      </c>
      <c r="K409" s="161">
        <v>28498.3</v>
      </c>
      <c r="L409" s="161">
        <v>0</v>
      </c>
      <c r="M409" s="163">
        <v>1132.4000000000001</v>
      </c>
      <c r="N409" s="160">
        <f t="shared" si="206"/>
        <v>28717.6515</v>
      </c>
      <c r="O409" s="161">
        <v>2550.5</v>
      </c>
      <c r="P409" s="161">
        <v>25034.751499999998</v>
      </c>
      <c r="Q409" s="161">
        <v>0</v>
      </c>
      <c r="R409" s="162">
        <v>1132.4000000000001</v>
      </c>
      <c r="S409" s="164">
        <f t="shared" si="199"/>
        <v>-3463.5485000000008</v>
      </c>
      <c r="T409" s="161">
        <f t="shared" si="199"/>
        <v>0</v>
      </c>
      <c r="U409" s="161">
        <f t="shared" si="199"/>
        <v>-3463.5485000000008</v>
      </c>
      <c r="V409" s="161">
        <f t="shared" si="199"/>
        <v>0</v>
      </c>
      <c r="W409" s="163">
        <f t="shared" si="199"/>
        <v>0</v>
      </c>
      <c r="X409" s="160">
        <f t="shared" si="180"/>
        <v>89.237354418107458</v>
      </c>
      <c r="Y409" s="161">
        <f t="shared" si="180"/>
        <v>100</v>
      </c>
      <c r="Z409" s="161">
        <f t="shared" si="180"/>
        <v>87.846473298407261</v>
      </c>
      <c r="AA409" s="161">
        <f t="shared" si="180"/>
        <v>0</v>
      </c>
      <c r="AB409" s="162">
        <f t="shared" si="180"/>
        <v>100</v>
      </c>
      <c r="AC409" s="165"/>
      <c r="AD409" s="166"/>
      <c r="AE409" s="167"/>
    </row>
    <row r="410" spans="1:31" ht="12.95" customHeight="1" x14ac:dyDescent="0.25">
      <c r="A410" s="171">
        <v>1367</v>
      </c>
      <c r="B410" s="158">
        <v>402</v>
      </c>
      <c r="C410" s="159" t="s">
        <v>1611</v>
      </c>
      <c r="D410" s="160">
        <f t="shared" si="194"/>
        <v>3955.2000000000003</v>
      </c>
      <c r="E410" s="161">
        <v>1212.7</v>
      </c>
      <c r="F410" s="161">
        <v>2552.4</v>
      </c>
      <c r="G410" s="161">
        <v>190.1</v>
      </c>
      <c r="H410" s="162">
        <v>0</v>
      </c>
      <c r="I410" s="160">
        <f t="shared" si="196"/>
        <v>3991.2000000000003</v>
      </c>
      <c r="J410" s="161">
        <v>1212.7</v>
      </c>
      <c r="K410" s="161">
        <v>2552.4</v>
      </c>
      <c r="L410" s="161">
        <v>190.1</v>
      </c>
      <c r="M410" s="163">
        <v>36</v>
      </c>
      <c r="N410" s="160">
        <f t="shared" si="206"/>
        <v>3718.4225000000001</v>
      </c>
      <c r="O410" s="161">
        <v>1212.7</v>
      </c>
      <c r="P410" s="161">
        <v>2279.6224999999999</v>
      </c>
      <c r="Q410" s="161">
        <v>190.1</v>
      </c>
      <c r="R410" s="162">
        <v>36</v>
      </c>
      <c r="S410" s="164">
        <f t="shared" si="199"/>
        <v>-272.77750000000015</v>
      </c>
      <c r="T410" s="161">
        <f t="shared" si="199"/>
        <v>0</v>
      </c>
      <c r="U410" s="161">
        <f t="shared" si="199"/>
        <v>-272.77750000000015</v>
      </c>
      <c r="V410" s="161">
        <f t="shared" si="199"/>
        <v>0</v>
      </c>
      <c r="W410" s="163">
        <f t="shared" si="199"/>
        <v>0</v>
      </c>
      <c r="X410" s="160">
        <f t="shared" si="180"/>
        <v>93.165526658649028</v>
      </c>
      <c r="Y410" s="161">
        <f t="shared" si="180"/>
        <v>100</v>
      </c>
      <c r="Z410" s="161">
        <f t="shared" si="180"/>
        <v>89.312901582823997</v>
      </c>
      <c r="AA410" s="161">
        <f t="shared" si="180"/>
        <v>100</v>
      </c>
      <c r="AB410" s="162">
        <f t="shared" si="180"/>
        <v>100</v>
      </c>
      <c r="AC410" s="165"/>
      <c r="AD410" s="166"/>
      <c r="AE410" s="167"/>
    </row>
    <row r="411" spans="1:31" ht="12.95" customHeight="1" x14ac:dyDescent="0.25">
      <c r="A411" s="171">
        <v>1368</v>
      </c>
      <c r="B411" s="158">
        <v>403</v>
      </c>
      <c r="C411" s="159" t="s">
        <v>1612</v>
      </c>
      <c r="D411" s="160">
        <f t="shared" si="194"/>
        <v>2185.2999999999997</v>
      </c>
      <c r="E411" s="161">
        <v>988</v>
      </c>
      <c r="F411" s="161">
        <v>1162.2</v>
      </c>
      <c r="G411" s="161">
        <v>35.1</v>
      </c>
      <c r="H411" s="162">
        <v>0</v>
      </c>
      <c r="I411" s="160">
        <f t="shared" si="196"/>
        <v>2200.4999999999995</v>
      </c>
      <c r="J411" s="161">
        <v>988</v>
      </c>
      <c r="K411" s="161">
        <v>1162.2</v>
      </c>
      <c r="L411" s="161">
        <v>35.1</v>
      </c>
      <c r="M411" s="163">
        <v>15.2</v>
      </c>
      <c r="N411" s="160">
        <f t="shared" si="206"/>
        <v>2028.7198999999998</v>
      </c>
      <c r="O411" s="161">
        <v>988</v>
      </c>
      <c r="P411" s="161">
        <v>990.41989999999998</v>
      </c>
      <c r="Q411" s="161">
        <v>35.1</v>
      </c>
      <c r="R411" s="162">
        <v>15.2</v>
      </c>
      <c r="S411" s="164">
        <f t="shared" si="199"/>
        <v>-171.78009999999972</v>
      </c>
      <c r="T411" s="161">
        <f t="shared" si="199"/>
        <v>0</v>
      </c>
      <c r="U411" s="161">
        <f t="shared" si="199"/>
        <v>-171.78010000000006</v>
      </c>
      <c r="V411" s="161">
        <f t="shared" si="199"/>
        <v>0</v>
      </c>
      <c r="W411" s="163">
        <f t="shared" si="199"/>
        <v>0</v>
      </c>
      <c r="X411" s="160">
        <f t="shared" si="180"/>
        <v>92.193587820949801</v>
      </c>
      <c r="Y411" s="161">
        <f t="shared" si="180"/>
        <v>100</v>
      </c>
      <c r="Z411" s="161">
        <f t="shared" si="180"/>
        <v>85.219402856651172</v>
      </c>
      <c r="AA411" s="161">
        <f t="shared" si="180"/>
        <v>100</v>
      </c>
      <c r="AB411" s="162">
        <f t="shared" si="180"/>
        <v>100</v>
      </c>
      <c r="AC411" s="165"/>
      <c r="AD411" s="166"/>
      <c r="AE411" s="167"/>
    </row>
    <row r="412" spans="1:31" ht="12.95" customHeight="1" x14ac:dyDescent="0.25">
      <c r="A412" s="171">
        <v>1369</v>
      </c>
      <c r="B412" s="158">
        <v>404</v>
      </c>
      <c r="C412" s="159" t="s">
        <v>1613</v>
      </c>
      <c r="D412" s="160">
        <f t="shared" si="194"/>
        <v>1643.4</v>
      </c>
      <c r="E412" s="161">
        <v>344</v>
      </c>
      <c r="F412" s="161">
        <v>1235</v>
      </c>
      <c r="G412" s="161">
        <v>64.400000000000006</v>
      </c>
      <c r="H412" s="162">
        <v>0</v>
      </c>
      <c r="I412" s="160">
        <f t="shared" si="196"/>
        <v>1704.8000000000002</v>
      </c>
      <c r="J412" s="161">
        <v>344</v>
      </c>
      <c r="K412" s="161">
        <v>1235</v>
      </c>
      <c r="L412" s="161">
        <v>64.400000000000006</v>
      </c>
      <c r="M412" s="163">
        <v>61.4</v>
      </c>
      <c r="N412" s="160">
        <f t="shared" si="206"/>
        <v>1612.8980000000004</v>
      </c>
      <c r="O412" s="161">
        <v>344</v>
      </c>
      <c r="P412" s="161">
        <v>1143.0980000000002</v>
      </c>
      <c r="Q412" s="161">
        <v>64.400000000000006</v>
      </c>
      <c r="R412" s="162">
        <v>61.4</v>
      </c>
      <c r="S412" s="164">
        <f t="shared" si="199"/>
        <v>-91.901999999999816</v>
      </c>
      <c r="T412" s="161">
        <f t="shared" si="199"/>
        <v>0</v>
      </c>
      <c r="U412" s="161">
        <f t="shared" si="199"/>
        <v>-91.901999999999816</v>
      </c>
      <c r="V412" s="161">
        <f t="shared" si="199"/>
        <v>0</v>
      </c>
      <c r="W412" s="163">
        <f t="shared" si="199"/>
        <v>0</v>
      </c>
      <c r="X412" s="160">
        <f t="shared" si="180"/>
        <v>94.609221022993907</v>
      </c>
      <c r="Y412" s="161">
        <f t="shared" si="180"/>
        <v>100</v>
      </c>
      <c r="Z412" s="161">
        <f t="shared" si="180"/>
        <v>92.558542510121484</v>
      </c>
      <c r="AA412" s="161">
        <f t="shared" si="180"/>
        <v>100</v>
      </c>
      <c r="AB412" s="162">
        <f t="shared" si="180"/>
        <v>100</v>
      </c>
      <c r="AC412" s="165"/>
      <c r="AD412" s="166"/>
      <c r="AE412" s="167"/>
    </row>
    <row r="413" spans="1:31" ht="12.95" customHeight="1" x14ac:dyDescent="0.25">
      <c r="A413" s="171">
        <v>1370</v>
      </c>
      <c r="B413" s="158">
        <v>405</v>
      </c>
      <c r="C413" s="159" t="s">
        <v>1614</v>
      </c>
      <c r="D413" s="160">
        <f t="shared" si="194"/>
        <v>4709.5</v>
      </c>
      <c r="E413" s="161">
        <v>1308.3</v>
      </c>
      <c r="F413" s="161">
        <v>3350.3</v>
      </c>
      <c r="G413" s="161">
        <v>50.9</v>
      </c>
      <c r="H413" s="162">
        <v>0</v>
      </c>
      <c r="I413" s="160">
        <f t="shared" si="196"/>
        <v>4728.5</v>
      </c>
      <c r="J413" s="161">
        <v>1308.3</v>
      </c>
      <c r="K413" s="161">
        <v>3350.3</v>
      </c>
      <c r="L413" s="161">
        <v>50.9</v>
      </c>
      <c r="M413" s="163">
        <v>19</v>
      </c>
      <c r="N413" s="160">
        <f t="shared" si="206"/>
        <v>4345.6894999999995</v>
      </c>
      <c r="O413" s="161">
        <v>1308.3</v>
      </c>
      <c r="P413" s="161">
        <v>2967.4895000000001</v>
      </c>
      <c r="Q413" s="161">
        <v>50.9</v>
      </c>
      <c r="R413" s="162">
        <v>19</v>
      </c>
      <c r="S413" s="164">
        <f t="shared" si="199"/>
        <v>-382.8105000000005</v>
      </c>
      <c r="T413" s="161">
        <f t="shared" si="199"/>
        <v>0</v>
      </c>
      <c r="U413" s="161">
        <f t="shared" si="199"/>
        <v>-382.81050000000005</v>
      </c>
      <c r="V413" s="161">
        <f t="shared" si="199"/>
        <v>0</v>
      </c>
      <c r="W413" s="163">
        <f t="shared" si="199"/>
        <v>0</v>
      </c>
      <c r="X413" s="160">
        <f t="shared" si="180"/>
        <v>91.904187374431629</v>
      </c>
      <c r="Y413" s="161">
        <f t="shared" si="180"/>
        <v>100</v>
      </c>
      <c r="Z413" s="161">
        <f t="shared" si="180"/>
        <v>88.573844133361192</v>
      </c>
      <c r="AA413" s="161">
        <f t="shared" si="180"/>
        <v>100</v>
      </c>
      <c r="AB413" s="162">
        <f t="shared" si="180"/>
        <v>100</v>
      </c>
      <c r="AC413" s="165"/>
      <c r="AD413" s="166"/>
      <c r="AE413" s="167"/>
    </row>
    <row r="414" spans="1:31" ht="12.95" customHeight="1" x14ac:dyDescent="0.25">
      <c r="A414" s="171">
        <v>1371</v>
      </c>
      <c r="B414" s="158">
        <v>406</v>
      </c>
      <c r="C414" s="159" t="s">
        <v>1615</v>
      </c>
      <c r="D414" s="160">
        <f t="shared" si="194"/>
        <v>2036.8000000000002</v>
      </c>
      <c r="E414" s="161">
        <v>1024.2</v>
      </c>
      <c r="F414" s="161">
        <v>1012.6</v>
      </c>
      <c r="G414" s="161">
        <v>0</v>
      </c>
      <c r="H414" s="162">
        <v>0</v>
      </c>
      <c r="I414" s="160">
        <f t="shared" si="196"/>
        <v>2048.3000000000002</v>
      </c>
      <c r="J414" s="161">
        <v>1024.2</v>
      </c>
      <c r="K414" s="161">
        <v>1012.6</v>
      </c>
      <c r="L414" s="161">
        <v>0</v>
      </c>
      <c r="M414" s="163">
        <v>11.5</v>
      </c>
      <c r="N414" s="160">
        <f t="shared" si="206"/>
        <v>2048.2998000000002</v>
      </c>
      <c r="O414" s="161">
        <v>1024.2</v>
      </c>
      <c r="P414" s="161">
        <v>1012.5998000000001</v>
      </c>
      <c r="Q414" s="161">
        <v>0</v>
      </c>
      <c r="R414" s="162">
        <v>11.5</v>
      </c>
      <c r="S414" s="164">
        <f t="shared" si="199"/>
        <v>-1.9999999994979589E-4</v>
      </c>
      <c r="T414" s="161">
        <f t="shared" si="199"/>
        <v>0</v>
      </c>
      <c r="U414" s="161">
        <f t="shared" si="199"/>
        <v>-1.9999999994979589E-4</v>
      </c>
      <c r="V414" s="161">
        <f t="shared" si="199"/>
        <v>0</v>
      </c>
      <c r="W414" s="163">
        <f t="shared" si="199"/>
        <v>0</v>
      </c>
      <c r="X414" s="160">
        <f t="shared" si="180"/>
        <v>99.999990235805299</v>
      </c>
      <c r="Y414" s="161">
        <f t="shared" si="180"/>
        <v>100</v>
      </c>
      <c r="Z414" s="161">
        <f t="shared" si="180"/>
        <v>99.999980248864318</v>
      </c>
      <c r="AA414" s="161">
        <f t="shared" si="180"/>
        <v>0</v>
      </c>
      <c r="AB414" s="162">
        <f t="shared" si="180"/>
        <v>100</v>
      </c>
      <c r="AC414" s="165"/>
      <c r="AD414" s="166"/>
      <c r="AE414" s="167"/>
    </row>
    <row r="415" spans="1:31" ht="12.95" customHeight="1" x14ac:dyDescent="0.25">
      <c r="A415" s="171">
        <v>1372</v>
      </c>
      <c r="B415" s="158">
        <v>407</v>
      </c>
      <c r="C415" s="159" t="s">
        <v>1616</v>
      </c>
      <c r="D415" s="160">
        <f t="shared" si="194"/>
        <v>3436.6000000000004</v>
      </c>
      <c r="E415" s="161">
        <v>1048.8</v>
      </c>
      <c r="F415" s="161">
        <v>2356</v>
      </c>
      <c r="G415" s="161">
        <v>31.8</v>
      </c>
      <c r="H415" s="162">
        <v>0</v>
      </c>
      <c r="I415" s="160">
        <f t="shared" si="196"/>
        <v>3460.1000000000004</v>
      </c>
      <c r="J415" s="161">
        <v>1048.8</v>
      </c>
      <c r="K415" s="161">
        <v>2356</v>
      </c>
      <c r="L415" s="161">
        <v>31.8</v>
      </c>
      <c r="M415" s="163">
        <v>23.5</v>
      </c>
      <c r="N415" s="160">
        <f t="shared" si="206"/>
        <v>3391.7934000000005</v>
      </c>
      <c r="O415" s="161">
        <v>1048.8</v>
      </c>
      <c r="P415" s="161">
        <v>2287.6934000000001</v>
      </c>
      <c r="Q415" s="161">
        <v>31.8</v>
      </c>
      <c r="R415" s="162">
        <v>23.5</v>
      </c>
      <c r="S415" s="164">
        <f t="shared" si="199"/>
        <v>-68.306599999999889</v>
      </c>
      <c r="T415" s="161">
        <f t="shared" si="199"/>
        <v>0</v>
      </c>
      <c r="U415" s="161">
        <f t="shared" si="199"/>
        <v>-68.306599999999889</v>
      </c>
      <c r="V415" s="161">
        <f t="shared" si="199"/>
        <v>0</v>
      </c>
      <c r="W415" s="163">
        <f t="shared" si="199"/>
        <v>0</v>
      </c>
      <c r="X415" s="160">
        <f t="shared" ref="X415:AB478" si="207">IF(I415=0,0,N415/I415*100)</f>
        <v>98.0258778648016</v>
      </c>
      <c r="Y415" s="161">
        <f t="shared" si="207"/>
        <v>100</v>
      </c>
      <c r="Z415" s="161">
        <f t="shared" si="207"/>
        <v>97.100738539898131</v>
      </c>
      <c r="AA415" s="161">
        <f t="shared" si="207"/>
        <v>100</v>
      </c>
      <c r="AB415" s="162">
        <f t="shared" si="207"/>
        <v>100</v>
      </c>
      <c r="AC415" s="165"/>
      <c r="AD415" s="166"/>
      <c r="AE415" s="167"/>
    </row>
    <row r="416" spans="1:31" ht="12.95" customHeight="1" x14ac:dyDescent="0.25">
      <c r="A416" s="171">
        <v>1373</v>
      </c>
      <c r="B416" s="158">
        <v>408</v>
      </c>
      <c r="C416" s="159" t="s">
        <v>1617</v>
      </c>
      <c r="D416" s="160">
        <f t="shared" si="194"/>
        <v>2935.7</v>
      </c>
      <c r="E416" s="161">
        <v>1080.2</v>
      </c>
      <c r="F416" s="161">
        <v>1798</v>
      </c>
      <c r="G416" s="161">
        <v>57.5</v>
      </c>
      <c r="H416" s="162">
        <v>0</v>
      </c>
      <c r="I416" s="160">
        <f t="shared" si="196"/>
        <v>2965.7</v>
      </c>
      <c r="J416" s="161">
        <v>1080.2</v>
      </c>
      <c r="K416" s="161">
        <v>1798</v>
      </c>
      <c r="L416" s="161">
        <v>57.5</v>
      </c>
      <c r="M416" s="163">
        <v>30</v>
      </c>
      <c r="N416" s="160">
        <f t="shared" si="206"/>
        <v>2944.3459000000003</v>
      </c>
      <c r="O416" s="161">
        <v>1080.2</v>
      </c>
      <c r="P416" s="161">
        <v>1776.6459</v>
      </c>
      <c r="Q416" s="161">
        <v>57.5</v>
      </c>
      <c r="R416" s="162">
        <v>30</v>
      </c>
      <c r="S416" s="164">
        <f t="shared" si="199"/>
        <v>-21.354099999999562</v>
      </c>
      <c r="T416" s="161">
        <f t="shared" si="199"/>
        <v>0</v>
      </c>
      <c r="U416" s="161">
        <f t="shared" si="199"/>
        <v>-21.354100000000017</v>
      </c>
      <c r="V416" s="161">
        <f t="shared" si="199"/>
        <v>0</v>
      </c>
      <c r="W416" s="163">
        <f t="shared" si="199"/>
        <v>0</v>
      </c>
      <c r="X416" s="160">
        <f t="shared" si="207"/>
        <v>99.279964258016676</v>
      </c>
      <c r="Y416" s="161">
        <f t="shared" si="207"/>
        <v>100</v>
      </c>
      <c r="Z416" s="161">
        <f t="shared" si="207"/>
        <v>98.812341490545052</v>
      </c>
      <c r="AA416" s="161">
        <f t="shared" si="207"/>
        <v>100</v>
      </c>
      <c r="AB416" s="162">
        <f t="shared" si="207"/>
        <v>100</v>
      </c>
      <c r="AC416" s="165"/>
      <c r="AD416" s="166"/>
      <c r="AE416" s="167"/>
    </row>
    <row r="417" spans="1:31" ht="12.95" customHeight="1" x14ac:dyDescent="0.25">
      <c r="A417" s="171">
        <v>1374</v>
      </c>
      <c r="B417" s="158">
        <v>409</v>
      </c>
      <c r="C417" s="159" t="s">
        <v>1618</v>
      </c>
      <c r="D417" s="160">
        <f t="shared" si="194"/>
        <v>2554.6</v>
      </c>
      <c r="E417" s="161">
        <v>1018.3</v>
      </c>
      <c r="F417" s="161">
        <v>1536.3</v>
      </c>
      <c r="G417" s="161">
        <v>0</v>
      </c>
      <c r="H417" s="162">
        <v>0</v>
      </c>
      <c r="I417" s="160">
        <f t="shared" si="196"/>
        <v>2567.1</v>
      </c>
      <c r="J417" s="161">
        <v>1018.3</v>
      </c>
      <c r="K417" s="161">
        <v>1536.3</v>
      </c>
      <c r="L417" s="161">
        <v>0</v>
      </c>
      <c r="M417" s="163">
        <v>12.5</v>
      </c>
      <c r="N417" s="160">
        <f t="shared" si="206"/>
        <v>2478.0641999999998</v>
      </c>
      <c r="O417" s="161">
        <v>1018.3</v>
      </c>
      <c r="P417" s="161">
        <v>1447.2641999999998</v>
      </c>
      <c r="Q417" s="161">
        <v>0</v>
      </c>
      <c r="R417" s="162">
        <v>12.5</v>
      </c>
      <c r="S417" s="164">
        <f t="shared" si="199"/>
        <v>-89.035800000000108</v>
      </c>
      <c r="T417" s="161">
        <f t="shared" si="199"/>
        <v>0</v>
      </c>
      <c r="U417" s="161">
        <f t="shared" si="199"/>
        <v>-89.035800000000108</v>
      </c>
      <c r="V417" s="161">
        <f t="shared" si="199"/>
        <v>0</v>
      </c>
      <c r="W417" s="163">
        <f t="shared" si="199"/>
        <v>0</v>
      </c>
      <c r="X417" s="160">
        <f t="shared" si="207"/>
        <v>96.531658291457276</v>
      </c>
      <c r="Y417" s="161">
        <f t="shared" si="207"/>
        <v>100</v>
      </c>
      <c r="Z417" s="161">
        <f t="shared" si="207"/>
        <v>94.204530365163038</v>
      </c>
      <c r="AA417" s="161">
        <f t="shared" si="207"/>
        <v>0</v>
      </c>
      <c r="AB417" s="162">
        <f t="shared" si="207"/>
        <v>100</v>
      </c>
      <c r="AC417" s="165"/>
      <c r="AD417" s="166"/>
      <c r="AE417" s="167"/>
    </row>
    <row r="418" spans="1:31" ht="12.95" customHeight="1" x14ac:dyDescent="0.25">
      <c r="A418" s="171">
        <v>1377</v>
      </c>
      <c r="B418" s="158">
        <v>410</v>
      </c>
      <c r="C418" s="159" t="s">
        <v>1619</v>
      </c>
      <c r="D418" s="160">
        <f t="shared" si="194"/>
        <v>3231.7</v>
      </c>
      <c r="E418" s="161">
        <v>907.4</v>
      </c>
      <c r="F418" s="161">
        <v>2126.6999999999998</v>
      </c>
      <c r="G418" s="161">
        <v>197.6</v>
      </c>
      <c r="H418" s="162">
        <v>0</v>
      </c>
      <c r="I418" s="160">
        <f t="shared" si="196"/>
        <v>3416.5</v>
      </c>
      <c r="J418" s="161">
        <v>907.4</v>
      </c>
      <c r="K418" s="161">
        <v>2126.6999999999998</v>
      </c>
      <c r="L418" s="161">
        <v>197.6</v>
      </c>
      <c r="M418" s="163">
        <v>184.8</v>
      </c>
      <c r="N418" s="160">
        <f t="shared" si="206"/>
        <v>3177.9249</v>
      </c>
      <c r="O418" s="161">
        <v>907.4</v>
      </c>
      <c r="P418" s="161">
        <v>1888.1249</v>
      </c>
      <c r="Q418" s="161">
        <v>197.6</v>
      </c>
      <c r="R418" s="162">
        <v>184.8</v>
      </c>
      <c r="S418" s="164">
        <f t="shared" si="199"/>
        <v>-238.57510000000002</v>
      </c>
      <c r="T418" s="161">
        <f t="shared" si="199"/>
        <v>0</v>
      </c>
      <c r="U418" s="161">
        <f t="shared" si="199"/>
        <v>-238.57509999999979</v>
      </c>
      <c r="V418" s="161">
        <f t="shared" si="199"/>
        <v>0</v>
      </c>
      <c r="W418" s="163">
        <f t="shared" si="199"/>
        <v>0</v>
      </c>
      <c r="X418" s="160">
        <f t="shared" si="207"/>
        <v>93.016973510902972</v>
      </c>
      <c r="Y418" s="161">
        <f t="shared" si="207"/>
        <v>100</v>
      </c>
      <c r="Z418" s="161">
        <f t="shared" si="207"/>
        <v>88.781910941834781</v>
      </c>
      <c r="AA418" s="161">
        <f t="shared" si="207"/>
        <v>100</v>
      </c>
      <c r="AB418" s="162">
        <f t="shared" si="207"/>
        <v>100</v>
      </c>
      <c r="AC418" s="165"/>
      <c r="AD418" s="166"/>
      <c r="AE418" s="167"/>
    </row>
    <row r="419" spans="1:31" ht="12.95" customHeight="1" x14ac:dyDescent="0.25">
      <c r="A419" s="171">
        <v>1378</v>
      </c>
      <c r="B419" s="158">
        <v>411</v>
      </c>
      <c r="C419" s="159" t="s">
        <v>1620</v>
      </c>
      <c r="D419" s="160">
        <f t="shared" si="194"/>
        <v>1914.3000000000002</v>
      </c>
      <c r="E419" s="161">
        <v>928.6</v>
      </c>
      <c r="F419" s="161">
        <v>985.7</v>
      </c>
      <c r="G419" s="161">
        <v>0</v>
      </c>
      <c r="H419" s="162">
        <v>0</v>
      </c>
      <c r="I419" s="160">
        <f t="shared" si="196"/>
        <v>1929.1000000000001</v>
      </c>
      <c r="J419" s="161">
        <v>928.6</v>
      </c>
      <c r="K419" s="161">
        <v>985.7</v>
      </c>
      <c r="L419" s="161">
        <v>0</v>
      </c>
      <c r="M419" s="163">
        <v>14.8</v>
      </c>
      <c r="N419" s="160">
        <f t="shared" si="206"/>
        <v>1814.7515000000001</v>
      </c>
      <c r="O419" s="161">
        <v>928.6</v>
      </c>
      <c r="P419" s="161">
        <v>871.35149999999999</v>
      </c>
      <c r="Q419" s="161">
        <v>0</v>
      </c>
      <c r="R419" s="162">
        <v>14.8</v>
      </c>
      <c r="S419" s="164">
        <f t="shared" si="199"/>
        <v>-114.34850000000006</v>
      </c>
      <c r="T419" s="161">
        <f t="shared" si="199"/>
        <v>0</v>
      </c>
      <c r="U419" s="161">
        <f t="shared" si="199"/>
        <v>-114.34850000000006</v>
      </c>
      <c r="V419" s="161">
        <f t="shared" si="199"/>
        <v>0</v>
      </c>
      <c r="W419" s="163">
        <f t="shared" si="199"/>
        <v>0</v>
      </c>
      <c r="X419" s="160">
        <f t="shared" si="207"/>
        <v>94.072443108185169</v>
      </c>
      <c r="Y419" s="161">
        <f t="shared" si="207"/>
        <v>100</v>
      </c>
      <c r="Z419" s="161">
        <f t="shared" si="207"/>
        <v>88.399259409556649</v>
      </c>
      <c r="AA419" s="161">
        <f t="shared" si="207"/>
        <v>0</v>
      </c>
      <c r="AB419" s="162">
        <f t="shared" si="207"/>
        <v>100</v>
      </c>
      <c r="AC419" s="165"/>
      <c r="AD419" s="166"/>
      <c r="AE419" s="167"/>
    </row>
    <row r="420" spans="1:31" ht="12.95" customHeight="1" x14ac:dyDescent="0.25">
      <c r="A420" s="171">
        <v>1379</v>
      </c>
      <c r="B420" s="158">
        <v>412</v>
      </c>
      <c r="C420" s="159" t="s">
        <v>1621</v>
      </c>
      <c r="D420" s="160">
        <f t="shared" si="194"/>
        <v>3108.6000000000004</v>
      </c>
      <c r="E420" s="161">
        <v>1178.4000000000001</v>
      </c>
      <c r="F420" s="161">
        <v>1930.2</v>
      </c>
      <c r="G420" s="161">
        <v>0</v>
      </c>
      <c r="H420" s="162">
        <v>0</v>
      </c>
      <c r="I420" s="160">
        <f t="shared" si="196"/>
        <v>3138.9000000000005</v>
      </c>
      <c r="J420" s="161">
        <v>1178.4000000000001</v>
      </c>
      <c r="K420" s="161">
        <v>1930.2</v>
      </c>
      <c r="L420" s="161">
        <v>0</v>
      </c>
      <c r="M420" s="163">
        <v>30.3</v>
      </c>
      <c r="N420" s="160">
        <f t="shared" si="206"/>
        <v>3028.5037000000002</v>
      </c>
      <c r="O420" s="161">
        <v>1178.4000000000001</v>
      </c>
      <c r="P420" s="161">
        <v>1819.8037000000002</v>
      </c>
      <c r="Q420" s="161">
        <v>0</v>
      </c>
      <c r="R420" s="162">
        <v>30.3</v>
      </c>
      <c r="S420" s="164">
        <f t="shared" si="199"/>
        <v>-110.39630000000034</v>
      </c>
      <c r="T420" s="161">
        <f t="shared" si="199"/>
        <v>0</v>
      </c>
      <c r="U420" s="161">
        <f t="shared" si="199"/>
        <v>-110.39629999999988</v>
      </c>
      <c r="V420" s="161">
        <f t="shared" si="199"/>
        <v>0</v>
      </c>
      <c r="W420" s="163">
        <f t="shared" si="199"/>
        <v>0</v>
      </c>
      <c r="X420" s="160">
        <f t="shared" si="207"/>
        <v>96.482962184204652</v>
      </c>
      <c r="Y420" s="161">
        <f t="shared" si="207"/>
        <v>100</v>
      </c>
      <c r="Z420" s="161">
        <f t="shared" si="207"/>
        <v>94.280577142265059</v>
      </c>
      <c r="AA420" s="161">
        <f t="shared" si="207"/>
        <v>0</v>
      </c>
      <c r="AB420" s="162">
        <f t="shared" si="207"/>
        <v>100</v>
      </c>
      <c r="AC420" s="165"/>
      <c r="AD420" s="166"/>
      <c r="AE420" s="167"/>
    </row>
    <row r="421" spans="1:31" ht="12.95" customHeight="1" x14ac:dyDescent="0.25">
      <c r="A421" s="171">
        <v>1381</v>
      </c>
      <c r="B421" s="158">
        <v>413</v>
      </c>
      <c r="C421" s="159" t="s">
        <v>1622</v>
      </c>
      <c r="D421" s="160">
        <f t="shared" si="194"/>
        <v>2104.8000000000002</v>
      </c>
      <c r="E421" s="161">
        <v>849.1</v>
      </c>
      <c r="F421" s="161">
        <v>1104.9000000000001</v>
      </c>
      <c r="G421" s="161">
        <v>150.80000000000001</v>
      </c>
      <c r="H421" s="162">
        <v>0</v>
      </c>
      <c r="I421" s="160">
        <f t="shared" si="196"/>
        <v>2151.1000000000004</v>
      </c>
      <c r="J421" s="161">
        <v>849.1</v>
      </c>
      <c r="K421" s="161">
        <v>1104.9000000000001</v>
      </c>
      <c r="L421" s="161">
        <v>150.80000000000001</v>
      </c>
      <c r="M421" s="163">
        <v>46.3</v>
      </c>
      <c r="N421" s="160">
        <f t="shared" si="206"/>
        <v>2134.4654000000005</v>
      </c>
      <c r="O421" s="161">
        <v>849.1</v>
      </c>
      <c r="P421" s="161">
        <v>1088.2654</v>
      </c>
      <c r="Q421" s="161">
        <v>150.80000000000001</v>
      </c>
      <c r="R421" s="162">
        <v>46.3</v>
      </c>
      <c r="S421" s="164">
        <f t="shared" si="199"/>
        <v>-16.634599999999864</v>
      </c>
      <c r="T421" s="161">
        <f t="shared" si="199"/>
        <v>0</v>
      </c>
      <c r="U421" s="161">
        <f t="shared" si="199"/>
        <v>-16.634600000000091</v>
      </c>
      <c r="V421" s="161">
        <f t="shared" si="199"/>
        <v>0</v>
      </c>
      <c r="W421" s="163">
        <f t="shared" si="199"/>
        <v>0</v>
      </c>
      <c r="X421" s="160">
        <f t="shared" si="207"/>
        <v>99.226693319696906</v>
      </c>
      <c r="Y421" s="161">
        <f t="shared" si="207"/>
        <v>100</v>
      </c>
      <c r="Z421" s="161">
        <f t="shared" si="207"/>
        <v>98.494470087790745</v>
      </c>
      <c r="AA421" s="161">
        <f t="shared" si="207"/>
        <v>100</v>
      </c>
      <c r="AB421" s="162">
        <f t="shared" si="207"/>
        <v>100</v>
      </c>
      <c r="AC421" s="165"/>
      <c r="AD421" s="166"/>
      <c r="AE421" s="167"/>
    </row>
    <row r="422" spans="1:31" ht="12.95" customHeight="1" x14ac:dyDescent="0.25">
      <c r="A422" s="171">
        <v>1380</v>
      </c>
      <c r="B422" s="158">
        <v>414</v>
      </c>
      <c r="C422" s="159" t="s">
        <v>1623</v>
      </c>
      <c r="D422" s="160">
        <f t="shared" si="194"/>
        <v>3529.9</v>
      </c>
      <c r="E422" s="161">
        <v>1107.4000000000001</v>
      </c>
      <c r="F422" s="161">
        <v>2422.5</v>
      </c>
      <c r="G422" s="161">
        <v>0</v>
      </c>
      <c r="H422" s="162">
        <v>0</v>
      </c>
      <c r="I422" s="160">
        <f t="shared" si="196"/>
        <v>3565.3</v>
      </c>
      <c r="J422" s="161">
        <v>1107.4000000000001</v>
      </c>
      <c r="K422" s="161">
        <v>2422.5</v>
      </c>
      <c r="L422" s="161">
        <v>0</v>
      </c>
      <c r="M422" s="163">
        <v>35.4</v>
      </c>
      <c r="N422" s="160">
        <f t="shared" si="206"/>
        <v>3565.3</v>
      </c>
      <c r="O422" s="161">
        <v>1107.4000000000001</v>
      </c>
      <c r="P422" s="161">
        <v>2422.5</v>
      </c>
      <c r="Q422" s="161">
        <v>0</v>
      </c>
      <c r="R422" s="162">
        <v>35.4</v>
      </c>
      <c r="S422" s="164">
        <f t="shared" si="199"/>
        <v>0</v>
      </c>
      <c r="T422" s="161">
        <f t="shared" si="199"/>
        <v>0</v>
      </c>
      <c r="U422" s="161">
        <f t="shared" si="199"/>
        <v>0</v>
      </c>
      <c r="V422" s="161">
        <f t="shared" si="199"/>
        <v>0</v>
      </c>
      <c r="W422" s="163">
        <f t="shared" si="199"/>
        <v>0</v>
      </c>
      <c r="X422" s="160">
        <f t="shared" si="207"/>
        <v>100</v>
      </c>
      <c r="Y422" s="161">
        <f t="shared" si="207"/>
        <v>100</v>
      </c>
      <c r="Z422" s="161">
        <f t="shared" si="207"/>
        <v>100</v>
      </c>
      <c r="AA422" s="161">
        <f t="shared" si="207"/>
        <v>0</v>
      </c>
      <c r="AB422" s="162">
        <f t="shared" si="207"/>
        <v>100</v>
      </c>
      <c r="AC422" s="165"/>
      <c r="AD422" s="166"/>
      <c r="AE422" s="167"/>
    </row>
    <row r="423" spans="1:31" ht="12.95" customHeight="1" x14ac:dyDescent="0.25">
      <c r="A423" s="171">
        <v>1382</v>
      </c>
      <c r="B423" s="158">
        <v>415</v>
      </c>
      <c r="C423" s="159" t="s">
        <v>1624</v>
      </c>
      <c r="D423" s="160">
        <f t="shared" si="194"/>
        <v>2216.2000000000003</v>
      </c>
      <c r="E423" s="161">
        <v>794.5</v>
      </c>
      <c r="F423" s="161">
        <v>1396.9</v>
      </c>
      <c r="G423" s="161">
        <v>24.8</v>
      </c>
      <c r="H423" s="162">
        <v>0</v>
      </c>
      <c r="I423" s="160">
        <f t="shared" si="196"/>
        <v>2237.6</v>
      </c>
      <c r="J423" s="161">
        <v>794.5</v>
      </c>
      <c r="K423" s="161">
        <v>1396.8999999999999</v>
      </c>
      <c r="L423" s="161">
        <v>24.8</v>
      </c>
      <c r="M423" s="163">
        <v>21.4</v>
      </c>
      <c r="N423" s="160">
        <f t="shared" si="206"/>
        <v>1837.6000000000001</v>
      </c>
      <c r="O423" s="161">
        <v>794.5</v>
      </c>
      <c r="P423" s="161">
        <v>996.9</v>
      </c>
      <c r="Q423" s="161">
        <v>24.8</v>
      </c>
      <c r="R423" s="162">
        <v>21.4</v>
      </c>
      <c r="S423" s="164">
        <f t="shared" si="199"/>
        <v>-399.99999999999977</v>
      </c>
      <c r="T423" s="161">
        <f t="shared" si="199"/>
        <v>0</v>
      </c>
      <c r="U423" s="161">
        <f t="shared" si="199"/>
        <v>-399.99999999999989</v>
      </c>
      <c r="V423" s="161">
        <f t="shared" si="199"/>
        <v>0</v>
      </c>
      <c r="W423" s="163">
        <f t="shared" si="199"/>
        <v>0</v>
      </c>
      <c r="X423" s="160">
        <f t="shared" si="207"/>
        <v>82.123703968537725</v>
      </c>
      <c r="Y423" s="161">
        <f t="shared" si="207"/>
        <v>100</v>
      </c>
      <c r="Z423" s="161">
        <f t="shared" si="207"/>
        <v>71.365165724103377</v>
      </c>
      <c r="AA423" s="161">
        <f t="shared" si="207"/>
        <v>100</v>
      </c>
      <c r="AB423" s="162">
        <f t="shared" si="207"/>
        <v>100</v>
      </c>
      <c r="AC423" s="165"/>
      <c r="AD423" s="166"/>
      <c r="AE423" s="167"/>
    </row>
    <row r="424" spans="1:31" ht="12.95" customHeight="1" x14ac:dyDescent="0.25">
      <c r="A424" s="171">
        <v>1383</v>
      </c>
      <c r="B424" s="158">
        <v>416</v>
      </c>
      <c r="C424" s="159" t="s">
        <v>1557</v>
      </c>
      <c r="D424" s="160">
        <f t="shared" si="194"/>
        <v>3737.2000000000003</v>
      </c>
      <c r="E424" s="161">
        <v>1169.7</v>
      </c>
      <c r="F424" s="161">
        <v>2403.4</v>
      </c>
      <c r="G424" s="161">
        <v>164.1</v>
      </c>
      <c r="H424" s="162">
        <v>0</v>
      </c>
      <c r="I424" s="160">
        <f t="shared" si="196"/>
        <v>3768.1000000000004</v>
      </c>
      <c r="J424" s="161">
        <v>1169.7</v>
      </c>
      <c r="K424" s="161">
        <v>2403.4</v>
      </c>
      <c r="L424" s="161">
        <v>164.1</v>
      </c>
      <c r="M424" s="163">
        <v>30.9</v>
      </c>
      <c r="N424" s="160">
        <f t="shared" si="206"/>
        <v>3768.0940000000001</v>
      </c>
      <c r="O424" s="161">
        <v>1169.7</v>
      </c>
      <c r="P424" s="161">
        <v>2403.3940000000002</v>
      </c>
      <c r="Q424" s="161">
        <v>164.1</v>
      </c>
      <c r="R424" s="162">
        <v>30.9</v>
      </c>
      <c r="S424" s="164">
        <f t="shared" si="199"/>
        <v>-6.0000000003128662E-3</v>
      </c>
      <c r="T424" s="161">
        <f t="shared" si="199"/>
        <v>0</v>
      </c>
      <c r="U424" s="161">
        <f t="shared" si="199"/>
        <v>-5.9999999998581188E-3</v>
      </c>
      <c r="V424" s="161">
        <f t="shared" si="199"/>
        <v>0</v>
      </c>
      <c r="W424" s="163">
        <f t="shared" si="199"/>
        <v>0</v>
      </c>
      <c r="X424" s="160">
        <f t="shared" si="207"/>
        <v>99.999840768557092</v>
      </c>
      <c r="Y424" s="161">
        <f t="shared" si="207"/>
        <v>100</v>
      </c>
      <c r="Z424" s="161">
        <f t="shared" si="207"/>
        <v>99.999750353665647</v>
      </c>
      <c r="AA424" s="161">
        <f t="shared" si="207"/>
        <v>100</v>
      </c>
      <c r="AB424" s="162">
        <f t="shared" si="207"/>
        <v>100</v>
      </c>
      <c r="AC424" s="165"/>
      <c r="AD424" s="166"/>
      <c r="AE424" s="167"/>
    </row>
    <row r="425" spans="1:31" ht="12.95" customHeight="1" x14ac:dyDescent="0.25">
      <c r="A425" s="171">
        <v>1384</v>
      </c>
      <c r="B425" s="158">
        <v>417</v>
      </c>
      <c r="C425" s="159" t="s">
        <v>1625</v>
      </c>
      <c r="D425" s="160">
        <f t="shared" si="194"/>
        <v>4380</v>
      </c>
      <c r="E425" s="161">
        <v>1283.2</v>
      </c>
      <c r="F425" s="161">
        <v>3096.8</v>
      </c>
      <c r="G425" s="161">
        <v>0</v>
      </c>
      <c r="H425" s="162">
        <v>0</v>
      </c>
      <c r="I425" s="160">
        <f t="shared" si="196"/>
        <v>4406.3999999999996</v>
      </c>
      <c r="J425" s="161">
        <v>1283.2</v>
      </c>
      <c r="K425" s="161">
        <v>3096.8</v>
      </c>
      <c r="L425" s="161">
        <v>0</v>
      </c>
      <c r="M425" s="163">
        <v>26.4</v>
      </c>
      <c r="N425" s="160">
        <f t="shared" si="206"/>
        <v>4369.2330999999995</v>
      </c>
      <c r="O425" s="161">
        <v>1283.2</v>
      </c>
      <c r="P425" s="161">
        <v>3059.6331</v>
      </c>
      <c r="Q425" s="161">
        <v>0</v>
      </c>
      <c r="R425" s="162">
        <v>26.4</v>
      </c>
      <c r="S425" s="164">
        <f t="shared" si="199"/>
        <v>-37.166900000000169</v>
      </c>
      <c r="T425" s="161">
        <f t="shared" si="199"/>
        <v>0</v>
      </c>
      <c r="U425" s="161">
        <f t="shared" si="199"/>
        <v>-37.166900000000169</v>
      </c>
      <c r="V425" s="161">
        <f t="shared" si="199"/>
        <v>0</v>
      </c>
      <c r="W425" s="163">
        <f t="shared" si="199"/>
        <v>0</v>
      </c>
      <c r="X425" s="160">
        <f t="shared" si="207"/>
        <v>99.156524600580966</v>
      </c>
      <c r="Y425" s="161">
        <f t="shared" si="207"/>
        <v>100</v>
      </c>
      <c r="Z425" s="161">
        <f t="shared" si="207"/>
        <v>98.799828855592864</v>
      </c>
      <c r="AA425" s="161">
        <f t="shared" si="207"/>
        <v>0</v>
      </c>
      <c r="AB425" s="162">
        <f t="shared" si="207"/>
        <v>100</v>
      </c>
      <c r="AC425" s="165"/>
      <c r="AD425" s="166"/>
      <c r="AE425" s="167"/>
    </row>
    <row r="426" spans="1:31" ht="12.95" customHeight="1" x14ac:dyDescent="0.25">
      <c r="A426" s="171">
        <v>1385</v>
      </c>
      <c r="B426" s="158">
        <v>418</v>
      </c>
      <c r="C426" s="159" t="s">
        <v>1626</v>
      </c>
      <c r="D426" s="160">
        <f t="shared" si="194"/>
        <v>3188.2000000000003</v>
      </c>
      <c r="E426" s="161">
        <v>1031</v>
      </c>
      <c r="F426" s="161">
        <v>2106.3000000000002</v>
      </c>
      <c r="G426" s="161">
        <v>50.9</v>
      </c>
      <c r="H426" s="162">
        <v>0</v>
      </c>
      <c r="I426" s="160">
        <f t="shared" si="196"/>
        <v>3211.8</v>
      </c>
      <c r="J426" s="161">
        <v>1031</v>
      </c>
      <c r="K426" s="161">
        <v>2106.3000000000002</v>
      </c>
      <c r="L426" s="161">
        <v>50.9</v>
      </c>
      <c r="M426" s="163">
        <v>23.6</v>
      </c>
      <c r="N426" s="160">
        <f t="shared" si="206"/>
        <v>3211.7748999999999</v>
      </c>
      <c r="O426" s="161">
        <v>1031</v>
      </c>
      <c r="P426" s="161">
        <v>2106.2748999999999</v>
      </c>
      <c r="Q426" s="161">
        <v>50.9</v>
      </c>
      <c r="R426" s="162">
        <v>23.6</v>
      </c>
      <c r="S426" s="164">
        <f t="shared" si="199"/>
        <v>-2.5100000000293221E-2</v>
      </c>
      <c r="T426" s="161">
        <f t="shared" si="199"/>
        <v>0</v>
      </c>
      <c r="U426" s="161">
        <f t="shared" si="199"/>
        <v>-2.5100000000293221E-2</v>
      </c>
      <c r="V426" s="161">
        <f t="shared" si="199"/>
        <v>0</v>
      </c>
      <c r="W426" s="163">
        <f t="shared" si="199"/>
        <v>0</v>
      </c>
      <c r="X426" s="160">
        <f t="shared" si="207"/>
        <v>99.999218506756321</v>
      </c>
      <c r="Y426" s="161">
        <f t="shared" si="207"/>
        <v>100</v>
      </c>
      <c r="Z426" s="161">
        <f t="shared" si="207"/>
        <v>99.998808336894058</v>
      </c>
      <c r="AA426" s="161">
        <f t="shared" si="207"/>
        <v>100</v>
      </c>
      <c r="AB426" s="162">
        <f t="shared" si="207"/>
        <v>100</v>
      </c>
      <c r="AC426" s="165"/>
      <c r="AD426" s="166"/>
      <c r="AE426" s="167"/>
    </row>
    <row r="427" spans="1:31" ht="12.95" customHeight="1" x14ac:dyDescent="0.25">
      <c r="A427" s="171">
        <v>1386</v>
      </c>
      <c r="B427" s="158">
        <v>419</v>
      </c>
      <c r="C427" s="159" t="s">
        <v>1627</v>
      </c>
      <c r="D427" s="160">
        <f t="shared" si="194"/>
        <v>3128.9</v>
      </c>
      <c r="E427" s="161">
        <v>1158.5</v>
      </c>
      <c r="F427" s="161">
        <v>1762.8</v>
      </c>
      <c r="G427" s="161">
        <v>207.6</v>
      </c>
      <c r="H427" s="162">
        <v>0</v>
      </c>
      <c r="I427" s="160">
        <f t="shared" si="196"/>
        <v>3157.3</v>
      </c>
      <c r="J427" s="161">
        <v>1158.5</v>
      </c>
      <c r="K427" s="161">
        <v>1762.8</v>
      </c>
      <c r="L427" s="161">
        <v>207.6</v>
      </c>
      <c r="M427" s="163">
        <v>28.4</v>
      </c>
      <c r="N427" s="160">
        <f t="shared" si="206"/>
        <v>2979.3455000000004</v>
      </c>
      <c r="O427" s="161">
        <v>1158.5</v>
      </c>
      <c r="P427" s="161">
        <v>1584.8455000000001</v>
      </c>
      <c r="Q427" s="161">
        <v>207.6</v>
      </c>
      <c r="R427" s="162">
        <v>28.4</v>
      </c>
      <c r="S427" s="164">
        <f t="shared" si="199"/>
        <v>-177.95449999999983</v>
      </c>
      <c r="T427" s="161">
        <f t="shared" si="199"/>
        <v>0</v>
      </c>
      <c r="U427" s="161">
        <f t="shared" si="199"/>
        <v>-177.95449999999983</v>
      </c>
      <c r="V427" s="161">
        <f t="shared" si="199"/>
        <v>0</v>
      </c>
      <c r="W427" s="163">
        <f t="shared" si="199"/>
        <v>0</v>
      </c>
      <c r="X427" s="160">
        <f t="shared" si="207"/>
        <v>94.363712665885416</v>
      </c>
      <c r="Y427" s="161">
        <f t="shared" si="207"/>
        <v>100</v>
      </c>
      <c r="Z427" s="161">
        <f t="shared" si="207"/>
        <v>89.90500907646927</v>
      </c>
      <c r="AA427" s="161">
        <f t="shared" si="207"/>
        <v>100</v>
      </c>
      <c r="AB427" s="162">
        <f t="shared" si="207"/>
        <v>100</v>
      </c>
      <c r="AC427" s="165"/>
      <c r="AD427" s="166"/>
      <c r="AE427" s="167"/>
    </row>
    <row r="428" spans="1:31" ht="12.95" customHeight="1" x14ac:dyDescent="0.25">
      <c r="A428" s="158"/>
      <c r="B428" s="158">
        <v>420</v>
      </c>
      <c r="C428" s="159"/>
      <c r="D428" s="160"/>
      <c r="E428" s="161"/>
      <c r="F428" s="161"/>
      <c r="G428" s="161"/>
      <c r="H428" s="162"/>
      <c r="I428" s="160"/>
      <c r="J428" s="161"/>
      <c r="K428" s="161"/>
      <c r="L428" s="161"/>
      <c r="M428" s="163">
        <v>0</v>
      </c>
      <c r="N428" s="160"/>
      <c r="O428" s="161"/>
      <c r="P428" s="161"/>
      <c r="Q428" s="161"/>
      <c r="R428" s="162"/>
      <c r="S428" s="164"/>
      <c r="T428" s="161"/>
      <c r="U428" s="161"/>
      <c r="V428" s="161"/>
      <c r="W428" s="163"/>
      <c r="X428" s="160"/>
      <c r="Y428" s="161"/>
      <c r="Z428" s="161"/>
      <c r="AA428" s="161"/>
      <c r="AB428" s="162"/>
      <c r="AC428" s="165"/>
      <c r="AD428" s="166"/>
      <c r="AE428" s="167"/>
    </row>
    <row r="429" spans="1:31" ht="12.95" customHeight="1" x14ac:dyDescent="0.25">
      <c r="A429" s="158"/>
      <c r="B429" s="158">
        <v>421</v>
      </c>
      <c r="C429" s="152" t="s">
        <v>1628</v>
      </c>
      <c r="D429" s="156">
        <f t="shared" ref="D429:D465" si="208">SUM(E429:H429)</f>
        <v>358554.50000000006</v>
      </c>
      <c r="E429" s="153">
        <f>E430+E431</f>
        <v>80309.700000000012</v>
      </c>
      <c r="F429" s="153">
        <f t="shared" ref="F429:H429" si="209">F430+F431</f>
        <v>273460.10000000003</v>
      </c>
      <c r="G429" s="153">
        <f t="shared" si="209"/>
        <v>4784.7</v>
      </c>
      <c r="H429" s="154">
        <f t="shared" si="209"/>
        <v>0</v>
      </c>
      <c r="I429" s="156">
        <f t="shared" ref="I429:I465" si="210">SUM(J429:M429)</f>
        <v>363571.8</v>
      </c>
      <c r="J429" s="153">
        <f>J430+J431</f>
        <v>80309.700000000012</v>
      </c>
      <c r="K429" s="153">
        <f>K430+K431</f>
        <v>275840.09999999998</v>
      </c>
      <c r="L429" s="153">
        <f t="shared" ref="L429:M429" si="211">L430+L431</f>
        <v>4784.7</v>
      </c>
      <c r="M429" s="155">
        <f t="shared" si="211"/>
        <v>2637.3</v>
      </c>
      <c r="N429" s="156">
        <f>N430+N431</f>
        <v>351520.58159999998</v>
      </c>
      <c r="O429" s="153">
        <f t="shared" ref="O429:R429" si="212">O430+O431</f>
        <v>80309.700000000012</v>
      </c>
      <c r="P429" s="153">
        <f t="shared" si="212"/>
        <v>263788.88159999996</v>
      </c>
      <c r="Q429" s="153">
        <f t="shared" si="212"/>
        <v>4784.7</v>
      </c>
      <c r="R429" s="154">
        <f t="shared" si="212"/>
        <v>2637.3</v>
      </c>
      <c r="S429" s="157">
        <f t="shared" ref="S429:W465" si="213">N429-I429</f>
        <v>-12051.218400000012</v>
      </c>
      <c r="T429" s="153">
        <f t="shared" si="213"/>
        <v>0</v>
      </c>
      <c r="U429" s="153">
        <f t="shared" si="213"/>
        <v>-12051.218400000012</v>
      </c>
      <c r="V429" s="153">
        <f t="shared" si="213"/>
        <v>0</v>
      </c>
      <c r="W429" s="155">
        <f t="shared" si="213"/>
        <v>0</v>
      </c>
      <c r="X429" s="156">
        <f t="shared" si="207"/>
        <v>96.685326419705817</v>
      </c>
      <c r="Y429" s="153">
        <f t="shared" si="207"/>
        <v>100</v>
      </c>
      <c r="Z429" s="153">
        <f t="shared" si="207"/>
        <v>95.631085400563592</v>
      </c>
      <c r="AA429" s="153">
        <f t="shared" si="207"/>
        <v>100</v>
      </c>
      <c r="AB429" s="154">
        <f t="shared" si="207"/>
        <v>100</v>
      </c>
      <c r="AC429" s="147"/>
      <c r="AD429" s="166"/>
      <c r="AE429" s="167"/>
    </row>
    <row r="430" spans="1:31" s="170" customFormat="1" ht="12.95" customHeight="1" x14ac:dyDescent="0.2">
      <c r="A430" s="158"/>
      <c r="B430" s="158">
        <v>422</v>
      </c>
      <c r="C430" s="152" t="s">
        <v>1287</v>
      </c>
      <c r="D430" s="156">
        <f t="shared" si="208"/>
        <v>230309.9</v>
      </c>
      <c r="E430" s="153">
        <f>E432</f>
        <v>43687.5</v>
      </c>
      <c r="F430" s="153">
        <f t="shared" ref="F430:H430" si="214">F432</f>
        <v>183307.9</v>
      </c>
      <c r="G430" s="153">
        <f t="shared" si="214"/>
        <v>3314.5</v>
      </c>
      <c r="H430" s="154">
        <f t="shared" si="214"/>
        <v>0</v>
      </c>
      <c r="I430" s="156">
        <f t="shared" si="210"/>
        <v>233123.09999999998</v>
      </c>
      <c r="J430" s="153">
        <f>J432</f>
        <v>43687.5</v>
      </c>
      <c r="K430" s="153">
        <f>K432</f>
        <v>185687.89999999997</v>
      </c>
      <c r="L430" s="153">
        <f t="shared" ref="L430:M430" si="215">L432</f>
        <v>3314.5</v>
      </c>
      <c r="M430" s="155">
        <f t="shared" si="215"/>
        <v>433.2</v>
      </c>
      <c r="N430" s="156">
        <f>N432</f>
        <v>225706.56149999998</v>
      </c>
      <c r="O430" s="153">
        <f t="shared" ref="O430:R430" si="216">O432</f>
        <v>43687.5</v>
      </c>
      <c r="P430" s="153">
        <f t="shared" si="216"/>
        <v>178271.36149999997</v>
      </c>
      <c r="Q430" s="153">
        <f t="shared" si="216"/>
        <v>3314.5</v>
      </c>
      <c r="R430" s="154">
        <f t="shared" si="216"/>
        <v>433.2</v>
      </c>
      <c r="S430" s="157">
        <f t="shared" si="213"/>
        <v>-7416.5384999999951</v>
      </c>
      <c r="T430" s="153">
        <f t="shared" si="213"/>
        <v>0</v>
      </c>
      <c r="U430" s="153">
        <f t="shared" si="213"/>
        <v>-7416.5384999999951</v>
      </c>
      <c r="V430" s="153">
        <f t="shared" si="213"/>
        <v>0</v>
      </c>
      <c r="W430" s="155">
        <f t="shared" si="213"/>
        <v>0</v>
      </c>
      <c r="X430" s="156">
        <f t="shared" si="207"/>
        <v>96.81861707398366</v>
      </c>
      <c r="Y430" s="153">
        <f t="shared" si="207"/>
        <v>100</v>
      </c>
      <c r="Z430" s="153">
        <f t="shared" si="207"/>
        <v>96.005911801469026</v>
      </c>
      <c r="AA430" s="153">
        <f t="shared" si="207"/>
        <v>100</v>
      </c>
      <c r="AB430" s="154">
        <f t="shared" si="207"/>
        <v>100</v>
      </c>
      <c r="AC430" s="147"/>
      <c r="AD430" s="167"/>
      <c r="AE430" s="167"/>
    </row>
    <row r="431" spans="1:31" s="170" customFormat="1" ht="12.95" customHeight="1" x14ac:dyDescent="0.2">
      <c r="A431" s="158"/>
      <c r="B431" s="158">
        <v>423</v>
      </c>
      <c r="C431" s="152" t="s">
        <v>1288</v>
      </c>
      <c r="D431" s="156">
        <f t="shared" si="208"/>
        <v>128244.60000000002</v>
      </c>
      <c r="E431" s="153">
        <f>SUM(E433:E465)</f>
        <v>36622.200000000004</v>
      </c>
      <c r="F431" s="153">
        <f t="shared" ref="F431:H431" si="217">SUM(F433:F465)</f>
        <v>90152.200000000026</v>
      </c>
      <c r="G431" s="153">
        <f t="shared" si="217"/>
        <v>1470.1999999999998</v>
      </c>
      <c r="H431" s="154">
        <f t="shared" si="217"/>
        <v>0</v>
      </c>
      <c r="I431" s="156">
        <f t="shared" si="210"/>
        <v>130448.70000000003</v>
      </c>
      <c r="J431" s="153">
        <f>SUM(J433:J465)</f>
        <v>36622.200000000004</v>
      </c>
      <c r="K431" s="153">
        <f>SUM(K433:K465)</f>
        <v>90152.200000000026</v>
      </c>
      <c r="L431" s="153">
        <f t="shared" ref="L431:M431" si="218">SUM(L433:L465)</f>
        <v>1470.1999999999998</v>
      </c>
      <c r="M431" s="155">
        <f t="shared" si="218"/>
        <v>2204.1000000000004</v>
      </c>
      <c r="N431" s="156">
        <f>SUM(N433:N465)</f>
        <v>125814.02009999999</v>
      </c>
      <c r="O431" s="153">
        <f t="shared" ref="O431:R431" si="219">SUM(O433:O465)</f>
        <v>36622.200000000004</v>
      </c>
      <c r="P431" s="153">
        <f t="shared" si="219"/>
        <v>85517.52009999998</v>
      </c>
      <c r="Q431" s="153">
        <f t="shared" si="219"/>
        <v>1470.1999999999998</v>
      </c>
      <c r="R431" s="154">
        <f t="shared" si="219"/>
        <v>2204.1000000000004</v>
      </c>
      <c r="S431" s="157">
        <f t="shared" si="213"/>
        <v>-4634.6799000000319</v>
      </c>
      <c r="T431" s="153">
        <f t="shared" si="213"/>
        <v>0</v>
      </c>
      <c r="U431" s="153">
        <f t="shared" si="213"/>
        <v>-4634.6799000000465</v>
      </c>
      <c r="V431" s="153">
        <f t="shared" si="213"/>
        <v>0</v>
      </c>
      <c r="W431" s="155">
        <f t="shared" si="213"/>
        <v>0</v>
      </c>
      <c r="X431" s="156">
        <f t="shared" si="207"/>
        <v>96.447124501815622</v>
      </c>
      <c r="Y431" s="153">
        <f t="shared" si="207"/>
        <v>100</v>
      </c>
      <c r="Z431" s="153">
        <f t="shared" si="207"/>
        <v>94.859049585035038</v>
      </c>
      <c r="AA431" s="153">
        <f t="shared" si="207"/>
        <v>100</v>
      </c>
      <c r="AB431" s="154">
        <f t="shared" si="207"/>
        <v>100</v>
      </c>
      <c r="AC431" s="147"/>
      <c r="AD431" s="167"/>
      <c r="AE431" s="167"/>
    </row>
    <row r="432" spans="1:31" ht="12.95" customHeight="1" x14ac:dyDescent="0.25">
      <c r="A432" s="171">
        <v>1387</v>
      </c>
      <c r="B432" s="158">
        <v>424</v>
      </c>
      <c r="C432" s="159" t="s">
        <v>1313</v>
      </c>
      <c r="D432" s="160">
        <f t="shared" si="208"/>
        <v>230309.9</v>
      </c>
      <c r="E432" s="161">
        <v>43687.5</v>
      </c>
      <c r="F432" s="161">
        <v>183307.9</v>
      </c>
      <c r="G432" s="161">
        <v>3314.5</v>
      </c>
      <c r="H432" s="162">
        <v>0</v>
      </c>
      <c r="I432" s="160">
        <f t="shared" si="210"/>
        <v>233123.09999999998</v>
      </c>
      <c r="J432" s="161">
        <v>43687.5</v>
      </c>
      <c r="K432" s="161">
        <v>185687.89999999997</v>
      </c>
      <c r="L432" s="161">
        <v>3314.5</v>
      </c>
      <c r="M432" s="163">
        <v>433.2</v>
      </c>
      <c r="N432" s="160">
        <f t="shared" ref="N432:N465" si="220">SUM(O432:R432)</f>
        <v>225706.56149999998</v>
      </c>
      <c r="O432" s="161">
        <v>43687.5</v>
      </c>
      <c r="P432" s="161">
        <v>178271.36149999997</v>
      </c>
      <c r="Q432" s="161">
        <v>3314.5</v>
      </c>
      <c r="R432" s="162">
        <v>433.2</v>
      </c>
      <c r="S432" s="164">
        <f t="shared" si="213"/>
        <v>-7416.5384999999951</v>
      </c>
      <c r="T432" s="161">
        <f t="shared" si="213"/>
        <v>0</v>
      </c>
      <c r="U432" s="161">
        <f t="shared" si="213"/>
        <v>-7416.5384999999951</v>
      </c>
      <c r="V432" s="161">
        <f t="shared" si="213"/>
        <v>0</v>
      </c>
      <c r="W432" s="163">
        <f t="shared" si="213"/>
        <v>0</v>
      </c>
      <c r="X432" s="160">
        <f t="shared" si="207"/>
        <v>96.81861707398366</v>
      </c>
      <c r="Y432" s="161">
        <f t="shared" si="207"/>
        <v>100</v>
      </c>
      <c r="Z432" s="161">
        <f t="shared" si="207"/>
        <v>96.005911801469026</v>
      </c>
      <c r="AA432" s="161">
        <f t="shared" si="207"/>
        <v>100</v>
      </c>
      <c r="AB432" s="162">
        <f t="shared" si="207"/>
        <v>100</v>
      </c>
      <c r="AC432" s="165"/>
      <c r="AD432" s="166"/>
      <c r="AE432" s="167"/>
    </row>
    <row r="433" spans="1:31" ht="12.95" customHeight="1" x14ac:dyDescent="0.25">
      <c r="A433" s="171">
        <v>1388</v>
      </c>
      <c r="B433" s="158">
        <v>425</v>
      </c>
      <c r="C433" s="159" t="s">
        <v>1629</v>
      </c>
      <c r="D433" s="160">
        <f t="shared" si="208"/>
        <v>3508.6</v>
      </c>
      <c r="E433" s="161">
        <v>411.4</v>
      </c>
      <c r="F433" s="161">
        <v>3097.2</v>
      </c>
      <c r="G433" s="161">
        <v>0</v>
      </c>
      <c r="H433" s="162">
        <v>0</v>
      </c>
      <c r="I433" s="160">
        <f t="shared" si="210"/>
        <v>3664.9</v>
      </c>
      <c r="J433" s="161">
        <v>411.4</v>
      </c>
      <c r="K433" s="161">
        <v>3097.2</v>
      </c>
      <c r="L433" s="161">
        <v>0</v>
      </c>
      <c r="M433" s="163">
        <v>156.30000000000001</v>
      </c>
      <c r="N433" s="160">
        <f t="shared" si="220"/>
        <v>3659.9</v>
      </c>
      <c r="O433" s="161">
        <v>411.4</v>
      </c>
      <c r="P433" s="161">
        <v>3092.2</v>
      </c>
      <c r="Q433" s="161">
        <v>0</v>
      </c>
      <c r="R433" s="162">
        <v>156.30000000000001</v>
      </c>
      <c r="S433" s="164">
        <f t="shared" si="213"/>
        <v>-5</v>
      </c>
      <c r="T433" s="161">
        <f t="shared" si="213"/>
        <v>0</v>
      </c>
      <c r="U433" s="161">
        <f t="shared" si="213"/>
        <v>-5</v>
      </c>
      <c r="V433" s="161">
        <f t="shared" si="213"/>
        <v>0</v>
      </c>
      <c r="W433" s="163">
        <f t="shared" si="213"/>
        <v>0</v>
      </c>
      <c r="X433" s="160">
        <f t="shared" si="207"/>
        <v>99.863570629485125</v>
      </c>
      <c r="Y433" s="161">
        <f t="shared" si="207"/>
        <v>100</v>
      </c>
      <c r="Z433" s="161">
        <f t="shared" si="207"/>
        <v>99.838563864135338</v>
      </c>
      <c r="AA433" s="161">
        <f t="shared" si="207"/>
        <v>0</v>
      </c>
      <c r="AB433" s="162">
        <f t="shared" si="207"/>
        <v>100</v>
      </c>
      <c r="AC433" s="165"/>
      <c r="AD433" s="166"/>
      <c r="AE433" s="167"/>
    </row>
    <row r="434" spans="1:31" ht="12.95" customHeight="1" x14ac:dyDescent="0.25">
      <c r="A434" s="171">
        <v>1389</v>
      </c>
      <c r="B434" s="158">
        <v>426</v>
      </c>
      <c r="C434" s="159" t="s">
        <v>1630</v>
      </c>
      <c r="D434" s="160">
        <f t="shared" si="208"/>
        <v>2221.4</v>
      </c>
      <c r="E434" s="161">
        <v>1048.5</v>
      </c>
      <c r="F434" s="161">
        <v>1172.9000000000001</v>
      </c>
      <c r="G434" s="161">
        <v>0</v>
      </c>
      <c r="H434" s="162">
        <v>0</v>
      </c>
      <c r="I434" s="160">
        <f t="shared" si="210"/>
        <v>2235.7000000000003</v>
      </c>
      <c r="J434" s="161">
        <v>1048.5</v>
      </c>
      <c r="K434" s="161">
        <v>1172.9000000000001</v>
      </c>
      <c r="L434" s="161">
        <v>0</v>
      </c>
      <c r="M434" s="163">
        <v>14.3</v>
      </c>
      <c r="N434" s="160">
        <f t="shared" si="220"/>
        <v>2157.4669000000004</v>
      </c>
      <c r="O434" s="161">
        <v>1048.5</v>
      </c>
      <c r="P434" s="161">
        <v>1094.6669000000002</v>
      </c>
      <c r="Q434" s="161">
        <v>0</v>
      </c>
      <c r="R434" s="162">
        <v>14.3</v>
      </c>
      <c r="S434" s="164">
        <f t="shared" si="213"/>
        <v>-78.233099999999922</v>
      </c>
      <c r="T434" s="161">
        <f t="shared" si="213"/>
        <v>0</v>
      </c>
      <c r="U434" s="161">
        <f t="shared" si="213"/>
        <v>-78.233099999999922</v>
      </c>
      <c r="V434" s="161">
        <f t="shared" si="213"/>
        <v>0</v>
      </c>
      <c r="W434" s="163">
        <f t="shared" si="213"/>
        <v>0</v>
      </c>
      <c r="X434" s="160">
        <f t="shared" si="207"/>
        <v>96.500733551013113</v>
      </c>
      <c r="Y434" s="161">
        <f t="shared" si="207"/>
        <v>100</v>
      </c>
      <c r="Z434" s="161">
        <f t="shared" si="207"/>
        <v>93.329942876630582</v>
      </c>
      <c r="AA434" s="161">
        <f t="shared" si="207"/>
        <v>0</v>
      </c>
      <c r="AB434" s="162">
        <f t="shared" si="207"/>
        <v>100</v>
      </c>
      <c r="AC434" s="165"/>
      <c r="AD434" s="166"/>
      <c r="AE434" s="167"/>
    </row>
    <row r="435" spans="1:31" ht="12.95" customHeight="1" x14ac:dyDescent="0.25">
      <c r="A435" s="171">
        <v>1392</v>
      </c>
      <c r="B435" s="158">
        <v>427</v>
      </c>
      <c r="C435" s="159" t="s">
        <v>1631</v>
      </c>
      <c r="D435" s="160">
        <f t="shared" si="208"/>
        <v>2036.6</v>
      </c>
      <c r="E435" s="161">
        <v>883.6</v>
      </c>
      <c r="F435" s="161">
        <v>1153</v>
      </c>
      <c r="G435" s="161">
        <v>0</v>
      </c>
      <c r="H435" s="162">
        <v>0</v>
      </c>
      <c r="I435" s="160">
        <f t="shared" si="210"/>
        <v>2057.5</v>
      </c>
      <c r="J435" s="161">
        <v>883.6</v>
      </c>
      <c r="K435" s="161">
        <v>1153</v>
      </c>
      <c r="L435" s="161">
        <v>0</v>
      </c>
      <c r="M435" s="163">
        <v>20.9</v>
      </c>
      <c r="N435" s="160">
        <f t="shared" si="220"/>
        <v>2050.8697999999999</v>
      </c>
      <c r="O435" s="161">
        <v>883.6</v>
      </c>
      <c r="P435" s="161">
        <v>1146.3697999999999</v>
      </c>
      <c r="Q435" s="161">
        <v>0</v>
      </c>
      <c r="R435" s="162">
        <v>20.9</v>
      </c>
      <c r="S435" s="164">
        <f t="shared" si="213"/>
        <v>-6.6302000000000589</v>
      </c>
      <c r="T435" s="161">
        <f t="shared" si="213"/>
        <v>0</v>
      </c>
      <c r="U435" s="161">
        <f t="shared" si="213"/>
        <v>-6.6302000000000589</v>
      </c>
      <c r="V435" s="161">
        <f t="shared" si="213"/>
        <v>0</v>
      </c>
      <c r="W435" s="163">
        <f t="shared" si="213"/>
        <v>0</v>
      </c>
      <c r="X435" s="160">
        <f t="shared" si="207"/>
        <v>99.677754556500602</v>
      </c>
      <c r="Y435" s="161">
        <f t="shared" si="207"/>
        <v>100</v>
      </c>
      <c r="Z435" s="161">
        <f t="shared" si="207"/>
        <v>99.424960971379008</v>
      </c>
      <c r="AA435" s="161">
        <f t="shared" si="207"/>
        <v>0</v>
      </c>
      <c r="AB435" s="162">
        <f t="shared" si="207"/>
        <v>100</v>
      </c>
      <c r="AC435" s="165"/>
      <c r="AD435" s="166"/>
      <c r="AE435" s="167"/>
    </row>
    <row r="436" spans="1:31" ht="12.95" customHeight="1" x14ac:dyDescent="0.25">
      <c r="A436" s="171">
        <v>1390</v>
      </c>
      <c r="B436" s="158">
        <v>428</v>
      </c>
      <c r="C436" s="159" t="s">
        <v>1632</v>
      </c>
      <c r="D436" s="160">
        <f t="shared" si="208"/>
        <v>4035.3999999999996</v>
      </c>
      <c r="E436" s="161">
        <v>1258.3</v>
      </c>
      <c r="F436" s="161">
        <v>2777.1</v>
      </c>
      <c r="G436" s="161">
        <v>0</v>
      </c>
      <c r="H436" s="162">
        <v>0</v>
      </c>
      <c r="I436" s="160">
        <f t="shared" si="210"/>
        <v>4075.7</v>
      </c>
      <c r="J436" s="161">
        <v>1258.3</v>
      </c>
      <c r="K436" s="161">
        <v>2777.1</v>
      </c>
      <c r="L436" s="161">
        <v>0</v>
      </c>
      <c r="M436" s="163">
        <v>40.299999999999997</v>
      </c>
      <c r="N436" s="160">
        <f t="shared" si="220"/>
        <v>3660.0392000000002</v>
      </c>
      <c r="O436" s="161">
        <v>1258.3</v>
      </c>
      <c r="P436" s="161">
        <v>2361.4392000000003</v>
      </c>
      <c r="Q436" s="161">
        <v>0</v>
      </c>
      <c r="R436" s="162">
        <v>40.299999999999997</v>
      </c>
      <c r="S436" s="164">
        <f t="shared" si="213"/>
        <v>-415.66079999999965</v>
      </c>
      <c r="T436" s="161">
        <f t="shared" si="213"/>
        <v>0</v>
      </c>
      <c r="U436" s="161">
        <f t="shared" si="213"/>
        <v>-415.66079999999965</v>
      </c>
      <c r="V436" s="161">
        <f t="shared" si="213"/>
        <v>0</v>
      </c>
      <c r="W436" s="163">
        <f t="shared" si="213"/>
        <v>0</v>
      </c>
      <c r="X436" s="160">
        <f t="shared" si="207"/>
        <v>89.801486861152696</v>
      </c>
      <c r="Y436" s="161">
        <f t="shared" si="207"/>
        <v>100</v>
      </c>
      <c r="Z436" s="161">
        <f t="shared" si="207"/>
        <v>85.032559144431247</v>
      </c>
      <c r="AA436" s="161">
        <f t="shared" si="207"/>
        <v>0</v>
      </c>
      <c r="AB436" s="162">
        <f t="shared" si="207"/>
        <v>100</v>
      </c>
      <c r="AC436" s="165"/>
      <c r="AD436" s="166"/>
      <c r="AE436" s="167"/>
    </row>
    <row r="437" spans="1:31" ht="12.95" customHeight="1" x14ac:dyDescent="0.25">
      <c r="A437" s="171">
        <v>1391</v>
      </c>
      <c r="B437" s="158">
        <v>429</v>
      </c>
      <c r="C437" s="159" t="s">
        <v>1633</v>
      </c>
      <c r="D437" s="160">
        <f t="shared" si="208"/>
        <v>3915</v>
      </c>
      <c r="E437" s="161">
        <v>1071</v>
      </c>
      <c r="F437" s="161">
        <v>2844</v>
      </c>
      <c r="G437" s="161">
        <v>0</v>
      </c>
      <c r="H437" s="162">
        <v>0</v>
      </c>
      <c r="I437" s="160">
        <f t="shared" si="210"/>
        <v>3974.8</v>
      </c>
      <c r="J437" s="161">
        <v>1071</v>
      </c>
      <c r="K437" s="161">
        <v>2844</v>
      </c>
      <c r="L437" s="161">
        <v>0</v>
      </c>
      <c r="M437" s="163">
        <v>59.8</v>
      </c>
      <c r="N437" s="160">
        <f t="shared" si="220"/>
        <v>3945.5466999999999</v>
      </c>
      <c r="O437" s="161">
        <v>1071</v>
      </c>
      <c r="P437" s="161">
        <v>2814.7466999999997</v>
      </c>
      <c r="Q437" s="161">
        <v>0</v>
      </c>
      <c r="R437" s="162">
        <v>59.8</v>
      </c>
      <c r="S437" s="164">
        <f t="shared" si="213"/>
        <v>-29.253300000000309</v>
      </c>
      <c r="T437" s="161">
        <f t="shared" si="213"/>
        <v>0</v>
      </c>
      <c r="U437" s="161">
        <f t="shared" si="213"/>
        <v>-29.253300000000309</v>
      </c>
      <c r="V437" s="161">
        <f t="shared" si="213"/>
        <v>0</v>
      </c>
      <c r="W437" s="163">
        <f t="shared" si="213"/>
        <v>0</v>
      </c>
      <c r="X437" s="160">
        <f t="shared" si="207"/>
        <v>99.264030894636207</v>
      </c>
      <c r="Y437" s="161">
        <f t="shared" si="207"/>
        <v>100</v>
      </c>
      <c r="Z437" s="161">
        <f t="shared" si="207"/>
        <v>98.971402953586491</v>
      </c>
      <c r="AA437" s="161">
        <f t="shared" si="207"/>
        <v>0</v>
      </c>
      <c r="AB437" s="162">
        <f t="shared" si="207"/>
        <v>100</v>
      </c>
      <c r="AC437" s="165"/>
      <c r="AD437" s="166"/>
      <c r="AE437" s="167"/>
    </row>
    <row r="438" spans="1:31" ht="12.95" customHeight="1" x14ac:dyDescent="0.25">
      <c r="A438" s="171">
        <v>1393</v>
      </c>
      <c r="B438" s="158">
        <v>430</v>
      </c>
      <c r="C438" s="159" t="s">
        <v>1634</v>
      </c>
      <c r="D438" s="160">
        <f t="shared" si="208"/>
        <v>2460.1999999999998</v>
      </c>
      <c r="E438" s="161">
        <v>962.7</v>
      </c>
      <c r="F438" s="161">
        <v>1497.5</v>
      </c>
      <c r="G438" s="161">
        <v>0</v>
      </c>
      <c r="H438" s="162">
        <v>0</v>
      </c>
      <c r="I438" s="160">
        <f t="shared" si="210"/>
        <v>2488.5</v>
      </c>
      <c r="J438" s="161">
        <v>962.7</v>
      </c>
      <c r="K438" s="161">
        <v>1497.5</v>
      </c>
      <c r="L438" s="161">
        <v>0</v>
      </c>
      <c r="M438" s="163">
        <v>28.3</v>
      </c>
      <c r="N438" s="160">
        <f t="shared" si="220"/>
        <v>2488.0600000000004</v>
      </c>
      <c r="O438" s="161">
        <v>962.7</v>
      </c>
      <c r="P438" s="161">
        <v>1497.06</v>
      </c>
      <c r="Q438" s="161">
        <v>0</v>
      </c>
      <c r="R438" s="162">
        <v>28.3</v>
      </c>
      <c r="S438" s="164">
        <f t="shared" si="213"/>
        <v>-0.43999999999959982</v>
      </c>
      <c r="T438" s="161">
        <f t="shared" si="213"/>
        <v>0</v>
      </c>
      <c r="U438" s="161">
        <f t="shared" si="213"/>
        <v>-0.44000000000005457</v>
      </c>
      <c r="V438" s="161">
        <f t="shared" si="213"/>
        <v>0</v>
      </c>
      <c r="W438" s="163">
        <f t="shared" si="213"/>
        <v>0</v>
      </c>
      <c r="X438" s="160">
        <f t="shared" si="207"/>
        <v>99.982318665862991</v>
      </c>
      <c r="Y438" s="161">
        <f t="shared" si="207"/>
        <v>100</v>
      </c>
      <c r="Z438" s="161">
        <f t="shared" si="207"/>
        <v>99.970617696160275</v>
      </c>
      <c r="AA438" s="161">
        <f t="shared" si="207"/>
        <v>0</v>
      </c>
      <c r="AB438" s="162">
        <f t="shared" si="207"/>
        <v>100</v>
      </c>
      <c r="AC438" s="165"/>
      <c r="AD438" s="166"/>
      <c r="AE438" s="167"/>
    </row>
    <row r="439" spans="1:31" ht="12.95" customHeight="1" x14ac:dyDescent="0.25">
      <c r="A439" s="171">
        <v>1394</v>
      </c>
      <c r="B439" s="158">
        <v>431</v>
      </c>
      <c r="C439" s="159" t="s">
        <v>1635</v>
      </c>
      <c r="D439" s="160">
        <f t="shared" si="208"/>
        <v>3915.7</v>
      </c>
      <c r="E439" s="161">
        <v>1302.8</v>
      </c>
      <c r="F439" s="161">
        <v>2612.9</v>
      </c>
      <c r="G439" s="161">
        <v>0</v>
      </c>
      <c r="H439" s="162">
        <v>0</v>
      </c>
      <c r="I439" s="160">
        <f t="shared" si="210"/>
        <v>3957</v>
      </c>
      <c r="J439" s="161">
        <v>1302.8</v>
      </c>
      <c r="K439" s="161">
        <v>2612.9</v>
      </c>
      <c r="L439" s="161">
        <v>0</v>
      </c>
      <c r="M439" s="163">
        <v>41.3</v>
      </c>
      <c r="N439" s="160">
        <f t="shared" si="220"/>
        <v>3700.3195999999998</v>
      </c>
      <c r="O439" s="161">
        <v>1302.8</v>
      </c>
      <c r="P439" s="161">
        <v>2356.2195999999999</v>
      </c>
      <c r="Q439" s="161">
        <v>0</v>
      </c>
      <c r="R439" s="162">
        <v>41.3</v>
      </c>
      <c r="S439" s="164">
        <f t="shared" si="213"/>
        <v>-256.68040000000019</v>
      </c>
      <c r="T439" s="161">
        <f t="shared" si="213"/>
        <v>0</v>
      </c>
      <c r="U439" s="161">
        <f t="shared" si="213"/>
        <v>-256.68040000000019</v>
      </c>
      <c r="V439" s="161">
        <f t="shared" si="213"/>
        <v>0</v>
      </c>
      <c r="W439" s="163">
        <f t="shared" si="213"/>
        <v>0</v>
      </c>
      <c r="X439" s="160">
        <f t="shared" si="207"/>
        <v>93.51325751832195</v>
      </c>
      <c r="Y439" s="161">
        <f t="shared" si="207"/>
        <v>100</v>
      </c>
      <c r="Z439" s="161">
        <f t="shared" si="207"/>
        <v>90.176417007922225</v>
      </c>
      <c r="AA439" s="161">
        <f t="shared" si="207"/>
        <v>0</v>
      </c>
      <c r="AB439" s="162">
        <f t="shared" si="207"/>
        <v>100</v>
      </c>
      <c r="AC439" s="165"/>
      <c r="AD439" s="166"/>
      <c r="AE439" s="167"/>
    </row>
    <row r="440" spans="1:31" ht="12.95" customHeight="1" x14ac:dyDescent="0.25">
      <c r="A440" s="171">
        <v>1395</v>
      </c>
      <c r="B440" s="158">
        <v>432</v>
      </c>
      <c r="C440" s="159" t="s">
        <v>1636</v>
      </c>
      <c r="D440" s="160">
        <f t="shared" si="208"/>
        <v>2897.1</v>
      </c>
      <c r="E440" s="161">
        <v>1120</v>
      </c>
      <c r="F440" s="161">
        <v>1777.1</v>
      </c>
      <c r="G440" s="161">
        <v>0</v>
      </c>
      <c r="H440" s="162">
        <v>0</v>
      </c>
      <c r="I440" s="160">
        <f t="shared" si="210"/>
        <v>2914.9</v>
      </c>
      <c r="J440" s="161">
        <v>1120</v>
      </c>
      <c r="K440" s="161">
        <v>1777.1</v>
      </c>
      <c r="L440" s="161">
        <v>0</v>
      </c>
      <c r="M440" s="163">
        <v>17.8</v>
      </c>
      <c r="N440" s="160">
        <f t="shared" si="220"/>
        <v>2711.1635999999999</v>
      </c>
      <c r="O440" s="161">
        <v>1120</v>
      </c>
      <c r="P440" s="161">
        <v>1573.3635999999999</v>
      </c>
      <c r="Q440" s="161">
        <v>0</v>
      </c>
      <c r="R440" s="162">
        <v>17.8</v>
      </c>
      <c r="S440" s="164">
        <f t="shared" si="213"/>
        <v>-203.73640000000023</v>
      </c>
      <c r="T440" s="161">
        <f t="shared" si="213"/>
        <v>0</v>
      </c>
      <c r="U440" s="161">
        <f t="shared" si="213"/>
        <v>-203.7364</v>
      </c>
      <c r="V440" s="161">
        <f t="shared" si="213"/>
        <v>0</v>
      </c>
      <c r="W440" s="163">
        <f t="shared" si="213"/>
        <v>0</v>
      </c>
      <c r="X440" s="160">
        <f t="shared" si="207"/>
        <v>93.010518371127645</v>
      </c>
      <c r="Y440" s="161">
        <f t="shared" si="207"/>
        <v>100</v>
      </c>
      <c r="Z440" s="161">
        <f t="shared" si="207"/>
        <v>88.535456642845077</v>
      </c>
      <c r="AA440" s="161">
        <f t="shared" si="207"/>
        <v>0</v>
      </c>
      <c r="AB440" s="162">
        <f t="shared" si="207"/>
        <v>100</v>
      </c>
      <c r="AC440" s="165"/>
      <c r="AD440" s="166"/>
      <c r="AE440" s="167"/>
    </row>
    <row r="441" spans="1:31" ht="12.95" customHeight="1" x14ac:dyDescent="0.25">
      <c r="A441" s="171">
        <v>1410</v>
      </c>
      <c r="B441" s="158">
        <v>433</v>
      </c>
      <c r="C441" s="159" t="s">
        <v>1628</v>
      </c>
      <c r="D441" s="160">
        <f t="shared" si="208"/>
        <v>20005.099999999999</v>
      </c>
      <c r="E441" s="161">
        <v>1997.3</v>
      </c>
      <c r="F441" s="161">
        <v>18007.8</v>
      </c>
      <c r="G441" s="161">
        <v>0</v>
      </c>
      <c r="H441" s="162">
        <v>0</v>
      </c>
      <c r="I441" s="160">
        <f t="shared" si="210"/>
        <v>20873.199999999997</v>
      </c>
      <c r="J441" s="161">
        <v>1997.3</v>
      </c>
      <c r="K441" s="161">
        <v>18007.8</v>
      </c>
      <c r="L441" s="161">
        <v>0</v>
      </c>
      <c r="M441" s="163">
        <v>868.1</v>
      </c>
      <c r="N441" s="160">
        <f t="shared" si="220"/>
        <v>20832.025599999997</v>
      </c>
      <c r="O441" s="161">
        <v>1997.3</v>
      </c>
      <c r="P441" s="161">
        <v>17966.625599999999</v>
      </c>
      <c r="Q441" s="161">
        <v>0</v>
      </c>
      <c r="R441" s="162">
        <v>868.1</v>
      </c>
      <c r="S441" s="164">
        <f t="shared" si="213"/>
        <v>-41.174399999999878</v>
      </c>
      <c r="T441" s="161">
        <f t="shared" si="213"/>
        <v>0</v>
      </c>
      <c r="U441" s="161">
        <f t="shared" si="213"/>
        <v>-41.174399999999878</v>
      </c>
      <c r="V441" s="161">
        <f t="shared" si="213"/>
        <v>0</v>
      </c>
      <c r="W441" s="163">
        <f t="shared" si="213"/>
        <v>0</v>
      </c>
      <c r="X441" s="160">
        <f t="shared" si="207"/>
        <v>99.802740356054656</v>
      </c>
      <c r="Y441" s="161">
        <f t="shared" si="207"/>
        <v>100</v>
      </c>
      <c r="Z441" s="161">
        <f t="shared" si="207"/>
        <v>99.771352413953949</v>
      </c>
      <c r="AA441" s="161">
        <f t="shared" si="207"/>
        <v>0</v>
      </c>
      <c r="AB441" s="162">
        <f t="shared" si="207"/>
        <v>100</v>
      </c>
      <c r="AC441" s="165"/>
      <c r="AD441" s="166"/>
      <c r="AE441" s="167"/>
    </row>
    <row r="442" spans="1:31" ht="12.95" customHeight="1" x14ac:dyDescent="0.25">
      <c r="A442" s="171">
        <v>1396</v>
      </c>
      <c r="B442" s="158">
        <v>434</v>
      </c>
      <c r="C442" s="159" t="s">
        <v>1637</v>
      </c>
      <c r="D442" s="160">
        <f t="shared" si="208"/>
        <v>3384.4</v>
      </c>
      <c r="E442" s="161">
        <v>785.5</v>
      </c>
      <c r="F442" s="161">
        <v>2598.9</v>
      </c>
      <c r="G442" s="161">
        <v>0</v>
      </c>
      <c r="H442" s="162">
        <v>0</v>
      </c>
      <c r="I442" s="160">
        <f t="shared" si="210"/>
        <v>3460.1</v>
      </c>
      <c r="J442" s="161">
        <v>785.5</v>
      </c>
      <c r="K442" s="161">
        <v>2598.9</v>
      </c>
      <c r="L442" s="161">
        <v>0</v>
      </c>
      <c r="M442" s="163">
        <v>75.7</v>
      </c>
      <c r="N442" s="160">
        <f t="shared" si="220"/>
        <v>3151.8382999999999</v>
      </c>
      <c r="O442" s="161">
        <v>785.5</v>
      </c>
      <c r="P442" s="161">
        <v>2290.6383000000001</v>
      </c>
      <c r="Q442" s="161">
        <v>0</v>
      </c>
      <c r="R442" s="162">
        <v>75.7</v>
      </c>
      <c r="S442" s="164">
        <f t="shared" si="213"/>
        <v>-308.26170000000002</v>
      </c>
      <c r="T442" s="161">
        <f t="shared" si="213"/>
        <v>0</v>
      </c>
      <c r="U442" s="161">
        <f t="shared" si="213"/>
        <v>-308.26170000000002</v>
      </c>
      <c r="V442" s="161">
        <f t="shared" si="213"/>
        <v>0</v>
      </c>
      <c r="W442" s="163">
        <f t="shared" si="213"/>
        <v>0</v>
      </c>
      <c r="X442" s="160">
        <f t="shared" si="207"/>
        <v>91.090959798849752</v>
      </c>
      <c r="Y442" s="161">
        <f t="shared" si="207"/>
        <v>100</v>
      </c>
      <c r="Z442" s="161">
        <f t="shared" si="207"/>
        <v>88.138762553387977</v>
      </c>
      <c r="AA442" s="161">
        <f t="shared" si="207"/>
        <v>0</v>
      </c>
      <c r="AB442" s="162">
        <f t="shared" si="207"/>
        <v>100</v>
      </c>
      <c r="AC442" s="165"/>
      <c r="AD442" s="166"/>
      <c r="AE442" s="167"/>
    </row>
    <row r="443" spans="1:31" ht="12.95" customHeight="1" x14ac:dyDescent="0.25">
      <c r="A443" s="171">
        <v>1397</v>
      </c>
      <c r="B443" s="158">
        <v>435</v>
      </c>
      <c r="C443" s="159" t="s">
        <v>1638</v>
      </c>
      <c r="D443" s="160">
        <f t="shared" si="208"/>
        <v>4022.6000000000004</v>
      </c>
      <c r="E443" s="161">
        <v>1115.7</v>
      </c>
      <c r="F443" s="161">
        <v>2906.9</v>
      </c>
      <c r="G443" s="161">
        <v>0</v>
      </c>
      <c r="H443" s="162">
        <v>0</v>
      </c>
      <c r="I443" s="160">
        <f t="shared" si="210"/>
        <v>4101.8</v>
      </c>
      <c r="J443" s="161">
        <v>1115.7</v>
      </c>
      <c r="K443" s="161">
        <v>2906.9</v>
      </c>
      <c r="L443" s="161">
        <v>0</v>
      </c>
      <c r="M443" s="163">
        <v>79.2</v>
      </c>
      <c r="N443" s="160">
        <f t="shared" si="220"/>
        <v>4101.8</v>
      </c>
      <c r="O443" s="161">
        <v>1115.7</v>
      </c>
      <c r="P443" s="161">
        <v>2906.9</v>
      </c>
      <c r="Q443" s="161">
        <v>0</v>
      </c>
      <c r="R443" s="162">
        <v>79.2</v>
      </c>
      <c r="S443" s="164">
        <f t="shared" si="213"/>
        <v>0</v>
      </c>
      <c r="T443" s="161">
        <f t="shared" si="213"/>
        <v>0</v>
      </c>
      <c r="U443" s="161">
        <f t="shared" si="213"/>
        <v>0</v>
      </c>
      <c r="V443" s="161">
        <f t="shared" si="213"/>
        <v>0</v>
      </c>
      <c r="W443" s="163">
        <f t="shared" si="213"/>
        <v>0</v>
      </c>
      <c r="X443" s="160">
        <f t="shared" si="207"/>
        <v>100</v>
      </c>
      <c r="Y443" s="161">
        <f t="shared" si="207"/>
        <v>100</v>
      </c>
      <c r="Z443" s="161">
        <f t="shared" si="207"/>
        <v>100</v>
      </c>
      <c r="AA443" s="161">
        <f t="shared" si="207"/>
        <v>0</v>
      </c>
      <c r="AB443" s="162">
        <f t="shared" si="207"/>
        <v>100</v>
      </c>
      <c r="AC443" s="165"/>
      <c r="AD443" s="166"/>
      <c r="AE443" s="167"/>
    </row>
    <row r="444" spans="1:31" ht="12.95" customHeight="1" x14ac:dyDescent="0.25">
      <c r="A444" s="171">
        <v>1398</v>
      </c>
      <c r="B444" s="158">
        <v>436</v>
      </c>
      <c r="C444" s="159" t="s">
        <v>1639</v>
      </c>
      <c r="D444" s="160">
        <f t="shared" si="208"/>
        <v>2945.1000000000004</v>
      </c>
      <c r="E444" s="161">
        <v>1143</v>
      </c>
      <c r="F444" s="161">
        <v>1797.8</v>
      </c>
      <c r="G444" s="161">
        <v>4.3</v>
      </c>
      <c r="H444" s="162">
        <v>0</v>
      </c>
      <c r="I444" s="160">
        <f t="shared" si="210"/>
        <v>2970.4000000000005</v>
      </c>
      <c r="J444" s="161">
        <v>1143</v>
      </c>
      <c r="K444" s="161">
        <v>1797.8000000000002</v>
      </c>
      <c r="L444" s="161">
        <v>4.3</v>
      </c>
      <c r="M444" s="163">
        <v>25.3</v>
      </c>
      <c r="N444" s="160">
        <f t="shared" si="220"/>
        <v>2970.4000000000005</v>
      </c>
      <c r="O444" s="161">
        <v>1143</v>
      </c>
      <c r="P444" s="161">
        <v>1797.8000000000002</v>
      </c>
      <c r="Q444" s="161">
        <v>4.3</v>
      </c>
      <c r="R444" s="162">
        <v>25.3</v>
      </c>
      <c r="S444" s="164">
        <f t="shared" si="213"/>
        <v>0</v>
      </c>
      <c r="T444" s="161">
        <f t="shared" si="213"/>
        <v>0</v>
      </c>
      <c r="U444" s="161">
        <f t="shared" si="213"/>
        <v>0</v>
      </c>
      <c r="V444" s="161">
        <f t="shared" si="213"/>
        <v>0</v>
      </c>
      <c r="W444" s="163">
        <f t="shared" si="213"/>
        <v>0</v>
      </c>
      <c r="X444" s="160">
        <f t="shared" si="207"/>
        <v>100</v>
      </c>
      <c r="Y444" s="161">
        <f t="shared" si="207"/>
        <v>100</v>
      </c>
      <c r="Z444" s="161">
        <f t="shared" si="207"/>
        <v>100</v>
      </c>
      <c r="AA444" s="161">
        <f t="shared" si="207"/>
        <v>100</v>
      </c>
      <c r="AB444" s="162">
        <f t="shared" si="207"/>
        <v>100</v>
      </c>
      <c r="AC444" s="165"/>
      <c r="AD444" s="166"/>
      <c r="AE444" s="167"/>
    </row>
    <row r="445" spans="1:31" ht="12.95" customHeight="1" x14ac:dyDescent="0.25">
      <c r="A445" s="171">
        <v>1399</v>
      </c>
      <c r="B445" s="158">
        <v>437</v>
      </c>
      <c r="C445" s="159" t="s">
        <v>1640</v>
      </c>
      <c r="D445" s="160">
        <f t="shared" si="208"/>
        <v>2590.4</v>
      </c>
      <c r="E445" s="161">
        <v>1166.4000000000001</v>
      </c>
      <c r="F445" s="161">
        <v>1424</v>
      </c>
      <c r="G445" s="161">
        <v>0</v>
      </c>
      <c r="H445" s="162">
        <v>0</v>
      </c>
      <c r="I445" s="160">
        <f t="shared" si="210"/>
        <v>2599.6</v>
      </c>
      <c r="J445" s="161">
        <v>1166.4000000000001</v>
      </c>
      <c r="K445" s="161">
        <v>1424</v>
      </c>
      <c r="L445" s="161">
        <v>0</v>
      </c>
      <c r="M445" s="163">
        <v>9.1999999999999993</v>
      </c>
      <c r="N445" s="160">
        <f t="shared" si="220"/>
        <v>2445.2358999999997</v>
      </c>
      <c r="O445" s="161">
        <v>1166.4000000000001</v>
      </c>
      <c r="P445" s="161">
        <v>1269.6359</v>
      </c>
      <c r="Q445" s="161">
        <v>0</v>
      </c>
      <c r="R445" s="162">
        <v>9.1999999999999993</v>
      </c>
      <c r="S445" s="164">
        <f t="shared" si="213"/>
        <v>-154.36410000000024</v>
      </c>
      <c r="T445" s="161">
        <f t="shared" si="213"/>
        <v>0</v>
      </c>
      <c r="U445" s="161">
        <f t="shared" si="213"/>
        <v>-154.36410000000001</v>
      </c>
      <c r="V445" s="161">
        <f t="shared" si="213"/>
        <v>0</v>
      </c>
      <c r="W445" s="163">
        <f t="shared" si="213"/>
        <v>0</v>
      </c>
      <c r="X445" s="160">
        <f t="shared" si="207"/>
        <v>94.062005693183565</v>
      </c>
      <c r="Y445" s="161">
        <f t="shared" si="207"/>
        <v>100</v>
      </c>
      <c r="Z445" s="161">
        <f t="shared" si="207"/>
        <v>89.15982443820225</v>
      </c>
      <c r="AA445" s="161">
        <f t="shared" si="207"/>
        <v>0</v>
      </c>
      <c r="AB445" s="162">
        <f t="shared" si="207"/>
        <v>100</v>
      </c>
      <c r="AC445" s="165"/>
      <c r="AD445" s="166"/>
      <c r="AE445" s="167"/>
    </row>
    <row r="446" spans="1:31" ht="12.95" customHeight="1" x14ac:dyDescent="0.25">
      <c r="A446" s="171">
        <v>1400</v>
      </c>
      <c r="B446" s="158">
        <v>438</v>
      </c>
      <c r="C446" s="159" t="s">
        <v>1641</v>
      </c>
      <c r="D446" s="160">
        <f t="shared" si="208"/>
        <v>2005.2</v>
      </c>
      <c r="E446" s="161">
        <v>1032.9000000000001</v>
      </c>
      <c r="F446" s="161">
        <v>972.3</v>
      </c>
      <c r="G446" s="161">
        <v>0</v>
      </c>
      <c r="H446" s="162">
        <v>0</v>
      </c>
      <c r="I446" s="160">
        <f t="shared" si="210"/>
        <v>2017.2</v>
      </c>
      <c r="J446" s="161">
        <v>1032.9000000000001</v>
      </c>
      <c r="K446" s="161">
        <v>972.3</v>
      </c>
      <c r="L446" s="161">
        <v>0</v>
      </c>
      <c r="M446" s="163">
        <v>12</v>
      </c>
      <c r="N446" s="160">
        <f t="shared" si="220"/>
        <v>2017.2</v>
      </c>
      <c r="O446" s="161">
        <v>1032.9000000000001</v>
      </c>
      <c r="P446" s="161">
        <v>972.3</v>
      </c>
      <c r="Q446" s="161">
        <v>0</v>
      </c>
      <c r="R446" s="162">
        <v>12</v>
      </c>
      <c r="S446" s="164">
        <f t="shared" si="213"/>
        <v>0</v>
      </c>
      <c r="T446" s="161">
        <f t="shared" si="213"/>
        <v>0</v>
      </c>
      <c r="U446" s="161">
        <f t="shared" si="213"/>
        <v>0</v>
      </c>
      <c r="V446" s="161">
        <f t="shared" si="213"/>
        <v>0</v>
      </c>
      <c r="W446" s="163">
        <f t="shared" si="213"/>
        <v>0</v>
      </c>
      <c r="X446" s="160">
        <f t="shared" si="207"/>
        <v>100</v>
      </c>
      <c r="Y446" s="161">
        <f t="shared" si="207"/>
        <v>100</v>
      </c>
      <c r="Z446" s="161">
        <f t="shared" si="207"/>
        <v>100</v>
      </c>
      <c r="AA446" s="161">
        <f t="shared" si="207"/>
        <v>0</v>
      </c>
      <c r="AB446" s="162">
        <f t="shared" si="207"/>
        <v>100</v>
      </c>
      <c r="AC446" s="165"/>
      <c r="AD446" s="166"/>
      <c r="AE446" s="167"/>
    </row>
    <row r="447" spans="1:31" ht="12.95" customHeight="1" x14ac:dyDescent="0.25">
      <c r="A447" s="171">
        <v>1401</v>
      </c>
      <c r="B447" s="158">
        <v>439</v>
      </c>
      <c r="C447" s="159" t="s">
        <v>1642</v>
      </c>
      <c r="D447" s="160">
        <f t="shared" si="208"/>
        <v>2989.4</v>
      </c>
      <c r="E447" s="161">
        <v>863.9</v>
      </c>
      <c r="F447" s="161">
        <v>1852</v>
      </c>
      <c r="G447" s="161">
        <v>273.5</v>
      </c>
      <c r="H447" s="162">
        <v>0</v>
      </c>
      <c r="I447" s="160">
        <f t="shared" si="210"/>
        <v>3015.7000000000003</v>
      </c>
      <c r="J447" s="161">
        <v>863.9</v>
      </c>
      <c r="K447" s="161">
        <v>1852</v>
      </c>
      <c r="L447" s="161">
        <v>273.5</v>
      </c>
      <c r="M447" s="163">
        <v>26.3</v>
      </c>
      <c r="N447" s="160">
        <f t="shared" si="220"/>
        <v>2830.1352999999999</v>
      </c>
      <c r="O447" s="161">
        <v>863.9</v>
      </c>
      <c r="P447" s="161">
        <v>1666.4352999999999</v>
      </c>
      <c r="Q447" s="161">
        <v>273.5</v>
      </c>
      <c r="R447" s="162">
        <v>26.3</v>
      </c>
      <c r="S447" s="164">
        <f t="shared" si="213"/>
        <v>-185.56470000000036</v>
      </c>
      <c r="T447" s="161">
        <f t="shared" si="213"/>
        <v>0</v>
      </c>
      <c r="U447" s="161">
        <f t="shared" si="213"/>
        <v>-185.56470000000013</v>
      </c>
      <c r="V447" s="161">
        <f t="shared" si="213"/>
        <v>0</v>
      </c>
      <c r="W447" s="163">
        <f t="shared" si="213"/>
        <v>0</v>
      </c>
      <c r="X447" s="160">
        <f t="shared" si="207"/>
        <v>93.846712206121282</v>
      </c>
      <c r="Y447" s="161">
        <f t="shared" si="207"/>
        <v>100</v>
      </c>
      <c r="Z447" s="161">
        <f t="shared" si="207"/>
        <v>89.980307775377966</v>
      </c>
      <c r="AA447" s="161">
        <f t="shared" si="207"/>
        <v>100</v>
      </c>
      <c r="AB447" s="162">
        <f t="shared" si="207"/>
        <v>100</v>
      </c>
      <c r="AC447" s="165"/>
      <c r="AD447" s="166"/>
      <c r="AE447" s="167"/>
    </row>
    <row r="448" spans="1:31" ht="12.95" customHeight="1" x14ac:dyDescent="0.25">
      <c r="A448" s="171">
        <v>1402</v>
      </c>
      <c r="B448" s="158">
        <v>440</v>
      </c>
      <c r="C448" s="159" t="s">
        <v>1643</v>
      </c>
      <c r="D448" s="160">
        <f t="shared" si="208"/>
        <v>4422.1000000000004</v>
      </c>
      <c r="E448" s="161">
        <v>1301.5</v>
      </c>
      <c r="F448" s="161">
        <v>3040.1</v>
      </c>
      <c r="G448" s="161">
        <v>80.5</v>
      </c>
      <c r="H448" s="162">
        <v>0</v>
      </c>
      <c r="I448" s="160">
        <f t="shared" si="210"/>
        <v>4438.3</v>
      </c>
      <c r="J448" s="161">
        <v>1301.5</v>
      </c>
      <c r="K448" s="161">
        <v>3040.1</v>
      </c>
      <c r="L448" s="161">
        <v>80.5</v>
      </c>
      <c r="M448" s="163">
        <v>16.2</v>
      </c>
      <c r="N448" s="160">
        <f t="shared" si="220"/>
        <v>3800.1371999999997</v>
      </c>
      <c r="O448" s="161">
        <v>1301.5</v>
      </c>
      <c r="P448" s="161">
        <v>2401.9371999999998</v>
      </c>
      <c r="Q448" s="161">
        <v>80.5</v>
      </c>
      <c r="R448" s="162">
        <v>16.2</v>
      </c>
      <c r="S448" s="164">
        <f t="shared" si="213"/>
        <v>-638.16280000000052</v>
      </c>
      <c r="T448" s="161">
        <f t="shared" si="213"/>
        <v>0</v>
      </c>
      <c r="U448" s="161">
        <f t="shared" si="213"/>
        <v>-638.16280000000006</v>
      </c>
      <c r="V448" s="161">
        <f t="shared" si="213"/>
        <v>0</v>
      </c>
      <c r="W448" s="163">
        <f t="shared" si="213"/>
        <v>0</v>
      </c>
      <c r="X448" s="160">
        <f t="shared" si="207"/>
        <v>85.621458666606571</v>
      </c>
      <c r="Y448" s="161">
        <f t="shared" si="207"/>
        <v>100</v>
      </c>
      <c r="Z448" s="161">
        <f t="shared" si="207"/>
        <v>79.008493141672957</v>
      </c>
      <c r="AA448" s="161">
        <f t="shared" si="207"/>
        <v>100</v>
      </c>
      <c r="AB448" s="162">
        <f t="shared" si="207"/>
        <v>100</v>
      </c>
      <c r="AC448" s="165"/>
      <c r="AD448" s="166"/>
      <c r="AE448" s="167"/>
    </row>
    <row r="449" spans="1:31" ht="12.95" customHeight="1" x14ac:dyDescent="0.25">
      <c r="A449" s="171">
        <v>1403</v>
      </c>
      <c r="B449" s="158">
        <v>441</v>
      </c>
      <c r="C449" s="159" t="s">
        <v>1644</v>
      </c>
      <c r="D449" s="160">
        <f t="shared" si="208"/>
        <v>3478.1</v>
      </c>
      <c r="E449" s="161">
        <v>1099.9000000000001</v>
      </c>
      <c r="F449" s="161">
        <v>2250.5</v>
      </c>
      <c r="G449" s="161">
        <v>127.7</v>
      </c>
      <c r="H449" s="162">
        <v>0</v>
      </c>
      <c r="I449" s="160">
        <f t="shared" si="210"/>
        <v>3507.4</v>
      </c>
      <c r="J449" s="161">
        <v>1099.9000000000001</v>
      </c>
      <c r="K449" s="161">
        <v>2250.5</v>
      </c>
      <c r="L449" s="161">
        <v>127.7</v>
      </c>
      <c r="M449" s="163">
        <v>29.3</v>
      </c>
      <c r="N449" s="160">
        <f t="shared" si="220"/>
        <v>3364.5084999999999</v>
      </c>
      <c r="O449" s="161">
        <v>1099.9000000000001</v>
      </c>
      <c r="P449" s="161">
        <v>2107.6084999999998</v>
      </c>
      <c r="Q449" s="161">
        <v>127.7</v>
      </c>
      <c r="R449" s="162">
        <v>29.3</v>
      </c>
      <c r="S449" s="164">
        <f t="shared" si="213"/>
        <v>-142.89150000000018</v>
      </c>
      <c r="T449" s="161">
        <f t="shared" si="213"/>
        <v>0</v>
      </c>
      <c r="U449" s="161">
        <f t="shared" si="213"/>
        <v>-142.89150000000018</v>
      </c>
      <c r="V449" s="161">
        <f t="shared" si="213"/>
        <v>0</v>
      </c>
      <c r="W449" s="163">
        <f t="shared" si="213"/>
        <v>0</v>
      </c>
      <c r="X449" s="160">
        <f t="shared" si="207"/>
        <v>95.92599931573244</v>
      </c>
      <c r="Y449" s="161">
        <f t="shared" si="207"/>
        <v>100</v>
      </c>
      <c r="Z449" s="161">
        <f t="shared" si="207"/>
        <v>93.650677627193943</v>
      </c>
      <c r="AA449" s="161">
        <f t="shared" si="207"/>
        <v>100</v>
      </c>
      <c r="AB449" s="162">
        <f t="shared" si="207"/>
        <v>100</v>
      </c>
      <c r="AC449" s="165"/>
      <c r="AD449" s="166"/>
      <c r="AE449" s="167"/>
    </row>
    <row r="450" spans="1:31" ht="12.95" customHeight="1" x14ac:dyDescent="0.25">
      <c r="A450" s="171">
        <v>1404</v>
      </c>
      <c r="B450" s="158">
        <v>442</v>
      </c>
      <c r="C450" s="159" t="s">
        <v>1645</v>
      </c>
      <c r="D450" s="160">
        <f t="shared" si="208"/>
        <v>2278.9</v>
      </c>
      <c r="E450" s="161">
        <v>1005.6</v>
      </c>
      <c r="F450" s="161">
        <v>1273.3</v>
      </c>
      <c r="G450" s="161">
        <v>0</v>
      </c>
      <c r="H450" s="162">
        <v>0</v>
      </c>
      <c r="I450" s="160">
        <f t="shared" si="210"/>
        <v>2293</v>
      </c>
      <c r="J450" s="161">
        <v>1005.6</v>
      </c>
      <c r="K450" s="161">
        <v>1273.3</v>
      </c>
      <c r="L450" s="161">
        <v>0</v>
      </c>
      <c r="M450" s="163">
        <v>14.1</v>
      </c>
      <c r="N450" s="160">
        <f t="shared" si="220"/>
        <v>2293</v>
      </c>
      <c r="O450" s="161">
        <v>1005.6</v>
      </c>
      <c r="P450" s="161">
        <v>1273.3</v>
      </c>
      <c r="Q450" s="161">
        <v>0</v>
      </c>
      <c r="R450" s="162">
        <v>14.1</v>
      </c>
      <c r="S450" s="164">
        <f t="shared" si="213"/>
        <v>0</v>
      </c>
      <c r="T450" s="161">
        <f t="shared" si="213"/>
        <v>0</v>
      </c>
      <c r="U450" s="161">
        <f t="shared" si="213"/>
        <v>0</v>
      </c>
      <c r="V450" s="161">
        <f t="shared" si="213"/>
        <v>0</v>
      </c>
      <c r="W450" s="163">
        <f t="shared" si="213"/>
        <v>0</v>
      </c>
      <c r="X450" s="160">
        <f t="shared" si="207"/>
        <v>100</v>
      </c>
      <c r="Y450" s="161">
        <f t="shared" si="207"/>
        <v>100</v>
      </c>
      <c r="Z450" s="161">
        <f t="shared" si="207"/>
        <v>100</v>
      </c>
      <c r="AA450" s="161">
        <f t="shared" si="207"/>
        <v>0</v>
      </c>
      <c r="AB450" s="162">
        <f t="shared" si="207"/>
        <v>100</v>
      </c>
      <c r="AC450" s="165"/>
      <c r="AD450" s="166"/>
      <c r="AE450" s="167"/>
    </row>
    <row r="451" spans="1:31" ht="12.95" customHeight="1" x14ac:dyDescent="0.25">
      <c r="A451" s="171">
        <v>1405</v>
      </c>
      <c r="B451" s="158">
        <v>443</v>
      </c>
      <c r="C451" s="159" t="s">
        <v>1646</v>
      </c>
      <c r="D451" s="160">
        <f t="shared" si="208"/>
        <v>3891.5</v>
      </c>
      <c r="E451" s="161">
        <v>1023.8</v>
      </c>
      <c r="F451" s="161">
        <v>2867.7</v>
      </c>
      <c r="G451" s="161">
        <v>0</v>
      </c>
      <c r="H451" s="162">
        <v>0</v>
      </c>
      <c r="I451" s="160">
        <f t="shared" si="210"/>
        <v>3960.8</v>
      </c>
      <c r="J451" s="161">
        <v>1023.8</v>
      </c>
      <c r="K451" s="161">
        <v>2867.7000000000003</v>
      </c>
      <c r="L451" s="161">
        <v>0</v>
      </c>
      <c r="M451" s="163">
        <v>69.3</v>
      </c>
      <c r="N451" s="160">
        <f t="shared" si="220"/>
        <v>3796.1360000000004</v>
      </c>
      <c r="O451" s="161">
        <v>1023.8</v>
      </c>
      <c r="P451" s="161">
        <v>2703.0360000000001</v>
      </c>
      <c r="Q451" s="161">
        <v>0</v>
      </c>
      <c r="R451" s="162">
        <v>69.3</v>
      </c>
      <c r="S451" s="164">
        <f t="shared" si="213"/>
        <v>-164.66399999999976</v>
      </c>
      <c r="T451" s="161">
        <f t="shared" si="213"/>
        <v>0</v>
      </c>
      <c r="U451" s="161">
        <f t="shared" si="213"/>
        <v>-164.66400000000021</v>
      </c>
      <c r="V451" s="161">
        <f t="shared" si="213"/>
        <v>0</v>
      </c>
      <c r="W451" s="163">
        <f t="shared" si="213"/>
        <v>0</v>
      </c>
      <c r="X451" s="160">
        <f t="shared" si="207"/>
        <v>95.842658048879031</v>
      </c>
      <c r="Y451" s="161">
        <f t="shared" si="207"/>
        <v>100</v>
      </c>
      <c r="Z451" s="161">
        <f t="shared" si="207"/>
        <v>94.257976775813361</v>
      </c>
      <c r="AA451" s="161">
        <f t="shared" si="207"/>
        <v>0</v>
      </c>
      <c r="AB451" s="162">
        <f t="shared" si="207"/>
        <v>100</v>
      </c>
      <c r="AC451" s="165"/>
      <c r="AD451" s="166"/>
      <c r="AE451" s="167"/>
    </row>
    <row r="452" spans="1:31" ht="12.95" customHeight="1" x14ac:dyDescent="0.25">
      <c r="A452" s="171">
        <v>1406</v>
      </c>
      <c r="B452" s="158">
        <v>444</v>
      </c>
      <c r="C452" s="159" t="s">
        <v>1647</v>
      </c>
      <c r="D452" s="160">
        <f t="shared" si="208"/>
        <v>2987.7</v>
      </c>
      <c r="E452" s="161">
        <v>1093.9000000000001</v>
      </c>
      <c r="F452" s="161">
        <v>1893.8</v>
      </c>
      <c r="G452" s="161">
        <v>0</v>
      </c>
      <c r="H452" s="162">
        <v>0</v>
      </c>
      <c r="I452" s="160">
        <f t="shared" si="210"/>
        <v>3004.2</v>
      </c>
      <c r="J452" s="161">
        <v>1093.9000000000001</v>
      </c>
      <c r="K452" s="161">
        <v>1893.8</v>
      </c>
      <c r="L452" s="161">
        <v>0</v>
      </c>
      <c r="M452" s="163">
        <v>16.5</v>
      </c>
      <c r="N452" s="160">
        <f t="shared" si="220"/>
        <v>2767.3813</v>
      </c>
      <c r="O452" s="161">
        <v>1093.9000000000001</v>
      </c>
      <c r="P452" s="161">
        <v>1656.9812999999999</v>
      </c>
      <c r="Q452" s="161">
        <v>0</v>
      </c>
      <c r="R452" s="162">
        <v>16.5</v>
      </c>
      <c r="S452" s="164">
        <f t="shared" si="213"/>
        <v>-236.81869999999981</v>
      </c>
      <c r="T452" s="161">
        <f t="shared" si="213"/>
        <v>0</v>
      </c>
      <c r="U452" s="161">
        <f t="shared" si="213"/>
        <v>-236.81870000000004</v>
      </c>
      <c r="V452" s="161">
        <f t="shared" si="213"/>
        <v>0</v>
      </c>
      <c r="W452" s="163">
        <f t="shared" si="213"/>
        <v>0</v>
      </c>
      <c r="X452" s="160">
        <f t="shared" si="207"/>
        <v>92.117079422142339</v>
      </c>
      <c r="Y452" s="161">
        <f t="shared" si="207"/>
        <v>100</v>
      </c>
      <c r="Z452" s="161">
        <f t="shared" si="207"/>
        <v>87.495052275847499</v>
      </c>
      <c r="AA452" s="161">
        <f t="shared" si="207"/>
        <v>0</v>
      </c>
      <c r="AB452" s="162">
        <f t="shared" si="207"/>
        <v>100</v>
      </c>
      <c r="AC452" s="165"/>
      <c r="AD452" s="166"/>
      <c r="AE452" s="167"/>
    </row>
    <row r="453" spans="1:31" ht="12.95" customHeight="1" x14ac:dyDescent="0.25">
      <c r="A453" s="171">
        <v>1407</v>
      </c>
      <c r="B453" s="158">
        <v>445</v>
      </c>
      <c r="C453" s="159" t="s">
        <v>1648</v>
      </c>
      <c r="D453" s="160">
        <f t="shared" si="208"/>
        <v>3185.4</v>
      </c>
      <c r="E453" s="161">
        <v>1010</v>
      </c>
      <c r="F453" s="161">
        <v>2077</v>
      </c>
      <c r="G453" s="161">
        <v>98.4</v>
      </c>
      <c r="H453" s="162">
        <v>0</v>
      </c>
      <c r="I453" s="160">
        <f t="shared" si="210"/>
        <v>3222.7000000000003</v>
      </c>
      <c r="J453" s="161">
        <v>1010</v>
      </c>
      <c r="K453" s="161">
        <v>2077</v>
      </c>
      <c r="L453" s="161">
        <v>98.4</v>
      </c>
      <c r="M453" s="163">
        <v>37.299999999999997</v>
      </c>
      <c r="N453" s="160">
        <f t="shared" si="220"/>
        <v>3109.8297000000002</v>
      </c>
      <c r="O453" s="161">
        <v>1010</v>
      </c>
      <c r="P453" s="161">
        <v>1964.1297</v>
      </c>
      <c r="Q453" s="161">
        <v>98.4</v>
      </c>
      <c r="R453" s="162">
        <v>37.299999999999997</v>
      </c>
      <c r="S453" s="164">
        <f t="shared" si="213"/>
        <v>-112.87030000000004</v>
      </c>
      <c r="T453" s="161">
        <f t="shared" si="213"/>
        <v>0</v>
      </c>
      <c r="U453" s="161">
        <f t="shared" si="213"/>
        <v>-112.87030000000004</v>
      </c>
      <c r="V453" s="161">
        <f t="shared" si="213"/>
        <v>0</v>
      </c>
      <c r="W453" s="163">
        <f t="shared" si="213"/>
        <v>0</v>
      </c>
      <c r="X453" s="160">
        <f t="shared" si="207"/>
        <v>96.497647934961364</v>
      </c>
      <c r="Y453" s="161">
        <f t="shared" si="207"/>
        <v>100</v>
      </c>
      <c r="Z453" s="161">
        <f t="shared" si="207"/>
        <v>94.56570534424651</v>
      </c>
      <c r="AA453" s="161">
        <f t="shared" si="207"/>
        <v>100</v>
      </c>
      <c r="AB453" s="162">
        <f t="shared" si="207"/>
        <v>100</v>
      </c>
      <c r="AC453" s="165"/>
      <c r="AD453" s="166"/>
      <c r="AE453" s="167"/>
    </row>
    <row r="454" spans="1:31" ht="12.95" customHeight="1" x14ac:dyDescent="0.25">
      <c r="A454" s="171">
        <v>1408</v>
      </c>
      <c r="B454" s="158">
        <v>446</v>
      </c>
      <c r="C454" s="159" t="s">
        <v>1649</v>
      </c>
      <c r="D454" s="160">
        <f t="shared" si="208"/>
        <v>4289.8999999999996</v>
      </c>
      <c r="E454" s="161">
        <v>1194.9000000000001</v>
      </c>
      <c r="F454" s="161">
        <v>3095</v>
      </c>
      <c r="G454" s="161">
        <v>0</v>
      </c>
      <c r="H454" s="162">
        <v>0</v>
      </c>
      <c r="I454" s="160">
        <f t="shared" si="210"/>
        <v>4325</v>
      </c>
      <c r="J454" s="161">
        <v>1194.9000000000001</v>
      </c>
      <c r="K454" s="161">
        <v>3095</v>
      </c>
      <c r="L454" s="161">
        <v>0</v>
      </c>
      <c r="M454" s="163">
        <v>35.1</v>
      </c>
      <c r="N454" s="160">
        <f t="shared" si="220"/>
        <v>4325</v>
      </c>
      <c r="O454" s="161">
        <v>1194.9000000000001</v>
      </c>
      <c r="P454" s="161">
        <v>3095</v>
      </c>
      <c r="Q454" s="161">
        <v>0</v>
      </c>
      <c r="R454" s="162">
        <v>35.1</v>
      </c>
      <c r="S454" s="164">
        <f t="shared" si="213"/>
        <v>0</v>
      </c>
      <c r="T454" s="161">
        <f t="shared" si="213"/>
        <v>0</v>
      </c>
      <c r="U454" s="161">
        <f t="shared" si="213"/>
        <v>0</v>
      </c>
      <c r="V454" s="161">
        <f t="shared" si="213"/>
        <v>0</v>
      </c>
      <c r="W454" s="163">
        <f t="shared" si="213"/>
        <v>0</v>
      </c>
      <c r="X454" s="160">
        <f t="shared" si="207"/>
        <v>100</v>
      </c>
      <c r="Y454" s="161">
        <f t="shared" si="207"/>
        <v>100</v>
      </c>
      <c r="Z454" s="161">
        <f t="shared" si="207"/>
        <v>100</v>
      </c>
      <c r="AA454" s="161">
        <f t="shared" si="207"/>
        <v>0</v>
      </c>
      <c r="AB454" s="162">
        <f t="shared" si="207"/>
        <v>100</v>
      </c>
      <c r="AC454" s="165"/>
      <c r="AD454" s="166"/>
      <c r="AE454" s="167"/>
    </row>
    <row r="455" spans="1:31" ht="12.95" customHeight="1" x14ac:dyDescent="0.25">
      <c r="A455" s="171">
        <v>1409</v>
      </c>
      <c r="B455" s="158">
        <v>447</v>
      </c>
      <c r="C455" s="159" t="s">
        <v>1650</v>
      </c>
      <c r="D455" s="160">
        <f t="shared" si="208"/>
        <v>3785.1</v>
      </c>
      <c r="E455" s="161">
        <v>1271.5</v>
      </c>
      <c r="F455" s="161">
        <v>2513.6</v>
      </c>
      <c r="G455" s="161">
        <v>0</v>
      </c>
      <c r="H455" s="162">
        <v>0</v>
      </c>
      <c r="I455" s="160">
        <f t="shared" si="210"/>
        <v>3819.7</v>
      </c>
      <c r="J455" s="161">
        <v>1271.5</v>
      </c>
      <c r="K455" s="161">
        <v>2513.6</v>
      </c>
      <c r="L455" s="161">
        <v>0</v>
      </c>
      <c r="M455" s="163">
        <v>34.6</v>
      </c>
      <c r="N455" s="160">
        <f t="shared" si="220"/>
        <v>3716.5454</v>
      </c>
      <c r="O455" s="161">
        <v>1271.5</v>
      </c>
      <c r="P455" s="161">
        <v>2410.4454000000001</v>
      </c>
      <c r="Q455" s="161">
        <v>0</v>
      </c>
      <c r="R455" s="162">
        <v>34.6</v>
      </c>
      <c r="S455" s="164">
        <f t="shared" si="213"/>
        <v>-103.15459999999985</v>
      </c>
      <c r="T455" s="161">
        <f t="shared" si="213"/>
        <v>0</v>
      </c>
      <c r="U455" s="161">
        <f t="shared" si="213"/>
        <v>-103.15459999999985</v>
      </c>
      <c r="V455" s="161">
        <f t="shared" si="213"/>
        <v>0</v>
      </c>
      <c r="W455" s="163">
        <f t="shared" si="213"/>
        <v>0</v>
      </c>
      <c r="X455" s="160">
        <f t="shared" si="207"/>
        <v>97.299405712490511</v>
      </c>
      <c r="Y455" s="161">
        <f t="shared" si="207"/>
        <v>100</v>
      </c>
      <c r="Z455" s="161">
        <f t="shared" si="207"/>
        <v>95.896140992998085</v>
      </c>
      <c r="AA455" s="161">
        <f t="shared" si="207"/>
        <v>0</v>
      </c>
      <c r="AB455" s="162">
        <f t="shared" si="207"/>
        <v>100</v>
      </c>
      <c r="AC455" s="165"/>
      <c r="AD455" s="166"/>
      <c r="AE455" s="167"/>
    </row>
    <row r="456" spans="1:31" ht="12.95" customHeight="1" x14ac:dyDescent="0.25">
      <c r="A456" s="171">
        <v>1411</v>
      </c>
      <c r="B456" s="158">
        <v>448</v>
      </c>
      <c r="C456" s="159" t="s">
        <v>1651</v>
      </c>
      <c r="D456" s="160">
        <f t="shared" si="208"/>
        <v>2211.7999999999997</v>
      </c>
      <c r="E456" s="161">
        <v>1114.3</v>
      </c>
      <c r="F456" s="161">
        <v>1047.3</v>
      </c>
      <c r="G456" s="161">
        <v>50.2</v>
      </c>
      <c r="H456" s="162">
        <v>0</v>
      </c>
      <c r="I456" s="160">
        <f t="shared" si="210"/>
        <v>2216.2999999999997</v>
      </c>
      <c r="J456" s="161">
        <v>1114.3</v>
      </c>
      <c r="K456" s="161">
        <v>1047.3</v>
      </c>
      <c r="L456" s="161">
        <v>50.2</v>
      </c>
      <c r="M456" s="163">
        <v>4.5</v>
      </c>
      <c r="N456" s="160">
        <f t="shared" si="220"/>
        <v>2206.6400999999996</v>
      </c>
      <c r="O456" s="161">
        <v>1114.3</v>
      </c>
      <c r="P456" s="161">
        <v>1037.6401000000001</v>
      </c>
      <c r="Q456" s="161">
        <v>50.2</v>
      </c>
      <c r="R456" s="162">
        <v>4.5</v>
      </c>
      <c r="S456" s="164">
        <f t="shared" si="213"/>
        <v>-9.659900000000107</v>
      </c>
      <c r="T456" s="161">
        <f t="shared" si="213"/>
        <v>0</v>
      </c>
      <c r="U456" s="161">
        <f t="shared" si="213"/>
        <v>-9.6598999999998796</v>
      </c>
      <c r="V456" s="161">
        <f t="shared" si="213"/>
        <v>0</v>
      </c>
      <c r="W456" s="163">
        <f t="shared" si="213"/>
        <v>0</v>
      </c>
      <c r="X456" s="160">
        <f t="shared" si="207"/>
        <v>99.5641429409376</v>
      </c>
      <c r="Y456" s="161">
        <f t="shared" si="207"/>
        <v>100</v>
      </c>
      <c r="Z456" s="161">
        <f t="shared" si="207"/>
        <v>99.077637735128434</v>
      </c>
      <c r="AA456" s="161">
        <f t="shared" si="207"/>
        <v>100</v>
      </c>
      <c r="AB456" s="162">
        <f t="shared" si="207"/>
        <v>100</v>
      </c>
      <c r="AC456" s="165"/>
      <c r="AD456" s="166"/>
      <c r="AE456" s="167"/>
    </row>
    <row r="457" spans="1:31" ht="12.95" customHeight="1" x14ac:dyDescent="0.25">
      <c r="A457" s="171">
        <v>1412</v>
      </c>
      <c r="B457" s="158">
        <v>449</v>
      </c>
      <c r="C457" s="159" t="s">
        <v>1652</v>
      </c>
      <c r="D457" s="160">
        <f t="shared" si="208"/>
        <v>2556.3999999999996</v>
      </c>
      <c r="E457" s="161">
        <v>1044.5999999999999</v>
      </c>
      <c r="F457" s="161">
        <v>1367.3</v>
      </c>
      <c r="G457" s="161">
        <v>144.5</v>
      </c>
      <c r="H457" s="162">
        <v>0</v>
      </c>
      <c r="I457" s="160">
        <f t="shared" si="210"/>
        <v>2569.8999999999996</v>
      </c>
      <c r="J457" s="161">
        <v>1044.5999999999999</v>
      </c>
      <c r="K457" s="161">
        <v>1367.3</v>
      </c>
      <c r="L457" s="161">
        <v>144.5</v>
      </c>
      <c r="M457" s="163">
        <v>13.5</v>
      </c>
      <c r="N457" s="160">
        <f t="shared" si="220"/>
        <v>2496.0497</v>
      </c>
      <c r="O457" s="161">
        <v>1044.5999999999999</v>
      </c>
      <c r="P457" s="161">
        <v>1293.4497000000001</v>
      </c>
      <c r="Q457" s="161">
        <v>144.5</v>
      </c>
      <c r="R457" s="162">
        <v>13.5</v>
      </c>
      <c r="S457" s="164">
        <f t="shared" si="213"/>
        <v>-73.850299999999606</v>
      </c>
      <c r="T457" s="161">
        <f t="shared" si="213"/>
        <v>0</v>
      </c>
      <c r="U457" s="161">
        <f t="shared" si="213"/>
        <v>-73.850299999999834</v>
      </c>
      <c r="V457" s="161">
        <f t="shared" si="213"/>
        <v>0</v>
      </c>
      <c r="W457" s="163">
        <f t="shared" si="213"/>
        <v>0</v>
      </c>
      <c r="X457" s="160">
        <f t="shared" si="207"/>
        <v>97.126335655083878</v>
      </c>
      <c r="Y457" s="161">
        <f t="shared" si="207"/>
        <v>100</v>
      </c>
      <c r="Z457" s="161">
        <f t="shared" si="207"/>
        <v>94.5988224968917</v>
      </c>
      <c r="AA457" s="161">
        <f t="shared" si="207"/>
        <v>100</v>
      </c>
      <c r="AB457" s="162">
        <f t="shared" si="207"/>
        <v>100</v>
      </c>
      <c r="AC457" s="165"/>
      <c r="AD457" s="166"/>
      <c r="AE457" s="167"/>
    </row>
    <row r="458" spans="1:31" ht="12.95" customHeight="1" x14ac:dyDescent="0.25">
      <c r="A458" s="171">
        <v>1413</v>
      </c>
      <c r="B458" s="158">
        <v>450</v>
      </c>
      <c r="C458" s="159" t="s">
        <v>1653</v>
      </c>
      <c r="D458" s="160">
        <f t="shared" si="208"/>
        <v>4740.8999999999996</v>
      </c>
      <c r="E458" s="161">
        <v>1380.4</v>
      </c>
      <c r="F458" s="161">
        <v>3360.5</v>
      </c>
      <c r="G458" s="161">
        <v>0</v>
      </c>
      <c r="H458" s="162">
        <v>0</v>
      </c>
      <c r="I458" s="160">
        <f t="shared" si="210"/>
        <v>4767.3999999999996</v>
      </c>
      <c r="J458" s="161">
        <v>1380.4</v>
      </c>
      <c r="K458" s="161">
        <v>3360.5</v>
      </c>
      <c r="L458" s="161">
        <v>0</v>
      </c>
      <c r="M458" s="163">
        <v>26.5</v>
      </c>
      <c r="N458" s="160">
        <f t="shared" si="220"/>
        <v>4533.1773000000003</v>
      </c>
      <c r="O458" s="161">
        <v>1380.4</v>
      </c>
      <c r="P458" s="161">
        <v>3126.2773000000002</v>
      </c>
      <c r="Q458" s="161">
        <v>0</v>
      </c>
      <c r="R458" s="162">
        <v>26.5</v>
      </c>
      <c r="S458" s="164">
        <f t="shared" si="213"/>
        <v>-234.22269999999935</v>
      </c>
      <c r="T458" s="161">
        <f t="shared" si="213"/>
        <v>0</v>
      </c>
      <c r="U458" s="161">
        <f t="shared" si="213"/>
        <v>-234.2226999999998</v>
      </c>
      <c r="V458" s="161">
        <f t="shared" si="213"/>
        <v>0</v>
      </c>
      <c r="W458" s="163">
        <f t="shared" si="213"/>
        <v>0</v>
      </c>
      <c r="X458" s="160">
        <f t="shared" si="207"/>
        <v>95.086992910181664</v>
      </c>
      <c r="Y458" s="161">
        <f t="shared" si="207"/>
        <v>100</v>
      </c>
      <c r="Z458" s="161">
        <f t="shared" si="207"/>
        <v>93.030123493527753</v>
      </c>
      <c r="AA458" s="161">
        <f t="shared" si="207"/>
        <v>0</v>
      </c>
      <c r="AB458" s="162">
        <f t="shared" si="207"/>
        <v>100</v>
      </c>
      <c r="AC458" s="165"/>
      <c r="AD458" s="166"/>
      <c r="AE458" s="167"/>
    </row>
    <row r="459" spans="1:31" ht="12.95" customHeight="1" x14ac:dyDescent="0.25">
      <c r="A459" s="171">
        <v>1414</v>
      </c>
      <c r="B459" s="158">
        <v>451</v>
      </c>
      <c r="C459" s="159" t="s">
        <v>1654</v>
      </c>
      <c r="D459" s="160">
        <f t="shared" si="208"/>
        <v>1927.9</v>
      </c>
      <c r="E459" s="161">
        <v>659.2</v>
      </c>
      <c r="F459" s="161">
        <v>1268.7</v>
      </c>
      <c r="G459" s="161">
        <v>0</v>
      </c>
      <c r="H459" s="162">
        <v>0</v>
      </c>
      <c r="I459" s="160">
        <f t="shared" si="210"/>
        <v>1967.6000000000001</v>
      </c>
      <c r="J459" s="161">
        <v>659.2</v>
      </c>
      <c r="K459" s="161">
        <v>1268.7</v>
      </c>
      <c r="L459" s="161">
        <v>0</v>
      </c>
      <c r="M459" s="163">
        <v>39.700000000000003</v>
      </c>
      <c r="N459" s="160">
        <f t="shared" si="220"/>
        <v>1967.6000000000001</v>
      </c>
      <c r="O459" s="161">
        <v>659.2</v>
      </c>
      <c r="P459" s="161">
        <v>1268.7</v>
      </c>
      <c r="Q459" s="161">
        <v>0</v>
      </c>
      <c r="R459" s="162">
        <v>39.700000000000003</v>
      </c>
      <c r="S459" s="164">
        <f t="shared" si="213"/>
        <v>0</v>
      </c>
      <c r="T459" s="161">
        <f t="shared" si="213"/>
        <v>0</v>
      </c>
      <c r="U459" s="161">
        <f t="shared" si="213"/>
        <v>0</v>
      </c>
      <c r="V459" s="161">
        <f t="shared" si="213"/>
        <v>0</v>
      </c>
      <c r="W459" s="163">
        <f t="shared" si="213"/>
        <v>0</v>
      </c>
      <c r="X459" s="160">
        <f t="shared" si="207"/>
        <v>100</v>
      </c>
      <c r="Y459" s="161">
        <f t="shared" si="207"/>
        <v>100</v>
      </c>
      <c r="Z459" s="161">
        <f t="shared" si="207"/>
        <v>100</v>
      </c>
      <c r="AA459" s="161">
        <f t="shared" si="207"/>
        <v>0</v>
      </c>
      <c r="AB459" s="162">
        <f t="shared" si="207"/>
        <v>100</v>
      </c>
      <c r="AC459" s="165"/>
      <c r="AD459" s="166"/>
      <c r="AE459" s="167"/>
    </row>
    <row r="460" spans="1:31" ht="12.95" customHeight="1" x14ac:dyDescent="0.25">
      <c r="A460" s="171">
        <v>1415</v>
      </c>
      <c r="B460" s="158">
        <v>452</v>
      </c>
      <c r="C460" s="159" t="s">
        <v>1655</v>
      </c>
      <c r="D460" s="160">
        <f t="shared" si="208"/>
        <v>3475.5</v>
      </c>
      <c r="E460" s="161">
        <v>1333.7</v>
      </c>
      <c r="F460" s="161">
        <v>2141.8000000000002</v>
      </c>
      <c r="G460" s="161">
        <v>0</v>
      </c>
      <c r="H460" s="162">
        <v>0</v>
      </c>
      <c r="I460" s="160">
        <f t="shared" si="210"/>
        <v>3499.4</v>
      </c>
      <c r="J460" s="161">
        <v>1333.7</v>
      </c>
      <c r="K460" s="161">
        <v>2141.8000000000002</v>
      </c>
      <c r="L460" s="161">
        <v>0</v>
      </c>
      <c r="M460" s="163">
        <v>23.9</v>
      </c>
      <c r="N460" s="160">
        <f t="shared" si="220"/>
        <v>3426.1151999999997</v>
      </c>
      <c r="O460" s="161">
        <v>1333.7</v>
      </c>
      <c r="P460" s="161">
        <v>2068.5151999999998</v>
      </c>
      <c r="Q460" s="161">
        <v>0</v>
      </c>
      <c r="R460" s="162">
        <v>23.9</v>
      </c>
      <c r="S460" s="164">
        <f t="shared" si="213"/>
        <v>-73.284800000000359</v>
      </c>
      <c r="T460" s="161">
        <f t="shared" si="213"/>
        <v>0</v>
      </c>
      <c r="U460" s="161">
        <f t="shared" si="213"/>
        <v>-73.284800000000359</v>
      </c>
      <c r="V460" s="161">
        <f t="shared" si="213"/>
        <v>0</v>
      </c>
      <c r="W460" s="163">
        <f t="shared" si="213"/>
        <v>0</v>
      </c>
      <c r="X460" s="160">
        <f t="shared" si="207"/>
        <v>97.905789563925239</v>
      </c>
      <c r="Y460" s="161">
        <f t="shared" si="207"/>
        <v>100</v>
      </c>
      <c r="Z460" s="161">
        <f t="shared" si="207"/>
        <v>96.578354654963093</v>
      </c>
      <c r="AA460" s="161">
        <f t="shared" si="207"/>
        <v>0</v>
      </c>
      <c r="AB460" s="162">
        <f t="shared" si="207"/>
        <v>100</v>
      </c>
      <c r="AC460" s="165"/>
      <c r="AD460" s="166"/>
      <c r="AE460" s="167"/>
    </row>
    <row r="461" spans="1:31" ht="12.95" customHeight="1" x14ac:dyDescent="0.25">
      <c r="A461" s="171">
        <v>1416</v>
      </c>
      <c r="B461" s="158">
        <v>453</v>
      </c>
      <c r="C461" s="159" t="s">
        <v>1656</v>
      </c>
      <c r="D461" s="160">
        <f t="shared" si="208"/>
        <v>4311.5</v>
      </c>
      <c r="E461" s="161">
        <v>863.5</v>
      </c>
      <c r="F461" s="161">
        <v>3448</v>
      </c>
      <c r="G461" s="161">
        <v>0</v>
      </c>
      <c r="H461" s="162">
        <v>0</v>
      </c>
      <c r="I461" s="160">
        <f t="shared" si="210"/>
        <v>4542</v>
      </c>
      <c r="J461" s="161">
        <v>863.5</v>
      </c>
      <c r="K461" s="161">
        <v>3448</v>
      </c>
      <c r="L461" s="161">
        <v>0</v>
      </c>
      <c r="M461" s="163">
        <v>230.5</v>
      </c>
      <c r="N461" s="160">
        <f t="shared" si="220"/>
        <v>4533.5825999999997</v>
      </c>
      <c r="O461" s="161">
        <v>863.5</v>
      </c>
      <c r="P461" s="161">
        <v>3439.5826000000002</v>
      </c>
      <c r="Q461" s="161">
        <v>0</v>
      </c>
      <c r="R461" s="162">
        <v>230.5</v>
      </c>
      <c r="S461" s="164">
        <f t="shared" si="213"/>
        <v>-8.4174000000002707</v>
      </c>
      <c r="T461" s="161">
        <f t="shared" si="213"/>
        <v>0</v>
      </c>
      <c r="U461" s="161">
        <f t="shared" si="213"/>
        <v>-8.4173999999998159</v>
      </c>
      <c r="V461" s="161">
        <f t="shared" si="213"/>
        <v>0</v>
      </c>
      <c r="W461" s="163">
        <f t="shared" si="213"/>
        <v>0</v>
      </c>
      <c r="X461" s="160">
        <f t="shared" si="207"/>
        <v>99.814676354029046</v>
      </c>
      <c r="Y461" s="161">
        <f t="shared" si="207"/>
        <v>100</v>
      </c>
      <c r="Z461" s="161">
        <f t="shared" si="207"/>
        <v>99.755875870069616</v>
      </c>
      <c r="AA461" s="161">
        <f t="shared" si="207"/>
        <v>0</v>
      </c>
      <c r="AB461" s="162">
        <f t="shared" si="207"/>
        <v>100</v>
      </c>
      <c r="AC461" s="165"/>
      <c r="AD461" s="166"/>
      <c r="AE461" s="167"/>
    </row>
    <row r="462" spans="1:31" ht="12.95" customHeight="1" x14ac:dyDescent="0.25">
      <c r="A462" s="171">
        <v>1417</v>
      </c>
      <c r="B462" s="158">
        <v>454</v>
      </c>
      <c r="C462" s="159" t="s">
        <v>1657</v>
      </c>
      <c r="D462" s="160">
        <f t="shared" si="208"/>
        <v>3024.2</v>
      </c>
      <c r="E462" s="161">
        <v>1025.0999999999999</v>
      </c>
      <c r="F462" s="161">
        <v>1898.1</v>
      </c>
      <c r="G462" s="161">
        <v>101</v>
      </c>
      <c r="H462" s="162">
        <v>0</v>
      </c>
      <c r="I462" s="160">
        <f t="shared" si="210"/>
        <v>3064.7</v>
      </c>
      <c r="J462" s="161">
        <v>1025.0999999999999</v>
      </c>
      <c r="K462" s="161">
        <v>1898.1</v>
      </c>
      <c r="L462" s="161">
        <v>101</v>
      </c>
      <c r="M462" s="163">
        <v>40.5</v>
      </c>
      <c r="N462" s="160">
        <f t="shared" si="220"/>
        <v>2871.1594</v>
      </c>
      <c r="O462" s="161">
        <v>1025.0999999999999</v>
      </c>
      <c r="P462" s="161">
        <v>1704.5594000000001</v>
      </c>
      <c r="Q462" s="161">
        <v>101</v>
      </c>
      <c r="R462" s="162">
        <v>40.5</v>
      </c>
      <c r="S462" s="164">
        <f t="shared" si="213"/>
        <v>-193.54059999999981</v>
      </c>
      <c r="T462" s="161">
        <f t="shared" si="213"/>
        <v>0</v>
      </c>
      <c r="U462" s="161">
        <f t="shared" si="213"/>
        <v>-193.54059999999981</v>
      </c>
      <c r="V462" s="161">
        <f t="shared" si="213"/>
        <v>0</v>
      </c>
      <c r="W462" s="163">
        <f t="shared" si="213"/>
        <v>0</v>
      </c>
      <c r="X462" s="160">
        <f t="shared" si="207"/>
        <v>93.684843540966497</v>
      </c>
      <c r="Y462" s="161">
        <f t="shared" si="207"/>
        <v>100</v>
      </c>
      <c r="Z462" s="161">
        <f t="shared" si="207"/>
        <v>89.803456087666618</v>
      </c>
      <c r="AA462" s="161">
        <f t="shared" si="207"/>
        <v>100</v>
      </c>
      <c r="AB462" s="162">
        <f t="shared" si="207"/>
        <v>100</v>
      </c>
      <c r="AC462" s="165"/>
      <c r="AD462" s="166"/>
      <c r="AE462" s="167"/>
    </row>
    <row r="463" spans="1:31" ht="12.95" customHeight="1" x14ac:dyDescent="0.25">
      <c r="A463" s="171">
        <v>1418</v>
      </c>
      <c r="B463" s="158">
        <v>455</v>
      </c>
      <c r="C463" s="159" t="s">
        <v>1658</v>
      </c>
      <c r="D463" s="160">
        <f t="shared" si="208"/>
        <v>6642.2000000000007</v>
      </c>
      <c r="E463" s="161">
        <v>1535.6</v>
      </c>
      <c r="F463" s="161">
        <v>4706.6000000000004</v>
      </c>
      <c r="G463" s="161">
        <v>400</v>
      </c>
      <c r="H463" s="162">
        <v>0</v>
      </c>
      <c r="I463" s="160">
        <f t="shared" si="210"/>
        <v>6688.1999999999989</v>
      </c>
      <c r="J463" s="161">
        <v>1535.6</v>
      </c>
      <c r="K463" s="161">
        <v>4706.5999999999995</v>
      </c>
      <c r="L463" s="161">
        <v>400</v>
      </c>
      <c r="M463" s="163">
        <v>46</v>
      </c>
      <c r="N463" s="160">
        <f t="shared" si="220"/>
        <v>5996.1473999999998</v>
      </c>
      <c r="O463" s="161">
        <v>1535.6</v>
      </c>
      <c r="P463" s="161">
        <v>4014.5474000000004</v>
      </c>
      <c r="Q463" s="161">
        <v>400</v>
      </c>
      <c r="R463" s="162">
        <v>46</v>
      </c>
      <c r="S463" s="164">
        <f t="shared" si="213"/>
        <v>-692.05259999999907</v>
      </c>
      <c r="T463" s="161">
        <f t="shared" si="213"/>
        <v>0</v>
      </c>
      <c r="U463" s="161">
        <f t="shared" si="213"/>
        <v>-692.05259999999907</v>
      </c>
      <c r="V463" s="161">
        <f t="shared" si="213"/>
        <v>0</v>
      </c>
      <c r="W463" s="163">
        <f t="shared" si="213"/>
        <v>0</v>
      </c>
      <c r="X463" s="160">
        <f t="shared" si="207"/>
        <v>89.652632995424781</v>
      </c>
      <c r="Y463" s="161">
        <f t="shared" si="207"/>
        <v>100</v>
      </c>
      <c r="Z463" s="161">
        <f t="shared" si="207"/>
        <v>85.296124590999895</v>
      </c>
      <c r="AA463" s="161">
        <f t="shared" si="207"/>
        <v>100</v>
      </c>
      <c r="AB463" s="162">
        <f t="shared" si="207"/>
        <v>100</v>
      </c>
      <c r="AC463" s="165"/>
      <c r="AD463" s="166"/>
      <c r="AE463" s="167"/>
    </row>
    <row r="464" spans="1:31" ht="12.95" customHeight="1" x14ac:dyDescent="0.25">
      <c r="A464" s="171">
        <v>1419</v>
      </c>
      <c r="B464" s="158">
        <v>456</v>
      </c>
      <c r="C464" s="159" t="s">
        <v>1659</v>
      </c>
      <c r="D464" s="160">
        <f t="shared" si="208"/>
        <v>5326.7</v>
      </c>
      <c r="E464" s="161">
        <v>1430.8</v>
      </c>
      <c r="F464" s="161">
        <v>3895.9</v>
      </c>
      <c r="G464" s="161">
        <v>0</v>
      </c>
      <c r="H464" s="162">
        <v>0</v>
      </c>
      <c r="I464" s="160">
        <f t="shared" si="210"/>
        <v>5360.2</v>
      </c>
      <c r="J464" s="161">
        <v>1430.8</v>
      </c>
      <c r="K464" s="161">
        <v>3895.9</v>
      </c>
      <c r="L464" s="161">
        <v>0</v>
      </c>
      <c r="M464" s="163">
        <v>33.5</v>
      </c>
      <c r="N464" s="160">
        <f t="shared" si="220"/>
        <v>5094.1094000000003</v>
      </c>
      <c r="O464" s="161">
        <v>1430.8</v>
      </c>
      <c r="P464" s="161">
        <v>3629.8094000000001</v>
      </c>
      <c r="Q464" s="161">
        <v>0</v>
      </c>
      <c r="R464" s="162">
        <v>33.5</v>
      </c>
      <c r="S464" s="164">
        <f t="shared" si="213"/>
        <v>-266.09059999999954</v>
      </c>
      <c r="T464" s="161">
        <f t="shared" si="213"/>
        <v>0</v>
      </c>
      <c r="U464" s="161">
        <f t="shared" si="213"/>
        <v>-266.09059999999999</v>
      </c>
      <c r="V464" s="161">
        <f t="shared" si="213"/>
        <v>0</v>
      </c>
      <c r="W464" s="163">
        <f t="shared" si="213"/>
        <v>0</v>
      </c>
      <c r="X464" s="160">
        <f t="shared" si="207"/>
        <v>95.035808365359514</v>
      </c>
      <c r="Y464" s="161">
        <f t="shared" si="207"/>
        <v>100</v>
      </c>
      <c r="Z464" s="161">
        <f t="shared" si="207"/>
        <v>93.169983829153722</v>
      </c>
      <c r="AA464" s="161">
        <f t="shared" si="207"/>
        <v>0</v>
      </c>
      <c r="AB464" s="162">
        <f t="shared" si="207"/>
        <v>100</v>
      </c>
      <c r="AC464" s="165"/>
      <c r="AD464" s="166"/>
      <c r="AE464" s="167"/>
    </row>
    <row r="465" spans="1:31" ht="12.95" customHeight="1" x14ac:dyDescent="0.25">
      <c r="A465" s="171">
        <v>1420</v>
      </c>
      <c r="B465" s="158">
        <v>457</v>
      </c>
      <c r="C465" s="159" t="s">
        <v>1660</v>
      </c>
      <c r="D465" s="160">
        <f t="shared" si="208"/>
        <v>2776.6</v>
      </c>
      <c r="E465" s="161">
        <v>1070.9000000000001</v>
      </c>
      <c r="F465" s="161">
        <v>1515.6</v>
      </c>
      <c r="G465" s="161">
        <v>190.1</v>
      </c>
      <c r="H465" s="162">
        <v>0</v>
      </c>
      <c r="I465" s="160">
        <f t="shared" si="210"/>
        <v>2794.9</v>
      </c>
      <c r="J465" s="161">
        <v>1070.9000000000001</v>
      </c>
      <c r="K465" s="161">
        <v>1515.6000000000001</v>
      </c>
      <c r="L465" s="161">
        <v>190.1</v>
      </c>
      <c r="M465" s="163">
        <v>18.3</v>
      </c>
      <c r="N465" s="160">
        <f t="shared" si="220"/>
        <v>2794.9</v>
      </c>
      <c r="O465" s="161">
        <v>1070.9000000000001</v>
      </c>
      <c r="P465" s="161">
        <v>1515.6000000000001</v>
      </c>
      <c r="Q465" s="161">
        <v>190.1</v>
      </c>
      <c r="R465" s="162">
        <v>18.3</v>
      </c>
      <c r="S465" s="164">
        <f t="shared" si="213"/>
        <v>0</v>
      </c>
      <c r="T465" s="161">
        <f t="shared" si="213"/>
        <v>0</v>
      </c>
      <c r="U465" s="161">
        <f t="shared" si="213"/>
        <v>0</v>
      </c>
      <c r="V465" s="161">
        <f t="shared" si="213"/>
        <v>0</v>
      </c>
      <c r="W465" s="163">
        <f t="shared" si="213"/>
        <v>0</v>
      </c>
      <c r="X465" s="160">
        <f t="shared" si="207"/>
        <v>100</v>
      </c>
      <c r="Y465" s="161">
        <f t="shared" si="207"/>
        <v>100</v>
      </c>
      <c r="Z465" s="161">
        <f t="shared" si="207"/>
        <v>100</v>
      </c>
      <c r="AA465" s="161">
        <f t="shared" si="207"/>
        <v>100</v>
      </c>
      <c r="AB465" s="162">
        <f t="shared" si="207"/>
        <v>100</v>
      </c>
      <c r="AC465" s="165"/>
      <c r="AD465" s="166"/>
      <c r="AE465" s="167"/>
    </row>
    <row r="466" spans="1:31" ht="12.95" customHeight="1" x14ac:dyDescent="0.25">
      <c r="A466" s="158"/>
      <c r="B466" s="158">
        <v>458</v>
      </c>
      <c r="C466" s="159"/>
      <c r="D466" s="160"/>
      <c r="E466" s="161"/>
      <c r="F466" s="161"/>
      <c r="G466" s="161"/>
      <c r="H466" s="162"/>
      <c r="I466" s="160"/>
      <c r="J466" s="161"/>
      <c r="K466" s="161"/>
      <c r="L466" s="161"/>
      <c r="M466" s="163">
        <v>0</v>
      </c>
      <c r="N466" s="160"/>
      <c r="O466" s="161"/>
      <c r="P466" s="161"/>
      <c r="Q466" s="161"/>
      <c r="R466" s="162"/>
      <c r="S466" s="164"/>
      <c r="T466" s="161"/>
      <c r="U466" s="161"/>
      <c r="V466" s="161"/>
      <c r="W466" s="163"/>
      <c r="X466" s="160"/>
      <c r="Y466" s="161"/>
      <c r="Z466" s="161"/>
      <c r="AA466" s="161"/>
      <c r="AB466" s="162"/>
      <c r="AC466" s="165"/>
      <c r="AD466" s="166"/>
      <c r="AE466" s="167"/>
    </row>
    <row r="467" spans="1:31" ht="12.95" customHeight="1" x14ac:dyDescent="0.25">
      <c r="A467" s="158"/>
      <c r="B467" s="158">
        <v>459</v>
      </c>
      <c r="C467" s="152" t="s">
        <v>1661</v>
      </c>
      <c r="D467" s="156">
        <f t="shared" ref="D467:D510" si="221">SUM(E467:H467)</f>
        <v>337522.69999999995</v>
      </c>
      <c r="E467" s="153">
        <f>E468+E469</f>
        <v>81020.800000000003</v>
      </c>
      <c r="F467" s="153">
        <f t="shared" ref="F467:H467" si="222">F468+F469</f>
        <v>251824.09999999998</v>
      </c>
      <c r="G467" s="153">
        <f t="shared" si="222"/>
        <v>4677.7999999999993</v>
      </c>
      <c r="H467" s="154">
        <f t="shared" si="222"/>
        <v>0</v>
      </c>
      <c r="I467" s="156">
        <f t="shared" ref="I467:I510" si="223">SUM(J467:M467)</f>
        <v>350413.39999999997</v>
      </c>
      <c r="J467" s="153">
        <f>J468+J469</f>
        <v>81020.800000000003</v>
      </c>
      <c r="K467" s="153">
        <f>K468+K469</f>
        <v>261671.5</v>
      </c>
      <c r="L467" s="153">
        <f t="shared" ref="L467:M467" si="224">L468+L469</f>
        <v>4677.7999999999993</v>
      </c>
      <c r="M467" s="155">
        <f t="shared" si="224"/>
        <v>3043.3000000000006</v>
      </c>
      <c r="N467" s="156">
        <f>N468+N469</f>
        <v>338452.29849999998</v>
      </c>
      <c r="O467" s="153">
        <f t="shared" ref="O467:R467" si="225">O468+O469</f>
        <v>81020.800000000003</v>
      </c>
      <c r="P467" s="153">
        <f t="shared" si="225"/>
        <v>249710.39849999995</v>
      </c>
      <c r="Q467" s="153">
        <f t="shared" si="225"/>
        <v>4677.7999999999993</v>
      </c>
      <c r="R467" s="154">
        <f t="shared" si="225"/>
        <v>3043.3000000000006</v>
      </c>
      <c r="S467" s="157">
        <f t="shared" ref="S467:W510" si="226">N467-I467</f>
        <v>-11961.10149999999</v>
      </c>
      <c r="T467" s="153">
        <f t="shared" si="226"/>
        <v>0</v>
      </c>
      <c r="U467" s="153">
        <f t="shared" si="226"/>
        <v>-11961.101500000048</v>
      </c>
      <c r="V467" s="153">
        <f t="shared" si="226"/>
        <v>0</v>
      </c>
      <c r="W467" s="155">
        <f t="shared" si="226"/>
        <v>0</v>
      </c>
      <c r="X467" s="156">
        <f t="shared" si="207"/>
        <v>96.586574172106438</v>
      </c>
      <c r="Y467" s="153">
        <f t="shared" si="207"/>
        <v>100</v>
      </c>
      <c r="Z467" s="153">
        <f t="shared" si="207"/>
        <v>95.428962840813753</v>
      </c>
      <c r="AA467" s="153">
        <f t="shared" si="207"/>
        <v>100</v>
      </c>
      <c r="AB467" s="154">
        <f t="shared" si="207"/>
        <v>100</v>
      </c>
      <c r="AC467" s="147"/>
      <c r="AD467" s="166"/>
      <c r="AE467" s="167"/>
    </row>
    <row r="468" spans="1:31" s="170" customFormat="1" ht="12.95" customHeight="1" x14ac:dyDescent="0.2">
      <c r="A468" s="158"/>
      <c r="B468" s="158">
        <v>460</v>
      </c>
      <c r="C468" s="152" t="s">
        <v>1287</v>
      </c>
      <c r="D468" s="156">
        <f t="shared" si="221"/>
        <v>222808.5</v>
      </c>
      <c r="E468" s="153">
        <f>E470</f>
        <v>43165</v>
      </c>
      <c r="F468" s="153">
        <f t="shared" ref="F468:H468" si="227">F470</f>
        <v>175990.39999999999</v>
      </c>
      <c r="G468" s="153">
        <f t="shared" si="227"/>
        <v>3653.1</v>
      </c>
      <c r="H468" s="154">
        <f t="shared" si="227"/>
        <v>0</v>
      </c>
      <c r="I468" s="156">
        <f t="shared" si="223"/>
        <v>232940.19999999998</v>
      </c>
      <c r="J468" s="153">
        <f>J470</f>
        <v>43165</v>
      </c>
      <c r="K468" s="153">
        <f>K470</f>
        <v>185728.3</v>
      </c>
      <c r="L468" s="153">
        <f t="shared" ref="L468:M468" si="228">L470</f>
        <v>3653.1</v>
      </c>
      <c r="M468" s="155">
        <f t="shared" si="228"/>
        <v>393.8</v>
      </c>
      <c r="N468" s="156">
        <f>N470</f>
        <v>224839.85419999994</v>
      </c>
      <c r="O468" s="153">
        <f t="shared" ref="O468:R468" si="229">O470</f>
        <v>43165</v>
      </c>
      <c r="P468" s="153">
        <f t="shared" si="229"/>
        <v>177627.95419999995</v>
      </c>
      <c r="Q468" s="153">
        <f t="shared" si="229"/>
        <v>3653.1</v>
      </c>
      <c r="R468" s="154">
        <f t="shared" si="229"/>
        <v>393.8</v>
      </c>
      <c r="S468" s="157">
        <f t="shared" si="226"/>
        <v>-8100.3458000000392</v>
      </c>
      <c r="T468" s="153">
        <f t="shared" si="226"/>
        <v>0</v>
      </c>
      <c r="U468" s="153">
        <f t="shared" si="226"/>
        <v>-8100.3458000000392</v>
      </c>
      <c r="V468" s="153">
        <f t="shared" si="226"/>
        <v>0</v>
      </c>
      <c r="W468" s="155">
        <f t="shared" si="226"/>
        <v>0</v>
      </c>
      <c r="X468" s="156">
        <f t="shared" ref="X468:AB531" si="230">IF(I468=0,0,N468/I468*100)</f>
        <v>96.522564246102633</v>
      </c>
      <c r="Y468" s="153">
        <f t="shared" si="230"/>
        <v>100</v>
      </c>
      <c r="Z468" s="153">
        <f t="shared" si="230"/>
        <v>95.638604456079108</v>
      </c>
      <c r="AA468" s="153">
        <f t="shared" si="230"/>
        <v>100</v>
      </c>
      <c r="AB468" s="154">
        <f t="shared" si="230"/>
        <v>100</v>
      </c>
      <c r="AC468" s="147"/>
      <c r="AD468" s="167"/>
      <c r="AE468" s="167"/>
    </row>
    <row r="469" spans="1:31" s="170" customFormat="1" ht="12.95" customHeight="1" x14ac:dyDescent="0.2">
      <c r="A469" s="158"/>
      <c r="B469" s="158">
        <v>461</v>
      </c>
      <c r="C469" s="152" t="s">
        <v>1288</v>
      </c>
      <c r="D469" s="156">
        <f t="shared" si="221"/>
        <v>114714.2</v>
      </c>
      <c r="E469" s="153">
        <f>SUM(E471:E510)</f>
        <v>37855.800000000003</v>
      </c>
      <c r="F469" s="153">
        <f t="shared" ref="F469:H469" si="231">SUM(F471:F510)</f>
        <v>75833.7</v>
      </c>
      <c r="G469" s="153">
        <f t="shared" si="231"/>
        <v>1024.6999999999998</v>
      </c>
      <c r="H469" s="154">
        <f t="shared" si="231"/>
        <v>0</v>
      </c>
      <c r="I469" s="156">
        <f t="shared" si="223"/>
        <v>117473.2</v>
      </c>
      <c r="J469" s="153">
        <f>SUM(J471:J510)</f>
        <v>37855.800000000003</v>
      </c>
      <c r="K469" s="153">
        <f>SUM(K471:K510)</f>
        <v>75943.199999999997</v>
      </c>
      <c r="L469" s="153">
        <f t="shared" ref="L469:M469" si="232">SUM(L471:L510)</f>
        <v>1024.6999999999998</v>
      </c>
      <c r="M469" s="155">
        <f t="shared" si="232"/>
        <v>2649.5000000000005</v>
      </c>
      <c r="N469" s="156">
        <f>SUM(N471:N510)</f>
        <v>113612.44430000002</v>
      </c>
      <c r="O469" s="153">
        <f t="shared" ref="O469:R469" si="233">SUM(O471:O510)</f>
        <v>37855.800000000003</v>
      </c>
      <c r="P469" s="153">
        <f t="shared" si="233"/>
        <v>72082.444300000017</v>
      </c>
      <c r="Q469" s="153">
        <f t="shared" si="233"/>
        <v>1024.6999999999998</v>
      </c>
      <c r="R469" s="154">
        <f t="shared" si="233"/>
        <v>2649.5000000000005</v>
      </c>
      <c r="S469" s="157">
        <f t="shared" si="226"/>
        <v>-3860.7556999999797</v>
      </c>
      <c r="T469" s="153">
        <f t="shared" si="226"/>
        <v>0</v>
      </c>
      <c r="U469" s="153">
        <f t="shared" si="226"/>
        <v>-3860.7556999999797</v>
      </c>
      <c r="V469" s="153">
        <f t="shared" si="226"/>
        <v>0</v>
      </c>
      <c r="W469" s="155">
        <f t="shared" si="226"/>
        <v>0</v>
      </c>
      <c r="X469" s="156">
        <f t="shared" si="230"/>
        <v>96.713500866580645</v>
      </c>
      <c r="Y469" s="153">
        <f t="shared" si="230"/>
        <v>100</v>
      </c>
      <c r="Z469" s="153">
        <f t="shared" si="230"/>
        <v>94.916258861886277</v>
      </c>
      <c r="AA469" s="153">
        <f t="shared" si="230"/>
        <v>100</v>
      </c>
      <c r="AB469" s="154">
        <f t="shared" si="230"/>
        <v>100</v>
      </c>
      <c r="AC469" s="147"/>
      <c r="AD469" s="167"/>
      <c r="AE469" s="167"/>
    </row>
    <row r="470" spans="1:31" ht="12.95" customHeight="1" x14ac:dyDescent="0.25">
      <c r="A470" s="171">
        <v>1421</v>
      </c>
      <c r="B470" s="158">
        <v>462</v>
      </c>
      <c r="C470" s="159" t="s">
        <v>1313</v>
      </c>
      <c r="D470" s="160">
        <f t="shared" si="221"/>
        <v>222808.5</v>
      </c>
      <c r="E470" s="161">
        <v>43165</v>
      </c>
      <c r="F470" s="161">
        <v>175990.39999999999</v>
      </c>
      <c r="G470" s="161">
        <v>3653.1</v>
      </c>
      <c r="H470" s="162">
        <v>0</v>
      </c>
      <c r="I470" s="160">
        <f t="shared" si="223"/>
        <v>232940.19999999998</v>
      </c>
      <c r="J470" s="161">
        <v>43165</v>
      </c>
      <c r="K470" s="161">
        <v>185728.3</v>
      </c>
      <c r="L470" s="161">
        <v>3653.1</v>
      </c>
      <c r="M470" s="163">
        <v>393.8</v>
      </c>
      <c r="N470" s="160">
        <f t="shared" ref="N470:N510" si="234">SUM(O470:R470)</f>
        <v>224839.85419999994</v>
      </c>
      <c r="O470" s="161">
        <v>43165</v>
      </c>
      <c r="P470" s="161">
        <v>177627.95419999995</v>
      </c>
      <c r="Q470" s="161">
        <v>3653.1</v>
      </c>
      <c r="R470" s="162">
        <v>393.8</v>
      </c>
      <c r="S470" s="164">
        <f t="shared" si="226"/>
        <v>-8100.3458000000392</v>
      </c>
      <c r="T470" s="161">
        <f t="shared" si="226"/>
        <v>0</v>
      </c>
      <c r="U470" s="161">
        <f t="shared" si="226"/>
        <v>-8100.3458000000392</v>
      </c>
      <c r="V470" s="161">
        <f t="shared" si="226"/>
        <v>0</v>
      </c>
      <c r="W470" s="163">
        <f t="shared" si="226"/>
        <v>0</v>
      </c>
      <c r="X470" s="160">
        <f t="shared" si="230"/>
        <v>96.522564246102633</v>
      </c>
      <c r="Y470" s="161">
        <f t="shared" si="230"/>
        <v>100</v>
      </c>
      <c r="Z470" s="161">
        <f t="shared" si="230"/>
        <v>95.638604456079108</v>
      </c>
      <c r="AA470" s="161">
        <f t="shared" si="230"/>
        <v>100</v>
      </c>
      <c r="AB470" s="162">
        <f t="shared" si="230"/>
        <v>100</v>
      </c>
      <c r="AC470" s="165"/>
      <c r="AD470" s="166"/>
      <c r="AE470" s="167"/>
    </row>
    <row r="471" spans="1:31" ht="12.95" customHeight="1" x14ac:dyDescent="0.25">
      <c r="A471" s="171">
        <v>1422</v>
      </c>
      <c r="B471" s="158">
        <v>463</v>
      </c>
      <c r="C471" s="159" t="s">
        <v>1598</v>
      </c>
      <c r="D471" s="160">
        <f t="shared" si="221"/>
        <v>2341.1</v>
      </c>
      <c r="E471" s="161">
        <v>1062.7</v>
      </c>
      <c r="F471" s="161">
        <v>1209.5</v>
      </c>
      <c r="G471" s="161">
        <v>68.900000000000006</v>
      </c>
      <c r="H471" s="162">
        <v>0</v>
      </c>
      <c r="I471" s="160">
        <f t="shared" si="223"/>
        <v>2464.4</v>
      </c>
      <c r="J471" s="161">
        <v>1062.7</v>
      </c>
      <c r="K471" s="161">
        <v>1319</v>
      </c>
      <c r="L471" s="161">
        <v>68.900000000000006</v>
      </c>
      <c r="M471" s="163">
        <v>13.8</v>
      </c>
      <c r="N471" s="160">
        <f t="shared" si="234"/>
        <v>2452.0271000000007</v>
      </c>
      <c r="O471" s="161">
        <v>1062.7</v>
      </c>
      <c r="P471" s="161">
        <v>1306.6271000000002</v>
      </c>
      <c r="Q471" s="161">
        <v>68.900000000000006</v>
      </c>
      <c r="R471" s="162">
        <v>13.8</v>
      </c>
      <c r="S471" s="164">
        <f t="shared" si="226"/>
        <v>-12.37289999999939</v>
      </c>
      <c r="T471" s="161">
        <f t="shared" si="226"/>
        <v>0</v>
      </c>
      <c r="U471" s="161">
        <f t="shared" si="226"/>
        <v>-12.372899999999845</v>
      </c>
      <c r="V471" s="161">
        <f t="shared" si="226"/>
        <v>0</v>
      </c>
      <c r="W471" s="163">
        <f t="shared" si="226"/>
        <v>0</v>
      </c>
      <c r="X471" s="160">
        <f t="shared" si="230"/>
        <v>99.497934588540843</v>
      </c>
      <c r="Y471" s="161">
        <f t="shared" si="230"/>
        <v>100</v>
      </c>
      <c r="Z471" s="161">
        <f t="shared" si="230"/>
        <v>99.061948445792282</v>
      </c>
      <c r="AA471" s="161">
        <f t="shared" si="230"/>
        <v>100</v>
      </c>
      <c r="AB471" s="162">
        <f t="shared" si="230"/>
        <v>100</v>
      </c>
      <c r="AC471" s="165"/>
      <c r="AD471" s="166"/>
      <c r="AE471" s="167"/>
    </row>
    <row r="472" spans="1:31" ht="12.95" customHeight="1" x14ac:dyDescent="0.25">
      <c r="A472" s="171">
        <v>1423</v>
      </c>
      <c r="B472" s="158">
        <v>464</v>
      </c>
      <c r="C472" s="159" t="s">
        <v>1662</v>
      </c>
      <c r="D472" s="160">
        <f t="shared" si="221"/>
        <v>3465.4</v>
      </c>
      <c r="E472" s="161">
        <v>1054.9000000000001</v>
      </c>
      <c r="F472" s="161">
        <v>2410.5</v>
      </c>
      <c r="G472" s="161">
        <v>0</v>
      </c>
      <c r="H472" s="162">
        <v>0</v>
      </c>
      <c r="I472" s="160">
        <f t="shared" si="223"/>
        <v>3487.9</v>
      </c>
      <c r="J472" s="161">
        <v>1054.9000000000001</v>
      </c>
      <c r="K472" s="161">
        <v>2410.5</v>
      </c>
      <c r="L472" s="161">
        <v>0</v>
      </c>
      <c r="M472" s="163">
        <v>22.5</v>
      </c>
      <c r="N472" s="160">
        <f t="shared" si="234"/>
        <v>3352.5106000000001</v>
      </c>
      <c r="O472" s="161">
        <v>1054.9000000000001</v>
      </c>
      <c r="P472" s="161">
        <v>2275.1106</v>
      </c>
      <c r="Q472" s="161">
        <v>0</v>
      </c>
      <c r="R472" s="162">
        <v>22.5</v>
      </c>
      <c r="S472" s="164">
        <f t="shared" si="226"/>
        <v>-135.38940000000002</v>
      </c>
      <c r="T472" s="161">
        <f t="shared" si="226"/>
        <v>0</v>
      </c>
      <c r="U472" s="161">
        <f t="shared" si="226"/>
        <v>-135.38940000000002</v>
      </c>
      <c r="V472" s="161">
        <f t="shared" si="226"/>
        <v>0</v>
      </c>
      <c r="W472" s="163">
        <f t="shared" si="226"/>
        <v>0</v>
      </c>
      <c r="X472" s="160">
        <f t="shared" si="230"/>
        <v>96.118311878207521</v>
      </c>
      <c r="Y472" s="161">
        <f t="shared" si="230"/>
        <v>100</v>
      </c>
      <c r="Z472" s="161">
        <f t="shared" si="230"/>
        <v>94.383347853142496</v>
      </c>
      <c r="AA472" s="161">
        <f t="shared" si="230"/>
        <v>0</v>
      </c>
      <c r="AB472" s="162">
        <f t="shared" si="230"/>
        <v>100</v>
      </c>
      <c r="AC472" s="165"/>
      <c r="AD472" s="166"/>
      <c r="AE472" s="167"/>
    </row>
    <row r="473" spans="1:31" ht="12.95" customHeight="1" x14ac:dyDescent="0.25">
      <c r="A473" s="171">
        <v>1424</v>
      </c>
      <c r="B473" s="158">
        <v>465</v>
      </c>
      <c r="C473" s="159" t="s">
        <v>1663</v>
      </c>
      <c r="D473" s="160">
        <f t="shared" si="221"/>
        <v>3210.9</v>
      </c>
      <c r="E473" s="161">
        <v>1038.9000000000001</v>
      </c>
      <c r="F473" s="161">
        <v>2172</v>
      </c>
      <c r="G473" s="161">
        <v>0</v>
      </c>
      <c r="H473" s="162">
        <v>0</v>
      </c>
      <c r="I473" s="160">
        <f t="shared" si="223"/>
        <v>3242.7000000000003</v>
      </c>
      <c r="J473" s="161">
        <v>1038.9000000000001</v>
      </c>
      <c r="K473" s="161">
        <v>2172</v>
      </c>
      <c r="L473" s="161">
        <v>0</v>
      </c>
      <c r="M473" s="163">
        <v>31.8</v>
      </c>
      <c r="N473" s="160">
        <f t="shared" si="234"/>
        <v>2952.5069000000003</v>
      </c>
      <c r="O473" s="161">
        <v>1038.9000000000001</v>
      </c>
      <c r="P473" s="161">
        <v>1881.8069</v>
      </c>
      <c r="Q473" s="161">
        <v>0</v>
      </c>
      <c r="R473" s="162">
        <v>31.8</v>
      </c>
      <c r="S473" s="164">
        <f t="shared" si="226"/>
        <v>-290.19309999999996</v>
      </c>
      <c r="T473" s="161">
        <f t="shared" si="226"/>
        <v>0</v>
      </c>
      <c r="U473" s="161">
        <f t="shared" si="226"/>
        <v>-290.19309999999996</v>
      </c>
      <c r="V473" s="161">
        <f t="shared" si="226"/>
        <v>0</v>
      </c>
      <c r="W473" s="163">
        <f t="shared" si="226"/>
        <v>0</v>
      </c>
      <c r="X473" s="160">
        <f t="shared" si="230"/>
        <v>91.050880439140229</v>
      </c>
      <c r="Y473" s="161">
        <f t="shared" si="230"/>
        <v>100</v>
      </c>
      <c r="Z473" s="161">
        <f t="shared" si="230"/>
        <v>86.639360036832414</v>
      </c>
      <c r="AA473" s="161">
        <f t="shared" si="230"/>
        <v>0</v>
      </c>
      <c r="AB473" s="162">
        <f t="shared" si="230"/>
        <v>100</v>
      </c>
      <c r="AC473" s="165"/>
      <c r="AD473" s="166"/>
      <c r="AE473" s="167"/>
    </row>
    <row r="474" spans="1:31" ht="12.95" customHeight="1" x14ac:dyDescent="0.25">
      <c r="A474" s="171">
        <v>1425</v>
      </c>
      <c r="B474" s="158">
        <v>466</v>
      </c>
      <c r="C474" s="159" t="s">
        <v>1664</v>
      </c>
      <c r="D474" s="160">
        <f t="shared" si="221"/>
        <v>1978.7</v>
      </c>
      <c r="E474" s="161">
        <v>968.7</v>
      </c>
      <c r="F474" s="161">
        <v>993.7</v>
      </c>
      <c r="G474" s="161">
        <v>16.3</v>
      </c>
      <c r="H474" s="162">
        <v>0</v>
      </c>
      <c r="I474" s="160">
        <f t="shared" si="223"/>
        <v>2003.5</v>
      </c>
      <c r="J474" s="161">
        <v>968.7</v>
      </c>
      <c r="K474" s="161">
        <v>993.69999999999993</v>
      </c>
      <c r="L474" s="161">
        <v>16.3</v>
      </c>
      <c r="M474" s="163">
        <v>24.8</v>
      </c>
      <c r="N474" s="160">
        <f t="shared" si="234"/>
        <v>1922.4036999999998</v>
      </c>
      <c r="O474" s="161">
        <v>968.7</v>
      </c>
      <c r="P474" s="161">
        <v>912.6037</v>
      </c>
      <c r="Q474" s="161">
        <v>16.3</v>
      </c>
      <c r="R474" s="162">
        <v>24.8</v>
      </c>
      <c r="S474" s="164">
        <f t="shared" si="226"/>
        <v>-81.096300000000156</v>
      </c>
      <c r="T474" s="161">
        <f t="shared" si="226"/>
        <v>0</v>
      </c>
      <c r="U474" s="161">
        <f t="shared" si="226"/>
        <v>-81.096299999999928</v>
      </c>
      <c r="V474" s="161">
        <f t="shared" si="226"/>
        <v>0</v>
      </c>
      <c r="W474" s="163">
        <f t="shared" si="226"/>
        <v>0</v>
      </c>
      <c r="X474" s="160">
        <f t="shared" si="230"/>
        <v>95.952268530072374</v>
      </c>
      <c r="Y474" s="161">
        <f t="shared" si="230"/>
        <v>100</v>
      </c>
      <c r="Z474" s="161">
        <f t="shared" si="230"/>
        <v>91.838955419140589</v>
      </c>
      <c r="AA474" s="161">
        <f t="shared" si="230"/>
        <v>100</v>
      </c>
      <c r="AB474" s="162">
        <f t="shared" si="230"/>
        <v>100</v>
      </c>
      <c r="AC474" s="165"/>
      <c r="AD474" s="166"/>
      <c r="AE474" s="167"/>
    </row>
    <row r="475" spans="1:31" ht="12.95" customHeight="1" x14ac:dyDescent="0.25">
      <c r="A475" s="171">
        <v>1426</v>
      </c>
      <c r="B475" s="158">
        <v>467</v>
      </c>
      <c r="C475" s="159" t="s">
        <v>1665</v>
      </c>
      <c r="D475" s="160">
        <f t="shared" si="221"/>
        <v>1815.4</v>
      </c>
      <c r="E475" s="161">
        <v>853.6</v>
      </c>
      <c r="F475" s="161">
        <v>961.8</v>
      </c>
      <c r="G475" s="161">
        <v>0</v>
      </c>
      <c r="H475" s="162">
        <v>0</v>
      </c>
      <c r="I475" s="160">
        <f t="shared" si="223"/>
        <v>1839.1000000000001</v>
      </c>
      <c r="J475" s="161">
        <v>853.6</v>
      </c>
      <c r="K475" s="161">
        <v>961.80000000000007</v>
      </c>
      <c r="L475" s="161">
        <v>0</v>
      </c>
      <c r="M475" s="163">
        <v>23.7</v>
      </c>
      <c r="N475" s="160">
        <f t="shared" si="234"/>
        <v>1817.1928</v>
      </c>
      <c r="O475" s="161">
        <v>853.6</v>
      </c>
      <c r="P475" s="161">
        <v>939.89279999999997</v>
      </c>
      <c r="Q475" s="161">
        <v>0</v>
      </c>
      <c r="R475" s="162">
        <v>23.7</v>
      </c>
      <c r="S475" s="164">
        <f t="shared" si="226"/>
        <v>-21.907200000000103</v>
      </c>
      <c r="T475" s="161">
        <f t="shared" si="226"/>
        <v>0</v>
      </c>
      <c r="U475" s="161">
        <f t="shared" si="226"/>
        <v>-21.907200000000103</v>
      </c>
      <c r="V475" s="161">
        <f t="shared" si="226"/>
        <v>0</v>
      </c>
      <c r="W475" s="163">
        <f t="shared" si="226"/>
        <v>0</v>
      </c>
      <c r="X475" s="160">
        <f t="shared" si="230"/>
        <v>98.808808656408019</v>
      </c>
      <c r="Y475" s="161">
        <f t="shared" si="230"/>
        <v>100</v>
      </c>
      <c r="Z475" s="161">
        <f t="shared" si="230"/>
        <v>97.722270742358063</v>
      </c>
      <c r="AA475" s="161">
        <f t="shared" si="230"/>
        <v>0</v>
      </c>
      <c r="AB475" s="162">
        <f t="shared" si="230"/>
        <v>100</v>
      </c>
      <c r="AC475" s="165"/>
      <c r="AD475" s="166"/>
      <c r="AE475" s="167"/>
    </row>
    <row r="476" spans="1:31" ht="12.95" customHeight="1" x14ac:dyDescent="0.25">
      <c r="A476" s="171">
        <v>1427</v>
      </c>
      <c r="B476" s="158">
        <v>468</v>
      </c>
      <c r="C476" s="159" t="s">
        <v>1666</v>
      </c>
      <c r="D476" s="160">
        <f t="shared" si="221"/>
        <v>3269.9</v>
      </c>
      <c r="E476" s="161">
        <v>1351.4</v>
      </c>
      <c r="F476" s="161">
        <v>1910.6</v>
      </c>
      <c r="G476" s="161">
        <v>7.9</v>
      </c>
      <c r="H476" s="162">
        <v>0</v>
      </c>
      <c r="I476" s="160">
        <f t="shared" si="223"/>
        <v>3315.8</v>
      </c>
      <c r="J476" s="161">
        <v>1351.4</v>
      </c>
      <c r="K476" s="161">
        <v>1910.6000000000001</v>
      </c>
      <c r="L476" s="161">
        <v>7.9</v>
      </c>
      <c r="M476" s="163">
        <v>45.9</v>
      </c>
      <c r="N476" s="160">
        <f t="shared" si="234"/>
        <v>3222.1111000000001</v>
      </c>
      <c r="O476" s="161">
        <v>1351.4</v>
      </c>
      <c r="P476" s="161">
        <v>1816.9111</v>
      </c>
      <c r="Q476" s="161">
        <v>7.9</v>
      </c>
      <c r="R476" s="162">
        <v>45.9</v>
      </c>
      <c r="S476" s="164">
        <f t="shared" si="226"/>
        <v>-93.688900000000103</v>
      </c>
      <c r="T476" s="161">
        <f t="shared" si="226"/>
        <v>0</v>
      </c>
      <c r="U476" s="161">
        <f t="shared" si="226"/>
        <v>-93.688900000000103</v>
      </c>
      <c r="V476" s="161">
        <f t="shared" si="226"/>
        <v>0</v>
      </c>
      <c r="W476" s="163">
        <f t="shared" si="226"/>
        <v>0</v>
      </c>
      <c r="X476" s="160">
        <f t="shared" si="230"/>
        <v>97.174470715965981</v>
      </c>
      <c r="Y476" s="161">
        <f t="shared" si="230"/>
        <v>100</v>
      </c>
      <c r="Z476" s="161">
        <f t="shared" si="230"/>
        <v>95.096362399246303</v>
      </c>
      <c r="AA476" s="161">
        <f t="shared" si="230"/>
        <v>100</v>
      </c>
      <c r="AB476" s="162">
        <f t="shared" si="230"/>
        <v>100</v>
      </c>
      <c r="AC476" s="165"/>
      <c r="AD476" s="166"/>
      <c r="AE476" s="167"/>
    </row>
    <row r="477" spans="1:31" ht="12.95" customHeight="1" x14ac:dyDescent="0.25">
      <c r="A477" s="171">
        <v>1428</v>
      </c>
      <c r="B477" s="158">
        <v>469</v>
      </c>
      <c r="C477" s="159" t="s">
        <v>1520</v>
      </c>
      <c r="D477" s="160">
        <f t="shared" si="221"/>
        <v>2432.3000000000002</v>
      </c>
      <c r="E477" s="161">
        <v>1102.7</v>
      </c>
      <c r="F477" s="161">
        <v>1306.9000000000001</v>
      </c>
      <c r="G477" s="161">
        <v>22.7</v>
      </c>
      <c r="H477" s="162">
        <v>0</v>
      </c>
      <c r="I477" s="160">
        <f t="shared" si="223"/>
        <v>2449.3000000000002</v>
      </c>
      <c r="J477" s="161">
        <v>1102.7</v>
      </c>
      <c r="K477" s="161">
        <v>1306.9000000000001</v>
      </c>
      <c r="L477" s="161">
        <v>22.7</v>
      </c>
      <c r="M477" s="163">
        <v>17</v>
      </c>
      <c r="N477" s="160">
        <f t="shared" si="234"/>
        <v>2138.7548999999999</v>
      </c>
      <c r="O477" s="161">
        <v>1102.7</v>
      </c>
      <c r="P477" s="161">
        <v>996.35490000000004</v>
      </c>
      <c r="Q477" s="161">
        <v>22.7</v>
      </c>
      <c r="R477" s="162">
        <v>17</v>
      </c>
      <c r="S477" s="164">
        <f t="shared" si="226"/>
        <v>-310.54510000000028</v>
      </c>
      <c r="T477" s="161">
        <f t="shared" si="226"/>
        <v>0</v>
      </c>
      <c r="U477" s="161">
        <f t="shared" si="226"/>
        <v>-310.54510000000005</v>
      </c>
      <c r="V477" s="161">
        <f t="shared" si="226"/>
        <v>0</v>
      </c>
      <c r="W477" s="163">
        <f t="shared" si="226"/>
        <v>0</v>
      </c>
      <c r="X477" s="160">
        <f t="shared" si="230"/>
        <v>87.321067243702274</v>
      </c>
      <c r="Y477" s="161">
        <f t="shared" si="230"/>
        <v>100</v>
      </c>
      <c r="Z477" s="161">
        <f t="shared" si="230"/>
        <v>76.23803657510139</v>
      </c>
      <c r="AA477" s="161">
        <f t="shared" si="230"/>
        <v>100</v>
      </c>
      <c r="AB477" s="162">
        <f t="shared" si="230"/>
        <v>100</v>
      </c>
      <c r="AC477" s="165"/>
      <c r="AD477" s="166"/>
      <c r="AE477" s="167"/>
    </row>
    <row r="478" spans="1:31" ht="12.95" customHeight="1" x14ac:dyDescent="0.25">
      <c r="A478" s="171">
        <v>1429</v>
      </c>
      <c r="B478" s="158">
        <v>470</v>
      </c>
      <c r="C478" s="159" t="s">
        <v>1667</v>
      </c>
      <c r="D478" s="160">
        <f t="shared" si="221"/>
        <v>3187.8</v>
      </c>
      <c r="E478" s="161">
        <v>1179.9000000000001</v>
      </c>
      <c r="F478" s="161">
        <v>1991.7</v>
      </c>
      <c r="G478" s="161">
        <v>16.2</v>
      </c>
      <c r="H478" s="162">
        <v>0</v>
      </c>
      <c r="I478" s="160">
        <f t="shared" si="223"/>
        <v>3207.1000000000004</v>
      </c>
      <c r="J478" s="161">
        <v>1179.9000000000001</v>
      </c>
      <c r="K478" s="161">
        <v>1991.7</v>
      </c>
      <c r="L478" s="161">
        <v>16.2</v>
      </c>
      <c r="M478" s="163">
        <v>19.3</v>
      </c>
      <c r="N478" s="160">
        <f t="shared" si="234"/>
        <v>3204.4371000000001</v>
      </c>
      <c r="O478" s="161">
        <v>1179.9000000000001</v>
      </c>
      <c r="P478" s="161">
        <v>1989.0371</v>
      </c>
      <c r="Q478" s="161">
        <v>16.2</v>
      </c>
      <c r="R478" s="162">
        <v>19.3</v>
      </c>
      <c r="S478" s="164">
        <f t="shared" si="226"/>
        <v>-2.6629000000002634</v>
      </c>
      <c r="T478" s="161">
        <f t="shared" si="226"/>
        <v>0</v>
      </c>
      <c r="U478" s="161">
        <f t="shared" si="226"/>
        <v>-2.662900000000036</v>
      </c>
      <c r="V478" s="161">
        <f t="shared" si="226"/>
        <v>0</v>
      </c>
      <c r="W478" s="163">
        <f t="shared" si="226"/>
        <v>0</v>
      </c>
      <c r="X478" s="160">
        <f t="shared" si="230"/>
        <v>99.916968600916718</v>
      </c>
      <c r="Y478" s="161">
        <f t="shared" si="230"/>
        <v>100</v>
      </c>
      <c r="Z478" s="161">
        <f t="shared" si="230"/>
        <v>99.866300145604256</v>
      </c>
      <c r="AA478" s="161">
        <f t="shared" si="230"/>
        <v>100</v>
      </c>
      <c r="AB478" s="162">
        <f t="shared" si="230"/>
        <v>100</v>
      </c>
      <c r="AC478" s="165"/>
      <c r="AD478" s="166"/>
      <c r="AE478" s="167"/>
    </row>
    <row r="479" spans="1:31" ht="12.95" customHeight="1" x14ac:dyDescent="0.25">
      <c r="A479" s="171">
        <v>1430</v>
      </c>
      <c r="B479" s="158">
        <v>471</v>
      </c>
      <c r="C479" s="159" t="s">
        <v>1668</v>
      </c>
      <c r="D479" s="160">
        <f t="shared" si="221"/>
        <v>3994.8999999999996</v>
      </c>
      <c r="E479" s="161">
        <v>629.20000000000005</v>
      </c>
      <c r="F479" s="161">
        <v>3365.7</v>
      </c>
      <c r="G479" s="161">
        <v>0</v>
      </c>
      <c r="H479" s="162">
        <v>0</v>
      </c>
      <c r="I479" s="160">
        <f t="shared" si="223"/>
        <v>4073.4999999999995</v>
      </c>
      <c r="J479" s="161">
        <v>629.20000000000005</v>
      </c>
      <c r="K479" s="161">
        <v>3365.7</v>
      </c>
      <c r="L479" s="161">
        <v>0</v>
      </c>
      <c r="M479" s="163">
        <v>78.599999999999994</v>
      </c>
      <c r="N479" s="160">
        <f t="shared" si="234"/>
        <v>3824.1861999999996</v>
      </c>
      <c r="O479" s="161">
        <v>629.20000000000005</v>
      </c>
      <c r="P479" s="161">
        <v>3116.3861999999999</v>
      </c>
      <c r="Q479" s="161">
        <v>0</v>
      </c>
      <c r="R479" s="162">
        <v>78.599999999999994</v>
      </c>
      <c r="S479" s="164">
        <f t="shared" si="226"/>
        <v>-249.3137999999999</v>
      </c>
      <c r="T479" s="161">
        <f t="shared" si="226"/>
        <v>0</v>
      </c>
      <c r="U479" s="161">
        <f t="shared" si="226"/>
        <v>-249.3137999999999</v>
      </c>
      <c r="V479" s="161">
        <f t="shared" si="226"/>
        <v>0</v>
      </c>
      <c r="W479" s="163">
        <f t="shared" si="226"/>
        <v>0</v>
      </c>
      <c r="X479" s="160">
        <f t="shared" si="230"/>
        <v>93.879617036946115</v>
      </c>
      <c r="Y479" s="161">
        <f t="shared" si="230"/>
        <v>100</v>
      </c>
      <c r="Z479" s="161">
        <f t="shared" si="230"/>
        <v>92.59251270166682</v>
      </c>
      <c r="AA479" s="161">
        <f t="shared" si="230"/>
        <v>0</v>
      </c>
      <c r="AB479" s="162">
        <f t="shared" si="230"/>
        <v>100</v>
      </c>
      <c r="AC479" s="165"/>
      <c r="AD479" s="166"/>
      <c r="AE479" s="167"/>
    </row>
    <row r="480" spans="1:31" ht="12.95" customHeight="1" x14ac:dyDescent="0.25">
      <c r="A480" s="171">
        <v>1431</v>
      </c>
      <c r="B480" s="158">
        <v>472</v>
      </c>
      <c r="C480" s="159" t="s">
        <v>1669</v>
      </c>
      <c r="D480" s="160">
        <f t="shared" si="221"/>
        <v>3605.2000000000003</v>
      </c>
      <c r="E480" s="161">
        <v>1441</v>
      </c>
      <c r="F480" s="161">
        <v>2055.8000000000002</v>
      </c>
      <c r="G480" s="161">
        <v>108.4</v>
      </c>
      <c r="H480" s="162">
        <v>0</v>
      </c>
      <c r="I480" s="160">
        <f t="shared" si="223"/>
        <v>3630.8999999999996</v>
      </c>
      <c r="J480" s="161">
        <v>1441</v>
      </c>
      <c r="K480" s="161">
        <v>2055.7999999999997</v>
      </c>
      <c r="L480" s="161">
        <v>108.4</v>
      </c>
      <c r="M480" s="163">
        <v>25.7</v>
      </c>
      <c r="N480" s="160">
        <f t="shared" si="234"/>
        <v>3555.0893999999998</v>
      </c>
      <c r="O480" s="161">
        <v>1441</v>
      </c>
      <c r="P480" s="161">
        <v>1979.9893999999999</v>
      </c>
      <c r="Q480" s="161">
        <v>108.4</v>
      </c>
      <c r="R480" s="162">
        <v>25.7</v>
      </c>
      <c r="S480" s="164">
        <f t="shared" si="226"/>
        <v>-75.810599999999795</v>
      </c>
      <c r="T480" s="161">
        <f t="shared" si="226"/>
        <v>0</v>
      </c>
      <c r="U480" s="161">
        <f t="shared" si="226"/>
        <v>-75.810599999999795</v>
      </c>
      <c r="V480" s="161">
        <f t="shared" si="226"/>
        <v>0</v>
      </c>
      <c r="W480" s="163">
        <f t="shared" si="226"/>
        <v>0</v>
      </c>
      <c r="X480" s="160">
        <f t="shared" si="230"/>
        <v>97.91207138725936</v>
      </c>
      <c r="Y480" s="161">
        <f t="shared" si="230"/>
        <v>100</v>
      </c>
      <c r="Z480" s="161">
        <f t="shared" si="230"/>
        <v>96.312355287479335</v>
      </c>
      <c r="AA480" s="161">
        <f t="shared" si="230"/>
        <v>100</v>
      </c>
      <c r="AB480" s="162">
        <f t="shared" si="230"/>
        <v>100</v>
      </c>
      <c r="AC480" s="165"/>
      <c r="AD480" s="166"/>
      <c r="AE480" s="167"/>
    </row>
    <row r="481" spans="1:31" ht="12.95" customHeight="1" x14ac:dyDescent="0.25">
      <c r="A481" s="171">
        <v>1432</v>
      </c>
      <c r="B481" s="158">
        <v>473</v>
      </c>
      <c r="C481" s="159" t="s">
        <v>1670</v>
      </c>
      <c r="D481" s="160">
        <f t="shared" si="221"/>
        <v>1174.4000000000001</v>
      </c>
      <c r="E481" s="161">
        <v>726.1</v>
      </c>
      <c r="F481" s="161">
        <v>448.3</v>
      </c>
      <c r="G481" s="161">
        <v>0</v>
      </c>
      <c r="H481" s="162">
        <v>0</v>
      </c>
      <c r="I481" s="160">
        <f t="shared" si="223"/>
        <v>1218.5</v>
      </c>
      <c r="J481" s="161">
        <v>726.1</v>
      </c>
      <c r="K481" s="161">
        <v>448.3</v>
      </c>
      <c r="L481" s="161">
        <v>0</v>
      </c>
      <c r="M481" s="163">
        <v>44.1</v>
      </c>
      <c r="N481" s="160">
        <f t="shared" si="234"/>
        <v>1218.1987999999999</v>
      </c>
      <c r="O481" s="161">
        <v>726.1</v>
      </c>
      <c r="P481" s="161">
        <v>447.99880000000002</v>
      </c>
      <c r="Q481" s="161">
        <v>0</v>
      </c>
      <c r="R481" s="162">
        <v>44.1</v>
      </c>
      <c r="S481" s="164">
        <f t="shared" si="226"/>
        <v>-0.30120000000010805</v>
      </c>
      <c r="T481" s="161">
        <f t="shared" si="226"/>
        <v>0</v>
      </c>
      <c r="U481" s="161">
        <f t="shared" si="226"/>
        <v>-0.30119999999999436</v>
      </c>
      <c r="V481" s="161">
        <f t="shared" si="226"/>
        <v>0</v>
      </c>
      <c r="W481" s="163">
        <f t="shared" si="226"/>
        <v>0</v>
      </c>
      <c r="X481" s="160">
        <f t="shared" si="230"/>
        <v>99.975281083299123</v>
      </c>
      <c r="Y481" s="161">
        <f t="shared" si="230"/>
        <v>100</v>
      </c>
      <c r="Z481" s="161">
        <f t="shared" si="230"/>
        <v>99.932812848538916</v>
      </c>
      <c r="AA481" s="161">
        <f t="shared" si="230"/>
        <v>0</v>
      </c>
      <c r="AB481" s="162">
        <f t="shared" si="230"/>
        <v>100</v>
      </c>
      <c r="AC481" s="165"/>
      <c r="AD481" s="166"/>
      <c r="AE481" s="167"/>
    </row>
    <row r="482" spans="1:31" ht="12.95" customHeight="1" x14ac:dyDescent="0.25">
      <c r="A482" s="171">
        <v>1444</v>
      </c>
      <c r="B482" s="158">
        <v>474</v>
      </c>
      <c r="C482" s="159" t="s">
        <v>1661</v>
      </c>
      <c r="D482" s="160">
        <f t="shared" si="221"/>
        <v>14085.6</v>
      </c>
      <c r="E482" s="161">
        <v>1580.4</v>
      </c>
      <c r="F482" s="161">
        <v>12505.2</v>
      </c>
      <c r="G482" s="161">
        <v>0</v>
      </c>
      <c r="H482" s="162">
        <v>0</v>
      </c>
      <c r="I482" s="160">
        <f t="shared" si="223"/>
        <v>14882.5</v>
      </c>
      <c r="J482" s="161">
        <v>1580.4</v>
      </c>
      <c r="K482" s="161">
        <v>12505.2</v>
      </c>
      <c r="L482" s="161">
        <v>0</v>
      </c>
      <c r="M482" s="163">
        <v>796.9</v>
      </c>
      <c r="N482" s="160">
        <f t="shared" si="234"/>
        <v>14007.538200000001</v>
      </c>
      <c r="O482" s="161">
        <v>1580.4</v>
      </c>
      <c r="P482" s="161">
        <v>11630.238200000002</v>
      </c>
      <c r="Q482" s="161">
        <v>0</v>
      </c>
      <c r="R482" s="162">
        <v>796.9</v>
      </c>
      <c r="S482" s="164">
        <f t="shared" si="226"/>
        <v>-874.96179999999913</v>
      </c>
      <c r="T482" s="161">
        <f t="shared" si="226"/>
        <v>0</v>
      </c>
      <c r="U482" s="161">
        <f t="shared" si="226"/>
        <v>-874.96179999999913</v>
      </c>
      <c r="V482" s="161">
        <f t="shared" si="226"/>
        <v>0</v>
      </c>
      <c r="W482" s="163">
        <f t="shared" si="226"/>
        <v>0</v>
      </c>
      <c r="X482" s="160">
        <f t="shared" si="230"/>
        <v>94.120868133714097</v>
      </c>
      <c r="Y482" s="161">
        <f t="shared" si="230"/>
        <v>100</v>
      </c>
      <c r="Z482" s="161">
        <f t="shared" si="230"/>
        <v>93.003216262035011</v>
      </c>
      <c r="AA482" s="161">
        <f t="shared" si="230"/>
        <v>0</v>
      </c>
      <c r="AB482" s="162">
        <f t="shared" si="230"/>
        <v>100</v>
      </c>
      <c r="AC482" s="165"/>
      <c r="AD482" s="166"/>
      <c r="AE482" s="167"/>
    </row>
    <row r="483" spans="1:31" ht="12.95" customHeight="1" x14ac:dyDescent="0.25">
      <c r="A483" s="171">
        <v>1433</v>
      </c>
      <c r="B483" s="158">
        <v>475</v>
      </c>
      <c r="C483" s="159" t="s">
        <v>1671</v>
      </c>
      <c r="D483" s="160">
        <f t="shared" si="221"/>
        <v>2374.5</v>
      </c>
      <c r="E483" s="161">
        <v>1120.2</v>
      </c>
      <c r="F483" s="161">
        <v>1216.3</v>
      </c>
      <c r="G483" s="161">
        <v>38</v>
      </c>
      <c r="H483" s="162">
        <v>0</v>
      </c>
      <c r="I483" s="160">
        <f t="shared" si="223"/>
        <v>2392.5</v>
      </c>
      <c r="J483" s="161">
        <v>1120.2</v>
      </c>
      <c r="K483" s="161">
        <v>1216.3</v>
      </c>
      <c r="L483" s="161">
        <v>38</v>
      </c>
      <c r="M483" s="163">
        <v>18</v>
      </c>
      <c r="N483" s="160">
        <f t="shared" si="234"/>
        <v>2383.6585000000005</v>
      </c>
      <c r="O483" s="161">
        <v>1120.2</v>
      </c>
      <c r="P483" s="161">
        <v>1207.4585000000002</v>
      </c>
      <c r="Q483" s="161">
        <v>38</v>
      </c>
      <c r="R483" s="162">
        <v>18</v>
      </c>
      <c r="S483" s="164">
        <f t="shared" si="226"/>
        <v>-8.8414999999995416</v>
      </c>
      <c r="T483" s="161">
        <f t="shared" si="226"/>
        <v>0</v>
      </c>
      <c r="U483" s="161">
        <f t="shared" si="226"/>
        <v>-8.841499999999769</v>
      </c>
      <c r="V483" s="161">
        <f t="shared" si="226"/>
        <v>0</v>
      </c>
      <c r="W483" s="163">
        <f t="shared" si="226"/>
        <v>0</v>
      </c>
      <c r="X483" s="160">
        <f t="shared" si="230"/>
        <v>99.63044932079417</v>
      </c>
      <c r="Y483" s="161">
        <f t="shared" si="230"/>
        <v>100</v>
      </c>
      <c r="Z483" s="161">
        <f t="shared" si="230"/>
        <v>99.273082298774995</v>
      </c>
      <c r="AA483" s="161">
        <f t="shared" si="230"/>
        <v>100</v>
      </c>
      <c r="AB483" s="162">
        <f t="shared" si="230"/>
        <v>100</v>
      </c>
      <c r="AC483" s="165"/>
      <c r="AD483" s="166"/>
      <c r="AE483" s="167"/>
    </row>
    <row r="484" spans="1:31" ht="12.95" customHeight="1" x14ac:dyDescent="0.25">
      <c r="A484" s="171">
        <v>1434</v>
      </c>
      <c r="B484" s="158">
        <v>476</v>
      </c>
      <c r="C484" s="159" t="s">
        <v>1672</v>
      </c>
      <c r="D484" s="160">
        <f t="shared" si="221"/>
        <v>2569.6</v>
      </c>
      <c r="E484" s="161">
        <v>983.1</v>
      </c>
      <c r="F484" s="161">
        <v>1537.4</v>
      </c>
      <c r="G484" s="161">
        <v>49.1</v>
      </c>
      <c r="H484" s="162">
        <v>0</v>
      </c>
      <c r="I484" s="160">
        <f t="shared" si="223"/>
        <v>2629</v>
      </c>
      <c r="J484" s="161">
        <v>983.1</v>
      </c>
      <c r="K484" s="161">
        <v>1537.4</v>
      </c>
      <c r="L484" s="161">
        <v>49.1</v>
      </c>
      <c r="M484" s="163">
        <v>59.4</v>
      </c>
      <c r="N484" s="160">
        <f t="shared" si="234"/>
        <v>2430.0281</v>
      </c>
      <c r="O484" s="161">
        <v>983.1</v>
      </c>
      <c r="P484" s="161">
        <v>1338.4281000000001</v>
      </c>
      <c r="Q484" s="161">
        <v>49.1</v>
      </c>
      <c r="R484" s="162">
        <v>59.4</v>
      </c>
      <c r="S484" s="164">
        <f t="shared" si="226"/>
        <v>-198.97190000000001</v>
      </c>
      <c r="T484" s="161">
        <f t="shared" si="226"/>
        <v>0</v>
      </c>
      <c r="U484" s="161">
        <f t="shared" si="226"/>
        <v>-198.97190000000001</v>
      </c>
      <c r="V484" s="161">
        <f t="shared" si="226"/>
        <v>0</v>
      </c>
      <c r="W484" s="163">
        <f t="shared" si="226"/>
        <v>0</v>
      </c>
      <c r="X484" s="160">
        <f t="shared" si="230"/>
        <v>92.431650817801454</v>
      </c>
      <c r="Y484" s="161">
        <f t="shared" si="230"/>
        <v>100</v>
      </c>
      <c r="Z484" s="161">
        <f t="shared" si="230"/>
        <v>87.057896448549499</v>
      </c>
      <c r="AA484" s="161">
        <f t="shared" si="230"/>
        <v>100</v>
      </c>
      <c r="AB484" s="162">
        <f t="shared" si="230"/>
        <v>100</v>
      </c>
      <c r="AC484" s="165"/>
      <c r="AD484" s="166"/>
      <c r="AE484" s="167"/>
    </row>
    <row r="485" spans="1:31" ht="12.95" customHeight="1" x14ac:dyDescent="0.25">
      <c r="A485" s="171">
        <v>1445</v>
      </c>
      <c r="B485" s="158">
        <v>484</v>
      </c>
      <c r="C485" s="159" t="s">
        <v>1673</v>
      </c>
      <c r="D485" s="160">
        <f>SUM(E485:H485)</f>
        <v>2700.2000000000003</v>
      </c>
      <c r="E485" s="161">
        <v>234.3</v>
      </c>
      <c r="F485" s="161">
        <v>2465.9</v>
      </c>
      <c r="G485" s="161">
        <v>0</v>
      </c>
      <c r="H485" s="162">
        <v>0</v>
      </c>
      <c r="I485" s="160">
        <f>SUM(J485:M485)</f>
        <v>2871.7</v>
      </c>
      <c r="J485" s="161">
        <v>234.3</v>
      </c>
      <c r="K485" s="161">
        <v>2465.8999999999996</v>
      </c>
      <c r="L485" s="161">
        <v>0</v>
      </c>
      <c r="M485" s="163">
        <v>171.5</v>
      </c>
      <c r="N485" s="160">
        <f>SUM(O485:R485)</f>
        <v>2695.0025999999998</v>
      </c>
      <c r="O485" s="161">
        <v>234.3</v>
      </c>
      <c r="P485" s="161">
        <v>2289.2025999999996</v>
      </c>
      <c r="Q485" s="161">
        <v>0</v>
      </c>
      <c r="R485" s="162">
        <v>171.5</v>
      </c>
      <c r="S485" s="164">
        <f>N485-I485</f>
        <v>-176.69740000000002</v>
      </c>
      <c r="T485" s="161">
        <f>O485-J485</f>
        <v>0</v>
      </c>
      <c r="U485" s="161">
        <f>P485-K485</f>
        <v>-176.69740000000002</v>
      </c>
      <c r="V485" s="161">
        <f>Q485-L485</f>
        <v>0</v>
      </c>
      <c r="W485" s="163">
        <f>R485-M485</f>
        <v>0</v>
      </c>
      <c r="X485" s="160">
        <f>IF(I485=0,0,N485/I485*100)</f>
        <v>93.846940836438336</v>
      </c>
      <c r="Y485" s="161">
        <f>IF(J485=0,0,O485/J485*100)</f>
        <v>100</v>
      </c>
      <c r="Z485" s="161">
        <f>IF(K485=0,0,P485/K485*100)</f>
        <v>92.834364734985201</v>
      </c>
      <c r="AA485" s="161">
        <f>IF(L485=0,0,Q485/L485*100)</f>
        <v>0</v>
      </c>
      <c r="AB485" s="162">
        <f>IF(M485=0,0,R485/M485*100)</f>
        <v>100</v>
      </c>
      <c r="AC485" s="165"/>
      <c r="AD485" s="166"/>
      <c r="AE485" s="167"/>
    </row>
    <row r="486" spans="1:31" ht="12.95" customHeight="1" x14ac:dyDescent="0.25">
      <c r="A486" s="171">
        <v>1436</v>
      </c>
      <c r="B486" s="158">
        <v>477</v>
      </c>
      <c r="C486" s="159" t="s">
        <v>1674</v>
      </c>
      <c r="D486" s="160">
        <f t="shared" si="221"/>
        <v>4841.7</v>
      </c>
      <c r="E486" s="161">
        <v>916.7</v>
      </c>
      <c r="F486" s="161">
        <v>3902.7</v>
      </c>
      <c r="G486" s="161">
        <v>22.3</v>
      </c>
      <c r="H486" s="162">
        <v>0</v>
      </c>
      <c r="I486" s="160">
        <f t="shared" si="223"/>
        <v>4939.1000000000004</v>
      </c>
      <c r="J486" s="161">
        <v>916.7</v>
      </c>
      <c r="K486" s="161">
        <v>3902.7000000000003</v>
      </c>
      <c r="L486" s="161">
        <v>22.3</v>
      </c>
      <c r="M486" s="163">
        <v>97.4</v>
      </c>
      <c r="N486" s="160">
        <f t="shared" si="234"/>
        <v>4727.9982</v>
      </c>
      <c r="O486" s="161">
        <v>916.7</v>
      </c>
      <c r="P486" s="161">
        <v>3691.5981999999999</v>
      </c>
      <c r="Q486" s="161">
        <v>22.3</v>
      </c>
      <c r="R486" s="162">
        <v>97.4</v>
      </c>
      <c r="S486" s="164">
        <f t="shared" si="226"/>
        <v>-211.10180000000037</v>
      </c>
      <c r="T486" s="161">
        <f t="shared" si="226"/>
        <v>0</v>
      </c>
      <c r="U486" s="161">
        <f t="shared" si="226"/>
        <v>-211.10180000000037</v>
      </c>
      <c r="V486" s="161">
        <f t="shared" si="226"/>
        <v>0</v>
      </c>
      <c r="W486" s="163">
        <f t="shared" si="226"/>
        <v>0</v>
      </c>
      <c r="X486" s="160">
        <f t="shared" si="230"/>
        <v>95.725905529347443</v>
      </c>
      <c r="Y486" s="161">
        <f t="shared" si="230"/>
        <v>100</v>
      </c>
      <c r="Z486" s="161">
        <f t="shared" si="230"/>
        <v>94.590878110026395</v>
      </c>
      <c r="AA486" s="161">
        <f t="shared" si="230"/>
        <v>100</v>
      </c>
      <c r="AB486" s="162">
        <f t="shared" si="230"/>
        <v>100</v>
      </c>
      <c r="AC486" s="165"/>
      <c r="AD486" s="166"/>
      <c r="AE486" s="167"/>
    </row>
    <row r="487" spans="1:31" ht="12.95" customHeight="1" x14ac:dyDescent="0.25">
      <c r="A487" s="171">
        <v>1435</v>
      </c>
      <c r="B487" s="158">
        <v>478</v>
      </c>
      <c r="C487" s="159" t="s">
        <v>1675</v>
      </c>
      <c r="D487" s="160">
        <f t="shared" si="221"/>
        <v>1846.6999999999998</v>
      </c>
      <c r="E487" s="161">
        <v>296.60000000000002</v>
      </c>
      <c r="F487" s="161">
        <v>1550.1</v>
      </c>
      <c r="G487" s="161">
        <v>0</v>
      </c>
      <c r="H487" s="162">
        <v>0</v>
      </c>
      <c r="I487" s="160">
        <f t="shared" si="223"/>
        <v>2027.4999999999998</v>
      </c>
      <c r="J487" s="161">
        <v>296.60000000000002</v>
      </c>
      <c r="K487" s="161">
        <v>1550.1</v>
      </c>
      <c r="L487" s="161">
        <v>0</v>
      </c>
      <c r="M487" s="163">
        <v>180.8</v>
      </c>
      <c r="N487" s="160">
        <f t="shared" si="234"/>
        <v>1980.5492999999999</v>
      </c>
      <c r="O487" s="161">
        <v>296.60000000000002</v>
      </c>
      <c r="P487" s="161">
        <v>1503.1493</v>
      </c>
      <c r="Q487" s="161">
        <v>0</v>
      </c>
      <c r="R487" s="162">
        <v>180.8</v>
      </c>
      <c r="S487" s="164">
        <f t="shared" si="226"/>
        <v>-46.95069999999987</v>
      </c>
      <c r="T487" s="161">
        <f t="shared" si="226"/>
        <v>0</v>
      </c>
      <c r="U487" s="161">
        <f t="shared" si="226"/>
        <v>-46.95069999999987</v>
      </c>
      <c r="V487" s="161">
        <f t="shared" si="226"/>
        <v>0</v>
      </c>
      <c r="W487" s="163">
        <f t="shared" si="226"/>
        <v>0</v>
      </c>
      <c r="X487" s="160">
        <f t="shared" si="230"/>
        <v>97.68430579531443</v>
      </c>
      <c r="Y487" s="161">
        <f t="shared" si="230"/>
        <v>100</v>
      </c>
      <c r="Z487" s="161">
        <f t="shared" si="230"/>
        <v>96.971117992387605</v>
      </c>
      <c r="AA487" s="161">
        <f t="shared" si="230"/>
        <v>0</v>
      </c>
      <c r="AB487" s="162">
        <f t="shared" si="230"/>
        <v>100</v>
      </c>
      <c r="AC487" s="165"/>
      <c r="AD487" s="166"/>
      <c r="AE487" s="167"/>
    </row>
    <row r="488" spans="1:31" ht="12.95" customHeight="1" x14ac:dyDescent="0.25">
      <c r="A488" s="171">
        <v>1437</v>
      </c>
      <c r="B488" s="158">
        <v>479</v>
      </c>
      <c r="C488" s="159" t="s">
        <v>1676</v>
      </c>
      <c r="D488" s="160">
        <f t="shared" si="221"/>
        <v>3042.8</v>
      </c>
      <c r="E488" s="161">
        <v>933.2</v>
      </c>
      <c r="F488" s="161">
        <v>2046.6</v>
      </c>
      <c r="G488" s="161">
        <v>63</v>
      </c>
      <c r="H488" s="162">
        <v>0</v>
      </c>
      <c r="I488" s="160">
        <f t="shared" si="223"/>
        <v>3067.6000000000004</v>
      </c>
      <c r="J488" s="161">
        <v>933.2</v>
      </c>
      <c r="K488" s="161">
        <v>2046.6000000000001</v>
      </c>
      <c r="L488" s="161">
        <v>63</v>
      </c>
      <c r="M488" s="163">
        <v>24.8</v>
      </c>
      <c r="N488" s="160">
        <f t="shared" si="234"/>
        <v>3015.0695000000005</v>
      </c>
      <c r="O488" s="161">
        <v>933.2</v>
      </c>
      <c r="P488" s="161">
        <v>1994.0695000000001</v>
      </c>
      <c r="Q488" s="161">
        <v>63</v>
      </c>
      <c r="R488" s="162">
        <v>24.8</v>
      </c>
      <c r="S488" s="164">
        <f t="shared" si="226"/>
        <v>-52.530499999999847</v>
      </c>
      <c r="T488" s="161">
        <f t="shared" si="226"/>
        <v>0</v>
      </c>
      <c r="U488" s="161">
        <f t="shared" si="226"/>
        <v>-52.530500000000075</v>
      </c>
      <c r="V488" s="161">
        <f t="shared" si="226"/>
        <v>0</v>
      </c>
      <c r="W488" s="163">
        <f t="shared" si="226"/>
        <v>0</v>
      </c>
      <c r="X488" s="160">
        <f t="shared" si="230"/>
        <v>98.287570087364713</v>
      </c>
      <c r="Y488" s="161">
        <f t="shared" si="230"/>
        <v>100</v>
      </c>
      <c r="Z488" s="161">
        <f t="shared" si="230"/>
        <v>97.433279585654248</v>
      </c>
      <c r="AA488" s="161">
        <f t="shared" si="230"/>
        <v>100</v>
      </c>
      <c r="AB488" s="162">
        <f t="shared" si="230"/>
        <v>100</v>
      </c>
      <c r="AC488" s="165"/>
      <c r="AD488" s="166"/>
      <c r="AE488" s="167"/>
    </row>
    <row r="489" spans="1:31" ht="12.95" customHeight="1" x14ac:dyDescent="0.25">
      <c r="A489" s="171">
        <v>1438</v>
      </c>
      <c r="B489" s="158">
        <v>480</v>
      </c>
      <c r="C489" s="159" t="s">
        <v>1644</v>
      </c>
      <c r="D489" s="160">
        <f t="shared" si="221"/>
        <v>2245</v>
      </c>
      <c r="E489" s="161">
        <v>1039</v>
      </c>
      <c r="F489" s="161">
        <v>1159</v>
      </c>
      <c r="G489" s="161">
        <v>47</v>
      </c>
      <c r="H489" s="162">
        <v>0</v>
      </c>
      <c r="I489" s="160">
        <f t="shared" si="223"/>
        <v>2288.9</v>
      </c>
      <c r="J489" s="161">
        <v>1039</v>
      </c>
      <c r="K489" s="161">
        <v>1159</v>
      </c>
      <c r="L489" s="161">
        <v>47</v>
      </c>
      <c r="M489" s="163">
        <v>43.9</v>
      </c>
      <c r="N489" s="160">
        <f t="shared" si="234"/>
        <v>2288.5693999999999</v>
      </c>
      <c r="O489" s="161">
        <v>1039</v>
      </c>
      <c r="P489" s="161">
        <v>1158.6694</v>
      </c>
      <c r="Q489" s="161">
        <v>47</v>
      </c>
      <c r="R489" s="162">
        <v>43.9</v>
      </c>
      <c r="S489" s="164">
        <f t="shared" si="226"/>
        <v>-0.33060000000023138</v>
      </c>
      <c r="T489" s="161">
        <f t="shared" si="226"/>
        <v>0</v>
      </c>
      <c r="U489" s="161">
        <f t="shared" si="226"/>
        <v>-0.330600000000004</v>
      </c>
      <c r="V489" s="161">
        <f t="shared" si="226"/>
        <v>0</v>
      </c>
      <c r="W489" s="163">
        <f t="shared" si="226"/>
        <v>0</v>
      </c>
      <c r="X489" s="160">
        <f t="shared" si="230"/>
        <v>99.985556380794264</v>
      </c>
      <c r="Y489" s="161">
        <f t="shared" si="230"/>
        <v>100</v>
      </c>
      <c r="Z489" s="161">
        <f t="shared" si="230"/>
        <v>99.97147540983606</v>
      </c>
      <c r="AA489" s="161">
        <f t="shared" si="230"/>
        <v>100</v>
      </c>
      <c r="AB489" s="162">
        <f t="shared" si="230"/>
        <v>100</v>
      </c>
      <c r="AC489" s="165"/>
      <c r="AD489" s="166"/>
      <c r="AE489" s="167"/>
    </row>
    <row r="490" spans="1:31" ht="12.95" customHeight="1" x14ac:dyDescent="0.25">
      <c r="A490" s="171">
        <v>1439</v>
      </c>
      <c r="B490" s="158">
        <v>481</v>
      </c>
      <c r="C490" s="159" t="s">
        <v>1677</v>
      </c>
      <c r="D490" s="160">
        <f t="shared" si="221"/>
        <v>2504.3999999999996</v>
      </c>
      <c r="E490" s="161">
        <v>1123.0999999999999</v>
      </c>
      <c r="F490" s="161">
        <v>1298.8</v>
      </c>
      <c r="G490" s="161">
        <v>82.5</v>
      </c>
      <c r="H490" s="162">
        <v>0</v>
      </c>
      <c r="I490" s="160">
        <f t="shared" si="223"/>
        <v>2525.5999999999995</v>
      </c>
      <c r="J490" s="161">
        <v>1123.0999999999999</v>
      </c>
      <c r="K490" s="161">
        <v>1298.8</v>
      </c>
      <c r="L490" s="161">
        <v>82.5</v>
      </c>
      <c r="M490" s="163">
        <v>21.2</v>
      </c>
      <c r="N490" s="160">
        <f t="shared" si="234"/>
        <v>2525.5937999999996</v>
      </c>
      <c r="O490" s="161">
        <v>1123.0999999999999</v>
      </c>
      <c r="P490" s="161">
        <v>1298.7937999999999</v>
      </c>
      <c r="Q490" s="161">
        <v>82.5</v>
      </c>
      <c r="R490" s="162">
        <v>21.2</v>
      </c>
      <c r="S490" s="164">
        <f t="shared" si="226"/>
        <v>-6.1999999998079147E-3</v>
      </c>
      <c r="T490" s="161">
        <f t="shared" si="226"/>
        <v>0</v>
      </c>
      <c r="U490" s="161">
        <f t="shared" si="226"/>
        <v>-6.2000000000352884E-3</v>
      </c>
      <c r="V490" s="161">
        <f t="shared" si="226"/>
        <v>0</v>
      </c>
      <c r="W490" s="163">
        <f t="shared" si="226"/>
        <v>0</v>
      </c>
      <c r="X490" s="160">
        <f t="shared" si="230"/>
        <v>99.99975451377891</v>
      </c>
      <c r="Y490" s="161">
        <f t="shared" si="230"/>
        <v>100</v>
      </c>
      <c r="Z490" s="161">
        <f t="shared" si="230"/>
        <v>99.999522636279636</v>
      </c>
      <c r="AA490" s="161">
        <f t="shared" si="230"/>
        <v>100</v>
      </c>
      <c r="AB490" s="162">
        <f t="shared" si="230"/>
        <v>100</v>
      </c>
      <c r="AC490" s="165"/>
      <c r="AD490" s="166"/>
      <c r="AE490" s="167"/>
    </row>
    <row r="491" spans="1:31" ht="12.95" customHeight="1" x14ac:dyDescent="0.25">
      <c r="A491" s="171">
        <v>1440</v>
      </c>
      <c r="B491" s="158">
        <v>482</v>
      </c>
      <c r="C491" s="159" t="s">
        <v>1678</v>
      </c>
      <c r="D491" s="160">
        <f t="shared" si="221"/>
        <v>1716.8</v>
      </c>
      <c r="E491" s="161">
        <v>264.7</v>
      </c>
      <c r="F491" s="161">
        <v>1452.1</v>
      </c>
      <c r="G491" s="161">
        <v>0</v>
      </c>
      <c r="H491" s="162">
        <v>0</v>
      </c>
      <c r="I491" s="160">
        <f t="shared" si="223"/>
        <v>1925.3</v>
      </c>
      <c r="J491" s="161">
        <v>264.7</v>
      </c>
      <c r="K491" s="161">
        <v>1452.1</v>
      </c>
      <c r="L491" s="161">
        <v>0</v>
      </c>
      <c r="M491" s="163">
        <v>208.5</v>
      </c>
      <c r="N491" s="160">
        <f t="shared" si="234"/>
        <v>1925.3</v>
      </c>
      <c r="O491" s="161">
        <v>264.7</v>
      </c>
      <c r="P491" s="161">
        <v>1452.1</v>
      </c>
      <c r="Q491" s="161">
        <v>0</v>
      </c>
      <c r="R491" s="162">
        <v>208.5</v>
      </c>
      <c r="S491" s="164">
        <f t="shared" si="226"/>
        <v>0</v>
      </c>
      <c r="T491" s="161">
        <f t="shared" si="226"/>
        <v>0</v>
      </c>
      <c r="U491" s="161">
        <f t="shared" si="226"/>
        <v>0</v>
      </c>
      <c r="V491" s="161">
        <f t="shared" si="226"/>
        <v>0</v>
      </c>
      <c r="W491" s="163">
        <f t="shared" si="226"/>
        <v>0</v>
      </c>
      <c r="X491" s="160">
        <f t="shared" si="230"/>
        <v>100</v>
      </c>
      <c r="Y491" s="161">
        <f t="shared" si="230"/>
        <v>100</v>
      </c>
      <c r="Z491" s="161">
        <f t="shared" si="230"/>
        <v>100</v>
      </c>
      <c r="AA491" s="161">
        <f t="shared" si="230"/>
        <v>0</v>
      </c>
      <c r="AB491" s="162">
        <f t="shared" si="230"/>
        <v>100</v>
      </c>
      <c r="AC491" s="165"/>
      <c r="AD491" s="166"/>
      <c r="AE491" s="167"/>
    </row>
    <row r="492" spans="1:31" ht="12.95" customHeight="1" x14ac:dyDescent="0.25">
      <c r="A492" s="171">
        <v>1441</v>
      </c>
      <c r="B492" s="158">
        <v>483</v>
      </c>
      <c r="C492" s="159" t="s">
        <v>1679</v>
      </c>
      <c r="D492" s="160">
        <f t="shared" si="221"/>
        <v>1903.8</v>
      </c>
      <c r="E492" s="161">
        <v>743.7</v>
      </c>
      <c r="F492" s="161">
        <v>1160.0999999999999</v>
      </c>
      <c r="G492" s="161">
        <v>0</v>
      </c>
      <c r="H492" s="162">
        <v>0</v>
      </c>
      <c r="I492" s="160">
        <f t="shared" si="223"/>
        <v>1912.9</v>
      </c>
      <c r="J492" s="161">
        <v>743.7</v>
      </c>
      <c r="K492" s="161">
        <v>1160.1000000000001</v>
      </c>
      <c r="L492" s="161">
        <v>0</v>
      </c>
      <c r="M492" s="163">
        <v>9.1</v>
      </c>
      <c r="N492" s="160">
        <f t="shared" si="234"/>
        <v>1861.1805999999999</v>
      </c>
      <c r="O492" s="161">
        <v>743.7</v>
      </c>
      <c r="P492" s="161">
        <v>1108.3806</v>
      </c>
      <c r="Q492" s="161">
        <v>0</v>
      </c>
      <c r="R492" s="162">
        <v>9.1</v>
      </c>
      <c r="S492" s="164">
        <f t="shared" si="226"/>
        <v>-51.719400000000178</v>
      </c>
      <c r="T492" s="161">
        <f t="shared" si="226"/>
        <v>0</v>
      </c>
      <c r="U492" s="161">
        <f t="shared" si="226"/>
        <v>-51.719400000000178</v>
      </c>
      <c r="V492" s="161">
        <f t="shared" si="226"/>
        <v>0</v>
      </c>
      <c r="W492" s="163">
        <f t="shared" si="226"/>
        <v>0</v>
      </c>
      <c r="X492" s="160">
        <f t="shared" si="230"/>
        <v>97.296283130325676</v>
      </c>
      <c r="Y492" s="161">
        <f t="shared" si="230"/>
        <v>100</v>
      </c>
      <c r="Z492" s="161">
        <f t="shared" si="230"/>
        <v>95.541815360744749</v>
      </c>
      <c r="AA492" s="161">
        <f t="shared" si="230"/>
        <v>0</v>
      </c>
      <c r="AB492" s="162">
        <f t="shared" si="230"/>
        <v>100</v>
      </c>
      <c r="AC492" s="165"/>
      <c r="AD492" s="166"/>
      <c r="AE492" s="167"/>
    </row>
    <row r="493" spans="1:31" ht="12.95" customHeight="1" x14ac:dyDescent="0.25">
      <c r="A493" s="171">
        <v>1446</v>
      </c>
      <c r="B493" s="158">
        <v>485</v>
      </c>
      <c r="C493" s="159" t="s">
        <v>1680</v>
      </c>
      <c r="D493" s="160">
        <f t="shared" si="221"/>
        <v>2719.2</v>
      </c>
      <c r="E493" s="161">
        <v>822.8</v>
      </c>
      <c r="F493" s="161">
        <v>1865.9</v>
      </c>
      <c r="G493" s="161">
        <v>30.5</v>
      </c>
      <c r="H493" s="162">
        <v>0</v>
      </c>
      <c r="I493" s="160">
        <f t="shared" si="223"/>
        <v>2752.2999999999997</v>
      </c>
      <c r="J493" s="161">
        <v>822.8</v>
      </c>
      <c r="K493" s="161">
        <v>1865.9</v>
      </c>
      <c r="L493" s="161">
        <v>30.5</v>
      </c>
      <c r="M493" s="163">
        <v>33.1</v>
      </c>
      <c r="N493" s="160">
        <f t="shared" si="234"/>
        <v>2752.2739999999999</v>
      </c>
      <c r="O493" s="161">
        <v>822.8</v>
      </c>
      <c r="P493" s="161">
        <v>1865.874</v>
      </c>
      <c r="Q493" s="161">
        <v>30.5</v>
      </c>
      <c r="R493" s="162">
        <v>33.1</v>
      </c>
      <c r="S493" s="164">
        <f t="shared" si="226"/>
        <v>-2.5999999999839929E-2</v>
      </c>
      <c r="T493" s="161">
        <f t="shared" si="226"/>
        <v>0</v>
      </c>
      <c r="U493" s="161">
        <f t="shared" si="226"/>
        <v>-2.6000000000067303E-2</v>
      </c>
      <c r="V493" s="161">
        <f t="shared" si="226"/>
        <v>0</v>
      </c>
      <c r="W493" s="163">
        <f t="shared" si="226"/>
        <v>0</v>
      </c>
      <c r="X493" s="160">
        <f t="shared" si="230"/>
        <v>99.999055335537562</v>
      </c>
      <c r="Y493" s="161">
        <f t="shared" si="230"/>
        <v>100</v>
      </c>
      <c r="Z493" s="161">
        <f t="shared" si="230"/>
        <v>99.998606570555765</v>
      </c>
      <c r="AA493" s="161">
        <f t="shared" si="230"/>
        <v>100</v>
      </c>
      <c r="AB493" s="162">
        <f t="shared" si="230"/>
        <v>100</v>
      </c>
      <c r="AC493" s="165"/>
      <c r="AD493" s="166"/>
      <c r="AE493" s="167"/>
    </row>
    <row r="494" spans="1:31" ht="12.95" customHeight="1" x14ac:dyDescent="0.25">
      <c r="A494" s="171">
        <v>1442</v>
      </c>
      <c r="B494" s="158">
        <v>486</v>
      </c>
      <c r="C494" s="159" t="s">
        <v>1681</v>
      </c>
      <c r="D494" s="160">
        <f t="shared" si="221"/>
        <v>2191.8999999999996</v>
      </c>
      <c r="E494" s="161">
        <v>987.3</v>
      </c>
      <c r="F494" s="161">
        <v>1204.5999999999999</v>
      </c>
      <c r="G494" s="161">
        <v>0</v>
      </c>
      <c r="H494" s="162">
        <v>0</v>
      </c>
      <c r="I494" s="160">
        <f t="shared" si="223"/>
        <v>2206.0999999999995</v>
      </c>
      <c r="J494" s="161">
        <v>987.3</v>
      </c>
      <c r="K494" s="161">
        <v>1204.5999999999999</v>
      </c>
      <c r="L494" s="161">
        <v>0</v>
      </c>
      <c r="M494" s="163">
        <v>14.2</v>
      </c>
      <c r="N494" s="160">
        <f t="shared" si="234"/>
        <v>2047.5602000000001</v>
      </c>
      <c r="O494" s="161">
        <v>987.3</v>
      </c>
      <c r="P494" s="161">
        <v>1046.0602000000001</v>
      </c>
      <c r="Q494" s="161">
        <v>0</v>
      </c>
      <c r="R494" s="162">
        <v>14.2</v>
      </c>
      <c r="S494" s="164">
        <f t="shared" si="226"/>
        <v>-158.53979999999933</v>
      </c>
      <c r="T494" s="161">
        <f t="shared" si="226"/>
        <v>0</v>
      </c>
      <c r="U494" s="161">
        <f t="shared" si="226"/>
        <v>-158.53979999999979</v>
      </c>
      <c r="V494" s="161">
        <f t="shared" si="226"/>
        <v>0</v>
      </c>
      <c r="W494" s="163">
        <f t="shared" si="226"/>
        <v>0</v>
      </c>
      <c r="X494" s="160">
        <f t="shared" si="230"/>
        <v>92.81357146094922</v>
      </c>
      <c r="Y494" s="161">
        <f t="shared" si="230"/>
        <v>100</v>
      </c>
      <c r="Z494" s="161">
        <f t="shared" si="230"/>
        <v>86.838801261829673</v>
      </c>
      <c r="AA494" s="161">
        <f t="shared" si="230"/>
        <v>0</v>
      </c>
      <c r="AB494" s="162">
        <f t="shared" si="230"/>
        <v>100</v>
      </c>
      <c r="AC494" s="165"/>
      <c r="AD494" s="166"/>
      <c r="AE494" s="167"/>
    </row>
    <row r="495" spans="1:31" ht="12.95" customHeight="1" x14ac:dyDescent="0.25">
      <c r="A495" s="171">
        <v>1443</v>
      </c>
      <c r="B495" s="158">
        <v>487</v>
      </c>
      <c r="C495" s="159" t="s">
        <v>1682</v>
      </c>
      <c r="D495" s="160">
        <f t="shared" si="221"/>
        <v>1715.6</v>
      </c>
      <c r="E495" s="161">
        <v>923.8</v>
      </c>
      <c r="F495" s="161">
        <v>791.8</v>
      </c>
      <c r="G495" s="161">
        <v>0</v>
      </c>
      <c r="H495" s="162">
        <v>0</v>
      </c>
      <c r="I495" s="160">
        <f t="shared" si="223"/>
        <v>1733.1</v>
      </c>
      <c r="J495" s="161">
        <v>923.8</v>
      </c>
      <c r="K495" s="161">
        <v>791.8</v>
      </c>
      <c r="L495" s="161">
        <v>0</v>
      </c>
      <c r="M495" s="163">
        <v>17.5</v>
      </c>
      <c r="N495" s="160">
        <f t="shared" si="234"/>
        <v>1697.4525999999998</v>
      </c>
      <c r="O495" s="161">
        <v>923.8</v>
      </c>
      <c r="P495" s="161">
        <v>756.15259999999989</v>
      </c>
      <c r="Q495" s="161">
        <v>0</v>
      </c>
      <c r="R495" s="162">
        <v>17.5</v>
      </c>
      <c r="S495" s="164">
        <f t="shared" si="226"/>
        <v>-35.647400000000061</v>
      </c>
      <c r="T495" s="161">
        <f t="shared" si="226"/>
        <v>0</v>
      </c>
      <c r="U495" s="161">
        <f t="shared" si="226"/>
        <v>-35.647400000000061</v>
      </c>
      <c r="V495" s="161">
        <f t="shared" si="226"/>
        <v>0</v>
      </c>
      <c r="W495" s="163">
        <f t="shared" si="226"/>
        <v>0</v>
      </c>
      <c r="X495" s="160">
        <f t="shared" si="230"/>
        <v>97.94314234608504</v>
      </c>
      <c r="Y495" s="161">
        <f t="shared" si="230"/>
        <v>100</v>
      </c>
      <c r="Z495" s="161">
        <f t="shared" si="230"/>
        <v>95.497928769891388</v>
      </c>
      <c r="AA495" s="161">
        <f t="shared" si="230"/>
        <v>0</v>
      </c>
      <c r="AB495" s="162">
        <f t="shared" si="230"/>
        <v>100</v>
      </c>
      <c r="AC495" s="165"/>
      <c r="AD495" s="166"/>
      <c r="AE495" s="167"/>
    </row>
    <row r="496" spans="1:31" ht="12.95" customHeight="1" x14ac:dyDescent="0.25">
      <c r="A496" s="171">
        <v>1447</v>
      </c>
      <c r="B496" s="158">
        <v>488</v>
      </c>
      <c r="C496" s="159" t="s">
        <v>1683</v>
      </c>
      <c r="D496" s="160">
        <f t="shared" si="221"/>
        <v>3684.5</v>
      </c>
      <c r="E496" s="161">
        <v>1366.4</v>
      </c>
      <c r="F496" s="161">
        <v>2314.1999999999998</v>
      </c>
      <c r="G496" s="161">
        <v>3.9</v>
      </c>
      <c r="H496" s="162">
        <v>0</v>
      </c>
      <c r="I496" s="160">
        <f t="shared" si="223"/>
        <v>3711.5</v>
      </c>
      <c r="J496" s="161">
        <v>1366.4</v>
      </c>
      <c r="K496" s="161">
        <v>2314.1999999999998</v>
      </c>
      <c r="L496" s="161">
        <v>3.9</v>
      </c>
      <c r="M496" s="163">
        <v>27</v>
      </c>
      <c r="N496" s="160">
        <f t="shared" si="234"/>
        <v>3689.7492000000002</v>
      </c>
      <c r="O496" s="161">
        <v>1366.4</v>
      </c>
      <c r="P496" s="161">
        <v>2292.4492</v>
      </c>
      <c r="Q496" s="161">
        <v>3.9</v>
      </c>
      <c r="R496" s="162">
        <v>27</v>
      </c>
      <c r="S496" s="164">
        <f t="shared" si="226"/>
        <v>-21.750799999999799</v>
      </c>
      <c r="T496" s="161">
        <f t="shared" si="226"/>
        <v>0</v>
      </c>
      <c r="U496" s="161">
        <f t="shared" si="226"/>
        <v>-21.750799999999799</v>
      </c>
      <c r="V496" s="161">
        <f t="shared" si="226"/>
        <v>0</v>
      </c>
      <c r="W496" s="163">
        <f t="shared" si="226"/>
        <v>0</v>
      </c>
      <c r="X496" s="160">
        <f t="shared" si="230"/>
        <v>99.413962009969026</v>
      </c>
      <c r="Y496" s="161">
        <f t="shared" si="230"/>
        <v>100</v>
      </c>
      <c r="Z496" s="161">
        <f t="shared" si="230"/>
        <v>99.06011580675829</v>
      </c>
      <c r="AA496" s="161">
        <f t="shared" si="230"/>
        <v>100</v>
      </c>
      <c r="AB496" s="162">
        <f t="shared" si="230"/>
        <v>100</v>
      </c>
      <c r="AC496" s="165"/>
      <c r="AD496" s="166"/>
      <c r="AE496" s="167"/>
    </row>
    <row r="497" spans="1:31" ht="12.95" customHeight="1" x14ac:dyDescent="0.25">
      <c r="A497" s="171">
        <v>1448</v>
      </c>
      <c r="B497" s="158">
        <v>489</v>
      </c>
      <c r="C497" s="159" t="s">
        <v>1684</v>
      </c>
      <c r="D497" s="160">
        <f t="shared" si="221"/>
        <v>1912.7</v>
      </c>
      <c r="E497" s="161">
        <v>630.5</v>
      </c>
      <c r="F497" s="161">
        <v>1282.2</v>
      </c>
      <c r="G497" s="161">
        <v>0</v>
      </c>
      <c r="H497" s="162">
        <v>0</v>
      </c>
      <c r="I497" s="160">
        <f t="shared" si="223"/>
        <v>1993.3</v>
      </c>
      <c r="J497" s="161">
        <v>630.5</v>
      </c>
      <c r="K497" s="161">
        <v>1282.2</v>
      </c>
      <c r="L497" s="161">
        <v>0</v>
      </c>
      <c r="M497" s="163">
        <v>80.599999999999994</v>
      </c>
      <c r="N497" s="160">
        <f t="shared" si="234"/>
        <v>1908.7412999999999</v>
      </c>
      <c r="O497" s="161">
        <v>630.5</v>
      </c>
      <c r="P497" s="161">
        <v>1197.6413</v>
      </c>
      <c r="Q497" s="161">
        <v>0</v>
      </c>
      <c r="R497" s="162">
        <v>80.599999999999994</v>
      </c>
      <c r="S497" s="164">
        <f t="shared" si="226"/>
        <v>-84.558700000000044</v>
      </c>
      <c r="T497" s="161">
        <f t="shared" si="226"/>
        <v>0</v>
      </c>
      <c r="U497" s="161">
        <f t="shared" si="226"/>
        <v>-84.558700000000044</v>
      </c>
      <c r="V497" s="161">
        <f t="shared" si="226"/>
        <v>0</v>
      </c>
      <c r="W497" s="163">
        <f t="shared" si="226"/>
        <v>0</v>
      </c>
      <c r="X497" s="160">
        <f t="shared" si="230"/>
        <v>95.757853810264379</v>
      </c>
      <c r="Y497" s="161">
        <f t="shared" si="230"/>
        <v>100</v>
      </c>
      <c r="Z497" s="161">
        <f t="shared" si="230"/>
        <v>93.405186398377779</v>
      </c>
      <c r="AA497" s="161">
        <f t="shared" si="230"/>
        <v>0</v>
      </c>
      <c r="AB497" s="162">
        <f t="shared" si="230"/>
        <v>100</v>
      </c>
      <c r="AC497" s="165"/>
      <c r="AD497" s="166"/>
      <c r="AE497" s="167"/>
    </row>
    <row r="498" spans="1:31" ht="12.95" customHeight="1" x14ac:dyDescent="0.25">
      <c r="A498" s="171">
        <v>1449</v>
      </c>
      <c r="B498" s="158">
        <v>490</v>
      </c>
      <c r="C498" s="159" t="s">
        <v>1685</v>
      </c>
      <c r="D498" s="160">
        <f t="shared" si="221"/>
        <v>2693.4</v>
      </c>
      <c r="E498" s="161">
        <v>853.4</v>
      </c>
      <c r="F498" s="161">
        <v>1840</v>
      </c>
      <c r="G498" s="161">
        <v>0</v>
      </c>
      <c r="H498" s="162">
        <v>0</v>
      </c>
      <c r="I498" s="160">
        <f t="shared" si="223"/>
        <v>2742.4</v>
      </c>
      <c r="J498" s="161">
        <v>853.4</v>
      </c>
      <c r="K498" s="161">
        <v>1840</v>
      </c>
      <c r="L498" s="161">
        <v>0</v>
      </c>
      <c r="M498" s="163">
        <v>49</v>
      </c>
      <c r="N498" s="160">
        <f t="shared" si="234"/>
        <v>2706.1068</v>
      </c>
      <c r="O498" s="161">
        <v>853.4</v>
      </c>
      <c r="P498" s="161">
        <v>1803.7067999999999</v>
      </c>
      <c r="Q498" s="161">
        <v>0</v>
      </c>
      <c r="R498" s="162">
        <v>49</v>
      </c>
      <c r="S498" s="164">
        <f t="shared" si="226"/>
        <v>-36.29320000000007</v>
      </c>
      <c r="T498" s="161">
        <f t="shared" si="226"/>
        <v>0</v>
      </c>
      <c r="U498" s="161">
        <f t="shared" si="226"/>
        <v>-36.29320000000007</v>
      </c>
      <c r="V498" s="161">
        <f t="shared" si="226"/>
        <v>0</v>
      </c>
      <c r="W498" s="163">
        <f t="shared" si="226"/>
        <v>0</v>
      </c>
      <c r="X498" s="160">
        <f t="shared" si="230"/>
        <v>98.676589848308055</v>
      </c>
      <c r="Y498" s="161">
        <f t="shared" si="230"/>
        <v>100</v>
      </c>
      <c r="Z498" s="161">
        <f t="shared" si="230"/>
        <v>98.027543478260867</v>
      </c>
      <c r="AA498" s="161">
        <f t="shared" si="230"/>
        <v>0</v>
      </c>
      <c r="AB498" s="162">
        <f t="shared" si="230"/>
        <v>100</v>
      </c>
      <c r="AC498" s="165"/>
      <c r="AD498" s="166"/>
      <c r="AE498" s="167"/>
    </row>
    <row r="499" spans="1:31" ht="12.95" customHeight="1" x14ac:dyDescent="0.25">
      <c r="A499" s="171">
        <v>1450</v>
      </c>
      <c r="B499" s="158">
        <v>491</v>
      </c>
      <c r="C499" s="159" t="s">
        <v>1686</v>
      </c>
      <c r="D499" s="160">
        <f t="shared" si="221"/>
        <v>2266.8000000000002</v>
      </c>
      <c r="E499" s="161">
        <v>1070.8</v>
      </c>
      <c r="F499" s="161">
        <v>1196</v>
      </c>
      <c r="G499" s="161">
        <v>0</v>
      </c>
      <c r="H499" s="162">
        <v>0</v>
      </c>
      <c r="I499" s="160">
        <f t="shared" si="223"/>
        <v>2275.4</v>
      </c>
      <c r="J499" s="161">
        <v>1070.8</v>
      </c>
      <c r="K499" s="161">
        <v>1196</v>
      </c>
      <c r="L499" s="161">
        <v>0</v>
      </c>
      <c r="M499" s="163">
        <v>8.6</v>
      </c>
      <c r="N499" s="160">
        <f t="shared" si="234"/>
        <v>2240.8151999999995</v>
      </c>
      <c r="O499" s="161">
        <v>1070.8</v>
      </c>
      <c r="P499" s="161">
        <v>1161.4151999999999</v>
      </c>
      <c r="Q499" s="161">
        <v>0</v>
      </c>
      <c r="R499" s="162">
        <v>8.6</v>
      </c>
      <c r="S499" s="164">
        <f t="shared" si="226"/>
        <v>-34.584800000000541</v>
      </c>
      <c r="T499" s="161">
        <f t="shared" si="226"/>
        <v>0</v>
      </c>
      <c r="U499" s="161">
        <f t="shared" si="226"/>
        <v>-34.584800000000087</v>
      </c>
      <c r="V499" s="161">
        <f t="shared" si="226"/>
        <v>0</v>
      </c>
      <c r="W499" s="163">
        <f t="shared" si="226"/>
        <v>0</v>
      </c>
      <c r="X499" s="160">
        <f t="shared" si="230"/>
        <v>98.480056253845447</v>
      </c>
      <c r="Y499" s="161">
        <f t="shared" si="230"/>
        <v>100</v>
      </c>
      <c r="Z499" s="161">
        <f t="shared" si="230"/>
        <v>97.108294314381254</v>
      </c>
      <c r="AA499" s="161">
        <f t="shared" si="230"/>
        <v>0</v>
      </c>
      <c r="AB499" s="162">
        <f t="shared" si="230"/>
        <v>100</v>
      </c>
      <c r="AC499" s="165"/>
      <c r="AD499" s="166"/>
      <c r="AE499" s="167"/>
    </row>
    <row r="500" spans="1:31" ht="12.95" customHeight="1" x14ac:dyDescent="0.25">
      <c r="A500" s="171">
        <v>1451</v>
      </c>
      <c r="B500" s="158">
        <v>492</v>
      </c>
      <c r="C500" s="159" t="s">
        <v>1687</v>
      </c>
      <c r="D500" s="160">
        <f t="shared" si="221"/>
        <v>2847.1</v>
      </c>
      <c r="E500" s="161">
        <v>1108.3</v>
      </c>
      <c r="F500" s="161">
        <v>1670.3</v>
      </c>
      <c r="G500" s="161">
        <v>68.5</v>
      </c>
      <c r="H500" s="162">
        <v>0</v>
      </c>
      <c r="I500" s="160">
        <f t="shared" si="223"/>
        <v>2872.7</v>
      </c>
      <c r="J500" s="161">
        <v>1108.3</v>
      </c>
      <c r="K500" s="161">
        <v>1670.3</v>
      </c>
      <c r="L500" s="161">
        <v>68.5</v>
      </c>
      <c r="M500" s="163">
        <v>25.6</v>
      </c>
      <c r="N500" s="160">
        <f t="shared" si="234"/>
        <v>2775.3238999999999</v>
      </c>
      <c r="O500" s="161">
        <v>1108.3</v>
      </c>
      <c r="P500" s="161">
        <v>1572.9239</v>
      </c>
      <c r="Q500" s="161">
        <v>68.5</v>
      </c>
      <c r="R500" s="162">
        <v>25.6</v>
      </c>
      <c r="S500" s="164">
        <f t="shared" si="226"/>
        <v>-97.376099999999951</v>
      </c>
      <c r="T500" s="161">
        <f t="shared" si="226"/>
        <v>0</v>
      </c>
      <c r="U500" s="161">
        <f t="shared" si="226"/>
        <v>-97.376099999999951</v>
      </c>
      <c r="V500" s="161">
        <f t="shared" si="226"/>
        <v>0</v>
      </c>
      <c r="W500" s="163">
        <f t="shared" si="226"/>
        <v>0</v>
      </c>
      <c r="X500" s="160">
        <f t="shared" si="230"/>
        <v>96.61029345215303</v>
      </c>
      <c r="Y500" s="161">
        <f t="shared" si="230"/>
        <v>100</v>
      </c>
      <c r="Z500" s="161">
        <f t="shared" si="230"/>
        <v>94.170143088068016</v>
      </c>
      <c r="AA500" s="161">
        <f t="shared" si="230"/>
        <v>100</v>
      </c>
      <c r="AB500" s="162">
        <f t="shared" si="230"/>
        <v>100</v>
      </c>
      <c r="AC500" s="165"/>
      <c r="AD500" s="166"/>
      <c r="AE500" s="167"/>
    </row>
    <row r="501" spans="1:31" ht="12.95" customHeight="1" x14ac:dyDescent="0.25">
      <c r="A501" s="171">
        <v>1452</v>
      </c>
      <c r="B501" s="158">
        <v>493</v>
      </c>
      <c r="C501" s="159" t="s">
        <v>1688</v>
      </c>
      <c r="D501" s="160">
        <f t="shared" si="221"/>
        <v>3164.5</v>
      </c>
      <c r="E501" s="161">
        <v>1018.9</v>
      </c>
      <c r="F501" s="161">
        <v>2145.6</v>
      </c>
      <c r="G501" s="161">
        <v>0</v>
      </c>
      <c r="H501" s="162">
        <v>0</v>
      </c>
      <c r="I501" s="160">
        <f t="shared" si="223"/>
        <v>3226.3</v>
      </c>
      <c r="J501" s="161">
        <v>1018.9</v>
      </c>
      <c r="K501" s="161">
        <v>2145.6</v>
      </c>
      <c r="L501" s="161">
        <v>0</v>
      </c>
      <c r="M501" s="163">
        <v>61.8</v>
      </c>
      <c r="N501" s="160">
        <f t="shared" si="234"/>
        <v>3217.2857000000004</v>
      </c>
      <c r="O501" s="161">
        <v>1018.9</v>
      </c>
      <c r="P501" s="161">
        <v>2136.5857000000001</v>
      </c>
      <c r="Q501" s="161">
        <v>0</v>
      </c>
      <c r="R501" s="162">
        <v>61.8</v>
      </c>
      <c r="S501" s="164">
        <f t="shared" si="226"/>
        <v>-9.014299999999821</v>
      </c>
      <c r="T501" s="161">
        <f t="shared" si="226"/>
        <v>0</v>
      </c>
      <c r="U501" s="161">
        <f t="shared" si="226"/>
        <v>-9.014299999999821</v>
      </c>
      <c r="V501" s="161">
        <f t="shared" si="226"/>
        <v>0</v>
      </c>
      <c r="W501" s="163">
        <f t="shared" si="226"/>
        <v>0</v>
      </c>
      <c r="X501" s="160">
        <f t="shared" si="230"/>
        <v>99.720599448284418</v>
      </c>
      <c r="Y501" s="161">
        <f t="shared" si="230"/>
        <v>100</v>
      </c>
      <c r="Z501" s="161">
        <f t="shared" si="230"/>
        <v>99.579870432513061</v>
      </c>
      <c r="AA501" s="161">
        <f t="shared" si="230"/>
        <v>0</v>
      </c>
      <c r="AB501" s="162">
        <f t="shared" si="230"/>
        <v>100</v>
      </c>
      <c r="AC501" s="165"/>
      <c r="AD501" s="166"/>
      <c r="AE501" s="167"/>
    </row>
    <row r="502" spans="1:31" ht="12.95" customHeight="1" x14ac:dyDescent="0.25">
      <c r="A502" s="171">
        <v>1453</v>
      </c>
      <c r="B502" s="158">
        <v>494</v>
      </c>
      <c r="C502" s="159" t="s">
        <v>1689</v>
      </c>
      <c r="D502" s="160">
        <f t="shared" si="221"/>
        <v>2121.1999999999998</v>
      </c>
      <c r="E502" s="161">
        <v>992.4</v>
      </c>
      <c r="F502" s="161">
        <v>966.6</v>
      </c>
      <c r="G502" s="161">
        <v>162.19999999999999</v>
      </c>
      <c r="H502" s="162">
        <v>0</v>
      </c>
      <c r="I502" s="160">
        <f t="shared" si="223"/>
        <v>2145</v>
      </c>
      <c r="J502" s="161">
        <v>992.4</v>
      </c>
      <c r="K502" s="161">
        <v>966.59999999999991</v>
      </c>
      <c r="L502" s="161">
        <v>162.19999999999999</v>
      </c>
      <c r="M502" s="163">
        <v>23.8</v>
      </c>
      <c r="N502" s="160">
        <f t="shared" si="234"/>
        <v>2101.8359999999998</v>
      </c>
      <c r="O502" s="161">
        <v>992.4</v>
      </c>
      <c r="P502" s="161">
        <v>923.43599999999992</v>
      </c>
      <c r="Q502" s="161">
        <v>162.19999999999999</v>
      </c>
      <c r="R502" s="162">
        <v>23.8</v>
      </c>
      <c r="S502" s="164">
        <f t="shared" si="226"/>
        <v>-43.164000000000215</v>
      </c>
      <c r="T502" s="161">
        <f t="shared" si="226"/>
        <v>0</v>
      </c>
      <c r="U502" s="161">
        <f t="shared" si="226"/>
        <v>-43.163999999999987</v>
      </c>
      <c r="V502" s="161">
        <f t="shared" si="226"/>
        <v>0</v>
      </c>
      <c r="W502" s="163">
        <f t="shared" si="226"/>
        <v>0</v>
      </c>
      <c r="X502" s="160">
        <f t="shared" si="230"/>
        <v>97.987692307692299</v>
      </c>
      <c r="Y502" s="161">
        <f t="shared" si="230"/>
        <v>100</v>
      </c>
      <c r="Z502" s="161">
        <f t="shared" si="230"/>
        <v>95.534450651769092</v>
      </c>
      <c r="AA502" s="161">
        <f t="shared" si="230"/>
        <v>100</v>
      </c>
      <c r="AB502" s="162">
        <f t="shared" si="230"/>
        <v>100</v>
      </c>
      <c r="AC502" s="165"/>
      <c r="AD502" s="166"/>
      <c r="AE502" s="167"/>
    </row>
    <row r="503" spans="1:31" ht="12.95" customHeight="1" x14ac:dyDescent="0.25">
      <c r="A503" s="171">
        <v>1454</v>
      </c>
      <c r="B503" s="158">
        <v>495</v>
      </c>
      <c r="C503" s="159" t="s">
        <v>1690</v>
      </c>
      <c r="D503" s="160">
        <f t="shared" si="221"/>
        <v>2947</v>
      </c>
      <c r="E503" s="161">
        <v>1161.8</v>
      </c>
      <c r="F503" s="161">
        <v>1785.2</v>
      </c>
      <c r="G503" s="161">
        <v>0</v>
      </c>
      <c r="H503" s="162">
        <v>0</v>
      </c>
      <c r="I503" s="160">
        <f t="shared" si="223"/>
        <v>2984.8</v>
      </c>
      <c r="J503" s="161">
        <v>1161.8</v>
      </c>
      <c r="K503" s="161">
        <v>1785.1999999999998</v>
      </c>
      <c r="L503" s="161">
        <v>0</v>
      </c>
      <c r="M503" s="163">
        <v>37.799999999999997</v>
      </c>
      <c r="N503" s="160">
        <f t="shared" si="234"/>
        <v>2983.2257</v>
      </c>
      <c r="O503" s="161">
        <v>1161.8</v>
      </c>
      <c r="P503" s="161">
        <v>1783.6256999999998</v>
      </c>
      <c r="Q503" s="161">
        <v>0</v>
      </c>
      <c r="R503" s="162">
        <v>37.799999999999997</v>
      </c>
      <c r="S503" s="164">
        <f t="shared" si="226"/>
        <v>-1.5743000000002212</v>
      </c>
      <c r="T503" s="161">
        <f t="shared" si="226"/>
        <v>0</v>
      </c>
      <c r="U503" s="161">
        <f t="shared" si="226"/>
        <v>-1.5742999999999938</v>
      </c>
      <c r="V503" s="161">
        <f t="shared" si="226"/>
        <v>0</v>
      </c>
      <c r="W503" s="163">
        <f t="shared" si="226"/>
        <v>0</v>
      </c>
      <c r="X503" s="160">
        <f t="shared" si="230"/>
        <v>99.947256097560967</v>
      </c>
      <c r="Y503" s="161">
        <f t="shared" si="230"/>
        <v>100</v>
      </c>
      <c r="Z503" s="161">
        <f t="shared" si="230"/>
        <v>99.911813802375079</v>
      </c>
      <c r="AA503" s="161">
        <f t="shared" si="230"/>
        <v>0</v>
      </c>
      <c r="AB503" s="162">
        <f t="shared" si="230"/>
        <v>100</v>
      </c>
      <c r="AC503" s="165"/>
      <c r="AD503" s="166"/>
      <c r="AE503" s="167"/>
    </row>
    <row r="504" spans="1:31" ht="12.95" customHeight="1" x14ac:dyDescent="0.25">
      <c r="A504" s="171">
        <v>1455</v>
      </c>
      <c r="B504" s="158">
        <v>496</v>
      </c>
      <c r="C504" s="159" t="s">
        <v>1460</v>
      </c>
      <c r="D504" s="160">
        <f t="shared" si="221"/>
        <v>2199.3000000000002</v>
      </c>
      <c r="E504" s="161">
        <v>1042</v>
      </c>
      <c r="F504" s="161">
        <v>1135.3</v>
      </c>
      <c r="G504" s="161">
        <v>22</v>
      </c>
      <c r="H504" s="162">
        <v>0</v>
      </c>
      <c r="I504" s="160">
        <f t="shared" si="223"/>
        <v>2212.6000000000004</v>
      </c>
      <c r="J504" s="161">
        <v>1042</v>
      </c>
      <c r="K504" s="161">
        <v>1135.3</v>
      </c>
      <c r="L504" s="161">
        <v>22</v>
      </c>
      <c r="M504" s="163">
        <v>13.3</v>
      </c>
      <c r="N504" s="160">
        <f t="shared" si="234"/>
        <v>2212.5</v>
      </c>
      <c r="O504" s="161">
        <v>1042</v>
      </c>
      <c r="P504" s="161">
        <v>1135.2</v>
      </c>
      <c r="Q504" s="161">
        <v>22</v>
      </c>
      <c r="R504" s="162">
        <v>13.3</v>
      </c>
      <c r="S504" s="164">
        <f t="shared" si="226"/>
        <v>-0.1000000000003638</v>
      </c>
      <c r="T504" s="161">
        <f t="shared" si="226"/>
        <v>0</v>
      </c>
      <c r="U504" s="161">
        <f t="shared" si="226"/>
        <v>-9.9999999999909051E-2</v>
      </c>
      <c r="V504" s="161">
        <f t="shared" si="226"/>
        <v>0</v>
      </c>
      <c r="W504" s="163">
        <f t="shared" si="226"/>
        <v>0</v>
      </c>
      <c r="X504" s="160">
        <f t="shared" si="230"/>
        <v>99.995480430263015</v>
      </c>
      <c r="Y504" s="161">
        <f t="shared" si="230"/>
        <v>100</v>
      </c>
      <c r="Z504" s="161">
        <f t="shared" si="230"/>
        <v>99.991191755483143</v>
      </c>
      <c r="AA504" s="161">
        <f t="shared" si="230"/>
        <v>100</v>
      </c>
      <c r="AB504" s="162">
        <f t="shared" si="230"/>
        <v>100</v>
      </c>
      <c r="AC504" s="165"/>
      <c r="AD504" s="166"/>
      <c r="AE504" s="167"/>
    </row>
    <row r="505" spans="1:31" ht="12.95" customHeight="1" x14ac:dyDescent="0.25">
      <c r="A505" s="171">
        <v>1456</v>
      </c>
      <c r="B505" s="158">
        <v>497</v>
      </c>
      <c r="C505" s="159" t="s">
        <v>1691</v>
      </c>
      <c r="D505" s="160">
        <f t="shared" si="221"/>
        <v>1430.6999999999998</v>
      </c>
      <c r="E505" s="161">
        <v>500.3</v>
      </c>
      <c r="F505" s="161">
        <v>897.8</v>
      </c>
      <c r="G505" s="161">
        <v>32.6</v>
      </c>
      <c r="H505" s="162">
        <v>0</v>
      </c>
      <c r="I505" s="160">
        <f t="shared" si="223"/>
        <v>1468.6</v>
      </c>
      <c r="J505" s="161">
        <v>500.3</v>
      </c>
      <c r="K505" s="161">
        <v>897.8</v>
      </c>
      <c r="L505" s="161">
        <v>32.6</v>
      </c>
      <c r="M505" s="163">
        <v>37.9</v>
      </c>
      <c r="N505" s="160">
        <f t="shared" si="234"/>
        <v>1375.2564</v>
      </c>
      <c r="O505" s="161">
        <v>500.3</v>
      </c>
      <c r="P505" s="161">
        <v>804.45640000000003</v>
      </c>
      <c r="Q505" s="161">
        <v>32.6</v>
      </c>
      <c r="R505" s="162">
        <v>37.9</v>
      </c>
      <c r="S505" s="164">
        <f t="shared" si="226"/>
        <v>-93.343599999999924</v>
      </c>
      <c r="T505" s="161">
        <f t="shared" si="226"/>
        <v>0</v>
      </c>
      <c r="U505" s="161">
        <f t="shared" si="226"/>
        <v>-93.343599999999924</v>
      </c>
      <c r="V505" s="161">
        <f t="shared" si="226"/>
        <v>0</v>
      </c>
      <c r="W505" s="163">
        <f t="shared" si="226"/>
        <v>0</v>
      </c>
      <c r="X505" s="160">
        <f t="shared" si="230"/>
        <v>93.644041944709258</v>
      </c>
      <c r="Y505" s="161">
        <f t="shared" si="230"/>
        <v>100</v>
      </c>
      <c r="Z505" s="161">
        <f t="shared" si="230"/>
        <v>89.603074181332147</v>
      </c>
      <c r="AA505" s="161">
        <f t="shared" si="230"/>
        <v>100</v>
      </c>
      <c r="AB505" s="162">
        <f t="shared" si="230"/>
        <v>100</v>
      </c>
      <c r="AC505" s="165"/>
      <c r="AD505" s="166"/>
      <c r="AE505" s="167"/>
    </row>
    <row r="506" spans="1:31" ht="12.95" customHeight="1" x14ac:dyDescent="0.25">
      <c r="A506" s="171">
        <v>1457</v>
      </c>
      <c r="B506" s="158">
        <v>498</v>
      </c>
      <c r="C506" s="159" t="s">
        <v>1692</v>
      </c>
      <c r="D506" s="160">
        <f t="shared" si="221"/>
        <v>1996.1</v>
      </c>
      <c r="E506" s="161">
        <v>1052.0999999999999</v>
      </c>
      <c r="F506" s="161">
        <v>874.8</v>
      </c>
      <c r="G506" s="161">
        <v>69.2</v>
      </c>
      <c r="H506" s="162">
        <v>0</v>
      </c>
      <c r="I506" s="160">
        <f t="shared" si="223"/>
        <v>2010.1999999999998</v>
      </c>
      <c r="J506" s="161">
        <v>1052.0999999999999</v>
      </c>
      <c r="K506" s="161">
        <v>874.8</v>
      </c>
      <c r="L506" s="161">
        <v>69.2</v>
      </c>
      <c r="M506" s="163">
        <v>14.1</v>
      </c>
      <c r="N506" s="160">
        <f t="shared" si="234"/>
        <v>1947.3048999999999</v>
      </c>
      <c r="O506" s="161">
        <v>1052.0999999999999</v>
      </c>
      <c r="P506" s="161">
        <v>811.9049</v>
      </c>
      <c r="Q506" s="161">
        <v>69.2</v>
      </c>
      <c r="R506" s="162">
        <v>14.1</v>
      </c>
      <c r="S506" s="164">
        <f t="shared" si="226"/>
        <v>-62.895099999999957</v>
      </c>
      <c r="T506" s="161">
        <f t="shared" si="226"/>
        <v>0</v>
      </c>
      <c r="U506" s="161">
        <f t="shared" si="226"/>
        <v>-62.895099999999957</v>
      </c>
      <c r="V506" s="161">
        <f t="shared" si="226"/>
        <v>0</v>
      </c>
      <c r="W506" s="163">
        <f t="shared" si="226"/>
        <v>0</v>
      </c>
      <c r="X506" s="160">
        <f t="shared" si="230"/>
        <v>96.871201870460652</v>
      </c>
      <c r="Y506" s="161">
        <f t="shared" si="230"/>
        <v>100</v>
      </c>
      <c r="Z506" s="161">
        <f t="shared" si="230"/>
        <v>92.810345221764976</v>
      </c>
      <c r="AA506" s="161">
        <f t="shared" si="230"/>
        <v>100</v>
      </c>
      <c r="AB506" s="162">
        <f t="shared" si="230"/>
        <v>100</v>
      </c>
      <c r="AC506" s="165"/>
      <c r="AD506" s="166"/>
      <c r="AE506" s="167"/>
    </row>
    <row r="507" spans="1:31" ht="12.95" customHeight="1" x14ac:dyDescent="0.25">
      <c r="A507" s="171">
        <v>1458</v>
      </c>
      <c r="B507" s="158">
        <v>499</v>
      </c>
      <c r="C507" s="159" t="s">
        <v>1693</v>
      </c>
      <c r="D507" s="160">
        <f t="shared" si="221"/>
        <v>3506.6</v>
      </c>
      <c r="E507" s="161">
        <v>486.4</v>
      </c>
      <c r="F507" s="161">
        <v>3020.2</v>
      </c>
      <c r="G507" s="161">
        <v>0</v>
      </c>
      <c r="H507" s="162">
        <v>0</v>
      </c>
      <c r="I507" s="160">
        <f t="shared" si="223"/>
        <v>3688.4</v>
      </c>
      <c r="J507" s="161">
        <v>486.4</v>
      </c>
      <c r="K507" s="161">
        <v>3020.2</v>
      </c>
      <c r="L507" s="161">
        <v>0</v>
      </c>
      <c r="M507" s="163">
        <v>181.8</v>
      </c>
      <c r="N507" s="160">
        <f t="shared" si="234"/>
        <v>3550.6799000000005</v>
      </c>
      <c r="O507" s="161">
        <v>486.4</v>
      </c>
      <c r="P507" s="161">
        <v>2882.4799000000003</v>
      </c>
      <c r="Q507" s="161">
        <v>0</v>
      </c>
      <c r="R507" s="162">
        <v>181.8</v>
      </c>
      <c r="S507" s="164">
        <f t="shared" si="226"/>
        <v>-137.72009999999955</v>
      </c>
      <c r="T507" s="161">
        <f t="shared" si="226"/>
        <v>0</v>
      </c>
      <c r="U507" s="161">
        <f t="shared" si="226"/>
        <v>-137.72009999999955</v>
      </c>
      <c r="V507" s="161">
        <f t="shared" si="226"/>
        <v>0</v>
      </c>
      <c r="W507" s="163">
        <f t="shared" si="226"/>
        <v>0</v>
      </c>
      <c r="X507" s="160">
        <f t="shared" si="230"/>
        <v>96.266128944799917</v>
      </c>
      <c r="Y507" s="161">
        <f t="shared" si="230"/>
        <v>100</v>
      </c>
      <c r="Z507" s="161">
        <f t="shared" si="230"/>
        <v>95.440033772597857</v>
      </c>
      <c r="AA507" s="161">
        <f t="shared" si="230"/>
        <v>0</v>
      </c>
      <c r="AB507" s="162">
        <f t="shared" si="230"/>
        <v>100</v>
      </c>
      <c r="AC507" s="165"/>
      <c r="AD507" s="166"/>
      <c r="AE507" s="167"/>
    </row>
    <row r="508" spans="1:31" ht="12.95" customHeight="1" x14ac:dyDescent="0.25">
      <c r="A508" s="171">
        <v>1459</v>
      </c>
      <c r="B508" s="158">
        <v>500</v>
      </c>
      <c r="C508" s="159" t="s">
        <v>1694</v>
      </c>
      <c r="D508" s="160">
        <f t="shared" si="221"/>
        <v>2051</v>
      </c>
      <c r="E508" s="161">
        <v>1077.5999999999999</v>
      </c>
      <c r="F508" s="161">
        <v>926.6</v>
      </c>
      <c r="G508" s="161">
        <v>46.8</v>
      </c>
      <c r="H508" s="162">
        <v>0</v>
      </c>
      <c r="I508" s="160">
        <f t="shared" si="223"/>
        <v>2062.1999999999998</v>
      </c>
      <c r="J508" s="161">
        <v>1077.5999999999999</v>
      </c>
      <c r="K508" s="161">
        <v>926.59999999999991</v>
      </c>
      <c r="L508" s="161">
        <v>46.8</v>
      </c>
      <c r="M508" s="163">
        <v>11.2</v>
      </c>
      <c r="N508" s="160">
        <f t="shared" si="234"/>
        <v>2057.0065999999997</v>
      </c>
      <c r="O508" s="161">
        <v>1077.5999999999999</v>
      </c>
      <c r="P508" s="161">
        <v>921.40660000000003</v>
      </c>
      <c r="Q508" s="161">
        <v>46.8</v>
      </c>
      <c r="R508" s="162">
        <v>11.2</v>
      </c>
      <c r="S508" s="164">
        <f t="shared" si="226"/>
        <v>-5.1934000000001106</v>
      </c>
      <c r="T508" s="161">
        <f t="shared" si="226"/>
        <v>0</v>
      </c>
      <c r="U508" s="161">
        <f t="shared" si="226"/>
        <v>-5.1933999999998832</v>
      </c>
      <c r="V508" s="161">
        <f t="shared" si="226"/>
        <v>0</v>
      </c>
      <c r="W508" s="163">
        <f t="shared" si="226"/>
        <v>0</v>
      </c>
      <c r="X508" s="160">
        <f t="shared" si="230"/>
        <v>99.74816215691979</v>
      </c>
      <c r="Y508" s="161">
        <f t="shared" si="230"/>
        <v>100</v>
      </c>
      <c r="Z508" s="161">
        <f t="shared" si="230"/>
        <v>99.439520828836621</v>
      </c>
      <c r="AA508" s="161">
        <f t="shared" si="230"/>
        <v>100</v>
      </c>
      <c r="AB508" s="162">
        <f t="shared" si="230"/>
        <v>100</v>
      </c>
      <c r="AC508" s="165"/>
      <c r="AD508" s="166"/>
      <c r="AE508" s="167"/>
    </row>
    <row r="509" spans="1:31" ht="12.95" customHeight="1" x14ac:dyDescent="0.25">
      <c r="A509" s="171">
        <v>1460</v>
      </c>
      <c r="B509" s="158">
        <v>501</v>
      </c>
      <c r="C509" s="159" t="s">
        <v>1695</v>
      </c>
      <c r="D509" s="160">
        <f t="shared" si="221"/>
        <v>3275.1</v>
      </c>
      <c r="E509" s="161">
        <v>1162.5</v>
      </c>
      <c r="F509" s="161">
        <v>2065.9</v>
      </c>
      <c r="G509" s="161">
        <v>46.7</v>
      </c>
      <c r="H509" s="162">
        <v>0</v>
      </c>
      <c r="I509" s="160">
        <f t="shared" si="223"/>
        <v>3296</v>
      </c>
      <c r="J509" s="161">
        <v>1162.5</v>
      </c>
      <c r="K509" s="161">
        <v>2065.9</v>
      </c>
      <c r="L509" s="161">
        <v>46.7</v>
      </c>
      <c r="M509" s="163">
        <v>20.9</v>
      </c>
      <c r="N509" s="160">
        <f t="shared" si="234"/>
        <v>3155.4014999999999</v>
      </c>
      <c r="O509" s="161">
        <v>1162.5</v>
      </c>
      <c r="P509" s="161">
        <v>1925.3015</v>
      </c>
      <c r="Q509" s="161">
        <v>46.7</v>
      </c>
      <c r="R509" s="162">
        <v>20.9</v>
      </c>
      <c r="S509" s="164">
        <f t="shared" si="226"/>
        <v>-140.59850000000006</v>
      </c>
      <c r="T509" s="161">
        <f t="shared" si="226"/>
        <v>0</v>
      </c>
      <c r="U509" s="161">
        <f t="shared" si="226"/>
        <v>-140.59850000000006</v>
      </c>
      <c r="V509" s="161">
        <f t="shared" si="226"/>
        <v>0</v>
      </c>
      <c r="W509" s="163">
        <f t="shared" si="226"/>
        <v>0</v>
      </c>
      <c r="X509" s="160">
        <f t="shared" si="230"/>
        <v>95.734268810679609</v>
      </c>
      <c r="Y509" s="161">
        <f t="shared" si="230"/>
        <v>100</v>
      </c>
      <c r="Z509" s="161">
        <f t="shared" si="230"/>
        <v>93.194322087225899</v>
      </c>
      <c r="AA509" s="161">
        <f t="shared" si="230"/>
        <v>100</v>
      </c>
      <c r="AB509" s="162">
        <f t="shared" si="230"/>
        <v>100</v>
      </c>
      <c r="AC509" s="165"/>
      <c r="AD509" s="166"/>
      <c r="AE509" s="167"/>
    </row>
    <row r="510" spans="1:31" ht="12.95" customHeight="1" x14ac:dyDescent="0.25">
      <c r="A510" s="171">
        <v>1461</v>
      </c>
      <c r="B510" s="158">
        <v>502</v>
      </c>
      <c r="C510" s="159" t="s">
        <v>1696</v>
      </c>
      <c r="D510" s="160">
        <f t="shared" si="221"/>
        <v>1684.4</v>
      </c>
      <c r="E510" s="161">
        <v>954.4</v>
      </c>
      <c r="F510" s="161">
        <v>730</v>
      </c>
      <c r="G510" s="161">
        <v>0</v>
      </c>
      <c r="H510" s="162">
        <v>0</v>
      </c>
      <c r="I510" s="160">
        <f t="shared" si="223"/>
        <v>1697</v>
      </c>
      <c r="J510" s="161">
        <v>954.4</v>
      </c>
      <c r="K510" s="161">
        <v>730</v>
      </c>
      <c r="L510" s="161">
        <v>0</v>
      </c>
      <c r="M510" s="163">
        <v>12.6</v>
      </c>
      <c r="N510" s="160">
        <f t="shared" si="234"/>
        <v>1694.0175999999999</v>
      </c>
      <c r="O510" s="161">
        <v>954.4</v>
      </c>
      <c r="P510" s="161">
        <v>727.01760000000002</v>
      </c>
      <c r="Q510" s="161">
        <v>0</v>
      </c>
      <c r="R510" s="162">
        <v>12.6</v>
      </c>
      <c r="S510" s="164">
        <f t="shared" si="226"/>
        <v>-2.9824000000000979</v>
      </c>
      <c r="T510" s="161">
        <f t="shared" si="226"/>
        <v>0</v>
      </c>
      <c r="U510" s="161">
        <f t="shared" si="226"/>
        <v>-2.9823999999999842</v>
      </c>
      <c r="V510" s="161">
        <f t="shared" si="226"/>
        <v>0</v>
      </c>
      <c r="W510" s="163">
        <f t="shared" si="226"/>
        <v>0</v>
      </c>
      <c r="X510" s="160">
        <f t="shared" si="230"/>
        <v>99.824254566882729</v>
      </c>
      <c r="Y510" s="161">
        <f t="shared" si="230"/>
        <v>100</v>
      </c>
      <c r="Z510" s="161">
        <f t="shared" si="230"/>
        <v>99.59145205479453</v>
      </c>
      <c r="AA510" s="161">
        <f t="shared" si="230"/>
        <v>0</v>
      </c>
      <c r="AB510" s="162">
        <f t="shared" si="230"/>
        <v>100</v>
      </c>
      <c r="AC510" s="165"/>
      <c r="AD510" s="166"/>
      <c r="AE510" s="167"/>
    </row>
    <row r="511" spans="1:31" ht="12.95" customHeight="1" x14ac:dyDescent="0.25">
      <c r="A511" s="158"/>
      <c r="B511" s="158">
        <v>503</v>
      </c>
      <c r="C511" s="159"/>
      <c r="D511" s="160"/>
      <c r="E511" s="161"/>
      <c r="F511" s="161"/>
      <c r="G511" s="161"/>
      <c r="H511" s="162"/>
      <c r="I511" s="160"/>
      <c r="J511" s="161"/>
      <c r="K511" s="161"/>
      <c r="L511" s="161"/>
      <c r="M511" s="163">
        <v>0</v>
      </c>
      <c r="N511" s="160"/>
      <c r="O511" s="161"/>
      <c r="P511" s="161"/>
      <c r="Q511" s="161"/>
      <c r="R511" s="162"/>
      <c r="S511" s="164"/>
      <c r="T511" s="161"/>
      <c r="U511" s="161"/>
      <c r="V511" s="161"/>
      <c r="W511" s="163"/>
      <c r="X511" s="160"/>
      <c r="Y511" s="161"/>
      <c r="Z511" s="161"/>
      <c r="AA511" s="161"/>
      <c r="AB511" s="162"/>
      <c r="AC511" s="165"/>
      <c r="AD511" s="166"/>
      <c r="AE511" s="167"/>
    </row>
    <row r="512" spans="1:31" ht="12.95" customHeight="1" x14ac:dyDescent="0.25">
      <c r="A512" s="158"/>
      <c r="B512" s="158">
        <v>504</v>
      </c>
      <c r="C512" s="152" t="s">
        <v>1697</v>
      </c>
      <c r="D512" s="156">
        <f t="shared" ref="D512:D534" si="235">SUM(E512:H512)</f>
        <v>233206.99999999997</v>
      </c>
      <c r="E512" s="153">
        <f>E513+E514</f>
        <v>51170.299999999996</v>
      </c>
      <c r="F512" s="153">
        <f t="shared" ref="F512:H512" si="236">F513+F514</f>
        <v>178640.4</v>
      </c>
      <c r="G512" s="153">
        <f t="shared" si="236"/>
        <v>3396.3</v>
      </c>
      <c r="H512" s="154">
        <f t="shared" si="236"/>
        <v>0</v>
      </c>
      <c r="I512" s="156">
        <f t="shared" ref="I512:I534" si="237">SUM(J512:M512)</f>
        <v>243054.89999999997</v>
      </c>
      <c r="J512" s="153">
        <f>J513+J514</f>
        <v>51170.299999999996</v>
      </c>
      <c r="K512" s="153">
        <f>K513+K514</f>
        <v>187003.4</v>
      </c>
      <c r="L512" s="153">
        <f t="shared" ref="L512:M512" si="238">L513+L514</f>
        <v>3396.3</v>
      </c>
      <c r="M512" s="155">
        <f t="shared" si="238"/>
        <v>1484.8999999999996</v>
      </c>
      <c r="N512" s="156">
        <f>N513+N514</f>
        <v>238991.54440000001</v>
      </c>
      <c r="O512" s="153">
        <f t="shared" ref="O512:R512" si="239">O513+O514</f>
        <v>51170.299999999996</v>
      </c>
      <c r="P512" s="153">
        <f t="shared" si="239"/>
        <v>182940.04440000001</v>
      </c>
      <c r="Q512" s="153">
        <f t="shared" si="239"/>
        <v>3396.3</v>
      </c>
      <c r="R512" s="154">
        <f t="shared" si="239"/>
        <v>1484.8999999999996</v>
      </c>
      <c r="S512" s="157">
        <f t="shared" ref="S512:W534" si="240">N512-I512</f>
        <v>-4063.3555999999517</v>
      </c>
      <c r="T512" s="153">
        <f t="shared" si="240"/>
        <v>0</v>
      </c>
      <c r="U512" s="153">
        <f t="shared" si="240"/>
        <v>-4063.3555999999808</v>
      </c>
      <c r="V512" s="153">
        <f t="shared" si="240"/>
        <v>0</v>
      </c>
      <c r="W512" s="155">
        <f t="shared" si="240"/>
        <v>0</v>
      </c>
      <c r="X512" s="156">
        <f t="shared" si="230"/>
        <v>98.32821490124249</v>
      </c>
      <c r="Y512" s="153">
        <f t="shared" si="230"/>
        <v>100</v>
      </c>
      <c r="Z512" s="153">
        <f t="shared" si="230"/>
        <v>97.827122073716325</v>
      </c>
      <c r="AA512" s="153">
        <f t="shared" si="230"/>
        <v>100</v>
      </c>
      <c r="AB512" s="154">
        <f t="shared" si="230"/>
        <v>100</v>
      </c>
      <c r="AC512" s="147"/>
      <c r="AD512" s="166"/>
      <c r="AE512" s="167"/>
    </row>
    <row r="513" spans="1:31" s="170" customFormat="1" ht="12.95" customHeight="1" x14ac:dyDescent="0.2">
      <c r="A513" s="158"/>
      <c r="B513" s="158">
        <v>505</v>
      </c>
      <c r="C513" s="152" t="s">
        <v>1287</v>
      </c>
      <c r="D513" s="156">
        <f t="shared" si="235"/>
        <v>154798.80000000002</v>
      </c>
      <c r="E513" s="153">
        <f>E515</f>
        <v>29282.7</v>
      </c>
      <c r="F513" s="153">
        <f t="shared" ref="F513:H513" si="241">F515</f>
        <v>123146.5</v>
      </c>
      <c r="G513" s="153">
        <f t="shared" si="241"/>
        <v>2369.6</v>
      </c>
      <c r="H513" s="154">
        <f t="shared" si="241"/>
        <v>0</v>
      </c>
      <c r="I513" s="156">
        <f t="shared" si="237"/>
        <v>163391.80000000002</v>
      </c>
      <c r="J513" s="153">
        <f>J515</f>
        <v>29282.7</v>
      </c>
      <c r="K513" s="153">
        <f>K515</f>
        <v>131509.5</v>
      </c>
      <c r="L513" s="153">
        <f t="shared" ref="L513:M513" si="242">L515</f>
        <v>2369.6</v>
      </c>
      <c r="M513" s="155">
        <f t="shared" si="242"/>
        <v>230</v>
      </c>
      <c r="N513" s="156">
        <f>N515</f>
        <v>160774.15660000002</v>
      </c>
      <c r="O513" s="153">
        <f t="shared" ref="O513:R513" si="243">O515</f>
        <v>29282.7</v>
      </c>
      <c r="P513" s="153">
        <f t="shared" si="243"/>
        <v>128891.85660000001</v>
      </c>
      <c r="Q513" s="153">
        <f t="shared" si="243"/>
        <v>2369.6</v>
      </c>
      <c r="R513" s="154">
        <f t="shared" si="243"/>
        <v>230</v>
      </c>
      <c r="S513" s="157">
        <f t="shared" si="240"/>
        <v>-2617.6434000000008</v>
      </c>
      <c r="T513" s="153">
        <f t="shared" si="240"/>
        <v>0</v>
      </c>
      <c r="U513" s="153">
        <f t="shared" si="240"/>
        <v>-2617.6433999999863</v>
      </c>
      <c r="V513" s="153">
        <f t="shared" si="240"/>
        <v>0</v>
      </c>
      <c r="W513" s="155">
        <f t="shared" si="240"/>
        <v>0</v>
      </c>
      <c r="X513" s="156">
        <f t="shared" si="230"/>
        <v>98.397934657675606</v>
      </c>
      <c r="Y513" s="153">
        <f t="shared" si="230"/>
        <v>100</v>
      </c>
      <c r="Z513" s="153">
        <f t="shared" si="230"/>
        <v>98.009540451450277</v>
      </c>
      <c r="AA513" s="153">
        <f t="shared" si="230"/>
        <v>100</v>
      </c>
      <c r="AB513" s="154">
        <f t="shared" si="230"/>
        <v>100</v>
      </c>
      <c r="AC513" s="147"/>
      <c r="AD513" s="167"/>
      <c r="AE513" s="167"/>
    </row>
    <row r="514" spans="1:31" s="170" customFormat="1" ht="12.95" customHeight="1" x14ac:dyDescent="0.2">
      <c r="A514" s="158"/>
      <c r="B514" s="158">
        <v>506</v>
      </c>
      <c r="C514" s="152" t="s">
        <v>1288</v>
      </c>
      <c r="D514" s="156">
        <f t="shared" si="235"/>
        <v>78408.2</v>
      </c>
      <c r="E514" s="153">
        <f>SUM(E516:E534)</f>
        <v>21887.599999999995</v>
      </c>
      <c r="F514" s="153">
        <f t="shared" ref="F514:H514" si="244">SUM(F516:F534)</f>
        <v>55493.9</v>
      </c>
      <c r="G514" s="153">
        <f t="shared" si="244"/>
        <v>1026.7</v>
      </c>
      <c r="H514" s="154">
        <f t="shared" si="244"/>
        <v>0</v>
      </c>
      <c r="I514" s="156">
        <f t="shared" si="237"/>
        <v>79663.099999999991</v>
      </c>
      <c r="J514" s="153">
        <f>SUM(J516:J534)</f>
        <v>21887.599999999995</v>
      </c>
      <c r="K514" s="153">
        <f>SUM(K516:K534)</f>
        <v>55493.9</v>
      </c>
      <c r="L514" s="153">
        <f t="shared" ref="L514:M514" si="245">SUM(L516:L534)</f>
        <v>1026.7</v>
      </c>
      <c r="M514" s="155">
        <f t="shared" si="245"/>
        <v>1254.8999999999996</v>
      </c>
      <c r="N514" s="156">
        <f>SUM(N516:N534)</f>
        <v>78217.387799999997</v>
      </c>
      <c r="O514" s="153">
        <f t="shared" ref="O514:R514" si="246">SUM(O516:O534)</f>
        <v>21887.599999999995</v>
      </c>
      <c r="P514" s="153">
        <f t="shared" si="246"/>
        <v>54048.1878</v>
      </c>
      <c r="Q514" s="153">
        <f t="shared" si="246"/>
        <v>1026.7</v>
      </c>
      <c r="R514" s="154">
        <f t="shared" si="246"/>
        <v>1254.8999999999996</v>
      </c>
      <c r="S514" s="157">
        <f t="shared" si="240"/>
        <v>-1445.7121999999945</v>
      </c>
      <c r="T514" s="153">
        <f t="shared" si="240"/>
        <v>0</v>
      </c>
      <c r="U514" s="153">
        <f t="shared" si="240"/>
        <v>-1445.7122000000018</v>
      </c>
      <c r="V514" s="153">
        <f t="shared" si="240"/>
        <v>0</v>
      </c>
      <c r="W514" s="155">
        <f t="shared" si="240"/>
        <v>0</v>
      </c>
      <c r="X514" s="156">
        <f t="shared" si="230"/>
        <v>98.185217246127763</v>
      </c>
      <c r="Y514" s="153">
        <f t="shared" si="230"/>
        <v>100</v>
      </c>
      <c r="Z514" s="153">
        <f t="shared" si="230"/>
        <v>97.394826818803509</v>
      </c>
      <c r="AA514" s="153">
        <f t="shared" si="230"/>
        <v>100</v>
      </c>
      <c r="AB514" s="154">
        <f t="shared" si="230"/>
        <v>100</v>
      </c>
      <c r="AC514" s="147"/>
      <c r="AD514" s="167"/>
      <c r="AE514" s="167"/>
    </row>
    <row r="515" spans="1:31" ht="12.95" customHeight="1" x14ac:dyDescent="0.25">
      <c r="A515" s="171">
        <v>1462</v>
      </c>
      <c r="B515" s="158">
        <v>507</v>
      </c>
      <c r="C515" s="159" t="s">
        <v>1313</v>
      </c>
      <c r="D515" s="160">
        <f t="shared" si="235"/>
        <v>154798.80000000002</v>
      </c>
      <c r="E515" s="161">
        <v>29282.7</v>
      </c>
      <c r="F515" s="161">
        <v>123146.5</v>
      </c>
      <c r="G515" s="161">
        <v>2369.6</v>
      </c>
      <c r="H515" s="162">
        <v>0</v>
      </c>
      <c r="I515" s="160">
        <f t="shared" si="237"/>
        <v>163391.80000000002</v>
      </c>
      <c r="J515" s="161">
        <v>29282.7</v>
      </c>
      <c r="K515" s="161">
        <v>131509.5</v>
      </c>
      <c r="L515" s="161">
        <v>2369.6</v>
      </c>
      <c r="M515" s="163">
        <v>230</v>
      </c>
      <c r="N515" s="160">
        <f t="shared" ref="N515:N534" si="247">SUM(O515:R515)</f>
        <v>160774.15660000002</v>
      </c>
      <c r="O515" s="161">
        <v>29282.7</v>
      </c>
      <c r="P515" s="161">
        <v>128891.85660000001</v>
      </c>
      <c r="Q515" s="161">
        <v>2369.6</v>
      </c>
      <c r="R515" s="162">
        <v>230</v>
      </c>
      <c r="S515" s="164">
        <f t="shared" si="240"/>
        <v>-2617.6434000000008</v>
      </c>
      <c r="T515" s="161">
        <f t="shared" si="240"/>
        <v>0</v>
      </c>
      <c r="U515" s="161">
        <f t="shared" si="240"/>
        <v>-2617.6433999999863</v>
      </c>
      <c r="V515" s="161">
        <f t="shared" si="240"/>
        <v>0</v>
      </c>
      <c r="W515" s="163">
        <f t="shared" si="240"/>
        <v>0</v>
      </c>
      <c r="X515" s="160">
        <f t="shared" si="230"/>
        <v>98.397934657675606</v>
      </c>
      <c r="Y515" s="161">
        <f t="shared" si="230"/>
        <v>100</v>
      </c>
      <c r="Z515" s="161">
        <f t="shared" si="230"/>
        <v>98.009540451450277</v>
      </c>
      <c r="AA515" s="161">
        <f t="shared" si="230"/>
        <v>100</v>
      </c>
      <c r="AB515" s="162">
        <f t="shared" si="230"/>
        <v>100</v>
      </c>
      <c r="AC515" s="165"/>
      <c r="AD515" s="166"/>
      <c r="AE515" s="167"/>
    </row>
    <row r="516" spans="1:31" ht="12.95" customHeight="1" x14ac:dyDescent="0.25">
      <c r="A516" s="171">
        <v>1463</v>
      </c>
      <c r="B516" s="158">
        <v>508</v>
      </c>
      <c r="C516" s="159" t="s">
        <v>1698</v>
      </c>
      <c r="D516" s="160">
        <f t="shared" si="235"/>
        <v>6923</v>
      </c>
      <c r="E516" s="161">
        <v>1492.8</v>
      </c>
      <c r="F516" s="161">
        <v>5085</v>
      </c>
      <c r="G516" s="161">
        <v>345.2</v>
      </c>
      <c r="H516" s="162">
        <v>0</v>
      </c>
      <c r="I516" s="160">
        <f t="shared" si="237"/>
        <v>7063.8</v>
      </c>
      <c r="J516" s="161">
        <v>1492.8</v>
      </c>
      <c r="K516" s="161">
        <v>5085</v>
      </c>
      <c r="L516" s="161">
        <v>345.2</v>
      </c>
      <c r="M516" s="163">
        <v>140.80000000000001</v>
      </c>
      <c r="N516" s="160">
        <f t="shared" si="247"/>
        <v>7045.8859000000002</v>
      </c>
      <c r="O516" s="161">
        <v>1492.8</v>
      </c>
      <c r="P516" s="161">
        <v>5067.0859</v>
      </c>
      <c r="Q516" s="161">
        <v>345.2</v>
      </c>
      <c r="R516" s="162">
        <v>140.80000000000001</v>
      </c>
      <c r="S516" s="164">
        <f t="shared" si="240"/>
        <v>-17.914099999999962</v>
      </c>
      <c r="T516" s="161">
        <f t="shared" si="240"/>
        <v>0</v>
      </c>
      <c r="U516" s="161">
        <f t="shared" si="240"/>
        <v>-17.914099999999962</v>
      </c>
      <c r="V516" s="161">
        <f t="shared" si="240"/>
        <v>0</v>
      </c>
      <c r="W516" s="163">
        <f t="shared" si="240"/>
        <v>0</v>
      </c>
      <c r="X516" s="160">
        <f t="shared" si="230"/>
        <v>99.746395707692741</v>
      </c>
      <c r="Y516" s="161">
        <f t="shared" si="230"/>
        <v>100</v>
      </c>
      <c r="Z516" s="161">
        <f t="shared" si="230"/>
        <v>99.647706981317597</v>
      </c>
      <c r="AA516" s="161">
        <f t="shared" si="230"/>
        <v>100</v>
      </c>
      <c r="AB516" s="162">
        <f t="shared" si="230"/>
        <v>100</v>
      </c>
      <c r="AC516" s="165"/>
      <c r="AD516" s="166"/>
      <c r="AE516" s="167"/>
    </row>
    <row r="517" spans="1:31" ht="12.95" customHeight="1" x14ac:dyDescent="0.25">
      <c r="A517" s="171">
        <v>1464</v>
      </c>
      <c r="B517" s="158">
        <v>509</v>
      </c>
      <c r="C517" s="159" t="s">
        <v>1699</v>
      </c>
      <c r="D517" s="160">
        <f t="shared" si="235"/>
        <v>2680.2999999999997</v>
      </c>
      <c r="E517" s="161">
        <v>1043.5</v>
      </c>
      <c r="F517" s="161">
        <v>1475.1</v>
      </c>
      <c r="G517" s="161">
        <v>161.69999999999999</v>
      </c>
      <c r="H517" s="162">
        <v>0</v>
      </c>
      <c r="I517" s="160">
        <f t="shared" si="237"/>
        <v>2705.7</v>
      </c>
      <c r="J517" s="161">
        <v>1043.5</v>
      </c>
      <c r="K517" s="161">
        <v>1475.1</v>
      </c>
      <c r="L517" s="161">
        <v>161.69999999999999</v>
      </c>
      <c r="M517" s="163">
        <v>25.4</v>
      </c>
      <c r="N517" s="160">
        <f t="shared" si="247"/>
        <v>2705.7</v>
      </c>
      <c r="O517" s="161">
        <v>1043.5</v>
      </c>
      <c r="P517" s="161">
        <v>1475.1</v>
      </c>
      <c r="Q517" s="161">
        <v>161.69999999999999</v>
      </c>
      <c r="R517" s="162">
        <v>25.4</v>
      </c>
      <c r="S517" s="164">
        <f t="shared" si="240"/>
        <v>0</v>
      </c>
      <c r="T517" s="161">
        <f t="shared" si="240"/>
        <v>0</v>
      </c>
      <c r="U517" s="161">
        <f t="shared" si="240"/>
        <v>0</v>
      </c>
      <c r="V517" s="161">
        <f t="shared" si="240"/>
        <v>0</v>
      </c>
      <c r="W517" s="163">
        <f t="shared" si="240"/>
        <v>0</v>
      </c>
      <c r="X517" s="160">
        <f t="shared" si="230"/>
        <v>100</v>
      </c>
      <c r="Y517" s="161">
        <f t="shared" si="230"/>
        <v>100</v>
      </c>
      <c r="Z517" s="161">
        <f t="shared" si="230"/>
        <v>100</v>
      </c>
      <c r="AA517" s="161">
        <f t="shared" si="230"/>
        <v>100</v>
      </c>
      <c r="AB517" s="162">
        <f t="shared" si="230"/>
        <v>100</v>
      </c>
      <c r="AC517" s="165"/>
      <c r="AD517" s="166"/>
      <c r="AE517" s="167"/>
    </row>
    <row r="518" spans="1:31" ht="12.95" customHeight="1" x14ac:dyDescent="0.25">
      <c r="A518" s="171">
        <v>1465</v>
      </c>
      <c r="B518" s="158">
        <v>510</v>
      </c>
      <c r="C518" s="159" t="s">
        <v>1700</v>
      </c>
      <c r="D518" s="160">
        <f t="shared" si="235"/>
        <v>2815.4</v>
      </c>
      <c r="E518" s="161">
        <v>1038.5</v>
      </c>
      <c r="F518" s="161">
        <v>1776.9</v>
      </c>
      <c r="G518" s="161">
        <v>0</v>
      </c>
      <c r="H518" s="162">
        <v>0</v>
      </c>
      <c r="I518" s="160">
        <f t="shared" si="237"/>
        <v>2842</v>
      </c>
      <c r="J518" s="161">
        <v>1038.5</v>
      </c>
      <c r="K518" s="161">
        <v>1776.9</v>
      </c>
      <c r="L518" s="161">
        <v>0</v>
      </c>
      <c r="M518" s="163">
        <v>26.6</v>
      </c>
      <c r="N518" s="160">
        <f t="shared" si="247"/>
        <v>2820.7462</v>
      </c>
      <c r="O518" s="161">
        <v>1038.5</v>
      </c>
      <c r="P518" s="161">
        <v>1755.6462000000001</v>
      </c>
      <c r="Q518" s="161">
        <v>0</v>
      </c>
      <c r="R518" s="162">
        <v>26.6</v>
      </c>
      <c r="S518" s="164">
        <f t="shared" si="240"/>
        <v>-21.253799999999956</v>
      </c>
      <c r="T518" s="161">
        <f t="shared" si="240"/>
        <v>0</v>
      </c>
      <c r="U518" s="161">
        <f t="shared" si="240"/>
        <v>-21.253799999999956</v>
      </c>
      <c r="V518" s="161">
        <f t="shared" si="240"/>
        <v>0</v>
      </c>
      <c r="W518" s="163">
        <f t="shared" si="240"/>
        <v>0</v>
      </c>
      <c r="X518" s="160">
        <f t="shared" si="230"/>
        <v>99.252153413089374</v>
      </c>
      <c r="Y518" s="161">
        <f t="shared" si="230"/>
        <v>100</v>
      </c>
      <c r="Z518" s="161">
        <f t="shared" si="230"/>
        <v>98.80388316731387</v>
      </c>
      <c r="AA518" s="161">
        <f t="shared" si="230"/>
        <v>0</v>
      </c>
      <c r="AB518" s="162">
        <f t="shared" si="230"/>
        <v>100</v>
      </c>
      <c r="AC518" s="165"/>
      <c r="AD518" s="166"/>
      <c r="AE518" s="167"/>
    </row>
    <row r="519" spans="1:31" ht="12.95" customHeight="1" x14ac:dyDescent="0.25">
      <c r="A519" s="171">
        <v>1466</v>
      </c>
      <c r="B519" s="158">
        <v>511</v>
      </c>
      <c r="C519" s="159" t="s">
        <v>1701</v>
      </c>
      <c r="D519" s="160">
        <f t="shared" si="235"/>
        <v>3908.1</v>
      </c>
      <c r="E519" s="161">
        <v>1235.5</v>
      </c>
      <c r="F519" s="161">
        <v>2672.6</v>
      </c>
      <c r="G519" s="161">
        <v>0</v>
      </c>
      <c r="H519" s="162">
        <v>0</v>
      </c>
      <c r="I519" s="160">
        <f t="shared" si="237"/>
        <v>3976.9</v>
      </c>
      <c r="J519" s="161">
        <v>1235.5</v>
      </c>
      <c r="K519" s="161">
        <v>2672.6</v>
      </c>
      <c r="L519" s="161">
        <v>0</v>
      </c>
      <c r="M519" s="163">
        <v>68.8</v>
      </c>
      <c r="N519" s="160">
        <f t="shared" si="247"/>
        <v>3874.0450000000001</v>
      </c>
      <c r="O519" s="161">
        <v>1235.5</v>
      </c>
      <c r="P519" s="161">
        <v>2569.7449999999999</v>
      </c>
      <c r="Q519" s="161">
        <v>0</v>
      </c>
      <c r="R519" s="162">
        <v>68.8</v>
      </c>
      <c r="S519" s="164">
        <f t="shared" si="240"/>
        <v>-102.85500000000002</v>
      </c>
      <c r="T519" s="161">
        <f t="shared" si="240"/>
        <v>0</v>
      </c>
      <c r="U519" s="161">
        <f t="shared" si="240"/>
        <v>-102.85500000000002</v>
      </c>
      <c r="V519" s="161">
        <f t="shared" si="240"/>
        <v>0</v>
      </c>
      <c r="W519" s="163">
        <f t="shared" si="240"/>
        <v>0</v>
      </c>
      <c r="X519" s="160">
        <f t="shared" si="230"/>
        <v>97.413689054288511</v>
      </c>
      <c r="Y519" s="161">
        <f t="shared" si="230"/>
        <v>100</v>
      </c>
      <c r="Z519" s="161">
        <f t="shared" si="230"/>
        <v>96.151500411584223</v>
      </c>
      <c r="AA519" s="161">
        <f t="shared" si="230"/>
        <v>0</v>
      </c>
      <c r="AB519" s="162">
        <f t="shared" si="230"/>
        <v>100</v>
      </c>
      <c r="AC519" s="165"/>
      <c r="AD519" s="166"/>
      <c r="AE519" s="167"/>
    </row>
    <row r="520" spans="1:31" ht="12.95" customHeight="1" x14ac:dyDescent="0.25">
      <c r="A520" s="171">
        <v>1467</v>
      </c>
      <c r="B520" s="158">
        <v>512</v>
      </c>
      <c r="C520" s="159" t="s">
        <v>1702</v>
      </c>
      <c r="D520" s="160">
        <f t="shared" si="235"/>
        <v>2760.5</v>
      </c>
      <c r="E520" s="161">
        <v>775.5</v>
      </c>
      <c r="F520" s="161">
        <v>1985</v>
      </c>
      <c r="G520" s="161">
        <v>0</v>
      </c>
      <c r="H520" s="162">
        <v>0</v>
      </c>
      <c r="I520" s="160">
        <f t="shared" si="237"/>
        <v>2819.6</v>
      </c>
      <c r="J520" s="161">
        <v>775.5</v>
      </c>
      <c r="K520" s="161">
        <v>1985</v>
      </c>
      <c r="L520" s="161">
        <v>0</v>
      </c>
      <c r="M520" s="163">
        <v>59.1</v>
      </c>
      <c r="N520" s="160">
        <f t="shared" si="247"/>
        <v>2615.9387999999999</v>
      </c>
      <c r="O520" s="161">
        <v>775.5</v>
      </c>
      <c r="P520" s="161">
        <v>1781.3388</v>
      </c>
      <c r="Q520" s="161">
        <v>0</v>
      </c>
      <c r="R520" s="162">
        <v>59.1</v>
      </c>
      <c r="S520" s="164">
        <f t="shared" si="240"/>
        <v>-203.66120000000001</v>
      </c>
      <c r="T520" s="161">
        <f t="shared" si="240"/>
        <v>0</v>
      </c>
      <c r="U520" s="161">
        <f t="shared" si="240"/>
        <v>-203.66120000000001</v>
      </c>
      <c r="V520" s="161">
        <f t="shared" si="240"/>
        <v>0</v>
      </c>
      <c r="W520" s="163">
        <f t="shared" si="240"/>
        <v>0</v>
      </c>
      <c r="X520" s="160">
        <f t="shared" si="230"/>
        <v>92.776947084692864</v>
      </c>
      <c r="Y520" s="161">
        <f t="shared" si="230"/>
        <v>100</v>
      </c>
      <c r="Z520" s="161">
        <f t="shared" si="230"/>
        <v>89.739989924433246</v>
      </c>
      <c r="AA520" s="161">
        <f t="shared" si="230"/>
        <v>0</v>
      </c>
      <c r="AB520" s="162">
        <f t="shared" si="230"/>
        <v>100</v>
      </c>
      <c r="AC520" s="165"/>
      <c r="AD520" s="166"/>
      <c r="AE520" s="167"/>
    </row>
    <row r="521" spans="1:31" ht="12.95" customHeight="1" x14ac:dyDescent="0.25">
      <c r="A521" s="171">
        <v>1468</v>
      </c>
      <c r="B521" s="158">
        <v>513</v>
      </c>
      <c r="C521" s="159" t="s">
        <v>1703</v>
      </c>
      <c r="D521" s="160">
        <f t="shared" si="235"/>
        <v>4523.5999999999995</v>
      </c>
      <c r="E521" s="161">
        <v>1249.0999999999999</v>
      </c>
      <c r="F521" s="161">
        <v>3217.6</v>
      </c>
      <c r="G521" s="161">
        <v>56.9</v>
      </c>
      <c r="H521" s="162">
        <v>0</v>
      </c>
      <c r="I521" s="160">
        <f t="shared" si="237"/>
        <v>4558.2000000000007</v>
      </c>
      <c r="J521" s="161">
        <v>1249.0999999999999</v>
      </c>
      <c r="K521" s="161">
        <v>3217.6000000000004</v>
      </c>
      <c r="L521" s="161">
        <v>56.9</v>
      </c>
      <c r="M521" s="163">
        <v>34.6</v>
      </c>
      <c r="N521" s="160">
        <f t="shared" si="247"/>
        <v>4558.1880000000001</v>
      </c>
      <c r="O521" s="161">
        <v>1249.0999999999999</v>
      </c>
      <c r="P521" s="161">
        <v>3217.5880000000002</v>
      </c>
      <c r="Q521" s="161">
        <v>56.9</v>
      </c>
      <c r="R521" s="162">
        <v>34.6</v>
      </c>
      <c r="S521" s="164">
        <f t="shared" si="240"/>
        <v>-1.2000000000625732E-2</v>
      </c>
      <c r="T521" s="161">
        <f t="shared" si="240"/>
        <v>0</v>
      </c>
      <c r="U521" s="161">
        <f t="shared" si="240"/>
        <v>-1.2000000000170985E-2</v>
      </c>
      <c r="V521" s="161">
        <f t="shared" si="240"/>
        <v>0</v>
      </c>
      <c r="W521" s="163">
        <f t="shared" si="240"/>
        <v>0</v>
      </c>
      <c r="X521" s="160">
        <f t="shared" ref="X521:AB584" si="248">IF(I521=0,0,N521/I521*100)</f>
        <v>99.999736738186101</v>
      </c>
      <c r="Y521" s="161">
        <f t="shared" si="248"/>
        <v>100</v>
      </c>
      <c r="Z521" s="161">
        <f t="shared" si="248"/>
        <v>99.999627051218297</v>
      </c>
      <c r="AA521" s="161">
        <f t="shared" si="248"/>
        <v>100</v>
      </c>
      <c r="AB521" s="162">
        <f t="shared" si="248"/>
        <v>100</v>
      </c>
      <c r="AC521" s="165"/>
      <c r="AD521" s="166"/>
      <c r="AE521" s="167"/>
    </row>
    <row r="522" spans="1:31" ht="12.95" customHeight="1" x14ac:dyDescent="0.25">
      <c r="A522" s="171">
        <v>1469</v>
      </c>
      <c r="B522" s="158">
        <v>514</v>
      </c>
      <c r="C522" s="159" t="s">
        <v>1704</v>
      </c>
      <c r="D522" s="160">
        <f t="shared" si="235"/>
        <v>3739.7</v>
      </c>
      <c r="E522" s="161">
        <v>1273.5</v>
      </c>
      <c r="F522" s="161">
        <v>2436.6</v>
      </c>
      <c r="G522" s="161">
        <v>29.6</v>
      </c>
      <c r="H522" s="162">
        <v>0</v>
      </c>
      <c r="I522" s="160">
        <f t="shared" si="237"/>
        <v>3780.6</v>
      </c>
      <c r="J522" s="161">
        <v>1273.5</v>
      </c>
      <c r="K522" s="161">
        <v>2436.6</v>
      </c>
      <c r="L522" s="161">
        <v>29.6</v>
      </c>
      <c r="M522" s="163">
        <v>40.900000000000006</v>
      </c>
      <c r="N522" s="160">
        <f t="shared" si="247"/>
        <v>3777.5935999999997</v>
      </c>
      <c r="O522" s="161">
        <v>1273.5</v>
      </c>
      <c r="P522" s="161">
        <v>2433.5935999999997</v>
      </c>
      <c r="Q522" s="161">
        <v>29.6</v>
      </c>
      <c r="R522" s="162">
        <v>40.900000000000006</v>
      </c>
      <c r="S522" s="164">
        <f t="shared" si="240"/>
        <v>-3.0064000000002125</v>
      </c>
      <c r="T522" s="161">
        <f t="shared" si="240"/>
        <v>0</v>
      </c>
      <c r="U522" s="161">
        <f t="shared" si="240"/>
        <v>-3.0064000000002125</v>
      </c>
      <c r="V522" s="161">
        <f t="shared" si="240"/>
        <v>0</v>
      </c>
      <c r="W522" s="163">
        <f t="shared" si="240"/>
        <v>0</v>
      </c>
      <c r="X522" s="160">
        <f t="shared" si="248"/>
        <v>99.920478230968627</v>
      </c>
      <c r="Y522" s="161">
        <f t="shared" si="248"/>
        <v>100</v>
      </c>
      <c r="Z522" s="161">
        <f t="shared" si="248"/>
        <v>99.876614955265524</v>
      </c>
      <c r="AA522" s="161">
        <f t="shared" si="248"/>
        <v>100</v>
      </c>
      <c r="AB522" s="162">
        <f t="shared" si="248"/>
        <v>100</v>
      </c>
      <c r="AC522" s="165"/>
      <c r="AD522" s="166"/>
      <c r="AE522" s="167"/>
    </row>
    <row r="523" spans="1:31" ht="12.95" customHeight="1" x14ac:dyDescent="0.25">
      <c r="A523" s="171">
        <v>1470</v>
      </c>
      <c r="B523" s="158">
        <v>515</v>
      </c>
      <c r="C523" s="159" t="s">
        <v>1705</v>
      </c>
      <c r="D523" s="160">
        <f t="shared" si="235"/>
        <v>2845.3</v>
      </c>
      <c r="E523" s="161">
        <v>1065.9000000000001</v>
      </c>
      <c r="F523" s="161">
        <v>1779.4</v>
      </c>
      <c r="G523" s="161">
        <v>0</v>
      </c>
      <c r="H523" s="162">
        <v>0</v>
      </c>
      <c r="I523" s="160">
        <f t="shared" si="237"/>
        <v>2875.8</v>
      </c>
      <c r="J523" s="161">
        <v>1065.9000000000001</v>
      </c>
      <c r="K523" s="161">
        <v>1779.4</v>
      </c>
      <c r="L523" s="161">
        <v>0</v>
      </c>
      <c r="M523" s="163">
        <v>30.5</v>
      </c>
      <c r="N523" s="160">
        <f t="shared" si="247"/>
        <v>2875.8</v>
      </c>
      <c r="O523" s="161">
        <v>1065.9000000000001</v>
      </c>
      <c r="P523" s="161">
        <v>1779.4</v>
      </c>
      <c r="Q523" s="161">
        <v>0</v>
      </c>
      <c r="R523" s="162">
        <v>30.5</v>
      </c>
      <c r="S523" s="164">
        <f t="shared" si="240"/>
        <v>0</v>
      </c>
      <c r="T523" s="161">
        <f t="shared" si="240"/>
        <v>0</v>
      </c>
      <c r="U523" s="161">
        <f t="shared" si="240"/>
        <v>0</v>
      </c>
      <c r="V523" s="161">
        <f t="shared" si="240"/>
        <v>0</v>
      </c>
      <c r="W523" s="163">
        <f t="shared" si="240"/>
        <v>0</v>
      </c>
      <c r="X523" s="160">
        <f t="shared" si="248"/>
        <v>100</v>
      </c>
      <c r="Y523" s="161">
        <f t="shared" si="248"/>
        <v>100</v>
      </c>
      <c r="Z523" s="161">
        <f t="shared" si="248"/>
        <v>100</v>
      </c>
      <c r="AA523" s="161">
        <f t="shared" si="248"/>
        <v>0</v>
      </c>
      <c r="AB523" s="162">
        <f t="shared" si="248"/>
        <v>100</v>
      </c>
      <c r="AC523" s="165"/>
      <c r="AD523" s="166"/>
      <c r="AE523" s="167"/>
    </row>
    <row r="524" spans="1:31" ht="12.95" customHeight="1" x14ac:dyDescent="0.25">
      <c r="A524" s="171">
        <v>1471</v>
      </c>
      <c r="B524" s="158">
        <v>516</v>
      </c>
      <c r="C524" s="159" t="s">
        <v>1706</v>
      </c>
      <c r="D524" s="160">
        <f t="shared" si="235"/>
        <v>953.5</v>
      </c>
      <c r="E524" s="161">
        <v>864.1</v>
      </c>
      <c r="F524" s="161">
        <v>89.4</v>
      </c>
      <c r="G524" s="161">
        <v>0</v>
      </c>
      <c r="H524" s="162">
        <v>0</v>
      </c>
      <c r="I524" s="160">
        <f t="shared" si="237"/>
        <v>967.4</v>
      </c>
      <c r="J524" s="161">
        <v>864.1</v>
      </c>
      <c r="K524" s="161">
        <v>89.4</v>
      </c>
      <c r="L524" s="161">
        <v>0</v>
      </c>
      <c r="M524" s="163">
        <v>13.9</v>
      </c>
      <c r="N524" s="160">
        <f t="shared" si="247"/>
        <v>967.08039999999994</v>
      </c>
      <c r="O524" s="161">
        <v>864.1</v>
      </c>
      <c r="P524" s="161">
        <v>89.080399999999997</v>
      </c>
      <c r="Q524" s="161">
        <v>0</v>
      </c>
      <c r="R524" s="162">
        <v>13.9</v>
      </c>
      <c r="S524" s="164">
        <f t="shared" si="240"/>
        <v>-0.31960000000003674</v>
      </c>
      <c r="T524" s="161">
        <f t="shared" si="240"/>
        <v>0</v>
      </c>
      <c r="U524" s="161">
        <f t="shared" si="240"/>
        <v>-0.31960000000000832</v>
      </c>
      <c r="V524" s="161">
        <f t="shared" si="240"/>
        <v>0</v>
      </c>
      <c r="W524" s="163">
        <f t="shared" si="240"/>
        <v>0</v>
      </c>
      <c r="X524" s="160">
        <f t="shared" si="248"/>
        <v>99.966962993591068</v>
      </c>
      <c r="Y524" s="161">
        <f t="shared" si="248"/>
        <v>100</v>
      </c>
      <c r="Z524" s="161">
        <f t="shared" si="248"/>
        <v>99.642505592841161</v>
      </c>
      <c r="AA524" s="161">
        <f t="shared" si="248"/>
        <v>0</v>
      </c>
      <c r="AB524" s="162">
        <f t="shared" si="248"/>
        <v>100</v>
      </c>
      <c r="AC524" s="165"/>
      <c r="AD524" s="166"/>
      <c r="AE524" s="167"/>
    </row>
    <row r="525" spans="1:31" ht="12.95" customHeight="1" x14ac:dyDescent="0.25">
      <c r="A525" s="171">
        <v>1472</v>
      </c>
      <c r="B525" s="158">
        <v>517</v>
      </c>
      <c r="C525" s="159" t="s">
        <v>1707</v>
      </c>
      <c r="D525" s="160">
        <f t="shared" si="235"/>
        <v>3835.3999999999996</v>
      </c>
      <c r="E525" s="161">
        <v>1255.8</v>
      </c>
      <c r="F525" s="161">
        <v>2579.6</v>
      </c>
      <c r="G525" s="161">
        <v>0</v>
      </c>
      <c r="H525" s="162">
        <v>0</v>
      </c>
      <c r="I525" s="160">
        <f t="shared" si="237"/>
        <v>3880.5999999999995</v>
      </c>
      <c r="J525" s="161">
        <v>1255.8</v>
      </c>
      <c r="K525" s="161">
        <v>2579.6</v>
      </c>
      <c r="L525" s="161">
        <v>0</v>
      </c>
      <c r="M525" s="163">
        <v>45.2</v>
      </c>
      <c r="N525" s="160">
        <f t="shared" si="247"/>
        <v>3880.5923000000003</v>
      </c>
      <c r="O525" s="161">
        <v>1255.8</v>
      </c>
      <c r="P525" s="161">
        <v>2579.5923000000003</v>
      </c>
      <c r="Q525" s="161">
        <v>0</v>
      </c>
      <c r="R525" s="162">
        <v>45.2</v>
      </c>
      <c r="S525" s="164">
        <f t="shared" si="240"/>
        <v>-7.6999999992040102E-3</v>
      </c>
      <c r="T525" s="161">
        <f t="shared" si="240"/>
        <v>0</v>
      </c>
      <c r="U525" s="161">
        <f t="shared" si="240"/>
        <v>-7.6999999996587576E-3</v>
      </c>
      <c r="V525" s="161">
        <f t="shared" si="240"/>
        <v>0</v>
      </c>
      <c r="W525" s="163">
        <f t="shared" si="240"/>
        <v>0</v>
      </c>
      <c r="X525" s="160">
        <f t="shared" si="248"/>
        <v>99.999801577075729</v>
      </c>
      <c r="Y525" s="161">
        <f t="shared" si="248"/>
        <v>100</v>
      </c>
      <c r="Z525" s="161">
        <f t="shared" si="248"/>
        <v>99.999701504109169</v>
      </c>
      <c r="AA525" s="161">
        <f t="shared" si="248"/>
        <v>0</v>
      </c>
      <c r="AB525" s="162">
        <f t="shared" si="248"/>
        <v>100</v>
      </c>
      <c r="AC525" s="165"/>
      <c r="AD525" s="166"/>
      <c r="AE525" s="167"/>
    </row>
    <row r="526" spans="1:31" ht="12.95" customHeight="1" x14ac:dyDescent="0.25">
      <c r="A526" s="171">
        <v>1477</v>
      </c>
      <c r="B526" s="158">
        <v>518</v>
      </c>
      <c r="C526" s="159" t="s">
        <v>1697</v>
      </c>
      <c r="D526" s="160">
        <f t="shared" si="235"/>
        <v>13522.3</v>
      </c>
      <c r="E526" s="161">
        <v>1290.8</v>
      </c>
      <c r="F526" s="161">
        <v>12231.5</v>
      </c>
      <c r="G526" s="161">
        <v>0</v>
      </c>
      <c r="H526" s="162">
        <v>0</v>
      </c>
      <c r="I526" s="160">
        <f t="shared" si="237"/>
        <v>13985.699999999999</v>
      </c>
      <c r="J526" s="161">
        <v>1290.8</v>
      </c>
      <c r="K526" s="161">
        <v>12231.5</v>
      </c>
      <c r="L526" s="161">
        <v>0</v>
      </c>
      <c r="M526" s="163">
        <v>463.4</v>
      </c>
      <c r="N526" s="160">
        <f t="shared" si="247"/>
        <v>13752.775999999998</v>
      </c>
      <c r="O526" s="161">
        <v>1290.8</v>
      </c>
      <c r="P526" s="161">
        <v>11998.575999999999</v>
      </c>
      <c r="Q526" s="161">
        <v>0</v>
      </c>
      <c r="R526" s="162">
        <v>463.4</v>
      </c>
      <c r="S526" s="164">
        <f t="shared" si="240"/>
        <v>-232.92400000000089</v>
      </c>
      <c r="T526" s="161">
        <f t="shared" si="240"/>
        <v>0</v>
      </c>
      <c r="U526" s="161">
        <f t="shared" si="240"/>
        <v>-232.92400000000089</v>
      </c>
      <c r="V526" s="161">
        <f t="shared" si="240"/>
        <v>0</v>
      </c>
      <c r="W526" s="163">
        <f t="shared" si="240"/>
        <v>0</v>
      </c>
      <c r="X526" s="160">
        <f t="shared" si="248"/>
        <v>98.334556010782435</v>
      </c>
      <c r="Y526" s="161">
        <f t="shared" si="248"/>
        <v>100</v>
      </c>
      <c r="Z526" s="161">
        <f t="shared" si="248"/>
        <v>98.095703715815716</v>
      </c>
      <c r="AA526" s="161">
        <f t="shared" si="248"/>
        <v>0</v>
      </c>
      <c r="AB526" s="162">
        <f t="shared" si="248"/>
        <v>100</v>
      </c>
      <c r="AC526" s="165"/>
      <c r="AD526" s="166"/>
      <c r="AE526" s="167"/>
    </row>
    <row r="527" spans="1:31" ht="12.95" customHeight="1" x14ac:dyDescent="0.25">
      <c r="A527" s="171">
        <v>1473</v>
      </c>
      <c r="B527" s="158">
        <v>519</v>
      </c>
      <c r="C527" s="159" t="s">
        <v>1708</v>
      </c>
      <c r="D527" s="160">
        <f t="shared" si="235"/>
        <v>5368.2000000000007</v>
      </c>
      <c r="E527" s="161">
        <v>1212.4000000000001</v>
      </c>
      <c r="F527" s="161">
        <v>4155.8</v>
      </c>
      <c r="G527" s="161">
        <v>0</v>
      </c>
      <c r="H527" s="162">
        <v>0</v>
      </c>
      <c r="I527" s="160">
        <f t="shared" si="237"/>
        <v>5429.1</v>
      </c>
      <c r="J527" s="161">
        <v>1212.4000000000001</v>
      </c>
      <c r="K527" s="161">
        <v>4155.8</v>
      </c>
      <c r="L527" s="161">
        <v>0</v>
      </c>
      <c r="M527" s="163">
        <v>60.9</v>
      </c>
      <c r="N527" s="160">
        <f t="shared" si="247"/>
        <v>5408.4547999999995</v>
      </c>
      <c r="O527" s="161">
        <v>1212.4000000000001</v>
      </c>
      <c r="P527" s="161">
        <v>4135.1548000000003</v>
      </c>
      <c r="Q527" s="161">
        <v>0</v>
      </c>
      <c r="R527" s="162">
        <v>60.9</v>
      </c>
      <c r="S527" s="164">
        <f t="shared" si="240"/>
        <v>-20.645200000000841</v>
      </c>
      <c r="T527" s="161">
        <f t="shared" si="240"/>
        <v>0</v>
      </c>
      <c r="U527" s="161">
        <f t="shared" si="240"/>
        <v>-20.645199999999932</v>
      </c>
      <c r="V527" s="161">
        <f t="shared" si="240"/>
        <v>0</v>
      </c>
      <c r="W527" s="163">
        <f t="shared" si="240"/>
        <v>0</v>
      </c>
      <c r="X527" s="160">
        <f t="shared" si="248"/>
        <v>99.619730710430815</v>
      </c>
      <c r="Y527" s="161">
        <f t="shared" si="248"/>
        <v>100</v>
      </c>
      <c r="Z527" s="161">
        <f t="shared" si="248"/>
        <v>99.50321959670822</v>
      </c>
      <c r="AA527" s="161">
        <f t="shared" si="248"/>
        <v>0</v>
      </c>
      <c r="AB527" s="162">
        <f t="shared" si="248"/>
        <v>100</v>
      </c>
      <c r="AC527" s="165"/>
      <c r="AD527" s="166"/>
      <c r="AE527" s="167"/>
    </row>
    <row r="528" spans="1:31" ht="12.95" customHeight="1" x14ac:dyDescent="0.25">
      <c r="A528" s="171">
        <v>1474</v>
      </c>
      <c r="B528" s="158">
        <v>520</v>
      </c>
      <c r="C528" s="159" t="s">
        <v>1709</v>
      </c>
      <c r="D528" s="160">
        <f t="shared" si="235"/>
        <v>4002.1</v>
      </c>
      <c r="E528" s="161">
        <v>1156.0999999999999</v>
      </c>
      <c r="F528" s="161">
        <v>2846</v>
      </c>
      <c r="G528" s="161">
        <v>0</v>
      </c>
      <c r="H528" s="162">
        <v>0</v>
      </c>
      <c r="I528" s="160">
        <f t="shared" si="237"/>
        <v>4036.1</v>
      </c>
      <c r="J528" s="161">
        <v>1156.0999999999999</v>
      </c>
      <c r="K528" s="161">
        <v>2846</v>
      </c>
      <c r="L528" s="161">
        <v>0</v>
      </c>
      <c r="M528" s="163">
        <v>34</v>
      </c>
      <c r="N528" s="160">
        <f t="shared" si="247"/>
        <v>3646.0616</v>
      </c>
      <c r="O528" s="161">
        <v>1156.0999999999999</v>
      </c>
      <c r="P528" s="161">
        <v>2455.9616000000001</v>
      </c>
      <c r="Q528" s="161">
        <v>0</v>
      </c>
      <c r="R528" s="162">
        <v>34</v>
      </c>
      <c r="S528" s="164">
        <f t="shared" si="240"/>
        <v>-390.03839999999991</v>
      </c>
      <c r="T528" s="161">
        <f t="shared" si="240"/>
        <v>0</v>
      </c>
      <c r="U528" s="161">
        <f t="shared" si="240"/>
        <v>-390.03839999999991</v>
      </c>
      <c r="V528" s="161">
        <f t="shared" si="240"/>
        <v>0</v>
      </c>
      <c r="W528" s="163">
        <f t="shared" si="240"/>
        <v>0</v>
      </c>
      <c r="X528" s="160">
        <f t="shared" si="248"/>
        <v>90.336255295954018</v>
      </c>
      <c r="Y528" s="161">
        <f t="shared" si="248"/>
        <v>100</v>
      </c>
      <c r="Z528" s="161">
        <f t="shared" si="248"/>
        <v>86.295207308503166</v>
      </c>
      <c r="AA528" s="161">
        <f t="shared" si="248"/>
        <v>0</v>
      </c>
      <c r="AB528" s="162">
        <f t="shared" si="248"/>
        <v>100</v>
      </c>
      <c r="AC528" s="165"/>
      <c r="AD528" s="166"/>
      <c r="AE528" s="167"/>
    </row>
    <row r="529" spans="1:31" ht="12.95" customHeight="1" x14ac:dyDescent="0.25">
      <c r="A529" s="171">
        <v>1475</v>
      </c>
      <c r="B529" s="158">
        <v>521</v>
      </c>
      <c r="C529" s="159" t="s">
        <v>1710</v>
      </c>
      <c r="D529" s="160">
        <f t="shared" si="235"/>
        <v>2846.0000000000005</v>
      </c>
      <c r="E529" s="161">
        <v>1118.7</v>
      </c>
      <c r="F529" s="161">
        <v>1548.4</v>
      </c>
      <c r="G529" s="161">
        <v>178.9</v>
      </c>
      <c r="H529" s="162">
        <v>0</v>
      </c>
      <c r="I529" s="160">
        <f t="shared" si="237"/>
        <v>2867.3</v>
      </c>
      <c r="J529" s="161">
        <v>1118.7</v>
      </c>
      <c r="K529" s="161">
        <v>1548.3999999999999</v>
      </c>
      <c r="L529" s="161">
        <v>178.9</v>
      </c>
      <c r="M529" s="163">
        <v>21.3</v>
      </c>
      <c r="N529" s="160">
        <f t="shared" si="247"/>
        <v>2743.8643000000006</v>
      </c>
      <c r="O529" s="161">
        <v>1118.7</v>
      </c>
      <c r="P529" s="161">
        <v>1424.9643000000001</v>
      </c>
      <c r="Q529" s="161">
        <v>178.9</v>
      </c>
      <c r="R529" s="162">
        <v>21.3</v>
      </c>
      <c r="S529" s="164">
        <f t="shared" si="240"/>
        <v>-123.43569999999954</v>
      </c>
      <c r="T529" s="161">
        <f t="shared" si="240"/>
        <v>0</v>
      </c>
      <c r="U529" s="161">
        <f t="shared" si="240"/>
        <v>-123.43569999999977</v>
      </c>
      <c r="V529" s="161">
        <f t="shared" si="240"/>
        <v>0</v>
      </c>
      <c r="W529" s="163">
        <f t="shared" si="240"/>
        <v>0</v>
      </c>
      <c r="X529" s="160">
        <f t="shared" si="248"/>
        <v>95.695054580964694</v>
      </c>
      <c r="Y529" s="161">
        <f t="shared" si="248"/>
        <v>100</v>
      </c>
      <c r="Z529" s="161">
        <f t="shared" si="248"/>
        <v>92.028177473521069</v>
      </c>
      <c r="AA529" s="161">
        <f t="shared" si="248"/>
        <v>100</v>
      </c>
      <c r="AB529" s="162">
        <f t="shared" si="248"/>
        <v>100</v>
      </c>
      <c r="AC529" s="165"/>
      <c r="AD529" s="166"/>
      <c r="AE529" s="167"/>
    </row>
    <row r="530" spans="1:31" ht="12.95" customHeight="1" x14ac:dyDescent="0.25">
      <c r="A530" s="171">
        <v>1476</v>
      </c>
      <c r="B530" s="158">
        <v>522</v>
      </c>
      <c r="C530" s="159" t="s">
        <v>1711</v>
      </c>
      <c r="D530" s="160">
        <f t="shared" si="235"/>
        <v>2755.8</v>
      </c>
      <c r="E530" s="161">
        <v>1015.9</v>
      </c>
      <c r="F530" s="161">
        <v>1730.9</v>
      </c>
      <c r="G530" s="161">
        <v>9</v>
      </c>
      <c r="H530" s="162">
        <v>0</v>
      </c>
      <c r="I530" s="160">
        <f t="shared" si="237"/>
        <v>2778.3999999999996</v>
      </c>
      <c r="J530" s="161">
        <v>1015.9</v>
      </c>
      <c r="K530" s="161">
        <v>1730.8999999999999</v>
      </c>
      <c r="L530" s="161">
        <v>9</v>
      </c>
      <c r="M530" s="163">
        <v>22.6</v>
      </c>
      <c r="N530" s="160">
        <f t="shared" si="247"/>
        <v>2745.8726999999999</v>
      </c>
      <c r="O530" s="161">
        <v>1015.9</v>
      </c>
      <c r="P530" s="161">
        <v>1698.3726999999999</v>
      </c>
      <c r="Q530" s="161">
        <v>9</v>
      </c>
      <c r="R530" s="162">
        <v>22.6</v>
      </c>
      <c r="S530" s="164">
        <f t="shared" si="240"/>
        <v>-32.527299999999741</v>
      </c>
      <c r="T530" s="161">
        <f t="shared" si="240"/>
        <v>0</v>
      </c>
      <c r="U530" s="161">
        <f t="shared" si="240"/>
        <v>-32.527299999999968</v>
      </c>
      <c r="V530" s="161">
        <f t="shared" si="240"/>
        <v>0</v>
      </c>
      <c r="W530" s="163">
        <f t="shared" si="240"/>
        <v>0</v>
      </c>
      <c r="X530" s="160">
        <f t="shared" si="248"/>
        <v>98.829279441405134</v>
      </c>
      <c r="Y530" s="161">
        <f t="shared" si="248"/>
        <v>100</v>
      </c>
      <c r="Z530" s="161">
        <f t="shared" si="248"/>
        <v>98.120786873880633</v>
      </c>
      <c r="AA530" s="161">
        <f t="shared" si="248"/>
        <v>100</v>
      </c>
      <c r="AB530" s="162">
        <f t="shared" si="248"/>
        <v>100</v>
      </c>
      <c r="AC530" s="165"/>
      <c r="AD530" s="166"/>
      <c r="AE530" s="167"/>
    </row>
    <row r="531" spans="1:31" ht="12.95" customHeight="1" x14ac:dyDescent="0.25">
      <c r="A531" s="171">
        <v>1478</v>
      </c>
      <c r="B531" s="158">
        <v>523</v>
      </c>
      <c r="C531" s="159" t="s">
        <v>1712</v>
      </c>
      <c r="D531" s="160">
        <f t="shared" si="235"/>
        <v>3699.8999999999996</v>
      </c>
      <c r="E531" s="161">
        <v>1145.3</v>
      </c>
      <c r="F531" s="161">
        <v>2424.6</v>
      </c>
      <c r="G531" s="161">
        <v>130</v>
      </c>
      <c r="H531" s="162">
        <v>0</v>
      </c>
      <c r="I531" s="160">
        <f t="shared" si="237"/>
        <v>3728.9999999999995</v>
      </c>
      <c r="J531" s="161">
        <v>1145.3</v>
      </c>
      <c r="K531" s="161">
        <v>2424.6</v>
      </c>
      <c r="L531" s="161">
        <v>130</v>
      </c>
      <c r="M531" s="163">
        <v>29.1</v>
      </c>
      <c r="N531" s="160">
        <f t="shared" si="247"/>
        <v>3725.7957000000001</v>
      </c>
      <c r="O531" s="161">
        <v>1145.3</v>
      </c>
      <c r="P531" s="161">
        <v>2421.3957</v>
      </c>
      <c r="Q531" s="161">
        <v>130</v>
      </c>
      <c r="R531" s="162">
        <v>29.1</v>
      </c>
      <c r="S531" s="164">
        <f t="shared" si="240"/>
        <v>-3.2042999999994208</v>
      </c>
      <c r="T531" s="161">
        <f t="shared" si="240"/>
        <v>0</v>
      </c>
      <c r="U531" s="161">
        <f t="shared" si="240"/>
        <v>-3.2042999999998756</v>
      </c>
      <c r="V531" s="161">
        <f t="shared" si="240"/>
        <v>0</v>
      </c>
      <c r="W531" s="163">
        <f t="shared" si="240"/>
        <v>0</v>
      </c>
      <c r="X531" s="160">
        <f t="shared" si="248"/>
        <v>99.914070796460194</v>
      </c>
      <c r="Y531" s="161">
        <f t="shared" si="248"/>
        <v>100</v>
      </c>
      <c r="Z531" s="161">
        <f t="shared" si="248"/>
        <v>99.867842118287555</v>
      </c>
      <c r="AA531" s="161">
        <f t="shared" si="248"/>
        <v>100</v>
      </c>
      <c r="AB531" s="162">
        <f t="shared" si="248"/>
        <v>100</v>
      </c>
      <c r="AC531" s="165"/>
      <c r="AD531" s="166"/>
      <c r="AE531" s="167"/>
    </row>
    <row r="532" spans="1:31" ht="12.95" customHeight="1" x14ac:dyDescent="0.25">
      <c r="A532" s="171">
        <v>1479</v>
      </c>
      <c r="B532" s="158">
        <v>524</v>
      </c>
      <c r="C532" s="159" t="s">
        <v>1713</v>
      </c>
      <c r="D532" s="160">
        <f t="shared" si="235"/>
        <v>5306.4</v>
      </c>
      <c r="E532" s="161">
        <v>1352.1</v>
      </c>
      <c r="F532" s="161">
        <v>3954.3</v>
      </c>
      <c r="G532" s="161">
        <v>0</v>
      </c>
      <c r="H532" s="162">
        <v>0</v>
      </c>
      <c r="I532" s="160">
        <f t="shared" si="237"/>
        <v>5401.0999999999995</v>
      </c>
      <c r="J532" s="161">
        <v>1352.1</v>
      </c>
      <c r="K532" s="161">
        <v>3954.3</v>
      </c>
      <c r="L532" s="161">
        <v>0</v>
      </c>
      <c r="M532" s="163">
        <v>94.7</v>
      </c>
      <c r="N532" s="160">
        <f t="shared" si="247"/>
        <v>5187.3217999999997</v>
      </c>
      <c r="O532" s="161">
        <v>1352.1</v>
      </c>
      <c r="P532" s="161">
        <v>3740.5218</v>
      </c>
      <c r="Q532" s="161">
        <v>0</v>
      </c>
      <c r="R532" s="162">
        <v>94.7</v>
      </c>
      <c r="S532" s="164">
        <f t="shared" si="240"/>
        <v>-213.77819999999974</v>
      </c>
      <c r="T532" s="161">
        <f t="shared" si="240"/>
        <v>0</v>
      </c>
      <c r="U532" s="161">
        <f t="shared" si="240"/>
        <v>-213.7782000000002</v>
      </c>
      <c r="V532" s="161">
        <f t="shared" si="240"/>
        <v>0</v>
      </c>
      <c r="W532" s="163">
        <f t="shared" si="240"/>
        <v>0</v>
      </c>
      <c r="X532" s="160">
        <f t="shared" si="248"/>
        <v>96.041950713743489</v>
      </c>
      <c r="Y532" s="161">
        <f t="shared" si="248"/>
        <v>100</v>
      </c>
      <c r="Z532" s="161">
        <f t="shared" si="248"/>
        <v>94.593778924209076</v>
      </c>
      <c r="AA532" s="161">
        <f t="shared" si="248"/>
        <v>0</v>
      </c>
      <c r="AB532" s="162">
        <f t="shared" si="248"/>
        <v>100</v>
      </c>
      <c r="AC532" s="165"/>
      <c r="AD532" s="166"/>
      <c r="AE532" s="167"/>
    </row>
    <row r="533" spans="1:31" ht="12.95" customHeight="1" x14ac:dyDescent="0.25">
      <c r="A533" s="171">
        <v>1480</v>
      </c>
      <c r="B533" s="158">
        <v>525</v>
      </c>
      <c r="C533" s="159" t="s">
        <v>1596</v>
      </c>
      <c r="D533" s="160">
        <f t="shared" si="235"/>
        <v>2883.5</v>
      </c>
      <c r="E533" s="161">
        <v>1131.5999999999999</v>
      </c>
      <c r="F533" s="161">
        <v>1636.5</v>
      </c>
      <c r="G533" s="161">
        <v>115.4</v>
      </c>
      <c r="H533" s="162">
        <v>0</v>
      </c>
      <c r="I533" s="160">
        <f t="shared" si="237"/>
        <v>2905.3</v>
      </c>
      <c r="J533" s="161">
        <v>1131.5999999999999</v>
      </c>
      <c r="K533" s="161">
        <v>1636.5</v>
      </c>
      <c r="L533" s="161">
        <v>115.4</v>
      </c>
      <c r="M533" s="163">
        <v>21.800000000000011</v>
      </c>
      <c r="N533" s="160">
        <f t="shared" si="247"/>
        <v>2825.1707000000001</v>
      </c>
      <c r="O533" s="161">
        <v>1131.5999999999999</v>
      </c>
      <c r="P533" s="161">
        <v>1556.3706999999999</v>
      </c>
      <c r="Q533" s="161">
        <v>115.4</v>
      </c>
      <c r="R533" s="162">
        <v>21.800000000000011</v>
      </c>
      <c r="S533" s="164">
        <f t="shared" si="240"/>
        <v>-80.129300000000057</v>
      </c>
      <c r="T533" s="161">
        <f t="shared" si="240"/>
        <v>0</v>
      </c>
      <c r="U533" s="161">
        <f t="shared" si="240"/>
        <v>-80.129300000000057</v>
      </c>
      <c r="V533" s="161">
        <f t="shared" si="240"/>
        <v>0</v>
      </c>
      <c r="W533" s="163">
        <f t="shared" si="240"/>
        <v>0</v>
      </c>
      <c r="X533" s="160">
        <f t="shared" si="248"/>
        <v>97.2419612432451</v>
      </c>
      <c r="Y533" s="161">
        <f t="shared" si="248"/>
        <v>100</v>
      </c>
      <c r="Z533" s="161">
        <f t="shared" si="248"/>
        <v>95.103617476321418</v>
      </c>
      <c r="AA533" s="161">
        <f t="shared" si="248"/>
        <v>100</v>
      </c>
      <c r="AB533" s="162">
        <f t="shared" si="248"/>
        <v>100</v>
      </c>
      <c r="AC533" s="165"/>
      <c r="AD533" s="166"/>
      <c r="AE533" s="167"/>
    </row>
    <row r="534" spans="1:31" ht="12.95" customHeight="1" x14ac:dyDescent="0.25">
      <c r="A534" s="171">
        <v>1481</v>
      </c>
      <c r="B534" s="158">
        <v>526</v>
      </c>
      <c r="C534" s="159" t="s">
        <v>1626</v>
      </c>
      <c r="D534" s="160">
        <f t="shared" si="235"/>
        <v>3039.2</v>
      </c>
      <c r="E534" s="161">
        <v>1170.5</v>
      </c>
      <c r="F534" s="161">
        <v>1868.7</v>
      </c>
      <c r="G534" s="161">
        <v>0</v>
      </c>
      <c r="H534" s="162">
        <v>0</v>
      </c>
      <c r="I534" s="160">
        <f t="shared" si="237"/>
        <v>3060.5</v>
      </c>
      <c r="J534" s="161">
        <v>1170.5</v>
      </c>
      <c r="K534" s="161">
        <v>1868.6999999999998</v>
      </c>
      <c r="L534" s="161">
        <v>0</v>
      </c>
      <c r="M534" s="163">
        <v>21.3</v>
      </c>
      <c r="N534" s="160">
        <f t="shared" si="247"/>
        <v>3060.5</v>
      </c>
      <c r="O534" s="161">
        <v>1170.5</v>
      </c>
      <c r="P534" s="161">
        <v>1868.6999999999998</v>
      </c>
      <c r="Q534" s="161">
        <v>0</v>
      </c>
      <c r="R534" s="162">
        <v>21.3</v>
      </c>
      <c r="S534" s="164">
        <f t="shared" si="240"/>
        <v>0</v>
      </c>
      <c r="T534" s="161">
        <f t="shared" si="240"/>
        <v>0</v>
      </c>
      <c r="U534" s="161">
        <f t="shared" si="240"/>
        <v>0</v>
      </c>
      <c r="V534" s="161">
        <f t="shared" si="240"/>
        <v>0</v>
      </c>
      <c r="W534" s="163">
        <f t="shared" si="240"/>
        <v>0</v>
      </c>
      <c r="X534" s="160">
        <f t="shared" si="248"/>
        <v>100</v>
      </c>
      <c r="Y534" s="161">
        <f t="shared" si="248"/>
        <v>100</v>
      </c>
      <c r="Z534" s="161">
        <f t="shared" si="248"/>
        <v>100</v>
      </c>
      <c r="AA534" s="161">
        <f t="shared" si="248"/>
        <v>0</v>
      </c>
      <c r="AB534" s="162">
        <f t="shared" si="248"/>
        <v>100</v>
      </c>
      <c r="AC534" s="165"/>
      <c r="AD534" s="166"/>
      <c r="AE534" s="167"/>
    </row>
    <row r="535" spans="1:31" ht="12.95" customHeight="1" x14ac:dyDescent="0.25">
      <c r="A535" s="158"/>
      <c r="B535" s="158">
        <v>527</v>
      </c>
      <c r="C535" s="159"/>
      <c r="D535" s="160"/>
      <c r="E535" s="161"/>
      <c r="F535" s="161"/>
      <c r="G535" s="161"/>
      <c r="H535" s="162"/>
      <c r="I535" s="160"/>
      <c r="J535" s="161"/>
      <c r="K535" s="161"/>
      <c r="L535" s="161"/>
      <c r="M535" s="163">
        <v>0</v>
      </c>
      <c r="N535" s="160"/>
      <c r="O535" s="161"/>
      <c r="P535" s="161"/>
      <c r="Q535" s="161"/>
      <c r="R535" s="162"/>
      <c r="S535" s="164"/>
      <c r="T535" s="161"/>
      <c r="U535" s="161"/>
      <c r="V535" s="161"/>
      <c r="W535" s="163"/>
      <c r="X535" s="160"/>
      <c r="Y535" s="161"/>
      <c r="Z535" s="161"/>
      <c r="AA535" s="161"/>
      <c r="AB535" s="162"/>
      <c r="AC535" s="165"/>
      <c r="AD535" s="166"/>
      <c r="AE535" s="167"/>
    </row>
    <row r="536" spans="1:31" ht="12.95" customHeight="1" x14ac:dyDescent="0.25">
      <c r="A536" s="158"/>
      <c r="B536" s="158">
        <v>528</v>
      </c>
      <c r="C536" s="152" t="s">
        <v>1640</v>
      </c>
      <c r="D536" s="156">
        <f t="shared" ref="D536:D578" si="249">SUM(E536:H536)</f>
        <v>438763.4</v>
      </c>
      <c r="E536" s="153">
        <f>E537+E538</f>
        <v>104946.50000000001</v>
      </c>
      <c r="F536" s="153">
        <f t="shared" ref="F536:H536" si="250">F537+F538</f>
        <v>332851.40000000002</v>
      </c>
      <c r="G536" s="153">
        <f t="shared" si="250"/>
        <v>965.50000000000011</v>
      </c>
      <c r="H536" s="154">
        <f t="shared" si="250"/>
        <v>0</v>
      </c>
      <c r="I536" s="156">
        <f t="shared" ref="I536:I578" si="251">SUM(J536:M536)</f>
        <v>445499.2</v>
      </c>
      <c r="J536" s="153">
        <f>J537+J538</f>
        <v>104946.50000000001</v>
      </c>
      <c r="K536" s="153">
        <f>K537+K538</f>
        <v>336302.4</v>
      </c>
      <c r="L536" s="153">
        <f t="shared" ref="L536:M536" si="252">L537+L538</f>
        <v>965.50000000000011</v>
      </c>
      <c r="M536" s="155">
        <f t="shared" si="252"/>
        <v>3284.7999999999997</v>
      </c>
      <c r="N536" s="156">
        <f>N537+N538</f>
        <v>426949.61619999993</v>
      </c>
      <c r="O536" s="153">
        <f t="shared" ref="O536:R536" si="253">O537+O538</f>
        <v>104946.50000000001</v>
      </c>
      <c r="P536" s="153">
        <f t="shared" si="253"/>
        <v>317752.8162</v>
      </c>
      <c r="Q536" s="153">
        <f t="shared" si="253"/>
        <v>965.50000000000011</v>
      </c>
      <c r="R536" s="154">
        <f t="shared" si="253"/>
        <v>3284.7999999999997</v>
      </c>
      <c r="S536" s="157">
        <f t="shared" ref="S536:W578" si="254">N536-I536</f>
        <v>-18549.58380000008</v>
      </c>
      <c r="T536" s="153">
        <f t="shared" si="254"/>
        <v>0</v>
      </c>
      <c r="U536" s="153">
        <f t="shared" si="254"/>
        <v>-18549.583800000022</v>
      </c>
      <c r="V536" s="153">
        <f t="shared" si="254"/>
        <v>0</v>
      </c>
      <c r="W536" s="155">
        <f t="shared" si="254"/>
        <v>0</v>
      </c>
      <c r="X536" s="156">
        <f t="shared" si="248"/>
        <v>95.836225115555735</v>
      </c>
      <c r="Y536" s="153">
        <f t="shared" si="248"/>
        <v>100</v>
      </c>
      <c r="Z536" s="153">
        <f t="shared" si="248"/>
        <v>94.484254706478453</v>
      </c>
      <c r="AA536" s="153">
        <f t="shared" si="248"/>
        <v>100</v>
      </c>
      <c r="AB536" s="154">
        <f t="shared" si="248"/>
        <v>100</v>
      </c>
      <c r="AC536" s="147"/>
      <c r="AD536" s="166"/>
      <c r="AE536" s="167"/>
    </row>
    <row r="537" spans="1:31" s="170" customFormat="1" ht="12.95" customHeight="1" x14ac:dyDescent="0.2">
      <c r="A537" s="158"/>
      <c r="B537" s="158">
        <v>529</v>
      </c>
      <c r="C537" s="152" t="s">
        <v>1287</v>
      </c>
      <c r="D537" s="156">
        <f t="shared" si="249"/>
        <v>288826.90000000002</v>
      </c>
      <c r="E537" s="153">
        <f>E539</f>
        <v>58923.3</v>
      </c>
      <c r="F537" s="153">
        <f t="shared" ref="F537:H537" si="255">F539</f>
        <v>229903.6</v>
      </c>
      <c r="G537" s="153">
        <f t="shared" si="255"/>
        <v>0</v>
      </c>
      <c r="H537" s="154">
        <f t="shared" si="255"/>
        <v>0</v>
      </c>
      <c r="I537" s="156">
        <f t="shared" si="251"/>
        <v>292239.09999999998</v>
      </c>
      <c r="J537" s="153">
        <f>J539</f>
        <v>58923.3</v>
      </c>
      <c r="K537" s="153">
        <f>K539</f>
        <v>232857</v>
      </c>
      <c r="L537" s="153">
        <f t="shared" ref="L537:M537" si="256">L539</f>
        <v>0</v>
      </c>
      <c r="M537" s="155">
        <f t="shared" si="256"/>
        <v>458.8</v>
      </c>
      <c r="N537" s="156">
        <f>N539</f>
        <v>278855.34609999997</v>
      </c>
      <c r="O537" s="153">
        <f t="shared" ref="O537:R537" si="257">O539</f>
        <v>58923.3</v>
      </c>
      <c r="P537" s="153">
        <f t="shared" si="257"/>
        <v>219473.24609999999</v>
      </c>
      <c r="Q537" s="153">
        <f t="shared" si="257"/>
        <v>0</v>
      </c>
      <c r="R537" s="154">
        <f t="shared" si="257"/>
        <v>458.8</v>
      </c>
      <c r="S537" s="157">
        <f t="shared" si="254"/>
        <v>-13383.753900000011</v>
      </c>
      <c r="T537" s="153">
        <f t="shared" si="254"/>
        <v>0</v>
      </c>
      <c r="U537" s="153">
        <f t="shared" si="254"/>
        <v>-13383.753900000011</v>
      </c>
      <c r="V537" s="153">
        <f t="shared" si="254"/>
        <v>0</v>
      </c>
      <c r="W537" s="155">
        <f t="shared" si="254"/>
        <v>0</v>
      </c>
      <c r="X537" s="156">
        <f t="shared" si="248"/>
        <v>95.420272680828816</v>
      </c>
      <c r="Y537" s="153">
        <f t="shared" si="248"/>
        <v>100</v>
      </c>
      <c r="Z537" s="153">
        <f t="shared" si="248"/>
        <v>94.252372099614774</v>
      </c>
      <c r="AA537" s="153">
        <f t="shared" si="248"/>
        <v>0</v>
      </c>
      <c r="AB537" s="154">
        <f t="shared" si="248"/>
        <v>100</v>
      </c>
      <c r="AC537" s="147"/>
      <c r="AD537" s="167"/>
      <c r="AE537" s="167"/>
    </row>
    <row r="538" spans="1:31" s="170" customFormat="1" ht="12.95" customHeight="1" x14ac:dyDescent="0.2">
      <c r="A538" s="158"/>
      <c r="B538" s="158">
        <v>530</v>
      </c>
      <c r="C538" s="152" t="s">
        <v>1288</v>
      </c>
      <c r="D538" s="156">
        <f t="shared" si="249"/>
        <v>149936.50000000003</v>
      </c>
      <c r="E538" s="153">
        <f>SUM(E540:E578)</f>
        <v>46023.200000000012</v>
      </c>
      <c r="F538" s="153">
        <f t="shared" ref="F538:H538" si="258">SUM(F540:F578)</f>
        <v>102947.80000000002</v>
      </c>
      <c r="G538" s="153">
        <f t="shared" si="258"/>
        <v>965.50000000000011</v>
      </c>
      <c r="H538" s="154">
        <f t="shared" si="258"/>
        <v>0</v>
      </c>
      <c r="I538" s="156">
        <f t="shared" si="251"/>
        <v>153260.10000000003</v>
      </c>
      <c r="J538" s="153">
        <f>SUM(J540:J578)</f>
        <v>46023.200000000012</v>
      </c>
      <c r="K538" s="153">
        <f>SUM(K540:K578)</f>
        <v>103445.40000000002</v>
      </c>
      <c r="L538" s="153">
        <f t="shared" ref="L538:M538" si="259">SUM(L540:L578)</f>
        <v>965.50000000000011</v>
      </c>
      <c r="M538" s="155">
        <f t="shared" si="259"/>
        <v>2825.9999999999995</v>
      </c>
      <c r="N538" s="156">
        <f>SUM(N540:N578)</f>
        <v>148094.27009999999</v>
      </c>
      <c r="O538" s="153">
        <f t="shared" ref="O538:R538" si="260">SUM(O540:O578)</f>
        <v>46023.200000000012</v>
      </c>
      <c r="P538" s="153">
        <f t="shared" si="260"/>
        <v>98279.570099999997</v>
      </c>
      <c r="Q538" s="153">
        <f t="shared" si="260"/>
        <v>965.50000000000011</v>
      </c>
      <c r="R538" s="154">
        <f t="shared" si="260"/>
        <v>2825.9999999999995</v>
      </c>
      <c r="S538" s="157">
        <f t="shared" si="254"/>
        <v>-5165.8299000000407</v>
      </c>
      <c r="T538" s="153">
        <f t="shared" si="254"/>
        <v>0</v>
      </c>
      <c r="U538" s="153">
        <f t="shared" si="254"/>
        <v>-5165.8299000000261</v>
      </c>
      <c r="V538" s="153">
        <f t="shared" si="254"/>
        <v>0</v>
      </c>
      <c r="W538" s="155">
        <f t="shared" si="254"/>
        <v>0</v>
      </c>
      <c r="X538" s="156">
        <f t="shared" si="248"/>
        <v>96.629370658116471</v>
      </c>
      <c r="Y538" s="153">
        <f t="shared" si="248"/>
        <v>100</v>
      </c>
      <c r="Z538" s="153">
        <f t="shared" si="248"/>
        <v>95.006225603071741</v>
      </c>
      <c r="AA538" s="153">
        <f t="shared" si="248"/>
        <v>100</v>
      </c>
      <c r="AB538" s="154">
        <f t="shared" si="248"/>
        <v>100</v>
      </c>
      <c r="AC538" s="147"/>
      <c r="AD538" s="167"/>
      <c r="AE538" s="167"/>
    </row>
    <row r="539" spans="1:31" ht="12.95" customHeight="1" x14ac:dyDescent="0.25">
      <c r="A539" s="171">
        <v>1482</v>
      </c>
      <c r="B539" s="158">
        <v>531</v>
      </c>
      <c r="C539" s="159" t="s">
        <v>1313</v>
      </c>
      <c r="D539" s="160">
        <f t="shared" si="249"/>
        <v>288826.90000000002</v>
      </c>
      <c r="E539" s="161">
        <v>58923.3</v>
      </c>
      <c r="F539" s="161">
        <v>229903.6</v>
      </c>
      <c r="G539" s="161">
        <v>0</v>
      </c>
      <c r="H539" s="162">
        <v>0</v>
      </c>
      <c r="I539" s="160">
        <f t="shared" si="251"/>
        <v>292239.09999999998</v>
      </c>
      <c r="J539" s="161">
        <v>58923.3</v>
      </c>
      <c r="K539" s="161">
        <v>232857</v>
      </c>
      <c r="L539" s="161">
        <v>0</v>
      </c>
      <c r="M539" s="163">
        <v>458.8</v>
      </c>
      <c r="N539" s="160">
        <f t="shared" ref="N539:N578" si="261">SUM(O539:R539)</f>
        <v>278855.34609999997</v>
      </c>
      <c r="O539" s="161">
        <v>58923.3</v>
      </c>
      <c r="P539" s="161">
        <v>219473.24609999999</v>
      </c>
      <c r="Q539" s="161">
        <v>0</v>
      </c>
      <c r="R539" s="162">
        <v>458.8</v>
      </c>
      <c r="S539" s="164">
        <f t="shared" si="254"/>
        <v>-13383.753900000011</v>
      </c>
      <c r="T539" s="161">
        <f t="shared" si="254"/>
        <v>0</v>
      </c>
      <c r="U539" s="161">
        <f t="shared" si="254"/>
        <v>-13383.753900000011</v>
      </c>
      <c r="V539" s="161">
        <f t="shared" si="254"/>
        <v>0</v>
      </c>
      <c r="W539" s="163">
        <f t="shared" si="254"/>
        <v>0</v>
      </c>
      <c r="X539" s="160">
        <f t="shared" si="248"/>
        <v>95.420272680828816</v>
      </c>
      <c r="Y539" s="161">
        <f t="shared" si="248"/>
        <v>100</v>
      </c>
      <c r="Z539" s="161">
        <f t="shared" si="248"/>
        <v>94.252372099614774</v>
      </c>
      <c r="AA539" s="161">
        <f t="shared" si="248"/>
        <v>0</v>
      </c>
      <c r="AB539" s="162">
        <f t="shared" si="248"/>
        <v>100</v>
      </c>
      <c r="AC539" s="165"/>
      <c r="AD539" s="166"/>
      <c r="AE539" s="167"/>
    </row>
    <row r="540" spans="1:31" ht="12.95" customHeight="1" x14ac:dyDescent="0.25">
      <c r="A540" s="171">
        <v>1483</v>
      </c>
      <c r="B540" s="158">
        <v>532</v>
      </c>
      <c r="C540" s="159" t="s">
        <v>1714</v>
      </c>
      <c r="D540" s="160">
        <f t="shared" si="249"/>
        <v>2819.7</v>
      </c>
      <c r="E540" s="161">
        <v>1169.5999999999999</v>
      </c>
      <c r="F540" s="161">
        <v>1650.1</v>
      </c>
      <c r="G540" s="161">
        <v>0</v>
      </c>
      <c r="H540" s="162">
        <v>0</v>
      </c>
      <c r="I540" s="160">
        <f t="shared" si="251"/>
        <v>2833.3999999999996</v>
      </c>
      <c r="J540" s="161">
        <v>1169.5999999999999</v>
      </c>
      <c r="K540" s="161">
        <v>1650.1</v>
      </c>
      <c r="L540" s="161">
        <v>0</v>
      </c>
      <c r="M540" s="163">
        <v>13.7</v>
      </c>
      <c r="N540" s="160">
        <f t="shared" si="261"/>
        <v>2830.0998999999997</v>
      </c>
      <c r="O540" s="161">
        <v>1169.5999999999999</v>
      </c>
      <c r="P540" s="161">
        <v>1646.7999</v>
      </c>
      <c r="Q540" s="161">
        <v>0</v>
      </c>
      <c r="R540" s="162">
        <v>13.7</v>
      </c>
      <c r="S540" s="164">
        <f t="shared" si="254"/>
        <v>-3.3000999999999294</v>
      </c>
      <c r="T540" s="161">
        <f t="shared" si="254"/>
        <v>0</v>
      </c>
      <c r="U540" s="161">
        <f t="shared" si="254"/>
        <v>-3.3000999999999294</v>
      </c>
      <c r="V540" s="161">
        <f t="shared" si="254"/>
        <v>0</v>
      </c>
      <c r="W540" s="163">
        <f t="shared" si="254"/>
        <v>0</v>
      </c>
      <c r="X540" s="160">
        <f t="shared" si="248"/>
        <v>99.883528622855934</v>
      </c>
      <c r="Y540" s="161">
        <f t="shared" si="248"/>
        <v>100</v>
      </c>
      <c r="Z540" s="161">
        <f t="shared" si="248"/>
        <v>99.800006060238772</v>
      </c>
      <c r="AA540" s="161">
        <f t="shared" si="248"/>
        <v>0</v>
      </c>
      <c r="AB540" s="162">
        <f t="shared" si="248"/>
        <v>100</v>
      </c>
      <c r="AC540" s="165"/>
      <c r="AD540" s="166"/>
      <c r="AE540" s="167"/>
    </row>
    <row r="541" spans="1:31" ht="12.95" customHeight="1" x14ac:dyDescent="0.25">
      <c r="A541" s="171">
        <v>1484</v>
      </c>
      <c r="B541" s="158">
        <v>533</v>
      </c>
      <c r="C541" s="159" t="s">
        <v>1715</v>
      </c>
      <c r="D541" s="160">
        <f t="shared" si="249"/>
        <v>3631.6000000000004</v>
      </c>
      <c r="E541" s="161">
        <v>1261.7</v>
      </c>
      <c r="F541" s="161">
        <v>2359.1</v>
      </c>
      <c r="G541" s="161">
        <v>10.8</v>
      </c>
      <c r="H541" s="162">
        <v>0</v>
      </c>
      <c r="I541" s="160">
        <f t="shared" si="251"/>
        <v>3678.4000000000005</v>
      </c>
      <c r="J541" s="161">
        <v>1261.7</v>
      </c>
      <c r="K541" s="161">
        <v>2359.1</v>
      </c>
      <c r="L541" s="161">
        <v>10.8</v>
      </c>
      <c r="M541" s="163">
        <v>46.800000000000004</v>
      </c>
      <c r="N541" s="160">
        <f t="shared" si="261"/>
        <v>3539.7855</v>
      </c>
      <c r="O541" s="161">
        <v>1261.7</v>
      </c>
      <c r="P541" s="161">
        <v>2220.4854999999998</v>
      </c>
      <c r="Q541" s="161">
        <v>10.8</v>
      </c>
      <c r="R541" s="162">
        <v>46.800000000000004</v>
      </c>
      <c r="S541" s="164">
        <f t="shared" si="254"/>
        <v>-138.61450000000059</v>
      </c>
      <c r="T541" s="161">
        <f t="shared" si="254"/>
        <v>0</v>
      </c>
      <c r="U541" s="161">
        <f t="shared" si="254"/>
        <v>-138.61450000000013</v>
      </c>
      <c r="V541" s="161">
        <f t="shared" si="254"/>
        <v>0</v>
      </c>
      <c r="W541" s="163">
        <f t="shared" si="254"/>
        <v>0</v>
      </c>
      <c r="X541" s="160">
        <f t="shared" si="248"/>
        <v>96.231663223140487</v>
      </c>
      <c r="Y541" s="161">
        <f t="shared" si="248"/>
        <v>100</v>
      </c>
      <c r="Z541" s="161">
        <f t="shared" si="248"/>
        <v>94.124263490314092</v>
      </c>
      <c r="AA541" s="161">
        <f t="shared" si="248"/>
        <v>100</v>
      </c>
      <c r="AB541" s="162">
        <f t="shared" si="248"/>
        <v>100</v>
      </c>
      <c r="AC541" s="165"/>
      <c r="AD541" s="166"/>
      <c r="AE541" s="167"/>
    </row>
    <row r="542" spans="1:31" ht="12.95" customHeight="1" x14ac:dyDescent="0.25">
      <c r="A542" s="171">
        <v>1485</v>
      </c>
      <c r="B542" s="158">
        <v>534</v>
      </c>
      <c r="C542" s="159" t="s">
        <v>1716</v>
      </c>
      <c r="D542" s="160">
        <f t="shared" si="249"/>
        <v>3512.1</v>
      </c>
      <c r="E542" s="161">
        <v>1284.9000000000001</v>
      </c>
      <c r="F542" s="161">
        <v>2227.1999999999998</v>
      </c>
      <c r="G542" s="161">
        <v>0</v>
      </c>
      <c r="H542" s="162">
        <v>0</v>
      </c>
      <c r="I542" s="160">
        <f t="shared" si="251"/>
        <v>3542.2999999999997</v>
      </c>
      <c r="J542" s="161">
        <v>1284.9000000000001</v>
      </c>
      <c r="K542" s="161">
        <v>2227.1999999999998</v>
      </c>
      <c r="L542" s="161">
        <v>0</v>
      </c>
      <c r="M542" s="163">
        <v>30.2</v>
      </c>
      <c r="N542" s="160">
        <f t="shared" si="261"/>
        <v>3538.4818999999998</v>
      </c>
      <c r="O542" s="161">
        <v>1284.9000000000001</v>
      </c>
      <c r="P542" s="161">
        <v>2223.3818999999999</v>
      </c>
      <c r="Q542" s="161">
        <v>0</v>
      </c>
      <c r="R542" s="162">
        <v>30.2</v>
      </c>
      <c r="S542" s="164">
        <f t="shared" si="254"/>
        <v>-3.8180999999999585</v>
      </c>
      <c r="T542" s="161">
        <f t="shared" si="254"/>
        <v>0</v>
      </c>
      <c r="U542" s="161">
        <f t="shared" si="254"/>
        <v>-3.8180999999999585</v>
      </c>
      <c r="V542" s="161">
        <f t="shared" si="254"/>
        <v>0</v>
      </c>
      <c r="W542" s="163">
        <f t="shared" si="254"/>
        <v>0</v>
      </c>
      <c r="X542" s="160">
        <f t="shared" si="248"/>
        <v>99.892214098184795</v>
      </c>
      <c r="Y542" s="161">
        <f t="shared" si="248"/>
        <v>100</v>
      </c>
      <c r="Z542" s="161">
        <f t="shared" si="248"/>
        <v>99.828569504310352</v>
      </c>
      <c r="AA542" s="161">
        <f t="shared" si="248"/>
        <v>0</v>
      </c>
      <c r="AB542" s="162">
        <f t="shared" si="248"/>
        <v>100</v>
      </c>
      <c r="AC542" s="165"/>
      <c r="AD542" s="166"/>
      <c r="AE542" s="167"/>
    </row>
    <row r="543" spans="1:31" ht="12.95" customHeight="1" x14ac:dyDescent="0.25">
      <c r="A543" s="171">
        <v>1486</v>
      </c>
      <c r="B543" s="158">
        <v>535</v>
      </c>
      <c r="C543" s="159" t="s">
        <v>1717</v>
      </c>
      <c r="D543" s="160">
        <f t="shared" si="249"/>
        <v>3759.7</v>
      </c>
      <c r="E543" s="161">
        <v>1090.0999999999999</v>
      </c>
      <c r="F543" s="161">
        <v>2669.6</v>
      </c>
      <c r="G543" s="161">
        <v>0</v>
      </c>
      <c r="H543" s="162">
        <v>0</v>
      </c>
      <c r="I543" s="160">
        <f t="shared" si="251"/>
        <v>3828.8999999999996</v>
      </c>
      <c r="J543" s="161">
        <v>1090.0999999999999</v>
      </c>
      <c r="K543" s="161">
        <v>2669.6</v>
      </c>
      <c r="L543" s="161">
        <v>0</v>
      </c>
      <c r="M543" s="163">
        <v>69.2</v>
      </c>
      <c r="N543" s="160">
        <f t="shared" si="261"/>
        <v>3828.5990999999999</v>
      </c>
      <c r="O543" s="161">
        <v>1090.0999999999999</v>
      </c>
      <c r="P543" s="161">
        <v>2669.2991000000002</v>
      </c>
      <c r="Q543" s="161">
        <v>0</v>
      </c>
      <c r="R543" s="162">
        <v>69.2</v>
      </c>
      <c r="S543" s="164">
        <f t="shared" si="254"/>
        <v>-0.30089999999972861</v>
      </c>
      <c r="T543" s="161">
        <f t="shared" si="254"/>
        <v>0</v>
      </c>
      <c r="U543" s="161">
        <f t="shared" si="254"/>
        <v>-0.30089999999972861</v>
      </c>
      <c r="V543" s="161">
        <f t="shared" si="254"/>
        <v>0</v>
      </c>
      <c r="W543" s="163">
        <f t="shared" si="254"/>
        <v>0</v>
      </c>
      <c r="X543" s="160">
        <f t="shared" si="248"/>
        <v>99.992141346078512</v>
      </c>
      <c r="Y543" s="161">
        <f t="shared" si="248"/>
        <v>100</v>
      </c>
      <c r="Z543" s="161">
        <f t="shared" si="248"/>
        <v>99.988728648486685</v>
      </c>
      <c r="AA543" s="161">
        <f t="shared" si="248"/>
        <v>0</v>
      </c>
      <c r="AB543" s="162">
        <f t="shared" si="248"/>
        <v>100</v>
      </c>
      <c r="AC543" s="165"/>
      <c r="AD543" s="166"/>
      <c r="AE543" s="167"/>
    </row>
    <row r="544" spans="1:31" ht="12.95" customHeight="1" x14ac:dyDescent="0.25">
      <c r="A544" s="171">
        <v>1487</v>
      </c>
      <c r="B544" s="158">
        <v>536</v>
      </c>
      <c r="C544" s="159" t="s">
        <v>1718</v>
      </c>
      <c r="D544" s="160">
        <f t="shared" si="249"/>
        <v>4149.8999999999996</v>
      </c>
      <c r="E544" s="161">
        <v>1318.3</v>
      </c>
      <c r="F544" s="161">
        <v>2831.6</v>
      </c>
      <c r="G544" s="161">
        <v>0</v>
      </c>
      <c r="H544" s="162">
        <v>0</v>
      </c>
      <c r="I544" s="160">
        <f t="shared" si="251"/>
        <v>4200.7</v>
      </c>
      <c r="J544" s="161">
        <v>1318.3</v>
      </c>
      <c r="K544" s="161">
        <v>2831.6</v>
      </c>
      <c r="L544" s="161">
        <v>0</v>
      </c>
      <c r="M544" s="163">
        <v>50.8</v>
      </c>
      <c r="N544" s="160">
        <f t="shared" si="261"/>
        <v>4179.1559000000007</v>
      </c>
      <c r="O544" s="161">
        <v>1318.3</v>
      </c>
      <c r="P544" s="161">
        <v>2810.0559000000003</v>
      </c>
      <c r="Q544" s="161">
        <v>0</v>
      </c>
      <c r="R544" s="162">
        <v>50.8</v>
      </c>
      <c r="S544" s="164">
        <f t="shared" si="254"/>
        <v>-21.544099999999162</v>
      </c>
      <c r="T544" s="161">
        <f t="shared" si="254"/>
        <v>0</v>
      </c>
      <c r="U544" s="161">
        <f t="shared" si="254"/>
        <v>-21.544099999999617</v>
      </c>
      <c r="V544" s="161">
        <f t="shared" si="254"/>
        <v>0</v>
      </c>
      <c r="W544" s="163">
        <f t="shared" si="254"/>
        <v>0</v>
      </c>
      <c r="X544" s="160">
        <f t="shared" si="248"/>
        <v>99.487130716309196</v>
      </c>
      <c r="Y544" s="161">
        <f t="shared" si="248"/>
        <v>100</v>
      </c>
      <c r="Z544" s="161">
        <f t="shared" si="248"/>
        <v>99.239154541601934</v>
      </c>
      <c r="AA544" s="161">
        <f t="shared" si="248"/>
        <v>0</v>
      </c>
      <c r="AB544" s="162">
        <f t="shared" si="248"/>
        <v>100</v>
      </c>
      <c r="AC544" s="165"/>
      <c r="AD544" s="166"/>
      <c r="AE544" s="167"/>
    </row>
    <row r="545" spans="1:31" ht="12.95" customHeight="1" x14ac:dyDescent="0.25">
      <c r="A545" s="171">
        <v>1488</v>
      </c>
      <c r="B545" s="158">
        <v>537</v>
      </c>
      <c r="C545" s="159" t="s">
        <v>1719</v>
      </c>
      <c r="D545" s="160">
        <f t="shared" si="249"/>
        <v>4182.3</v>
      </c>
      <c r="E545" s="161">
        <v>1387.9</v>
      </c>
      <c r="F545" s="161">
        <v>2794.4</v>
      </c>
      <c r="G545" s="161">
        <v>0</v>
      </c>
      <c r="H545" s="162">
        <v>0</v>
      </c>
      <c r="I545" s="160">
        <f t="shared" si="251"/>
        <v>4232.1000000000004</v>
      </c>
      <c r="J545" s="161">
        <v>1387.9</v>
      </c>
      <c r="K545" s="161">
        <v>2794.4</v>
      </c>
      <c r="L545" s="161">
        <v>0</v>
      </c>
      <c r="M545" s="163">
        <v>49.8</v>
      </c>
      <c r="N545" s="160">
        <f t="shared" si="261"/>
        <v>3828.7130000000002</v>
      </c>
      <c r="O545" s="161">
        <v>1387.9</v>
      </c>
      <c r="P545" s="161">
        <v>2391.0129999999999</v>
      </c>
      <c r="Q545" s="161">
        <v>0</v>
      </c>
      <c r="R545" s="162">
        <v>49.8</v>
      </c>
      <c r="S545" s="164">
        <f t="shared" si="254"/>
        <v>-403.38700000000017</v>
      </c>
      <c r="T545" s="161">
        <f t="shared" si="254"/>
        <v>0</v>
      </c>
      <c r="U545" s="161">
        <f t="shared" si="254"/>
        <v>-403.38700000000017</v>
      </c>
      <c r="V545" s="161">
        <f t="shared" si="254"/>
        <v>0</v>
      </c>
      <c r="W545" s="163">
        <f t="shared" si="254"/>
        <v>0</v>
      </c>
      <c r="X545" s="160">
        <f t="shared" si="248"/>
        <v>90.468396304435146</v>
      </c>
      <c r="Y545" s="161">
        <f t="shared" si="248"/>
        <v>100</v>
      </c>
      <c r="Z545" s="161">
        <f t="shared" si="248"/>
        <v>85.564450329229885</v>
      </c>
      <c r="AA545" s="161">
        <f t="shared" si="248"/>
        <v>0</v>
      </c>
      <c r="AB545" s="162">
        <f t="shared" si="248"/>
        <v>100</v>
      </c>
      <c r="AC545" s="165"/>
      <c r="AD545" s="166"/>
      <c r="AE545" s="167"/>
    </row>
    <row r="546" spans="1:31" ht="12.95" customHeight="1" x14ac:dyDescent="0.25">
      <c r="A546" s="171">
        <v>1490</v>
      </c>
      <c r="B546" s="158">
        <v>538</v>
      </c>
      <c r="C546" s="159" t="s">
        <v>1720</v>
      </c>
      <c r="D546" s="160">
        <f t="shared" si="249"/>
        <v>3254.2999999999997</v>
      </c>
      <c r="E546" s="161">
        <v>1313.6</v>
      </c>
      <c r="F546" s="161">
        <v>1884.5</v>
      </c>
      <c r="G546" s="161">
        <v>56.2</v>
      </c>
      <c r="H546" s="162">
        <v>0</v>
      </c>
      <c r="I546" s="160">
        <f t="shared" si="251"/>
        <v>3274.6</v>
      </c>
      <c r="J546" s="161">
        <v>1313.6</v>
      </c>
      <c r="K546" s="161">
        <v>1884.5</v>
      </c>
      <c r="L546" s="161">
        <v>56.2</v>
      </c>
      <c r="M546" s="163">
        <v>20.3</v>
      </c>
      <c r="N546" s="160">
        <f t="shared" si="261"/>
        <v>2995.7984999999999</v>
      </c>
      <c r="O546" s="161">
        <v>1313.6</v>
      </c>
      <c r="P546" s="161">
        <v>1605.6985</v>
      </c>
      <c r="Q546" s="161">
        <v>56.2</v>
      </c>
      <c r="R546" s="162">
        <v>20.3</v>
      </c>
      <c r="S546" s="164">
        <f t="shared" si="254"/>
        <v>-278.80150000000003</v>
      </c>
      <c r="T546" s="161">
        <f t="shared" si="254"/>
        <v>0</v>
      </c>
      <c r="U546" s="161">
        <f t="shared" si="254"/>
        <v>-278.80150000000003</v>
      </c>
      <c r="V546" s="161">
        <f t="shared" si="254"/>
        <v>0</v>
      </c>
      <c r="W546" s="163">
        <f t="shared" si="254"/>
        <v>0</v>
      </c>
      <c r="X546" s="160">
        <f t="shared" si="248"/>
        <v>91.485937213705498</v>
      </c>
      <c r="Y546" s="161">
        <f t="shared" si="248"/>
        <v>100</v>
      </c>
      <c r="Z546" s="161">
        <f t="shared" si="248"/>
        <v>85.205545237463525</v>
      </c>
      <c r="AA546" s="161">
        <f t="shared" si="248"/>
        <v>100</v>
      </c>
      <c r="AB546" s="162">
        <f t="shared" si="248"/>
        <v>100</v>
      </c>
      <c r="AC546" s="165"/>
      <c r="AD546" s="166"/>
      <c r="AE546" s="167"/>
    </row>
    <row r="547" spans="1:31" ht="12.95" customHeight="1" x14ac:dyDescent="0.25">
      <c r="A547" s="171">
        <v>1489</v>
      </c>
      <c r="B547" s="158">
        <v>539</v>
      </c>
      <c r="C547" s="159" t="s">
        <v>1721</v>
      </c>
      <c r="D547" s="160">
        <f t="shared" si="249"/>
        <v>2319.5</v>
      </c>
      <c r="E547" s="161">
        <v>1128.4000000000001</v>
      </c>
      <c r="F547" s="161">
        <v>1191.0999999999999</v>
      </c>
      <c r="G547" s="161">
        <v>0</v>
      </c>
      <c r="H547" s="162">
        <v>0</v>
      </c>
      <c r="I547" s="160">
        <f t="shared" si="251"/>
        <v>2335.3000000000002</v>
      </c>
      <c r="J547" s="161">
        <v>1128.4000000000001</v>
      </c>
      <c r="K547" s="161">
        <v>1191.1000000000001</v>
      </c>
      <c r="L547" s="161">
        <v>0</v>
      </c>
      <c r="M547" s="163">
        <v>15.8</v>
      </c>
      <c r="N547" s="160">
        <f t="shared" si="261"/>
        <v>2310.1874000000003</v>
      </c>
      <c r="O547" s="161">
        <v>1128.4000000000001</v>
      </c>
      <c r="P547" s="161">
        <v>1165.9874</v>
      </c>
      <c r="Q547" s="161">
        <v>0</v>
      </c>
      <c r="R547" s="162">
        <v>15.8</v>
      </c>
      <c r="S547" s="164">
        <f t="shared" si="254"/>
        <v>-25.112599999999929</v>
      </c>
      <c r="T547" s="161">
        <f t="shared" si="254"/>
        <v>0</v>
      </c>
      <c r="U547" s="161">
        <f t="shared" si="254"/>
        <v>-25.112600000000157</v>
      </c>
      <c r="V547" s="161">
        <f t="shared" si="254"/>
        <v>0</v>
      </c>
      <c r="W547" s="163">
        <f t="shared" si="254"/>
        <v>0</v>
      </c>
      <c r="X547" s="160">
        <f t="shared" si="248"/>
        <v>98.924652078962012</v>
      </c>
      <c r="Y547" s="161">
        <f t="shared" si="248"/>
        <v>100</v>
      </c>
      <c r="Z547" s="161">
        <f t="shared" si="248"/>
        <v>97.891646377298287</v>
      </c>
      <c r="AA547" s="161">
        <f t="shared" si="248"/>
        <v>0</v>
      </c>
      <c r="AB547" s="162">
        <f t="shared" si="248"/>
        <v>100</v>
      </c>
      <c r="AC547" s="165"/>
      <c r="AD547" s="166"/>
      <c r="AE547" s="167"/>
    </row>
    <row r="548" spans="1:31" ht="12.95" customHeight="1" x14ac:dyDescent="0.25">
      <c r="A548" s="171">
        <v>1491</v>
      </c>
      <c r="B548" s="158">
        <v>540</v>
      </c>
      <c r="C548" s="159" t="s">
        <v>1722</v>
      </c>
      <c r="D548" s="160">
        <f t="shared" si="249"/>
        <v>8341.9</v>
      </c>
      <c r="E548" s="161">
        <v>2311</v>
      </c>
      <c r="F548" s="161">
        <v>6030.9</v>
      </c>
      <c r="G548" s="161">
        <v>0</v>
      </c>
      <c r="H548" s="162">
        <v>0</v>
      </c>
      <c r="I548" s="160">
        <f t="shared" si="251"/>
        <v>8521.1000000000022</v>
      </c>
      <c r="J548" s="161">
        <v>2311</v>
      </c>
      <c r="K548" s="161">
        <v>6030.9000000000005</v>
      </c>
      <c r="L548" s="161">
        <v>0</v>
      </c>
      <c r="M548" s="163">
        <v>179.2</v>
      </c>
      <c r="N548" s="160">
        <f t="shared" si="261"/>
        <v>8427.1500000000015</v>
      </c>
      <c r="O548" s="161">
        <v>2311</v>
      </c>
      <c r="P548" s="161">
        <v>5936.95</v>
      </c>
      <c r="Q548" s="161">
        <v>0</v>
      </c>
      <c r="R548" s="162">
        <v>179.2</v>
      </c>
      <c r="S548" s="164">
        <f t="shared" si="254"/>
        <v>-93.950000000000728</v>
      </c>
      <c r="T548" s="161">
        <f t="shared" si="254"/>
        <v>0</v>
      </c>
      <c r="U548" s="161">
        <f t="shared" si="254"/>
        <v>-93.950000000000728</v>
      </c>
      <c r="V548" s="161">
        <f t="shared" si="254"/>
        <v>0</v>
      </c>
      <c r="W548" s="163">
        <f t="shared" si="254"/>
        <v>0</v>
      </c>
      <c r="X548" s="160">
        <f t="shared" si="248"/>
        <v>98.897442818415456</v>
      </c>
      <c r="Y548" s="161">
        <f t="shared" si="248"/>
        <v>100</v>
      </c>
      <c r="Z548" s="161">
        <f t="shared" si="248"/>
        <v>98.442189391301454</v>
      </c>
      <c r="AA548" s="161">
        <f t="shared" si="248"/>
        <v>0</v>
      </c>
      <c r="AB548" s="162">
        <f t="shared" si="248"/>
        <v>100</v>
      </c>
      <c r="AC548" s="165"/>
      <c r="AD548" s="166"/>
      <c r="AE548" s="167"/>
    </row>
    <row r="549" spans="1:31" ht="12.95" customHeight="1" x14ac:dyDescent="0.25">
      <c r="A549" s="171">
        <v>1492</v>
      </c>
      <c r="B549" s="158">
        <v>541</v>
      </c>
      <c r="C549" s="159" t="s">
        <v>1723</v>
      </c>
      <c r="D549" s="160">
        <f t="shared" si="249"/>
        <v>2248.5</v>
      </c>
      <c r="E549" s="161">
        <v>1025.8</v>
      </c>
      <c r="F549" s="161">
        <v>1222.7</v>
      </c>
      <c r="G549" s="161">
        <v>0</v>
      </c>
      <c r="H549" s="162">
        <v>0</v>
      </c>
      <c r="I549" s="160">
        <f t="shared" si="251"/>
        <v>2263.9</v>
      </c>
      <c r="J549" s="161">
        <v>1025.8</v>
      </c>
      <c r="K549" s="161">
        <v>1222.7</v>
      </c>
      <c r="L549" s="161">
        <v>0</v>
      </c>
      <c r="M549" s="163">
        <v>15.4</v>
      </c>
      <c r="N549" s="160">
        <f t="shared" si="261"/>
        <v>2160.5351999999998</v>
      </c>
      <c r="O549" s="161">
        <v>1025.8</v>
      </c>
      <c r="P549" s="161">
        <v>1119.3352</v>
      </c>
      <c r="Q549" s="161">
        <v>0</v>
      </c>
      <c r="R549" s="162">
        <v>15.4</v>
      </c>
      <c r="S549" s="164">
        <f t="shared" si="254"/>
        <v>-103.36480000000029</v>
      </c>
      <c r="T549" s="161">
        <f t="shared" si="254"/>
        <v>0</v>
      </c>
      <c r="U549" s="161">
        <f t="shared" si="254"/>
        <v>-103.36480000000006</v>
      </c>
      <c r="V549" s="161">
        <f t="shared" si="254"/>
        <v>0</v>
      </c>
      <c r="W549" s="163">
        <f t="shared" si="254"/>
        <v>0</v>
      </c>
      <c r="X549" s="160">
        <f t="shared" si="248"/>
        <v>95.434215292194864</v>
      </c>
      <c r="Y549" s="161">
        <f t="shared" si="248"/>
        <v>100</v>
      </c>
      <c r="Z549" s="161">
        <f t="shared" si="248"/>
        <v>91.546184673264079</v>
      </c>
      <c r="AA549" s="161">
        <f t="shared" si="248"/>
        <v>0</v>
      </c>
      <c r="AB549" s="162">
        <f t="shared" si="248"/>
        <v>100</v>
      </c>
      <c r="AC549" s="165"/>
      <c r="AD549" s="166"/>
      <c r="AE549" s="167"/>
    </row>
    <row r="550" spans="1:31" ht="12.95" customHeight="1" x14ac:dyDescent="0.25">
      <c r="A550" s="171">
        <v>1493</v>
      </c>
      <c r="B550" s="158">
        <v>542</v>
      </c>
      <c r="C550" s="159" t="s">
        <v>1724</v>
      </c>
      <c r="D550" s="160">
        <f t="shared" si="249"/>
        <v>3305.7999999999997</v>
      </c>
      <c r="E550" s="161">
        <v>1194.5999999999999</v>
      </c>
      <c r="F550" s="161">
        <v>2111.1999999999998</v>
      </c>
      <c r="G550" s="161">
        <v>0</v>
      </c>
      <c r="H550" s="162">
        <v>0</v>
      </c>
      <c r="I550" s="160">
        <f t="shared" si="251"/>
        <v>3333</v>
      </c>
      <c r="J550" s="161">
        <v>1194.5999999999999</v>
      </c>
      <c r="K550" s="161">
        <v>2111.2000000000003</v>
      </c>
      <c r="L550" s="161">
        <v>0</v>
      </c>
      <c r="M550" s="163">
        <v>27.2</v>
      </c>
      <c r="N550" s="160">
        <f t="shared" si="261"/>
        <v>3159.9447999999998</v>
      </c>
      <c r="O550" s="161">
        <v>1194.5999999999999</v>
      </c>
      <c r="P550" s="161">
        <v>1938.1448</v>
      </c>
      <c r="Q550" s="161">
        <v>0</v>
      </c>
      <c r="R550" s="162">
        <v>27.2</v>
      </c>
      <c r="S550" s="164">
        <f t="shared" si="254"/>
        <v>-173.05520000000024</v>
      </c>
      <c r="T550" s="161">
        <f t="shared" si="254"/>
        <v>0</v>
      </c>
      <c r="U550" s="161">
        <f t="shared" si="254"/>
        <v>-173.05520000000024</v>
      </c>
      <c r="V550" s="161">
        <f t="shared" si="254"/>
        <v>0</v>
      </c>
      <c r="W550" s="163">
        <f t="shared" si="254"/>
        <v>0</v>
      </c>
      <c r="X550" s="160">
        <f t="shared" si="248"/>
        <v>94.807824782478249</v>
      </c>
      <c r="Y550" s="161">
        <f t="shared" si="248"/>
        <v>100</v>
      </c>
      <c r="Z550" s="161">
        <f t="shared" si="248"/>
        <v>91.802993558165952</v>
      </c>
      <c r="AA550" s="161">
        <f t="shared" si="248"/>
        <v>0</v>
      </c>
      <c r="AB550" s="162">
        <f t="shared" si="248"/>
        <v>100</v>
      </c>
      <c r="AC550" s="165"/>
      <c r="AD550" s="166"/>
      <c r="AE550" s="167"/>
    </row>
    <row r="551" spans="1:31" ht="12.95" customHeight="1" x14ac:dyDescent="0.25">
      <c r="A551" s="171">
        <v>1494</v>
      </c>
      <c r="B551" s="158">
        <v>543</v>
      </c>
      <c r="C551" s="159" t="s">
        <v>1725</v>
      </c>
      <c r="D551" s="160">
        <f t="shared" si="249"/>
        <v>4197.7</v>
      </c>
      <c r="E551" s="161">
        <v>1548.3</v>
      </c>
      <c r="F551" s="161">
        <v>2649.4</v>
      </c>
      <c r="G551" s="161">
        <v>0</v>
      </c>
      <c r="H551" s="162">
        <v>0</v>
      </c>
      <c r="I551" s="160">
        <f t="shared" si="251"/>
        <v>4248.2</v>
      </c>
      <c r="J551" s="161">
        <v>1548.3</v>
      </c>
      <c r="K551" s="161">
        <v>2649.4</v>
      </c>
      <c r="L551" s="161">
        <v>0</v>
      </c>
      <c r="M551" s="163">
        <v>50.5</v>
      </c>
      <c r="N551" s="160">
        <f t="shared" si="261"/>
        <v>4157.6540999999997</v>
      </c>
      <c r="O551" s="161">
        <v>1548.3</v>
      </c>
      <c r="P551" s="161">
        <v>2558.8541</v>
      </c>
      <c r="Q551" s="161">
        <v>0</v>
      </c>
      <c r="R551" s="162">
        <v>50.5</v>
      </c>
      <c r="S551" s="164">
        <f t="shared" si="254"/>
        <v>-90.545900000000074</v>
      </c>
      <c r="T551" s="161">
        <f t="shared" si="254"/>
        <v>0</v>
      </c>
      <c r="U551" s="161">
        <f t="shared" si="254"/>
        <v>-90.545900000000074</v>
      </c>
      <c r="V551" s="161">
        <f t="shared" si="254"/>
        <v>0</v>
      </c>
      <c r="W551" s="163">
        <f t="shared" si="254"/>
        <v>0</v>
      </c>
      <c r="X551" s="160">
        <f t="shared" si="248"/>
        <v>97.868605527046753</v>
      </c>
      <c r="Y551" s="161">
        <f t="shared" si="248"/>
        <v>100</v>
      </c>
      <c r="Z551" s="161">
        <f t="shared" si="248"/>
        <v>96.582399788631392</v>
      </c>
      <c r="AA551" s="161">
        <f t="shared" si="248"/>
        <v>0</v>
      </c>
      <c r="AB551" s="162">
        <f t="shared" si="248"/>
        <v>100</v>
      </c>
      <c r="AC551" s="165"/>
      <c r="AD551" s="166"/>
      <c r="AE551" s="167"/>
    </row>
    <row r="552" spans="1:31" ht="12.95" customHeight="1" x14ac:dyDescent="0.25">
      <c r="A552" s="171">
        <v>1495</v>
      </c>
      <c r="B552" s="158">
        <v>544</v>
      </c>
      <c r="C552" s="159" t="s">
        <v>1726</v>
      </c>
      <c r="D552" s="160">
        <f t="shared" si="249"/>
        <v>1399.6</v>
      </c>
      <c r="E552" s="161">
        <v>1081.5999999999999</v>
      </c>
      <c r="F552" s="161">
        <v>312.7</v>
      </c>
      <c r="G552" s="161">
        <v>5.3</v>
      </c>
      <c r="H552" s="162">
        <v>0</v>
      </c>
      <c r="I552" s="160">
        <f t="shared" si="251"/>
        <v>1418.8</v>
      </c>
      <c r="J552" s="161">
        <v>1081.5999999999999</v>
      </c>
      <c r="K552" s="161">
        <v>312.7</v>
      </c>
      <c r="L552" s="161">
        <v>5.3</v>
      </c>
      <c r="M552" s="163">
        <v>19.2</v>
      </c>
      <c r="N552" s="160">
        <f t="shared" si="261"/>
        <v>1418.8</v>
      </c>
      <c r="O552" s="161">
        <v>1081.5999999999999</v>
      </c>
      <c r="P552" s="161">
        <v>312.7</v>
      </c>
      <c r="Q552" s="161">
        <v>5.3</v>
      </c>
      <c r="R552" s="162">
        <v>19.2</v>
      </c>
      <c r="S552" s="164">
        <f t="shared" si="254"/>
        <v>0</v>
      </c>
      <c r="T552" s="161">
        <f t="shared" si="254"/>
        <v>0</v>
      </c>
      <c r="U552" s="161">
        <f t="shared" si="254"/>
        <v>0</v>
      </c>
      <c r="V552" s="161">
        <f t="shared" si="254"/>
        <v>0</v>
      </c>
      <c r="W552" s="163">
        <f t="shared" si="254"/>
        <v>0</v>
      </c>
      <c r="X552" s="160">
        <f t="shared" si="248"/>
        <v>100</v>
      </c>
      <c r="Y552" s="161">
        <f t="shared" si="248"/>
        <v>100</v>
      </c>
      <c r="Z552" s="161">
        <f t="shared" si="248"/>
        <v>100</v>
      </c>
      <c r="AA552" s="161">
        <f t="shared" si="248"/>
        <v>100</v>
      </c>
      <c r="AB552" s="162">
        <f t="shared" si="248"/>
        <v>100</v>
      </c>
      <c r="AC552" s="165"/>
      <c r="AD552" s="166"/>
      <c r="AE552" s="167"/>
    </row>
    <row r="553" spans="1:31" ht="12.95" customHeight="1" x14ac:dyDescent="0.25">
      <c r="A553" s="171">
        <v>1496</v>
      </c>
      <c r="B553" s="158">
        <v>545</v>
      </c>
      <c r="C553" s="159" t="s">
        <v>1727</v>
      </c>
      <c r="D553" s="160">
        <f t="shared" si="249"/>
        <v>5467.7</v>
      </c>
      <c r="E553" s="161">
        <v>1512.7</v>
      </c>
      <c r="F553" s="161">
        <v>3955</v>
      </c>
      <c r="G553" s="161">
        <v>0</v>
      </c>
      <c r="H553" s="162">
        <v>0</v>
      </c>
      <c r="I553" s="160">
        <f t="shared" si="251"/>
        <v>5516.2</v>
      </c>
      <c r="J553" s="161">
        <v>1512.7</v>
      </c>
      <c r="K553" s="161">
        <v>3955</v>
      </c>
      <c r="L553" s="161">
        <v>0</v>
      </c>
      <c r="M553" s="163">
        <v>48.5</v>
      </c>
      <c r="N553" s="160">
        <f t="shared" si="261"/>
        <v>5284.4336000000003</v>
      </c>
      <c r="O553" s="161">
        <v>1512.7</v>
      </c>
      <c r="P553" s="161">
        <v>3723.2336</v>
      </c>
      <c r="Q553" s="161">
        <v>0</v>
      </c>
      <c r="R553" s="162">
        <v>48.5</v>
      </c>
      <c r="S553" s="164">
        <f t="shared" si="254"/>
        <v>-231.76639999999952</v>
      </c>
      <c r="T553" s="161">
        <f t="shared" si="254"/>
        <v>0</v>
      </c>
      <c r="U553" s="161">
        <f t="shared" si="254"/>
        <v>-231.76639999999998</v>
      </c>
      <c r="V553" s="161">
        <f t="shared" si="254"/>
        <v>0</v>
      </c>
      <c r="W553" s="163">
        <f t="shared" si="254"/>
        <v>0</v>
      </c>
      <c r="X553" s="160">
        <f t="shared" si="248"/>
        <v>95.798440955730399</v>
      </c>
      <c r="Y553" s="161">
        <f t="shared" si="248"/>
        <v>100</v>
      </c>
      <c r="Z553" s="161">
        <f t="shared" si="248"/>
        <v>94.139914032869783</v>
      </c>
      <c r="AA553" s="161">
        <f t="shared" si="248"/>
        <v>0</v>
      </c>
      <c r="AB553" s="162">
        <f t="shared" si="248"/>
        <v>100</v>
      </c>
      <c r="AC553" s="165"/>
      <c r="AD553" s="166"/>
      <c r="AE553" s="167"/>
    </row>
    <row r="554" spans="1:31" ht="12.95" customHeight="1" x14ac:dyDescent="0.25">
      <c r="A554" s="171">
        <v>1497</v>
      </c>
      <c r="B554" s="158">
        <v>546</v>
      </c>
      <c r="C554" s="159" t="s">
        <v>1728</v>
      </c>
      <c r="D554" s="160">
        <f t="shared" si="249"/>
        <v>2688.7</v>
      </c>
      <c r="E554" s="161">
        <v>1083.8</v>
      </c>
      <c r="F554" s="161">
        <v>1553.8</v>
      </c>
      <c r="G554" s="161">
        <v>51.1</v>
      </c>
      <c r="H554" s="162">
        <v>0</v>
      </c>
      <c r="I554" s="160">
        <f t="shared" si="251"/>
        <v>2708.7999999999997</v>
      </c>
      <c r="J554" s="161">
        <v>1083.8</v>
      </c>
      <c r="K554" s="161">
        <v>1553.8</v>
      </c>
      <c r="L554" s="161">
        <v>51.1</v>
      </c>
      <c r="M554" s="163">
        <v>20.100000000000001</v>
      </c>
      <c r="N554" s="160">
        <f t="shared" si="261"/>
        <v>2704.5801999999999</v>
      </c>
      <c r="O554" s="161">
        <v>1083.8</v>
      </c>
      <c r="P554" s="161">
        <v>1549.5802000000001</v>
      </c>
      <c r="Q554" s="161">
        <v>51.1</v>
      </c>
      <c r="R554" s="162">
        <v>20.100000000000001</v>
      </c>
      <c r="S554" s="164">
        <f t="shared" si="254"/>
        <v>-4.2197999999998501</v>
      </c>
      <c r="T554" s="161">
        <f t="shared" si="254"/>
        <v>0</v>
      </c>
      <c r="U554" s="161">
        <f t="shared" si="254"/>
        <v>-4.2197999999998501</v>
      </c>
      <c r="V554" s="161">
        <f t="shared" si="254"/>
        <v>0</v>
      </c>
      <c r="W554" s="163">
        <f t="shared" si="254"/>
        <v>0</v>
      </c>
      <c r="X554" s="160">
        <f t="shared" si="248"/>
        <v>99.844218842291795</v>
      </c>
      <c r="Y554" s="161">
        <f t="shared" si="248"/>
        <v>100</v>
      </c>
      <c r="Z554" s="161">
        <f t="shared" si="248"/>
        <v>99.728420646157815</v>
      </c>
      <c r="AA554" s="161">
        <f t="shared" si="248"/>
        <v>100</v>
      </c>
      <c r="AB554" s="162">
        <f t="shared" si="248"/>
        <v>100</v>
      </c>
      <c r="AC554" s="165"/>
      <c r="AD554" s="166"/>
      <c r="AE554" s="167"/>
    </row>
    <row r="555" spans="1:31" ht="12.95" customHeight="1" x14ac:dyDescent="0.25">
      <c r="A555" s="171">
        <v>1498</v>
      </c>
      <c r="B555" s="158">
        <v>547</v>
      </c>
      <c r="C555" s="159" t="s">
        <v>1729</v>
      </c>
      <c r="D555" s="160">
        <f t="shared" si="249"/>
        <v>2692.3</v>
      </c>
      <c r="E555" s="161">
        <v>1090.8</v>
      </c>
      <c r="F555" s="161">
        <v>1601.5</v>
      </c>
      <c r="G555" s="161">
        <v>0</v>
      </c>
      <c r="H555" s="162">
        <v>0</v>
      </c>
      <c r="I555" s="160">
        <f t="shared" si="251"/>
        <v>2721.3</v>
      </c>
      <c r="J555" s="161">
        <v>1090.8</v>
      </c>
      <c r="K555" s="161">
        <v>1601.5</v>
      </c>
      <c r="L555" s="161">
        <v>0</v>
      </c>
      <c r="M555" s="163">
        <v>29</v>
      </c>
      <c r="N555" s="160">
        <f t="shared" si="261"/>
        <v>2658.3933999999999</v>
      </c>
      <c r="O555" s="161">
        <v>1090.8</v>
      </c>
      <c r="P555" s="161">
        <v>1538.5934</v>
      </c>
      <c r="Q555" s="161">
        <v>0</v>
      </c>
      <c r="R555" s="162">
        <v>29</v>
      </c>
      <c r="S555" s="164">
        <f t="shared" si="254"/>
        <v>-62.906600000000253</v>
      </c>
      <c r="T555" s="161">
        <f t="shared" si="254"/>
        <v>0</v>
      </c>
      <c r="U555" s="161">
        <f t="shared" si="254"/>
        <v>-62.906600000000026</v>
      </c>
      <c r="V555" s="161">
        <f t="shared" si="254"/>
        <v>0</v>
      </c>
      <c r="W555" s="163">
        <f t="shared" si="254"/>
        <v>0</v>
      </c>
      <c r="X555" s="160">
        <f t="shared" si="248"/>
        <v>97.68836217984051</v>
      </c>
      <c r="Y555" s="161">
        <f t="shared" si="248"/>
        <v>100</v>
      </c>
      <c r="Z555" s="161">
        <f t="shared" si="248"/>
        <v>96.072019981267559</v>
      </c>
      <c r="AA555" s="161">
        <f t="shared" si="248"/>
        <v>0</v>
      </c>
      <c r="AB555" s="162">
        <f t="shared" si="248"/>
        <v>100</v>
      </c>
      <c r="AC555" s="165"/>
      <c r="AD555" s="166"/>
      <c r="AE555" s="167"/>
    </row>
    <row r="556" spans="1:31" ht="12.95" customHeight="1" x14ac:dyDescent="0.25">
      <c r="A556" s="171">
        <v>1499</v>
      </c>
      <c r="B556" s="158">
        <v>548</v>
      </c>
      <c r="C556" s="159" t="s">
        <v>1475</v>
      </c>
      <c r="D556" s="160">
        <f t="shared" si="249"/>
        <v>886.59999999999991</v>
      </c>
      <c r="E556" s="161">
        <v>675.4</v>
      </c>
      <c r="F556" s="161">
        <v>211.2</v>
      </c>
      <c r="G556" s="161">
        <v>0</v>
      </c>
      <c r="H556" s="162">
        <v>0</v>
      </c>
      <c r="I556" s="160">
        <f t="shared" si="251"/>
        <v>904.59999999999991</v>
      </c>
      <c r="J556" s="161">
        <v>675.4</v>
      </c>
      <c r="K556" s="161">
        <v>211.2</v>
      </c>
      <c r="L556" s="161">
        <v>0</v>
      </c>
      <c r="M556" s="163">
        <v>18</v>
      </c>
      <c r="N556" s="160">
        <f t="shared" si="261"/>
        <v>904.59619999999995</v>
      </c>
      <c r="O556" s="161">
        <v>675.4</v>
      </c>
      <c r="P556" s="161">
        <v>211.1962</v>
      </c>
      <c r="Q556" s="161">
        <v>0</v>
      </c>
      <c r="R556" s="162">
        <v>18</v>
      </c>
      <c r="S556" s="164">
        <f t="shared" si="254"/>
        <v>-3.7999999999556167E-3</v>
      </c>
      <c r="T556" s="161">
        <f t="shared" si="254"/>
        <v>0</v>
      </c>
      <c r="U556" s="161">
        <f t="shared" si="254"/>
        <v>-3.7999999999840384E-3</v>
      </c>
      <c r="V556" s="161">
        <f t="shared" si="254"/>
        <v>0</v>
      </c>
      <c r="W556" s="163">
        <f t="shared" si="254"/>
        <v>0</v>
      </c>
      <c r="X556" s="160">
        <f t="shared" si="248"/>
        <v>99.999579924828666</v>
      </c>
      <c r="Y556" s="161">
        <f t="shared" si="248"/>
        <v>100</v>
      </c>
      <c r="Z556" s="161">
        <f t="shared" si="248"/>
        <v>99.998200757575759</v>
      </c>
      <c r="AA556" s="161">
        <f t="shared" si="248"/>
        <v>0</v>
      </c>
      <c r="AB556" s="162">
        <f t="shared" si="248"/>
        <v>100</v>
      </c>
      <c r="AC556" s="165"/>
      <c r="AD556" s="166"/>
      <c r="AE556" s="167"/>
    </row>
    <row r="557" spans="1:31" ht="12.95" customHeight="1" x14ac:dyDescent="0.25">
      <c r="A557" s="171">
        <v>1500</v>
      </c>
      <c r="B557" s="158">
        <v>549</v>
      </c>
      <c r="C557" s="159" t="s">
        <v>1730</v>
      </c>
      <c r="D557" s="160">
        <f t="shared" si="249"/>
        <v>3839.5000000000005</v>
      </c>
      <c r="E557" s="161">
        <v>1213.9000000000001</v>
      </c>
      <c r="F557" s="161">
        <v>2593.3000000000002</v>
      </c>
      <c r="G557" s="161">
        <v>32.299999999999997</v>
      </c>
      <c r="H557" s="162">
        <v>0</v>
      </c>
      <c r="I557" s="160">
        <f t="shared" si="251"/>
        <v>3867.6000000000004</v>
      </c>
      <c r="J557" s="161">
        <v>1213.9000000000001</v>
      </c>
      <c r="K557" s="161">
        <v>2593.3000000000002</v>
      </c>
      <c r="L557" s="161">
        <v>32.299999999999997</v>
      </c>
      <c r="M557" s="163">
        <v>28.1</v>
      </c>
      <c r="N557" s="160">
        <f t="shared" si="261"/>
        <v>3867.6000000000004</v>
      </c>
      <c r="O557" s="161">
        <v>1213.9000000000001</v>
      </c>
      <c r="P557" s="161">
        <v>2593.3000000000002</v>
      </c>
      <c r="Q557" s="161">
        <v>32.299999999999997</v>
      </c>
      <c r="R557" s="162">
        <v>28.1</v>
      </c>
      <c r="S557" s="164">
        <f t="shared" si="254"/>
        <v>0</v>
      </c>
      <c r="T557" s="161">
        <f t="shared" si="254"/>
        <v>0</v>
      </c>
      <c r="U557" s="161">
        <f t="shared" si="254"/>
        <v>0</v>
      </c>
      <c r="V557" s="161">
        <f t="shared" si="254"/>
        <v>0</v>
      </c>
      <c r="W557" s="163">
        <f t="shared" si="254"/>
        <v>0</v>
      </c>
      <c r="X557" s="160">
        <f t="shared" si="248"/>
        <v>100</v>
      </c>
      <c r="Y557" s="161">
        <f t="shared" si="248"/>
        <v>100</v>
      </c>
      <c r="Z557" s="161">
        <f t="shared" si="248"/>
        <v>100</v>
      </c>
      <c r="AA557" s="161">
        <f t="shared" si="248"/>
        <v>100</v>
      </c>
      <c r="AB557" s="162">
        <f t="shared" si="248"/>
        <v>100</v>
      </c>
      <c r="AC557" s="165"/>
      <c r="AD557" s="166"/>
      <c r="AE557" s="167"/>
    </row>
    <row r="558" spans="1:31" ht="12.95" customHeight="1" x14ac:dyDescent="0.25">
      <c r="A558" s="171">
        <v>1512</v>
      </c>
      <c r="B558" s="158">
        <v>550</v>
      </c>
      <c r="C558" s="159" t="s">
        <v>1640</v>
      </c>
      <c r="D558" s="160">
        <f t="shared" si="249"/>
        <v>20645.5</v>
      </c>
      <c r="E558" s="161">
        <v>2006.7</v>
      </c>
      <c r="F558" s="161">
        <v>18638.8</v>
      </c>
      <c r="G558" s="161">
        <v>0</v>
      </c>
      <c r="H558" s="162">
        <v>0</v>
      </c>
      <c r="I558" s="160">
        <f t="shared" si="251"/>
        <v>21904.5</v>
      </c>
      <c r="J558" s="161">
        <v>2006.7</v>
      </c>
      <c r="K558" s="161">
        <v>18910.3</v>
      </c>
      <c r="L558" s="161">
        <v>0</v>
      </c>
      <c r="M558" s="163">
        <v>987.49999999999989</v>
      </c>
      <c r="N558" s="160">
        <f t="shared" si="261"/>
        <v>21889.203399999999</v>
      </c>
      <c r="O558" s="161">
        <v>2006.7</v>
      </c>
      <c r="P558" s="161">
        <v>18895.003399999998</v>
      </c>
      <c r="Q558" s="161">
        <v>0</v>
      </c>
      <c r="R558" s="162">
        <v>987.49999999999989</v>
      </c>
      <c r="S558" s="164">
        <f t="shared" si="254"/>
        <v>-15.29660000000149</v>
      </c>
      <c r="T558" s="161">
        <f t="shared" si="254"/>
        <v>0</v>
      </c>
      <c r="U558" s="161">
        <f t="shared" si="254"/>
        <v>-15.29660000000149</v>
      </c>
      <c r="V558" s="161">
        <f t="shared" si="254"/>
        <v>0</v>
      </c>
      <c r="W558" s="163">
        <f t="shared" si="254"/>
        <v>0</v>
      </c>
      <c r="X558" s="160">
        <f t="shared" si="248"/>
        <v>99.930166860690719</v>
      </c>
      <c r="Y558" s="161">
        <f t="shared" si="248"/>
        <v>100</v>
      </c>
      <c r="Z558" s="161">
        <f t="shared" si="248"/>
        <v>99.919109691543753</v>
      </c>
      <c r="AA558" s="161">
        <f t="shared" si="248"/>
        <v>0</v>
      </c>
      <c r="AB558" s="162">
        <f t="shared" si="248"/>
        <v>100</v>
      </c>
      <c r="AC558" s="165"/>
      <c r="AD558" s="166"/>
      <c r="AE558" s="167"/>
    </row>
    <row r="559" spans="1:31" ht="12.95" customHeight="1" x14ac:dyDescent="0.25">
      <c r="A559" s="171">
        <v>1501</v>
      </c>
      <c r="B559" s="158">
        <v>551</v>
      </c>
      <c r="C559" s="159" t="s">
        <v>1731</v>
      </c>
      <c r="D559" s="160">
        <f t="shared" si="249"/>
        <v>1188.3000000000002</v>
      </c>
      <c r="E559" s="161">
        <v>832.7</v>
      </c>
      <c r="F559" s="161">
        <v>330.6</v>
      </c>
      <c r="G559" s="161">
        <v>25</v>
      </c>
      <c r="H559" s="162">
        <v>0</v>
      </c>
      <c r="I559" s="160">
        <f t="shared" si="251"/>
        <v>1215.6000000000001</v>
      </c>
      <c r="J559" s="161">
        <v>832.7</v>
      </c>
      <c r="K559" s="161">
        <v>330.6</v>
      </c>
      <c r="L559" s="161">
        <v>25</v>
      </c>
      <c r="M559" s="163">
        <v>27.3</v>
      </c>
      <c r="N559" s="160">
        <f t="shared" si="261"/>
        <v>1215.5650000000001</v>
      </c>
      <c r="O559" s="161">
        <v>832.7</v>
      </c>
      <c r="P559" s="161">
        <v>330.565</v>
      </c>
      <c r="Q559" s="161">
        <v>25</v>
      </c>
      <c r="R559" s="162">
        <v>27.3</v>
      </c>
      <c r="S559" s="164">
        <f t="shared" si="254"/>
        <v>-3.5000000000081855E-2</v>
      </c>
      <c r="T559" s="161">
        <f t="shared" si="254"/>
        <v>0</v>
      </c>
      <c r="U559" s="161">
        <f t="shared" si="254"/>
        <v>-3.5000000000025011E-2</v>
      </c>
      <c r="V559" s="161">
        <f t="shared" si="254"/>
        <v>0</v>
      </c>
      <c r="W559" s="163">
        <f t="shared" si="254"/>
        <v>0</v>
      </c>
      <c r="X559" s="160">
        <f t="shared" si="248"/>
        <v>99.997120763409015</v>
      </c>
      <c r="Y559" s="161">
        <f t="shared" si="248"/>
        <v>100</v>
      </c>
      <c r="Z559" s="161">
        <f t="shared" si="248"/>
        <v>99.989413188142763</v>
      </c>
      <c r="AA559" s="161">
        <f t="shared" si="248"/>
        <v>100</v>
      </c>
      <c r="AB559" s="162">
        <f t="shared" si="248"/>
        <v>100</v>
      </c>
      <c r="AC559" s="165"/>
      <c r="AD559" s="166"/>
      <c r="AE559" s="167"/>
    </row>
    <row r="560" spans="1:31" ht="12.95" customHeight="1" x14ac:dyDescent="0.25">
      <c r="A560" s="171">
        <v>1502</v>
      </c>
      <c r="B560" s="158">
        <v>552</v>
      </c>
      <c r="C560" s="159" t="s">
        <v>1732</v>
      </c>
      <c r="D560" s="160">
        <f t="shared" si="249"/>
        <v>5302.1</v>
      </c>
      <c r="E560" s="161">
        <v>1479.8</v>
      </c>
      <c r="F560" s="161">
        <v>3822.3</v>
      </c>
      <c r="G560" s="161">
        <v>0</v>
      </c>
      <c r="H560" s="162">
        <v>0</v>
      </c>
      <c r="I560" s="160">
        <f t="shared" si="251"/>
        <v>5431.4000000000005</v>
      </c>
      <c r="J560" s="161">
        <v>1479.8</v>
      </c>
      <c r="K560" s="161">
        <v>3822.3</v>
      </c>
      <c r="L560" s="161">
        <v>0</v>
      </c>
      <c r="M560" s="163">
        <v>129.30000000000001</v>
      </c>
      <c r="N560" s="160">
        <f t="shared" si="261"/>
        <v>5139.0690000000004</v>
      </c>
      <c r="O560" s="161">
        <v>1479.8</v>
      </c>
      <c r="P560" s="161">
        <v>3529.9690000000001</v>
      </c>
      <c r="Q560" s="161">
        <v>0</v>
      </c>
      <c r="R560" s="162">
        <v>129.30000000000001</v>
      </c>
      <c r="S560" s="164">
        <f t="shared" si="254"/>
        <v>-292.33100000000013</v>
      </c>
      <c r="T560" s="161">
        <f t="shared" si="254"/>
        <v>0</v>
      </c>
      <c r="U560" s="161">
        <f t="shared" si="254"/>
        <v>-292.33100000000013</v>
      </c>
      <c r="V560" s="161">
        <f t="shared" si="254"/>
        <v>0</v>
      </c>
      <c r="W560" s="163">
        <f t="shared" si="254"/>
        <v>0</v>
      </c>
      <c r="X560" s="160">
        <f t="shared" si="248"/>
        <v>94.617759693633317</v>
      </c>
      <c r="Y560" s="161">
        <f t="shared" si="248"/>
        <v>100</v>
      </c>
      <c r="Z560" s="161">
        <f t="shared" si="248"/>
        <v>92.351960861261546</v>
      </c>
      <c r="AA560" s="161">
        <f t="shared" si="248"/>
        <v>0</v>
      </c>
      <c r="AB560" s="162">
        <f t="shared" si="248"/>
        <v>100</v>
      </c>
      <c r="AC560" s="165"/>
      <c r="AD560" s="166"/>
      <c r="AE560" s="167"/>
    </row>
    <row r="561" spans="1:31" ht="12.95" customHeight="1" x14ac:dyDescent="0.25">
      <c r="A561" s="171">
        <v>1503</v>
      </c>
      <c r="B561" s="158">
        <v>553</v>
      </c>
      <c r="C561" s="159" t="s">
        <v>1733</v>
      </c>
      <c r="D561" s="160">
        <f t="shared" si="249"/>
        <v>2211.9</v>
      </c>
      <c r="E561" s="161">
        <v>339.5</v>
      </c>
      <c r="F561" s="161">
        <v>1872.4</v>
      </c>
      <c r="G561" s="161">
        <v>0</v>
      </c>
      <c r="H561" s="162">
        <v>0</v>
      </c>
      <c r="I561" s="160">
        <f t="shared" si="251"/>
        <v>2585.6</v>
      </c>
      <c r="J561" s="161">
        <v>339.5</v>
      </c>
      <c r="K561" s="161">
        <v>1872.4</v>
      </c>
      <c r="L561" s="161">
        <v>0</v>
      </c>
      <c r="M561" s="163">
        <v>373.7</v>
      </c>
      <c r="N561" s="160">
        <f t="shared" si="261"/>
        <v>2582.9400999999998</v>
      </c>
      <c r="O561" s="161">
        <v>339.5</v>
      </c>
      <c r="P561" s="161">
        <v>1869.7401</v>
      </c>
      <c r="Q561" s="161">
        <v>0</v>
      </c>
      <c r="R561" s="162">
        <v>373.7</v>
      </c>
      <c r="S561" s="164">
        <f t="shared" si="254"/>
        <v>-2.659900000000107</v>
      </c>
      <c r="T561" s="161">
        <f t="shared" si="254"/>
        <v>0</v>
      </c>
      <c r="U561" s="161">
        <f t="shared" si="254"/>
        <v>-2.659900000000107</v>
      </c>
      <c r="V561" s="161">
        <f t="shared" si="254"/>
        <v>0</v>
      </c>
      <c r="W561" s="163">
        <f t="shared" si="254"/>
        <v>0</v>
      </c>
      <c r="X561" s="160">
        <f t="shared" si="248"/>
        <v>99.897126392326726</v>
      </c>
      <c r="Y561" s="161">
        <f t="shared" si="248"/>
        <v>100</v>
      </c>
      <c r="Z561" s="161">
        <f t="shared" si="248"/>
        <v>99.857941679128388</v>
      </c>
      <c r="AA561" s="161">
        <f t="shared" si="248"/>
        <v>0</v>
      </c>
      <c r="AB561" s="162">
        <f t="shared" si="248"/>
        <v>100</v>
      </c>
      <c r="AC561" s="165"/>
      <c r="AD561" s="166"/>
      <c r="AE561" s="167"/>
    </row>
    <row r="562" spans="1:31" ht="12.95" customHeight="1" x14ac:dyDescent="0.25">
      <c r="A562" s="171">
        <v>1504</v>
      </c>
      <c r="B562" s="158">
        <v>554</v>
      </c>
      <c r="C562" s="159" t="s">
        <v>1734</v>
      </c>
      <c r="D562" s="160">
        <f t="shared" si="249"/>
        <v>4585.8</v>
      </c>
      <c r="E562" s="161">
        <v>1438.4</v>
      </c>
      <c r="F562" s="161">
        <v>3147.4</v>
      </c>
      <c r="G562" s="161">
        <v>0</v>
      </c>
      <c r="H562" s="162">
        <v>0</v>
      </c>
      <c r="I562" s="160">
        <f t="shared" si="251"/>
        <v>4764.8</v>
      </c>
      <c r="J562" s="161">
        <v>1438.4</v>
      </c>
      <c r="K562" s="161">
        <v>3308.2999999999997</v>
      </c>
      <c r="L562" s="161">
        <v>0</v>
      </c>
      <c r="M562" s="163">
        <v>18.100000000000001</v>
      </c>
      <c r="N562" s="160">
        <f t="shared" si="261"/>
        <v>4709.2602999999999</v>
      </c>
      <c r="O562" s="161">
        <v>1438.4</v>
      </c>
      <c r="P562" s="161">
        <v>3252.7602999999999</v>
      </c>
      <c r="Q562" s="161">
        <v>0</v>
      </c>
      <c r="R562" s="162">
        <v>18.100000000000001</v>
      </c>
      <c r="S562" s="164">
        <f t="shared" si="254"/>
        <v>-55.539700000000266</v>
      </c>
      <c r="T562" s="161">
        <f t="shared" si="254"/>
        <v>0</v>
      </c>
      <c r="U562" s="161">
        <f t="shared" si="254"/>
        <v>-55.539699999999812</v>
      </c>
      <c r="V562" s="161">
        <f t="shared" si="254"/>
        <v>0</v>
      </c>
      <c r="W562" s="163">
        <f t="shared" si="254"/>
        <v>0</v>
      </c>
      <c r="X562" s="160">
        <f t="shared" si="248"/>
        <v>98.834374999999994</v>
      </c>
      <c r="Y562" s="161">
        <f t="shared" si="248"/>
        <v>100</v>
      </c>
      <c r="Z562" s="161">
        <f t="shared" si="248"/>
        <v>98.321201221170995</v>
      </c>
      <c r="AA562" s="161">
        <f t="shared" si="248"/>
        <v>0</v>
      </c>
      <c r="AB562" s="162">
        <f t="shared" si="248"/>
        <v>100</v>
      </c>
      <c r="AC562" s="165"/>
      <c r="AD562" s="166"/>
      <c r="AE562" s="167"/>
    </row>
    <row r="563" spans="1:31" ht="12.95" customHeight="1" x14ac:dyDescent="0.25">
      <c r="A563" s="171">
        <v>1505</v>
      </c>
      <c r="B563" s="158">
        <v>555</v>
      </c>
      <c r="C563" s="159" t="s">
        <v>1735</v>
      </c>
      <c r="D563" s="160">
        <f t="shared" si="249"/>
        <v>3376.3999999999996</v>
      </c>
      <c r="E563" s="161">
        <v>1247.8</v>
      </c>
      <c r="F563" s="161">
        <v>2128.6</v>
      </c>
      <c r="G563" s="161">
        <v>0</v>
      </c>
      <c r="H563" s="162">
        <v>0</v>
      </c>
      <c r="I563" s="160">
        <f t="shared" si="251"/>
        <v>3411.5999999999995</v>
      </c>
      <c r="J563" s="161">
        <v>1247.8</v>
      </c>
      <c r="K563" s="161">
        <v>2128.6</v>
      </c>
      <c r="L563" s="161">
        <v>0</v>
      </c>
      <c r="M563" s="163">
        <v>35.200000000000003</v>
      </c>
      <c r="N563" s="160">
        <f t="shared" si="261"/>
        <v>3113.8624999999997</v>
      </c>
      <c r="O563" s="161">
        <v>1247.8</v>
      </c>
      <c r="P563" s="161">
        <v>1830.8625</v>
      </c>
      <c r="Q563" s="161">
        <v>0</v>
      </c>
      <c r="R563" s="162">
        <v>35.200000000000003</v>
      </c>
      <c r="S563" s="164">
        <f t="shared" si="254"/>
        <v>-297.73749999999973</v>
      </c>
      <c r="T563" s="161">
        <f t="shared" si="254"/>
        <v>0</v>
      </c>
      <c r="U563" s="161">
        <f t="shared" si="254"/>
        <v>-297.73749999999995</v>
      </c>
      <c r="V563" s="161">
        <f t="shared" si="254"/>
        <v>0</v>
      </c>
      <c r="W563" s="163">
        <f t="shared" si="254"/>
        <v>0</v>
      </c>
      <c r="X563" s="160">
        <f t="shared" si="248"/>
        <v>91.272789893305202</v>
      </c>
      <c r="Y563" s="161">
        <f t="shared" si="248"/>
        <v>100</v>
      </c>
      <c r="Z563" s="161">
        <f t="shared" si="248"/>
        <v>86.012519966174949</v>
      </c>
      <c r="AA563" s="161">
        <f t="shared" si="248"/>
        <v>0</v>
      </c>
      <c r="AB563" s="162">
        <f t="shared" si="248"/>
        <v>100</v>
      </c>
      <c r="AC563" s="165"/>
      <c r="AD563" s="166"/>
      <c r="AE563" s="167"/>
    </row>
    <row r="564" spans="1:31" ht="12.95" customHeight="1" x14ac:dyDescent="0.25">
      <c r="A564" s="171">
        <v>1506</v>
      </c>
      <c r="B564" s="158">
        <v>556</v>
      </c>
      <c r="C564" s="159" t="s">
        <v>1736</v>
      </c>
      <c r="D564" s="160">
        <f t="shared" si="249"/>
        <v>7610.4000000000005</v>
      </c>
      <c r="E564" s="161">
        <v>1630.4</v>
      </c>
      <c r="F564" s="161">
        <v>5851.8</v>
      </c>
      <c r="G564" s="161">
        <v>128.19999999999999</v>
      </c>
      <c r="H564" s="162">
        <v>0</v>
      </c>
      <c r="I564" s="160">
        <f t="shared" si="251"/>
        <v>7671.8</v>
      </c>
      <c r="J564" s="161">
        <v>1630.4</v>
      </c>
      <c r="K564" s="161">
        <v>5851.8</v>
      </c>
      <c r="L564" s="161">
        <v>128.19999999999999</v>
      </c>
      <c r="M564" s="163">
        <v>61.4</v>
      </c>
      <c r="N564" s="160">
        <f t="shared" si="261"/>
        <v>7224.4400999999989</v>
      </c>
      <c r="O564" s="161">
        <v>1630.4</v>
      </c>
      <c r="P564" s="161">
        <v>5404.4400999999998</v>
      </c>
      <c r="Q564" s="161">
        <v>128.19999999999999</v>
      </c>
      <c r="R564" s="162">
        <v>61.4</v>
      </c>
      <c r="S564" s="164">
        <f t="shared" si="254"/>
        <v>-447.35990000000129</v>
      </c>
      <c r="T564" s="161">
        <f t="shared" si="254"/>
        <v>0</v>
      </c>
      <c r="U564" s="161">
        <f t="shared" si="254"/>
        <v>-447.35990000000038</v>
      </c>
      <c r="V564" s="161">
        <f t="shared" si="254"/>
        <v>0</v>
      </c>
      <c r="W564" s="163">
        <f t="shared" si="254"/>
        <v>0</v>
      </c>
      <c r="X564" s="160">
        <f t="shared" si="248"/>
        <v>94.168775254829356</v>
      </c>
      <c r="Y564" s="161">
        <f t="shared" si="248"/>
        <v>100</v>
      </c>
      <c r="Z564" s="161">
        <f t="shared" si="248"/>
        <v>92.355174476229536</v>
      </c>
      <c r="AA564" s="161">
        <f t="shared" si="248"/>
        <v>100</v>
      </c>
      <c r="AB564" s="162">
        <f t="shared" si="248"/>
        <v>100</v>
      </c>
      <c r="AC564" s="165"/>
      <c r="AD564" s="166"/>
      <c r="AE564" s="167"/>
    </row>
    <row r="565" spans="1:31" ht="12.95" customHeight="1" x14ac:dyDescent="0.25">
      <c r="A565" s="171">
        <v>1507</v>
      </c>
      <c r="B565" s="158">
        <v>557</v>
      </c>
      <c r="C565" s="159" t="s">
        <v>1737</v>
      </c>
      <c r="D565" s="160">
        <f t="shared" si="249"/>
        <v>2664</v>
      </c>
      <c r="E565" s="161">
        <v>945.9</v>
      </c>
      <c r="F565" s="161">
        <v>1718.1</v>
      </c>
      <c r="G565" s="161">
        <v>0</v>
      </c>
      <c r="H565" s="162">
        <v>0</v>
      </c>
      <c r="I565" s="160">
        <f t="shared" si="251"/>
        <v>2685.4</v>
      </c>
      <c r="J565" s="161">
        <v>945.9</v>
      </c>
      <c r="K565" s="161">
        <v>1718.1</v>
      </c>
      <c r="L565" s="161">
        <v>0</v>
      </c>
      <c r="M565" s="163">
        <v>21.4</v>
      </c>
      <c r="N565" s="160">
        <f t="shared" si="261"/>
        <v>2685.1246000000001</v>
      </c>
      <c r="O565" s="161">
        <v>945.9</v>
      </c>
      <c r="P565" s="161">
        <v>1717.8245999999999</v>
      </c>
      <c r="Q565" s="161">
        <v>0</v>
      </c>
      <c r="R565" s="162">
        <v>21.4</v>
      </c>
      <c r="S565" s="164">
        <f t="shared" si="254"/>
        <v>-0.27539999999999054</v>
      </c>
      <c r="T565" s="161">
        <f t="shared" si="254"/>
        <v>0</v>
      </c>
      <c r="U565" s="161">
        <f t="shared" si="254"/>
        <v>-0.27539999999999054</v>
      </c>
      <c r="V565" s="161">
        <f t="shared" si="254"/>
        <v>0</v>
      </c>
      <c r="W565" s="163">
        <f t="shared" si="254"/>
        <v>0</v>
      </c>
      <c r="X565" s="160">
        <f t="shared" si="248"/>
        <v>99.989744544574364</v>
      </c>
      <c r="Y565" s="161">
        <f t="shared" si="248"/>
        <v>100</v>
      </c>
      <c r="Z565" s="161">
        <f t="shared" si="248"/>
        <v>99.983970665269766</v>
      </c>
      <c r="AA565" s="161">
        <f t="shared" si="248"/>
        <v>0</v>
      </c>
      <c r="AB565" s="162">
        <f t="shared" si="248"/>
        <v>100</v>
      </c>
      <c r="AC565" s="165"/>
      <c r="AD565" s="166"/>
      <c r="AE565" s="167"/>
    </row>
    <row r="566" spans="1:31" ht="12.95" customHeight="1" x14ac:dyDescent="0.25">
      <c r="A566" s="171">
        <v>1508</v>
      </c>
      <c r="B566" s="158">
        <v>558</v>
      </c>
      <c r="C566" s="159" t="s">
        <v>1738</v>
      </c>
      <c r="D566" s="160">
        <f t="shared" si="249"/>
        <v>3460.6</v>
      </c>
      <c r="E566" s="161">
        <v>1122.5999999999999</v>
      </c>
      <c r="F566" s="161">
        <v>2099.1999999999998</v>
      </c>
      <c r="G566" s="161">
        <v>238.8</v>
      </c>
      <c r="H566" s="162">
        <v>0</v>
      </c>
      <c r="I566" s="160">
        <f t="shared" si="251"/>
        <v>3551.3</v>
      </c>
      <c r="J566" s="161">
        <v>1122.5999999999999</v>
      </c>
      <c r="K566" s="161">
        <v>2164.4</v>
      </c>
      <c r="L566" s="161">
        <v>238.8</v>
      </c>
      <c r="M566" s="163">
        <v>25.5</v>
      </c>
      <c r="N566" s="160">
        <f t="shared" si="261"/>
        <v>3524.6323000000002</v>
      </c>
      <c r="O566" s="161">
        <v>1122.5999999999999</v>
      </c>
      <c r="P566" s="161">
        <v>2137.7323000000001</v>
      </c>
      <c r="Q566" s="161">
        <v>238.8</v>
      </c>
      <c r="R566" s="162">
        <v>25.5</v>
      </c>
      <c r="S566" s="164">
        <f t="shared" si="254"/>
        <v>-26.667699999999968</v>
      </c>
      <c r="T566" s="161">
        <f t="shared" si="254"/>
        <v>0</v>
      </c>
      <c r="U566" s="161">
        <f t="shared" si="254"/>
        <v>-26.667699999999968</v>
      </c>
      <c r="V566" s="161">
        <f t="shared" si="254"/>
        <v>0</v>
      </c>
      <c r="W566" s="163">
        <f t="shared" si="254"/>
        <v>0</v>
      </c>
      <c r="X566" s="160">
        <f t="shared" si="248"/>
        <v>99.249072170754374</v>
      </c>
      <c r="Y566" s="161">
        <f t="shared" si="248"/>
        <v>100</v>
      </c>
      <c r="Z566" s="161">
        <f t="shared" si="248"/>
        <v>98.767894104601737</v>
      </c>
      <c r="AA566" s="161">
        <f t="shared" si="248"/>
        <v>100</v>
      </c>
      <c r="AB566" s="162">
        <f t="shared" si="248"/>
        <v>100</v>
      </c>
      <c r="AC566" s="165"/>
      <c r="AD566" s="166"/>
      <c r="AE566" s="167"/>
    </row>
    <row r="567" spans="1:31" ht="12.95" customHeight="1" x14ac:dyDescent="0.25">
      <c r="A567" s="171">
        <v>1509</v>
      </c>
      <c r="B567" s="158">
        <v>559</v>
      </c>
      <c r="C567" s="159" t="s">
        <v>1739</v>
      </c>
      <c r="D567" s="160">
        <f t="shared" si="249"/>
        <v>2489.1</v>
      </c>
      <c r="E567" s="161">
        <v>747.6</v>
      </c>
      <c r="F567" s="161">
        <v>1741.5</v>
      </c>
      <c r="G567" s="161">
        <v>0</v>
      </c>
      <c r="H567" s="162">
        <v>0</v>
      </c>
      <c r="I567" s="160">
        <f t="shared" si="251"/>
        <v>2546.4</v>
      </c>
      <c r="J567" s="161">
        <v>747.6</v>
      </c>
      <c r="K567" s="161">
        <v>1741.5</v>
      </c>
      <c r="L567" s="161">
        <v>0</v>
      </c>
      <c r="M567" s="163">
        <v>57.3</v>
      </c>
      <c r="N567" s="160">
        <f t="shared" si="261"/>
        <v>2283.1960000000004</v>
      </c>
      <c r="O567" s="161">
        <v>747.6</v>
      </c>
      <c r="P567" s="161">
        <v>1478.296</v>
      </c>
      <c r="Q567" s="161">
        <v>0</v>
      </c>
      <c r="R567" s="162">
        <v>57.3</v>
      </c>
      <c r="S567" s="164">
        <f t="shared" si="254"/>
        <v>-263.20399999999972</v>
      </c>
      <c r="T567" s="161">
        <f t="shared" si="254"/>
        <v>0</v>
      </c>
      <c r="U567" s="161">
        <f t="shared" si="254"/>
        <v>-263.20399999999995</v>
      </c>
      <c r="V567" s="161">
        <f t="shared" si="254"/>
        <v>0</v>
      </c>
      <c r="W567" s="163">
        <f t="shared" si="254"/>
        <v>0</v>
      </c>
      <c r="X567" s="160">
        <f t="shared" si="248"/>
        <v>89.663682060948801</v>
      </c>
      <c r="Y567" s="161">
        <f t="shared" si="248"/>
        <v>100</v>
      </c>
      <c r="Z567" s="161">
        <f t="shared" si="248"/>
        <v>84.886362331323568</v>
      </c>
      <c r="AA567" s="161">
        <f t="shared" si="248"/>
        <v>0</v>
      </c>
      <c r="AB567" s="162">
        <f t="shared" si="248"/>
        <v>100</v>
      </c>
      <c r="AC567" s="165"/>
      <c r="AD567" s="166"/>
      <c r="AE567" s="167"/>
    </row>
    <row r="568" spans="1:31" ht="12.95" customHeight="1" x14ac:dyDescent="0.25">
      <c r="A568" s="171">
        <v>1510</v>
      </c>
      <c r="B568" s="158">
        <v>560</v>
      </c>
      <c r="C568" s="159" t="s">
        <v>1740</v>
      </c>
      <c r="D568" s="160">
        <f t="shared" si="249"/>
        <v>2143.4</v>
      </c>
      <c r="E568" s="161">
        <v>337.4</v>
      </c>
      <c r="F568" s="161">
        <v>1779</v>
      </c>
      <c r="G568" s="161">
        <v>27</v>
      </c>
      <c r="H568" s="162">
        <v>0</v>
      </c>
      <c r="I568" s="160">
        <f t="shared" si="251"/>
        <v>2229.0999999999995</v>
      </c>
      <c r="J568" s="161">
        <v>337.4</v>
      </c>
      <c r="K568" s="161">
        <v>1778.9999999999998</v>
      </c>
      <c r="L568" s="161">
        <v>27</v>
      </c>
      <c r="M568" s="163">
        <v>85.7</v>
      </c>
      <c r="N568" s="160">
        <f t="shared" si="261"/>
        <v>2228.3718999999996</v>
      </c>
      <c r="O568" s="161">
        <v>337.4</v>
      </c>
      <c r="P568" s="161">
        <v>1778.2718999999997</v>
      </c>
      <c r="Q568" s="161">
        <v>27</v>
      </c>
      <c r="R568" s="162">
        <v>85.7</v>
      </c>
      <c r="S568" s="164">
        <f t="shared" si="254"/>
        <v>-0.72809999999981301</v>
      </c>
      <c r="T568" s="161">
        <f t="shared" si="254"/>
        <v>0</v>
      </c>
      <c r="U568" s="161">
        <f t="shared" si="254"/>
        <v>-0.72810000000004038</v>
      </c>
      <c r="V568" s="161">
        <f t="shared" si="254"/>
        <v>0</v>
      </c>
      <c r="W568" s="163">
        <f t="shared" si="254"/>
        <v>0</v>
      </c>
      <c r="X568" s="160">
        <f t="shared" si="248"/>
        <v>99.967336593243914</v>
      </c>
      <c r="Y568" s="161">
        <f t="shared" si="248"/>
        <v>100</v>
      </c>
      <c r="Z568" s="161">
        <f t="shared" si="248"/>
        <v>99.959072512647552</v>
      </c>
      <c r="AA568" s="161">
        <f t="shared" si="248"/>
        <v>100</v>
      </c>
      <c r="AB568" s="162">
        <f t="shared" si="248"/>
        <v>100</v>
      </c>
      <c r="AC568" s="165"/>
      <c r="AD568" s="166"/>
      <c r="AE568" s="167"/>
    </row>
    <row r="569" spans="1:31" ht="12.95" customHeight="1" x14ac:dyDescent="0.25">
      <c r="A569" s="171">
        <v>1511</v>
      </c>
      <c r="B569" s="158">
        <v>561</v>
      </c>
      <c r="C569" s="159" t="s">
        <v>1741</v>
      </c>
      <c r="D569" s="160">
        <f t="shared" si="249"/>
        <v>2771</v>
      </c>
      <c r="E569" s="161">
        <v>1002.5</v>
      </c>
      <c r="F569" s="161">
        <v>1768.5</v>
      </c>
      <c r="G569" s="161">
        <v>0</v>
      </c>
      <c r="H569" s="162">
        <v>0</v>
      </c>
      <c r="I569" s="160">
        <f t="shared" si="251"/>
        <v>2790.7</v>
      </c>
      <c r="J569" s="161">
        <v>1002.5</v>
      </c>
      <c r="K569" s="161">
        <v>1768.5</v>
      </c>
      <c r="L569" s="161">
        <v>0</v>
      </c>
      <c r="M569" s="163">
        <v>19.7</v>
      </c>
      <c r="N569" s="160">
        <f t="shared" si="261"/>
        <v>2733.7223999999997</v>
      </c>
      <c r="O569" s="161">
        <v>1002.5</v>
      </c>
      <c r="P569" s="161">
        <v>1711.5223999999998</v>
      </c>
      <c r="Q569" s="161">
        <v>0</v>
      </c>
      <c r="R569" s="162">
        <v>19.7</v>
      </c>
      <c r="S569" s="164">
        <f t="shared" si="254"/>
        <v>-56.977600000000166</v>
      </c>
      <c r="T569" s="161">
        <f t="shared" si="254"/>
        <v>0</v>
      </c>
      <c r="U569" s="161">
        <f t="shared" si="254"/>
        <v>-56.977600000000166</v>
      </c>
      <c r="V569" s="161">
        <f t="shared" si="254"/>
        <v>0</v>
      </c>
      <c r="W569" s="163">
        <f t="shared" si="254"/>
        <v>0</v>
      </c>
      <c r="X569" s="160">
        <f t="shared" si="248"/>
        <v>97.958304368079681</v>
      </c>
      <c r="Y569" s="161">
        <f t="shared" si="248"/>
        <v>100</v>
      </c>
      <c r="Z569" s="161">
        <f t="shared" si="248"/>
        <v>96.778196211478644</v>
      </c>
      <c r="AA569" s="161">
        <f t="shared" si="248"/>
        <v>0</v>
      </c>
      <c r="AB569" s="162">
        <f t="shared" si="248"/>
        <v>100</v>
      </c>
      <c r="AC569" s="165"/>
      <c r="AD569" s="166"/>
      <c r="AE569" s="167"/>
    </row>
    <row r="570" spans="1:31" ht="12.95" customHeight="1" x14ac:dyDescent="0.25">
      <c r="A570" s="171">
        <v>1513</v>
      </c>
      <c r="B570" s="158">
        <v>562</v>
      </c>
      <c r="C570" s="159" t="s">
        <v>1534</v>
      </c>
      <c r="D570" s="160">
        <f t="shared" si="249"/>
        <v>3867.5999999999995</v>
      </c>
      <c r="E570" s="161">
        <v>1241.8</v>
      </c>
      <c r="F570" s="161">
        <v>2360.1</v>
      </c>
      <c r="G570" s="161">
        <v>265.7</v>
      </c>
      <c r="H570" s="162">
        <v>0</v>
      </c>
      <c r="I570" s="160">
        <f t="shared" si="251"/>
        <v>3893.4999999999995</v>
      </c>
      <c r="J570" s="161">
        <v>1241.8</v>
      </c>
      <c r="K570" s="161">
        <v>2360.1</v>
      </c>
      <c r="L570" s="161">
        <v>265.7</v>
      </c>
      <c r="M570" s="163">
        <v>25.9</v>
      </c>
      <c r="N570" s="160">
        <f t="shared" si="261"/>
        <v>3611.3704999999995</v>
      </c>
      <c r="O570" s="161">
        <v>1241.8</v>
      </c>
      <c r="P570" s="161">
        <v>2077.9704999999999</v>
      </c>
      <c r="Q570" s="161">
        <v>265.7</v>
      </c>
      <c r="R570" s="162">
        <v>25.9</v>
      </c>
      <c r="S570" s="164">
        <f t="shared" si="254"/>
        <v>-282.12950000000001</v>
      </c>
      <c r="T570" s="161">
        <f t="shared" si="254"/>
        <v>0</v>
      </c>
      <c r="U570" s="161">
        <f t="shared" si="254"/>
        <v>-282.12950000000001</v>
      </c>
      <c r="V570" s="161">
        <f t="shared" si="254"/>
        <v>0</v>
      </c>
      <c r="W570" s="163">
        <f t="shared" si="254"/>
        <v>0</v>
      </c>
      <c r="X570" s="160">
        <f t="shared" si="248"/>
        <v>92.753833311930137</v>
      </c>
      <c r="Y570" s="161">
        <f t="shared" si="248"/>
        <v>100</v>
      </c>
      <c r="Z570" s="161">
        <f t="shared" si="248"/>
        <v>88.045866700563536</v>
      </c>
      <c r="AA570" s="161">
        <f t="shared" si="248"/>
        <v>100</v>
      </c>
      <c r="AB570" s="162">
        <f t="shared" si="248"/>
        <v>100</v>
      </c>
      <c r="AC570" s="165"/>
      <c r="AD570" s="166"/>
      <c r="AE570" s="167"/>
    </row>
    <row r="571" spans="1:31" ht="12.95" customHeight="1" x14ac:dyDescent="0.25">
      <c r="A571" s="171">
        <v>1514</v>
      </c>
      <c r="B571" s="158">
        <v>563</v>
      </c>
      <c r="C571" s="159" t="s">
        <v>1577</v>
      </c>
      <c r="D571" s="160">
        <f t="shared" si="249"/>
        <v>875</v>
      </c>
      <c r="E571" s="161">
        <v>683</v>
      </c>
      <c r="F571" s="161">
        <v>192</v>
      </c>
      <c r="G571" s="161">
        <v>0</v>
      </c>
      <c r="H571" s="162">
        <v>0</v>
      </c>
      <c r="I571" s="160">
        <f t="shared" si="251"/>
        <v>879.1</v>
      </c>
      <c r="J571" s="161">
        <v>683</v>
      </c>
      <c r="K571" s="161">
        <v>192</v>
      </c>
      <c r="L571" s="161">
        <v>0</v>
      </c>
      <c r="M571" s="163">
        <v>4.0999999999999996</v>
      </c>
      <c r="N571" s="160">
        <f t="shared" si="261"/>
        <v>879.1</v>
      </c>
      <c r="O571" s="161">
        <v>683</v>
      </c>
      <c r="P571" s="161">
        <v>192</v>
      </c>
      <c r="Q571" s="161">
        <v>0</v>
      </c>
      <c r="R571" s="162">
        <v>4.0999999999999996</v>
      </c>
      <c r="S571" s="164">
        <f t="shared" si="254"/>
        <v>0</v>
      </c>
      <c r="T571" s="161">
        <f t="shared" si="254"/>
        <v>0</v>
      </c>
      <c r="U571" s="161">
        <f t="shared" si="254"/>
        <v>0</v>
      </c>
      <c r="V571" s="161">
        <f t="shared" si="254"/>
        <v>0</v>
      </c>
      <c r="W571" s="163">
        <f t="shared" si="254"/>
        <v>0</v>
      </c>
      <c r="X571" s="160">
        <f t="shared" si="248"/>
        <v>100</v>
      </c>
      <c r="Y571" s="161">
        <f t="shared" si="248"/>
        <v>100</v>
      </c>
      <c r="Z571" s="161">
        <f t="shared" si="248"/>
        <v>100</v>
      </c>
      <c r="AA571" s="161">
        <f t="shared" si="248"/>
        <v>0</v>
      </c>
      <c r="AB571" s="162">
        <f t="shared" si="248"/>
        <v>100</v>
      </c>
      <c r="AC571" s="165"/>
      <c r="AD571" s="166"/>
      <c r="AE571" s="167"/>
    </row>
    <row r="572" spans="1:31" ht="12.95" customHeight="1" x14ac:dyDescent="0.25">
      <c r="A572" s="171">
        <v>1515</v>
      </c>
      <c r="B572" s="158">
        <v>564</v>
      </c>
      <c r="C572" s="159" t="s">
        <v>1742</v>
      </c>
      <c r="D572" s="160">
        <f t="shared" si="249"/>
        <v>3180</v>
      </c>
      <c r="E572" s="161">
        <v>1017.1</v>
      </c>
      <c r="F572" s="161">
        <v>2162.9</v>
      </c>
      <c r="G572" s="161">
        <v>0</v>
      </c>
      <c r="H572" s="162">
        <v>0</v>
      </c>
      <c r="I572" s="160">
        <f t="shared" si="251"/>
        <v>3202.1</v>
      </c>
      <c r="J572" s="161">
        <v>1017.1</v>
      </c>
      <c r="K572" s="161">
        <v>2162.9</v>
      </c>
      <c r="L572" s="161">
        <v>0</v>
      </c>
      <c r="M572" s="163">
        <v>22.1</v>
      </c>
      <c r="N572" s="160">
        <f t="shared" si="261"/>
        <v>2762.3771000000002</v>
      </c>
      <c r="O572" s="161">
        <v>1017.1</v>
      </c>
      <c r="P572" s="161">
        <v>1723.1771000000001</v>
      </c>
      <c r="Q572" s="161">
        <v>0</v>
      </c>
      <c r="R572" s="162">
        <v>22.1</v>
      </c>
      <c r="S572" s="164">
        <f t="shared" si="254"/>
        <v>-439.72289999999975</v>
      </c>
      <c r="T572" s="161">
        <f t="shared" si="254"/>
        <v>0</v>
      </c>
      <c r="U572" s="161">
        <f t="shared" si="254"/>
        <v>-439.72289999999998</v>
      </c>
      <c r="V572" s="161">
        <f t="shared" si="254"/>
        <v>0</v>
      </c>
      <c r="W572" s="163">
        <f t="shared" si="254"/>
        <v>0</v>
      </c>
      <c r="X572" s="160">
        <f t="shared" si="248"/>
        <v>86.267671215764665</v>
      </c>
      <c r="Y572" s="161">
        <f t="shared" si="248"/>
        <v>100</v>
      </c>
      <c r="Z572" s="161">
        <f t="shared" si="248"/>
        <v>79.669753571593688</v>
      </c>
      <c r="AA572" s="161">
        <f t="shared" si="248"/>
        <v>0</v>
      </c>
      <c r="AB572" s="162">
        <f t="shared" si="248"/>
        <v>100</v>
      </c>
      <c r="AC572" s="165"/>
      <c r="AD572" s="166"/>
      <c r="AE572" s="167"/>
    </row>
    <row r="573" spans="1:31" ht="12.95" customHeight="1" x14ac:dyDescent="0.25">
      <c r="A573" s="171">
        <v>1516</v>
      </c>
      <c r="B573" s="158">
        <v>565</v>
      </c>
      <c r="C573" s="159" t="s">
        <v>1743</v>
      </c>
      <c r="D573" s="160">
        <f t="shared" si="249"/>
        <v>7119.5999999999995</v>
      </c>
      <c r="E573" s="161">
        <v>1562.2</v>
      </c>
      <c r="F573" s="161">
        <v>5557.4</v>
      </c>
      <c r="G573" s="161">
        <v>0</v>
      </c>
      <c r="H573" s="162">
        <v>0</v>
      </c>
      <c r="I573" s="160">
        <f t="shared" si="251"/>
        <v>7230.8</v>
      </c>
      <c r="J573" s="161">
        <v>1562.2</v>
      </c>
      <c r="K573" s="161">
        <v>5557.4000000000005</v>
      </c>
      <c r="L573" s="161">
        <v>0</v>
      </c>
      <c r="M573" s="163">
        <v>111.2</v>
      </c>
      <c r="N573" s="160">
        <f t="shared" si="261"/>
        <v>6832.1836999999996</v>
      </c>
      <c r="O573" s="161">
        <v>1562.2</v>
      </c>
      <c r="P573" s="161">
        <v>5158.7837</v>
      </c>
      <c r="Q573" s="161">
        <v>0</v>
      </c>
      <c r="R573" s="162">
        <v>111.2</v>
      </c>
      <c r="S573" s="164">
        <f t="shared" si="254"/>
        <v>-398.61630000000059</v>
      </c>
      <c r="T573" s="161">
        <f t="shared" si="254"/>
        <v>0</v>
      </c>
      <c r="U573" s="161">
        <f t="shared" si="254"/>
        <v>-398.61630000000059</v>
      </c>
      <c r="V573" s="161">
        <f t="shared" si="254"/>
        <v>0</v>
      </c>
      <c r="W573" s="163">
        <f t="shared" si="254"/>
        <v>0</v>
      </c>
      <c r="X573" s="160">
        <f t="shared" ref="X573:AB636" si="262">IF(I573=0,0,N573/I573*100)</f>
        <v>94.487244841511313</v>
      </c>
      <c r="Y573" s="161">
        <f t="shared" si="262"/>
        <v>100</v>
      </c>
      <c r="Z573" s="161">
        <f t="shared" si="262"/>
        <v>92.827287940403778</v>
      </c>
      <c r="AA573" s="161">
        <f t="shared" si="262"/>
        <v>0</v>
      </c>
      <c r="AB573" s="162">
        <f t="shared" si="262"/>
        <v>100</v>
      </c>
      <c r="AC573" s="165"/>
      <c r="AD573" s="166"/>
      <c r="AE573" s="167"/>
    </row>
    <row r="574" spans="1:31" ht="12.95" customHeight="1" x14ac:dyDescent="0.25">
      <c r="A574" s="171">
        <v>1517</v>
      </c>
      <c r="B574" s="158">
        <v>566</v>
      </c>
      <c r="C574" s="159" t="s">
        <v>1744</v>
      </c>
      <c r="D574" s="160">
        <f t="shared" si="249"/>
        <v>1573.3</v>
      </c>
      <c r="E574" s="161">
        <v>1164.0999999999999</v>
      </c>
      <c r="F574" s="161">
        <v>409.2</v>
      </c>
      <c r="G574" s="161">
        <v>0</v>
      </c>
      <c r="H574" s="162">
        <v>0</v>
      </c>
      <c r="I574" s="160">
        <f t="shared" si="251"/>
        <v>1588.7</v>
      </c>
      <c r="J574" s="161">
        <v>1164.0999999999999</v>
      </c>
      <c r="K574" s="161">
        <v>409.2</v>
      </c>
      <c r="L574" s="161">
        <v>0</v>
      </c>
      <c r="M574" s="163">
        <v>15.4</v>
      </c>
      <c r="N574" s="160">
        <f t="shared" si="261"/>
        <v>1588.6976999999999</v>
      </c>
      <c r="O574" s="161">
        <v>1164.0999999999999</v>
      </c>
      <c r="P574" s="161">
        <v>409.1977</v>
      </c>
      <c r="Q574" s="161">
        <v>0</v>
      </c>
      <c r="R574" s="162">
        <v>15.4</v>
      </c>
      <c r="S574" s="164">
        <f t="shared" si="254"/>
        <v>-2.3000000001047738E-3</v>
      </c>
      <c r="T574" s="161">
        <f t="shared" si="254"/>
        <v>0</v>
      </c>
      <c r="U574" s="161">
        <f t="shared" si="254"/>
        <v>-2.299999999991087E-3</v>
      </c>
      <c r="V574" s="161">
        <f t="shared" si="254"/>
        <v>0</v>
      </c>
      <c r="W574" s="163">
        <f t="shared" si="254"/>
        <v>0</v>
      </c>
      <c r="X574" s="160">
        <f t="shared" si="262"/>
        <v>99.999855227544529</v>
      </c>
      <c r="Y574" s="161">
        <f t="shared" si="262"/>
        <v>100</v>
      </c>
      <c r="Z574" s="161">
        <f t="shared" si="262"/>
        <v>99.999437927663735</v>
      </c>
      <c r="AA574" s="161">
        <f t="shared" si="262"/>
        <v>0</v>
      </c>
      <c r="AB574" s="162">
        <f t="shared" si="262"/>
        <v>100</v>
      </c>
      <c r="AC574" s="165"/>
      <c r="AD574" s="166"/>
      <c r="AE574" s="167"/>
    </row>
    <row r="575" spans="1:31" ht="12.95" customHeight="1" x14ac:dyDescent="0.25">
      <c r="A575" s="171">
        <v>1519</v>
      </c>
      <c r="B575" s="158">
        <v>567</v>
      </c>
      <c r="C575" s="159" t="s">
        <v>1582</v>
      </c>
      <c r="D575" s="160">
        <f t="shared" si="249"/>
        <v>2632</v>
      </c>
      <c r="E575" s="161">
        <v>1052.8</v>
      </c>
      <c r="F575" s="161">
        <v>1579.2</v>
      </c>
      <c r="G575" s="161">
        <v>0</v>
      </c>
      <c r="H575" s="162">
        <v>0</v>
      </c>
      <c r="I575" s="160">
        <f t="shared" si="251"/>
        <v>2650.5</v>
      </c>
      <c r="J575" s="161">
        <v>1052.8</v>
      </c>
      <c r="K575" s="161">
        <v>1579.1999999999998</v>
      </c>
      <c r="L575" s="161">
        <v>0</v>
      </c>
      <c r="M575" s="163">
        <v>18.5</v>
      </c>
      <c r="N575" s="160">
        <f t="shared" si="261"/>
        <v>2573.4393</v>
      </c>
      <c r="O575" s="161">
        <v>1052.8</v>
      </c>
      <c r="P575" s="161">
        <v>1502.1393</v>
      </c>
      <c r="Q575" s="161">
        <v>0</v>
      </c>
      <c r="R575" s="162">
        <v>18.5</v>
      </c>
      <c r="S575" s="164">
        <f t="shared" si="254"/>
        <v>-77.060699999999997</v>
      </c>
      <c r="T575" s="161">
        <f t="shared" si="254"/>
        <v>0</v>
      </c>
      <c r="U575" s="161">
        <f t="shared" si="254"/>
        <v>-77.06069999999977</v>
      </c>
      <c r="V575" s="161">
        <f t="shared" si="254"/>
        <v>0</v>
      </c>
      <c r="W575" s="163">
        <f t="shared" si="254"/>
        <v>0</v>
      </c>
      <c r="X575" s="160">
        <f t="shared" si="262"/>
        <v>97.092597623089986</v>
      </c>
      <c r="Y575" s="161">
        <f t="shared" si="262"/>
        <v>100</v>
      </c>
      <c r="Z575" s="161">
        <f t="shared" si="262"/>
        <v>95.120269756838923</v>
      </c>
      <c r="AA575" s="161">
        <f t="shared" si="262"/>
        <v>0</v>
      </c>
      <c r="AB575" s="162">
        <f t="shared" si="262"/>
        <v>100</v>
      </c>
      <c r="AC575" s="165"/>
      <c r="AD575" s="166"/>
      <c r="AE575" s="167"/>
    </row>
    <row r="576" spans="1:31" ht="12.95" customHeight="1" x14ac:dyDescent="0.25">
      <c r="A576" s="171">
        <v>1520</v>
      </c>
      <c r="B576" s="158">
        <v>568</v>
      </c>
      <c r="C576" s="159" t="s">
        <v>1622</v>
      </c>
      <c r="D576" s="160">
        <f t="shared" si="249"/>
        <v>3253.8999999999996</v>
      </c>
      <c r="E576" s="161">
        <v>1151.8</v>
      </c>
      <c r="F576" s="161">
        <v>2001.1</v>
      </c>
      <c r="G576" s="161">
        <v>101</v>
      </c>
      <c r="H576" s="162">
        <v>0</v>
      </c>
      <c r="I576" s="160">
        <f t="shared" si="251"/>
        <v>3272.4999999999995</v>
      </c>
      <c r="J576" s="161">
        <v>1151.8</v>
      </c>
      <c r="K576" s="161">
        <v>2001.1</v>
      </c>
      <c r="L576" s="161">
        <v>101</v>
      </c>
      <c r="M576" s="163">
        <v>18.600000000000001</v>
      </c>
      <c r="N576" s="160">
        <f t="shared" si="261"/>
        <v>2933.7080000000001</v>
      </c>
      <c r="O576" s="161">
        <v>1151.8</v>
      </c>
      <c r="P576" s="161">
        <v>1662.308</v>
      </c>
      <c r="Q576" s="161">
        <v>101</v>
      </c>
      <c r="R576" s="162">
        <v>18.600000000000001</v>
      </c>
      <c r="S576" s="164">
        <f t="shared" si="254"/>
        <v>-338.79199999999946</v>
      </c>
      <c r="T576" s="161">
        <f t="shared" si="254"/>
        <v>0</v>
      </c>
      <c r="U576" s="161">
        <f t="shared" si="254"/>
        <v>-338.79199999999992</v>
      </c>
      <c r="V576" s="161">
        <f t="shared" si="254"/>
        <v>0</v>
      </c>
      <c r="W576" s="163">
        <f t="shared" si="254"/>
        <v>0</v>
      </c>
      <c r="X576" s="160">
        <f t="shared" si="262"/>
        <v>89.647303284950368</v>
      </c>
      <c r="Y576" s="161">
        <f t="shared" si="262"/>
        <v>100</v>
      </c>
      <c r="Z576" s="161">
        <f t="shared" si="262"/>
        <v>83.069711658587778</v>
      </c>
      <c r="AA576" s="161">
        <f t="shared" si="262"/>
        <v>100</v>
      </c>
      <c r="AB576" s="162">
        <f t="shared" si="262"/>
        <v>100</v>
      </c>
      <c r="AC576" s="165"/>
      <c r="AD576" s="166"/>
      <c r="AE576" s="167"/>
    </row>
    <row r="577" spans="1:31" ht="12.95" customHeight="1" x14ac:dyDescent="0.25">
      <c r="A577" s="171">
        <v>1518</v>
      </c>
      <c r="B577" s="158">
        <v>569</v>
      </c>
      <c r="C577" s="159" t="s">
        <v>1745</v>
      </c>
      <c r="D577" s="160">
        <f t="shared" si="249"/>
        <v>1231.1999999999998</v>
      </c>
      <c r="E577" s="161">
        <v>1053.3</v>
      </c>
      <c r="F577" s="161">
        <v>153.80000000000001</v>
      </c>
      <c r="G577" s="161">
        <v>24.1</v>
      </c>
      <c r="H577" s="162">
        <v>0</v>
      </c>
      <c r="I577" s="160">
        <f t="shared" si="251"/>
        <v>1240.1999999999998</v>
      </c>
      <c r="J577" s="161">
        <v>1053.3</v>
      </c>
      <c r="K577" s="161">
        <v>153.80000000000001</v>
      </c>
      <c r="L577" s="161">
        <v>24.1</v>
      </c>
      <c r="M577" s="163">
        <v>9</v>
      </c>
      <c r="N577" s="160">
        <f t="shared" si="261"/>
        <v>1240.1999999999998</v>
      </c>
      <c r="O577" s="161">
        <v>1053.3</v>
      </c>
      <c r="P577" s="161">
        <v>153.80000000000001</v>
      </c>
      <c r="Q577" s="161">
        <v>24.1</v>
      </c>
      <c r="R577" s="162">
        <v>9</v>
      </c>
      <c r="S577" s="164">
        <f t="shared" si="254"/>
        <v>0</v>
      </c>
      <c r="T577" s="161">
        <f t="shared" si="254"/>
        <v>0</v>
      </c>
      <c r="U577" s="161">
        <f t="shared" si="254"/>
        <v>0</v>
      </c>
      <c r="V577" s="161">
        <f t="shared" si="254"/>
        <v>0</v>
      </c>
      <c r="W577" s="163">
        <f t="shared" si="254"/>
        <v>0</v>
      </c>
      <c r="X577" s="160">
        <f t="shared" si="262"/>
        <v>100</v>
      </c>
      <c r="Y577" s="161">
        <f t="shared" si="262"/>
        <v>100</v>
      </c>
      <c r="Z577" s="161">
        <f t="shared" si="262"/>
        <v>100</v>
      </c>
      <c r="AA577" s="161">
        <f t="shared" si="262"/>
        <v>100</v>
      </c>
      <c r="AB577" s="162">
        <f t="shared" si="262"/>
        <v>100</v>
      </c>
      <c r="AC577" s="165"/>
      <c r="AD577" s="166"/>
      <c r="AE577" s="167"/>
    </row>
    <row r="578" spans="1:31" ht="12.95" customHeight="1" x14ac:dyDescent="0.25">
      <c r="A578" s="171">
        <v>1521</v>
      </c>
      <c r="B578" s="158">
        <v>570</v>
      </c>
      <c r="C578" s="159" t="s">
        <v>1746</v>
      </c>
      <c r="D578" s="160">
        <f t="shared" si="249"/>
        <v>5058</v>
      </c>
      <c r="E578" s="161">
        <v>1273.4000000000001</v>
      </c>
      <c r="F578" s="161">
        <v>3784.6</v>
      </c>
      <c r="G578" s="161">
        <v>0</v>
      </c>
      <c r="H578" s="162">
        <v>0</v>
      </c>
      <c r="I578" s="160">
        <f t="shared" si="251"/>
        <v>5085.3</v>
      </c>
      <c r="J578" s="161">
        <v>1273.4000000000001</v>
      </c>
      <c r="K578" s="161">
        <v>3784.6</v>
      </c>
      <c r="L578" s="161">
        <v>0</v>
      </c>
      <c r="M578" s="163">
        <v>27.3</v>
      </c>
      <c r="N578" s="160">
        <f t="shared" si="261"/>
        <v>4549.2974999999997</v>
      </c>
      <c r="O578" s="161">
        <v>1273.4000000000001</v>
      </c>
      <c r="P578" s="161">
        <v>3248.5974999999999</v>
      </c>
      <c r="Q578" s="161">
        <v>0</v>
      </c>
      <c r="R578" s="162">
        <v>27.3</v>
      </c>
      <c r="S578" s="164">
        <f t="shared" si="254"/>
        <v>-536.00250000000051</v>
      </c>
      <c r="T578" s="161">
        <f t="shared" si="254"/>
        <v>0</v>
      </c>
      <c r="U578" s="161">
        <f t="shared" si="254"/>
        <v>-536.00250000000005</v>
      </c>
      <c r="V578" s="161">
        <f t="shared" si="254"/>
        <v>0</v>
      </c>
      <c r="W578" s="163">
        <f t="shared" si="254"/>
        <v>0</v>
      </c>
      <c r="X578" s="160">
        <f t="shared" si="262"/>
        <v>89.459766385463979</v>
      </c>
      <c r="Y578" s="161">
        <f t="shared" si="262"/>
        <v>100</v>
      </c>
      <c r="Z578" s="161">
        <f t="shared" si="262"/>
        <v>85.837274745019286</v>
      </c>
      <c r="AA578" s="161">
        <f t="shared" si="262"/>
        <v>0</v>
      </c>
      <c r="AB578" s="162">
        <f t="shared" si="262"/>
        <v>100</v>
      </c>
      <c r="AC578" s="165"/>
      <c r="AD578" s="166"/>
      <c r="AE578" s="167"/>
    </row>
    <row r="579" spans="1:31" ht="12.95" customHeight="1" x14ac:dyDescent="0.25">
      <c r="A579" s="158"/>
      <c r="B579" s="158">
        <v>571</v>
      </c>
      <c r="C579" s="159"/>
      <c r="D579" s="160"/>
      <c r="E579" s="161"/>
      <c r="F579" s="161"/>
      <c r="G579" s="161"/>
      <c r="H579" s="162"/>
      <c r="I579" s="160"/>
      <c r="J579" s="161"/>
      <c r="K579" s="161"/>
      <c r="L579" s="161"/>
      <c r="M579" s="163">
        <v>0</v>
      </c>
      <c r="N579" s="160"/>
      <c r="O579" s="161"/>
      <c r="P579" s="161"/>
      <c r="Q579" s="161"/>
      <c r="R579" s="162"/>
      <c r="S579" s="164"/>
      <c r="T579" s="161"/>
      <c r="U579" s="161"/>
      <c r="V579" s="161"/>
      <c r="W579" s="163"/>
      <c r="X579" s="160"/>
      <c r="Y579" s="161"/>
      <c r="Z579" s="161"/>
      <c r="AA579" s="161"/>
      <c r="AB579" s="162"/>
      <c r="AC579" s="165"/>
      <c r="AD579" s="166"/>
      <c r="AE579" s="167"/>
    </row>
    <row r="580" spans="1:31" ht="12.95" customHeight="1" x14ac:dyDescent="0.25">
      <c r="A580" s="158"/>
      <c r="B580" s="158">
        <v>572</v>
      </c>
      <c r="C580" s="152" t="s">
        <v>1747</v>
      </c>
      <c r="D580" s="156">
        <f t="shared" ref="D580:D608" si="263">SUM(E580:H580)</f>
        <v>416119.8</v>
      </c>
      <c r="E580" s="153">
        <f>E581+E582</f>
        <v>73595.5</v>
      </c>
      <c r="F580" s="153">
        <f t="shared" ref="F580:H580" si="264">F581+F582</f>
        <v>338242.6</v>
      </c>
      <c r="G580" s="153">
        <f t="shared" si="264"/>
        <v>4281.7</v>
      </c>
      <c r="H580" s="154">
        <f t="shared" si="264"/>
        <v>0</v>
      </c>
      <c r="I580" s="156">
        <f t="shared" ref="I580:I608" si="265">SUM(J580:M580)</f>
        <v>422383.49999999994</v>
      </c>
      <c r="J580" s="153">
        <f>J581+J582</f>
        <v>73595.5</v>
      </c>
      <c r="K580" s="153">
        <f>K581+K582</f>
        <v>341420.79999999993</v>
      </c>
      <c r="L580" s="153">
        <f t="shared" ref="L580:M580" si="266">L581+L582</f>
        <v>4281.7</v>
      </c>
      <c r="M580" s="155">
        <f t="shared" si="266"/>
        <v>3085.5000000000005</v>
      </c>
      <c r="N580" s="156">
        <f>N581+N582</f>
        <v>405134.88020000001</v>
      </c>
      <c r="O580" s="153">
        <f t="shared" ref="O580:R580" si="267">O581+O582</f>
        <v>73595.5</v>
      </c>
      <c r="P580" s="153">
        <f t="shared" si="267"/>
        <v>324172.1802</v>
      </c>
      <c r="Q580" s="153">
        <f t="shared" si="267"/>
        <v>4281.7</v>
      </c>
      <c r="R580" s="154">
        <f t="shared" si="267"/>
        <v>3085.5000000000005</v>
      </c>
      <c r="S580" s="157">
        <f t="shared" ref="S580:W608" si="268">N580-I580</f>
        <v>-17248.619799999928</v>
      </c>
      <c r="T580" s="153">
        <f t="shared" si="268"/>
        <v>0</v>
      </c>
      <c r="U580" s="153">
        <f t="shared" si="268"/>
        <v>-17248.619799999928</v>
      </c>
      <c r="V580" s="153">
        <f t="shared" si="268"/>
        <v>0</v>
      </c>
      <c r="W580" s="155">
        <f t="shared" si="268"/>
        <v>0</v>
      </c>
      <c r="X580" s="156">
        <f t="shared" si="262"/>
        <v>95.916360416540911</v>
      </c>
      <c r="Y580" s="153">
        <f t="shared" si="262"/>
        <v>100</v>
      </c>
      <c r="Z580" s="153">
        <f t="shared" si="262"/>
        <v>94.947987996044787</v>
      </c>
      <c r="AA580" s="153">
        <f t="shared" si="262"/>
        <v>100</v>
      </c>
      <c r="AB580" s="154">
        <f t="shared" si="262"/>
        <v>100</v>
      </c>
      <c r="AC580" s="147"/>
      <c r="AD580" s="166"/>
      <c r="AE580" s="167"/>
    </row>
    <row r="581" spans="1:31" s="170" customFormat="1" ht="12.95" customHeight="1" x14ac:dyDescent="0.2">
      <c r="A581" s="158"/>
      <c r="B581" s="158">
        <v>573</v>
      </c>
      <c r="C581" s="152" t="s">
        <v>1287</v>
      </c>
      <c r="D581" s="156">
        <f t="shared" si="263"/>
        <v>249670.9</v>
      </c>
      <c r="E581" s="153">
        <f>E583</f>
        <v>43333.4</v>
      </c>
      <c r="F581" s="153">
        <f t="shared" ref="F581:H581" si="269">F583</f>
        <v>202895</v>
      </c>
      <c r="G581" s="153">
        <f t="shared" si="269"/>
        <v>3442.5</v>
      </c>
      <c r="H581" s="154">
        <f t="shared" si="269"/>
        <v>0</v>
      </c>
      <c r="I581" s="156">
        <f t="shared" si="265"/>
        <v>253055.09999999995</v>
      </c>
      <c r="J581" s="153">
        <f>J583</f>
        <v>43333.4</v>
      </c>
      <c r="K581" s="153">
        <f>K583</f>
        <v>205848.39999999997</v>
      </c>
      <c r="L581" s="153">
        <f t="shared" ref="L581:M581" si="270">L583</f>
        <v>3442.5</v>
      </c>
      <c r="M581" s="155">
        <f t="shared" si="270"/>
        <v>430.8</v>
      </c>
      <c r="N581" s="156">
        <f>N583</f>
        <v>240142.77519999997</v>
      </c>
      <c r="O581" s="153">
        <f t="shared" ref="O581:R581" si="271">O583</f>
        <v>43333.4</v>
      </c>
      <c r="P581" s="153">
        <f t="shared" si="271"/>
        <v>192936.07519999999</v>
      </c>
      <c r="Q581" s="153">
        <f t="shared" si="271"/>
        <v>3442.5</v>
      </c>
      <c r="R581" s="154">
        <f t="shared" si="271"/>
        <v>430.8</v>
      </c>
      <c r="S581" s="157">
        <f t="shared" si="268"/>
        <v>-12912.324799999973</v>
      </c>
      <c r="T581" s="153">
        <f t="shared" si="268"/>
        <v>0</v>
      </c>
      <c r="U581" s="153">
        <f t="shared" si="268"/>
        <v>-12912.324799999973</v>
      </c>
      <c r="V581" s="153">
        <f t="shared" si="268"/>
        <v>0</v>
      </c>
      <c r="W581" s="155">
        <f t="shared" si="268"/>
        <v>0</v>
      </c>
      <c r="X581" s="156">
        <f t="shared" si="262"/>
        <v>94.897425580436831</v>
      </c>
      <c r="Y581" s="153">
        <f t="shared" si="262"/>
        <v>100</v>
      </c>
      <c r="Z581" s="153">
        <f t="shared" si="262"/>
        <v>93.727264919231828</v>
      </c>
      <c r="AA581" s="153">
        <f t="shared" si="262"/>
        <v>100</v>
      </c>
      <c r="AB581" s="154">
        <f t="shared" si="262"/>
        <v>100</v>
      </c>
      <c r="AC581" s="147"/>
      <c r="AD581" s="167"/>
      <c r="AE581" s="167"/>
    </row>
    <row r="582" spans="1:31" s="170" customFormat="1" ht="12.95" customHeight="1" x14ac:dyDescent="0.2">
      <c r="A582" s="158"/>
      <c r="B582" s="158">
        <v>574</v>
      </c>
      <c r="C582" s="152" t="s">
        <v>1288</v>
      </c>
      <c r="D582" s="156">
        <f t="shared" si="263"/>
        <v>166448.90000000002</v>
      </c>
      <c r="E582" s="153">
        <f>SUM(E584:E608)</f>
        <v>30262.1</v>
      </c>
      <c r="F582" s="153">
        <f t="shared" ref="F582:H582" si="272">SUM(F584:F608)</f>
        <v>135347.6</v>
      </c>
      <c r="G582" s="153">
        <f t="shared" si="272"/>
        <v>839.2</v>
      </c>
      <c r="H582" s="154">
        <f t="shared" si="272"/>
        <v>0</v>
      </c>
      <c r="I582" s="156">
        <f t="shared" si="265"/>
        <v>169328.40000000002</v>
      </c>
      <c r="J582" s="153">
        <f>SUM(J584:J608)</f>
        <v>30262.1</v>
      </c>
      <c r="K582" s="153">
        <f>SUM(K584:K608)</f>
        <v>135572.4</v>
      </c>
      <c r="L582" s="153">
        <f t="shared" ref="L582:M582" si="273">SUM(L584:L608)</f>
        <v>839.2</v>
      </c>
      <c r="M582" s="155">
        <f t="shared" si="273"/>
        <v>2654.7000000000003</v>
      </c>
      <c r="N582" s="156">
        <f>SUM(N584:N608)</f>
        <v>164992.10500000001</v>
      </c>
      <c r="O582" s="153">
        <f t="shared" ref="O582:R582" si="274">SUM(O584:O608)</f>
        <v>30262.1</v>
      </c>
      <c r="P582" s="153">
        <f t="shared" si="274"/>
        <v>131236.10500000001</v>
      </c>
      <c r="Q582" s="153">
        <f t="shared" si="274"/>
        <v>839.2</v>
      </c>
      <c r="R582" s="154">
        <f t="shared" si="274"/>
        <v>2654.7000000000003</v>
      </c>
      <c r="S582" s="157">
        <f t="shared" si="268"/>
        <v>-4336.2950000000128</v>
      </c>
      <c r="T582" s="153">
        <f t="shared" si="268"/>
        <v>0</v>
      </c>
      <c r="U582" s="153">
        <f t="shared" si="268"/>
        <v>-4336.2949999999837</v>
      </c>
      <c r="V582" s="153">
        <f t="shared" si="268"/>
        <v>0</v>
      </c>
      <c r="W582" s="155">
        <f t="shared" si="268"/>
        <v>0</v>
      </c>
      <c r="X582" s="156">
        <f t="shared" si="262"/>
        <v>97.43912125786342</v>
      </c>
      <c r="Y582" s="153">
        <f t="shared" si="262"/>
        <v>100</v>
      </c>
      <c r="Z582" s="153">
        <f t="shared" si="262"/>
        <v>96.801491306490135</v>
      </c>
      <c r="AA582" s="153">
        <f t="shared" si="262"/>
        <v>100</v>
      </c>
      <c r="AB582" s="154">
        <f t="shared" si="262"/>
        <v>100</v>
      </c>
      <c r="AC582" s="147"/>
      <c r="AD582" s="167"/>
      <c r="AE582" s="167"/>
    </row>
    <row r="583" spans="1:31" ht="12.95" customHeight="1" x14ac:dyDescent="0.25">
      <c r="A583" s="171">
        <v>1522</v>
      </c>
      <c r="B583" s="158">
        <v>575</v>
      </c>
      <c r="C583" s="159" t="s">
        <v>1313</v>
      </c>
      <c r="D583" s="160">
        <f t="shared" si="263"/>
        <v>249670.9</v>
      </c>
      <c r="E583" s="161">
        <v>43333.4</v>
      </c>
      <c r="F583" s="161">
        <v>202895</v>
      </c>
      <c r="G583" s="161">
        <v>3442.5</v>
      </c>
      <c r="H583" s="162">
        <v>0</v>
      </c>
      <c r="I583" s="160">
        <f t="shared" si="265"/>
        <v>253055.09999999995</v>
      </c>
      <c r="J583" s="161">
        <v>43333.4</v>
      </c>
      <c r="K583" s="161">
        <v>205848.39999999997</v>
      </c>
      <c r="L583" s="161">
        <v>3442.5</v>
      </c>
      <c r="M583" s="163">
        <v>430.8</v>
      </c>
      <c r="N583" s="160">
        <f t="shared" ref="N583:N608" si="275">SUM(O583:R583)</f>
        <v>240142.77519999997</v>
      </c>
      <c r="O583" s="161">
        <v>43333.4</v>
      </c>
      <c r="P583" s="161">
        <v>192936.07519999999</v>
      </c>
      <c r="Q583" s="161">
        <v>3442.5</v>
      </c>
      <c r="R583" s="162">
        <v>430.8</v>
      </c>
      <c r="S583" s="164">
        <f t="shared" si="268"/>
        <v>-12912.324799999973</v>
      </c>
      <c r="T583" s="161">
        <f t="shared" si="268"/>
        <v>0</v>
      </c>
      <c r="U583" s="161">
        <f t="shared" si="268"/>
        <v>-12912.324799999973</v>
      </c>
      <c r="V583" s="161">
        <f t="shared" si="268"/>
        <v>0</v>
      </c>
      <c r="W583" s="163">
        <f t="shared" si="268"/>
        <v>0</v>
      </c>
      <c r="X583" s="160">
        <f t="shared" si="262"/>
        <v>94.897425580436831</v>
      </c>
      <c r="Y583" s="161">
        <f t="shared" si="262"/>
        <v>100</v>
      </c>
      <c r="Z583" s="161">
        <f t="shared" si="262"/>
        <v>93.727264919231828</v>
      </c>
      <c r="AA583" s="161">
        <f t="shared" si="262"/>
        <v>100</v>
      </c>
      <c r="AB583" s="162">
        <f t="shared" si="262"/>
        <v>100</v>
      </c>
      <c r="AC583" s="165"/>
      <c r="AD583" s="166"/>
      <c r="AE583" s="167"/>
    </row>
    <row r="584" spans="1:31" ht="12.95" customHeight="1" x14ac:dyDescent="0.25">
      <c r="A584" s="171">
        <v>1523</v>
      </c>
      <c r="B584" s="158">
        <v>576</v>
      </c>
      <c r="C584" s="159" t="s">
        <v>1748</v>
      </c>
      <c r="D584" s="160">
        <f t="shared" si="263"/>
        <v>9109</v>
      </c>
      <c r="E584" s="161">
        <v>1002.2</v>
      </c>
      <c r="F584" s="161">
        <v>8106.8</v>
      </c>
      <c r="G584" s="161">
        <v>0</v>
      </c>
      <c r="H584" s="162">
        <v>0</v>
      </c>
      <c r="I584" s="160">
        <f t="shared" si="265"/>
        <v>9302.1</v>
      </c>
      <c r="J584" s="161">
        <v>1002.2</v>
      </c>
      <c r="K584" s="161">
        <v>8106.8</v>
      </c>
      <c r="L584" s="161">
        <v>0</v>
      </c>
      <c r="M584" s="163">
        <v>193.1</v>
      </c>
      <c r="N584" s="160">
        <f t="shared" si="275"/>
        <v>9102.1</v>
      </c>
      <c r="O584" s="161">
        <v>1002.2</v>
      </c>
      <c r="P584" s="161">
        <v>7906.8</v>
      </c>
      <c r="Q584" s="161">
        <v>0</v>
      </c>
      <c r="R584" s="162">
        <v>193.1</v>
      </c>
      <c r="S584" s="164">
        <f t="shared" si="268"/>
        <v>-200</v>
      </c>
      <c r="T584" s="161">
        <f t="shared" si="268"/>
        <v>0</v>
      </c>
      <c r="U584" s="161">
        <f t="shared" si="268"/>
        <v>-200</v>
      </c>
      <c r="V584" s="161">
        <f t="shared" si="268"/>
        <v>0</v>
      </c>
      <c r="W584" s="163">
        <f t="shared" si="268"/>
        <v>0</v>
      </c>
      <c r="X584" s="160">
        <f t="shared" si="262"/>
        <v>97.849947861235634</v>
      </c>
      <c r="Y584" s="161">
        <f t="shared" si="262"/>
        <v>100</v>
      </c>
      <c r="Z584" s="161">
        <f t="shared" si="262"/>
        <v>97.532935313563911</v>
      </c>
      <c r="AA584" s="161">
        <f t="shared" si="262"/>
        <v>0</v>
      </c>
      <c r="AB584" s="162">
        <f t="shared" si="262"/>
        <v>100</v>
      </c>
      <c r="AC584" s="165"/>
      <c r="AD584" s="166"/>
      <c r="AE584" s="167"/>
    </row>
    <row r="585" spans="1:31" ht="12.95" customHeight="1" x14ac:dyDescent="0.25">
      <c r="A585" s="171">
        <v>1524</v>
      </c>
      <c r="B585" s="158">
        <v>577</v>
      </c>
      <c r="C585" s="159" t="s">
        <v>1749</v>
      </c>
      <c r="D585" s="160">
        <f t="shared" si="263"/>
        <v>3916.6</v>
      </c>
      <c r="E585" s="161">
        <v>1146.4000000000001</v>
      </c>
      <c r="F585" s="161">
        <v>2770.2</v>
      </c>
      <c r="G585" s="161">
        <v>0</v>
      </c>
      <c r="H585" s="162">
        <v>0</v>
      </c>
      <c r="I585" s="160">
        <f t="shared" si="265"/>
        <v>3937.3</v>
      </c>
      <c r="J585" s="161">
        <v>1146.4000000000001</v>
      </c>
      <c r="K585" s="161">
        <v>2770.2000000000003</v>
      </c>
      <c r="L585" s="161">
        <v>0</v>
      </c>
      <c r="M585" s="163">
        <v>20.7</v>
      </c>
      <c r="N585" s="160">
        <f t="shared" si="275"/>
        <v>3937.1428999999998</v>
      </c>
      <c r="O585" s="161">
        <v>1146.4000000000001</v>
      </c>
      <c r="P585" s="161">
        <v>2770.0428999999999</v>
      </c>
      <c r="Q585" s="161">
        <v>0</v>
      </c>
      <c r="R585" s="162">
        <v>20.7</v>
      </c>
      <c r="S585" s="164">
        <f t="shared" si="268"/>
        <v>-0.15710000000035507</v>
      </c>
      <c r="T585" s="161">
        <f t="shared" si="268"/>
        <v>0</v>
      </c>
      <c r="U585" s="161">
        <f t="shared" si="268"/>
        <v>-0.15710000000035507</v>
      </c>
      <c r="V585" s="161">
        <f t="shared" si="268"/>
        <v>0</v>
      </c>
      <c r="W585" s="163">
        <f t="shared" si="268"/>
        <v>0</v>
      </c>
      <c r="X585" s="160">
        <f t="shared" si="262"/>
        <v>99.996009956061243</v>
      </c>
      <c r="Y585" s="161">
        <f t="shared" si="262"/>
        <v>100</v>
      </c>
      <c r="Z585" s="161">
        <f t="shared" si="262"/>
        <v>99.994328929319167</v>
      </c>
      <c r="AA585" s="161">
        <f t="shared" si="262"/>
        <v>0</v>
      </c>
      <c r="AB585" s="162">
        <f t="shared" si="262"/>
        <v>100</v>
      </c>
      <c r="AC585" s="165"/>
      <c r="AD585" s="166"/>
      <c r="AE585" s="167"/>
    </row>
    <row r="586" spans="1:31" ht="12.95" customHeight="1" x14ac:dyDescent="0.25">
      <c r="A586" s="171">
        <v>1525</v>
      </c>
      <c r="B586" s="158">
        <v>578</v>
      </c>
      <c r="C586" s="159" t="s">
        <v>1750</v>
      </c>
      <c r="D586" s="160">
        <f t="shared" si="263"/>
        <v>5316.9</v>
      </c>
      <c r="E586" s="161">
        <v>1293.3</v>
      </c>
      <c r="F586" s="161">
        <v>3987.1</v>
      </c>
      <c r="G586" s="161">
        <v>36.5</v>
      </c>
      <c r="H586" s="162">
        <v>0</v>
      </c>
      <c r="I586" s="160">
        <f t="shared" si="265"/>
        <v>5343.2999999999993</v>
      </c>
      <c r="J586" s="161">
        <v>1293.3</v>
      </c>
      <c r="K586" s="161">
        <v>3987.1</v>
      </c>
      <c r="L586" s="161">
        <v>36.5</v>
      </c>
      <c r="M586" s="163">
        <v>26.4</v>
      </c>
      <c r="N586" s="160">
        <f t="shared" si="275"/>
        <v>5190.5717999999997</v>
      </c>
      <c r="O586" s="161">
        <v>1293.3</v>
      </c>
      <c r="P586" s="161">
        <v>3834.3717999999999</v>
      </c>
      <c r="Q586" s="161">
        <v>36.5</v>
      </c>
      <c r="R586" s="162">
        <v>26.4</v>
      </c>
      <c r="S586" s="164">
        <f t="shared" si="268"/>
        <v>-152.72819999999956</v>
      </c>
      <c r="T586" s="161">
        <f t="shared" si="268"/>
        <v>0</v>
      </c>
      <c r="U586" s="161">
        <f t="shared" si="268"/>
        <v>-152.72820000000002</v>
      </c>
      <c r="V586" s="161">
        <f t="shared" si="268"/>
        <v>0</v>
      </c>
      <c r="W586" s="163">
        <f t="shared" si="268"/>
        <v>0</v>
      </c>
      <c r="X586" s="160">
        <f t="shared" si="262"/>
        <v>97.141687721071264</v>
      </c>
      <c r="Y586" s="161">
        <f t="shared" si="262"/>
        <v>100</v>
      </c>
      <c r="Z586" s="161">
        <f t="shared" si="262"/>
        <v>96.169441448671961</v>
      </c>
      <c r="AA586" s="161">
        <f t="shared" si="262"/>
        <v>100</v>
      </c>
      <c r="AB586" s="162">
        <f t="shared" si="262"/>
        <v>100</v>
      </c>
      <c r="AC586" s="165"/>
      <c r="AD586" s="166"/>
      <c r="AE586" s="167"/>
    </row>
    <row r="587" spans="1:31" ht="12.95" customHeight="1" x14ac:dyDescent="0.25">
      <c r="A587" s="171">
        <v>1526</v>
      </c>
      <c r="B587" s="158">
        <v>579</v>
      </c>
      <c r="C587" s="159" t="s">
        <v>1751</v>
      </c>
      <c r="D587" s="160">
        <f t="shared" si="263"/>
        <v>15916.199999999999</v>
      </c>
      <c r="E587" s="161">
        <v>2117.9</v>
      </c>
      <c r="F587" s="161">
        <v>13798.3</v>
      </c>
      <c r="G587" s="161">
        <v>0</v>
      </c>
      <c r="H587" s="162">
        <v>0</v>
      </c>
      <c r="I587" s="160">
        <f t="shared" si="265"/>
        <v>16129.699999999999</v>
      </c>
      <c r="J587" s="161">
        <v>2117.9</v>
      </c>
      <c r="K587" s="161">
        <v>13798.3</v>
      </c>
      <c r="L587" s="161">
        <v>0</v>
      </c>
      <c r="M587" s="163">
        <v>213.49999999999997</v>
      </c>
      <c r="N587" s="160">
        <f t="shared" si="275"/>
        <v>16129.699999999999</v>
      </c>
      <c r="O587" s="161">
        <v>2117.9</v>
      </c>
      <c r="P587" s="161">
        <v>13798.3</v>
      </c>
      <c r="Q587" s="161">
        <v>0</v>
      </c>
      <c r="R587" s="162">
        <v>213.49999999999997</v>
      </c>
      <c r="S587" s="164">
        <f t="shared" si="268"/>
        <v>0</v>
      </c>
      <c r="T587" s="161">
        <f t="shared" si="268"/>
        <v>0</v>
      </c>
      <c r="U587" s="161">
        <f t="shared" si="268"/>
        <v>0</v>
      </c>
      <c r="V587" s="161">
        <f t="shared" si="268"/>
        <v>0</v>
      </c>
      <c r="W587" s="163">
        <f t="shared" si="268"/>
        <v>0</v>
      </c>
      <c r="X587" s="160">
        <f t="shared" si="262"/>
        <v>100</v>
      </c>
      <c r="Y587" s="161">
        <f t="shared" si="262"/>
        <v>100</v>
      </c>
      <c r="Z587" s="161">
        <f t="shared" si="262"/>
        <v>100</v>
      </c>
      <c r="AA587" s="161">
        <f t="shared" si="262"/>
        <v>0</v>
      </c>
      <c r="AB587" s="162">
        <f t="shared" si="262"/>
        <v>100</v>
      </c>
      <c r="AC587" s="165"/>
      <c r="AD587" s="166"/>
      <c r="AE587" s="167"/>
    </row>
    <row r="588" spans="1:31" ht="12.95" customHeight="1" x14ac:dyDescent="0.25">
      <c r="A588" s="171">
        <v>1527</v>
      </c>
      <c r="B588" s="158">
        <v>580</v>
      </c>
      <c r="C588" s="159" t="s">
        <v>1752</v>
      </c>
      <c r="D588" s="160">
        <f t="shared" si="263"/>
        <v>3489.8999999999996</v>
      </c>
      <c r="E588" s="161">
        <v>946.8</v>
      </c>
      <c r="F588" s="161">
        <v>2494.6</v>
      </c>
      <c r="G588" s="161">
        <v>48.5</v>
      </c>
      <c r="H588" s="162">
        <v>0</v>
      </c>
      <c r="I588" s="160">
        <f t="shared" si="265"/>
        <v>3545.9999999999995</v>
      </c>
      <c r="J588" s="161">
        <v>946.8</v>
      </c>
      <c r="K588" s="161">
        <v>2494.6</v>
      </c>
      <c r="L588" s="161">
        <v>48.5</v>
      </c>
      <c r="M588" s="163">
        <v>56.1</v>
      </c>
      <c r="N588" s="160">
        <f t="shared" si="275"/>
        <v>3271.2531999999997</v>
      </c>
      <c r="O588" s="161">
        <v>946.8</v>
      </c>
      <c r="P588" s="161">
        <v>2219.8532</v>
      </c>
      <c r="Q588" s="161">
        <v>48.5</v>
      </c>
      <c r="R588" s="162">
        <v>56.1</v>
      </c>
      <c r="S588" s="164">
        <f t="shared" si="268"/>
        <v>-274.74679999999989</v>
      </c>
      <c r="T588" s="161">
        <f t="shared" si="268"/>
        <v>0</v>
      </c>
      <c r="U588" s="161">
        <f t="shared" si="268"/>
        <v>-274.74679999999989</v>
      </c>
      <c r="V588" s="161">
        <f t="shared" si="268"/>
        <v>0</v>
      </c>
      <c r="W588" s="163">
        <f t="shared" si="268"/>
        <v>0</v>
      </c>
      <c r="X588" s="160">
        <f t="shared" si="262"/>
        <v>92.251923293852229</v>
      </c>
      <c r="Y588" s="161">
        <f t="shared" si="262"/>
        <v>100</v>
      </c>
      <c r="Z588" s="161">
        <f t="shared" si="262"/>
        <v>88.98633849114087</v>
      </c>
      <c r="AA588" s="161">
        <f t="shared" si="262"/>
        <v>100</v>
      </c>
      <c r="AB588" s="162">
        <f t="shared" si="262"/>
        <v>100</v>
      </c>
      <c r="AC588" s="165"/>
      <c r="AD588" s="166"/>
      <c r="AE588" s="167"/>
    </row>
    <row r="589" spans="1:31" ht="12.95" customHeight="1" x14ac:dyDescent="0.25">
      <c r="A589" s="171">
        <v>1528</v>
      </c>
      <c r="B589" s="158">
        <v>581</v>
      </c>
      <c r="C589" s="159" t="s">
        <v>1753</v>
      </c>
      <c r="D589" s="160">
        <f t="shared" si="263"/>
        <v>3709.2999999999997</v>
      </c>
      <c r="E589" s="161">
        <v>1088.5999999999999</v>
      </c>
      <c r="F589" s="161">
        <v>2620.6999999999998</v>
      </c>
      <c r="G589" s="161">
        <v>0</v>
      </c>
      <c r="H589" s="162">
        <v>0</v>
      </c>
      <c r="I589" s="160">
        <f t="shared" si="265"/>
        <v>3748.4999999999995</v>
      </c>
      <c r="J589" s="161">
        <v>1088.5999999999999</v>
      </c>
      <c r="K589" s="161">
        <v>2620.6999999999998</v>
      </c>
      <c r="L589" s="161">
        <v>0</v>
      </c>
      <c r="M589" s="163">
        <v>39.200000000000003</v>
      </c>
      <c r="N589" s="160">
        <f t="shared" si="275"/>
        <v>3526.3512000000001</v>
      </c>
      <c r="O589" s="161">
        <v>1088.5999999999999</v>
      </c>
      <c r="P589" s="161">
        <v>2398.5512000000003</v>
      </c>
      <c r="Q589" s="161">
        <v>0</v>
      </c>
      <c r="R589" s="162">
        <v>39.200000000000003</v>
      </c>
      <c r="S589" s="164">
        <f t="shared" si="268"/>
        <v>-222.14879999999948</v>
      </c>
      <c r="T589" s="161">
        <f t="shared" si="268"/>
        <v>0</v>
      </c>
      <c r="U589" s="161">
        <f t="shared" si="268"/>
        <v>-222.14879999999948</v>
      </c>
      <c r="V589" s="161">
        <f t="shared" si="268"/>
        <v>0</v>
      </c>
      <c r="W589" s="163">
        <f t="shared" si="268"/>
        <v>0</v>
      </c>
      <c r="X589" s="160">
        <f t="shared" si="262"/>
        <v>94.07366146458584</v>
      </c>
      <c r="Y589" s="161">
        <f t="shared" si="262"/>
        <v>100</v>
      </c>
      <c r="Z589" s="161">
        <f t="shared" si="262"/>
        <v>91.523302934330545</v>
      </c>
      <c r="AA589" s="161">
        <f t="shared" si="262"/>
        <v>0</v>
      </c>
      <c r="AB589" s="162">
        <f t="shared" si="262"/>
        <v>100</v>
      </c>
      <c r="AC589" s="165"/>
      <c r="AD589" s="166"/>
      <c r="AE589" s="167"/>
    </row>
    <row r="590" spans="1:31" ht="12.95" customHeight="1" x14ac:dyDescent="0.25">
      <c r="A590" s="171">
        <v>1529</v>
      </c>
      <c r="B590" s="158">
        <v>582</v>
      </c>
      <c r="C590" s="159" t="s">
        <v>1754</v>
      </c>
      <c r="D590" s="160">
        <f t="shared" si="263"/>
        <v>3008.1</v>
      </c>
      <c r="E590" s="161">
        <v>994.4</v>
      </c>
      <c r="F590" s="161">
        <v>2013.7</v>
      </c>
      <c r="G590" s="161">
        <v>0</v>
      </c>
      <c r="H590" s="162">
        <v>0</v>
      </c>
      <c r="I590" s="160">
        <f t="shared" si="265"/>
        <v>3023.1</v>
      </c>
      <c r="J590" s="161">
        <v>994.4</v>
      </c>
      <c r="K590" s="161">
        <v>2013.7</v>
      </c>
      <c r="L590" s="161">
        <v>0</v>
      </c>
      <c r="M590" s="163">
        <v>15</v>
      </c>
      <c r="N590" s="160">
        <f t="shared" si="275"/>
        <v>2936.1</v>
      </c>
      <c r="O590" s="161">
        <v>994.4</v>
      </c>
      <c r="P590" s="161">
        <v>1926.7</v>
      </c>
      <c r="Q590" s="161">
        <v>0</v>
      </c>
      <c r="R590" s="162">
        <v>15</v>
      </c>
      <c r="S590" s="164">
        <f t="shared" si="268"/>
        <v>-87</v>
      </c>
      <c r="T590" s="161">
        <f t="shared" si="268"/>
        <v>0</v>
      </c>
      <c r="U590" s="161">
        <f t="shared" si="268"/>
        <v>-87</v>
      </c>
      <c r="V590" s="161">
        <f t="shared" si="268"/>
        <v>0</v>
      </c>
      <c r="W590" s="163">
        <f t="shared" si="268"/>
        <v>0</v>
      </c>
      <c r="X590" s="160">
        <f t="shared" si="262"/>
        <v>97.122159372829216</v>
      </c>
      <c r="Y590" s="161">
        <f t="shared" si="262"/>
        <v>100</v>
      </c>
      <c r="Z590" s="161">
        <f t="shared" si="262"/>
        <v>95.679594775785873</v>
      </c>
      <c r="AA590" s="161">
        <f t="shared" si="262"/>
        <v>0</v>
      </c>
      <c r="AB590" s="162">
        <f t="shared" si="262"/>
        <v>100</v>
      </c>
      <c r="AC590" s="165"/>
      <c r="AD590" s="166"/>
      <c r="AE590" s="167"/>
    </row>
    <row r="591" spans="1:31" ht="12.95" customHeight="1" x14ac:dyDescent="0.25">
      <c r="A591" s="171">
        <v>1530</v>
      </c>
      <c r="B591" s="158">
        <v>583</v>
      </c>
      <c r="C591" s="159" t="s">
        <v>1641</v>
      </c>
      <c r="D591" s="160">
        <f t="shared" si="263"/>
        <v>5775.7</v>
      </c>
      <c r="E591" s="161">
        <v>1176</v>
      </c>
      <c r="F591" s="161">
        <v>4319.8</v>
      </c>
      <c r="G591" s="161">
        <v>279.89999999999998</v>
      </c>
      <c r="H591" s="162">
        <v>0</v>
      </c>
      <c r="I591" s="160">
        <f t="shared" si="265"/>
        <v>5864.7999999999993</v>
      </c>
      <c r="J591" s="161">
        <v>1176</v>
      </c>
      <c r="K591" s="161">
        <v>4319.7999999999993</v>
      </c>
      <c r="L591" s="161">
        <v>279.89999999999998</v>
      </c>
      <c r="M591" s="163">
        <v>89.1</v>
      </c>
      <c r="N591" s="160">
        <f t="shared" si="275"/>
        <v>5454.2466000000004</v>
      </c>
      <c r="O591" s="161">
        <v>1176</v>
      </c>
      <c r="P591" s="161">
        <v>3909.2465999999999</v>
      </c>
      <c r="Q591" s="161">
        <v>279.89999999999998</v>
      </c>
      <c r="R591" s="162">
        <v>89.1</v>
      </c>
      <c r="S591" s="164">
        <f t="shared" si="268"/>
        <v>-410.55339999999887</v>
      </c>
      <c r="T591" s="161">
        <f t="shared" si="268"/>
        <v>0</v>
      </c>
      <c r="U591" s="161">
        <f t="shared" si="268"/>
        <v>-410.55339999999933</v>
      </c>
      <c r="V591" s="161">
        <f t="shared" si="268"/>
        <v>0</v>
      </c>
      <c r="W591" s="163">
        <f t="shared" si="268"/>
        <v>0</v>
      </c>
      <c r="X591" s="160">
        <f t="shared" si="262"/>
        <v>92.999703314691047</v>
      </c>
      <c r="Y591" s="161">
        <f t="shared" si="262"/>
        <v>100</v>
      </c>
      <c r="Z591" s="161">
        <f t="shared" si="262"/>
        <v>90.496009074494197</v>
      </c>
      <c r="AA591" s="161">
        <f t="shared" si="262"/>
        <v>100</v>
      </c>
      <c r="AB591" s="162">
        <f t="shared" si="262"/>
        <v>100</v>
      </c>
      <c r="AC591" s="165"/>
      <c r="AD591" s="166"/>
      <c r="AE591" s="167"/>
    </row>
    <row r="592" spans="1:31" ht="12.95" customHeight="1" x14ac:dyDescent="0.25">
      <c r="A592" s="171">
        <v>1531</v>
      </c>
      <c r="B592" s="158">
        <v>584</v>
      </c>
      <c r="C592" s="159" t="s">
        <v>1755</v>
      </c>
      <c r="D592" s="160">
        <f t="shared" si="263"/>
        <v>1597.1</v>
      </c>
      <c r="E592" s="161">
        <v>953.8</v>
      </c>
      <c r="F592" s="161">
        <v>643.29999999999995</v>
      </c>
      <c r="G592" s="161">
        <v>0</v>
      </c>
      <c r="H592" s="162">
        <v>0</v>
      </c>
      <c r="I592" s="160">
        <f t="shared" si="265"/>
        <v>1602.8</v>
      </c>
      <c r="J592" s="161">
        <v>953.8</v>
      </c>
      <c r="K592" s="161">
        <v>643.29999999999995</v>
      </c>
      <c r="L592" s="161">
        <v>0</v>
      </c>
      <c r="M592" s="163">
        <v>5.6999999999999993</v>
      </c>
      <c r="N592" s="160">
        <f t="shared" si="275"/>
        <v>1567.3999999999999</v>
      </c>
      <c r="O592" s="161">
        <v>953.8</v>
      </c>
      <c r="P592" s="161">
        <v>607.9</v>
      </c>
      <c r="Q592" s="161">
        <v>0</v>
      </c>
      <c r="R592" s="162">
        <v>5.6999999999999993</v>
      </c>
      <c r="S592" s="164">
        <f t="shared" si="268"/>
        <v>-35.400000000000091</v>
      </c>
      <c r="T592" s="161">
        <f t="shared" si="268"/>
        <v>0</v>
      </c>
      <c r="U592" s="161">
        <f t="shared" si="268"/>
        <v>-35.399999999999977</v>
      </c>
      <c r="V592" s="161">
        <f t="shared" si="268"/>
        <v>0</v>
      </c>
      <c r="W592" s="163">
        <f t="shared" si="268"/>
        <v>0</v>
      </c>
      <c r="X592" s="160">
        <f t="shared" si="262"/>
        <v>97.791365111055654</v>
      </c>
      <c r="Y592" s="161">
        <f t="shared" si="262"/>
        <v>100</v>
      </c>
      <c r="Z592" s="161">
        <f t="shared" si="262"/>
        <v>94.497124203326592</v>
      </c>
      <c r="AA592" s="161">
        <f t="shared" si="262"/>
        <v>0</v>
      </c>
      <c r="AB592" s="162">
        <f t="shared" si="262"/>
        <v>100</v>
      </c>
      <c r="AC592" s="165"/>
      <c r="AD592" s="166"/>
      <c r="AE592" s="167"/>
    </row>
    <row r="593" spans="1:31" ht="12.95" customHeight="1" x14ac:dyDescent="0.25">
      <c r="A593" s="171">
        <v>1536</v>
      </c>
      <c r="B593" s="158">
        <v>585</v>
      </c>
      <c r="C593" s="159" t="s">
        <v>1747</v>
      </c>
      <c r="D593" s="160">
        <f t="shared" si="263"/>
        <v>25325.800000000003</v>
      </c>
      <c r="E593" s="161">
        <v>1955.4</v>
      </c>
      <c r="F593" s="161">
        <v>23370.400000000001</v>
      </c>
      <c r="G593" s="161">
        <v>0</v>
      </c>
      <c r="H593" s="162">
        <v>0</v>
      </c>
      <c r="I593" s="160">
        <f t="shared" si="265"/>
        <v>26189.300000000003</v>
      </c>
      <c r="J593" s="161">
        <v>1955.4</v>
      </c>
      <c r="K593" s="161">
        <v>23370.400000000001</v>
      </c>
      <c r="L593" s="161">
        <v>0</v>
      </c>
      <c r="M593" s="163">
        <v>863.5</v>
      </c>
      <c r="N593" s="160">
        <f t="shared" si="275"/>
        <v>25808.008400000002</v>
      </c>
      <c r="O593" s="161">
        <v>1955.4</v>
      </c>
      <c r="P593" s="161">
        <v>22989.108400000001</v>
      </c>
      <c r="Q593" s="161">
        <v>0</v>
      </c>
      <c r="R593" s="162">
        <v>863.5</v>
      </c>
      <c r="S593" s="164">
        <f t="shared" si="268"/>
        <v>-381.29160000000047</v>
      </c>
      <c r="T593" s="161">
        <f t="shared" si="268"/>
        <v>0</v>
      </c>
      <c r="U593" s="161">
        <f t="shared" si="268"/>
        <v>-381.29160000000047</v>
      </c>
      <c r="V593" s="161">
        <f t="shared" si="268"/>
        <v>0</v>
      </c>
      <c r="W593" s="163">
        <f t="shared" si="268"/>
        <v>0</v>
      </c>
      <c r="X593" s="160">
        <f t="shared" si="262"/>
        <v>98.54409396203792</v>
      </c>
      <c r="Y593" s="161">
        <f t="shared" si="262"/>
        <v>100</v>
      </c>
      <c r="Z593" s="161">
        <f t="shared" si="262"/>
        <v>98.368484921096766</v>
      </c>
      <c r="AA593" s="161">
        <f t="shared" si="262"/>
        <v>0</v>
      </c>
      <c r="AB593" s="162">
        <f t="shared" si="262"/>
        <v>100</v>
      </c>
      <c r="AC593" s="165"/>
      <c r="AD593" s="166"/>
      <c r="AE593" s="167"/>
    </row>
    <row r="594" spans="1:31" ht="12.95" customHeight="1" x14ac:dyDescent="0.25">
      <c r="A594" s="171">
        <v>1532</v>
      </c>
      <c r="B594" s="158">
        <v>586</v>
      </c>
      <c r="C594" s="159" t="s">
        <v>1756</v>
      </c>
      <c r="D594" s="160">
        <f t="shared" si="263"/>
        <v>4913.5</v>
      </c>
      <c r="E594" s="161">
        <v>1208.9000000000001</v>
      </c>
      <c r="F594" s="161">
        <v>3704.6</v>
      </c>
      <c r="G594" s="161">
        <v>0</v>
      </c>
      <c r="H594" s="162">
        <v>0</v>
      </c>
      <c r="I594" s="160">
        <f t="shared" si="265"/>
        <v>4941.3999999999996</v>
      </c>
      <c r="J594" s="161">
        <v>1208.9000000000001</v>
      </c>
      <c r="K594" s="161">
        <v>3704.6</v>
      </c>
      <c r="L594" s="161">
        <v>0</v>
      </c>
      <c r="M594" s="163">
        <v>27.9</v>
      </c>
      <c r="N594" s="160">
        <f t="shared" si="275"/>
        <v>4928.0387999999994</v>
      </c>
      <c r="O594" s="161">
        <v>1208.9000000000001</v>
      </c>
      <c r="P594" s="161">
        <v>3691.2387999999996</v>
      </c>
      <c r="Q594" s="161">
        <v>0</v>
      </c>
      <c r="R594" s="162">
        <v>27.9</v>
      </c>
      <c r="S594" s="164">
        <f t="shared" si="268"/>
        <v>-13.361200000000281</v>
      </c>
      <c r="T594" s="161">
        <f t="shared" si="268"/>
        <v>0</v>
      </c>
      <c r="U594" s="161">
        <f t="shared" si="268"/>
        <v>-13.361200000000281</v>
      </c>
      <c r="V594" s="161">
        <f t="shared" si="268"/>
        <v>0</v>
      </c>
      <c r="W594" s="163">
        <f t="shared" si="268"/>
        <v>0</v>
      </c>
      <c r="X594" s="160">
        <f t="shared" si="262"/>
        <v>99.729606993969313</v>
      </c>
      <c r="Y594" s="161">
        <f t="shared" si="262"/>
        <v>100</v>
      </c>
      <c r="Z594" s="161">
        <f t="shared" si="262"/>
        <v>99.639334880958799</v>
      </c>
      <c r="AA594" s="161">
        <f t="shared" si="262"/>
        <v>0</v>
      </c>
      <c r="AB594" s="162">
        <f t="shared" si="262"/>
        <v>100</v>
      </c>
      <c r="AC594" s="165"/>
      <c r="AD594" s="166"/>
      <c r="AE594" s="167"/>
    </row>
    <row r="595" spans="1:31" ht="12.95" customHeight="1" x14ac:dyDescent="0.25">
      <c r="A595" s="171">
        <v>1533</v>
      </c>
      <c r="B595" s="158">
        <v>587</v>
      </c>
      <c r="C595" s="159" t="s">
        <v>1757</v>
      </c>
      <c r="D595" s="160">
        <f t="shared" si="263"/>
        <v>7647.8</v>
      </c>
      <c r="E595" s="161">
        <v>1161.3</v>
      </c>
      <c r="F595" s="161">
        <v>6486.5</v>
      </c>
      <c r="G595" s="161">
        <v>0</v>
      </c>
      <c r="H595" s="162">
        <v>0</v>
      </c>
      <c r="I595" s="160">
        <f t="shared" si="265"/>
        <v>7802.1</v>
      </c>
      <c r="J595" s="161">
        <v>1161.3</v>
      </c>
      <c r="K595" s="161">
        <v>6486.5</v>
      </c>
      <c r="L595" s="161">
        <v>0</v>
      </c>
      <c r="M595" s="163">
        <v>154.30000000000001</v>
      </c>
      <c r="N595" s="160">
        <f t="shared" si="275"/>
        <v>7134.6905999999999</v>
      </c>
      <c r="O595" s="161">
        <v>1161.3</v>
      </c>
      <c r="P595" s="161">
        <v>5819.0905999999995</v>
      </c>
      <c r="Q595" s="161">
        <v>0</v>
      </c>
      <c r="R595" s="162">
        <v>154.30000000000001</v>
      </c>
      <c r="S595" s="164">
        <f t="shared" si="268"/>
        <v>-667.40940000000046</v>
      </c>
      <c r="T595" s="161">
        <f t="shared" si="268"/>
        <v>0</v>
      </c>
      <c r="U595" s="161">
        <f t="shared" si="268"/>
        <v>-667.40940000000046</v>
      </c>
      <c r="V595" s="161">
        <f t="shared" si="268"/>
        <v>0</v>
      </c>
      <c r="W595" s="163">
        <f t="shared" si="268"/>
        <v>0</v>
      </c>
      <c r="X595" s="160">
        <f t="shared" si="262"/>
        <v>91.445772292075205</v>
      </c>
      <c r="Y595" s="161">
        <f t="shared" si="262"/>
        <v>100</v>
      </c>
      <c r="Z595" s="161">
        <f t="shared" si="262"/>
        <v>89.710793185847521</v>
      </c>
      <c r="AA595" s="161">
        <f t="shared" si="262"/>
        <v>0</v>
      </c>
      <c r="AB595" s="162">
        <f t="shared" si="262"/>
        <v>100</v>
      </c>
      <c r="AC595" s="165"/>
      <c r="AD595" s="166"/>
      <c r="AE595" s="167"/>
    </row>
    <row r="596" spans="1:31" ht="12.95" customHeight="1" x14ac:dyDescent="0.25">
      <c r="A596" s="171">
        <v>1534</v>
      </c>
      <c r="B596" s="158">
        <v>588</v>
      </c>
      <c r="C596" s="159" t="s">
        <v>1758</v>
      </c>
      <c r="D596" s="160">
        <f t="shared" si="263"/>
        <v>5511.3</v>
      </c>
      <c r="E596" s="161">
        <v>1269.5</v>
      </c>
      <c r="F596" s="161">
        <v>4155.1000000000004</v>
      </c>
      <c r="G596" s="161">
        <v>86.7</v>
      </c>
      <c r="H596" s="162">
        <v>0</v>
      </c>
      <c r="I596" s="160">
        <f t="shared" si="265"/>
        <v>5547.2</v>
      </c>
      <c r="J596" s="161">
        <v>1269.5</v>
      </c>
      <c r="K596" s="161">
        <v>4155.1000000000004</v>
      </c>
      <c r="L596" s="161">
        <v>86.7</v>
      </c>
      <c r="M596" s="163">
        <v>35.9</v>
      </c>
      <c r="N596" s="160">
        <f t="shared" si="275"/>
        <v>5458.2550999999994</v>
      </c>
      <c r="O596" s="161">
        <v>1269.5</v>
      </c>
      <c r="P596" s="161">
        <v>4066.1550999999999</v>
      </c>
      <c r="Q596" s="161">
        <v>86.7</v>
      </c>
      <c r="R596" s="162">
        <v>35.9</v>
      </c>
      <c r="S596" s="164">
        <f t="shared" si="268"/>
        <v>-88.944900000000416</v>
      </c>
      <c r="T596" s="161">
        <f t="shared" si="268"/>
        <v>0</v>
      </c>
      <c r="U596" s="161">
        <f t="shared" si="268"/>
        <v>-88.944900000000416</v>
      </c>
      <c r="V596" s="161">
        <f t="shared" si="268"/>
        <v>0</v>
      </c>
      <c r="W596" s="163">
        <f t="shared" si="268"/>
        <v>0</v>
      </c>
      <c r="X596" s="160">
        <f t="shared" si="262"/>
        <v>98.396580256706073</v>
      </c>
      <c r="Y596" s="161">
        <f t="shared" si="262"/>
        <v>100</v>
      </c>
      <c r="Z596" s="161">
        <f t="shared" si="262"/>
        <v>97.85938003898822</v>
      </c>
      <c r="AA596" s="161">
        <f t="shared" si="262"/>
        <v>100</v>
      </c>
      <c r="AB596" s="162">
        <f t="shared" si="262"/>
        <v>100</v>
      </c>
      <c r="AC596" s="165"/>
      <c r="AD596" s="166"/>
      <c r="AE596" s="167"/>
    </row>
    <row r="597" spans="1:31" ht="12.95" customHeight="1" x14ac:dyDescent="0.25">
      <c r="A597" s="171">
        <v>1535</v>
      </c>
      <c r="B597" s="158">
        <v>589</v>
      </c>
      <c r="C597" s="159" t="s">
        <v>1759</v>
      </c>
      <c r="D597" s="160">
        <f t="shared" si="263"/>
        <v>3376.8</v>
      </c>
      <c r="E597" s="161">
        <v>947.4</v>
      </c>
      <c r="F597" s="161">
        <v>2309</v>
      </c>
      <c r="G597" s="161">
        <v>120.4</v>
      </c>
      <c r="H597" s="162">
        <v>0</v>
      </c>
      <c r="I597" s="160">
        <f t="shared" si="265"/>
        <v>3637.9</v>
      </c>
      <c r="J597" s="161">
        <v>947.4</v>
      </c>
      <c r="K597" s="161">
        <v>2506.6</v>
      </c>
      <c r="L597" s="161">
        <v>120.4</v>
      </c>
      <c r="M597" s="163">
        <v>63.5</v>
      </c>
      <c r="N597" s="160">
        <f t="shared" si="275"/>
        <v>3378.2538000000004</v>
      </c>
      <c r="O597" s="161">
        <v>947.4</v>
      </c>
      <c r="P597" s="161">
        <v>2246.9538000000002</v>
      </c>
      <c r="Q597" s="161">
        <v>120.4</v>
      </c>
      <c r="R597" s="162">
        <v>63.5</v>
      </c>
      <c r="S597" s="164">
        <f t="shared" si="268"/>
        <v>-259.64619999999968</v>
      </c>
      <c r="T597" s="161">
        <f t="shared" si="268"/>
        <v>0</v>
      </c>
      <c r="U597" s="161">
        <f t="shared" si="268"/>
        <v>-259.64619999999968</v>
      </c>
      <c r="V597" s="161">
        <f t="shared" si="268"/>
        <v>0</v>
      </c>
      <c r="W597" s="163">
        <f t="shared" si="268"/>
        <v>0</v>
      </c>
      <c r="X597" s="160">
        <f t="shared" si="262"/>
        <v>92.862744990241623</v>
      </c>
      <c r="Y597" s="161">
        <f t="shared" si="262"/>
        <v>100</v>
      </c>
      <c r="Z597" s="161">
        <f t="shared" si="262"/>
        <v>89.641498444107569</v>
      </c>
      <c r="AA597" s="161">
        <f t="shared" si="262"/>
        <v>100</v>
      </c>
      <c r="AB597" s="162">
        <f t="shared" si="262"/>
        <v>100</v>
      </c>
      <c r="AC597" s="165"/>
      <c r="AD597" s="166"/>
      <c r="AE597" s="167"/>
    </row>
    <row r="598" spans="1:31" ht="12.95" customHeight="1" x14ac:dyDescent="0.25">
      <c r="A598" s="171">
        <v>1537</v>
      </c>
      <c r="B598" s="158">
        <v>590</v>
      </c>
      <c r="C598" s="159" t="s">
        <v>1760</v>
      </c>
      <c r="D598" s="160">
        <f t="shared" si="263"/>
        <v>1814.1000000000001</v>
      </c>
      <c r="E598" s="161">
        <v>1063.9000000000001</v>
      </c>
      <c r="F598" s="161">
        <v>750.2</v>
      </c>
      <c r="G598" s="161">
        <v>0</v>
      </c>
      <c r="H598" s="162">
        <v>0</v>
      </c>
      <c r="I598" s="160">
        <f t="shared" si="265"/>
        <v>1821.3</v>
      </c>
      <c r="J598" s="161">
        <v>1063.9000000000001</v>
      </c>
      <c r="K598" s="161">
        <v>750.19999999999993</v>
      </c>
      <c r="L598" s="161">
        <v>0</v>
      </c>
      <c r="M598" s="163">
        <v>7.2</v>
      </c>
      <c r="N598" s="160">
        <f t="shared" si="275"/>
        <v>1797.2176000000002</v>
      </c>
      <c r="O598" s="161">
        <v>1063.9000000000001</v>
      </c>
      <c r="P598" s="161">
        <v>726.11759999999992</v>
      </c>
      <c r="Q598" s="161">
        <v>0</v>
      </c>
      <c r="R598" s="162">
        <v>7.2</v>
      </c>
      <c r="S598" s="164">
        <f t="shared" si="268"/>
        <v>-24.08239999999978</v>
      </c>
      <c r="T598" s="161">
        <f t="shared" si="268"/>
        <v>0</v>
      </c>
      <c r="U598" s="161">
        <f t="shared" si="268"/>
        <v>-24.082400000000007</v>
      </c>
      <c r="V598" s="161">
        <f t="shared" si="268"/>
        <v>0</v>
      </c>
      <c r="W598" s="163">
        <f t="shared" si="268"/>
        <v>0</v>
      </c>
      <c r="X598" s="160">
        <f t="shared" si="262"/>
        <v>98.67773568330314</v>
      </c>
      <c r="Y598" s="161">
        <f t="shared" si="262"/>
        <v>100</v>
      </c>
      <c r="Z598" s="161">
        <f t="shared" si="262"/>
        <v>96.789869368168496</v>
      </c>
      <c r="AA598" s="161">
        <f t="shared" si="262"/>
        <v>0</v>
      </c>
      <c r="AB598" s="162">
        <f t="shared" si="262"/>
        <v>100</v>
      </c>
      <c r="AC598" s="165"/>
      <c r="AD598" s="166"/>
      <c r="AE598" s="167"/>
    </row>
    <row r="599" spans="1:31" ht="12.95" customHeight="1" x14ac:dyDescent="0.25">
      <c r="A599" s="171">
        <v>1538</v>
      </c>
      <c r="B599" s="158">
        <v>591</v>
      </c>
      <c r="C599" s="159" t="s">
        <v>1761</v>
      </c>
      <c r="D599" s="160">
        <f t="shared" si="263"/>
        <v>9116.5</v>
      </c>
      <c r="E599" s="161">
        <v>1365.3</v>
      </c>
      <c r="F599" s="161">
        <v>7751.2</v>
      </c>
      <c r="G599" s="161">
        <v>0</v>
      </c>
      <c r="H599" s="162">
        <v>0</v>
      </c>
      <c r="I599" s="160">
        <f t="shared" si="265"/>
        <v>9235.2999999999993</v>
      </c>
      <c r="J599" s="161">
        <v>1365.3</v>
      </c>
      <c r="K599" s="161">
        <v>7751.2000000000007</v>
      </c>
      <c r="L599" s="161">
        <v>0</v>
      </c>
      <c r="M599" s="163">
        <v>118.8</v>
      </c>
      <c r="N599" s="160">
        <f t="shared" si="275"/>
        <v>9232.4650000000001</v>
      </c>
      <c r="O599" s="161">
        <v>1365.3</v>
      </c>
      <c r="P599" s="161">
        <v>7748.3650000000007</v>
      </c>
      <c r="Q599" s="161">
        <v>0</v>
      </c>
      <c r="R599" s="162">
        <v>118.8</v>
      </c>
      <c r="S599" s="164">
        <f t="shared" si="268"/>
        <v>-2.8349999999991269</v>
      </c>
      <c r="T599" s="161">
        <f t="shared" si="268"/>
        <v>0</v>
      </c>
      <c r="U599" s="161">
        <f t="shared" si="268"/>
        <v>-2.8350000000000364</v>
      </c>
      <c r="V599" s="161">
        <f t="shared" si="268"/>
        <v>0</v>
      </c>
      <c r="W599" s="163">
        <f t="shared" si="268"/>
        <v>0</v>
      </c>
      <c r="X599" s="160">
        <f t="shared" si="262"/>
        <v>99.969302567323211</v>
      </c>
      <c r="Y599" s="161">
        <f t="shared" si="262"/>
        <v>100</v>
      </c>
      <c r="Z599" s="161">
        <f t="shared" si="262"/>
        <v>99.963425018061727</v>
      </c>
      <c r="AA599" s="161">
        <f t="shared" si="262"/>
        <v>0</v>
      </c>
      <c r="AB599" s="162">
        <f t="shared" si="262"/>
        <v>100</v>
      </c>
      <c r="AC599" s="165"/>
      <c r="AD599" s="166"/>
      <c r="AE599" s="167"/>
    </row>
    <row r="600" spans="1:31" ht="12.95" customHeight="1" x14ac:dyDescent="0.25">
      <c r="A600" s="171">
        <v>1539</v>
      </c>
      <c r="B600" s="158">
        <v>592</v>
      </c>
      <c r="C600" s="159" t="s">
        <v>1762</v>
      </c>
      <c r="D600" s="160">
        <f t="shared" si="263"/>
        <v>10739.699999999999</v>
      </c>
      <c r="E600" s="161">
        <v>1728.4</v>
      </c>
      <c r="F600" s="161">
        <v>9011.2999999999993</v>
      </c>
      <c r="G600" s="161">
        <v>0</v>
      </c>
      <c r="H600" s="162">
        <v>0</v>
      </c>
      <c r="I600" s="160">
        <f t="shared" si="265"/>
        <v>10949.199999999999</v>
      </c>
      <c r="J600" s="161">
        <v>1728.4</v>
      </c>
      <c r="K600" s="161">
        <v>9038.5</v>
      </c>
      <c r="L600" s="161">
        <v>0</v>
      </c>
      <c r="M600" s="163">
        <v>182.3</v>
      </c>
      <c r="N600" s="160">
        <f t="shared" si="275"/>
        <v>10756.282499999999</v>
      </c>
      <c r="O600" s="161">
        <v>1728.4</v>
      </c>
      <c r="P600" s="161">
        <v>8845.5825000000004</v>
      </c>
      <c r="Q600" s="161">
        <v>0</v>
      </c>
      <c r="R600" s="162">
        <v>182.3</v>
      </c>
      <c r="S600" s="164">
        <f t="shared" si="268"/>
        <v>-192.91749999999956</v>
      </c>
      <c r="T600" s="161">
        <f t="shared" si="268"/>
        <v>0</v>
      </c>
      <c r="U600" s="161">
        <f t="shared" si="268"/>
        <v>-192.91749999999956</v>
      </c>
      <c r="V600" s="161">
        <f t="shared" si="268"/>
        <v>0</v>
      </c>
      <c r="W600" s="163">
        <f t="shared" si="268"/>
        <v>0</v>
      </c>
      <c r="X600" s="160">
        <f t="shared" si="262"/>
        <v>98.238067621378732</v>
      </c>
      <c r="Y600" s="161">
        <f t="shared" si="262"/>
        <v>100</v>
      </c>
      <c r="Z600" s="161">
        <f t="shared" si="262"/>
        <v>97.865602699562984</v>
      </c>
      <c r="AA600" s="161">
        <f t="shared" si="262"/>
        <v>0</v>
      </c>
      <c r="AB600" s="162">
        <f t="shared" si="262"/>
        <v>100</v>
      </c>
      <c r="AC600" s="165"/>
      <c r="AD600" s="166"/>
      <c r="AE600" s="167"/>
    </row>
    <row r="601" spans="1:31" ht="12.95" customHeight="1" x14ac:dyDescent="0.25">
      <c r="A601" s="171">
        <v>1540</v>
      </c>
      <c r="B601" s="158">
        <v>593</v>
      </c>
      <c r="C601" s="159" t="s">
        <v>1763</v>
      </c>
      <c r="D601" s="160">
        <f t="shared" si="263"/>
        <v>7566.4000000000005</v>
      </c>
      <c r="E601" s="161">
        <v>1620.8</v>
      </c>
      <c r="F601" s="161">
        <v>5838.5</v>
      </c>
      <c r="G601" s="161">
        <v>107.1</v>
      </c>
      <c r="H601" s="162">
        <v>0</v>
      </c>
      <c r="I601" s="160">
        <f t="shared" si="265"/>
        <v>7631.2000000000007</v>
      </c>
      <c r="J601" s="161">
        <v>1620.8</v>
      </c>
      <c r="K601" s="161">
        <v>5838.5</v>
      </c>
      <c r="L601" s="161">
        <v>107.1</v>
      </c>
      <c r="M601" s="163">
        <v>64.8</v>
      </c>
      <c r="N601" s="160">
        <f t="shared" si="275"/>
        <v>7406.6890000000012</v>
      </c>
      <c r="O601" s="161">
        <v>1620.8</v>
      </c>
      <c r="P601" s="161">
        <v>5613.9890000000005</v>
      </c>
      <c r="Q601" s="161">
        <v>107.1</v>
      </c>
      <c r="R601" s="162">
        <v>64.8</v>
      </c>
      <c r="S601" s="164">
        <f t="shared" si="268"/>
        <v>-224.51099999999951</v>
      </c>
      <c r="T601" s="161">
        <f t="shared" si="268"/>
        <v>0</v>
      </c>
      <c r="U601" s="161">
        <f t="shared" si="268"/>
        <v>-224.51099999999951</v>
      </c>
      <c r="V601" s="161">
        <f t="shared" si="268"/>
        <v>0</v>
      </c>
      <c r="W601" s="163">
        <f t="shared" si="268"/>
        <v>0</v>
      </c>
      <c r="X601" s="160">
        <f t="shared" si="262"/>
        <v>97.057985637907535</v>
      </c>
      <c r="Y601" s="161">
        <f t="shared" si="262"/>
        <v>100</v>
      </c>
      <c r="Z601" s="161">
        <f t="shared" si="262"/>
        <v>96.154645885073236</v>
      </c>
      <c r="AA601" s="161">
        <f t="shared" si="262"/>
        <v>100</v>
      </c>
      <c r="AB601" s="162">
        <f t="shared" si="262"/>
        <v>100</v>
      </c>
      <c r="AC601" s="165"/>
      <c r="AD601" s="166"/>
      <c r="AE601" s="167"/>
    </row>
    <row r="602" spans="1:31" ht="12.95" customHeight="1" x14ac:dyDescent="0.25">
      <c r="A602" s="171">
        <v>1541</v>
      </c>
      <c r="B602" s="158">
        <v>594</v>
      </c>
      <c r="C602" s="159" t="s">
        <v>1764</v>
      </c>
      <c r="D602" s="160">
        <f t="shared" si="263"/>
        <v>2431</v>
      </c>
      <c r="E602" s="161">
        <v>236.7</v>
      </c>
      <c r="F602" s="161">
        <v>2194.3000000000002</v>
      </c>
      <c r="G602" s="161">
        <v>0</v>
      </c>
      <c r="H602" s="162">
        <v>0</v>
      </c>
      <c r="I602" s="160">
        <f t="shared" si="265"/>
        <v>2561.6999999999998</v>
      </c>
      <c r="J602" s="161">
        <v>236.7</v>
      </c>
      <c r="K602" s="161">
        <v>2194.3000000000002</v>
      </c>
      <c r="L602" s="161">
        <v>0</v>
      </c>
      <c r="M602" s="163">
        <v>130.69999999999999</v>
      </c>
      <c r="N602" s="160">
        <f t="shared" si="275"/>
        <v>2429.7311999999997</v>
      </c>
      <c r="O602" s="161">
        <v>236.7</v>
      </c>
      <c r="P602" s="161">
        <v>2062.3312000000001</v>
      </c>
      <c r="Q602" s="161">
        <v>0</v>
      </c>
      <c r="R602" s="162">
        <v>130.69999999999999</v>
      </c>
      <c r="S602" s="164">
        <f t="shared" si="268"/>
        <v>-131.9688000000001</v>
      </c>
      <c r="T602" s="161">
        <f t="shared" si="268"/>
        <v>0</v>
      </c>
      <c r="U602" s="161">
        <f t="shared" si="268"/>
        <v>-131.9688000000001</v>
      </c>
      <c r="V602" s="161">
        <f t="shared" si="268"/>
        <v>0</v>
      </c>
      <c r="W602" s="163">
        <f t="shared" si="268"/>
        <v>0</v>
      </c>
      <c r="X602" s="160">
        <f t="shared" si="262"/>
        <v>94.848389741187489</v>
      </c>
      <c r="Y602" s="161">
        <f t="shared" si="262"/>
        <v>100</v>
      </c>
      <c r="Z602" s="161">
        <f t="shared" si="262"/>
        <v>93.98583602971334</v>
      </c>
      <c r="AA602" s="161">
        <f t="shared" si="262"/>
        <v>0</v>
      </c>
      <c r="AB602" s="162">
        <f t="shared" si="262"/>
        <v>100</v>
      </c>
      <c r="AC602" s="165"/>
      <c r="AD602" s="166"/>
      <c r="AE602" s="167"/>
    </row>
    <row r="603" spans="1:31" ht="12.95" customHeight="1" x14ac:dyDescent="0.25">
      <c r="A603" s="171">
        <v>1542</v>
      </c>
      <c r="B603" s="158">
        <v>595</v>
      </c>
      <c r="C603" s="159" t="s">
        <v>1765</v>
      </c>
      <c r="D603" s="160">
        <f t="shared" si="263"/>
        <v>5745.1</v>
      </c>
      <c r="E603" s="161">
        <v>1125</v>
      </c>
      <c r="F603" s="161">
        <v>4460</v>
      </c>
      <c r="G603" s="161">
        <v>160.1</v>
      </c>
      <c r="H603" s="162">
        <v>0</v>
      </c>
      <c r="I603" s="160">
        <f t="shared" si="265"/>
        <v>5807.7000000000007</v>
      </c>
      <c r="J603" s="161">
        <v>1125</v>
      </c>
      <c r="K603" s="161">
        <v>4460</v>
      </c>
      <c r="L603" s="161">
        <v>160.1</v>
      </c>
      <c r="M603" s="163">
        <v>62.6</v>
      </c>
      <c r="N603" s="160">
        <f t="shared" si="275"/>
        <v>5679.184400000001</v>
      </c>
      <c r="O603" s="161">
        <v>1125</v>
      </c>
      <c r="P603" s="161">
        <v>4331.4844000000003</v>
      </c>
      <c r="Q603" s="161">
        <v>160.1</v>
      </c>
      <c r="R603" s="162">
        <v>62.6</v>
      </c>
      <c r="S603" s="164">
        <f t="shared" si="268"/>
        <v>-128.51559999999972</v>
      </c>
      <c r="T603" s="161">
        <f t="shared" si="268"/>
        <v>0</v>
      </c>
      <c r="U603" s="161">
        <f t="shared" si="268"/>
        <v>-128.51559999999972</v>
      </c>
      <c r="V603" s="161">
        <f t="shared" si="268"/>
        <v>0</v>
      </c>
      <c r="W603" s="163">
        <f t="shared" si="268"/>
        <v>0</v>
      </c>
      <c r="X603" s="160">
        <f t="shared" si="262"/>
        <v>97.787151540196632</v>
      </c>
      <c r="Y603" s="161">
        <f t="shared" si="262"/>
        <v>100</v>
      </c>
      <c r="Z603" s="161">
        <f t="shared" si="262"/>
        <v>97.118484304932736</v>
      </c>
      <c r="AA603" s="161">
        <f t="shared" si="262"/>
        <v>100</v>
      </c>
      <c r="AB603" s="162">
        <f t="shared" si="262"/>
        <v>100</v>
      </c>
      <c r="AC603" s="165"/>
      <c r="AD603" s="166"/>
      <c r="AE603" s="167"/>
    </row>
    <row r="604" spans="1:31" ht="12.95" customHeight="1" x14ac:dyDescent="0.25">
      <c r="A604" s="171">
        <v>1543</v>
      </c>
      <c r="B604" s="158">
        <v>596</v>
      </c>
      <c r="C604" s="159" t="s">
        <v>1766</v>
      </c>
      <c r="D604" s="160">
        <f t="shared" si="263"/>
        <v>7014.1</v>
      </c>
      <c r="E604" s="161">
        <v>1350.6</v>
      </c>
      <c r="F604" s="161">
        <v>5663.5</v>
      </c>
      <c r="G604" s="161">
        <v>0</v>
      </c>
      <c r="H604" s="162">
        <v>0</v>
      </c>
      <c r="I604" s="160">
        <f t="shared" si="265"/>
        <v>7117.8</v>
      </c>
      <c r="J604" s="161">
        <v>1350.6</v>
      </c>
      <c r="K604" s="161">
        <v>5663.5</v>
      </c>
      <c r="L604" s="161">
        <v>0</v>
      </c>
      <c r="M604" s="163">
        <v>103.7</v>
      </c>
      <c r="N604" s="160">
        <f t="shared" si="275"/>
        <v>7117.8</v>
      </c>
      <c r="O604" s="161">
        <v>1350.6</v>
      </c>
      <c r="P604" s="161">
        <v>5663.5</v>
      </c>
      <c r="Q604" s="161">
        <v>0</v>
      </c>
      <c r="R604" s="162">
        <v>103.7</v>
      </c>
      <c r="S604" s="164">
        <f t="shared" si="268"/>
        <v>0</v>
      </c>
      <c r="T604" s="161">
        <f t="shared" si="268"/>
        <v>0</v>
      </c>
      <c r="U604" s="161">
        <f t="shared" si="268"/>
        <v>0</v>
      </c>
      <c r="V604" s="161">
        <f t="shared" si="268"/>
        <v>0</v>
      </c>
      <c r="W604" s="163">
        <f t="shared" si="268"/>
        <v>0</v>
      </c>
      <c r="X604" s="160">
        <f t="shared" si="262"/>
        <v>100</v>
      </c>
      <c r="Y604" s="161">
        <f t="shared" si="262"/>
        <v>100</v>
      </c>
      <c r="Z604" s="161">
        <f t="shared" si="262"/>
        <v>100</v>
      </c>
      <c r="AA604" s="161">
        <f t="shared" si="262"/>
        <v>0</v>
      </c>
      <c r="AB604" s="162">
        <f t="shared" si="262"/>
        <v>100</v>
      </c>
      <c r="AC604" s="165"/>
      <c r="AD604" s="166"/>
      <c r="AE604" s="167"/>
    </row>
    <row r="605" spans="1:31" ht="12.95" customHeight="1" x14ac:dyDescent="0.25">
      <c r="A605" s="171">
        <v>1544</v>
      </c>
      <c r="B605" s="158">
        <v>597</v>
      </c>
      <c r="C605" s="159" t="s">
        <v>1767</v>
      </c>
      <c r="D605" s="160">
        <f t="shared" si="263"/>
        <v>4566</v>
      </c>
      <c r="E605" s="161">
        <v>1245.8</v>
      </c>
      <c r="F605" s="161">
        <v>3320.2</v>
      </c>
      <c r="G605" s="161">
        <v>0</v>
      </c>
      <c r="H605" s="162">
        <v>0</v>
      </c>
      <c r="I605" s="160">
        <f t="shared" si="265"/>
        <v>4607</v>
      </c>
      <c r="J605" s="161">
        <v>1245.8</v>
      </c>
      <c r="K605" s="161">
        <v>3320.2</v>
      </c>
      <c r="L605" s="161">
        <v>0</v>
      </c>
      <c r="M605" s="163">
        <v>41</v>
      </c>
      <c r="N605" s="160">
        <f t="shared" si="275"/>
        <v>4288.7741999999998</v>
      </c>
      <c r="O605" s="161">
        <v>1245.8</v>
      </c>
      <c r="P605" s="161">
        <v>3001.9742000000001</v>
      </c>
      <c r="Q605" s="161">
        <v>0</v>
      </c>
      <c r="R605" s="162">
        <v>41</v>
      </c>
      <c r="S605" s="164">
        <f t="shared" si="268"/>
        <v>-318.22580000000016</v>
      </c>
      <c r="T605" s="161">
        <f t="shared" si="268"/>
        <v>0</v>
      </c>
      <c r="U605" s="161">
        <f t="shared" si="268"/>
        <v>-318.22579999999971</v>
      </c>
      <c r="V605" s="161">
        <f t="shared" si="268"/>
        <v>0</v>
      </c>
      <c r="W605" s="163">
        <f t="shared" si="268"/>
        <v>0</v>
      </c>
      <c r="X605" s="160">
        <f t="shared" si="262"/>
        <v>93.092559149120902</v>
      </c>
      <c r="Y605" s="161">
        <f t="shared" si="262"/>
        <v>100</v>
      </c>
      <c r="Z605" s="161">
        <f t="shared" si="262"/>
        <v>90.415462923920259</v>
      </c>
      <c r="AA605" s="161">
        <f t="shared" si="262"/>
        <v>0</v>
      </c>
      <c r="AB605" s="162">
        <f t="shared" si="262"/>
        <v>100</v>
      </c>
      <c r="AC605" s="165"/>
      <c r="AD605" s="166"/>
      <c r="AE605" s="167"/>
    </row>
    <row r="606" spans="1:31" ht="12.95" customHeight="1" x14ac:dyDescent="0.25">
      <c r="A606" s="171">
        <v>1545</v>
      </c>
      <c r="B606" s="158">
        <v>599</v>
      </c>
      <c r="C606" s="159" t="s">
        <v>1768</v>
      </c>
      <c r="D606" s="160">
        <f>SUM(E606:H606)</f>
        <v>2884.1</v>
      </c>
      <c r="E606" s="161">
        <v>832.4</v>
      </c>
      <c r="F606" s="161">
        <v>2051.6999999999998</v>
      </c>
      <c r="G606" s="161">
        <v>0</v>
      </c>
      <c r="H606" s="162">
        <v>0</v>
      </c>
      <c r="I606" s="160">
        <f>SUM(J606:M606)</f>
        <v>2908</v>
      </c>
      <c r="J606" s="161">
        <v>832.4</v>
      </c>
      <c r="K606" s="161">
        <v>2051.6999999999998</v>
      </c>
      <c r="L606" s="161">
        <v>0</v>
      </c>
      <c r="M606" s="163">
        <v>23.9</v>
      </c>
      <c r="N606" s="160">
        <f>SUM(O606:R606)</f>
        <v>2907.4381000000003</v>
      </c>
      <c r="O606" s="161">
        <v>832.4</v>
      </c>
      <c r="P606" s="161">
        <v>2051.1381000000001</v>
      </c>
      <c r="Q606" s="161">
        <v>0</v>
      </c>
      <c r="R606" s="162">
        <v>23.9</v>
      </c>
      <c r="S606" s="164">
        <f>N606-I606</f>
        <v>-0.56189999999969586</v>
      </c>
      <c r="T606" s="161">
        <f>O606-J606</f>
        <v>0</v>
      </c>
      <c r="U606" s="161">
        <f>P606-K606</f>
        <v>-0.56189999999969586</v>
      </c>
      <c r="V606" s="161">
        <f>Q606-L606</f>
        <v>0</v>
      </c>
      <c r="W606" s="163">
        <f>R606-M606</f>
        <v>0</v>
      </c>
      <c r="X606" s="160">
        <f>IF(I606=0,0,N606/I606*100)</f>
        <v>99.980677441540593</v>
      </c>
      <c r="Y606" s="161">
        <f>IF(J606=0,0,O606/J606*100)</f>
        <v>100</v>
      </c>
      <c r="Z606" s="161">
        <f>IF(K606=0,0,P606/K606*100)</f>
        <v>99.972612955110407</v>
      </c>
      <c r="AA606" s="161">
        <f>IF(L606=0,0,Q606/L606*100)</f>
        <v>0</v>
      </c>
      <c r="AB606" s="162">
        <f>IF(M606=0,0,R606/M606*100)</f>
        <v>100</v>
      </c>
      <c r="AC606" s="165"/>
      <c r="AD606" s="166"/>
      <c r="AE606" s="167"/>
    </row>
    <row r="607" spans="1:31" ht="12.95" customHeight="1" x14ac:dyDescent="0.25">
      <c r="A607" s="171">
        <v>1546</v>
      </c>
      <c r="B607" s="158">
        <v>598</v>
      </c>
      <c r="C607" s="159" t="s">
        <v>1769</v>
      </c>
      <c r="D607" s="160">
        <f t="shared" si="263"/>
        <v>6153.9</v>
      </c>
      <c r="E607" s="161">
        <v>1280</v>
      </c>
      <c r="F607" s="161">
        <v>4873.8999999999996</v>
      </c>
      <c r="G607" s="161">
        <v>0</v>
      </c>
      <c r="H607" s="162">
        <v>0</v>
      </c>
      <c r="I607" s="160">
        <f t="shared" si="265"/>
        <v>6237.4</v>
      </c>
      <c r="J607" s="161">
        <v>1280</v>
      </c>
      <c r="K607" s="161">
        <v>4873.8999999999996</v>
      </c>
      <c r="L607" s="161">
        <v>0</v>
      </c>
      <c r="M607" s="163">
        <v>83.5</v>
      </c>
      <c r="N607" s="160">
        <f t="shared" si="275"/>
        <v>5719.3509999999997</v>
      </c>
      <c r="O607" s="161">
        <v>1280</v>
      </c>
      <c r="P607" s="161">
        <v>4355.8509999999997</v>
      </c>
      <c r="Q607" s="161">
        <v>0</v>
      </c>
      <c r="R607" s="162">
        <v>83.5</v>
      </c>
      <c r="S607" s="164">
        <f t="shared" si="268"/>
        <v>-518.04899999999998</v>
      </c>
      <c r="T607" s="161">
        <f t="shared" si="268"/>
        <v>0</v>
      </c>
      <c r="U607" s="161">
        <f t="shared" si="268"/>
        <v>-518.04899999999998</v>
      </c>
      <c r="V607" s="161">
        <f t="shared" si="268"/>
        <v>0</v>
      </c>
      <c r="W607" s="163">
        <f t="shared" si="268"/>
        <v>0</v>
      </c>
      <c r="X607" s="160">
        <f t="shared" si="262"/>
        <v>91.694472055664221</v>
      </c>
      <c r="Y607" s="161">
        <f t="shared" si="262"/>
        <v>100</v>
      </c>
      <c r="Z607" s="161">
        <f t="shared" si="262"/>
        <v>89.370955497650755</v>
      </c>
      <c r="AA607" s="161">
        <f t="shared" si="262"/>
        <v>0</v>
      </c>
      <c r="AB607" s="162">
        <f t="shared" si="262"/>
        <v>100</v>
      </c>
      <c r="AC607" s="165"/>
      <c r="AD607" s="166"/>
      <c r="AE607" s="167"/>
    </row>
    <row r="608" spans="1:31" ht="12.95" customHeight="1" x14ac:dyDescent="0.25">
      <c r="A608" s="171">
        <v>1547</v>
      </c>
      <c r="B608" s="158">
        <v>600</v>
      </c>
      <c r="C608" s="159" t="s">
        <v>1770</v>
      </c>
      <c r="D608" s="160">
        <f t="shared" si="263"/>
        <v>9804</v>
      </c>
      <c r="E608" s="161">
        <v>1151.3</v>
      </c>
      <c r="F608" s="161">
        <v>8652.7000000000007</v>
      </c>
      <c r="G608" s="161">
        <v>0</v>
      </c>
      <c r="H608" s="162">
        <v>0</v>
      </c>
      <c r="I608" s="160">
        <f t="shared" si="265"/>
        <v>9836.2999999999975</v>
      </c>
      <c r="J608" s="161">
        <v>1151.3</v>
      </c>
      <c r="K608" s="161">
        <v>8652.6999999999989</v>
      </c>
      <c r="L608" s="161">
        <v>0</v>
      </c>
      <c r="M608" s="163">
        <v>32.299999999999997</v>
      </c>
      <c r="N608" s="160">
        <f t="shared" si="275"/>
        <v>9835.0595999999987</v>
      </c>
      <c r="O608" s="161">
        <v>1151.3</v>
      </c>
      <c r="P608" s="161">
        <v>8651.4596000000001</v>
      </c>
      <c r="Q608" s="161">
        <v>0</v>
      </c>
      <c r="R608" s="162">
        <v>32.299999999999997</v>
      </c>
      <c r="S608" s="164">
        <f t="shared" si="268"/>
        <v>-1.2403999999987718</v>
      </c>
      <c r="T608" s="161">
        <f t="shared" si="268"/>
        <v>0</v>
      </c>
      <c r="U608" s="161">
        <f t="shared" si="268"/>
        <v>-1.2403999999987718</v>
      </c>
      <c r="V608" s="161">
        <f t="shared" si="268"/>
        <v>0</v>
      </c>
      <c r="W608" s="163">
        <f t="shared" si="268"/>
        <v>0</v>
      </c>
      <c r="X608" s="160">
        <f t="shared" si="262"/>
        <v>99.987389567215317</v>
      </c>
      <c r="Y608" s="161">
        <f t="shared" si="262"/>
        <v>100</v>
      </c>
      <c r="Z608" s="161">
        <f t="shared" si="262"/>
        <v>99.985664590243516</v>
      </c>
      <c r="AA608" s="161">
        <f t="shared" si="262"/>
        <v>0</v>
      </c>
      <c r="AB608" s="162">
        <f t="shared" si="262"/>
        <v>100</v>
      </c>
      <c r="AC608" s="165"/>
      <c r="AD608" s="166"/>
      <c r="AE608" s="167"/>
    </row>
    <row r="609" spans="1:31" ht="12.95" customHeight="1" x14ac:dyDescent="0.25">
      <c r="A609" s="158"/>
      <c r="B609" s="158">
        <v>601</v>
      </c>
      <c r="C609" s="159"/>
      <c r="D609" s="160"/>
      <c r="E609" s="161"/>
      <c r="F609" s="161"/>
      <c r="G609" s="161"/>
      <c r="H609" s="162"/>
      <c r="I609" s="160"/>
      <c r="J609" s="161"/>
      <c r="K609" s="161"/>
      <c r="L609" s="161"/>
      <c r="M609" s="163">
        <v>0</v>
      </c>
      <c r="N609" s="160"/>
      <c r="O609" s="161"/>
      <c r="P609" s="161"/>
      <c r="Q609" s="161"/>
      <c r="R609" s="162"/>
      <c r="S609" s="164"/>
      <c r="T609" s="161"/>
      <c r="U609" s="161"/>
      <c r="V609" s="161"/>
      <c r="W609" s="163"/>
      <c r="X609" s="160"/>
      <c r="Y609" s="161"/>
      <c r="Z609" s="161"/>
      <c r="AA609" s="161"/>
      <c r="AB609" s="162"/>
      <c r="AC609" s="165"/>
      <c r="AD609" s="166"/>
      <c r="AE609" s="167"/>
    </row>
    <row r="610" spans="1:31" ht="12.95" customHeight="1" x14ac:dyDescent="0.25">
      <c r="A610" s="158"/>
      <c r="B610" s="158">
        <v>602</v>
      </c>
      <c r="C610" s="152" t="s">
        <v>1771</v>
      </c>
      <c r="D610" s="156">
        <f t="shared" ref="D610:D638" si="276">SUM(E610:H610)</f>
        <v>207392.7</v>
      </c>
      <c r="E610" s="153">
        <f>E611+E612</f>
        <v>54006.2</v>
      </c>
      <c r="F610" s="153">
        <f t="shared" ref="F610:H610" si="277">F611+F612</f>
        <v>152888.79999999999</v>
      </c>
      <c r="G610" s="153">
        <f t="shared" si="277"/>
        <v>497.7</v>
      </c>
      <c r="H610" s="154">
        <f t="shared" si="277"/>
        <v>0</v>
      </c>
      <c r="I610" s="156">
        <f t="shared" ref="I610:I638" si="278">SUM(J610:M610)</f>
        <v>210644.60000000003</v>
      </c>
      <c r="J610" s="153">
        <f>J611+J612</f>
        <v>54006.2</v>
      </c>
      <c r="K610" s="153">
        <f>K611+K612</f>
        <v>154662.90000000002</v>
      </c>
      <c r="L610" s="153">
        <f t="shared" ref="L610:M610" si="279">L611+L612</f>
        <v>497.7</v>
      </c>
      <c r="M610" s="155">
        <f t="shared" si="279"/>
        <v>1477.8000000000002</v>
      </c>
      <c r="N610" s="156">
        <f>N611+N612</f>
        <v>205999.21120000002</v>
      </c>
      <c r="O610" s="153">
        <f t="shared" ref="O610:R610" si="280">O611+O612</f>
        <v>54006.2</v>
      </c>
      <c r="P610" s="153">
        <f t="shared" si="280"/>
        <v>150017.51120000001</v>
      </c>
      <c r="Q610" s="153">
        <f t="shared" si="280"/>
        <v>497.7</v>
      </c>
      <c r="R610" s="154">
        <f t="shared" si="280"/>
        <v>1477.8000000000002</v>
      </c>
      <c r="S610" s="157">
        <f t="shared" ref="S610:W638" si="281">N610-I610</f>
        <v>-4645.3888000000152</v>
      </c>
      <c r="T610" s="153">
        <f t="shared" si="281"/>
        <v>0</v>
      </c>
      <c r="U610" s="153">
        <f t="shared" si="281"/>
        <v>-4645.3888000000152</v>
      </c>
      <c r="V610" s="153">
        <f t="shared" si="281"/>
        <v>0</v>
      </c>
      <c r="W610" s="155">
        <f t="shared" si="281"/>
        <v>0</v>
      </c>
      <c r="X610" s="156">
        <f t="shared" si="262"/>
        <v>97.794679379390686</v>
      </c>
      <c r="Y610" s="153">
        <f t="shared" si="262"/>
        <v>100</v>
      </c>
      <c r="Z610" s="153">
        <f t="shared" si="262"/>
        <v>96.996442715091973</v>
      </c>
      <c r="AA610" s="153">
        <f t="shared" si="262"/>
        <v>100</v>
      </c>
      <c r="AB610" s="154">
        <f t="shared" si="262"/>
        <v>100</v>
      </c>
      <c r="AC610" s="147"/>
      <c r="AD610" s="166"/>
      <c r="AE610" s="167"/>
    </row>
    <row r="611" spans="1:31" s="170" customFormat="1" ht="12.95" customHeight="1" x14ac:dyDescent="0.2">
      <c r="A611" s="158"/>
      <c r="B611" s="158">
        <v>603</v>
      </c>
      <c r="C611" s="152" t="s">
        <v>1287</v>
      </c>
      <c r="D611" s="156">
        <f t="shared" si="276"/>
        <v>128041.4</v>
      </c>
      <c r="E611" s="153">
        <f>E613</f>
        <v>27856.799999999999</v>
      </c>
      <c r="F611" s="153">
        <f t="shared" ref="F611:H611" si="282">F613</f>
        <v>100184.59999999999</v>
      </c>
      <c r="G611" s="153">
        <f t="shared" si="282"/>
        <v>0</v>
      </c>
      <c r="H611" s="154">
        <f t="shared" si="282"/>
        <v>0</v>
      </c>
      <c r="I611" s="156">
        <f t="shared" si="278"/>
        <v>129999.60000000002</v>
      </c>
      <c r="J611" s="153">
        <f>J613</f>
        <v>27856.799999999999</v>
      </c>
      <c r="K611" s="153">
        <f>K613</f>
        <v>101947.20000000001</v>
      </c>
      <c r="L611" s="153">
        <f t="shared" ref="L611:M611" si="283">L613</f>
        <v>0</v>
      </c>
      <c r="M611" s="155">
        <f t="shared" si="283"/>
        <v>195.6</v>
      </c>
      <c r="N611" s="156">
        <f>N613</f>
        <v>127538.59510000002</v>
      </c>
      <c r="O611" s="153">
        <f t="shared" ref="O611:R611" si="284">O613</f>
        <v>27856.799999999999</v>
      </c>
      <c r="P611" s="153">
        <f t="shared" si="284"/>
        <v>99486.195100000012</v>
      </c>
      <c r="Q611" s="153">
        <f t="shared" si="284"/>
        <v>0</v>
      </c>
      <c r="R611" s="154">
        <f t="shared" si="284"/>
        <v>195.6</v>
      </c>
      <c r="S611" s="157">
        <f t="shared" si="281"/>
        <v>-2461.0048999999999</v>
      </c>
      <c r="T611" s="153">
        <f t="shared" si="281"/>
        <v>0</v>
      </c>
      <c r="U611" s="153">
        <f t="shared" si="281"/>
        <v>-2461.0048999999999</v>
      </c>
      <c r="V611" s="153">
        <f t="shared" si="281"/>
        <v>0</v>
      </c>
      <c r="W611" s="155">
        <f t="shared" si="281"/>
        <v>0</v>
      </c>
      <c r="X611" s="156">
        <f t="shared" si="262"/>
        <v>98.106913482810725</v>
      </c>
      <c r="Y611" s="153">
        <f t="shared" si="262"/>
        <v>100</v>
      </c>
      <c r="Z611" s="153">
        <f t="shared" si="262"/>
        <v>97.586000498297153</v>
      </c>
      <c r="AA611" s="153">
        <f t="shared" si="262"/>
        <v>0</v>
      </c>
      <c r="AB611" s="154">
        <f t="shared" si="262"/>
        <v>100</v>
      </c>
      <c r="AC611" s="147"/>
      <c r="AD611" s="167"/>
      <c r="AE611" s="167"/>
    </row>
    <row r="612" spans="1:31" s="170" customFormat="1" ht="12.95" customHeight="1" x14ac:dyDescent="0.2">
      <c r="A612" s="158"/>
      <c r="B612" s="158">
        <v>604</v>
      </c>
      <c r="C612" s="152" t="s">
        <v>1288</v>
      </c>
      <c r="D612" s="156">
        <f t="shared" si="276"/>
        <v>79351.299999999988</v>
      </c>
      <c r="E612" s="153">
        <f>SUM(E614:E638)</f>
        <v>26149.399999999994</v>
      </c>
      <c r="F612" s="153">
        <f t="shared" ref="F612:H612" si="285">SUM(F614:F638)</f>
        <v>52704.2</v>
      </c>
      <c r="G612" s="153">
        <f t="shared" si="285"/>
        <v>497.7</v>
      </c>
      <c r="H612" s="154">
        <f t="shared" si="285"/>
        <v>0</v>
      </c>
      <c r="I612" s="156">
        <f t="shared" si="278"/>
        <v>80645</v>
      </c>
      <c r="J612" s="153">
        <f>SUM(J614:J638)</f>
        <v>26149.399999999994</v>
      </c>
      <c r="K612" s="153">
        <f>SUM(K614:K638)</f>
        <v>52715.700000000004</v>
      </c>
      <c r="L612" s="153">
        <f t="shared" ref="L612:M612" si="286">SUM(L614:L638)</f>
        <v>497.7</v>
      </c>
      <c r="M612" s="155">
        <f t="shared" si="286"/>
        <v>1282.2000000000003</v>
      </c>
      <c r="N612" s="156">
        <f>SUM(N614:N638)</f>
        <v>78460.616099999985</v>
      </c>
      <c r="O612" s="153">
        <f t="shared" ref="O612:R612" si="287">SUM(O614:O638)</f>
        <v>26149.399999999994</v>
      </c>
      <c r="P612" s="153">
        <f t="shared" si="287"/>
        <v>50531.316099999989</v>
      </c>
      <c r="Q612" s="153">
        <f t="shared" si="287"/>
        <v>497.7</v>
      </c>
      <c r="R612" s="154">
        <f t="shared" si="287"/>
        <v>1282.2000000000003</v>
      </c>
      <c r="S612" s="157">
        <f t="shared" si="281"/>
        <v>-2184.3839000000153</v>
      </c>
      <c r="T612" s="153">
        <f t="shared" si="281"/>
        <v>0</v>
      </c>
      <c r="U612" s="153">
        <f t="shared" si="281"/>
        <v>-2184.3839000000153</v>
      </c>
      <c r="V612" s="153">
        <f t="shared" si="281"/>
        <v>0</v>
      </c>
      <c r="W612" s="155">
        <f t="shared" si="281"/>
        <v>0</v>
      </c>
      <c r="X612" s="156">
        <f t="shared" si="262"/>
        <v>97.291358546717078</v>
      </c>
      <c r="Y612" s="153">
        <f t="shared" si="262"/>
        <v>100</v>
      </c>
      <c r="Z612" s="153">
        <f t="shared" si="262"/>
        <v>95.856293476137068</v>
      </c>
      <c r="AA612" s="153">
        <f t="shared" si="262"/>
        <v>100</v>
      </c>
      <c r="AB612" s="154">
        <f t="shared" si="262"/>
        <v>100</v>
      </c>
      <c r="AC612" s="147"/>
      <c r="AD612" s="167"/>
      <c r="AE612" s="167"/>
    </row>
    <row r="613" spans="1:31" ht="12.95" customHeight="1" x14ac:dyDescent="0.25">
      <c r="A613" s="171">
        <v>1548</v>
      </c>
      <c r="B613" s="158">
        <v>605</v>
      </c>
      <c r="C613" s="159" t="s">
        <v>1313</v>
      </c>
      <c r="D613" s="160">
        <f t="shared" si="276"/>
        <v>128041.4</v>
      </c>
      <c r="E613" s="161">
        <v>27856.799999999999</v>
      </c>
      <c r="F613" s="161">
        <v>100184.59999999999</v>
      </c>
      <c r="G613" s="161">
        <v>0</v>
      </c>
      <c r="H613" s="162">
        <v>0</v>
      </c>
      <c r="I613" s="160">
        <f t="shared" si="278"/>
        <v>129999.60000000002</v>
      </c>
      <c r="J613" s="161">
        <v>27856.799999999999</v>
      </c>
      <c r="K613" s="161">
        <v>101947.20000000001</v>
      </c>
      <c r="L613" s="161">
        <v>0</v>
      </c>
      <c r="M613" s="163">
        <v>195.6</v>
      </c>
      <c r="N613" s="160">
        <f t="shared" ref="N613:N638" si="288">SUM(O613:R613)</f>
        <v>127538.59510000002</v>
      </c>
      <c r="O613" s="161">
        <v>27856.799999999999</v>
      </c>
      <c r="P613" s="161">
        <v>99486.195100000012</v>
      </c>
      <c r="Q613" s="161">
        <v>0</v>
      </c>
      <c r="R613" s="162">
        <v>195.6</v>
      </c>
      <c r="S613" s="164">
        <f t="shared" si="281"/>
        <v>-2461.0048999999999</v>
      </c>
      <c r="T613" s="161">
        <f t="shared" si="281"/>
        <v>0</v>
      </c>
      <c r="U613" s="161">
        <f t="shared" si="281"/>
        <v>-2461.0048999999999</v>
      </c>
      <c r="V613" s="161">
        <f t="shared" si="281"/>
        <v>0</v>
      </c>
      <c r="W613" s="163">
        <f t="shared" si="281"/>
        <v>0</v>
      </c>
      <c r="X613" s="160">
        <f t="shared" si="262"/>
        <v>98.106913482810725</v>
      </c>
      <c r="Y613" s="161">
        <f t="shared" si="262"/>
        <v>100</v>
      </c>
      <c r="Z613" s="161">
        <f t="shared" si="262"/>
        <v>97.586000498297153</v>
      </c>
      <c r="AA613" s="161">
        <f t="shared" si="262"/>
        <v>0</v>
      </c>
      <c r="AB613" s="162">
        <f t="shared" si="262"/>
        <v>100</v>
      </c>
      <c r="AC613" s="165"/>
      <c r="AD613" s="166"/>
      <c r="AE613" s="167"/>
    </row>
    <row r="614" spans="1:31" ht="12.95" customHeight="1" x14ac:dyDescent="0.25">
      <c r="A614" s="171">
        <v>1549</v>
      </c>
      <c r="B614" s="158">
        <v>606</v>
      </c>
      <c r="C614" s="159" t="s">
        <v>1772</v>
      </c>
      <c r="D614" s="160">
        <f t="shared" si="276"/>
        <v>2117</v>
      </c>
      <c r="E614" s="161">
        <v>969.4</v>
      </c>
      <c r="F614" s="161">
        <v>1147.5999999999999</v>
      </c>
      <c r="G614" s="161">
        <v>0</v>
      </c>
      <c r="H614" s="162">
        <v>0</v>
      </c>
      <c r="I614" s="160">
        <f t="shared" si="278"/>
        <v>2130</v>
      </c>
      <c r="J614" s="161">
        <v>969.4</v>
      </c>
      <c r="K614" s="161">
        <v>1147.5999999999999</v>
      </c>
      <c r="L614" s="161">
        <v>0</v>
      </c>
      <c r="M614" s="163">
        <v>13</v>
      </c>
      <c r="N614" s="160">
        <f t="shared" si="288"/>
        <v>1879.3591000000001</v>
      </c>
      <c r="O614" s="161">
        <v>969.4</v>
      </c>
      <c r="P614" s="161">
        <v>896.95910000000003</v>
      </c>
      <c r="Q614" s="161">
        <v>0</v>
      </c>
      <c r="R614" s="162">
        <v>13</v>
      </c>
      <c r="S614" s="164">
        <f t="shared" si="281"/>
        <v>-250.64089999999987</v>
      </c>
      <c r="T614" s="161">
        <f t="shared" si="281"/>
        <v>0</v>
      </c>
      <c r="U614" s="161">
        <f t="shared" si="281"/>
        <v>-250.64089999999987</v>
      </c>
      <c r="V614" s="161">
        <f t="shared" si="281"/>
        <v>0</v>
      </c>
      <c r="W614" s="163">
        <f t="shared" si="281"/>
        <v>0</v>
      </c>
      <c r="X614" s="160">
        <f t="shared" si="262"/>
        <v>88.232821596244136</v>
      </c>
      <c r="Y614" s="161">
        <f t="shared" si="262"/>
        <v>100</v>
      </c>
      <c r="Z614" s="161">
        <f t="shared" si="262"/>
        <v>78.159559079818763</v>
      </c>
      <c r="AA614" s="161">
        <f t="shared" si="262"/>
        <v>0</v>
      </c>
      <c r="AB614" s="162">
        <f t="shared" si="262"/>
        <v>100</v>
      </c>
      <c r="AC614" s="165"/>
      <c r="AD614" s="166"/>
      <c r="AE614" s="167"/>
    </row>
    <row r="615" spans="1:31" ht="12.95" customHeight="1" x14ac:dyDescent="0.25">
      <c r="A615" s="171">
        <v>1550</v>
      </c>
      <c r="B615" s="158">
        <v>607</v>
      </c>
      <c r="C615" s="159" t="s">
        <v>1773</v>
      </c>
      <c r="D615" s="160">
        <f t="shared" si="276"/>
        <v>1818.5</v>
      </c>
      <c r="E615" s="161">
        <v>950.1</v>
      </c>
      <c r="F615" s="161">
        <v>797.8</v>
      </c>
      <c r="G615" s="161">
        <v>70.599999999999994</v>
      </c>
      <c r="H615" s="162">
        <v>0</v>
      </c>
      <c r="I615" s="160">
        <f t="shared" si="278"/>
        <v>1831.2</v>
      </c>
      <c r="J615" s="161">
        <v>950.1</v>
      </c>
      <c r="K615" s="161">
        <v>797.8</v>
      </c>
      <c r="L615" s="161">
        <v>70.599999999999994</v>
      </c>
      <c r="M615" s="163">
        <v>12.7</v>
      </c>
      <c r="N615" s="160">
        <f t="shared" si="288"/>
        <v>1683.3538000000001</v>
      </c>
      <c r="O615" s="161">
        <v>950.1</v>
      </c>
      <c r="P615" s="161">
        <v>649.9538</v>
      </c>
      <c r="Q615" s="161">
        <v>70.599999999999994</v>
      </c>
      <c r="R615" s="162">
        <v>12.7</v>
      </c>
      <c r="S615" s="164">
        <f t="shared" si="281"/>
        <v>-147.84619999999995</v>
      </c>
      <c r="T615" s="161">
        <f t="shared" si="281"/>
        <v>0</v>
      </c>
      <c r="U615" s="161">
        <f t="shared" si="281"/>
        <v>-147.84619999999995</v>
      </c>
      <c r="V615" s="161">
        <f t="shared" si="281"/>
        <v>0</v>
      </c>
      <c r="W615" s="163">
        <f t="shared" si="281"/>
        <v>0</v>
      </c>
      <c r="X615" s="160">
        <f t="shared" si="262"/>
        <v>91.926266928789872</v>
      </c>
      <c r="Y615" s="161">
        <f t="shared" si="262"/>
        <v>100</v>
      </c>
      <c r="Z615" s="161">
        <f t="shared" si="262"/>
        <v>81.468262722486841</v>
      </c>
      <c r="AA615" s="161">
        <f t="shared" si="262"/>
        <v>100</v>
      </c>
      <c r="AB615" s="162">
        <f t="shared" si="262"/>
        <v>100</v>
      </c>
      <c r="AC615" s="165"/>
      <c r="AD615" s="166"/>
      <c r="AE615" s="167"/>
    </row>
    <row r="616" spans="1:31" ht="12.95" customHeight="1" x14ac:dyDescent="0.25">
      <c r="A616" s="171">
        <v>1551</v>
      </c>
      <c r="B616" s="158">
        <v>608</v>
      </c>
      <c r="C616" s="159" t="s">
        <v>1774</v>
      </c>
      <c r="D616" s="160">
        <f t="shared" si="276"/>
        <v>5664.7</v>
      </c>
      <c r="E616" s="161">
        <v>1535.8</v>
      </c>
      <c r="F616" s="161">
        <v>4093.1</v>
      </c>
      <c r="G616" s="161">
        <v>35.799999999999997</v>
      </c>
      <c r="H616" s="162">
        <v>0</v>
      </c>
      <c r="I616" s="160">
        <f t="shared" si="278"/>
        <v>5701.4</v>
      </c>
      <c r="J616" s="161">
        <v>1535.8</v>
      </c>
      <c r="K616" s="161">
        <v>4093.1</v>
      </c>
      <c r="L616" s="161">
        <v>35.799999999999997</v>
      </c>
      <c r="M616" s="163">
        <v>36.700000000000003</v>
      </c>
      <c r="N616" s="160">
        <f t="shared" si="288"/>
        <v>5701.4</v>
      </c>
      <c r="O616" s="161">
        <v>1535.8</v>
      </c>
      <c r="P616" s="161">
        <v>4093.1</v>
      </c>
      <c r="Q616" s="161">
        <v>35.799999999999997</v>
      </c>
      <c r="R616" s="162">
        <v>36.700000000000003</v>
      </c>
      <c r="S616" s="164">
        <f t="shared" si="281"/>
        <v>0</v>
      </c>
      <c r="T616" s="161">
        <f t="shared" si="281"/>
        <v>0</v>
      </c>
      <c r="U616" s="161">
        <f t="shared" si="281"/>
        <v>0</v>
      </c>
      <c r="V616" s="161">
        <f t="shared" si="281"/>
        <v>0</v>
      </c>
      <c r="W616" s="163">
        <f t="shared" si="281"/>
        <v>0</v>
      </c>
      <c r="X616" s="160">
        <f t="shared" si="262"/>
        <v>100</v>
      </c>
      <c r="Y616" s="161">
        <f t="shared" si="262"/>
        <v>100</v>
      </c>
      <c r="Z616" s="161">
        <f t="shared" si="262"/>
        <v>100</v>
      </c>
      <c r="AA616" s="161">
        <f t="shared" si="262"/>
        <v>100</v>
      </c>
      <c r="AB616" s="162">
        <f t="shared" si="262"/>
        <v>100</v>
      </c>
      <c r="AC616" s="165"/>
      <c r="AD616" s="166"/>
      <c r="AE616" s="167"/>
    </row>
    <row r="617" spans="1:31" ht="12.95" customHeight="1" x14ac:dyDescent="0.25">
      <c r="A617" s="171">
        <v>1552</v>
      </c>
      <c r="B617" s="158">
        <v>609</v>
      </c>
      <c r="C617" s="159" t="s">
        <v>1775</v>
      </c>
      <c r="D617" s="160">
        <f t="shared" si="276"/>
        <v>2531.6</v>
      </c>
      <c r="E617" s="161">
        <v>338</v>
      </c>
      <c r="F617" s="161">
        <v>2193.6</v>
      </c>
      <c r="G617" s="161">
        <v>0</v>
      </c>
      <c r="H617" s="162">
        <v>0</v>
      </c>
      <c r="I617" s="160">
        <f t="shared" si="278"/>
        <v>2861.1</v>
      </c>
      <c r="J617" s="161">
        <v>338</v>
      </c>
      <c r="K617" s="161">
        <v>2193.6</v>
      </c>
      <c r="L617" s="161">
        <v>0</v>
      </c>
      <c r="M617" s="163">
        <v>329.5</v>
      </c>
      <c r="N617" s="160">
        <f t="shared" si="288"/>
        <v>2861.1</v>
      </c>
      <c r="O617" s="161">
        <v>338</v>
      </c>
      <c r="P617" s="161">
        <v>2193.6</v>
      </c>
      <c r="Q617" s="161">
        <v>0</v>
      </c>
      <c r="R617" s="162">
        <v>329.5</v>
      </c>
      <c r="S617" s="164">
        <f t="shared" si="281"/>
        <v>0</v>
      </c>
      <c r="T617" s="161">
        <f t="shared" si="281"/>
        <v>0</v>
      </c>
      <c r="U617" s="161">
        <f t="shared" si="281"/>
        <v>0</v>
      </c>
      <c r="V617" s="161">
        <f t="shared" si="281"/>
        <v>0</v>
      </c>
      <c r="W617" s="163">
        <f t="shared" si="281"/>
        <v>0</v>
      </c>
      <c r="X617" s="160">
        <f t="shared" si="262"/>
        <v>100</v>
      </c>
      <c r="Y617" s="161">
        <f t="shared" si="262"/>
        <v>100</v>
      </c>
      <c r="Z617" s="161">
        <f t="shared" si="262"/>
        <v>100</v>
      </c>
      <c r="AA617" s="161">
        <f t="shared" si="262"/>
        <v>0</v>
      </c>
      <c r="AB617" s="162">
        <f t="shared" si="262"/>
        <v>100</v>
      </c>
      <c r="AC617" s="165"/>
      <c r="AD617" s="166"/>
      <c r="AE617" s="167"/>
    </row>
    <row r="618" spans="1:31" ht="12.95" customHeight="1" x14ac:dyDescent="0.25">
      <c r="A618" s="171">
        <v>1553</v>
      </c>
      <c r="B618" s="158">
        <v>610</v>
      </c>
      <c r="C618" s="159" t="s">
        <v>1776</v>
      </c>
      <c r="D618" s="160">
        <f t="shared" si="276"/>
        <v>2598.8999999999996</v>
      </c>
      <c r="E618" s="161">
        <v>1080.5999999999999</v>
      </c>
      <c r="F618" s="161">
        <v>1518.3</v>
      </c>
      <c r="G618" s="161">
        <v>0</v>
      </c>
      <c r="H618" s="162">
        <v>0</v>
      </c>
      <c r="I618" s="160">
        <f t="shared" si="278"/>
        <v>2611.7000000000003</v>
      </c>
      <c r="J618" s="161">
        <v>1080.5999999999999</v>
      </c>
      <c r="K618" s="161">
        <v>1518.3000000000002</v>
      </c>
      <c r="L618" s="161">
        <v>0</v>
      </c>
      <c r="M618" s="163">
        <v>12.8</v>
      </c>
      <c r="N618" s="160">
        <f t="shared" si="288"/>
        <v>2574.2966999999999</v>
      </c>
      <c r="O618" s="161">
        <v>1080.5999999999999</v>
      </c>
      <c r="P618" s="161">
        <v>1480.8967</v>
      </c>
      <c r="Q618" s="161">
        <v>0</v>
      </c>
      <c r="R618" s="162">
        <v>12.8</v>
      </c>
      <c r="S618" s="164">
        <f t="shared" si="281"/>
        <v>-37.403300000000399</v>
      </c>
      <c r="T618" s="161">
        <f t="shared" si="281"/>
        <v>0</v>
      </c>
      <c r="U618" s="161">
        <f t="shared" si="281"/>
        <v>-37.403300000000172</v>
      </c>
      <c r="V618" s="161">
        <f t="shared" si="281"/>
        <v>0</v>
      </c>
      <c r="W618" s="163">
        <f t="shared" si="281"/>
        <v>0</v>
      </c>
      <c r="X618" s="160">
        <f t="shared" si="262"/>
        <v>98.567856185626198</v>
      </c>
      <c r="Y618" s="161">
        <f t="shared" si="262"/>
        <v>100</v>
      </c>
      <c r="Z618" s="161">
        <f t="shared" si="262"/>
        <v>97.536501350194285</v>
      </c>
      <c r="AA618" s="161">
        <f t="shared" si="262"/>
        <v>0</v>
      </c>
      <c r="AB618" s="162">
        <f t="shared" si="262"/>
        <v>100</v>
      </c>
      <c r="AC618" s="165"/>
      <c r="AD618" s="166"/>
      <c r="AE618" s="167"/>
    </row>
    <row r="619" spans="1:31" ht="12.95" customHeight="1" x14ac:dyDescent="0.25">
      <c r="A619" s="171">
        <v>1554</v>
      </c>
      <c r="B619" s="158">
        <v>611</v>
      </c>
      <c r="C619" s="159" t="s">
        <v>1777</v>
      </c>
      <c r="D619" s="160">
        <f t="shared" si="276"/>
        <v>1740.6</v>
      </c>
      <c r="E619" s="161">
        <v>886.3</v>
      </c>
      <c r="F619" s="161">
        <v>835.2</v>
      </c>
      <c r="G619" s="161">
        <v>19.100000000000001</v>
      </c>
      <c r="H619" s="162">
        <v>0</v>
      </c>
      <c r="I619" s="160">
        <f t="shared" si="278"/>
        <v>1758.6</v>
      </c>
      <c r="J619" s="161">
        <v>886.3</v>
      </c>
      <c r="K619" s="161">
        <v>835.2</v>
      </c>
      <c r="L619" s="161">
        <v>19.100000000000001</v>
      </c>
      <c r="M619" s="163">
        <v>18</v>
      </c>
      <c r="N619" s="160">
        <f t="shared" si="288"/>
        <v>1757.7039999999997</v>
      </c>
      <c r="O619" s="161">
        <v>886.3</v>
      </c>
      <c r="P619" s="161">
        <v>834.30399999999997</v>
      </c>
      <c r="Q619" s="161">
        <v>19.100000000000001</v>
      </c>
      <c r="R619" s="162">
        <v>18</v>
      </c>
      <c r="S619" s="164">
        <f t="shared" si="281"/>
        <v>-0.89600000000018554</v>
      </c>
      <c r="T619" s="161">
        <f t="shared" si="281"/>
        <v>0</v>
      </c>
      <c r="U619" s="161">
        <f t="shared" si="281"/>
        <v>-0.89600000000007185</v>
      </c>
      <c r="V619" s="161">
        <f t="shared" si="281"/>
        <v>0</v>
      </c>
      <c r="W619" s="163">
        <f t="shared" si="281"/>
        <v>0</v>
      </c>
      <c r="X619" s="160">
        <f t="shared" si="262"/>
        <v>99.949050380984858</v>
      </c>
      <c r="Y619" s="161">
        <f t="shared" si="262"/>
        <v>100</v>
      </c>
      <c r="Z619" s="161">
        <f t="shared" si="262"/>
        <v>99.892720306513411</v>
      </c>
      <c r="AA619" s="161">
        <f t="shared" si="262"/>
        <v>100</v>
      </c>
      <c r="AB619" s="162">
        <f t="shared" si="262"/>
        <v>100</v>
      </c>
      <c r="AC619" s="165"/>
      <c r="AD619" s="166"/>
      <c r="AE619" s="167"/>
    </row>
    <row r="620" spans="1:31" ht="12.95" customHeight="1" x14ac:dyDescent="0.25">
      <c r="A620" s="171">
        <v>1555</v>
      </c>
      <c r="B620" s="158">
        <v>612</v>
      </c>
      <c r="C620" s="159" t="s">
        <v>1778</v>
      </c>
      <c r="D620" s="160">
        <f t="shared" si="276"/>
        <v>2473.8000000000002</v>
      </c>
      <c r="E620" s="161">
        <v>1017.3</v>
      </c>
      <c r="F620" s="161">
        <v>1391.5</v>
      </c>
      <c r="G620" s="161">
        <v>65</v>
      </c>
      <c r="H620" s="162">
        <v>0</v>
      </c>
      <c r="I620" s="160">
        <f t="shared" si="278"/>
        <v>2483.1000000000004</v>
      </c>
      <c r="J620" s="161">
        <v>1017.3</v>
      </c>
      <c r="K620" s="161">
        <v>1391.5</v>
      </c>
      <c r="L620" s="161">
        <v>65</v>
      </c>
      <c r="M620" s="163">
        <v>9.3000000000000007</v>
      </c>
      <c r="N620" s="160">
        <f t="shared" si="288"/>
        <v>2245.1396</v>
      </c>
      <c r="O620" s="161">
        <v>1017.3</v>
      </c>
      <c r="P620" s="161">
        <v>1153.5395999999998</v>
      </c>
      <c r="Q620" s="161">
        <v>65</v>
      </c>
      <c r="R620" s="162">
        <v>9.3000000000000007</v>
      </c>
      <c r="S620" s="164">
        <f t="shared" si="281"/>
        <v>-237.96040000000039</v>
      </c>
      <c r="T620" s="161">
        <f t="shared" si="281"/>
        <v>0</v>
      </c>
      <c r="U620" s="161">
        <f t="shared" si="281"/>
        <v>-237.96040000000016</v>
      </c>
      <c r="V620" s="161">
        <f t="shared" si="281"/>
        <v>0</v>
      </c>
      <c r="W620" s="163">
        <f t="shared" si="281"/>
        <v>0</v>
      </c>
      <c r="X620" s="160">
        <f t="shared" si="262"/>
        <v>90.416801578671809</v>
      </c>
      <c r="Y620" s="161">
        <f t="shared" si="262"/>
        <v>100</v>
      </c>
      <c r="Z620" s="161">
        <f t="shared" si="262"/>
        <v>82.899001077973395</v>
      </c>
      <c r="AA620" s="161">
        <f t="shared" si="262"/>
        <v>100</v>
      </c>
      <c r="AB620" s="162">
        <f t="shared" si="262"/>
        <v>100</v>
      </c>
      <c r="AC620" s="165"/>
      <c r="AD620" s="166"/>
      <c r="AE620" s="167"/>
    </row>
    <row r="621" spans="1:31" ht="12.95" customHeight="1" x14ac:dyDescent="0.25">
      <c r="A621" s="171">
        <v>1556</v>
      </c>
      <c r="B621" s="158">
        <v>613</v>
      </c>
      <c r="C621" s="159" t="s">
        <v>1779</v>
      </c>
      <c r="D621" s="160">
        <f t="shared" si="276"/>
        <v>2859.1</v>
      </c>
      <c r="E621" s="161">
        <v>1107</v>
      </c>
      <c r="F621" s="161">
        <v>1752.1</v>
      </c>
      <c r="G621" s="161">
        <v>0</v>
      </c>
      <c r="H621" s="162">
        <v>0</v>
      </c>
      <c r="I621" s="160">
        <f t="shared" si="278"/>
        <v>2874.0000000000005</v>
      </c>
      <c r="J621" s="161">
        <v>1107</v>
      </c>
      <c r="K621" s="161">
        <v>1752.1000000000001</v>
      </c>
      <c r="L621" s="161">
        <v>0</v>
      </c>
      <c r="M621" s="163">
        <v>14.9</v>
      </c>
      <c r="N621" s="160">
        <f t="shared" si="288"/>
        <v>2581.9971</v>
      </c>
      <c r="O621" s="161">
        <v>1107</v>
      </c>
      <c r="P621" s="161">
        <v>1460.0971</v>
      </c>
      <c r="Q621" s="161">
        <v>0</v>
      </c>
      <c r="R621" s="162">
        <v>14.9</v>
      </c>
      <c r="S621" s="164">
        <f t="shared" si="281"/>
        <v>-292.00290000000041</v>
      </c>
      <c r="T621" s="161">
        <f t="shared" si="281"/>
        <v>0</v>
      </c>
      <c r="U621" s="161">
        <f t="shared" si="281"/>
        <v>-292.00290000000018</v>
      </c>
      <c r="V621" s="161">
        <f t="shared" si="281"/>
        <v>0</v>
      </c>
      <c r="W621" s="163">
        <f t="shared" si="281"/>
        <v>0</v>
      </c>
      <c r="X621" s="160">
        <f t="shared" si="262"/>
        <v>89.839843423799564</v>
      </c>
      <c r="Y621" s="161">
        <f t="shared" si="262"/>
        <v>100</v>
      </c>
      <c r="Z621" s="161">
        <f t="shared" si="262"/>
        <v>83.334119057131431</v>
      </c>
      <c r="AA621" s="161">
        <f t="shared" si="262"/>
        <v>0</v>
      </c>
      <c r="AB621" s="162">
        <f t="shared" si="262"/>
        <v>100</v>
      </c>
      <c r="AC621" s="165"/>
      <c r="AD621" s="166"/>
      <c r="AE621" s="167"/>
    </row>
    <row r="622" spans="1:31" ht="12.95" customHeight="1" x14ac:dyDescent="0.25">
      <c r="A622" s="171">
        <v>1557</v>
      </c>
      <c r="B622" s="158">
        <v>614</v>
      </c>
      <c r="C622" s="159" t="s">
        <v>1780</v>
      </c>
      <c r="D622" s="160">
        <f t="shared" si="276"/>
        <v>2636</v>
      </c>
      <c r="E622" s="161">
        <v>1033</v>
      </c>
      <c r="F622" s="161">
        <v>1603</v>
      </c>
      <c r="G622" s="161">
        <v>0</v>
      </c>
      <c r="H622" s="162">
        <v>0</v>
      </c>
      <c r="I622" s="160">
        <f t="shared" si="278"/>
        <v>2657.1</v>
      </c>
      <c r="J622" s="161">
        <v>1033</v>
      </c>
      <c r="K622" s="161">
        <v>1603</v>
      </c>
      <c r="L622" s="161">
        <v>0</v>
      </c>
      <c r="M622" s="163">
        <v>21.1</v>
      </c>
      <c r="N622" s="160">
        <f t="shared" si="288"/>
        <v>2566.1069000000002</v>
      </c>
      <c r="O622" s="161">
        <v>1033</v>
      </c>
      <c r="P622" s="161">
        <v>1512.0069000000001</v>
      </c>
      <c r="Q622" s="161">
        <v>0</v>
      </c>
      <c r="R622" s="162">
        <v>21.1</v>
      </c>
      <c r="S622" s="164">
        <f t="shared" si="281"/>
        <v>-90.993099999999686</v>
      </c>
      <c r="T622" s="161">
        <f t="shared" si="281"/>
        <v>0</v>
      </c>
      <c r="U622" s="161">
        <f t="shared" si="281"/>
        <v>-90.993099999999913</v>
      </c>
      <c r="V622" s="161">
        <f t="shared" si="281"/>
        <v>0</v>
      </c>
      <c r="W622" s="163">
        <f t="shared" si="281"/>
        <v>0</v>
      </c>
      <c r="X622" s="160">
        <f t="shared" si="262"/>
        <v>96.575473260321417</v>
      </c>
      <c r="Y622" s="161">
        <f t="shared" si="262"/>
        <v>100</v>
      </c>
      <c r="Z622" s="161">
        <f t="shared" si="262"/>
        <v>94.323574547723027</v>
      </c>
      <c r="AA622" s="161">
        <f t="shared" si="262"/>
        <v>0</v>
      </c>
      <c r="AB622" s="162">
        <f t="shared" si="262"/>
        <v>100</v>
      </c>
      <c r="AC622" s="165"/>
      <c r="AD622" s="166"/>
      <c r="AE622" s="167"/>
    </row>
    <row r="623" spans="1:31" ht="12.95" customHeight="1" x14ac:dyDescent="0.25">
      <c r="A623" s="171">
        <v>1558</v>
      </c>
      <c r="B623" s="158">
        <v>615</v>
      </c>
      <c r="C623" s="159" t="s">
        <v>1781</v>
      </c>
      <c r="D623" s="160">
        <f t="shared" si="276"/>
        <v>5191.5</v>
      </c>
      <c r="E623" s="161">
        <v>1421</v>
      </c>
      <c r="F623" s="161">
        <v>3744.5</v>
      </c>
      <c r="G623" s="161">
        <v>26</v>
      </c>
      <c r="H623" s="162">
        <v>0</v>
      </c>
      <c r="I623" s="160">
        <f t="shared" si="278"/>
        <v>5223.3</v>
      </c>
      <c r="J623" s="161">
        <v>1421</v>
      </c>
      <c r="K623" s="161">
        <v>3744.5</v>
      </c>
      <c r="L623" s="161">
        <v>26</v>
      </c>
      <c r="M623" s="163">
        <v>31.8</v>
      </c>
      <c r="N623" s="160">
        <f t="shared" si="288"/>
        <v>5136.1858000000002</v>
      </c>
      <c r="O623" s="161">
        <v>1421</v>
      </c>
      <c r="P623" s="161">
        <v>3657.3858</v>
      </c>
      <c r="Q623" s="161">
        <v>26</v>
      </c>
      <c r="R623" s="162">
        <v>31.8</v>
      </c>
      <c r="S623" s="164">
        <f t="shared" si="281"/>
        <v>-87.114199999999983</v>
      </c>
      <c r="T623" s="161">
        <f t="shared" si="281"/>
        <v>0</v>
      </c>
      <c r="U623" s="161">
        <f t="shared" si="281"/>
        <v>-87.114199999999983</v>
      </c>
      <c r="V623" s="161">
        <f t="shared" si="281"/>
        <v>0</v>
      </c>
      <c r="W623" s="163">
        <f t="shared" si="281"/>
        <v>0</v>
      </c>
      <c r="X623" s="160">
        <f t="shared" si="262"/>
        <v>98.332199950223043</v>
      </c>
      <c r="Y623" s="161">
        <f t="shared" si="262"/>
        <v>100</v>
      </c>
      <c r="Z623" s="161">
        <f t="shared" si="262"/>
        <v>97.673542529042606</v>
      </c>
      <c r="AA623" s="161">
        <f t="shared" si="262"/>
        <v>100</v>
      </c>
      <c r="AB623" s="162">
        <f t="shared" si="262"/>
        <v>100</v>
      </c>
      <c r="AC623" s="165"/>
      <c r="AD623" s="166"/>
      <c r="AE623" s="167"/>
    </row>
    <row r="624" spans="1:31" ht="12.95" customHeight="1" x14ac:dyDescent="0.25">
      <c r="A624" s="171">
        <v>1559</v>
      </c>
      <c r="B624" s="158">
        <v>616</v>
      </c>
      <c r="C624" s="159" t="s">
        <v>1782</v>
      </c>
      <c r="D624" s="160">
        <f t="shared" si="276"/>
        <v>2078.3999999999996</v>
      </c>
      <c r="E624" s="161">
        <v>957.9</v>
      </c>
      <c r="F624" s="161">
        <v>983.3</v>
      </c>
      <c r="G624" s="161">
        <v>137.19999999999999</v>
      </c>
      <c r="H624" s="162">
        <v>0</v>
      </c>
      <c r="I624" s="160">
        <f t="shared" si="278"/>
        <v>2092.9999999999995</v>
      </c>
      <c r="J624" s="161">
        <v>957.9</v>
      </c>
      <c r="K624" s="161">
        <v>983.3</v>
      </c>
      <c r="L624" s="161">
        <v>137.19999999999999</v>
      </c>
      <c r="M624" s="163">
        <v>14.6</v>
      </c>
      <c r="N624" s="160">
        <f t="shared" si="288"/>
        <v>1848.8352</v>
      </c>
      <c r="O624" s="161">
        <v>957.9</v>
      </c>
      <c r="P624" s="161">
        <v>739.13520000000005</v>
      </c>
      <c r="Q624" s="161">
        <v>137.19999999999999</v>
      </c>
      <c r="R624" s="162">
        <v>14.6</v>
      </c>
      <c r="S624" s="164">
        <f t="shared" si="281"/>
        <v>-244.16479999999956</v>
      </c>
      <c r="T624" s="161">
        <f t="shared" si="281"/>
        <v>0</v>
      </c>
      <c r="U624" s="161">
        <f t="shared" si="281"/>
        <v>-244.1647999999999</v>
      </c>
      <c r="V624" s="161">
        <f t="shared" si="281"/>
        <v>0</v>
      </c>
      <c r="W624" s="163">
        <f t="shared" si="281"/>
        <v>0</v>
      </c>
      <c r="X624" s="160">
        <f t="shared" si="262"/>
        <v>88.334218824653618</v>
      </c>
      <c r="Y624" s="161">
        <f t="shared" si="262"/>
        <v>100</v>
      </c>
      <c r="Z624" s="161">
        <f t="shared" si="262"/>
        <v>75.16883962168211</v>
      </c>
      <c r="AA624" s="161">
        <f t="shared" si="262"/>
        <v>100</v>
      </c>
      <c r="AB624" s="162">
        <f t="shared" si="262"/>
        <v>100</v>
      </c>
      <c r="AC624" s="165"/>
      <c r="AD624" s="166"/>
      <c r="AE624" s="167"/>
    </row>
    <row r="625" spans="1:31" ht="12.95" customHeight="1" x14ac:dyDescent="0.25">
      <c r="A625" s="171">
        <v>1561</v>
      </c>
      <c r="B625" s="158">
        <v>617</v>
      </c>
      <c r="C625" s="159" t="s">
        <v>1783</v>
      </c>
      <c r="D625" s="160">
        <f t="shared" si="276"/>
        <v>5517.2</v>
      </c>
      <c r="E625" s="161">
        <v>1202</v>
      </c>
      <c r="F625" s="161">
        <v>4315.2</v>
      </c>
      <c r="G625" s="161">
        <v>0</v>
      </c>
      <c r="H625" s="162">
        <v>0</v>
      </c>
      <c r="I625" s="160">
        <f t="shared" si="278"/>
        <v>5626.7</v>
      </c>
      <c r="J625" s="161">
        <v>1202</v>
      </c>
      <c r="K625" s="161">
        <v>4315.2</v>
      </c>
      <c r="L625" s="161">
        <v>0</v>
      </c>
      <c r="M625" s="163">
        <v>109.5</v>
      </c>
      <c r="N625" s="160">
        <f t="shared" si="288"/>
        <v>5571.2966999999999</v>
      </c>
      <c r="O625" s="161">
        <v>1202</v>
      </c>
      <c r="P625" s="161">
        <v>4259.7966999999999</v>
      </c>
      <c r="Q625" s="161">
        <v>0</v>
      </c>
      <c r="R625" s="162">
        <v>109.5</v>
      </c>
      <c r="S625" s="164">
        <f t="shared" si="281"/>
        <v>-55.403299999999945</v>
      </c>
      <c r="T625" s="161">
        <f t="shared" si="281"/>
        <v>0</v>
      </c>
      <c r="U625" s="161">
        <f t="shared" si="281"/>
        <v>-55.403299999999945</v>
      </c>
      <c r="V625" s="161">
        <f t="shared" si="281"/>
        <v>0</v>
      </c>
      <c r="W625" s="163">
        <f t="shared" si="281"/>
        <v>0</v>
      </c>
      <c r="X625" s="160">
        <f t="shared" si="262"/>
        <v>99.015350027547228</v>
      </c>
      <c r="Y625" s="161">
        <f t="shared" si="262"/>
        <v>100</v>
      </c>
      <c r="Z625" s="161">
        <f t="shared" si="262"/>
        <v>98.716089636633299</v>
      </c>
      <c r="AA625" s="161">
        <f t="shared" si="262"/>
        <v>0</v>
      </c>
      <c r="AB625" s="162">
        <f t="shared" si="262"/>
        <v>100</v>
      </c>
      <c r="AC625" s="165"/>
      <c r="AD625" s="166"/>
      <c r="AE625" s="167"/>
    </row>
    <row r="626" spans="1:31" ht="12.95" customHeight="1" x14ac:dyDescent="0.25">
      <c r="A626" s="171">
        <v>1562</v>
      </c>
      <c r="B626" s="158">
        <v>618</v>
      </c>
      <c r="C626" s="159" t="s">
        <v>1771</v>
      </c>
      <c r="D626" s="160">
        <f t="shared" si="276"/>
        <v>12756.7</v>
      </c>
      <c r="E626" s="161">
        <v>1280</v>
      </c>
      <c r="F626" s="161">
        <v>11476.7</v>
      </c>
      <c r="G626" s="161">
        <v>0</v>
      </c>
      <c r="H626" s="162">
        <v>0</v>
      </c>
      <c r="I626" s="160">
        <f t="shared" si="278"/>
        <v>13148</v>
      </c>
      <c r="J626" s="161">
        <v>1280</v>
      </c>
      <c r="K626" s="161">
        <v>11476.7</v>
      </c>
      <c r="L626" s="161">
        <v>0</v>
      </c>
      <c r="M626" s="163">
        <v>391.3</v>
      </c>
      <c r="N626" s="160">
        <f t="shared" si="288"/>
        <v>13052.176599999999</v>
      </c>
      <c r="O626" s="161">
        <v>1280</v>
      </c>
      <c r="P626" s="161">
        <v>11380.8766</v>
      </c>
      <c r="Q626" s="161">
        <v>0</v>
      </c>
      <c r="R626" s="162">
        <v>391.3</v>
      </c>
      <c r="S626" s="164">
        <f t="shared" si="281"/>
        <v>-95.823400000001129</v>
      </c>
      <c r="T626" s="161">
        <f t="shared" si="281"/>
        <v>0</v>
      </c>
      <c r="U626" s="161">
        <f t="shared" si="281"/>
        <v>-95.823400000001129</v>
      </c>
      <c r="V626" s="161">
        <f t="shared" si="281"/>
        <v>0</v>
      </c>
      <c r="W626" s="163">
        <f t="shared" si="281"/>
        <v>0</v>
      </c>
      <c r="X626" s="160">
        <f t="shared" si="262"/>
        <v>99.271194097961654</v>
      </c>
      <c r="Y626" s="161">
        <f t="shared" si="262"/>
        <v>100</v>
      </c>
      <c r="Z626" s="161">
        <f t="shared" si="262"/>
        <v>99.165061385241387</v>
      </c>
      <c r="AA626" s="161">
        <f t="shared" si="262"/>
        <v>0</v>
      </c>
      <c r="AB626" s="162">
        <f t="shared" si="262"/>
        <v>100</v>
      </c>
      <c r="AC626" s="165"/>
      <c r="AD626" s="166"/>
      <c r="AE626" s="167"/>
    </row>
    <row r="627" spans="1:31" ht="12.95" customHeight="1" x14ac:dyDescent="0.25">
      <c r="A627" s="171">
        <v>1560</v>
      </c>
      <c r="B627" s="158">
        <v>619</v>
      </c>
      <c r="C627" s="159" t="s">
        <v>1784</v>
      </c>
      <c r="D627" s="160">
        <f t="shared" si="276"/>
        <v>2178.6999999999998</v>
      </c>
      <c r="E627" s="161">
        <v>1040</v>
      </c>
      <c r="F627" s="161">
        <v>1138.7</v>
      </c>
      <c r="G627" s="161">
        <v>0</v>
      </c>
      <c r="H627" s="162">
        <v>0</v>
      </c>
      <c r="I627" s="160">
        <f t="shared" si="278"/>
        <v>2189.8999999999996</v>
      </c>
      <c r="J627" s="161">
        <v>1040</v>
      </c>
      <c r="K627" s="161">
        <v>1138.7</v>
      </c>
      <c r="L627" s="161">
        <v>0</v>
      </c>
      <c r="M627" s="163">
        <v>11.2</v>
      </c>
      <c r="N627" s="160">
        <f t="shared" si="288"/>
        <v>2107.0490999999997</v>
      </c>
      <c r="O627" s="161">
        <v>1040</v>
      </c>
      <c r="P627" s="161">
        <v>1055.8490999999999</v>
      </c>
      <c r="Q627" s="161">
        <v>0</v>
      </c>
      <c r="R627" s="162">
        <v>11.2</v>
      </c>
      <c r="S627" s="164">
        <f t="shared" si="281"/>
        <v>-82.850899999999911</v>
      </c>
      <c r="T627" s="161">
        <f t="shared" si="281"/>
        <v>0</v>
      </c>
      <c r="U627" s="161">
        <f t="shared" si="281"/>
        <v>-82.850900000000138</v>
      </c>
      <c r="V627" s="161">
        <f t="shared" si="281"/>
        <v>0</v>
      </c>
      <c r="W627" s="163">
        <f t="shared" si="281"/>
        <v>0</v>
      </c>
      <c r="X627" s="160">
        <f t="shared" ref="X627:AB690" si="289">IF(I627=0,0,N627/I627*100)</f>
        <v>96.2166811269921</v>
      </c>
      <c r="Y627" s="161">
        <f t="shared" si="289"/>
        <v>100</v>
      </c>
      <c r="Z627" s="161">
        <f t="shared" si="289"/>
        <v>92.724080091332212</v>
      </c>
      <c r="AA627" s="161">
        <f t="shared" si="289"/>
        <v>0</v>
      </c>
      <c r="AB627" s="162">
        <f t="shared" si="289"/>
        <v>100</v>
      </c>
      <c r="AC627" s="165"/>
      <c r="AD627" s="166"/>
      <c r="AE627" s="167"/>
    </row>
    <row r="628" spans="1:31" ht="12.95" customHeight="1" x14ac:dyDescent="0.25">
      <c r="A628" s="171">
        <v>1563</v>
      </c>
      <c r="B628" s="158">
        <v>620</v>
      </c>
      <c r="C628" s="159" t="s">
        <v>1785</v>
      </c>
      <c r="D628" s="160">
        <f t="shared" si="276"/>
        <v>1574.4</v>
      </c>
      <c r="E628" s="161">
        <v>925.7</v>
      </c>
      <c r="F628" s="161">
        <v>648.70000000000005</v>
      </c>
      <c r="G628" s="161">
        <v>0</v>
      </c>
      <c r="H628" s="162">
        <v>0</v>
      </c>
      <c r="I628" s="160">
        <f t="shared" si="278"/>
        <v>1589.9</v>
      </c>
      <c r="J628" s="161">
        <v>925.7</v>
      </c>
      <c r="K628" s="161">
        <v>660.2</v>
      </c>
      <c r="L628" s="161">
        <v>0</v>
      </c>
      <c r="M628" s="163">
        <v>4</v>
      </c>
      <c r="N628" s="160">
        <f t="shared" si="288"/>
        <v>1454.6136000000001</v>
      </c>
      <c r="O628" s="161">
        <v>925.7</v>
      </c>
      <c r="P628" s="161">
        <v>524.91359999999997</v>
      </c>
      <c r="Q628" s="161">
        <v>0</v>
      </c>
      <c r="R628" s="162">
        <v>4</v>
      </c>
      <c r="S628" s="164">
        <f t="shared" si="281"/>
        <v>-135.28639999999996</v>
      </c>
      <c r="T628" s="161">
        <f t="shared" si="281"/>
        <v>0</v>
      </c>
      <c r="U628" s="161">
        <f t="shared" si="281"/>
        <v>-135.28640000000007</v>
      </c>
      <c r="V628" s="161">
        <f t="shared" si="281"/>
        <v>0</v>
      </c>
      <c r="W628" s="163">
        <f t="shared" si="281"/>
        <v>0</v>
      </c>
      <c r="X628" s="160">
        <f t="shared" si="289"/>
        <v>91.490886219259068</v>
      </c>
      <c r="Y628" s="161">
        <f t="shared" si="289"/>
        <v>100</v>
      </c>
      <c r="Z628" s="161">
        <f t="shared" si="289"/>
        <v>79.508270221145096</v>
      </c>
      <c r="AA628" s="161">
        <f t="shared" si="289"/>
        <v>0</v>
      </c>
      <c r="AB628" s="162">
        <f t="shared" si="289"/>
        <v>100</v>
      </c>
      <c r="AC628" s="165"/>
      <c r="AD628" s="166"/>
      <c r="AE628" s="167"/>
    </row>
    <row r="629" spans="1:31" ht="12.95" customHeight="1" x14ac:dyDescent="0.25">
      <c r="A629" s="171">
        <v>1564</v>
      </c>
      <c r="B629" s="158">
        <v>621</v>
      </c>
      <c r="C629" s="159" t="s">
        <v>1786</v>
      </c>
      <c r="D629" s="160">
        <f t="shared" si="276"/>
        <v>2160.5</v>
      </c>
      <c r="E629" s="161">
        <v>748.2</v>
      </c>
      <c r="F629" s="161">
        <v>1412.3</v>
      </c>
      <c r="G629" s="161">
        <v>0</v>
      </c>
      <c r="H629" s="162">
        <v>0</v>
      </c>
      <c r="I629" s="160">
        <f t="shared" si="278"/>
        <v>2209.1999999999998</v>
      </c>
      <c r="J629" s="161">
        <v>748.2</v>
      </c>
      <c r="K629" s="161">
        <v>1412.3</v>
      </c>
      <c r="L629" s="161">
        <v>0</v>
      </c>
      <c r="M629" s="163">
        <v>48.7</v>
      </c>
      <c r="N629" s="160">
        <f t="shared" si="288"/>
        <v>2209.1999999999998</v>
      </c>
      <c r="O629" s="161">
        <v>748.2</v>
      </c>
      <c r="P629" s="161">
        <v>1412.3</v>
      </c>
      <c r="Q629" s="161">
        <v>0</v>
      </c>
      <c r="R629" s="162">
        <v>48.7</v>
      </c>
      <c r="S629" s="164">
        <f t="shared" si="281"/>
        <v>0</v>
      </c>
      <c r="T629" s="161">
        <f t="shared" si="281"/>
        <v>0</v>
      </c>
      <c r="U629" s="161">
        <f t="shared" si="281"/>
        <v>0</v>
      </c>
      <c r="V629" s="161">
        <f t="shared" si="281"/>
        <v>0</v>
      </c>
      <c r="W629" s="163">
        <f t="shared" si="281"/>
        <v>0</v>
      </c>
      <c r="X629" s="160">
        <f t="shared" si="289"/>
        <v>100</v>
      </c>
      <c r="Y629" s="161">
        <f t="shared" si="289"/>
        <v>100</v>
      </c>
      <c r="Z629" s="161">
        <f t="shared" si="289"/>
        <v>100</v>
      </c>
      <c r="AA629" s="161">
        <f t="shared" si="289"/>
        <v>0</v>
      </c>
      <c r="AB629" s="162">
        <f t="shared" si="289"/>
        <v>100</v>
      </c>
      <c r="AC629" s="165"/>
      <c r="AD629" s="166"/>
      <c r="AE629" s="167"/>
    </row>
    <row r="630" spans="1:31" ht="12.95" customHeight="1" x14ac:dyDescent="0.25">
      <c r="A630" s="171">
        <v>1565</v>
      </c>
      <c r="B630" s="158">
        <v>622</v>
      </c>
      <c r="C630" s="159" t="s">
        <v>1787</v>
      </c>
      <c r="D630" s="160">
        <f t="shared" si="276"/>
        <v>2031</v>
      </c>
      <c r="E630" s="161">
        <v>1121.2</v>
      </c>
      <c r="F630" s="161">
        <v>909.8</v>
      </c>
      <c r="G630" s="161">
        <v>0</v>
      </c>
      <c r="H630" s="162">
        <v>0</v>
      </c>
      <c r="I630" s="160">
        <f t="shared" si="278"/>
        <v>2039.3</v>
      </c>
      <c r="J630" s="161">
        <v>1121.2</v>
      </c>
      <c r="K630" s="161">
        <v>909.8</v>
      </c>
      <c r="L630" s="161">
        <v>0</v>
      </c>
      <c r="M630" s="163">
        <v>8.3000000000000007</v>
      </c>
      <c r="N630" s="160">
        <f t="shared" si="288"/>
        <v>1835.5525</v>
      </c>
      <c r="O630" s="161">
        <v>1121.2</v>
      </c>
      <c r="P630" s="161">
        <v>706.05250000000001</v>
      </c>
      <c r="Q630" s="161">
        <v>0</v>
      </c>
      <c r="R630" s="162">
        <v>8.3000000000000007</v>
      </c>
      <c r="S630" s="164">
        <f t="shared" si="281"/>
        <v>-203.74749999999995</v>
      </c>
      <c r="T630" s="161">
        <f t="shared" si="281"/>
        <v>0</v>
      </c>
      <c r="U630" s="161">
        <f t="shared" si="281"/>
        <v>-203.74749999999995</v>
      </c>
      <c r="V630" s="161">
        <f t="shared" si="281"/>
        <v>0</v>
      </c>
      <c r="W630" s="163">
        <f t="shared" si="281"/>
        <v>0</v>
      </c>
      <c r="X630" s="160">
        <f t="shared" si="289"/>
        <v>90.008949149217869</v>
      </c>
      <c r="Y630" s="161">
        <f t="shared" si="289"/>
        <v>100</v>
      </c>
      <c r="Z630" s="161">
        <f t="shared" si="289"/>
        <v>77.605242910529796</v>
      </c>
      <c r="AA630" s="161">
        <f t="shared" si="289"/>
        <v>0</v>
      </c>
      <c r="AB630" s="162">
        <f t="shared" si="289"/>
        <v>100</v>
      </c>
      <c r="AC630" s="165"/>
      <c r="AD630" s="166"/>
      <c r="AE630" s="167"/>
    </row>
    <row r="631" spans="1:31" ht="12.95" customHeight="1" x14ac:dyDescent="0.25">
      <c r="A631" s="171">
        <v>1566</v>
      </c>
      <c r="B631" s="158">
        <v>623</v>
      </c>
      <c r="C631" s="159" t="s">
        <v>1788</v>
      </c>
      <c r="D631" s="160">
        <f t="shared" si="276"/>
        <v>2008.3</v>
      </c>
      <c r="E631" s="161">
        <v>868.3</v>
      </c>
      <c r="F631" s="161">
        <v>1140</v>
      </c>
      <c r="G631" s="161">
        <v>0</v>
      </c>
      <c r="H631" s="162">
        <v>0</v>
      </c>
      <c r="I631" s="160">
        <f t="shared" si="278"/>
        <v>2025.3999999999999</v>
      </c>
      <c r="J631" s="161">
        <v>868.3</v>
      </c>
      <c r="K631" s="161">
        <v>1140</v>
      </c>
      <c r="L631" s="161">
        <v>0</v>
      </c>
      <c r="M631" s="163">
        <v>17.100000000000001</v>
      </c>
      <c r="N631" s="160">
        <f t="shared" si="288"/>
        <v>1900.8024999999998</v>
      </c>
      <c r="O631" s="161">
        <v>868.3</v>
      </c>
      <c r="P631" s="161">
        <v>1015.4025</v>
      </c>
      <c r="Q631" s="161">
        <v>0</v>
      </c>
      <c r="R631" s="162">
        <v>17.100000000000001</v>
      </c>
      <c r="S631" s="164">
        <f t="shared" si="281"/>
        <v>-124.59750000000008</v>
      </c>
      <c r="T631" s="161">
        <f t="shared" si="281"/>
        <v>0</v>
      </c>
      <c r="U631" s="161">
        <f t="shared" si="281"/>
        <v>-124.59749999999997</v>
      </c>
      <c r="V631" s="161">
        <f t="shared" si="281"/>
        <v>0</v>
      </c>
      <c r="W631" s="163">
        <f t="shared" si="281"/>
        <v>0</v>
      </c>
      <c r="X631" s="160">
        <f t="shared" si="289"/>
        <v>93.848252197096869</v>
      </c>
      <c r="Y631" s="161">
        <f t="shared" si="289"/>
        <v>100</v>
      </c>
      <c r="Z631" s="161">
        <f t="shared" si="289"/>
        <v>89.070394736842104</v>
      </c>
      <c r="AA631" s="161">
        <f t="shared" si="289"/>
        <v>0</v>
      </c>
      <c r="AB631" s="162">
        <f t="shared" si="289"/>
        <v>100</v>
      </c>
      <c r="AC631" s="165"/>
      <c r="AD631" s="166"/>
      <c r="AE631" s="167"/>
    </row>
    <row r="632" spans="1:31" ht="12.95" customHeight="1" x14ac:dyDescent="0.25">
      <c r="A632" s="171">
        <v>1567</v>
      </c>
      <c r="B632" s="158">
        <v>624</v>
      </c>
      <c r="C632" s="159" t="s">
        <v>1789</v>
      </c>
      <c r="D632" s="160">
        <f t="shared" si="276"/>
        <v>2335.1000000000004</v>
      </c>
      <c r="E632" s="161">
        <v>1048.0999999999999</v>
      </c>
      <c r="F632" s="161">
        <v>1182.2</v>
      </c>
      <c r="G632" s="161">
        <v>104.8</v>
      </c>
      <c r="H632" s="162">
        <v>0</v>
      </c>
      <c r="I632" s="160">
        <f t="shared" si="278"/>
        <v>2348.0000000000005</v>
      </c>
      <c r="J632" s="161">
        <v>1048.0999999999999</v>
      </c>
      <c r="K632" s="161">
        <v>1182.2</v>
      </c>
      <c r="L632" s="161">
        <v>104.8</v>
      </c>
      <c r="M632" s="163">
        <v>12.9</v>
      </c>
      <c r="N632" s="160">
        <f t="shared" si="288"/>
        <v>2344.5737000000004</v>
      </c>
      <c r="O632" s="161">
        <v>1048.0999999999999</v>
      </c>
      <c r="P632" s="161">
        <v>1178.7737000000002</v>
      </c>
      <c r="Q632" s="161">
        <v>104.8</v>
      </c>
      <c r="R632" s="162">
        <v>12.9</v>
      </c>
      <c r="S632" s="164">
        <f t="shared" si="281"/>
        <v>-3.4263000000000829</v>
      </c>
      <c r="T632" s="161">
        <f t="shared" si="281"/>
        <v>0</v>
      </c>
      <c r="U632" s="161">
        <f t="shared" si="281"/>
        <v>-3.4262999999998556</v>
      </c>
      <c r="V632" s="161">
        <f t="shared" si="281"/>
        <v>0</v>
      </c>
      <c r="W632" s="163">
        <f t="shared" si="281"/>
        <v>0</v>
      </c>
      <c r="X632" s="160">
        <f t="shared" si="289"/>
        <v>99.854075809199315</v>
      </c>
      <c r="Y632" s="161">
        <f t="shared" si="289"/>
        <v>100</v>
      </c>
      <c r="Z632" s="161">
        <f t="shared" si="289"/>
        <v>99.710175943156841</v>
      </c>
      <c r="AA632" s="161">
        <f t="shared" si="289"/>
        <v>100</v>
      </c>
      <c r="AB632" s="162">
        <f t="shared" si="289"/>
        <v>100</v>
      </c>
      <c r="AC632" s="165"/>
      <c r="AD632" s="166"/>
      <c r="AE632" s="167"/>
    </row>
    <row r="633" spans="1:31" ht="12.95" customHeight="1" x14ac:dyDescent="0.25">
      <c r="A633" s="171">
        <v>1568</v>
      </c>
      <c r="B633" s="158">
        <v>625</v>
      </c>
      <c r="C633" s="159" t="s">
        <v>1790</v>
      </c>
      <c r="D633" s="160">
        <f t="shared" si="276"/>
        <v>2537.6999999999998</v>
      </c>
      <c r="E633" s="161">
        <v>1000.6</v>
      </c>
      <c r="F633" s="161">
        <v>1537.1</v>
      </c>
      <c r="G633" s="161">
        <v>0</v>
      </c>
      <c r="H633" s="162">
        <v>0</v>
      </c>
      <c r="I633" s="160">
        <f t="shared" si="278"/>
        <v>2553.5000000000005</v>
      </c>
      <c r="J633" s="161">
        <v>1000.6</v>
      </c>
      <c r="K633" s="161">
        <v>1537.1000000000001</v>
      </c>
      <c r="L633" s="161">
        <v>0</v>
      </c>
      <c r="M633" s="163">
        <v>15.8</v>
      </c>
      <c r="N633" s="160">
        <f t="shared" si="288"/>
        <v>2553.3158000000003</v>
      </c>
      <c r="O633" s="161">
        <v>1000.6</v>
      </c>
      <c r="P633" s="161">
        <v>1536.9158</v>
      </c>
      <c r="Q633" s="161">
        <v>0</v>
      </c>
      <c r="R633" s="162">
        <v>15.8</v>
      </c>
      <c r="S633" s="164">
        <f t="shared" si="281"/>
        <v>-0.18420000000014625</v>
      </c>
      <c r="T633" s="161">
        <f t="shared" si="281"/>
        <v>0</v>
      </c>
      <c r="U633" s="161">
        <f t="shared" si="281"/>
        <v>-0.18420000000014625</v>
      </c>
      <c r="V633" s="161">
        <f t="shared" si="281"/>
        <v>0</v>
      </c>
      <c r="W633" s="163">
        <f t="shared" si="281"/>
        <v>0</v>
      </c>
      <c r="X633" s="160">
        <f t="shared" si="289"/>
        <v>99.992786371646758</v>
      </c>
      <c r="Y633" s="161">
        <f t="shared" si="289"/>
        <v>100</v>
      </c>
      <c r="Z633" s="161">
        <f t="shared" si="289"/>
        <v>99.988016394509131</v>
      </c>
      <c r="AA633" s="161">
        <f t="shared" si="289"/>
        <v>0</v>
      </c>
      <c r="AB633" s="162">
        <f t="shared" si="289"/>
        <v>100</v>
      </c>
      <c r="AC633" s="165"/>
      <c r="AD633" s="166"/>
      <c r="AE633" s="167"/>
    </row>
    <row r="634" spans="1:31" ht="12.95" customHeight="1" x14ac:dyDescent="0.25">
      <c r="A634" s="171">
        <v>1569</v>
      </c>
      <c r="B634" s="158">
        <v>626</v>
      </c>
      <c r="C634" s="159" t="s">
        <v>1791</v>
      </c>
      <c r="D634" s="160">
        <f t="shared" si="276"/>
        <v>3706.4</v>
      </c>
      <c r="E634" s="161">
        <v>1076.5999999999999</v>
      </c>
      <c r="F634" s="161">
        <v>2629.8</v>
      </c>
      <c r="G634" s="161">
        <v>0</v>
      </c>
      <c r="H634" s="162">
        <v>0</v>
      </c>
      <c r="I634" s="160">
        <f t="shared" si="278"/>
        <v>3775.3</v>
      </c>
      <c r="J634" s="161">
        <v>1076.5999999999999</v>
      </c>
      <c r="K634" s="161">
        <v>2629.8</v>
      </c>
      <c r="L634" s="161">
        <v>0</v>
      </c>
      <c r="M634" s="163">
        <v>68.900000000000006</v>
      </c>
      <c r="N634" s="160">
        <f t="shared" si="288"/>
        <v>3772.4457000000002</v>
      </c>
      <c r="O634" s="161">
        <v>1076.5999999999999</v>
      </c>
      <c r="P634" s="161">
        <v>2626.9457000000002</v>
      </c>
      <c r="Q634" s="161">
        <v>0</v>
      </c>
      <c r="R634" s="162">
        <v>68.900000000000006</v>
      </c>
      <c r="S634" s="164">
        <f t="shared" si="281"/>
        <v>-2.8542999999999665</v>
      </c>
      <c r="T634" s="161">
        <f t="shared" si="281"/>
        <v>0</v>
      </c>
      <c r="U634" s="161">
        <f t="shared" si="281"/>
        <v>-2.8542999999999665</v>
      </c>
      <c r="V634" s="161">
        <f t="shared" si="281"/>
        <v>0</v>
      </c>
      <c r="W634" s="163">
        <f t="shared" si="281"/>
        <v>0</v>
      </c>
      <c r="X634" s="160">
        <f t="shared" si="289"/>
        <v>99.924395412285122</v>
      </c>
      <c r="Y634" s="161">
        <f t="shared" si="289"/>
        <v>100</v>
      </c>
      <c r="Z634" s="161">
        <f t="shared" si="289"/>
        <v>99.891463229142914</v>
      </c>
      <c r="AA634" s="161">
        <f t="shared" si="289"/>
        <v>0</v>
      </c>
      <c r="AB634" s="162">
        <f t="shared" si="289"/>
        <v>100</v>
      </c>
      <c r="AC634" s="165"/>
      <c r="AD634" s="166"/>
      <c r="AE634" s="167"/>
    </row>
    <row r="635" spans="1:31" ht="12.95" customHeight="1" x14ac:dyDescent="0.25">
      <c r="A635" s="171">
        <v>1570</v>
      </c>
      <c r="B635" s="158">
        <v>627</v>
      </c>
      <c r="C635" s="159" t="s">
        <v>1792</v>
      </c>
      <c r="D635" s="160">
        <f t="shared" si="276"/>
        <v>2361.7999999999997</v>
      </c>
      <c r="E635" s="161">
        <v>1037</v>
      </c>
      <c r="F635" s="161">
        <v>1285.5999999999999</v>
      </c>
      <c r="G635" s="161">
        <v>39.200000000000003</v>
      </c>
      <c r="H635" s="162">
        <v>0</v>
      </c>
      <c r="I635" s="160">
        <f t="shared" si="278"/>
        <v>2383</v>
      </c>
      <c r="J635" s="161">
        <v>1037</v>
      </c>
      <c r="K635" s="161">
        <v>1285.6000000000001</v>
      </c>
      <c r="L635" s="161">
        <v>39.200000000000003</v>
      </c>
      <c r="M635" s="163">
        <v>21.2</v>
      </c>
      <c r="N635" s="160">
        <f t="shared" si="288"/>
        <v>2381.2609999999995</v>
      </c>
      <c r="O635" s="161">
        <v>1037</v>
      </c>
      <c r="P635" s="161">
        <v>1283.8610000000001</v>
      </c>
      <c r="Q635" s="161">
        <v>39.200000000000003</v>
      </c>
      <c r="R635" s="162">
        <v>21.2</v>
      </c>
      <c r="S635" s="164">
        <f t="shared" si="281"/>
        <v>-1.7390000000004875</v>
      </c>
      <c r="T635" s="161">
        <f t="shared" si="281"/>
        <v>0</v>
      </c>
      <c r="U635" s="161">
        <f t="shared" si="281"/>
        <v>-1.7390000000000327</v>
      </c>
      <c r="V635" s="161">
        <f t="shared" si="281"/>
        <v>0</v>
      </c>
      <c r="W635" s="163">
        <f t="shared" si="281"/>
        <v>0</v>
      </c>
      <c r="X635" s="160">
        <f t="shared" si="289"/>
        <v>99.927024758707489</v>
      </c>
      <c r="Y635" s="161">
        <f t="shared" si="289"/>
        <v>100</v>
      </c>
      <c r="Z635" s="161">
        <f t="shared" si="289"/>
        <v>99.864732420659607</v>
      </c>
      <c r="AA635" s="161">
        <f t="shared" si="289"/>
        <v>100</v>
      </c>
      <c r="AB635" s="162">
        <f t="shared" si="289"/>
        <v>100</v>
      </c>
      <c r="AC635" s="165"/>
      <c r="AD635" s="166"/>
      <c r="AE635" s="167"/>
    </row>
    <row r="636" spans="1:31" ht="12.95" customHeight="1" x14ac:dyDescent="0.25">
      <c r="A636" s="171">
        <v>1571</v>
      </c>
      <c r="B636" s="158">
        <v>628</v>
      </c>
      <c r="C636" s="159" t="s">
        <v>1793</v>
      </c>
      <c r="D636" s="160">
        <f t="shared" si="276"/>
        <v>4406.8999999999996</v>
      </c>
      <c r="E636" s="161">
        <v>1415.2</v>
      </c>
      <c r="F636" s="161">
        <v>2991.7</v>
      </c>
      <c r="G636" s="161">
        <v>0</v>
      </c>
      <c r="H636" s="162">
        <v>0</v>
      </c>
      <c r="I636" s="160">
        <f t="shared" si="278"/>
        <v>4449.0000000000009</v>
      </c>
      <c r="J636" s="161">
        <v>1415.2</v>
      </c>
      <c r="K636" s="161">
        <v>2991.7000000000003</v>
      </c>
      <c r="L636" s="161">
        <v>0</v>
      </c>
      <c r="M636" s="163">
        <v>42.099999999999994</v>
      </c>
      <c r="N636" s="160">
        <f t="shared" si="288"/>
        <v>4372.3994000000002</v>
      </c>
      <c r="O636" s="161">
        <v>1415.2</v>
      </c>
      <c r="P636" s="161">
        <v>2915.0994000000001</v>
      </c>
      <c r="Q636" s="161">
        <v>0</v>
      </c>
      <c r="R636" s="162">
        <v>42.099999999999994</v>
      </c>
      <c r="S636" s="164">
        <f t="shared" si="281"/>
        <v>-76.600600000000668</v>
      </c>
      <c r="T636" s="161">
        <f t="shared" si="281"/>
        <v>0</v>
      </c>
      <c r="U636" s="161">
        <f t="shared" si="281"/>
        <v>-76.600600000000213</v>
      </c>
      <c r="V636" s="161">
        <f t="shared" si="281"/>
        <v>0</v>
      </c>
      <c r="W636" s="163">
        <f t="shared" si="281"/>
        <v>0</v>
      </c>
      <c r="X636" s="160">
        <f t="shared" si="289"/>
        <v>98.278251292425239</v>
      </c>
      <c r="Y636" s="161">
        <f t="shared" si="289"/>
        <v>100</v>
      </c>
      <c r="Z636" s="161">
        <f t="shared" si="289"/>
        <v>97.439562790386731</v>
      </c>
      <c r="AA636" s="161">
        <f t="shared" si="289"/>
        <v>0</v>
      </c>
      <c r="AB636" s="162">
        <f t="shared" si="289"/>
        <v>100</v>
      </c>
      <c r="AC636" s="165"/>
      <c r="AD636" s="166"/>
      <c r="AE636" s="167"/>
    </row>
    <row r="637" spans="1:31" ht="12.95" customHeight="1" x14ac:dyDescent="0.25">
      <c r="A637" s="171">
        <v>1572</v>
      </c>
      <c r="B637" s="158">
        <v>629</v>
      </c>
      <c r="C637" s="159" t="s">
        <v>1794</v>
      </c>
      <c r="D637" s="160">
        <f t="shared" si="276"/>
        <v>1861.4</v>
      </c>
      <c r="E637" s="161">
        <v>982.3</v>
      </c>
      <c r="F637" s="161">
        <v>879.1</v>
      </c>
      <c r="G637" s="161">
        <v>0</v>
      </c>
      <c r="H637" s="162">
        <v>0</v>
      </c>
      <c r="I637" s="160">
        <f t="shared" si="278"/>
        <v>1867.8000000000002</v>
      </c>
      <c r="J637" s="161">
        <v>982.3</v>
      </c>
      <c r="K637" s="161">
        <v>879.1</v>
      </c>
      <c r="L637" s="161">
        <v>0</v>
      </c>
      <c r="M637" s="163">
        <v>6.4</v>
      </c>
      <c r="N637" s="160">
        <f t="shared" si="288"/>
        <v>1860.0840000000001</v>
      </c>
      <c r="O637" s="161">
        <v>982.3</v>
      </c>
      <c r="P637" s="161">
        <v>871.38400000000001</v>
      </c>
      <c r="Q637" s="161">
        <v>0</v>
      </c>
      <c r="R637" s="162">
        <v>6.4</v>
      </c>
      <c r="S637" s="164">
        <f t="shared" si="281"/>
        <v>-7.7160000000001219</v>
      </c>
      <c r="T637" s="161">
        <f t="shared" si="281"/>
        <v>0</v>
      </c>
      <c r="U637" s="161">
        <f t="shared" si="281"/>
        <v>-7.7160000000000082</v>
      </c>
      <c r="V637" s="161">
        <f t="shared" si="281"/>
        <v>0</v>
      </c>
      <c r="W637" s="163">
        <f t="shared" si="281"/>
        <v>0</v>
      </c>
      <c r="X637" s="160">
        <f t="shared" si="289"/>
        <v>99.586893671699315</v>
      </c>
      <c r="Y637" s="161">
        <f t="shared" si="289"/>
        <v>100</v>
      </c>
      <c r="Z637" s="161">
        <f t="shared" si="289"/>
        <v>99.122284154248661</v>
      </c>
      <c r="AA637" s="161">
        <f t="shared" si="289"/>
        <v>0</v>
      </c>
      <c r="AB637" s="162">
        <f t="shared" si="289"/>
        <v>100</v>
      </c>
      <c r="AC637" s="165"/>
      <c r="AD637" s="166"/>
      <c r="AE637" s="167"/>
    </row>
    <row r="638" spans="1:31" ht="12.95" customHeight="1" x14ac:dyDescent="0.25">
      <c r="A638" s="171">
        <v>1573</v>
      </c>
      <c r="B638" s="158">
        <v>630</v>
      </c>
      <c r="C638" s="159" t="s">
        <v>1795</v>
      </c>
      <c r="D638" s="160">
        <f t="shared" si="276"/>
        <v>2205.1</v>
      </c>
      <c r="E638" s="161">
        <v>1107.8</v>
      </c>
      <c r="F638" s="161">
        <v>1097.3</v>
      </c>
      <c r="G638" s="161">
        <v>0</v>
      </c>
      <c r="H638" s="162">
        <v>0</v>
      </c>
      <c r="I638" s="160">
        <f t="shared" si="278"/>
        <v>2215.5</v>
      </c>
      <c r="J638" s="161">
        <v>1107.8</v>
      </c>
      <c r="K638" s="161">
        <v>1097.3</v>
      </c>
      <c r="L638" s="161">
        <v>0</v>
      </c>
      <c r="M638" s="163">
        <v>10.4</v>
      </c>
      <c r="N638" s="160">
        <f t="shared" si="288"/>
        <v>2210.3673000000003</v>
      </c>
      <c r="O638" s="161">
        <v>1107.8</v>
      </c>
      <c r="P638" s="161">
        <v>1092.1673000000001</v>
      </c>
      <c r="Q638" s="161">
        <v>0</v>
      </c>
      <c r="R638" s="162">
        <v>10.4</v>
      </c>
      <c r="S638" s="164">
        <f t="shared" si="281"/>
        <v>-5.1326999999996588</v>
      </c>
      <c r="T638" s="161">
        <f t="shared" si="281"/>
        <v>0</v>
      </c>
      <c r="U638" s="161">
        <f t="shared" si="281"/>
        <v>-5.1326999999998861</v>
      </c>
      <c r="V638" s="161">
        <f t="shared" si="281"/>
        <v>0</v>
      </c>
      <c r="W638" s="163">
        <f t="shared" si="281"/>
        <v>0</v>
      </c>
      <c r="X638" s="160">
        <f t="shared" si="289"/>
        <v>99.768327691266094</v>
      </c>
      <c r="Y638" s="161">
        <f t="shared" si="289"/>
        <v>100</v>
      </c>
      <c r="Z638" s="161">
        <f t="shared" si="289"/>
        <v>99.532242777727149</v>
      </c>
      <c r="AA638" s="161">
        <f t="shared" si="289"/>
        <v>0</v>
      </c>
      <c r="AB638" s="162">
        <f t="shared" si="289"/>
        <v>100</v>
      </c>
      <c r="AC638" s="165"/>
      <c r="AD638" s="166"/>
      <c r="AE638" s="167"/>
    </row>
    <row r="639" spans="1:31" ht="12.95" customHeight="1" x14ac:dyDescent="0.25">
      <c r="A639" s="158"/>
      <c r="B639" s="158">
        <v>631</v>
      </c>
      <c r="C639" s="159"/>
      <c r="D639" s="160"/>
      <c r="E639" s="161"/>
      <c r="F639" s="161"/>
      <c r="G639" s="161"/>
      <c r="H639" s="162"/>
      <c r="I639" s="160"/>
      <c r="J639" s="161"/>
      <c r="K639" s="161"/>
      <c r="L639" s="161"/>
      <c r="M639" s="163">
        <v>0</v>
      </c>
      <c r="N639" s="160"/>
      <c r="O639" s="161"/>
      <c r="P639" s="161"/>
      <c r="Q639" s="161"/>
      <c r="R639" s="162"/>
      <c r="S639" s="164"/>
      <c r="T639" s="161"/>
      <c r="U639" s="161"/>
      <c r="V639" s="161"/>
      <c r="W639" s="163"/>
      <c r="X639" s="160"/>
      <c r="Y639" s="161"/>
      <c r="Z639" s="161"/>
      <c r="AA639" s="161"/>
      <c r="AB639" s="162"/>
      <c r="AC639" s="165"/>
      <c r="AD639" s="166"/>
      <c r="AE639" s="167"/>
    </row>
    <row r="640" spans="1:31" ht="12.95" customHeight="1" x14ac:dyDescent="0.25">
      <c r="A640" s="158"/>
      <c r="B640" s="158">
        <v>632</v>
      </c>
      <c r="C640" s="152" t="s">
        <v>1796</v>
      </c>
      <c r="D640" s="156">
        <f t="shared" ref="D640:D666" si="290">SUM(E640:H640)</f>
        <v>244505.40000000002</v>
      </c>
      <c r="E640" s="153">
        <f>E641+E642</f>
        <v>54748.800000000003</v>
      </c>
      <c r="F640" s="153">
        <f t="shared" ref="F640:H640" si="291">F641+F642</f>
        <v>189144.6</v>
      </c>
      <c r="G640" s="153">
        <f t="shared" si="291"/>
        <v>612.00000000000011</v>
      </c>
      <c r="H640" s="154">
        <f t="shared" si="291"/>
        <v>0</v>
      </c>
      <c r="I640" s="156">
        <f t="shared" ref="I640:I666" si="292">SUM(J640:M640)</f>
        <v>250590.9</v>
      </c>
      <c r="J640" s="153">
        <f>J641+J642</f>
        <v>54748.800000000003</v>
      </c>
      <c r="K640" s="153">
        <f>K641+K642</f>
        <v>193901</v>
      </c>
      <c r="L640" s="153">
        <f t="shared" ref="L640:M640" si="293">L641+L642</f>
        <v>612.00000000000011</v>
      </c>
      <c r="M640" s="155">
        <f t="shared" si="293"/>
        <v>1329.1</v>
      </c>
      <c r="N640" s="156">
        <f>N641+N642</f>
        <v>248351.64280000003</v>
      </c>
      <c r="O640" s="153">
        <f t="shared" ref="O640:R640" si="294">O641+O642</f>
        <v>54748.800000000003</v>
      </c>
      <c r="P640" s="153">
        <f t="shared" si="294"/>
        <v>191661.74280000001</v>
      </c>
      <c r="Q640" s="153">
        <f t="shared" si="294"/>
        <v>612.00000000000011</v>
      </c>
      <c r="R640" s="154">
        <f t="shared" si="294"/>
        <v>1329.1</v>
      </c>
      <c r="S640" s="157">
        <f t="shared" ref="S640:W666" si="295">N640-I640</f>
        <v>-2239.2571999999636</v>
      </c>
      <c r="T640" s="153">
        <f t="shared" si="295"/>
        <v>0</v>
      </c>
      <c r="U640" s="153">
        <f t="shared" si="295"/>
        <v>-2239.2571999999927</v>
      </c>
      <c r="V640" s="153">
        <f t="shared" si="295"/>
        <v>0</v>
      </c>
      <c r="W640" s="155">
        <f t="shared" si="295"/>
        <v>0</v>
      </c>
      <c r="X640" s="156">
        <f t="shared" si="289"/>
        <v>99.106409211188449</v>
      </c>
      <c r="Y640" s="153">
        <f t="shared" si="289"/>
        <v>100</v>
      </c>
      <c r="Z640" s="153">
        <f t="shared" si="289"/>
        <v>98.845154382906742</v>
      </c>
      <c r="AA640" s="153">
        <f t="shared" si="289"/>
        <v>100</v>
      </c>
      <c r="AB640" s="154">
        <f t="shared" si="289"/>
        <v>100</v>
      </c>
      <c r="AC640" s="147"/>
      <c r="AD640" s="166"/>
      <c r="AE640" s="167"/>
    </row>
    <row r="641" spans="1:31" s="170" customFormat="1" ht="12.95" customHeight="1" x14ac:dyDescent="0.2">
      <c r="A641" s="158"/>
      <c r="B641" s="158">
        <v>633</v>
      </c>
      <c r="C641" s="152" t="s">
        <v>1287</v>
      </c>
      <c r="D641" s="156">
        <f t="shared" si="290"/>
        <v>162493.30000000002</v>
      </c>
      <c r="E641" s="153">
        <f>E643</f>
        <v>28312.2</v>
      </c>
      <c r="F641" s="153">
        <f t="shared" ref="F641:H641" si="296">F643</f>
        <v>134181.1</v>
      </c>
      <c r="G641" s="153">
        <f t="shared" si="296"/>
        <v>0</v>
      </c>
      <c r="H641" s="154">
        <f t="shared" si="296"/>
        <v>0</v>
      </c>
      <c r="I641" s="156">
        <f t="shared" si="292"/>
        <v>167358.80000000002</v>
      </c>
      <c r="J641" s="153">
        <f>J643</f>
        <v>28312.2</v>
      </c>
      <c r="K641" s="153">
        <f>K643</f>
        <v>138787.9</v>
      </c>
      <c r="L641" s="153">
        <f t="shared" ref="L641:M641" si="297">L643</f>
        <v>0</v>
      </c>
      <c r="M641" s="155">
        <f t="shared" si="297"/>
        <v>258.7</v>
      </c>
      <c r="N641" s="156">
        <f>N643</f>
        <v>165867.63100000002</v>
      </c>
      <c r="O641" s="153">
        <f t="shared" ref="O641:R641" si="298">O643</f>
        <v>28312.2</v>
      </c>
      <c r="P641" s="153">
        <f t="shared" si="298"/>
        <v>137296.731</v>
      </c>
      <c r="Q641" s="153">
        <f t="shared" si="298"/>
        <v>0</v>
      </c>
      <c r="R641" s="154">
        <f t="shared" si="298"/>
        <v>258.7</v>
      </c>
      <c r="S641" s="157">
        <f t="shared" si="295"/>
        <v>-1491.1689999999944</v>
      </c>
      <c r="T641" s="153">
        <f t="shared" si="295"/>
        <v>0</v>
      </c>
      <c r="U641" s="153">
        <f t="shared" si="295"/>
        <v>-1491.1689999999944</v>
      </c>
      <c r="V641" s="153">
        <f t="shared" si="295"/>
        <v>0</v>
      </c>
      <c r="W641" s="155">
        <f t="shared" si="295"/>
        <v>0</v>
      </c>
      <c r="X641" s="156">
        <f t="shared" si="289"/>
        <v>99.108998749991045</v>
      </c>
      <c r="Y641" s="153">
        <f t="shared" si="289"/>
        <v>100</v>
      </c>
      <c r="Z641" s="153">
        <f t="shared" si="289"/>
        <v>98.925577085610499</v>
      </c>
      <c r="AA641" s="153">
        <f t="shared" si="289"/>
        <v>0</v>
      </c>
      <c r="AB641" s="154">
        <f t="shared" si="289"/>
        <v>100</v>
      </c>
      <c r="AC641" s="147"/>
      <c r="AD641" s="167"/>
      <c r="AE641" s="167"/>
    </row>
    <row r="642" spans="1:31" s="170" customFormat="1" ht="12.95" customHeight="1" x14ac:dyDescent="0.2">
      <c r="A642" s="158"/>
      <c r="B642" s="158">
        <v>634</v>
      </c>
      <c r="C642" s="152" t="s">
        <v>1288</v>
      </c>
      <c r="D642" s="156">
        <f t="shared" si="290"/>
        <v>82012.100000000006</v>
      </c>
      <c r="E642" s="153">
        <f>SUM(E644:E666)</f>
        <v>26436.600000000002</v>
      </c>
      <c r="F642" s="153">
        <f t="shared" ref="F642:H642" si="299">SUM(F644:F666)</f>
        <v>54963.5</v>
      </c>
      <c r="G642" s="153">
        <f t="shared" si="299"/>
        <v>612.00000000000011</v>
      </c>
      <c r="H642" s="154">
        <f t="shared" si="299"/>
        <v>0</v>
      </c>
      <c r="I642" s="156">
        <f t="shared" si="292"/>
        <v>83232.100000000006</v>
      </c>
      <c r="J642" s="153">
        <f>SUM(J644:J666)</f>
        <v>26436.600000000002</v>
      </c>
      <c r="K642" s="153">
        <f>SUM(K644:K666)</f>
        <v>55113.100000000006</v>
      </c>
      <c r="L642" s="153">
        <f t="shared" ref="L642:M642" si="300">SUM(L644:L666)</f>
        <v>612.00000000000011</v>
      </c>
      <c r="M642" s="155">
        <f t="shared" si="300"/>
        <v>1070.3999999999999</v>
      </c>
      <c r="N642" s="156">
        <f>SUM(N644:N666)</f>
        <v>82484.011800000007</v>
      </c>
      <c r="O642" s="153">
        <f t="shared" ref="O642:R642" si="301">SUM(O644:O666)</f>
        <v>26436.600000000002</v>
      </c>
      <c r="P642" s="153">
        <f t="shared" si="301"/>
        <v>54365.011800000007</v>
      </c>
      <c r="Q642" s="153">
        <f t="shared" si="301"/>
        <v>612.00000000000011</v>
      </c>
      <c r="R642" s="154">
        <f t="shared" si="301"/>
        <v>1070.3999999999999</v>
      </c>
      <c r="S642" s="157">
        <f t="shared" si="295"/>
        <v>-748.08819999999832</v>
      </c>
      <c r="T642" s="153">
        <f t="shared" si="295"/>
        <v>0</v>
      </c>
      <c r="U642" s="153">
        <f t="shared" si="295"/>
        <v>-748.08819999999832</v>
      </c>
      <c r="V642" s="153">
        <f t="shared" si="295"/>
        <v>0</v>
      </c>
      <c r="W642" s="155">
        <f t="shared" si="295"/>
        <v>0</v>
      </c>
      <c r="X642" s="156">
        <f t="shared" si="289"/>
        <v>99.101202300554718</v>
      </c>
      <c r="Y642" s="153">
        <f t="shared" si="289"/>
        <v>100</v>
      </c>
      <c r="Z642" s="153">
        <f t="shared" si="289"/>
        <v>98.642630880861361</v>
      </c>
      <c r="AA642" s="153">
        <f t="shared" si="289"/>
        <v>100</v>
      </c>
      <c r="AB642" s="154">
        <f t="shared" si="289"/>
        <v>100</v>
      </c>
      <c r="AC642" s="147"/>
      <c r="AD642" s="167"/>
      <c r="AE642" s="167"/>
    </row>
    <row r="643" spans="1:31" ht="12.95" customHeight="1" x14ac:dyDescent="0.25">
      <c r="A643" s="171">
        <v>1574</v>
      </c>
      <c r="B643" s="158">
        <v>635</v>
      </c>
      <c r="C643" s="159" t="s">
        <v>1313</v>
      </c>
      <c r="D643" s="160">
        <f t="shared" si="290"/>
        <v>162493.30000000002</v>
      </c>
      <c r="E643" s="161">
        <v>28312.2</v>
      </c>
      <c r="F643" s="161">
        <v>134181.1</v>
      </c>
      <c r="G643" s="161">
        <v>0</v>
      </c>
      <c r="H643" s="162">
        <v>0</v>
      </c>
      <c r="I643" s="160">
        <f t="shared" si="292"/>
        <v>167358.80000000002</v>
      </c>
      <c r="J643" s="161">
        <v>28312.2</v>
      </c>
      <c r="K643" s="161">
        <v>138787.9</v>
      </c>
      <c r="L643" s="161">
        <v>0</v>
      </c>
      <c r="M643" s="163">
        <v>258.7</v>
      </c>
      <c r="N643" s="160">
        <f t="shared" ref="N643:N666" si="302">SUM(O643:R643)</f>
        <v>165867.63100000002</v>
      </c>
      <c r="O643" s="161">
        <v>28312.2</v>
      </c>
      <c r="P643" s="161">
        <v>137296.731</v>
      </c>
      <c r="Q643" s="161">
        <v>0</v>
      </c>
      <c r="R643" s="162">
        <v>258.7</v>
      </c>
      <c r="S643" s="164">
        <f t="shared" si="295"/>
        <v>-1491.1689999999944</v>
      </c>
      <c r="T643" s="161">
        <f t="shared" si="295"/>
        <v>0</v>
      </c>
      <c r="U643" s="161">
        <f t="shared" si="295"/>
        <v>-1491.1689999999944</v>
      </c>
      <c r="V643" s="161">
        <f t="shared" si="295"/>
        <v>0</v>
      </c>
      <c r="W643" s="163">
        <f t="shared" si="295"/>
        <v>0</v>
      </c>
      <c r="X643" s="160">
        <f t="shared" si="289"/>
        <v>99.108998749991045</v>
      </c>
      <c r="Y643" s="161">
        <f t="shared" si="289"/>
        <v>100</v>
      </c>
      <c r="Z643" s="161">
        <f t="shared" si="289"/>
        <v>98.925577085610499</v>
      </c>
      <c r="AA643" s="161">
        <f t="shared" si="289"/>
        <v>0</v>
      </c>
      <c r="AB643" s="162">
        <f t="shared" si="289"/>
        <v>100</v>
      </c>
      <c r="AC643" s="165"/>
      <c r="AD643" s="166"/>
      <c r="AE643" s="167"/>
    </row>
    <row r="644" spans="1:31" ht="12.95" customHeight="1" x14ac:dyDescent="0.25">
      <c r="A644" s="171">
        <v>1575</v>
      </c>
      <c r="B644" s="158">
        <v>637</v>
      </c>
      <c r="C644" s="159" t="s">
        <v>1797</v>
      </c>
      <c r="D644" s="160">
        <f>SUM(E644:H644)</f>
        <v>3252</v>
      </c>
      <c r="E644" s="161">
        <v>1272.0999999999999</v>
      </c>
      <c r="F644" s="161">
        <v>1979.9</v>
      </c>
      <c r="G644" s="161">
        <v>0</v>
      </c>
      <c r="H644" s="162">
        <v>0</v>
      </c>
      <c r="I644" s="160">
        <f>SUM(J644:M644)</f>
        <v>3271.3</v>
      </c>
      <c r="J644" s="161">
        <v>1272.0999999999999</v>
      </c>
      <c r="K644" s="161">
        <v>1979.9</v>
      </c>
      <c r="L644" s="161">
        <v>0</v>
      </c>
      <c r="M644" s="163">
        <v>19.3</v>
      </c>
      <c r="N644" s="160">
        <f>SUM(O644:R644)</f>
        <v>3271.3</v>
      </c>
      <c r="O644" s="161">
        <v>1272.0999999999999</v>
      </c>
      <c r="P644" s="161">
        <v>1979.9</v>
      </c>
      <c r="Q644" s="161">
        <v>0</v>
      </c>
      <c r="R644" s="162">
        <v>19.3</v>
      </c>
      <c r="S644" s="164">
        <f>N644-I644</f>
        <v>0</v>
      </c>
      <c r="T644" s="161">
        <f>O644-J644</f>
        <v>0</v>
      </c>
      <c r="U644" s="161">
        <f>P644-K644</f>
        <v>0</v>
      </c>
      <c r="V644" s="161">
        <f>Q644-L644</f>
        <v>0</v>
      </c>
      <c r="W644" s="163">
        <f>R644-M644</f>
        <v>0</v>
      </c>
      <c r="X644" s="160">
        <f>IF(I644=0,0,N644/I644*100)</f>
        <v>100</v>
      </c>
      <c r="Y644" s="161">
        <f>IF(J644=0,0,O644/J644*100)</f>
        <v>100</v>
      </c>
      <c r="Z644" s="161">
        <f>IF(K644=0,0,P644/K644*100)</f>
        <v>100</v>
      </c>
      <c r="AA644" s="161">
        <f>IF(L644=0,0,Q644/L644*100)</f>
        <v>0</v>
      </c>
      <c r="AB644" s="162">
        <f>IF(M644=0,0,R644/M644*100)</f>
        <v>100</v>
      </c>
      <c r="AC644" s="165"/>
      <c r="AD644" s="166"/>
      <c r="AE644" s="167"/>
    </row>
    <row r="645" spans="1:31" ht="12.95" customHeight="1" x14ac:dyDescent="0.25">
      <c r="A645" s="171">
        <v>1576</v>
      </c>
      <c r="B645" s="158">
        <v>636</v>
      </c>
      <c r="C645" s="159" t="s">
        <v>1798</v>
      </c>
      <c r="D645" s="160">
        <f t="shared" si="290"/>
        <v>3418.8999999999996</v>
      </c>
      <c r="E645" s="161">
        <v>1219.3</v>
      </c>
      <c r="F645" s="161">
        <v>2098.1</v>
      </c>
      <c r="G645" s="161">
        <v>101.5</v>
      </c>
      <c r="H645" s="162">
        <v>0</v>
      </c>
      <c r="I645" s="160">
        <f t="shared" si="292"/>
        <v>3438.7999999999997</v>
      </c>
      <c r="J645" s="161">
        <v>1219.3</v>
      </c>
      <c r="K645" s="161">
        <v>2098.1</v>
      </c>
      <c r="L645" s="161">
        <v>101.5</v>
      </c>
      <c r="M645" s="163">
        <v>19.899999999999999</v>
      </c>
      <c r="N645" s="160">
        <f t="shared" si="302"/>
        <v>3414.2422000000001</v>
      </c>
      <c r="O645" s="161">
        <v>1219.3</v>
      </c>
      <c r="P645" s="161">
        <v>2073.5421999999999</v>
      </c>
      <c r="Q645" s="161">
        <v>101.5</v>
      </c>
      <c r="R645" s="162">
        <v>19.899999999999999</v>
      </c>
      <c r="S645" s="164">
        <f t="shared" si="295"/>
        <v>-24.557799999999588</v>
      </c>
      <c r="T645" s="161">
        <f t="shared" si="295"/>
        <v>0</v>
      </c>
      <c r="U645" s="161">
        <f t="shared" si="295"/>
        <v>-24.557800000000043</v>
      </c>
      <c r="V645" s="161">
        <f t="shared" si="295"/>
        <v>0</v>
      </c>
      <c r="W645" s="163">
        <f t="shared" si="295"/>
        <v>0</v>
      </c>
      <c r="X645" s="160">
        <f t="shared" si="289"/>
        <v>99.28586134698152</v>
      </c>
      <c r="Y645" s="161">
        <f t="shared" si="289"/>
        <v>100</v>
      </c>
      <c r="Z645" s="161">
        <f t="shared" si="289"/>
        <v>98.82952194842953</v>
      </c>
      <c r="AA645" s="161">
        <f t="shared" si="289"/>
        <v>100</v>
      </c>
      <c r="AB645" s="162">
        <f t="shared" si="289"/>
        <v>100</v>
      </c>
      <c r="AC645" s="165"/>
      <c r="AD645" s="166"/>
      <c r="AE645" s="167"/>
    </row>
    <row r="646" spans="1:31" ht="12.95" customHeight="1" x14ac:dyDescent="0.25">
      <c r="A646" s="171">
        <v>1577</v>
      </c>
      <c r="B646" s="158">
        <v>638</v>
      </c>
      <c r="C646" s="159" t="s">
        <v>1799</v>
      </c>
      <c r="D646" s="160">
        <f t="shared" si="290"/>
        <v>2159.6000000000004</v>
      </c>
      <c r="E646" s="161">
        <v>952.7</v>
      </c>
      <c r="F646" s="161">
        <v>1206.9000000000001</v>
      </c>
      <c r="G646" s="161">
        <v>0</v>
      </c>
      <c r="H646" s="162">
        <v>0</v>
      </c>
      <c r="I646" s="160">
        <f t="shared" si="292"/>
        <v>2172.9</v>
      </c>
      <c r="J646" s="161">
        <v>952.7</v>
      </c>
      <c r="K646" s="161">
        <v>1206.8999999999999</v>
      </c>
      <c r="L646" s="161">
        <v>0</v>
      </c>
      <c r="M646" s="163">
        <v>13.3</v>
      </c>
      <c r="N646" s="160">
        <f t="shared" si="302"/>
        <v>2171.3266000000003</v>
      </c>
      <c r="O646" s="161">
        <v>952.7</v>
      </c>
      <c r="P646" s="161">
        <v>1205.3265999999999</v>
      </c>
      <c r="Q646" s="161">
        <v>0</v>
      </c>
      <c r="R646" s="162">
        <v>13.3</v>
      </c>
      <c r="S646" s="164">
        <f t="shared" si="295"/>
        <v>-1.573399999999765</v>
      </c>
      <c r="T646" s="161">
        <f t="shared" si="295"/>
        <v>0</v>
      </c>
      <c r="U646" s="161">
        <f t="shared" si="295"/>
        <v>-1.5733999999999924</v>
      </c>
      <c r="V646" s="161">
        <f t="shared" si="295"/>
        <v>0</v>
      </c>
      <c r="W646" s="163">
        <f t="shared" si="295"/>
        <v>0</v>
      </c>
      <c r="X646" s="160">
        <f t="shared" si="289"/>
        <v>99.927589856873311</v>
      </c>
      <c r="Y646" s="161">
        <f t="shared" si="289"/>
        <v>100</v>
      </c>
      <c r="Z646" s="161">
        <f t="shared" si="289"/>
        <v>99.86963294390587</v>
      </c>
      <c r="AA646" s="161">
        <f t="shared" si="289"/>
        <v>0</v>
      </c>
      <c r="AB646" s="162">
        <f t="shared" si="289"/>
        <v>100</v>
      </c>
      <c r="AC646" s="165"/>
      <c r="AD646" s="166"/>
      <c r="AE646" s="167"/>
    </row>
    <row r="647" spans="1:31" ht="12.95" customHeight="1" x14ac:dyDescent="0.25">
      <c r="A647" s="171">
        <v>1578</v>
      </c>
      <c r="B647" s="158">
        <v>639</v>
      </c>
      <c r="C647" s="159" t="s">
        <v>1800</v>
      </c>
      <c r="D647" s="160">
        <f t="shared" si="290"/>
        <v>4064.4</v>
      </c>
      <c r="E647" s="161">
        <v>1495.5</v>
      </c>
      <c r="F647" s="161">
        <v>2568.9</v>
      </c>
      <c r="G647" s="161">
        <v>0</v>
      </c>
      <c r="H647" s="162">
        <v>0</v>
      </c>
      <c r="I647" s="160">
        <f t="shared" si="292"/>
        <v>4094.6</v>
      </c>
      <c r="J647" s="161">
        <v>1495.5</v>
      </c>
      <c r="K647" s="161">
        <v>2568.9</v>
      </c>
      <c r="L647" s="161">
        <v>0</v>
      </c>
      <c r="M647" s="163">
        <v>30.2</v>
      </c>
      <c r="N647" s="160">
        <f t="shared" si="302"/>
        <v>4007.3191999999999</v>
      </c>
      <c r="O647" s="161">
        <v>1495.5</v>
      </c>
      <c r="P647" s="161">
        <v>2481.6192000000001</v>
      </c>
      <c r="Q647" s="161">
        <v>0</v>
      </c>
      <c r="R647" s="162">
        <v>30.2</v>
      </c>
      <c r="S647" s="164">
        <f t="shared" si="295"/>
        <v>-87.280799999999999</v>
      </c>
      <c r="T647" s="161">
        <f t="shared" si="295"/>
        <v>0</v>
      </c>
      <c r="U647" s="161">
        <f t="shared" si="295"/>
        <v>-87.280799999999999</v>
      </c>
      <c r="V647" s="161">
        <f t="shared" si="295"/>
        <v>0</v>
      </c>
      <c r="W647" s="163">
        <f t="shared" si="295"/>
        <v>0</v>
      </c>
      <c r="X647" s="160">
        <f t="shared" si="289"/>
        <v>97.868392516973586</v>
      </c>
      <c r="Y647" s="161">
        <f t="shared" si="289"/>
        <v>100</v>
      </c>
      <c r="Z647" s="161">
        <f t="shared" si="289"/>
        <v>96.602405698937289</v>
      </c>
      <c r="AA647" s="161">
        <f t="shared" si="289"/>
        <v>0</v>
      </c>
      <c r="AB647" s="162">
        <f t="shared" si="289"/>
        <v>100</v>
      </c>
      <c r="AC647" s="165"/>
      <c r="AD647" s="166"/>
      <c r="AE647" s="167"/>
    </row>
    <row r="648" spans="1:31" ht="12.95" customHeight="1" x14ac:dyDescent="0.25">
      <c r="A648" s="171">
        <v>1579</v>
      </c>
      <c r="B648" s="158">
        <v>640</v>
      </c>
      <c r="C648" s="159" t="s">
        <v>1801</v>
      </c>
      <c r="D648" s="160">
        <f t="shared" si="290"/>
        <v>2586.1000000000004</v>
      </c>
      <c r="E648" s="161">
        <v>1042.9000000000001</v>
      </c>
      <c r="F648" s="161">
        <v>1543.2</v>
      </c>
      <c r="G648" s="161">
        <v>0</v>
      </c>
      <c r="H648" s="162">
        <v>0</v>
      </c>
      <c r="I648" s="160">
        <f t="shared" si="292"/>
        <v>2597.8000000000002</v>
      </c>
      <c r="J648" s="161">
        <v>1042.9000000000001</v>
      </c>
      <c r="K648" s="161">
        <v>1543.2</v>
      </c>
      <c r="L648" s="161">
        <v>0</v>
      </c>
      <c r="M648" s="163">
        <v>11.7</v>
      </c>
      <c r="N648" s="160">
        <f t="shared" si="302"/>
        <v>2597.5748999999996</v>
      </c>
      <c r="O648" s="161">
        <v>1042.9000000000001</v>
      </c>
      <c r="P648" s="161">
        <v>1542.9748999999999</v>
      </c>
      <c r="Q648" s="161">
        <v>0</v>
      </c>
      <c r="R648" s="162">
        <v>11.7</v>
      </c>
      <c r="S648" s="164">
        <f t="shared" si="295"/>
        <v>-0.22510000000056607</v>
      </c>
      <c r="T648" s="161">
        <f t="shared" si="295"/>
        <v>0</v>
      </c>
      <c r="U648" s="161">
        <f t="shared" si="295"/>
        <v>-0.22510000000011132</v>
      </c>
      <c r="V648" s="161">
        <f t="shared" si="295"/>
        <v>0</v>
      </c>
      <c r="W648" s="163">
        <f t="shared" si="295"/>
        <v>0</v>
      </c>
      <c r="X648" s="160">
        <f t="shared" si="289"/>
        <v>99.991334975748686</v>
      </c>
      <c r="Y648" s="161">
        <f t="shared" si="289"/>
        <v>100</v>
      </c>
      <c r="Z648" s="161">
        <f t="shared" si="289"/>
        <v>99.98541342664592</v>
      </c>
      <c r="AA648" s="161">
        <f t="shared" si="289"/>
        <v>0</v>
      </c>
      <c r="AB648" s="162">
        <f t="shared" si="289"/>
        <v>100</v>
      </c>
      <c r="AC648" s="165"/>
      <c r="AD648" s="166"/>
      <c r="AE648" s="167"/>
    </row>
    <row r="649" spans="1:31" ht="12.95" customHeight="1" x14ac:dyDescent="0.25">
      <c r="A649" s="171">
        <v>1580</v>
      </c>
      <c r="B649" s="158">
        <v>641</v>
      </c>
      <c r="C649" s="159" t="s">
        <v>1802</v>
      </c>
      <c r="D649" s="160">
        <f t="shared" si="290"/>
        <v>2839.7000000000003</v>
      </c>
      <c r="E649" s="161">
        <v>1166.5999999999999</v>
      </c>
      <c r="F649" s="161">
        <v>1648.7</v>
      </c>
      <c r="G649" s="161">
        <v>24.4</v>
      </c>
      <c r="H649" s="162">
        <v>0</v>
      </c>
      <c r="I649" s="160">
        <f t="shared" si="292"/>
        <v>2856.9</v>
      </c>
      <c r="J649" s="161">
        <v>1166.5999999999999</v>
      </c>
      <c r="K649" s="161">
        <v>1648.7</v>
      </c>
      <c r="L649" s="161">
        <v>24.4</v>
      </c>
      <c r="M649" s="163">
        <v>17.2</v>
      </c>
      <c r="N649" s="160">
        <f t="shared" si="302"/>
        <v>2838.6383999999998</v>
      </c>
      <c r="O649" s="161">
        <v>1166.5999999999999</v>
      </c>
      <c r="P649" s="161">
        <v>1630.4384</v>
      </c>
      <c r="Q649" s="161">
        <v>24.4</v>
      </c>
      <c r="R649" s="162">
        <v>17.2</v>
      </c>
      <c r="S649" s="164">
        <f t="shared" si="295"/>
        <v>-18.261600000000271</v>
      </c>
      <c r="T649" s="161">
        <f t="shared" si="295"/>
        <v>0</v>
      </c>
      <c r="U649" s="161">
        <f t="shared" si="295"/>
        <v>-18.261600000000044</v>
      </c>
      <c r="V649" s="161">
        <f t="shared" si="295"/>
        <v>0</v>
      </c>
      <c r="W649" s="163">
        <f t="shared" si="295"/>
        <v>0</v>
      </c>
      <c r="X649" s="160">
        <f t="shared" si="289"/>
        <v>99.360789667121693</v>
      </c>
      <c r="Y649" s="161">
        <f t="shared" si="289"/>
        <v>100</v>
      </c>
      <c r="Z649" s="161">
        <f t="shared" si="289"/>
        <v>98.892363680475526</v>
      </c>
      <c r="AA649" s="161">
        <f t="shared" si="289"/>
        <v>100</v>
      </c>
      <c r="AB649" s="162">
        <f t="shared" si="289"/>
        <v>100</v>
      </c>
      <c r="AC649" s="165"/>
      <c r="AD649" s="166"/>
      <c r="AE649" s="167"/>
    </row>
    <row r="650" spans="1:31" ht="12.95" customHeight="1" x14ac:dyDescent="0.25">
      <c r="A650" s="171">
        <v>1581</v>
      </c>
      <c r="B650" s="158">
        <v>642</v>
      </c>
      <c r="C650" s="159" t="s">
        <v>1803</v>
      </c>
      <c r="D650" s="160">
        <f t="shared" si="290"/>
        <v>2097.6999999999998</v>
      </c>
      <c r="E650" s="161">
        <v>1011</v>
      </c>
      <c r="F650" s="161">
        <v>1086.7</v>
      </c>
      <c r="G650" s="161">
        <v>0</v>
      </c>
      <c r="H650" s="162">
        <v>0</v>
      </c>
      <c r="I650" s="160">
        <f t="shared" si="292"/>
        <v>2116.6999999999998</v>
      </c>
      <c r="J650" s="161">
        <v>1011</v>
      </c>
      <c r="K650" s="161">
        <v>1086.6999999999998</v>
      </c>
      <c r="L650" s="161">
        <v>0</v>
      </c>
      <c r="M650" s="163">
        <v>19</v>
      </c>
      <c r="N650" s="160">
        <f t="shared" si="302"/>
        <v>1863.6839</v>
      </c>
      <c r="O650" s="161">
        <v>1011</v>
      </c>
      <c r="P650" s="161">
        <v>833.68390000000011</v>
      </c>
      <c r="Q650" s="161">
        <v>0</v>
      </c>
      <c r="R650" s="162">
        <v>19</v>
      </c>
      <c r="S650" s="164">
        <f t="shared" si="295"/>
        <v>-253.01609999999982</v>
      </c>
      <c r="T650" s="161">
        <f t="shared" si="295"/>
        <v>0</v>
      </c>
      <c r="U650" s="161">
        <f t="shared" si="295"/>
        <v>-253.01609999999971</v>
      </c>
      <c r="V650" s="161">
        <f t="shared" si="295"/>
        <v>0</v>
      </c>
      <c r="W650" s="163">
        <f t="shared" si="295"/>
        <v>0</v>
      </c>
      <c r="X650" s="160">
        <f t="shared" si="289"/>
        <v>88.046671705957394</v>
      </c>
      <c r="Y650" s="161">
        <f t="shared" si="289"/>
        <v>100</v>
      </c>
      <c r="Z650" s="161">
        <f t="shared" si="289"/>
        <v>76.717024017668194</v>
      </c>
      <c r="AA650" s="161">
        <f t="shared" si="289"/>
        <v>0</v>
      </c>
      <c r="AB650" s="162">
        <f t="shared" si="289"/>
        <v>100</v>
      </c>
      <c r="AC650" s="165"/>
      <c r="AD650" s="166"/>
      <c r="AE650" s="167"/>
    </row>
    <row r="651" spans="1:31" ht="12.95" customHeight="1" x14ac:dyDescent="0.25">
      <c r="A651" s="171">
        <v>1582</v>
      </c>
      <c r="B651" s="158">
        <v>643</v>
      </c>
      <c r="C651" s="159" t="s">
        <v>1804</v>
      </c>
      <c r="D651" s="160">
        <f t="shared" si="290"/>
        <v>2154.8000000000002</v>
      </c>
      <c r="E651" s="161">
        <v>987.5</v>
      </c>
      <c r="F651" s="161">
        <v>1167.3</v>
      </c>
      <c r="G651" s="161">
        <v>0</v>
      </c>
      <c r="H651" s="162">
        <v>0</v>
      </c>
      <c r="I651" s="160">
        <f t="shared" si="292"/>
        <v>2165.1000000000004</v>
      </c>
      <c r="J651" s="161">
        <v>987.5</v>
      </c>
      <c r="K651" s="161">
        <v>1167.3</v>
      </c>
      <c r="L651" s="161">
        <v>0</v>
      </c>
      <c r="M651" s="163">
        <v>10.3</v>
      </c>
      <c r="N651" s="160">
        <f t="shared" si="302"/>
        <v>2156.7828</v>
      </c>
      <c r="O651" s="161">
        <v>987.5</v>
      </c>
      <c r="P651" s="161">
        <v>1158.9827999999998</v>
      </c>
      <c r="Q651" s="161">
        <v>0</v>
      </c>
      <c r="R651" s="162">
        <v>10.3</v>
      </c>
      <c r="S651" s="164">
        <f t="shared" si="295"/>
        <v>-8.3172000000004118</v>
      </c>
      <c r="T651" s="161">
        <f t="shared" si="295"/>
        <v>0</v>
      </c>
      <c r="U651" s="161">
        <f t="shared" si="295"/>
        <v>-8.3172000000001844</v>
      </c>
      <c r="V651" s="161">
        <f t="shared" si="295"/>
        <v>0</v>
      </c>
      <c r="W651" s="163">
        <f t="shared" si="295"/>
        <v>0</v>
      </c>
      <c r="X651" s="160">
        <f t="shared" si="289"/>
        <v>99.615851461826225</v>
      </c>
      <c r="Y651" s="161">
        <f t="shared" si="289"/>
        <v>100</v>
      </c>
      <c r="Z651" s="161">
        <f t="shared" si="289"/>
        <v>99.287483937291171</v>
      </c>
      <c r="AA651" s="161">
        <f t="shared" si="289"/>
        <v>0</v>
      </c>
      <c r="AB651" s="162">
        <f t="shared" si="289"/>
        <v>100</v>
      </c>
      <c r="AC651" s="165"/>
      <c r="AD651" s="166"/>
      <c r="AE651" s="167"/>
    </row>
    <row r="652" spans="1:31" ht="12.95" customHeight="1" x14ac:dyDescent="0.25">
      <c r="A652" s="171">
        <v>1583</v>
      </c>
      <c r="B652" s="158">
        <v>644</v>
      </c>
      <c r="C652" s="159" t="s">
        <v>1805</v>
      </c>
      <c r="D652" s="160">
        <f t="shared" si="290"/>
        <v>4404.3999999999996</v>
      </c>
      <c r="E652" s="161">
        <v>1406.5</v>
      </c>
      <c r="F652" s="161">
        <v>2997.9</v>
      </c>
      <c r="G652" s="161">
        <v>0</v>
      </c>
      <c r="H652" s="162">
        <v>0</v>
      </c>
      <c r="I652" s="160">
        <f t="shared" si="292"/>
        <v>4518</v>
      </c>
      <c r="J652" s="161">
        <v>1406.5</v>
      </c>
      <c r="K652" s="161">
        <v>3063.8</v>
      </c>
      <c r="L652" s="161">
        <v>0</v>
      </c>
      <c r="M652" s="163">
        <v>47.7</v>
      </c>
      <c r="N652" s="160">
        <f t="shared" si="302"/>
        <v>4517.9283000000005</v>
      </c>
      <c r="O652" s="161">
        <v>1406.5</v>
      </c>
      <c r="P652" s="161">
        <v>3063.7283000000002</v>
      </c>
      <c r="Q652" s="161">
        <v>0</v>
      </c>
      <c r="R652" s="162">
        <v>47.7</v>
      </c>
      <c r="S652" s="164">
        <f t="shared" si="295"/>
        <v>-7.16999999995096E-2</v>
      </c>
      <c r="T652" s="161">
        <f t="shared" si="295"/>
        <v>0</v>
      </c>
      <c r="U652" s="161">
        <f t="shared" si="295"/>
        <v>-7.1699999999964348E-2</v>
      </c>
      <c r="V652" s="161">
        <f t="shared" si="295"/>
        <v>0</v>
      </c>
      <c r="W652" s="163">
        <f t="shared" si="295"/>
        <v>0</v>
      </c>
      <c r="X652" s="160">
        <f t="shared" si="289"/>
        <v>99.998413014608246</v>
      </c>
      <c r="Y652" s="161">
        <f t="shared" si="289"/>
        <v>100</v>
      </c>
      <c r="Z652" s="161">
        <f t="shared" si="289"/>
        <v>99.997659768914431</v>
      </c>
      <c r="AA652" s="161">
        <f t="shared" si="289"/>
        <v>0</v>
      </c>
      <c r="AB652" s="162">
        <f t="shared" si="289"/>
        <v>100</v>
      </c>
      <c r="AC652" s="165"/>
      <c r="AD652" s="166"/>
      <c r="AE652" s="167"/>
    </row>
    <row r="653" spans="1:31" ht="12.95" customHeight="1" x14ac:dyDescent="0.25">
      <c r="A653" s="171">
        <v>1584</v>
      </c>
      <c r="B653" s="158">
        <v>645</v>
      </c>
      <c r="C653" s="159" t="s">
        <v>1806</v>
      </c>
      <c r="D653" s="160">
        <f t="shared" si="290"/>
        <v>2671.4</v>
      </c>
      <c r="E653" s="161">
        <v>1158.2</v>
      </c>
      <c r="F653" s="161">
        <v>1513.2</v>
      </c>
      <c r="G653" s="161">
        <v>0</v>
      </c>
      <c r="H653" s="162">
        <v>0</v>
      </c>
      <c r="I653" s="160">
        <f t="shared" si="292"/>
        <v>2682.4</v>
      </c>
      <c r="J653" s="161">
        <v>1158.2</v>
      </c>
      <c r="K653" s="161">
        <v>1513.2</v>
      </c>
      <c r="L653" s="161">
        <v>0</v>
      </c>
      <c r="M653" s="163">
        <v>11</v>
      </c>
      <c r="N653" s="160">
        <f t="shared" si="302"/>
        <v>2568.0137000000004</v>
      </c>
      <c r="O653" s="161">
        <v>1158.2</v>
      </c>
      <c r="P653" s="161">
        <v>1398.8137000000002</v>
      </c>
      <c r="Q653" s="161">
        <v>0</v>
      </c>
      <c r="R653" s="162">
        <v>11</v>
      </c>
      <c r="S653" s="164">
        <f t="shared" si="295"/>
        <v>-114.38629999999966</v>
      </c>
      <c r="T653" s="161">
        <f t="shared" si="295"/>
        <v>0</v>
      </c>
      <c r="U653" s="161">
        <f t="shared" si="295"/>
        <v>-114.38629999999989</v>
      </c>
      <c r="V653" s="161">
        <f t="shared" si="295"/>
        <v>0</v>
      </c>
      <c r="W653" s="163">
        <f t="shared" si="295"/>
        <v>0</v>
      </c>
      <c r="X653" s="160">
        <f t="shared" si="289"/>
        <v>95.735673277661803</v>
      </c>
      <c r="Y653" s="161">
        <f t="shared" si="289"/>
        <v>100</v>
      </c>
      <c r="Z653" s="161">
        <f t="shared" si="289"/>
        <v>92.440767909066892</v>
      </c>
      <c r="AA653" s="161">
        <f t="shared" si="289"/>
        <v>0</v>
      </c>
      <c r="AB653" s="162">
        <f t="shared" si="289"/>
        <v>100</v>
      </c>
      <c r="AC653" s="165"/>
      <c r="AD653" s="166"/>
      <c r="AE653" s="167"/>
    </row>
    <row r="654" spans="1:31" ht="12.95" customHeight="1" x14ac:dyDescent="0.25">
      <c r="A654" s="171">
        <v>1585</v>
      </c>
      <c r="B654" s="158">
        <v>646</v>
      </c>
      <c r="C654" s="159" t="s">
        <v>1807</v>
      </c>
      <c r="D654" s="160">
        <f t="shared" si="290"/>
        <v>2062.9</v>
      </c>
      <c r="E654" s="161">
        <v>480.6</v>
      </c>
      <c r="F654" s="161">
        <v>1576.4</v>
      </c>
      <c r="G654" s="161">
        <v>5.9</v>
      </c>
      <c r="H654" s="162">
        <v>0</v>
      </c>
      <c r="I654" s="160">
        <f t="shared" si="292"/>
        <v>2108.6</v>
      </c>
      <c r="J654" s="161">
        <v>480.6</v>
      </c>
      <c r="K654" s="161">
        <v>1576.4</v>
      </c>
      <c r="L654" s="161">
        <v>5.9</v>
      </c>
      <c r="M654" s="163">
        <v>45.7</v>
      </c>
      <c r="N654" s="160">
        <f t="shared" si="302"/>
        <v>2108.6</v>
      </c>
      <c r="O654" s="161">
        <v>480.6</v>
      </c>
      <c r="P654" s="161">
        <v>1576.4</v>
      </c>
      <c r="Q654" s="161">
        <v>5.9</v>
      </c>
      <c r="R654" s="162">
        <v>45.7</v>
      </c>
      <c r="S654" s="164">
        <f t="shared" si="295"/>
        <v>0</v>
      </c>
      <c r="T654" s="161">
        <f t="shared" si="295"/>
        <v>0</v>
      </c>
      <c r="U654" s="161">
        <f t="shared" si="295"/>
        <v>0</v>
      </c>
      <c r="V654" s="161">
        <f t="shared" si="295"/>
        <v>0</v>
      </c>
      <c r="W654" s="163">
        <f t="shared" si="295"/>
        <v>0</v>
      </c>
      <c r="X654" s="160">
        <f t="shared" si="289"/>
        <v>100</v>
      </c>
      <c r="Y654" s="161">
        <f t="shared" si="289"/>
        <v>100</v>
      </c>
      <c r="Z654" s="161">
        <f t="shared" si="289"/>
        <v>100</v>
      </c>
      <c r="AA654" s="161">
        <f t="shared" si="289"/>
        <v>100</v>
      </c>
      <c r="AB654" s="162">
        <f t="shared" si="289"/>
        <v>100</v>
      </c>
      <c r="AC654" s="165"/>
      <c r="AD654" s="166"/>
      <c r="AE654" s="167"/>
    </row>
    <row r="655" spans="1:31" ht="12.95" customHeight="1" x14ac:dyDescent="0.25">
      <c r="A655" s="171">
        <v>1586</v>
      </c>
      <c r="B655" s="158">
        <v>647</v>
      </c>
      <c r="C655" s="159" t="s">
        <v>1808</v>
      </c>
      <c r="D655" s="160">
        <f t="shared" si="290"/>
        <v>2856.2</v>
      </c>
      <c r="E655" s="161">
        <v>1016.7</v>
      </c>
      <c r="F655" s="161">
        <v>1839.5</v>
      </c>
      <c r="G655" s="161">
        <v>0</v>
      </c>
      <c r="H655" s="162">
        <v>0</v>
      </c>
      <c r="I655" s="160">
        <f t="shared" si="292"/>
        <v>2900.7</v>
      </c>
      <c r="J655" s="161">
        <v>1016.7</v>
      </c>
      <c r="K655" s="161">
        <v>1839.5</v>
      </c>
      <c r="L655" s="161">
        <v>0</v>
      </c>
      <c r="M655" s="163">
        <v>44.5</v>
      </c>
      <c r="N655" s="160">
        <f t="shared" si="302"/>
        <v>2900.6882999999998</v>
      </c>
      <c r="O655" s="161">
        <v>1016.7</v>
      </c>
      <c r="P655" s="161">
        <v>1839.4883</v>
      </c>
      <c r="Q655" s="161">
        <v>0</v>
      </c>
      <c r="R655" s="162">
        <v>44.5</v>
      </c>
      <c r="S655" s="164">
        <f t="shared" si="295"/>
        <v>-1.1700000000018917E-2</v>
      </c>
      <c r="T655" s="161">
        <f t="shared" si="295"/>
        <v>0</v>
      </c>
      <c r="U655" s="161">
        <f t="shared" si="295"/>
        <v>-1.1700000000018917E-2</v>
      </c>
      <c r="V655" s="161">
        <f t="shared" si="295"/>
        <v>0</v>
      </c>
      <c r="W655" s="163">
        <f t="shared" si="295"/>
        <v>0</v>
      </c>
      <c r="X655" s="160">
        <f t="shared" si="289"/>
        <v>99.999596649084694</v>
      </c>
      <c r="Y655" s="161">
        <f t="shared" si="289"/>
        <v>100</v>
      </c>
      <c r="Z655" s="161">
        <f t="shared" si="289"/>
        <v>99.999363957597183</v>
      </c>
      <c r="AA655" s="161">
        <f t="shared" si="289"/>
        <v>0</v>
      </c>
      <c r="AB655" s="162">
        <f t="shared" si="289"/>
        <v>100</v>
      </c>
      <c r="AC655" s="165"/>
      <c r="AD655" s="166"/>
      <c r="AE655" s="167"/>
    </row>
    <row r="656" spans="1:31" ht="12.95" customHeight="1" x14ac:dyDescent="0.25">
      <c r="A656" s="171">
        <v>1587</v>
      </c>
      <c r="B656" s="158">
        <v>648</v>
      </c>
      <c r="C656" s="159" t="s">
        <v>1809</v>
      </c>
      <c r="D656" s="160">
        <f t="shared" si="290"/>
        <v>3245.8</v>
      </c>
      <c r="E656" s="161">
        <v>1106.7</v>
      </c>
      <c r="F656" s="161">
        <v>2139.1</v>
      </c>
      <c r="G656" s="161">
        <v>0</v>
      </c>
      <c r="H656" s="162">
        <v>0</v>
      </c>
      <c r="I656" s="160">
        <f t="shared" si="292"/>
        <v>3273.8</v>
      </c>
      <c r="J656" s="161">
        <v>1106.7</v>
      </c>
      <c r="K656" s="161">
        <v>2139.1</v>
      </c>
      <c r="L656" s="161">
        <v>0</v>
      </c>
      <c r="M656" s="163">
        <v>28</v>
      </c>
      <c r="N656" s="160">
        <f t="shared" si="302"/>
        <v>3263.5344000000005</v>
      </c>
      <c r="O656" s="161">
        <v>1106.7</v>
      </c>
      <c r="P656" s="161">
        <v>2128.8344000000002</v>
      </c>
      <c r="Q656" s="161">
        <v>0</v>
      </c>
      <c r="R656" s="162">
        <v>28</v>
      </c>
      <c r="S656" s="164">
        <f t="shared" si="295"/>
        <v>-10.265599999999722</v>
      </c>
      <c r="T656" s="161">
        <f t="shared" si="295"/>
        <v>0</v>
      </c>
      <c r="U656" s="161">
        <f t="shared" si="295"/>
        <v>-10.265599999999722</v>
      </c>
      <c r="V656" s="161">
        <f t="shared" si="295"/>
        <v>0</v>
      </c>
      <c r="W656" s="163">
        <f t="shared" si="295"/>
        <v>0</v>
      </c>
      <c r="X656" s="160">
        <f t="shared" si="289"/>
        <v>99.686431669619409</v>
      </c>
      <c r="Y656" s="161">
        <f t="shared" si="289"/>
        <v>100</v>
      </c>
      <c r="Z656" s="161">
        <f t="shared" si="289"/>
        <v>99.520097237155824</v>
      </c>
      <c r="AA656" s="161">
        <f t="shared" si="289"/>
        <v>0</v>
      </c>
      <c r="AB656" s="162">
        <f t="shared" si="289"/>
        <v>100</v>
      </c>
      <c r="AC656" s="165"/>
      <c r="AD656" s="166"/>
      <c r="AE656" s="167"/>
    </row>
    <row r="657" spans="1:31" ht="12.95" customHeight="1" x14ac:dyDescent="0.25">
      <c r="A657" s="171">
        <v>1588</v>
      </c>
      <c r="B657" s="158">
        <v>649</v>
      </c>
      <c r="C657" s="159" t="s">
        <v>1810</v>
      </c>
      <c r="D657" s="160">
        <f t="shared" si="290"/>
        <v>3528.6</v>
      </c>
      <c r="E657" s="161">
        <v>1194.4000000000001</v>
      </c>
      <c r="F657" s="161">
        <v>2334.1999999999998</v>
      </c>
      <c r="G657" s="161">
        <v>0</v>
      </c>
      <c r="H657" s="162">
        <v>0</v>
      </c>
      <c r="I657" s="160">
        <f t="shared" si="292"/>
        <v>3553.2999999999997</v>
      </c>
      <c r="J657" s="161">
        <v>1194.4000000000001</v>
      </c>
      <c r="K657" s="161">
        <v>2334.1999999999998</v>
      </c>
      <c r="L657" s="161">
        <v>0</v>
      </c>
      <c r="M657" s="163">
        <v>24.7</v>
      </c>
      <c r="N657" s="160">
        <f t="shared" si="302"/>
        <v>3487.8013999999998</v>
      </c>
      <c r="O657" s="161">
        <v>1194.4000000000001</v>
      </c>
      <c r="P657" s="161">
        <v>2268.7013999999999</v>
      </c>
      <c r="Q657" s="161">
        <v>0</v>
      </c>
      <c r="R657" s="162">
        <v>24.7</v>
      </c>
      <c r="S657" s="164">
        <f t="shared" si="295"/>
        <v>-65.498599999999897</v>
      </c>
      <c r="T657" s="161">
        <f t="shared" si="295"/>
        <v>0</v>
      </c>
      <c r="U657" s="161">
        <f t="shared" si="295"/>
        <v>-65.498599999999897</v>
      </c>
      <c r="V657" s="161">
        <f t="shared" si="295"/>
        <v>0</v>
      </c>
      <c r="W657" s="163">
        <f t="shared" si="295"/>
        <v>0</v>
      </c>
      <c r="X657" s="160">
        <f t="shared" si="289"/>
        <v>98.156682520473922</v>
      </c>
      <c r="Y657" s="161">
        <f t="shared" si="289"/>
        <v>100</v>
      </c>
      <c r="Z657" s="161">
        <f t="shared" si="289"/>
        <v>97.193959386513583</v>
      </c>
      <c r="AA657" s="161">
        <f t="shared" si="289"/>
        <v>0</v>
      </c>
      <c r="AB657" s="162">
        <f t="shared" si="289"/>
        <v>100</v>
      </c>
      <c r="AC657" s="165"/>
      <c r="AD657" s="166"/>
      <c r="AE657" s="167"/>
    </row>
    <row r="658" spans="1:31" ht="12.95" customHeight="1" x14ac:dyDescent="0.25">
      <c r="A658" s="171">
        <v>1589</v>
      </c>
      <c r="B658" s="158">
        <v>650</v>
      </c>
      <c r="C658" s="159" t="s">
        <v>1811</v>
      </c>
      <c r="D658" s="160">
        <f t="shared" si="290"/>
        <v>4025.5</v>
      </c>
      <c r="E658" s="161">
        <v>1353.6</v>
      </c>
      <c r="F658" s="161">
        <v>2487.5</v>
      </c>
      <c r="G658" s="161">
        <v>184.4</v>
      </c>
      <c r="H658" s="162">
        <v>0</v>
      </c>
      <c r="I658" s="160">
        <f t="shared" si="292"/>
        <v>4043.6</v>
      </c>
      <c r="J658" s="161">
        <v>1353.6</v>
      </c>
      <c r="K658" s="161">
        <v>2487.5</v>
      </c>
      <c r="L658" s="161">
        <v>184.4</v>
      </c>
      <c r="M658" s="163">
        <v>18.100000000000001</v>
      </c>
      <c r="N658" s="160">
        <f t="shared" si="302"/>
        <v>4019.0946999999996</v>
      </c>
      <c r="O658" s="161">
        <v>1353.6</v>
      </c>
      <c r="P658" s="161">
        <v>2462.9946999999997</v>
      </c>
      <c r="Q658" s="161">
        <v>184.4</v>
      </c>
      <c r="R658" s="162">
        <v>18.100000000000001</v>
      </c>
      <c r="S658" s="164">
        <f t="shared" si="295"/>
        <v>-24.505300000000261</v>
      </c>
      <c r="T658" s="161">
        <f t="shared" si="295"/>
        <v>0</v>
      </c>
      <c r="U658" s="161">
        <f t="shared" si="295"/>
        <v>-24.505300000000261</v>
      </c>
      <c r="V658" s="161">
        <f t="shared" si="295"/>
        <v>0</v>
      </c>
      <c r="W658" s="163">
        <f t="shared" si="295"/>
        <v>0</v>
      </c>
      <c r="X658" s="160">
        <f t="shared" si="289"/>
        <v>99.393973192204953</v>
      </c>
      <c r="Y658" s="161">
        <f t="shared" si="289"/>
        <v>100</v>
      </c>
      <c r="Z658" s="161">
        <f t="shared" si="289"/>
        <v>99.014862311557778</v>
      </c>
      <c r="AA658" s="161">
        <f t="shared" si="289"/>
        <v>100</v>
      </c>
      <c r="AB658" s="162">
        <f t="shared" si="289"/>
        <v>100</v>
      </c>
      <c r="AC658" s="165"/>
      <c r="AD658" s="166"/>
      <c r="AE658" s="167"/>
    </row>
    <row r="659" spans="1:31" ht="12.95" customHeight="1" x14ac:dyDescent="0.25">
      <c r="A659" s="171">
        <v>1590</v>
      </c>
      <c r="B659" s="158">
        <v>651</v>
      </c>
      <c r="C659" s="159" t="s">
        <v>1796</v>
      </c>
      <c r="D659" s="160">
        <f t="shared" si="290"/>
        <v>11932.6</v>
      </c>
      <c r="E659" s="161">
        <v>1648</v>
      </c>
      <c r="F659" s="161">
        <v>10284.6</v>
      </c>
      <c r="G659" s="161">
        <v>0</v>
      </c>
      <c r="H659" s="162">
        <v>0</v>
      </c>
      <c r="I659" s="160">
        <f t="shared" si="292"/>
        <v>12452</v>
      </c>
      <c r="J659" s="161">
        <v>1648</v>
      </c>
      <c r="K659" s="161">
        <v>10284.6</v>
      </c>
      <c r="L659" s="161">
        <v>0</v>
      </c>
      <c r="M659" s="163">
        <v>519.4</v>
      </c>
      <c r="N659" s="160">
        <f t="shared" si="302"/>
        <v>12452</v>
      </c>
      <c r="O659" s="161">
        <v>1648</v>
      </c>
      <c r="P659" s="161">
        <v>10284.6</v>
      </c>
      <c r="Q659" s="161">
        <v>0</v>
      </c>
      <c r="R659" s="162">
        <v>519.4</v>
      </c>
      <c r="S659" s="164">
        <f t="shared" si="295"/>
        <v>0</v>
      </c>
      <c r="T659" s="161">
        <f t="shared" si="295"/>
        <v>0</v>
      </c>
      <c r="U659" s="161">
        <f t="shared" si="295"/>
        <v>0</v>
      </c>
      <c r="V659" s="161">
        <f t="shared" si="295"/>
        <v>0</v>
      </c>
      <c r="W659" s="163">
        <f t="shared" si="295"/>
        <v>0</v>
      </c>
      <c r="X659" s="160">
        <f t="shared" si="289"/>
        <v>100</v>
      </c>
      <c r="Y659" s="161">
        <f t="shared" si="289"/>
        <v>100</v>
      </c>
      <c r="Z659" s="161">
        <f t="shared" si="289"/>
        <v>100</v>
      </c>
      <c r="AA659" s="161">
        <f t="shared" si="289"/>
        <v>0</v>
      </c>
      <c r="AB659" s="162">
        <f t="shared" si="289"/>
        <v>100</v>
      </c>
      <c r="AC659" s="165"/>
      <c r="AD659" s="166"/>
      <c r="AE659" s="167"/>
    </row>
    <row r="660" spans="1:31" ht="12.95" customHeight="1" x14ac:dyDescent="0.25">
      <c r="A660" s="171">
        <v>1591</v>
      </c>
      <c r="B660" s="158">
        <v>652</v>
      </c>
      <c r="C660" s="159" t="s">
        <v>1812</v>
      </c>
      <c r="D660" s="160">
        <f t="shared" si="290"/>
        <v>3303.7</v>
      </c>
      <c r="E660" s="161">
        <v>1235.5999999999999</v>
      </c>
      <c r="F660" s="161">
        <v>2068.1</v>
      </c>
      <c r="G660" s="161">
        <v>0</v>
      </c>
      <c r="H660" s="162">
        <v>0</v>
      </c>
      <c r="I660" s="160">
        <f t="shared" si="292"/>
        <v>3349.6</v>
      </c>
      <c r="J660" s="161">
        <v>1235.5999999999999</v>
      </c>
      <c r="K660" s="161">
        <v>2068.1</v>
      </c>
      <c r="L660" s="161">
        <v>0</v>
      </c>
      <c r="M660" s="163">
        <v>45.9</v>
      </c>
      <c r="N660" s="160">
        <f t="shared" si="302"/>
        <v>3264.0859999999998</v>
      </c>
      <c r="O660" s="161">
        <v>1235.5999999999999</v>
      </c>
      <c r="P660" s="161">
        <v>1982.5859999999998</v>
      </c>
      <c r="Q660" s="161">
        <v>0</v>
      </c>
      <c r="R660" s="162">
        <v>45.9</v>
      </c>
      <c r="S660" s="164">
        <f t="shared" si="295"/>
        <v>-85.514000000000124</v>
      </c>
      <c r="T660" s="161">
        <f t="shared" si="295"/>
        <v>0</v>
      </c>
      <c r="U660" s="161">
        <f t="shared" si="295"/>
        <v>-85.514000000000124</v>
      </c>
      <c r="V660" s="161">
        <f t="shared" si="295"/>
        <v>0</v>
      </c>
      <c r="W660" s="163">
        <f t="shared" si="295"/>
        <v>0</v>
      </c>
      <c r="X660" s="160">
        <f t="shared" si="289"/>
        <v>97.447038452352515</v>
      </c>
      <c r="Y660" s="161">
        <f t="shared" si="289"/>
        <v>100</v>
      </c>
      <c r="Z660" s="161">
        <f t="shared" si="289"/>
        <v>95.865093564140992</v>
      </c>
      <c r="AA660" s="161">
        <f t="shared" si="289"/>
        <v>0</v>
      </c>
      <c r="AB660" s="162">
        <f t="shared" si="289"/>
        <v>100</v>
      </c>
      <c r="AC660" s="165"/>
      <c r="AD660" s="166"/>
      <c r="AE660" s="167"/>
    </row>
    <row r="661" spans="1:31" ht="12.95" customHeight="1" x14ac:dyDescent="0.25">
      <c r="A661" s="171">
        <v>1593</v>
      </c>
      <c r="B661" s="158">
        <v>653</v>
      </c>
      <c r="C661" s="159" t="s">
        <v>1813</v>
      </c>
      <c r="D661" s="160">
        <f t="shared" si="290"/>
        <v>2316.3000000000002</v>
      </c>
      <c r="E661" s="161">
        <v>385.1</v>
      </c>
      <c r="F661" s="161">
        <v>1931.2</v>
      </c>
      <c r="G661" s="161">
        <v>0</v>
      </c>
      <c r="H661" s="162">
        <v>0</v>
      </c>
      <c r="I661" s="160">
        <f t="shared" si="292"/>
        <v>2324.1000000000004</v>
      </c>
      <c r="J661" s="161">
        <v>385.1</v>
      </c>
      <c r="K661" s="161">
        <v>1931.2</v>
      </c>
      <c r="L661" s="161">
        <v>0</v>
      </c>
      <c r="M661" s="163">
        <v>7.8</v>
      </c>
      <c r="N661" s="160">
        <f t="shared" si="302"/>
        <v>2324.0379000000003</v>
      </c>
      <c r="O661" s="161">
        <v>385.1</v>
      </c>
      <c r="P661" s="161">
        <v>1931.1378999999999</v>
      </c>
      <c r="Q661" s="161">
        <v>0</v>
      </c>
      <c r="R661" s="162">
        <v>7.8</v>
      </c>
      <c r="S661" s="164">
        <f t="shared" si="295"/>
        <v>-6.2100000000100408E-2</v>
      </c>
      <c r="T661" s="161">
        <f t="shared" si="295"/>
        <v>0</v>
      </c>
      <c r="U661" s="161">
        <f t="shared" si="295"/>
        <v>-6.2100000000100408E-2</v>
      </c>
      <c r="V661" s="161">
        <f t="shared" si="295"/>
        <v>0</v>
      </c>
      <c r="W661" s="163">
        <f t="shared" si="295"/>
        <v>0</v>
      </c>
      <c r="X661" s="160">
        <f t="shared" si="289"/>
        <v>99.997327997934676</v>
      </c>
      <c r="Y661" s="161">
        <f t="shared" si="289"/>
        <v>100</v>
      </c>
      <c r="Z661" s="161">
        <f t="shared" si="289"/>
        <v>99.996784382767189</v>
      </c>
      <c r="AA661" s="161">
        <f t="shared" si="289"/>
        <v>0</v>
      </c>
      <c r="AB661" s="162">
        <f t="shared" si="289"/>
        <v>100</v>
      </c>
      <c r="AC661" s="165"/>
      <c r="AD661" s="166"/>
      <c r="AE661" s="167"/>
    </row>
    <row r="662" spans="1:31" ht="12.95" customHeight="1" x14ac:dyDescent="0.25">
      <c r="A662" s="171">
        <v>1592</v>
      </c>
      <c r="B662" s="158">
        <v>654</v>
      </c>
      <c r="C662" s="159" t="s">
        <v>1814</v>
      </c>
      <c r="D662" s="160">
        <f t="shared" si="290"/>
        <v>4656.8000000000011</v>
      </c>
      <c r="E662" s="161">
        <v>1270.4000000000001</v>
      </c>
      <c r="F662" s="161">
        <v>3107.8</v>
      </c>
      <c r="G662" s="161">
        <v>278.60000000000002</v>
      </c>
      <c r="H662" s="162">
        <v>0</v>
      </c>
      <c r="I662" s="160">
        <f t="shared" si="292"/>
        <v>4680.7000000000007</v>
      </c>
      <c r="J662" s="161">
        <v>1270.4000000000001</v>
      </c>
      <c r="K662" s="161">
        <v>3107.8</v>
      </c>
      <c r="L662" s="161">
        <v>278.60000000000002</v>
      </c>
      <c r="M662" s="163">
        <v>23.9</v>
      </c>
      <c r="N662" s="160">
        <f t="shared" si="302"/>
        <v>4680.7000000000007</v>
      </c>
      <c r="O662" s="161">
        <v>1270.4000000000001</v>
      </c>
      <c r="P662" s="161">
        <v>3107.8</v>
      </c>
      <c r="Q662" s="161">
        <v>278.60000000000002</v>
      </c>
      <c r="R662" s="162">
        <v>23.9</v>
      </c>
      <c r="S662" s="164">
        <f t="shared" si="295"/>
        <v>0</v>
      </c>
      <c r="T662" s="161">
        <f t="shared" si="295"/>
        <v>0</v>
      </c>
      <c r="U662" s="161">
        <f t="shared" si="295"/>
        <v>0</v>
      </c>
      <c r="V662" s="161">
        <f t="shared" si="295"/>
        <v>0</v>
      </c>
      <c r="W662" s="163">
        <f t="shared" si="295"/>
        <v>0</v>
      </c>
      <c r="X662" s="160">
        <f t="shared" si="289"/>
        <v>100</v>
      </c>
      <c r="Y662" s="161">
        <f t="shared" si="289"/>
        <v>100</v>
      </c>
      <c r="Z662" s="161">
        <f t="shared" si="289"/>
        <v>100</v>
      </c>
      <c r="AA662" s="161">
        <f t="shared" si="289"/>
        <v>100</v>
      </c>
      <c r="AB662" s="162">
        <f t="shared" si="289"/>
        <v>100</v>
      </c>
      <c r="AC662" s="165"/>
      <c r="AD662" s="166"/>
      <c r="AE662" s="167"/>
    </row>
    <row r="663" spans="1:31" ht="12.95" customHeight="1" x14ac:dyDescent="0.25">
      <c r="A663" s="171">
        <v>1594</v>
      </c>
      <c r="B663" s="158">
        <v>655</v>
      </c>
      <c r="C663" s="159" t="s">
        <v>1815</v>
      </c>
      <c r="D663" s="160">
        <f t="shared" si="290"/>
        <v>2168.8999999999996</v>
      </c>
      <c r="E663" s="161">
        <v>1166.8</v>
      </c>
      <c r="F663" s="161">
        <v>984.9</v>
      </c>
      <c r="G663" s="161">
        <v>17.2</v>
      </c>
      <c r="H663" s="162">
        <v>0</v>
      </c>
      <c r="I663" s="160">
        <f t="shared" si="292"/>
        <v>2188.7999999999997</v>
      </c>
      <c r="J663" s="161">
        <v>1166.8</v>
      </c>
      <c r="K663" s="161">
        <v>984.90000000000009</v>
      </c>
      <c r="L663" s="161">
        <v>17.2</v>
      </c>
      <c r="M663" s="163">
        <v>19.899999999999999</v>
      </c>
      <c r="N663" s="160">
        <f t="shared" si="302"/>
        <v>2166.6113</v>
      </c>
      <c r="O663" s="161">
        <v>1166.8</v>
      </c>
      <c r="P663" s="161">
        <v>962.71129999999994</v>
      </c>
      <c r="Q663" s="161">
        <v>17.2</v>
      </c>
      <c r="R663" s="162">
        <v>19.899999999999999</v>
      </c>
      <c r="S663" s="164">
        <f t="shared" si="295"/>
        <v>-22.188699999999699</v>
      </c>
      <c r="T663" s="161">
        <f t="shared" si="295"/>
        <v>0</v>
      </c>
      <c r="U663" s="161">
        <f t="shared" si="295"/>
        <v>-22.188700000000154</v>
      </c>
      <c r="V663" s="161">
        <f t="shared" si="295"/>
        <v>0</v>
      </c>
      <c r="W663" s="163">
        <f t="shared" si="295"/>
        <v>0</v>
      </c>
      <c r="X663" s="160">
        <f t="shared" si="289"/>
        <v>98.986261878654986</v>
      </c>
      <c r="Y663" s="161">
        <f t="shared" si="289"/>
        <v>100</v>
      </c>
      <c r="Z663" s="161">
        <f t="shared" si="289"/>
        <v>97.747111381866162</v>
      </c>
      <c r="AA663" s="161">
        <f t="shared" si="289"/>
        <v>100</v>
      </c>
      <c r="AB663" s="162">
        <f t="shared" si="289"/>
        <v>100</v>
      </c>
      <c r="AC663" s="165"/>
      <c r="AD663" s="166"/>
      <c r="AE663" s="167"/>
    </row>
    <row r="664" spans="1:31" ht="12.95" customHeight="1" x14ac:dyDescent="0.25">
      <c r="A664" s="171">
        <v>1595</v>
      </c>
      <c r="B664" s="158">
        <v>656</v>
      </c>
      <c r="C664" s="159" t="s">
        <v>1816</v>
      </c>
      <c r="D664" s="160">
        <f t="shared" si="290"/>
        <v>7694.9</v>
      </c>
      <c r="E664" s="161">
        <v>1716.9</v>
      </c>
      <c r="F664" s="161">
        <v>5978</v>
      </c>
      <c r="G664" s="161">
        <v>0</v>
      </c>
      <c r="H664" s="162">
        <v>0</v>
      </c>
      <c r="I664" s="160">
        <f t="shared" si="292"/>
        <v>7759.0999999999995</v>
      </c>
      <c r="J664" s="161">
        <v>1716.9</v>
      </c>
      <c r="K664" s="161">
        <v>5978</v>
      </c>
      <c r="L664" s="161">
        <v>0</v>
      </c>
      <c r="M664" s="163">
        <v>64.2</v>
      </c>
      <c r="N664" s="160">
        <f t="shared" si="302"/>
        <v>7755.5179999999991</v>
      </c>
      <c r="O664" s="161">
        <v>1716.9</v>
      </c>
      <c r="P664" s="161">
        <v>5974.4179999999997</v>
      </c>
      <c r="Q664" s="161">
        <v>0</v>
      </c>
      <c r="R664" s="162">
        <v>64.2</v>
      </c>
      <c r="S664" s="164">
        <f t="shared" si="295"/>
        <v>-3.5820000000003347</v>
      </c>
      <c r="T664" s="161">
        <f t="shared" si="295"/>
        <v>0</v>
      </c>
      <c r="U664" s="161">
        <f t="shared" si="295"/>
        <v>-3.5820000000003347</v>
      </c>
      <c r="V664" s="161">
        <f t="shared" si="295"/>
        <v>0</v>
      </c>
      <c r="W664" s="163">
        <f t="shared" si="295"/>
        <v>0</v>
      </c>
      <c r="X664" s="160">
        <f t="shared" si="289"/>
        <v>99.953834851980247</v>
      </c>
      <c r="Y664" s="161">
        <f t="shared" si="289"/>
        <v>100</v>
      </c>
      <c r="Z664" s="161">
        <f t="shared" si="289"/>
        <v>99.940080294412837</v>
      </c>
      <c r="AA664" s="161">
        <f t="shared" si="289"/>
        <v>0</v>
      </c>
      <c r="AB664" s="162">
        <f t="shared" si="289"/>
        <v>100</v>
      </c>
      <c r="AC664" s="165"/>
      <c r="AD664" s="166"/>
      <c r="AE664" s="167"/>
    </row>
    <row r="665" spans="1:31" ht="12.95" customHeight="1" x14ac:dyDescent="0.25">
      <c r="A665" s="171">
        <v>1596</v>
      </c>
      <c r="B665" s="158">
        <v>657</v>
      </c>
      <c r="C665" s="159" t="s">
        <v>1817</v>
      </c>
      <c r="D665" s="160">
        <f t="shared" si="290"/>
        <v>1915.8000000000002</v>
      </c>
      <c r="E665" s="161">
        <v>1035.7</v>
      </c>
      <c r="F665" s="161">
        <v>880.1</v>
      </c>
      <c r="G665" s="161">
        <v>0</v>
      </c>
      <c r="H665" s="162">
        <v>0</v>
      </c>
      <c r="I665" s="160">
        <f t="shared" si="292"/>
        <v>2011.8</v>
      </c>
      <c r="J665" s="161">
        <v>1035.7</v>
      </c>
      <c r="K665" s="161">
        <v>963.8</v>
      </c>
      <c r="L665" s="161">
        <v>0</v>
      </c>
      <c r="M665" s="163">
        <v>12.3</v>
      </c>
      <c r="N665" s="160">
        <f t="shared" si="302"/>
        <v>1989.5752</v>
      </c>
      <c r="O665" s="161">
        <v>1035.7</v>
      </c>
      <c r="P665" s="161">
        <v>941.5752</v>
      </c>
      <c r="Q665" s="161">
        <v>0</v>
      </c>
      <c r="R665" s="162">
        <v>12.3</v>
      </c>
      <c r="S665" s="164">
        <f t="shared" si="295"/>
        <v>-22.224799999999959</v>
      </c>
      <c r="T665" s="161">
        <f t="shared" si="295"/>
        <v>0</v>
      </c>
      <c r="U665" s="161">
        <f t="shared" si="295"/>
        <v>-22.224799999999959</v>
      </c>
      <c r="V665" s="161">
        <f t="shared" si="295"/>
        <v>0</v>
      </c>
      <c r="W665" s="163">
        <f t="shared" si="295"/>
        <v>0</v>
      </c>
      <c r="X665" s="160">
        <f t="shared" si="289"/>
        <v>98.895277860622329</v>
      </c>
      <c r="Y665" s="161">
        <f t="shared" si="289"/>
        <v>100</v>
      </c>
      <c r="Z665" s="161">
        <f t="shared" si="289"/>
        <v>97.694044407553434</v>
      </c>
      <c r="AA665" s="161">
        <f t="shared" si="289"/>
        <v>0</v>
      </c>
      <c r="AB665" s="162">
        <f t="shared" si="289"/>
        <v>100</v>
      </c>
      <c r="AC665" s="165"/>
      <c r="AD665" s="166"/>
      <c r="AE665" s="167"/>
    </row>
    <row r="666" spans="1:31" ht="12.95" customHeight="1" x14ac:dyDescent="0.25">
      <c r="A666" s="171">
        <v>1597</v>
      </c>
      <c r="B666" s="158">
        <v>658</v>
      </c>
      <c r="C666" s="159" t="s">
        <v>1818</v>
      </c>
      <c r="D666" s="160">
        <f t="shared" si="290"/>
        <v>2655.1</v>
      </c>
      <c r="E666" s="161">
        <v>1113.8</v>
      </c>
      <c r="F666" s="161">
        <v>1541.3</v>
      </c>
      <c r="G666" s="161">
        <v>0</v>
      </c>
      <c r="H666" s="162">
        <v>0</v>
      </c>
      <c r="I666" s="160">
        <f t="shared" si="292"/>
        <v>2671.5</v>
      </c>
      <c r="J666" s="161">
        <v>1113.8</v>
      </c>
      <c r="K666" s="161">
        <v>1541.3</v>
      </c>
      <c r="L666" s="161">
        <v>0</v>
      </c>
      <c r="M666" s="163">
        <v>16.399999999999999</v>
      </c>
      <c r="N666" s="160">
        <f t="shared" si="302"/>
        <v>2664.9546000000005</v>
      </c>
      <c r="O666" s="161">
        <v>1113.8</v>
      </c>
      <c r="P666" s="161">
        <v>1534.7546000000002</v>
      </c>
      <c r="Q666" s="161">
        <v>0</v>
      </c>
      <c r="R666" s="162">
        <v>16.399999999999999</v>
      </c>
      <c r="S666" s="164">
        <f t="shared" si="295"/>
        <v>-6.5453999999995176</v>
      </c>
      <c r="T666" s="161">
        <f t="shared" si="295"/>
        <v>0</v>
      </c>
      <c r="U666" s="161">
        <f t="shared" si="295"/>
        <v>-6.545399999999745</v>
      </c>
      <c r="V666" s="161">
        <f t="shared" si="295"/>
        <v>0</v>
      </c>
      <c r="W666" s="163">
        <f t="shared" si="295"/>
        <v>0</v>
      </c>
      <c r="X666" s="160">
        <f t="shared" si="289"/>
        <v>99.754991577765324</v>
      </c>
      <c r="Y666" s="161">
        <f t="shared" si="289"/>
        <v>100</v>
      </c>
      <c r="Z666" s="161">
        <f t="shared" si="289"/>
        <v>99.575332511516265</v>
      </c>
      <c r="AA666" s="161">
        <f t="shared" si="289"/>
        <v>0</v>
      </c>
      <c r="AB666" s="162">
        <f t="shared" si="289"/>
        <v>100</v>
      </c>
      <c r="AC666" s="165"/>
      <c r="AD666" s="166"/>
      <c r="AE666" s="167"/>
    </row>
    <row r="667" spans="1:31" ht="12.95" customHeight="1" x14ac:dyDescent="0.25">
      <c r="A667" s="158"/>
      <c r="B667" s="158">
        <v>659</v>
      </c>
      <c r="C667" s="159"/>
      <c r="D667" s="160"/>
      <c r="E667" s="161"/>
      <c r="F667" s="161"/>
      <c r="G667" s="161"/>
      <c r="H667" s="162"/>
      <c r="I667" s="160"/>
      <c r="J667" s="161"/>
      <c r="K667" s="161"/>
      <c r="L667" s="161"/>
      <c r="M667" s="163">
        <v>0</v>
      </c>
      <c r="N667" s="160"/>
      <c r="O667" s="161"/>
      <c r="P667" s="161"/>
      <c r="Q667" s="161"/>
      <c r="R667" s="162"/>
      <c r="S667" s="164"/>
      <c r="T667" s="161"/>
      <c r="U667" s="161"/>
      <c r="V667" s="161"/>
      <c r="W667" s="163"/>
      <c r="X667" s="160"/>
      <c r="Y667" s="161"/>
      <c r="Z667" s="161"/>
      <c r="AA667" s="161"/>
      <c r="AB667" s="162"/>
      <c r="AC667" s="165"/>
      <c r="AD667" s="166"/>
      <c r="AE667" s="167"/>
    </row>
    <row r="668" spans="1:31" ht="12.95" customHeight="1" x14ac:dyDescent="0.25">
      <c r="A668" s="158"/>
      <c r="B668" s="158">
        <v>660</v>
      </c>
      <c r="C668" s="152" t="s">
        <v>1819</v>
      </c>
      <c r="D668" s="156">
        <f t="shared" ref="D668:D692" si="303">SUM(E668:H668)</f>
        <v>192556</v>
      </c>
      <c r="E668" s="153">
        <f>E669+E670</f>
        <v>47114.200000000004</v>
      </c>
      <c r="F668" s="153">
        <f t="shared" ref="F668:H668" si="304">F669+F670</f>
        <v>143487.5</v>
      </c>
      <c r="G668" s="153">
        <f t="shared" si="304"/>
        <v>1954.3000000000002</v>
      </c>
      <c r="H668" s="154">
        <f t="shared" si="304"/>
        <v>0</v>
      </c>
      <c r="I668" s="156">
        <f t="shared" ref="I668:I692" si="305">SUM(J668:M668)</f>
        <v>200941.60000000003</v>
      </c>
      <c r="J668" s="153">
        <f>J669+J670</f>
        <v>47114.200000000004</v>
      </c>
      <c r="K668" s="153">
        <f>K669+K670</f>
        <v>150140.90000000002</v>
      </c>
      <c r="L668" s="153">
        <f t="shared" ref="L668:M668" si="306">L669+L670</f>
        <v>1954.3000000000002</v>
      </c>
      <c r="M668" s="155">
        <f t="shared" si="306"/>
        <v>1732.2000000000003</v>
      </c>
      <c r="N668" s="156">
        <f>N669+N670</f>
        <v>194978.37290000002</v>
      </c>
      <c r="O668" s="153">
        <f t="shared" ref="O668:R668" si="307">O669+O670</f>
        <v>47114.200000000004</v>
      </c>
      <c r="P668" s="153">
        <f t="shared" si="307"/>
        <v>144177.67290000001</v>
      </c>
      <c r="Q668" s="153">
        <f t="shared" si="307"/>
        <v>1954.3000000000002</v>
      </c>
      <c r="R668" s="154">
        <f t="shared" si="307"/>
        <v>1732.2000000000003</v>
      </c>
      <c r="S668" s="157">
        <f t="shared" ref="S668:W692" si="308">N668-I668</f>
        <v>-5963.2271000000183</v>
      </c>
      <c r="T668" s="153">
        <f t="shared" si="308"/>
        <v>0</v>
      </c>
      <c r="U668" s="153">
        <f t="shared" si="308"/>
        <v>-5963.2271000000183</v>
      </c>
      <c r="V668" s="153">
        <f t="shared" si="308"/>
        <v>0</v>
      </c>
      <c r="W668" s="155">
        <f t="shared" si="308"/>
        <v>0</v>
      </c>
      <c r="X668" s="156">
        <f t="shared" si="289"/>
        <v>97.032358108027395</v>
      </c>
      <c r="Y668" s="153">
        <f t="shared" si="289"/>
        <v>100</v>
      </c>
      <c r="Z668" s="153">
        <f t="shared" si="289"/>
        <v>96.02824606752722</v>
      </c>
      <c r="AA668" s="153">
        <f t="shared" si="289"/>
        <v>100</v>
      </c>
      <c r="AB668" s="154">
        <f t="shared" si="289"/>
        <v>100</v>
      </c>
      <c r="AC668" s="147"/>
      <c r="AD668" s="166"/>
      <c r="AE668" s="167"/>
    </row>
    <row r="669" spans="1:31" s="170" customFormat="1" ht="12.95" customHeight="1" x14ac:dyDescent="0.2">
      <c r="A669" s="158"/>
      <c r="B669" s="158">
        <v>661</v>
      </c>
      <c r="C669" s="152" t="s">
        <v>1287</v>
      </c>
      <c r="D669" s="156">
        <f t="shared" si="303"/>
        <v>128720.90000000001</v>
      </c>
      <c r="E669" s="153">
        <f>E671</f>
        <v>25777.8</v>
      </c>
      <c r="F669" s="153">
        <f t="shared" ref="F669:H669" si="309">F671</f>
        <v>101989.90000000001</v>
      </c>
      <c r="G669" s="153">
        <f t="shared" si="309"/>
        <v>953.2</v>
      </c>
      <c r="H669" s="154">
        <f t="shared" si="309"/>
        <v>0</v>
      </c>
      <c r="I669" s="156">
        <f t="shared" si="305"/>
        <v>135460.60000000003</v>
      </c>
      <c r="J669" s="153">
        <f>J671</f>
        <v>25777.8</v>
      </c>
      <c r="K669" s="153">
        <f>K671</f>
        <v>108490.90000000001</v>
      </c>
      <c r="L669" s="153">
        <f t="shared" ref="L669:M669" si="310">L671</f>
        <v>953.2</v>
      </c>
      <c r="M669" s="155">
        <f t="shared" si="310"/>
        <v>238.7</v>
      </c>
      <c r="N669" s="156">
        <f>N671</f>
        <v>132299.33240000001</v>
      </c>
      <c r="O669" s="153">
        <f t="shared" ref="O669:R669" si="311">O671</f>
        <v>25777.8</v>
      </c>
      <c r="P669" s="153">
        <f t="shared" si="311"/>
        <v>105329.6324</v>
      </c>
      <c r="Q669" s="153">
        <f t="shared" si="311"/>
        <v>953.2</v>
      </c>
      <c r="R669" s="154">
        <f t="shared" si="311"/>
        <v>238.7</v>
      </c>
      <c r="S669" s="157">
        <f t="shared" si="308"/>
        <v>-3161.267600000021</v>
      </c>
      <c r="T669" s="153">
        <f t="shared" si="308"/>
        <v>0</v>
      </c>
      <c r="U669" s="153">
        <f t="shared" si="308"/>
        <v>-3161.2676000000065</v>
      </c>
      <c r="V669" s="153">
        <f t="shared" si="308"/>
        <v>0</v>
      </c>
      <c r="W669" s="155">
        <f t="shared" si="308"/>
        <v>0</v>
      </c>
      <c r="X669" s="156">
        <f t="shared" si="289"/>
        <v>97.666282594348459</v>
      </c>
      <c r="Y669" s="153">
        <f t="shared" si="289"/>
        <v>100</v>
      </c>
      <c r="Z669" s="153">
        <f t="shared" si="289"/>
        <v>97.086144920910414</v>
      </c>
      <c r="AA669" s="153">
        <f t="shared" si="289"/>
        <v>100</v>
      </c>
      <c r="AB669" s="154">
        <f t="shared" si="289"/>
        <v>100</v>
      </c>
      <c r="AC669" s="147"/>
      <c r="AD669" s="167"/>
      <c r="AE669" s="167"/>
    </row>
    <row r="670" spans="1:31" s="170" customFormat="1" ht="12.95" customHeight="1" x14ac:dyDescent="0.2">
      <c r="A670" s="158"/>
      <c r="B670" s="158">
        <v>662</v>
      </c>
      <c r="C670" s="152" t="s">
        <v>1288</v>
      </c>
      <c r="D670" s="156">
        <f t="shared" si="303"/>
        <v>63835.1</v>
      </c>
      <c r="E670" s="153">
        <f>SUM(E672:E692)</f>
        <v>21336.400000000005</v>
      </c>
      <c r="F670" s="153">
        <f t="shared" ref="F670:H670" si="312">SUM(F672:F692)</f>
        <v>41497.599999999999</v>
      </c>
      <c r="G670" s="153">
        <f t="shared" si="312"/>
        <v>1001.1000000000003</v>
      </c>
      <c r="H670" s="154">
        <f t="shared" si="312"/>
        <v>0</v>
      </c>
      <c r="I670" s="156">
        <f t="shared" si="305"/>
        <v>65481.000000000007</v>
      </c>
      <c r="J670" s="153">
        <f>SUM(J672:J692)</f>
        <v>21336.400000000005</v>
      </c>
      <c r="K670" s="153">
        <f>SUM(K672:K692)</f>
        <v>41650</v>
      </c>
      <c r="L670" s="153">
        <f t="shared" ref="L670:M670" si="313">SUM(L672:L692)</f>
        <v>1001.1000000000003</v>
      </c>
      <c r="M670" s="155">
        <f t="shared" si="313"/>
        <v>1493.5000000000002</v>
      </c>
      <c r="N670" s="156">
        <f>SUM(N672:N692)</f>
        <v>62679.040500000003</v>
      </c>
      <c r="O670" s="153">
        <f t="shared" ref="O670:R670" si="314">SUM(O672:O692)</f>
        <v>21336.400000000005</v>
      </c>
      <c r="P670" s="153">
        <f t="shared" si="314"/>
        <v>38848.040500000003</v>
      </c>
      <c r="Q670" s="153">
        <f t="shared" si="314"/>
        <v>1001.1000000000003</v>
      </c>
      <c r="R670" s="154">
        <f t="shared" si="314"/>
        <v>1493.5000000000002</v>
      </c>
      <c r="S670" s="157">
        <f t="shared" si="308"/>
        <v>-2801.9595000000045</v>
      </c>
      <c r="T670" s="153">
        <f t="shared" si="308"/>
        <v>0</v>
      </c>
      <c r="U670" s="153">
        <f t="shared" si="308"/>
        <v>-2801.9594999999972</v>
      </c>
      <c r="V670" s="153">
        <f t="shared" si="308"/>
        <v>0</v>
      </c>
      <c r="W670" s="155">
        <f t="shared" si="308"/>
        <v>0</v>
      </c>
      <c r="X670" s="156">
        <f t="shared" si="289"/>
        <v>95.72095798781325</v>
      </c>
      <c r="Y670" s="153">
        <f t="shared" si="289"/>
        <v>100</v>
      </c>
      <c r="Z670" s="153">
        <f t="shared" si="289"/>
        <v>93.272606242497005</v>
      </c>
      <c r="AA670" s="153">
        <f t="shared" si="289"/>
        <v>100</v>
      </c>
      <c r="AB670" s="154">
        <f t="shared" si="289"/>
        <v>100</v>
      </c>
      <c r="AC670" s="147"/>
      <c r="AD670" s="167"/>
      <c r="AE670" s="167"/>
    </row>
    <row r="671" spans="1:31" ht="12.95" customHeight="1" x14ac:dyDescent="0.25">
      <c r="A671" s="171">
        <v>1598</v>
      </c>
      <c r="B671" s="158">
        <v>663</v>
      </c>
      <c r="C671" s="159" t="s">
        <v>1313</v>
      </c>
      <c r="D671" s="160">
        <f t="shared" si="303"/>
        <v>128720.90000000001</v>
      </c>
      <c r="E671" s="161">
        <v>25777.8</v>
      </c>
      <c r="F671" s="161">
        <v>101989.90000000001</v>
      </c>
      <c r="G671" s="161">
        <v>953.2</v>
      </c>
      <c r="H671" s="162">
        <v>0</v>
      </c>
      <c r="I671" s="160">
        <f t="shared" si="305"/>
        <v>135460.60000000003</v>
      </c>
      <c r="J671" s="161">
        <v>25777.8</v>
      </c>
      <c r="K671" s="161">
        <v>108490.90000000001</v>
      </c>
      <c r="L671" s="161">
        <v>953.2</v>
      </c>
      <c r="M671" s="163">
        <v>238.7</v>
      </c>
      <c r="N671" s="160">
        <f t="shared" ref="N671:N692" si="315">SUM(O671:R671)</f>
        <v>132299.33240000001</v>
      </c>
      <c r="O671" s="161">
        <v>25777.8</v>
      </c>
      <c r="P671" s="161">
        <v>105329.6324</v>
      </c>
      <c r="Q671" s="161">
        <v>953.2</v>
      </c>
      <c r="R671" s="162">
        <v>238.7</v>
      </c>
      <c r="S671" s="164">
        <f t="shared" si="308"/>
        <v>-3161.267600000021</v>
      </c>
      <c r="T671" s="161">
        <f t="shared" si="308"/>
        <v>0</v>
      </c>
      <c r="U671" s="161">
        <f t="shared" si="308"/>
        <v>-3161.2676000000065</v>
      </c>
      <c r="V671" s="161">
        <f t="shared" si="308"/>
        <v>0</v>
      </c>
      <c r="W671" s="163">
        <f t="shared" si="308"/>
        <v>0</v>
      </c>
      <c r="X671" s="160">
        <f t="shared" si="289"/>
        <v>97.666282594348459</v>
      </c>
      <c r="Y671" s="161">
        <f t="shared" si="289"/>
        <v>100</v>
      </c>
      <c r="Z671" s="161">
        <f t="shared" si="289"/>
        <v>97.086144920910414</v>
      </c>
      <c r="AA671" s="161">
        <f t="shared" si="289"/>
        <v>100</v>
      </c>
      <c r="AB671" s="162">
        <f t="shared" si="289"/>
        <v>100</v>
      </c>
      <c r="AC671" s="165"/>
      <c r="AD671" s="166"/>
      <c r="AE671" s="167"/>
    </row>
    <row r="672" spans="1:31" ht="12.95" customHeight="1" x14ac:dyDescent="0.25">
      <c r="A672" s="171">
        <v>1599</v>
      </c>
      <c r="B672" s="158">
        <v>664</v>
      </c>
      <c r="C672" s="159" t="s">
        <v>1820</v>
      </c>
      <c r="D672" s="160">
        <f t="shared" si="303"/>
        <v>3614.9</v>
      </c>
      <c r="E672" s="161">
        <v>625.4</v>
      </c>
      <c r="F672" s="161">
        <v>2987.5</v>
      </c>
      <c r="G672" s="161">
        <v>2</v>
      </c>
      <c r="H672" s="162">
        <v>0</v>
      </c>
      <c r="I672" s="160">
        <f t="shared" si="305"/>
        <v>3742</v>
      </c>
      <c r="J672" s="161">
        <v>625.4</v>
      </c>
      <c r="K672" s="161">
        <v>2987.5</v>
      </c>
      <c r="L672" s="161">
        <v>2</v>
      </c>
      <c r="M672" s="163">
        <v>127.1</v>
      </c>
      <c r="N672" s="160">
        <f t="shared" si="315"/>
        <v>3741.3773000000001</v>
      </c>
      <c r="O672" s="161">
        <v>625.4</v>
      </c>
      <c r="P672" s="161">
        <v>2986.8773000000001</v>
      </c>
      <c r="Q672" s="161">
        <v>2</v>
      </c>
      <c r="R672" s="162">
        <v>127.1</v>
      </c>
      <c r="S672" s="164">
        <f t="shared" si="308"/>
        <v>-0.62269999999989523</v>
      </c>
      <c r="T672" s="161">
        <f t="shared" si="308"/>
        <v>0</v>
      </c>
      <c r="U672" s="161">
        <f t="shared" si="308"/>
        <v>-0.62269999999989523</v>
      </c>
      <c r="V672" s="161">
        <f t="shared" si="308"/>
        <v>0</v>
      </c>
      <c r="W672" s="163">
        <f t="shared" si="308"/>
        <v>0</v>
      </c>
      <c r="X672" s="160">
        <f t="shared" si="289"/>
        <v>99.983359166221277</v>
      </c>
      <c r="Y672" s="161">
        <f t="shared" si="289"/>
        <v>100</v>
      </c>
      <c r="Z672" s="161">
        <f t="shared" si="289"/>
        <v>99.979156485355645</v>
      </c>
      <c r="AA672" s="161">
        <f t="shared" si="289"/>
        <v>100</v>
      </c>
      <c r="AB672" s="162">
        <f t="shared" si="289"/>
        <v>100</v>
      </c>
      <c r="AC672" s="165"/>
      <c r="AD672" s="166"/>
      <c r="AE672" s="167"/>
    </row>
    <row r="673" spans="1:31" ht="12.95" customHeight="1" x14ac:dyDescent="0.25">
      <c r="A673" s="171">
        <v>1600</v>
      </c>
      <c r="B673" s="158">
        <v>665</v>
      </c>
      <c r="C673" s="159" t="s">
        <v>1821</v>
      </c>
      <c r="D673" s="160">
        <f t="shared" si="303"/>
        <v>3177.2</v>
      </c>
      <c r="E673" s="161">
        <v>1173.5999999999999</v>
      </c>
      <c r="F673" s="161">
        <v>2003.6</v>
      </c>
      <c r="G673" s="161">
        <v>0</v>
      </c>
      <c r="H673" s="162">
        <v>0</v>
      </c>
      <c r="I673" s="160">
        <f t="shared" si="305"/>
        <v>3214.6</v>
      </c>
      <c r="J673" s="161">
        <v>1173.5999999999999</v>
      </c>
      <c r="K673" s="161">
        <v>2003.6</v>
      </c>
      <c r="L673" s="161">
        <v>0</v>
      </c>
      <c r="M673" s="163">
        <v>37.400000000000006</v>
      </c>
      <c r="N673" s="160">
        <f t="shared" si="315"/>
        <v>3214.5223000000001</v>
      </c>
      <c r="O673" s="161">
        <v>1173.5999999999999</v>
      </c>
      <c r="P673" s="161">
        <v>2003.5223000000001</v>
      </c>
      <c r="Q673" s="161">
        <v>0</v>
      </c>
      <c r="R673" s="162">
        <v>37.400000000000006</v>
      </c>
      <c r="S673" s="164">
        <f t="shared" si="308"/>
        <v>-7.7699999999822467E-2</v>
      </c>
      <c r="T673" s="161">
        <f t="shared" si="308"/>
        <v>0</v>
      </c>
      <c r="U673" s="161">
        <f t="shared" si="308"/>
        <v>-7.7699999999822467E-2</v>
      </c>
      <c r="V673" s="161">
        <f t="shared" si="308"/>
        <v>0</v>
      </c>
      <c r="W673" s="163">
        <f t="shared" si="308"/>
        <v>0</v>
      </c>
      <c r="X673" s="160">
        <f t="shared" si="289"/>
        <v>99.997582903005039</v>
      </c>
      <c r="Y673" s="161">
        <f t="shared" si="289"/>
        <v>100</v>
      </c>
      <c r="Z673" s="161">
        <f t="shared" si="289"/>
        <v>99.99612198043522</v>
      </c>
      <c r="AA673" s="161">
        <f t="shared" si="289"/>
        <v>0</v>
      </c>
      <c r="AB673" s="162">
        <f t="shared" si="289"/>
        <v>100</v>
      </c>
      <c r="AC673" s="165"/>
      <c r="AD673" s="166"/>
      <c r="AE673" s="167"/>
    </row>
    <row r="674" spans="1:31" ht="12.95" customHeight="1" x14ac:dyDescent="0.25">
      <c r="A674" s="171">
        <v>1601</v>
      </c>
      <c r="B674" s="158">
        <v>666</v>
      </c>
      <c r="C674" s="159" t="s">
        <v>1822</v>
      </c>
      <c r="D674" s="160">
        <f t="shared" si="303"/>
        <v>2212.1</v>
      </c>
      <c r="E674" s="161">
        <v>988.4</v>
      </c>
      <c r="F674" s="161">
        <v>1223.7</v>
      </c>
      <c r="G674" s="161">
        <v>0</v>
      </c>
      <c r="H674" s="162">
        <v>0</v>
      </c>
      <c r="I674" s="160">
        <f t="shared" si="305"/>
        <v>2265.6</v>
      </c>
      <c r="J674" s="161">
        <v>988.4</v>
      </c>
      <c r="K674" s="161">
        <v>1223.7</v>
      </c>
      <c r="L674" s="161">
        <v>0</v>
      </c>
      <c r="M674" s="163">
        <v>53.5</v>
      </c>
      <c r="N674" s="160">
        <f t="shared" si="315"/>
        <v>2205.4900000000002</v>
      </c>
      <c r="O674" s="161">
        <v>988.4</v>
      </c>
      <c r="P674" s="161">
        <v>1163.5900000000001</v>
      </c>
      <c r="Q674" s="161">
        <v>0</v>
      </c>
      <c r="R674" s="162">
        <v>53.5</v>
      </c>
      <c r="S674" s="164">
        <f t="shared" si="308"/>
        <v>-60.109999999999673</v>
      </c>
      <c r="T674" s="161">
        <f t="shared" si="308"/>
        <v>0</v>
      </c>
      <c r="U674" s="161">
        <f t="shared" si="308"/>
        <v>-60.1099999999999</v>
      </c>
      <c r="V674" s="161">
        <f t="shared" si="308"/>
        <v>0</v>
      </c>
      <c r="W674" s="163">
        <f t="shared" si="308"/>
        <v>0</v>
      </c>
      <c r="X674" s="160">
        <f t="shared" si="289"/>
        <v>97.346839689265551</v>
      </c>
      <c r="Y674" s="161">
        <f t="shared" si="289"/>
        <v>100</v>
      </c>
      <c r="Z674" s="161">
        <f t="shared" si="289"/>
        <v>95.087848328838774</v>
      </c>
      <c r="AA674" s="161">
        <f t="shared" si="289"/>
        <v>0</v>
      </c>
      <c r="AB674" s="162">
        <f t="shared" si="289"/>
        <v>100</v>
      </c>
      <c r="AC674" s="165"/>
      <c r="AD674" s="166"/>
      <c r="AE674" s="167"/>
    </row>
    <row r="675" spans="1:31" ht="12.95" customHeight="1" x14ac:dyDescent="0.25">
      <c r="A675" s="171">
        <v>1602</v>
      </c>
      <c r="B675" s="158">
        <v>667</v>
      </c>
      <c r="C675" s="159" t="s">
        <v>1823</v>
      </c>
      <c r="D675" s="160">
        <f t="shared" si="303"/>
        <v>3271.6</v>
      </c>
      <c r="E675" s="161">
        <v>1233.5</v>
      </c>
      <c r="F675" s="161">
        <v>2038.1</v>
      </c>
      <c r="G675" s="161">
        <v>0</v>
      </c>
      <c r="H675" s="162">
        <v>0</v>
      </c>
      <c r="I675" s="160">
        <f t="shared" si="305"/>
        <v>3306.9</v>
      </c>
      <c r="J675" s="161">
        <v>1233.5</v>
      </c>
      <c r="K675" s="161">
        <v>2038.1</v>
      </c>
      <c r="L675" s="161">
        <v>0</v>
      </c>
      <c r="M675" s="163">
        <v>35.299999999999997</v>
      </c>
      <c r="N675" s="160">
        <f t="shared" si="315"/>
        <v>3004.0436</v>
      </c>
      <c r="O675" s="161">
        <v>1233.5</v>
      </c>
      <c r="P675" s="161">
        <v>1735.2436</v>
      </c>
      <c r="Q675" s="161">
        <v>0</v>
      </c>
      <c r="R675" s="162">
        <v>35.299999999999997</v>
      </c>
      <c r="S675" s="164">
        <f t="shared" si="308"/>
        <v>-302.85640000000012</v>
      </c>
      <c r="T675" s="161">
        <f t="shared" si="308"/>
        <v>0</v>
      </c>
      <c r="U675" s="161">
        <f t="shared" si="308"/>
        <v>-302.85639999999989</v>
      </c>
      <c r="V675" s="161">
        <f t="shared" si="308"/>
        <v>0</v>
      </c>
      <c r="W675" s="163">
        <f t="shared" si="308"/>
        <v>0</v>
      </c>
      <c r="X675" s="160">
        <f t="shared" si="289"/>
        <v>90.841682542562523</v>
      </c>
      <c r="Y675" s="161">
        <f t="shared" si="289"/>
        <v>100</v>
      </c>
      <c r="Z675" s="161">
        <f t="shared" si="289"/>
        <v>85.140258083509153</v>
      </c>
      <c r="AA675" s="161">
        <f t="shared" si="289"/>
        <v>0</v>
      </c>
      <c r="AB675" s="162">
        <f t="shared" si="289"/>
        <v>100</v>
      </c>
      <c r="AC675" s="165"/>
      <c r="AD675" s="166"/>
      <c r="AE675" s="167"/>
    </row>
    <row r="676" spans="1:31" ht="12.95" customHeight="1" x14ac:dyDescent="0.25">
      <c r="A676" s="171">
        <v>1603</v>
      </c>
      <c r="B676" s="158">
        <v>668</v>
      </c>
      <c r="C676" s="159" t="s">
        <v>1824</v>
      </c>
      <c r="D676" s="160">
        <f t="shared" si="303"/>
        <v>2171.4</v>
      </c>
      <c r="E676" s="161">
        <v>1028.3</v>
      </c>
      <c r="F676" s="161">
        <v>956.3</v>
      </c>
      <c r="G676" s="161">
        <v>186.8</v>
      </c>
      <c r="H676" s="162">
        <v>0</v>
      </c>
      <c r="I676" s="160">
        <f t="shared" si="305"/>
        <v>2188.4</v>
      </c>
      <c r="J676" s="161">
        <v>1028.3</v>
      </c>
      <c r="K676" s="161">
        <v>956.3</v>
      </c>
      <c r="L676" s="161">
        <v>186.8</v>
      </c>
      <c r="M676" s="163">
        <v>17</v>
      </c>
      <c r="N676" s="160">
        <f t="shared" si="315"/>
        <v>2069.2112000000002</v>
      </c>
      <c r="O676" s="161">
        <v>1028.3</v>
      </c>
      <c r="P676" s="161">
        <v>837.11120000000005</v>
      </c>
      <c r="Q676" s="161">
        <v>186.8</v>
      </c>
      <c r="R676" s="162">
        <v>17</v>
      </c>
      <c r="S676" s="164">
        <f t="shared" si="308"/>
        <v>-119.1887999999999</v>
      </c>
      <c r="T676" s="161">
        <f t="shared" si="308"/>
        <v>0</v>
      </c>
      <c r="U676" s="161">
        <f t="shared" si="308"/>
        <v>-119.1887999999999</v>
      </c>
      <c r="V676" s="161">
        <f t="shared" si="308"/>
        <v>0</v>
      </c>
      <c r="W676" s="163">
        <f t="shared" si="308"/>
        <v>0</v>
      </c>
      <c r="X676" s="160">
        <f t="shared" si="289"/>
        <v>94.553609943337605</v>
      </c>
      <c r="Y676" s="161">
        <f t="shared" si="289"/>
        <v>100</v>
      </c>
      <c r="Z676" s="161">
        <f t="shared" si="289"/>
        <v>87.536463452891368</v>
      </c>
      <c r="AA676" s="161">
        <f t="shared" si="289"/>
        <v>100</v>
      </c>
      <c r="AB676" s="162">
        <f t="shared" si="289"/>
        <v>100</v>
      </c>
      <c r="AC676" s="165"/>
      <c r="AD676" s="166"/>
      <c r="AE676" s="167"/>
    </row>
    <row r="677" spans="1:31" ht="12.95" customHeight="1" x14ac:dyDescent="0.25">
      <c r="A677" s="171">
        <v>1604</v>
      </c>
      <c r="B677" s="158">
        <v>669</v>
      </c>
      <c r="C677" s="159" t="s">
        <v>1825</v>
      </c>
      <c r="D677" s="160">
        <f t="shared" si="303"/>
        <v>2242.3000000000002</v>
      </c>
      <c r="E677" s="161">
        <v>975.7</v>
      </c>
      <c r="F677" s="161">
        <v>1266.5999999999999</v>
      </c>
      <c r="G677" s="161">
        <v>0</v>
      </c>
      <c r="H677" s="162">
        <v>0</v>
      </c>
      <c r="I677" s="160">
        <f t="shared" si="305"/>
        <v>2265.2000000000003</v>
      </c>
      <c r="J677" s="161">
        <v>975.7</v>
      </c>
      <c r="K677" s="161">
        <v>1266.5999999999999</v>
      </c>
      <c r="L677" s="161">
        <v>0</v>
      </c>
      <c r="M677" s="163">
        <v>22.9</v>
      </c>
      <c r="N677" s="160">
        <f t="shared" si="315"/>
        <v>2096.8610000000003</v>
      </c>
      <c r="O677" s="161">
        <v>975.7</v>
      </c>
      <c r="P677" s="161">
        <v>1098.261</v>
      </c>
      <c r="Q677" s="161">
        <v>0</v>
      </c>
      <c r="R677" s="162">
        <v>22.9</v>
      </c>
      <c r="S677" s="164">
        <f t="shared" si="308"/>
        <v>-168.33899999999994</v>
      </c>
      <c r="T677" s="161">
        <f t="shared" si="308"/>
        <v>0</v>
      </c>
      <c r="U677" s="161">
        <f t="shared" si="308"/>
        <v>-168.33899999999994</v>
      </c>
      <c r="V677" s="161">
        <f t="shared" si="308"/>
        <v>0</v>
      </c>
      <c r="W677" s="163">
        <f t="shared" si="308"/>
        <v>0</v>
      </c>
      <c r="X677" s="160">
        <f t="shared" si="289"/>
        <v>92.568470775207487</v>
      </c>
      <c r="Y677" s="161">
        <f t="shared" si="289"/>
        <v>100</v>
      </c>
      <c r="Z677" s="161">
        <f t="shared" si="289"/>
        <v>86.709379441023216</v>
      </c>
      <c r="AA677" s="161">
        <f t="shared" si="289"/>
        <v>0</v>
      </c>
      <c r="AB677" s="162">
        <f t="shared" si="289"/>
        <v>100</v>
      </c>
      <c r="AC677" s="165"/>
      <c r="AD677" s="166"/>
      <c r="AE677" s="167"/>
    </row>
    <row r="678" spans="1:31" ht="12.95" customHeight="1" x14ac:dyDescent="0.25">
      <c r="A678" s="171">
        <v>1613</v>
      </c>
      <c r="B678" s="158">
        <v>670</v>
      </c>
      <c r="C678" s="159" t="s">
        <v>1826</v>
      </c>
      <c r="D678" s="160">
        <f t="shared" si="303"/>
        <v>1038.0999999999999</v>
      </c>
      <c r="E678" s="161">
        <v>904.1</v>
      </c>
      <c r="F678" s="161">
        <v>134</v>
      </c>
      <c r="G678" s="161">
        <v>0</v>
      </c>
      <c r="H678" s="162">
        <v>0</v>
      </c>
      <c r="I678" s="160">
        <f t="shared" si="305"/>
        <v>1056.3</v>
      </c>
      <c r="J678" s="161">
        <v>904.1</v>
      </c>
      <c r="K678" s="161">
        <v>134</v>
      </c>
      <c r="L678" s="161">
        <v>0</v>
      </c>
      <c r="M678" s="163">
        <v>18.2</v>
      </c>
      <c r="N678" s="160">
        <f t="shared" si="315"/>
        <v>1055.0421000000001</v>
      </c>
      <c r="O678" s="161">
        <v>904.1</v>
      </c>
      <c r="P678" s="161">
        <v>132.74209999999999</v>
      </c>
      <c r="Q678" s="161">
        <v>0</v>
      </c>
      <c r="R678" s="162">
        <v>18.2</v>
      </c>
      <c r="S678" s="164">
        <f t="shared" si="308"/>
        <v>-1.2578999999998359</v>
      </c>
      <c r="T678" s="161">
        <f t="shared" si="308"/>
        <v>0</v>
      </c>
      <c r="U678" s="161">
        <f t="shared" si="308"/>
        <v>-1.2579000000000065</v>
      </c>
      <c r="V678" s="161">
        <f t="shared" si="308"/>
        <v>0</v>
      </c>
      <c r="W678" s="163">
        <f t="shared" si="308"/>
        <v>0</v>
      </c>
      <c r="X678" s="160">
        <f t="shared" si="289"/>
        <v>99.880914512922487</v>
      </c>
      <c r="Y678" s="161">
        <f t="shared" si="289"/>
        <v>100</v>
      </c>
      <c r="Z678" s="161">
        <f t="shared" si="289"/>
        <v>99.061268656716422</v>
      </c>
      <c r="AA678" s="161">
        <f t="shared" si="289"/>
        <v>0</v>
      </c>
      <c r="AB678" s="162">
        <f t="shared" si="289"/>
        <v>100</v>
      </c>
      <c r="AC678" s="165"/>
      <c r="AD678" s="166"/>
      <c r="AE678" s="167"/>
    </row>
    <row r="679" spans="1:31" ht="12.95" customHeight="1" x14ac:dyDescent="0.25">
      <c r="A679" s="171">
        <v>1605</v>
      </c>
      <c r="B679" s="158">
        <v>671</v>
      </c>
      <c r="C679" s="159" t="s">
        <v>1827</v>
      </c>
      <c r="D679" s="160">
        <f t="shared" si="303"/>
        <v>1987.4</v>
      </c>
      <c r="E679" s="161">
        <v>870.5</v>
      </c>
      <c r="F679" s="161">
        <v>1116.9000000000001</v>
      </c>
      <c r="G679" s="161">
        <v>0</v>
      </c>
      <c r="H679" s="162">
        <v>0</v>
      </c>
      <c r="I679" s="160">
        <f t="shared" si="305"/>
        <v>2029</v>
      </c>
      <c r="J679" s="161">
        <v>870.5</v>
      </c>
      <c r="K679" s="161">
        <v>1116.9000000000001</v>
      </c>
      <c r="L679" s="161">
        <v>0</v>
      </c>
      <c r="M679" s="163">
        <v>41.6</v>
      </c>
      <c r="N679" s="160">
        <f t="shared" si="315"/>
        <v>2004.7733999999998</v>
      </c>
      <c r="O679" s="161">
        <v>870.5</v>
      </c>
      <c r="P679" s="161">
        <v>1092.6733999999999</v>
      </c>
      <c r="Q679" s="161">
        <v>0</v>
      </c>
      <c r="R679" s="162">
        <v>41.6</v>
      </c>
      <c r="S679" s="164">
        <f t="shared" si="308"/>
        <v>-24.22660000000019</v>
      </c>
      <c r="T679" s="161">
        <f t="shared" si="308"/>
        <v>0</v>
      </c>
      <c r="U679" s="161">
        <f t="shared" si="308"/>
        <v>-24.22660000000019</v>
      </c>
      <c r="V679" s="161">
        <f t="shared" si="308"/>
        <v>0</v>
      </c>
      <c r="W679" s="163">
        <f t="shared" si="308"/>
        <v>0</v>
      </c>
      <c r="X679" s="160">
        <f t="shared" si="289"/>
        <v>98.805983242976822</v>
      </c>
      <c r="Y679" s="161">
        <f t="shared" si="289"/>
        <v>100</v>
      </c>
      <c r="Z679" s="161">
        <f t="shared" si="289"/>
        <v>97.830906974661985</v>
      </c>
      <c r="AA679" s="161">
        <f t="shared" si="289"/>
        <v>0</v>
      </c>
      <c r="AB679" s="162">
        <f t="shared" si="289"/>
        <v>100</v>
      </c>
      <c r="AC679" s="165"/>
      <c r="AD679" s="166"/>
      <c r="AE679" s="167"/>
    </row>
    <row r="680" spans="1:31" ht="12.95" customHeight="1" x14ac:dyDescent="0.25">
      <c r="A680" s="171">
        <v>1606</v>
      </c>
      <c r="B680" s="158">
        <v>672</v>
      </c>
      <c r="C680" s="159" t="s">
        <v>1828</v>
      </c>
      <c r="D680" s="160">
        <f t="shared" si="303"/>
        <v>2467.9</v>
      </c>
      <c r="E680" s="161">
        <v>800.4</v>
      </c>
      <c r="F680" s="161">
        <v>1530.1</v>
      </c>
      <c r="G680" s="161">
        <v>137.4</v>
      </c>
      <c r="H680" s="162">
        <v>0</v>
      </c>
      <c r="I680" s="160">
        <f t="shared" si="305"/>
        <v>2554.4</v>
      </c>
      <c r="J680" s="161">
        <v>800.4</v>
      </c>
      <c r="K680" s="161">
        <v>1570.8</v>
      </c>
      <c r="L680" s="161">
        <v>137.4</v>
      </c>
      <c r="M680" s="163">
        <v>45.8</v>
      </c>
      <c r="N680" s="160">
        <f t="shared" si="315"/>
        <v>2458.4114000000004</v>
      </c>
      <c r="O680" s="161">
        <v>800.4</v>
      </c>
      <c r="P680" s="161">
        <v>1474.8114</v>
      </c>
      <c r="Q680" s="161">
        <v>137.4</v>
      </c>
      <c r="R680" s="162">
        <v>45.8</v>
      </c>
      <c r="S680" s="164">
        <f t="shared" si="308"/>
        <v>-95.988599999999678</v>
      </c>
      <c r="T680" s="161">
        <f t="shared" si="308"/>
        <v>0</v>
      </c>
      <c r="U680" s="161">
        <f t="shared" si="308"/>
        <v>-95.988599999999906</v>
      </c>
      <c r="V680" s="161">
        <f t="shared" si="308"/>
        <v>0</v>
      </c>
      <c r="W680" s="163">
        <f t="shared" si="308"/>
        <v>0</v>
      </c>
      <c r="X680" s="160">
        <f t="shared" si="289"/>
        <v>96.242225180081448</v>
      </c>
      <c r="Y680" s="161">
        <f t="shared" si="289"/>
        <v>100</v>
      </c>
      <c r="Z680" s="161">
        <f t="shared" si="289"/>
        <v>93.889190221543174</v>
      </c>
      <c r="AA680" s="161">
        <f t="shared" si="289"/>
        <v>100</v>
      </c>
      <c r="AB680" s="162">
        <f t="shared" si="289"/>
        <v>100</v>
      </c>
      <c r="AC680" s="165"/>
      <c r="AD680" s="166"/>
      <c r="AE680" s="167"/>
    </row>
    <row r="681" spans="1:31" ht="12.95" customHeight="1" x14ac:dyDescent="0.25">
      <c r="A681" s="171">
        <v>1607</v>
      </c>
      <c r="B681" s="158">
        <v>673</v>
      </c>
      <c r="C681" s="159" t="s">
        <v>1829</v>
      </c>
      <c r="D681" s="160">
        <f t="shared" si="303"/>
        <v>2492.8000000000002</v>
      </c>
      <c r="E681" s="161">
        <v>972.5</v>
      </c>
      <c r="F681" s="161">
        <v>1514</v>
      </c>
      <c r="G681" s="161">
        <v>6.3</v>
      </c>
      <c r="H681" s="162">
        <v>0</v>
      </c>
      <c r="I681" s="160">
        <f t="shared" si="305"/>
        <v>2514.5</v>
      </c>
      <c r="J681" s="161">
        <v>972.5</v>
      </c>
      <c r="K681" s="161">
        <v>1514</v>
      </c>
      <c r="L681" s="161">
        <v>6.3</v>
      </c>
      <c r="M681" s="163">
        <v>21.7</v>
      </c>
      <c r="N681" s="160">
        <f t="shared" si="315"/>
        <v>2296.5613999999996</v>
      </c>
      <c r="O681" s="161">
        <v>972.5</v>
      </c>
      <c r="P681" s="161">
        <v>1296.0613999999998</v>
      </c>
      <c r="Q681" s="161">
        <v>6.3</v>
      </c>
      <c r="R681" s="162">
        <v>21.7</v>
      </c>
      <c r="S681" s="164">
        <f t="shared" si="308"/>
        <v>-217.93860000000041</v>
      </c>
      <c r="T681" s="161">
        <f t="shared" si="308"/>
        <v>0</v>
      </c>
      <c r="U681" s="161">
        <f t="shared" si="308"/>
        <v>-217.93860000000018</v>
      </c>
      <c r="V681" s="161">
        <f t="shared" si="308"/>
        <v>0</v>
      </c>
      <c r="W681" s="163">
        <f t="shared" si="308"/>
        <v>0</v>
      </c>
      <c r="X681" s="160">
        <f t="shared" ref="X681:AB744" si="316">IF(I681=0,0,N681/I681*100)</f>
        <v>91.33272618810895</v>
      </c>
      <c r="Y681" s="161">
        <f t="shared" si="316"/>
        <v>100</v>
      </c>
      <c r="Z681" s="161">
        <f t="shared" si="316"/>
        <v>85.605112285336844</v>
      </c>
      <c r="AA681" s="161">
        <f t="shared" si="316"/>
        <v>100</v>
      </c>
      <c r="AB681" s="162">
        <f t="shared" si="316"/>
        <v>100</v>
      </c>
      <c r="AC681" s="165"/>
      <c r="AD681" s="166"/>
      <c r="AE681" s="167"/>
    </row>
    <row r="682" spans="1:31" ht="12.95" customHeight="1" x14ac:dyDescent="0.25">
      <c r="A682" s="171">
        <v>1608</v>
      </c>
      <c r="B682" s="158">
        <v>674</v>
      </c>
      <c r="C682" s="159" t="s">
        <v>1830</v>
      </c>
      <c r="D682" s="160">
        <f t="shared" si="303"/>
        <v>2851.7</v>
      </c>
      <c r="E682" s="161">
        <v>1065.5999999999999</v>
      </c>
      <c r="F682" s="161">
        <v>1786.1</v>
      </c>
      <c r="G682" s="161">
        <v>0</v>
      </c>
      <c r="H682" s="162">
        <v>0</v>
      </c>
      <c r="I682" s="160">
        <f t="shared" si="305"/>
        <v>2988.4</v>
      </c>
      <c r="J682" s="161">
        <v>1065.5999999999999</v>
      </c>
      <c r="K682" s="161">
        <v>1897.8000000000002</v>
      </c>
      <c r="L682" s="161">
        <v>0</v>
      </c>
      <c r="M682" s="163">
        <v>25</v>
      </c>
      <c r="N682" s="160">
        <f t="shared" si="315"/>
        <v>2697.444</v>
      </c>
      <c r="O682" s="161">
        <v>1065.5999999999999</v>
      </c>
      <c r="P682" s="161">
        <v>1606.8440000000001</v>
      </c>
      <c r="Q682" s="161">
        <v>0</v>
      </c>
      <c r="R682" s="162">
        <v>25</v>
      </c>
      <c r="S682" s="164">
        <f t="shared" si="308"/>
        <v>-290.95600000000013</v>
      </c>
      <c r="T682" s="161">
        <f t="shared" si="308"/>
        <v>0</v>
      </c>
      <c r="U682" s="161">
        <f t="shared" si="308"/>
        <v>-290.95600000000013</v>
      </c>
      <c r="V682" s="161">
        <f t="shared" si="308"/>
        <v>0</v>
      </c>
      <c r="W682" s="163">
        <f t="shared" si="308"/>
        <v>0</v>
      </c>
      <c r="X682" s="160">
        <f t="shared" si="316"/>
        <v>90.263820104403692</v>
      </c>
      <c r="Y682" s="161">
        <f t="shared" si="316"/>
        <v>100</v>
      </c>
      <c r="Z682" s="161">
        <f t="shared" si="316"/>
        <v>84.668774370323533</v>
      </c>
      <c r="AA682" s="161">
        <f t="shared" si="316"/>
        <v>0</v>
      </c>
      <c r="AB682" s="162">
        <f t="shared" si="316"/>
        <v>100</v>
      </c>
      <c r="AC682" s="165"/>
      <c r="AD682" s="166"/>
      <c r="AE682" s="167"/>
    </row>
    <row r="683" spans="1:31" ht="12.95" customHeight="1" x14ac:dyDescent="0.25">
      <c r="A683" s="171">
        <v>1609</v>
      </c>
      <c r="B683" s="158">
        <v>675</v>
      </c>
      <c r="C683" s="159" t="s">
        <v>1831</v>
      </c>
      <c r="D683" s="160">
        <f t="shared" si="303"/>
        <v>3599.9</v>
      </c>
      <c r="E683" s="161">
        <v>1381.9</v>
      </c>
      <c r="F683" s="161">
        <v>1918.4</v>
      </c>
      <c r="G683" s="161">
        <v>299.60000000000002</v>
      </c>
      <c r="H683" s="162">
        <v>0</v>
      </c>
      <c r="I683" s="160">
        <f t="shared" si="305"/>
        <v>3623.3</v>
      </c>
      <c r="J683" s="161">
        <v>1381.9</v>
      </c>
      <c r="K683" s="161">
        <v>1918.4</v>
      </c>
      <c r="L683" s="161">
        <v>299.60000000000002</v>
      </c>
      <c r="M683" s="163">
        <v>23.4</v>
      </c>
      <c r="N683" s="160">
        <f t="shared" si="315"/>
        <v>3424.3267999999998</v>
      </c>
      <c r="O683" s="161">
        <v>1381.9</v>
      </c>
      <c r="P683" s="161">
        <v>1719.4268</v>
      </c>
      <c r="Q683" s="161">
        <v>299.60000000000002</v>
      </c>
      <c r="R683" s="162">
        <v>23.4</v>
      </c>
      <c r="S683" s="164">
        <f t="shared" si="308"/>
        <v>-198.97320000000036</v>
      </c>
      <c r="T683" s="161">
        <f t="shared" si="308"/>
        <v>0</v>
      </c>
      <c r="U683" s="161">
        <f t="shared" si="308"/>
        <v>-198.97320000000013</v>
      </c>
      <c r="V683" s="161">
        <f t="shared" si="308"/>
        <v>0</v>
      </c>
      <c r="W683" s="163">
        <f t="shared" si="308"/>
        <v>0</v>
      </c>
      <c r="X683" s="160">
        <f t="shared" si="316"/>
        <v>94.508508817928387</v>
      </c>
      <c r="Y683" s="161">
        <f t="shared" si="316"/>
        <v>100</v>
      </c>
      <c r="Z683" s="161">
        <f t="shared" si="316"/>
        <v>89.628169307756451</v>
      </c>
      <c r="AA683" s="161">
        <f t="shared" si="316"/>
        <v>100</v>
      </c>
      <c r="AB683" s="162">
        <f t="shared" si="316"/>
        <v>100</v>
      </c>
      <c r="AC683" s="165"/>
      <c r="AD683" s="166"/>
      <c r="AE683" s="167"/>
    </row>
    <row r="684" spans="1:31" ht="12.95" customHeight="1" x14ac:dyDescent="0.25">
      <c r="A684" s="171">
        <v>1610</v>
      </c>
      <c r="B684" s="158">
        <v>676</v>
      </c>
      <c r="C684" s="159" t="s">
        <v>1832</v>
      </c>
      <c r="D684" s="160">
        <f t="shared" si="303"/>
        <v>2429.3000000000002</v>
      </c>
      <c r="E684" s="161">
        <v>985.1</v>
      </c>
      <c r="F684" s="161">
        <v>1444.2</v>
      </c>
      <c r="G684" s="161">
        <v>0</v>
      </c>
      <c r="H684" s="162">
        <v>0</v>
      </c>
      <c r="I684" s="160">
        <f t="shared" si="305"/>
        <v>2443.7999999999997</v>
      </c>
      <c r="J684" s="161">
        <v>985.1</v>
      </c>
      <c r="K684" s="161">
        <v>1444.1999999999998</v>
      </c>
      <c r="L684" s="161">
        <v>0</v>
      </c>
      <c r="M684" s="163">
        <v>14.5</v>
      </c>
      <c r="N684" s="160">
        <f t="shared" si="315"/>
        <v>2392.0466999999999</v>
      </c>
      <c r="O684" s="161">
        <v>985.1</v>
      </c>
      <c r="P684" s="161">
        <v>1392.4467</v>
      </c>
      <c r="Q684" s="161">
        <v>0</v>
      </c>
      <c r="R684" s="162">
        <v>14.5</v>
      </c>
      <c r="S684" s="164">
        <f t="shared" si="308"/>
        <v>-51.753299999999854</v>
      </c>
      <c r="T684" s="161">
        <f t="shared" si="308"/>
        <v>0</v>
      </c>
      <c r="U684" s="161">
        <f t="shared" si="308"/>
        <v>-51.753299999999854</v>
      </c>
      <c r="V684" s="161">
        <f t="shared" si="308"/>
        <v>0</v>
      </c>
      <c r="W684" s="163">
        <f t="shared" si="308"/>
        <v>0</v>
      </c>
      <c r="X684" s="160">
        <f t="shared" si="316"/>
        <v>97.882261232506764</v>
      </c>
      <c r="Y684" s="161">
        <f t="shared" si="316"/>
        <v>100</v>
      </c>
      <c r="Z684" s="161">
        <f t="shared" si="316"/>
        <v>96.416472787702546</v>
      </c>
      <c r="AA684" s="161">
        <f t="shared" si="316"/>
        <v>0</v>
      </c>
      <c r="AB684" s="162">
        <f t="shared" si="316"/>
        <v>100</v>
      </c>
      <c r="AC684" s="165"/>
      <c r="AD684" s="166"/>
      <c r="AE684" s="167"/>
    </row>
    <row r="685" spans="1:31" ht="12.95" customHeight="1" x14ac:dyDescent="0.25">
      <c r="A685" s="171">
        <v>1611</v>
      </c>
      <c r="B685" s="158">
        <v>677</v>
      </c>
      <c r="C685" s="159" t="s">
        <v>1833</v>
      </c>
      <c r="D685" s="160">
        <f t="shared" si="303"/>
        <v>2105.3000000000002</v>
      </c>
      <c r="E685" s="161">
        <v>685.1</v>
      </c>
      <c r="F685" s="161">
        <v>1420.2</v>
      </c>
      <c r="G685" s="161">
        <v>0</v>
      </c>
      <c r="H685" s="162">
        <v>0</v>
      </c>
      <c r="I685" s="160">
        <f t="shared" si="305"/>
        <v>2143.9</v>
      </c>
      <c r="J685" s="161">
        <v>685.1</v>
      </c>
      <c r="K685" s="161">
        <v>1420.2</v>
      </c>
      <c r="L685" s="161">
        <v>0</v>
      </c>
      <c r="M685" s="163">
        <v>38.6</v>
      </c>
      <c r="N685" s="160">
        <f t="shared" si="315"/>
        <v>1883.0515999999998</v>
      </c>
      <c r="O685" s="161">
        <v>685.1</v>
      </c>
      <c r="P685" s="161">
        <v>1159.3516</v>
      </c>
      <c r="Q685" s="161">
        <v>0</v>
      </c>
      <c r="R685" s="162">
        <v>38.6</v>
      </c>
      <c r="S685" s="164">
        <f t="shared" si="308"/>
        <v>-260.84840000000031</v>
      </c>
      <c r="T685" s="161">
        <f t="shared" si="308"/>
        <v>0</v>
      </c>
      <c r="U685" s="161">
        <f t="shared" si="308"/>
        <v>-260.84840000000008</v>
      </c>
      <c r="V685" s="161">
        <f t="shared" si="308"/>
        <v>0</v>
      </c>
      <c r="W685" s="163">
        <f t="shared" si="308"/>
        <v>0</v>
      </c>
      <c r="X685" s="160">
        <f t="shared" si="316"/>
        <v>87.832995941974886</v>
      </c>
      <c r="Y685" s="161">
        <f t="shared" si="316"/>
        <v>100</v>
      </c>
      <c r="Z685" s="161">
        <f t="shared" si="316"/>
        <v>81.632981270243619</v>
      </c>
      <c r="AA685" s="161">
        <f t="shared" si="316"/>
        <v>0</v>
      </c>
      <c r="AB685" s="162">
        <f t="shared" si="316"/>
        <v>100</v>
      </c>
      <c r="AC685" s="165"/>
      <c r="AD685" s="166"/>
      <c r="AE685" s="167"/>
    </row>
    <row r="686" spans="1:31" ht="12.95" customHeight="1" x14ac:dyDescent="0.25">
      <c r="A686" s="171">
        <v>1612</v>
      </c>
      <c r="B686" s="158">
        <v>678</v>
      </c>
      <c r="C686" s="159" t="s">
        <v>1834</v>
      </c>
      <c r="D686" s="160">
        <f t="shared" si="303"/>
        <v>1681.4</v>
      </c>
      <c r="E686" s="161">
        <v>852.1</v>
      </c>
      <c r="F686" s="161">
        <v>829.3</v>
      </c>
      <c r="G686" s="161">
        <v>0</v>
      </c>
      <c r="H686" s="162">
        <v>0</v>
      </c>
      <c r="I686" s="160">
        <f t="shared" si="305"/>
        <v>1692.1000000000001</v>
      </c>
      <c r="J686" s="161">
        <v>852.1</v>
      </c>
      <c r="K686" s="161">
        <v>829.3</v>
      </c>
      <c r="L686" s="161">
        <v>0</v>
      </c>
      <c r="M686" s="163">
        <v>10.7</v>
      </c>
      <c r="N686" s="160">
        <f t="shared" si="315"/>
        <v>1614.9448</v>
      </c>
      <c r="O686" s="161">
        <v>852.1</v>
      </c>
      <c r="P686" s="161">
        <v>752.14480000000003</v>
      </c>
      <c r="Q686" s="161">
        <v>0</v>
      </c>
      <c r="R686" s="162">
        <v>10.7</v>
      </c>
      <c r="S686" s="164">
        <f t="shared" si="308"/>
        <v>-77.15520000000015</v>
      </c>
      <c r="T686" s="161">
        <f t="shared" si="308"/>
        <v>0</v>
      </c>
      <c r="U686" s="161">
        <f t="shared" si="308"/>
        <v>-77.155199999999923</v>
      </c>
      <c r="V686" s="161">
        <f t="shared" si="308"/>
        <v>0</v>
      </c>
      <c r="W686" s="163">
        <f t="shared" si="308"/>
        <v>0</v>
      </c>
      <c r="X686" s="160">
        <f t="shared" si="316"/>
        <v>95.44026948761892</v>
      </c>
      <c r="Y686" s="161">
        <f t="shared" si="316"/>
        <v>100</v>
      </c>
      <c r="Z686" s="161">
        <f t="shared" si="316"/>
        <v>90.696346316170278</v>
      </c>
      <c r="AA686" s="161">
        <f t="shared" si="316"/>
        <v>0</v>
      </c>
      <c r="AB686" s="162">
        <f t="shared" si="316"/>
        <v>100</v>
      </c>
      <c r="AC686" s="165"/>
      <c r="AD686" s="166"/>
      <c r="AE686" s="167"/>
    </row>
    <row r="687" spans="1:31" ht="12.95" customHeight="1" x14ac:dyDescent="0.25">
      <c r="A687" s="171">
        <v>1616</v>
      </c>
      <c r="B687" s="158">
        <v>679</v>
      </c>
      <c r="C687" s="159" t="s">
        <v>1819</v>
      </c>
      <c r="D687" s="160">
        <f t="shared" si="303"/>
        <v>4425.2</v>
      </c>
      <c r="E687" s="161">
        <v>1287.2</v>
      </c>
      <c r="F687" s="161">
        <v>2945</v>
      </c>
      <c r="G687" s="161">
        <v>193</v>
      </c>
      <c r="H687" s="162">
        <v>0</v>
      </c>
      <c r="I687" s="160">
        <f t="shared" si="305"/>
        <v>4470.5</v>
      </c>
      <c r="J687" s="161">
        <v>1287.2</v>
      </c>
      <c r="K687" s="161">
        <v>2944.9999999999995</v>
      </c>
      <c r="L687" s="161">
        <v>193</v>
      </c>
      <c r="M687" s="163">
        <v>45.3</v>
      </c>
      <c r="N687" s="160">
        <f t="shared" si="315"/>
        <v>4432.2577000000001</v>
      </c>
      <c r="O687" s="161">
        <v>1287.2</v>
      </c>
      <c r="P687" s="161">
        <v>2906.7576999999997</v>
      </c>
      <c r="Q687" s="161">
        <v>193</v>
      </c>
      <c r="R687" s="162">
        <v>45.3</v>
      </c>
      <c r="S687" s="164">
        <f t="shared" si="308"/>
        <v>-38.242299999999886</v>
      </c>
      <c r="T687" s="161">
        <f t="shared" si="308"/>
        <v>0</v>
      </c>
      <c r="U687" s="161">
        <f t="shared" si="308"/>
        <v>-38.242299999999886</v>
      </c>
      <c r="V687" s="161">
        <f t="shared" si="308"/>
        <v>0</v>
      </c>
      <c r="W687" s="163">
        <f t="shared" si="308"/>
        <v>0</v>
      </c>
      <c r="X687" s="160">
        <f t="shared" si="316"/>
        <v>99.144563247958843</v>
      </c>
      <c r="Y687" s="161">
        <f t="shared" si="316"/>
        <v>100</v>
      </c>
      <c r="Z687" s="161">
        <f t="shared" si="316"/>
        <v>98.701449915110359</v>
      </c>
      <c r="AA687" s="161">
        <f t="shared" si="316"/>
        <v>100</v>
      </c>
      <c r="AB687" s="162">
        <f t="shared" si="316"/>
        <v>100</v>
      </c>
      <c r="AC687" s="165"/>
      <c r="AD687" s="166"/>
      <c r="AE687" s="167"/>
    </row>
    <row r="688" spans="1:31" ht="12.95" customHeight="1" x14ac:dyDescent="0.25">
      <c r="A688" s="171">
        <v>1614</v>
      </c>
      <c r="B688" s="158">
        <v>680</v>
      </c>
      <c r="C688" s="159" t="s">
        <v>1835</v>
      </c>
      <c r="D688" s="160">
        <f t="shared" si="303"/>
        <v>7854.2000000000007</v>
      </c>
      <c r="E688" s="161">
        <v>1065.9000000000001</v>
      </c>
      <c r="F688" s="161">
        <v>6788.3</v>
      </c>
      <c r="G688" s="161">
        <v>0</v>
      </c>
      <c r="H688" s="162">
        <v>0</v>
      </c>
      <c r="I688" s="160">
        <f t="shared" si="305"/>
        <v>8331.6</v>
      </c>
      <c r="J688" s="161">
        <v>1065.9000000000001</v>
      </c>
      <c r="K688" s="161">
        <v>6788.3</v>
      </c>
      <c r="L688" s="161">
        <v>0</v>
      </c>
      <c r="M688" s="163">
        <v>477.4</v>
      </c>
      <c r="N688" s="160">
        <f t="shared" si="315"/>
        <v>7610.6058999999987</v>
      </c>
      <c r="O688" s="161">
        <v>1065.9000000000001</v>
      </c>
      <c r="P688" s="161">
        <v>6067.3058999999994</v>
      </c>
      <c r="Q688" s="161">
        <v>0</v>
      </c>
      <c r="R688" s="162">
        <v>477.4</v>
      </c>
      <c r="S688" s="164">
        <f t="shared" si="308"/>
        <v>-720.99410000000171</v>
      </c>
      <c r="T688" s="161">
        <f t="shared" si="308"/>
        <v>0</v>
      </c>
      <c r="U688" s="161">
        <f t="shared" si="308"/>
        <v>-720.9941000000008</v>
      </c>
      <c r="V688" s="161">
        <f t="shared" si="308"/>
        <v>0</v>
      </c>
      <c r="W688" s="163">
        <f t="shared" si="308"/>
        <v>0</v>
      </c>
      <c r="X688" s="160">
        <f t="shared" si="316"/>
        <v>91.346270824331441</v>
      </c>
      <c r="Y688" s="161">
        <f t="shared" si="316"/>
        <v>100</v>
      </c>
      <c r="Z688" s="161">
        <f t="shared" si="316"/>
        <v>89.378870998629992</v>
      </c>
      <c r="AA688" s="161">
        <f t="shared" si="316"/>
        <v>0</v>
      </c>
      <c r="AB688" s="162">
        <f t="shared" si="316"/>
        <v>100</v>
      </c>
      <c r="AC688" s="165"/>
      <c r="AD688" s="166"/>
      <c r="AE688" s="167"/>
    </row>
    <row r="689" spans="1:31" ht="12.95" customHeight="1" x14ac:dyDescent="0.25">
      <c r="A689" s="171">
        <v>1615</v>
      </c>
      <c r="B689" s="158">
        <v>681</v>
      </c>
      <c r="C689" s="159" t="s">
        <v>1836</v>
      </c>
      <c r="D689" s="160">
        <f t="shared" si="303"/>
        <v>5957.3</v>
      </c>
      <c r="E689" s="161">
        <v>1320.2</v>
      </c>
      <c r="F689" s="161">
        <v>4637.1000000000004</v>
      </c>
      <c r="G689" s="161">
        <v>0</v>
      </c>
      <c r="H689" s="162">
        <v>0</v>
      </c>
      <c r="I689" s="160">
        <f t="shared" si="305"/>
        <v>6312.3</v>
      </c>
      <c r="J689" s="161">
        <v>1320.2</v>
      </c>
      <c r="K689" s="161">
        <v>4637.1000000000004</v>
      </c>
      <c r="L689" s="161">
        <v>0</v>
      </c>
      <c r="M689" s="163">
        <v>355</v>
      </c>
      <c r="N689" s="160">
        <f t="shared" si="315"/>
        <v>6288.3240999999998</v>
      </c>
      <c r="O689" s="161">
        <v>1320.2</v>
      </c>
      <c r="P689" s="161">
        <v>4613.1241</v>
      </c>
      <c r="Q689" s="161">
        <v>0</v>
      </c>
      <c r="R689" s="162">
        <v>355</v>
      </c>
      <c r="S689" s="164">
        <f t="shared" si="308"/>
        <v>-23.975900000000365</v>
      </c>
      <c r="T689" s="161">
        <f t="shared" si="308"/>
        <v>0</v>
      </c>
      <c r="U689" s="161">
        <f t="shared" si="308"/>
        <v>-23.975900000000365</v>
      </c>
      <c r="V689" s="161">
        <f t="shared" si="308"/>
        <v>0</v>
      </c>
      <c r="W689" s="163">
        <f t="shared" si="308"/>
        <v>0</v>
      </c>
      <c r="X689" s="160">
        <f t="shared" si="316"/>
        <v>99.620171728213165</v>
      </c>
      <c r="Y689" s="161">
        <f t="shared" si="316"/>
        <v>100</v>
      </c>
      <c r="Z689" s="161">
        <f t="shared" si="316"/>
        <v>99.482954864031399</v>
      </c>
      <c r="AA689" s="161">
        <f t="shared" si="316"/>
        <v>0</v>
      </c>
      <c r="AB689" s="162">
        <f t="shared" si="316"/>
        <v>100</v>
      </c>
      <c r="AC689" s="165"/>
      <c r="AD689" s="166"/>
      <c r="AE689" s="167"/>
    </row>
    <row r="690" spans="1:31" ht="12.95" customHeight="1" x14ac:dyDescent="0.25">
      <c r="A690" s="171">
        <v>1617</v>
      </c>
      <c r="B690" s="158">
        <v>682</v>
      </c>
      <c r="C690" s="159" t="s">
        <v>1837</v>
      </c>
      <c r="D690" s="160">
        <f t="shared" si="303"/>
        <v>3310.7999999999997</v>
      </c>
      <c r="E690" s="161">
        <v>1137.9000000000001</v>
      </c>
      <c r="F690" s="161">
        <v>2105.1999999999998</v>
      </c>
      <c r="G690" s="161">
        <v>67.7</v>
      </c>
      <c r="H690" s="162">
        <v>0</v>
      </c>
      <c r="I690" s="160">
        <f t="shared" si="305"/>
        <v>3338.7999999999997</v>
      </c>
      <c r="J690" s="161">
        <v>1137.9000000000001</v>
      </c>
      <c r="K690" s="161">
        <v>2105.1999999999998</v>
      </c>
      <c r="L690" s="161">
        <v>67.7</v>
      </c>
      <c r="M690" s="163">
        <v>28.000000000000004</v>
      </c>
      <c r="N690" s="160">
        <f t="shared" si="315"/>
        <v>3258.5353999999998</v>
      </c>
      <c r="O690" s="161">
        <v>1137.9000000000001</v>
      </c>
      <c r="P690" s="161">
        <v>2024.9353999999998</v>
      </c>
      <c r="Q690" s="161">
        <v>67.7</v>
      </c>
      <c r="R690" s="162">
        <v>28.000000000000004</v>
      </c>
      <c r="S690" s="164">
        <f t="shared" si="308"/>
        <v>-80.264599999999973</v>
      </c>
      <c r="T690" s="161">
        <f t="shared" si="308"/>
        <v>0</v>
      </c>
      <c r="U690" s="161">
        <f t="shared" si="308"/>
        <v>-80.264599999999973</v>
      </c>
      <c r="V690" s="161">
        <f t="shared" si="308"/>
        <v>0</v>
      </c>
      <c r="W690" s="163">
        <f t="shared" si="308"/>
        <v>0</v>
      </c>
      <c r="X690" s="160">
        <f t="shared" si="316"/>
        <v>97.596004552533842</v>
      </c>
      <c r="Y690" s="161">
        <f t="shared" si="316"/>
        <v>100</v>
      </c>
      <c r="Z690" s="161">
        <f t="shared" si="316"/>
        <v>96.18731711951358</v>
      </c>
      <c r="AA690" s="161">
        <f t="shared" si="316"/>
        <v>100</v>
      </c>
      <c r="AB690" s="162">
        <f t="shared" si="316"/>
        <v>100</v>
      </c>
      <c r="AC690" s="165"/>
      <c r="AD690" s="166"/>
      <c r="AE690" s="167"/>
    </row>
    <row r="691" spans="1:31" ht="12.95" customHeight="1" x14ac:dyDescent="0.25">
      <c r="A691" s="171">
        <v>1618</v>
      </c>
      <c r="B691" s="158">
        <v>683</v>
      </c>
      <c r="C691" s="159" t="s">
        <v>1838</v>
      </c>
      <c r="D691" s="160">
        <f t="shared" si="303"/>
        <v>2368.8999999999996</v>
      </c>
      <c r="E691" s="161">
        <v>1030</v>
      </c>
      <c r="F691" s="161">
        <v>1308.7</v>
      </c>
      <c r="G691" s="161">
        <v>30.2</v>
      </c>
      <c r="H691" s="162">
        <v>0</v>
      </c>
      <c r="I691" s="160">
        <f t="shared" si="305"/>
        <v>2388.2999999999997</v>
      </c>
      <c r="J691" s="161">
        <v>1030</v>
      </c>
      <c r="K691" s="161">
        <v>1308.7</v>
      </c>
      <c r="L691" s="161">
        <v>30.2</v>
      </c>
      <c r="M691" s="163">
        <v>19.399999999999999</v>
      </c>
      <c r="N691" s="160">
        <f t="shared" si="315"/>
        <v>2326.3303000000001</v>
      </c>
      <c r="O691" s="161">
        <v>1030</v>
      </c>
      <c r="P691" s="161">
        <v>1246.7303000000002</v>
      </c>
      <c r="Q691" s="161">
        <v>30.2</v>
      </c>
      <c r="R691" s="162">
        <v>19.399999999999999</v>
      </c>
      <c r="S691" s="164">
        <f t="shared" si="308"/>
        <v>-61.969699999999648</v>
      </c>
      <c r="T691" s="161">
        <f t="shared" si="308"/>
        <v>0</v>
      </c>
      <c r="U691" s="161">
        <f t="shared" si="308"/>
        <v>-61.969699999999875</v>
      </c>
      <c r="V691" s="161">
        <f t="shared" si="308"/>
        <v>0</v>
      </c>
      <c r="W691" s="163">
        <f t="shared" si="308"/>
        <v>0</v>
      </c>
      <c r="X691" s="160">
        <f t="shared" si="316"/>
        <v>97.405279906209458</v>
      </c>
      <c r="Y691" s="161">
        <f t="shared" si="316"/>
        <v>100</v>
      </c>
      <c r="Z691" s="161">
        <f t="shared" si="316"/>
        <v>95.264789485749219</v>
      </c>
      <c r="AA691" s="161">
        <f t="shared" si="316"/>
        <v>100</v>
      </c>
      <c r="AB691" s="162">
        <f t="shared" si="316"/>
        <v>100</v>
      </c>
      <c r="AC691" s="165"/>
      <c r="AD691" s="166"/>
      <c r="AE691" s="167"/>
    </row>
    <row r="692" spans="1:31" ht="12.95" customHeight="1" x14ac:dyDescent="0.25">
      <c r="A692" s="171">
        <v>1619</v>
      </c>
      <c r="B692" s="158">
        <v>684</v>
      </c>
      <c r="C692" s="159" t="s">
        <v>1463</v>
      </c>
      <c r="D692" s="160">
        <f t="shared" si="303"/>
        <v>2575.4</v>
      </c>
      <c r="E692" s="161">
        <v>953</v>
      </c>
      <c r="F692" s="161">
        <v>1544.3</v>
      </c>
      <c r="G692" s="161">
        <v>78.099999999999994</v>
      </c>
      <c r="H692" s="162">
        <v>0</v>
      </c>
      <c r="I692" s="160">
        <f t="shared" si="305"/>
        <v>2611.1</v>
      </c>
      <c r="J692" s="161">
        <v>953</v>
      </c>
      <c r="K692" s="161">
        <v>1544.3</v>
      </c>
      <c r="L692" s="161">
        <v>78.099999999999994</v>
      </c>
      <c r="M692" s="163">
        <v>35.700000000000003</v>
      </c>
      <c r="N692" s="160">
        <f t="shared" si="315"/>
        <v>2604.8794999999996</v>
      </c>
      <c r="O692" s="161">
        <v>953</v>
      </c>
      <c r="P692" s="161">
        <v>1538.0795000000001</v>
      </c>
      <c r="Q692" s="161">
        <v>78.099999999999994</v>
      </c>
      <c r="R692" s="162">
        <v>35.700000000000003</v>
      </c>
      <c r="S692" s="164">
        <f t="shared" si="308"/>
        <v>-6.2205000000003565</v>
      </c>
      <c r="T692" s="161">
        <f t="shared" si="308"/>
        <v>0</v>
      </c>
      <c r="U692" s="161">
        <f t="shared" si="308"/>
        <v>-6.2204999999999018</v>
      </c>
      <c r="V692" s="161">
        <f t="shared" si="308"/>
        <v>0</v>
      </c>
      <c r="W692" s="163">
        <f t="shared" si="308"/>
        <v>0</v>
      </c>
      <c r="X692" s="160">
        <f t="shared" si="316"/>
        <v>99.761767071349226</v>
      </c>
      <c r="Y692" s="161">
        <f t="shared" si="316"/>
        <v>100</v>
      </c>
      <c r="Z692" s="161">
        <f t="shared" si="316"/>
        <v>99.597196140646247</v>
      </c>
      <c r="AA692" s="161">
        <f t="shared" si="316"/>
        <v>100</v>
      </c>
      <c r="AB692" s="162">
        <f t="shared" si="316"/>
        <v>100</v>
      </c>
      <c r="AC692" s="165"/>
      <c r="AD692" s="166"/>
      <c r="AE692" s="167"/>
    </row>
    <row r="693" spans="1:31" ht="12.95" customHeight="1" x14ac:dyDescent="0.25">
      <c r="A693" s="158"/>
      <c r="B693" s="158">
        <v>685</v>
      </c>
      <c r="C693" s="159"/>
      <c r="D693" s="160"/>
      <c r="E693" s="161"/>
      <c r="F693" s="161"/>
      <c r="G693" s="161"/>
      <c r="H693" s="162"/>
      <c r="I693" s="160"/>
      <c r="J693" s="161"/>
      <c r="K693" s="161"/>
      <c r="L693" s="161"/>
      <c r="M693" s="163">
        <v>0</v>
      </c>
      <c r="N693" s="160"/>
      <c r="O693" s="161"/>
      <c r="P693" s="161"/>
      <c r="Q693" s="161"/>
      <c r="R693" s="162"/>
      <c r="S693" s="164"/>
      <c r="T693" s="161"/>
      <c r="U693" s="161"/>
      <c r="V693" s="161"/>
      <c r="W693" s="163"/>
      <c r="X693" s="160"/>
      <c r="Y693" s="161"/>
      <c r="Z693" s="161"/>
      <c r="AA693" s="161"/>
      <c r="AB693" s="162"/>
      <c r="AC693" s="165"/>
      <c r="AD693" s="166"/>
      <c r="AE693" s="167"/>
    </row>
    <row r="694" spans="1:31" ht="12.95" customHeight="1" x14ac:dyDescent="0.25">
      <c r="A694" s="158"/>
      <c r="B694" s="158">
        <v>686</v>
      </c>
      <c r="C694" s="152" t="s">
        <v>1839</v>
      </c>
      <c r="D694" s="156">
        <f t="shared" ref="D694:D735" si="317">SUM(E694:H694)</f>
        <v>462904.8</v>
      </c>
      <c r="E694" s="153">
        <f>E695+E696</f>
        <v>97262.1</v>
      </c>
      <c r="F694" s="153">
        <f t="shared" ref="F694:H694" si="318">F695+F696</f>
        <v>359625.4</v>
      </c>
      <c r="G694" s="153">
        <f t="shared" si="318"/>
        <v>6017.3</v>
      </c>
      <c r="H694" s="154">
        <f t="shared" si="318"/>
        <v>0</v>
      </c>
      <c r="I694" s="156">
        <f t="shared" ref="I694:I735" si="319">SUM(J694:M694)</f>
        <v>471892.20000000007</v>
      </c>
      <c r="J694" s="153">
        <f>J695+J696</f>
        <v>97262.1</v>
      </c>
      <c r="K694" s="153">
        <f>K695+K696</f>
        <v>362396.60000000003</v>
      </c>
      <c r="L694" s="153">
        <f t="shared" ref="L694:M694" si="320">L695+L696</f>
        <v>6017.3</v>
      </c>
      <c r="M694" s="155">
        <f t="shared" si="320"/>
        <v>6216.1999999999989</v>
      </c>
      <c r="N694" s="156">
        <f>N695+N696</f>
        <v>468136.23959999991</v>
      </c>
      <c r="O694" s="153">
        <f t="shared" ref="O694:R694" si="321">O695+O696</f>
        <v>97262.1</v>
      </c>
      <c r="P694" s="153">
        <f t="shared" si="321"/>
        <v>358640.63959999999</v>
      </c>
      <c r="Q694" s="153">
        <f t="shared" si="321"/>
        <v>6017.3</v>
      </c>
      <c r="R694" s="154">
        <f t="shared" si="321"/>
        <v>6216.1999999999989</v>
      </c>
      <c r="S694" s="157">
        <f t="shared" ref="S694:W735" si="322">N694-I694</f>
        <v>-3755.9604000001564</v>
      </c>
      <c r="T694" s="153">
        <f t="shared" si="322"/>
        <v>0</v>
      </c>
      <c r="U694" s="153">
        <f t="shared" si="322"/>
        <v>-3755.96040000004</v>
      </c>
      <c r="V694" s="153">
        <f t="shared" si="322"/>
        <v>0</v>
      </c>
      <c r="W694" s="155">
        <f t="shared" si="322"/>
        <v>0</v>
      </c>
      <c r="X694" s="156">
        <f t="shared" si="316"/>
        <v>99.204063894253778</v>
      </c>
      <c r="Y694" s="153">
        <f t="shared" si="316"/>
        <v>100</v>
      </c>
      <c r="Z694" s="153">
        <f t="shared" si="316"/>
        <v>98.963577362480763</v>
      </c>
      <c r="AA694" s="153">
        <f t="shared" si="316"/>
        <v>100</v>
      </c>
      <c r="AB694" s="154">
        <f t="shared" si="316"/>
        <v>100</v>
      </c>
      <c r="AC694" s="147"/>
      <c r="AD694" s="166"/>
      <c r="AE694" s="167"/>
    </row>
    <row r="695" spans="1:31" s="170" customFormat="1" ht="12.95" customHeight="1" x14ac:dyDescent="0.2">
      <c r="A695" s="158"/>
      <c r="B695" s="158">
        <v>687</v>
      </c>
      <c r="C695" s="152" t="s">
        <v>1287</v>
      </c>
      <c r="D695" s="156">
        <f t="shared" si="317"/>
        <v>294320</v>
      </c>
      <c r="E695" s="153">
        <f>E697</f>
        <v>53990.6</v>
      </c>
      <c r="F695" s="153">
        <f t="shared" ref="F695:H695" si="323">F697</f>
        <v>235667.4</v>
      </c>
      <c r="G695" s="153">
        <f t="shared" si="323"/>
        <v>4662</v>
      </c>
      <c r="H695" s="154">
        <f t="shared" si="323"/>
        <v>0</v>
      </c>
      <c r="I695" s="156">
        <f t="shared" si="319"/>
        <v>298927.3</v>
      </c>
      <c r="J695" s="153">
        <f>J697</f>
        <v>53990.6</v>
      </c>
      <c r="K695" s="153">
        <f>K697</f>
        <v>238774.60000000003</v>
      </c>
      <c r="L695" s="153">
        <f t="shared" ref="L695:M695" si="324">L697</f>
        <v>4662</v>
      </c>
      <c r="M695" s="155">
        <f t="shared" si="324"/>
        <v>1500.1</v>
      </c>
      <c r="N695" s="156">
        <f>N697</f>
        <v>296019.50389999995</v>
      </c>
      <c r="O695" s="153">
        <f t="shared" ref="O695:R695" si="325">O697</f>
        <v>53990.6</v>
      </c>
      <c r="P695" s="153">
        <f t="shared" si="325"/>
        <v>235866.8039</v>
      </c>
      <c r="Q695" s="153">
        <f t="shared" si="325"/>
        <v>4662</v>
      </c>
      <c r="R695" s="154">
        <f t="shared" si="325"/>
        <v>1500.1</v>
      </c>
      <c r="S695" s="157">
        <f t="shared" si="322"/>
        <v>-2907.7961000000359</v>
      </c>
      <c r="T695" s="153">
        <f t="shared" si="322"/>
        <v>0</v>
      </c>
      <c r="U695" s="153">
        <f t="shared" si="322"/>
        <v>-2907.7961000000359</v>
      </c>
      <c r="V695" s="153">
        <f t="shared" si="322"/>
        <v>0</v>
      </c>
      <c r="W695" s="155">
        <f t="shared" si="322"/>
        <v>0</v>
      </c>
      <c r="X695" s="156">
        <f t="shared" si="316"/>
        <v>99.027256426562573</v>
      </c>
      <c r="Y695" s="153">
        <f t="shared" si="316"/>
        <v>100</v>
      </c>
      <c r="Z695" s="153">
        <f t="shared" si="316"/>
        <v>98.782200409926332</v>
      </c>
      <c r="AA695" s="153">
        <f t="shared" si="316"/>
        <v>100</v>
      </c>
      <c r="AB695" s="154">
        <f t="shared" si="316"/>
        <v>100</v>
      </c>
      <c r="AC695" s="147"/>
      <c r="AD695" s="167"/>
      <c r="AE695" s="167"/>
    </row>
    <row r="696" spans="1:31" s="170" customFormat="1" ht="12.95" customHeight="1" x14ac:dyDescent="0.2">
      <c r="A696" s="158"/>
      <c r="B696" s="158">
        <v>688</v>
      </c>
      <c r="C696" s="152" t="s">
        <v>1288</v>
      </c>
      <c r="D696" s="156">
        <f t="shared" si="317"/>
        <v>168584.80000000002</v>
      </c>
      <c r="E696" s="153">
        <f>SUM(E698:E735)</f>
        <v>43271.500000000015</v>
      </c>
      <c r="F696" s="153">
        <f t="shared" ref="F696:H696" si="326">SUM(F698:F735)</f>
        <v>123958.00000000001</v>
      </c>
      <c r="G696" s="153">
        <f t="shared" si="326"/>
        <v>1355.3000000000002</v>
      </c>
      <c r="H696" s="154">
        <f t="shared" si="326"/>
        <v>0</v>
      </c>
      <c r="I696" s="156">
        <f t="shared" si="319"/>
        <v>172964.90000000002</v>
      </c>
      <c r="J696" s="153">
        <f>SUM(J698:J735)</f>
        <v>43271.500000000015</v>
      </c>
      <c r="K696" s="153">
        <f>SUM(K698:K735)</f>
        <v>123622.00000000001</v>
      </c>
      <c r="L696" s="153">
        <f t="shared" ref="L696:M696" si="327">SUM(L698:L735)</f>
        <v>1355.3000000000002</v>
      </c>
      <c r="M696" s="155">
        <f t="shared" si="327"/>
        <v>4716.0999999999995</v>
      </c>
      <c r="N696" s="156">
        <f>SUM(N698:N735)</f>
        <v>172116.73569999996</v>
      </c>
      <c r="O696" s="153">
        <f t="shared" ref="O696:R696" si="328">SUM(O698:O735)</f>
        <v>43271.500000000015</v>
      </c>
      <c r="P696" s="153">
        <f t="shared" si="328"/>
        <v>122773.8357</v>
      </c>
      <c r="Q696" s="153">
        <f t="shared" si="328"/>
        <v>1355.3000000000002</v>
      </c>
      <c r="R696" s="154">
        <f t="shared" si="328"/>
        <v>4716.0999999999995</v>
      </c>
      <c r="S696" s="157">
        <f t="shared" si="322"/>
        <v>-848.16430000006221</v>
      </c>
      <c r="T696" s="153">
        <f t="shared" si="322"/>
        <v>0</v>
      </c>
      <c r="U696" s="153">
        <f t="shared" si="322"/>
        <v>-848.16430000001856</v>
      </c>
      <c r="V696" s="153">
        <f t="shared" si="322"/>
        <v>0</v>
      </c>
      <c r="W696" s="155">
        <f t="shared" si="322"/>
        <v>0</v>
      </c>
      <c r="X696" s="156">
        <f t="shared" si="316"/>
        <v>99.509632127674422</v>
      </c>
      <c r="Y696" s="153">
        <f t="shared" si="316"/>
        <v>100</v>
      </c>
      <c r="Z696" s="153">
        <f t="shared" si="316"/>
        <v>99.313905049263056</v>
      </c>
      <c r="AA696" s="153">
        <f t="shared" si="316"/>
        <v>100</v>
      </c>
      <c r="AB696" s="154">
        <f t="shared" si="316"/>
        <v>100</v>
      </c>
      <c r="AC696" s="147"/>
      <c r="AD696" s="167"/>
      <c r="AE696" s="167"/>
    </row>
    <row r="697" spans="1:31" ht="12.95" customHeight="1" x14ac:dyDescent="0.25">
      <c r="A697" s="171">
        <v>1620</v>
      </c>
      <c r="B697" s="158">
        <v>689</v>
      </c>
      <c r="C697" s="159" t="s">
        <v>1313</v>
      </c>
      <c r="D697" s="160">
        <f t="shared" si="317"/>
        <v>294320</v>
      </c>
      <c r="E697" s="161">
        <v>53990.6</v>
      </c>
      <c r="F697" s="161">
        <v>235667.4</v>
      </c>
      <c r="G697" s="161">
        <v>4662</v>
      </c>
      <c r="H697" s="162">
        <v>0</v>
      </c>
      <c r="I697" s="160">
        <f t="shared" si="319"/>
        <v>298927.3</v>
      </c>
      <c r="J697" s="161">
        <v>53990.6</v>
      </c>
      <c r="K697" s="161">
        <v>238774.60000000003</v>
      </c>
      <c r="L697" s="161">
        <v>4662</v>
      </c>
      <c r="M697" s="163">
        <v>1500.1</v>
      </c>
      <c r="N697" s="160">
        <f t="shared" ref="N697:N735" si="329">SUM(O697:R697)</f>
        <v>296019.50389999995</v>
      </c>
      <c r="O697" s="161">
        <v>53990.6</v>
      </c>
      <c r="P697" s="161">
        <v>235866.8039</v>
      </c>
      <c r="Q697" s="161">
        <v>4662</v>
      </c>
      <c r="R697" s="162">
        <v>1500.1</v>
      </c>
      <c r="S697" s="164">
        <f t="shared" si="322"/>
        <v>-2907.7961000000359</v>
      </c>
      <c r="T697" s="161">
        <f t="shared" si="322"/>
        <v>0</v>
      </c>
      <c r="U697" s="161">
        <f t="shared" si="322"/>
        <v>-2907.7961000000359</v>
      </c>
      <c r="V697" s="161">
        <f t="shared" si="322"/>
        <v>0</v>
      </c>
      <c r="W697" s="163">
        <f t="shared" si="322"/>
        <v>0</v>
      </c>
      <c r="X697" s="160">
        <f t="shared" si="316"/>
        <v>99.027256426562573</v>
      </c>
      <c r="Y697" s="161">
        <f t="shared" si="316"/>
        <v>100</v>
      </c>
      <c r="Z697" s="161">
        <f t="shared" si="316"/>
        <v>98.782200409926332</v>
      </c>
      <c r="AA697" s="161">
        <f t="shared" si="316"/>
        <v>100</v>
      </c>
      <c r="AB697" s="162">
        <f t="shared" si="316"/>
        <v>100</v>
      </c>
      <c r="AC697" s="165"/>
      <c r="AD697" s="166"/>
      <c r="AE697" s="167"/>
    </row>
    <row r="698" spans="1:31" ht="12.95" customHeight="1" x14ac:dyDescent="0.25">
      <c r="A698" s="171">
        <v>1621</v>
      </c>
      <c r="B698" s="158">
        <v>690</v>
      </c>
      <c r="C698" s="159" t="s">
        <v>1840</v>
      </c>
      <c r="D698" s="160">
        <f t="shared" si="317"/>
        <v>2887.0999999999995</v>
      </c>
      <c r="E698" s="161">
        <v>1106.0999999999999</v>
      </c>
      <c r="F698" s="161">
        <v>1725.3</v>
      </c>
      <c r="G698" s="161">
        <v>55.7</v>
      </c>
      <c r="H698" s="162">
        <v>0</v>
      </c>
      <c r="I698" s="160">
        <f t="shared" si="319"/>
        <v>2909.1</v>
      </c>
      <c r="J698" s="161">
        <v>1106.0999999999999</v>
      </c>
      <c r="K698" s="161">
        <v>1725.3000000000002</v>
      </c>
      <c r="L698" s="161">
        <v>55.7</v>
      </c>
      <c r="M698" s="163">
        <v>22</v>
      </c>
      <c r="N698" s="160">
        <f t="shared" si="329"/>
        <v>2903.2290999999996</v>
      </c>
      <c r="O698" s="161">
        <v>1106.0999999999999</v>
      </c>
      <c r="P698" s="161">
        <v>1719.4291000000001</v>
      </c>
      <c r="Q698" s="161">
        <v>55.7</v>
      </c>
      <c r="R698" s="162">
        <v>22</v>
      </c>
      <c r="S698" s="164">
        <f t="shared" si="322"/>
        <v>-5.8709000000003471</v>
      </c>
      <c r="T698" s="161">
        <f t="shared" si="322"/>
        <v>0</v>
      </c>
      <c r="U698" s="161">
        <f t="shared" si="322"/>
        <v>-5.8709000000001197</v>
      </c>
      <c r="V698" s="161">
        <f t="shared" si="322"/>
        <v>0</v>
      </c>
      <c r="W698" s="163">
        <f t="shared" si="322"/>
        <v>0</v>
      </c>
      <c r="X698" s="160">
        <f t="shared" si="316"/>
        <v>99.798188443161109</v>
      </c>
      <c r="Y698" s="161">
        <f t="shared" si="316"/>
        <v>100</v>
      </c>
      <c r="Z698" s="161">
        <f t="shared" si="316"/>
        <v>99.659717150640461</v>
      </c>
      <c r="AA698" s="161">
        <f t="shared" si="316"/>
        <v>100</v>
      </c>
      <c r="AB698" s="162">
        <f t="shared" si="316"/>
        <v>100</v>
      </c>
      <c r="AC698" s="165"/>
      <c r="AD698" s="166"/>
      <c r="AE698" s="167"/>
    </row>
    <row r="699" spans="1:31" ht="12.95" customHeight="1" x14ac:dyDescent="0.25">
      <c r="A699" s="171">
        <v>1622</v>
      </c>
      <c r="B699" s="158">
        <v>691</v>
      </c>
      <c r="C699" s="159" t="s">
        <v>1841</v>
      </c>
      <c r="D699" s="160">
        <f t="shared" si="317"/>
        <v>3746</v>
      </c>
      <c r="E699" s="161">
        <v>1314.8</v>
      </c>
      <c r="F699" s="161">
        <v>2431.1999999999998</v>
      </c>
      <c r="G699" s="161">
        <v>0</v>
      </c>
      <c r="H699" s="162">
        <v>0</v>
      </c>
      <c r="I699" s="160">
        <f t="shared" si="319"/>
        <v>3772.3</v>
      </c>
      <c r="J699" s="161">
        <v>1314.8</v>
      </c>
      <c r="K699" s="161">
        <v>2431.2000000000003</v>
      </c>
      <c r="L699" s="161">
        <v>0</v>
      </c>
      <c r="M699" s="163">
        <v>26.3</v>
      </c>
      <c r="N699" s="160">
        <f t="shared" si="329"/>
        <v>3772.0666000000001</v>
      </c>
      <c r="O699" s="161">
        <v>1314.8</v>
      </c>
      <c r="P699" s="161">
        <v>2430.9666000000002</v>
      </c>
      <c r="Q699" s="161">
        <v>0</v>
      </c>
      <c r="R699" s="162">
        <v>26.3</v>
      </c>
      <c r="S699" s="164">
        <f t="shared" si="322"/>
        <v>-0.23340000000007421</v>
      </c>
      <c r="T699" s="161">
        <f t="shared" si="322"/>
        <v>0</v>
      </c>
      <c r="U699" s="161">
        <f t="shared" si="322"/>
        <v>-0.23340000000007421</v>
      </c>
      <c r="V699" s="161">
        <f t="shared" si="322"/>
        <v>0</v>
      </c>
      <c r="W699" s="163">
        <f t="shared" si="322"/>
        <v>0</v>
      </c>
      <c r="X699" s="160">
        <f t="shared" si="316"/>
        <v>99.993812793256097</v>
      </c>
      <c r="Y699" s="161">
        <f t="shared" si="316"/>
        <v>100</v>
      </c>
      <c r="Z699" s="161">
        <f t="shared" si="316"/>
        <v>99.990399802566628</v>
      </c>
      <c r="AA699" s="161">
        <f t="shared" si="316"/>
        <v>0</v>
      </c>
      <c r="AB699" s="162">
        <f t="shared" si="316"/>
        <v>100</v>
      </c>
      <c r="AC699" s="165"/>
      <c r="AD699" s="166"/>
      <c r="AE699" s="167"/>
    </row>
    <row r="700" spans="1:31" ht="12.95" customHeight="1" x14ac:dyDescent="0.25">
      <c r="A700" s="171">
        <v>1623</v>
      </c>
      <c r="B700" s="158">
        <v>692</v>
      </c>
      <c r="C700" s="159" t="s">
        <v>1842</v>
      </c>
      <c r="D700" s="160">
        <f t="shared" si="317"/>
        <v>2454.5</v>
      </c>
      <c r="E700" s="161">
        <v>1002.4</v>
      </c>
      <c r="F700" s="161">
        <v>1452.1</v>
      </c>
      <c r="G700" s="161">
        <v>0</v>
      </c>
      <c r="H700" s="162">
        <v>0</v>
      </c>
      <c r="I700" s="160">
        <f t="shared" si="319"/>
        <v>2500.6</v>
      </c>
      <c r="J700" s="161">
        <v>1002.4</v>
      </c>
      <c r="K700" s="161">
        <v>1468</v>
      </c>
      <c r="L700" s="161">
        <v>0</v>
      </c>
      <c r="M700" s="163">
        <v>30.2</v>
      </c>
      <c r="N700" s="160">
        <f t="shared" si="329"/>
        <v>2473.7873</v>
      </c>
      <c r="O700" s="161">
        <v>1002.4</v>
      </c>
      <c r="P700" s="161">
        <v>1441.1873000000001</v>
      </c>
      <c r="Q700" s="161">
        <v>0</v>
      </c>
      <c r="R700" s="162">
        <v>30.2</v>
      </c>
      <c r="S700" s="164">
        <f t="shared" si="322"/>
        <v>-26.81269999999995</v>
      </c>
      <c r="T700" s="161">
        <f t="shared" si="322"/>
        <v>0</v>
      </c>
      <c r="U700" s="161">
        <f t="shared" si="322"/>
        <v>-26.81269999999995</v>
      </c>
      <c r="V700" s="161">
        <f t="shared" si="322"/>
        <v>0</v>
      </c>
      <c r="W700" s="163">
        <f t="shared" si="322"/>
        <v>0</v>
      </c>
      <c r="X700" s="160">
        <f t="shared" si="316"/>
        <v>98.927749340158371</v>
      </c>
      <c r="Y700" s="161">
        <f t="shared" si="316"/>
        <v>100</v>
      </c>
      <c r="Z700" s="161">
        <f t="shared" si="316"/>
        <v>98.17352179836513</v>
      </c>
      <c r="AA700" s="161">
        <f t="shared" si="316"/>
        <v>0</v>
      </c>
      <c r="AB700" s="162">
        <f t="shared" si="316"/>
        <v>100</v>
      </c>
      <c r="AC700" s="165"/>
      <c r="AD700" s="166"/>
      <c r="AE700" s="167"/>
    </row>
    <row r="701" spans="1:31" ht="12.95" customHeight="1" x14ac:dyDescent="0.25">
      <c r="A701" s="171">
        <v>1624</v>
      </c>
      <c r="B701" s="158">
        <v>693</v>
      </c>
      <c r="C701" s="159" t="s">
        <v>1843</v>
      </c>
      <c r="D701" s="160">
        <f t="shared" si="317"/>
        <v>3141.3</v>
      </c>
      <c r="E701" s="161">
        <v>1052.4000000000001</v>
      </c>
      <c r="F701" s="161">
        <v>2088.9</v>
      </c>
      <c r="G701" s="161">
        <v>0</v>
      </c>
      <c r="H701" s="162">
        <v>0</v>
      </c>
      <c r="I701" s="160">
        <f t="shared" si="319"/>
        <v>3169.4</v>
      </c>
      <c r="J701" s="161">
        <v>1052.4000000000001</v>
      </c>
      <c r="K701" s="161">
        <v>2088.9</v>
      </c>
      <c r="L701" s="161">
        <v>0</v>
      </c>
      <c r="M701" s="163">
        <v>28.1</v>
      </c>
      <c r="N701" s="160">
        <f t="shared" si="329"/>
        <v>3169.3865000000001</v>
      </c>
      <c r="O701" s="161">
        <v>1052.4000000000001</v>
      </c>
      <c r="P701" s="161">
        <v>2088.8865000000001</v>
      </c>
      <c r="Q701" s="161">
        <v>0</v>
      </c>
      <c r="R701" s="162">
        <v>28.1</v>
      </c>
      <c r="S701" s="164">
        <f t="shared" si="322"/>
        <v>-1.3500000000021828E-2</v>
      </c>
      <c r="T701" s="161">
        <f t="shared" si="322"/>
        <v>0</v>
      </c>
      <c r="U701" s="161">
        <f t="shared" si="322"/>
        <v>-1.3500000000021828E-2</v>
      </c>
      <c r="V701" s="161">
        <f t="shared" si="322"/>
        <v>0</v>
      </c>
      <c r="W701" s="163">
        <f t="shared" si="322"/>
        <v>0</v>
      </c>
      <c r="X701" s="160">
        <f t="shared" si="316"/>
        <v>99.999574051871022</v>
      </c>
      <c r="Y701" s="161">
        <f t="shared" si="316"/>
        <v>100</v>
      </c>
      <c r="Z701" s="161">
        <f t="shared" si="316"/>
        <v>99.999353726841875</v>
      </c>
      <c r="AA701" s="161">
        <f t="shared" si="316"/>
        <v>0</v>
      </c>
      <c r="AB701" s="162">
        <f t="shared" si="316"/>
        <v>100</v>
      </c>
      <c r="AC701" s="165"/>
      <c r="AD701" s="166"/>
      <c r="AE701" s="167"/>
    </row>
    <row r="702" spans="1:31" ht="12.95" customHeight="1" x14ac:dyDescent="0.25">
      <c r="A702" s="171">
        <v>1625</v>
      </c>
      <c r="B702" s="158">
        <v>694</v>
      </c>
      <c r="C702" s="159" t="s">
        <v>1844</v>
      </c>
      <c r="D702" s="160">
        <f t="shared" si="317"/>
        <v>2259</v>
      </c>
      <c r="E702" s="161">
        <v>1019.8</v>
      </c>
      <c r="F702" s="161">
        <v>1109.5</v>
      </c>
      <c r="G702" s="161">
        <v>129.69999999999999</v>
      </c>
      <c r="H702" s="162">
        <v>0</v>
      </c>
      <c r="I702" s="160">
        <f t="shared" si="319"/>
        <v>2296.9999999999995</v>
      </c>
      <c r="J702" s="161">
        <v>1019.8</v>
      </c>
      <c r="K702" s="161">
        <v>1123.3</v>
      </c>
      <c r="L702" s="161">
        <v>129.69999999999999</v>
      </c>
      <c r="M702" s="163">
        <v>24.2</v>
      </c>
      <c r="N702" s="160">
        <f t="shared" si="329"/>
        <v>2296.8136999999997</v>
      </c>
      <c r="O702" s="161">
        <v>1019.8</v>
      </c>
      <c r="P702" s="161">
        <v>1123.1136999999999</v>
      </c>
      <c r="Q702" s="161">
        <v>129.69999999999999</v>
      </c>
      <c r="R702" s="162">
        <v>24.2</v>
      </c>
      <c r="S702" s="164">
        <f t="shared" si="322"/>
        <v>-0.18629999999984648</v>
      </c>
      <c r="T702" s="161">
        <f t="shared" si="322"/>
        <v>0</v>
      </c>
      <c r="U702" s="161">
        <f t="shared" si="322"/>
        <v>-0.18630000000007385</v>
      </c>
      <c r="V702" s="161">
        <f t="shared" si="322"/>
        <v>0</v>
      </c>
      <c r="W702" s="163">
        <f t="shared" si="322"/>
        <v>0</v>
      </c>
      <c r="X702" s="160">
        <f t="shared" si="316"/>
        <v>99.99188942098391</v>
      </c>
      <c r="Y702" s="161">
        <f t="shared" si="316"/>
        <v>100</v>
      </c>
      <c r="Z702" s="161">
        <f t="shared" si="316"/>
        <v>99.983414938128718</v>
      </c>
      <c r="AA702" s="161">
        <f t="shared" si="316"/>
        <v>100</v>
      </c>
      <c r="AB702" s="162">
        <f t="shared" si="316"/>
        <v>100</v>
      </c>
      <c r="AC702" s="165"/>
      <c r="AD702" s="166"/>
      <c r="AE702" s="167"/>
    </row>
    <row r="703" spans="1:31" ht="12.95" customHeight="1" x14ac:dyDescent="0.25">
      <c r="A703" s="171">
        <v>1626</v>
      </c>
      <c r="B703" s="158">
        <v>695</v>
      </c>
      <c r="C703" s="159" t="s">
        <v>1845</v>
      </c>
      <c r="D703" s="160">
        <f t="shared" si="317"/>
        <v>4128.7999999999993</v>
      </c>
      <c r="E703" s="161">
        <v>1302.5</v>
      </c>
      <c r="F703" s="161">
        <v>2821.4</v>
      </c>
      <c r="G703" s="161">
        <v>4.9000000000000004</v>
      </c>
      <c r="H703" s="162">
        <v>0</v>
      </c>
      <c r="I703" s="160">
        <f t="shared" si="319"/>
        <v>4221.3999999999996</v>
      </c>
      <c r="J703" s="161">
        <v>1302.5</v>
      </c>
      <c r="K703" s="161">
        <v>2860.2</v>
      </c>
      <c r="L703" s="161">
        <v>4.9000000000000004</v>
      </c>
      <c r="M703" s="163">
        <v>53.8</v>
      </c>
      <c r="N703" s="160">
        <f t="shared" si="329"/>
        <v>4221.3999999999996</v>
      </c>
      <c r="O703" s="161">
        <v>1302.5</v>
      </c>
      <c r="P703" s="161">
        <v>2860.2</v>
      </c>
      <c r="Q703" s="161">
        <v>4.9000000000000004</v>
      </c>
      <c r="R703" s="162">
        <v>53.8</v>
      </c>
      <c r="S703" s="164">
        <f t="shared" si="322"/>
        <v>0</v>
      </c>
      <c r="T703" s="161">
        <f t="shared" si="322"/>
        <v>0</v>
      </c>
      <c r="U703" s="161">
        <f t="shared" si="322"/>
        <v>0</v>
      </c>
      <c r="V703" s="161">
        <f t="shared" si="322"/>
        <v>0</v>
      </c>
      <c r="W703" s="163">
        <f t="shared" si="322"/>
        <v>0</v>
      </c>
      <c r="X703" s="160">
        <f t="shared" si="316"/>
        <v>100</v>
      </c>
      <c r="Y703" s="161">
        <f t="shared" si="316"/>
        <v>100</v>
      </c>
      <c r="Z703" s="161">
        <f t="shared" si="316"/>
        <v>100</v>
      </c>
      <c r="AA703" s="161">
        <f t="shared" si="316"/>
        <v>100</v>
      </c>
      <c r="AB703" s="162">
        <f t="shared" si="316"/>
        <v>100</v>
      </c>
      <c r="AC703" s="165"/>
      <c r="AD703" s="166"/>
      <c r="AE703" s="167"/>
    </row>
    <row r="704" spans="1:31" ht="12.95" customHeight="1" x14ac:dyDescent="0.25">
      <c r="A704" s="171">
        <v>1627</v>
      </c>
      <c r="B704" s="158">
        <v>696</v>
      </c>
      <c r="C704" s="159" t="s">
        <v>1846</v>
      </c>
      <c r="D704" s="160">
        <f t="shared" si="317"/>
        <v>4271.9000000000005</v>
      </c>
      <c r="E704" s="161">
        <v>1308.3</v>
      </c>
      <c r="F704" s="161">
        <v>2789</v>
      </c>
      <c r="G704" s="161">
        <v>174.6</v>
      </c>
      <c r="H704" s="162">
        <v>0</v>
      </c>
      <c r="I704" s="160">
        <f t="shared" si="319"/>
        <v>4307.8</v>
      </c>
      <c r="J704" s="161">
        <v>1308.3</v>
      </c>
      <c r="K704" s="161">
        <v>2789</v>
      </c>
      <c r="L704" s="161">
        <v>174.6</v>
      </c>
      <c r="M704" s="163">
        <v>35.9</v>
      </c>
      <c r="N704" s="160">
        <f t="shared" si="329"/>
        <v>4288.8671999999997</v>
      </c>
      <c r="O704" s="161">
        <v>1308.3</v>
      </c>
      <c r="P704" s="161">
        <v>2770.0672</v>
      </c>
      <c r="Q704" s="161">
        <v>174.6</v>
      </c>
      <c r="R704" s="162">
        <v>35.9</v>
      </c>
      <c r="S704" s="164">
        <f t="shared" si="322"/>
        <v>-18.932800000000498</v>
      </c>
      <c r="T704" s="161">
        <f t="shared" si="322"/>
        <v>0</v>
      </c>
      <c r="U704" s="161">
        <f t="shared" si="322"/>
        <v>-18.932800000000043</v>
      </c>
      <c r="V704" s="161">
        <f t="shared" si="322"/>
        <v>0</v>
      </c>
      <c r="W704" s="163">
        <f t="shared" si="322"/>
        <v>0</v>
      </c>
      <c r="X704" s="160">
        <f t="shared" si="316"/>
        <v>99.560499558939583</v>
      </c>
      <c r="Y704" s="161">
        <f t="shared" si="316"/>
        <v>100</v>
      </c>
      <c r="Z704" s="161">
        <f t="shared" si="316"/>
        <v>99.321161706704913</v>
      </c>
      <c r="AA704" s="161">
        <f t="shared" si="316"/>
        <v>100</v>
      </c>
      <c r="AB704" s="162">
        <f t="shared" si="316"/>
        <v>100</v>
      </c>
      <c r="AC704" s="165"/>
      <c r="AD704" s="166"/>
      <c r="AE704" s="167"/>
    </row>
    <row r="705" spans="1:31" ht="12.95" customHeight="1" x14ac:dyDescent="0.25">
      <c r="A705" s="171">
        <v>1628</v>
      </c>
      <c r="B705" s="158">
        <v>697</v>
      </c>
      <c r="C705" s="159" t="s">
        <v>1847</v>
      </c>
      <c r="D705" s="160">
        <f t="shared" si="317"/>
        <v>2017.6</v>
      </c>
      <c r="E705" s="161">
        <v>1029</v>
      </c>
      <c r="F705" s="161">
        <v>988.6</v>
      </c>
      <c r="G705" s="161">
        <v>0</v>
      </c>
      <c r="H705" s="162">
        <v>0</v>
      </c>
      <c r="I705" s="160">
        <f t="shared" si="319"/>
        <v>2046.5</v>
      </c>
      <c r="J705" s="161">
        <v>1029</v>
      </c>
      <c r="K705" s="161">
        <v>988.6</v>
      </c>
      <c r="L705" s="161">
        <v>0</v>
      </c>
      <c r="M705" s="163">
        <v>28.900000000000006</v>
      </c>
      <c r="N705" s="160">
        <f t="shared" si="329"/>
        <v>2046.5</v>
      </c>
      <c r="O705" s="161">
        <v>1029</v>
      </c>
      <c r="P705" s="161">
        <v>988.6</v>
      </c>
      <c r="Q705" s="161">
        <v>0</v>
      </c>
      <c r="R705" s="162">
        <v>28.900000000000006</v>
      </c>
      <c r="S705" s="164">
        <f t="shared" si="322"/>
        <v>0</v>
      </c>
      <c r="T705" s="161">
        <f t="shared" si="322"/>
        <v>0</v>
      </c>
      <c r="U705" s="161">
        <f t="shared" si="322"/>
        <v>0</v>
      </c>
      <c r="V705" s="161">
        <f t="shared" si="322"/>
        <v>0</v>
      </c>
      <c r="W705" s="163">
        <f t="shared" si="322"/>
        <v>0</v>
      </c>
      <c r="X705" s="160">
        <f t="shared" si="316"/>
        <v>100</v>
      </c>
      <c r="Y705" s="161">
        <f t="shared" si="316"/>
        <v>100</v>
      </c>
      <c r="Z705" s="161">
        <f t="shared" si="316"/>
        <v>100</v>
      </c>
      <c r="AA705" s="161">
        <f t="shared" si="316"/>
        <v>0</v>
      </c>
      <c r="AB705" s="162">
        <f t="shared" si="316"/>
        <v>100</v>
      </c>
      <c r="AC705" s="165"/>
      <c r="AD705" s="166"/>
      <c r="AE705" s="167"/>
    </row>
    <row r="706" spans="1:31" ht="12.95" customHeight="1" x14ac:dyDescent="0.25">
      <c r="A706" s="171">
        <v>1629</v>
      </c>
      <c r="B706" s="158">
        <v>698</v>
      </c>
      <c r="C706" s="159" t="s">
        <v>1848</v>
      </c>
      <c r="D706" s="160">
        <f t="shared" si="317"/>
        <v>1710.3000000000002</v>
      </c>
      <c r="E706" s="161">
        <v>1025.7</v>
      </c>
      <c r="F706" s="161">
        <v>684.6</v>
      </c>
      <c r="G706" s="161">
        <v>0</v>
      </c>
      <c r="H706" s="162">
        <v>0</v>
      </c>
      <c r="I706" s="160">
        <f t="shared" si="319"/>
        <v>1715.8000000000002</v>
      </c>
      <c r="J706" s="161">
        <v>1025.7</v>
      </c>
      <c r="K706" s="161">
        <v>684.6</v>
      </c>
      <c r="L706" s="161">
        <v>0</v>
      </c>
      <c r="M706" s="163">
        <v>5.5</v>
      </c>
      <c r="N706" s="160">
        <f t="shared" si="329"/>
        <v>1708.1851000000001</v>
      </c>
      <c r="O706" s="161">
        <v>1025.7</v>
      </c>
      <c r="P706" s="161">
        <v>676.98509999999999</v>
      </c>
      <c r="Q706" s="161">
        <v>0</v>
      </c>
      <c r="R706" s="162">
        <v>5.5</v>
      </c>
      <c r="S706" s="164">
        <f t="shared" si="322"/>
        <v>-7.6149000000000342</v>
      </c>
      <c r="T706" s="161">
        <f t="shared" si="322"/>
        <v>0</v>
      </c>
      <c r="U706" s="161">
        <f t="shared" si="322"/>
        <v>-7.6149000000000342</v>
      </c>
      <c r="V706" s="161">
        <f t="shared" si="322"/>
        <v>0</v>
      </c>
      <c r="W706" s="163">
        <f t="shared" si="322"/>
        <v>0</v>
      </c>
      <c r="X706" s="160">
        <f t="shared" si="316"/>
        <v>99.556189532579552</v>
      </c>
      <c r="Y706" s="161">
        <f t="shared" si="316"/>
        <v>100</v>
      </c>
      <c r="Z706" s="161">
        <f t="shared" si="316"/>
        <v>98.887686240140226</v>
      </c>
      <c r="AA706" s="161">
        <f t="shared" si="316"/>
        <v>0</v>
      </c>
      <c r="AB706" s="162">
        <f t="shared" si="316"/>
        <v>100</v>
      </c>
      <c r="AC706" s="165"/>
      <c r="AD706" s="166"/>
      <c r="AE706" s="167"/>
    </row>
    <row r="707" spans="1:31" ht="12.95" customHeight="1" x14ac:dyDescent="0.25">
      <c r="A707" s="171">
        <v>1630</v>
      </c>
      <c r="B707" s="158">
        <v>699</v>
      </c>
      <c r="C707" s="159" t="s">
        <v>1849</v>
      </c>
      <c r="D707" s="160">
        <f t="shared" si="317"/>
        <v>3013</v>
      </c>
      <c r="E707" s="161">
        <v>1121.7</v>
      </c>
      <c r="F707" s="161">
        <v>1734.1</v>
      </c>
      <c r="G707" s="161">
        <v>157.19999999999999</v>
      </c>
      <c r="H707" s="162">
        <v>0</v>
      </c>
      <c r="I707" s="160">
        <f t="shared" si="319"/>
        <v>3044</v>
      </c>
      <c r="J707" s="161">
        <v>1121.7</v>
      </c>
      <c r="K707" s="161">
        <v>1734.1</v>
      </c>
      <c r="L707" s="161">
        <v>157.19999999999999</v>
      </c>
      <c r="M707" s="163">
        <v>31</v>
      </c>
      <c r="N707" s="160">
        <f t="shared" si="329"/>
        <v>3043.9745999999996</v>
      </c>
      <c r="O707" s="161">
        <v>1121.7</v>
      </c>
      <c r="P707" s="161">
        <v>1734.0745999999999</v>
      </c>
      <c r="Q707" s="161">
        <v>157.19999999999999</v>
      </c>
      <c r="R707" s="162">
        <v>31</v>
      </c>
      <c r="S707" s="164">
        <f t="shared" si="322"/>
        <v>-2.5400000000445289E-2</v>
      </c>
      <c r="T707" s="161">
        <f t="shared" si="322"/>
        <v>0</v>
      </c>
      <c r="U707" s="161">
        <f t="shared" si="322"/>
        <v>-2.5399999999990541E-2</v>
      </c>
      <c r="V707" s="161">
        <f t="shared" si="322"/>
        <v>0</v>
      </c>
      <c r="W707" s="163">
        <f t="shared" si="322"/>
        <v>0</v>
      </c>
      <c r="X707" s="160">
        <f t="shared" si="316"/>
        <v>99.999165571616274</v>
      </c>
      <c r="Y707" s="161">
        <f t="shared" si="316"/>
        <v>100</v>
      </c>
      <c r="Z707" s="161">
        <f t="shared" si="316"/>
        <v>99.998535263248939</v>
      </c>
      <c r="AA707" s="161">
        <f t="shared" si="316"/>
        <v>100</v>
      </c>
      <c r="AB707" s="162">
        <f t="shared" si="316"/>
        <v>100</v>
      </c>
      <c r="AC707" s="165"/>
      <c r="AD707" s="166"/>
      <c r="AE707" s="167"/>
    </row>
    <row r="708" spans="1:31" ht="12.95" customHeight="1" x14ac:dyDescent="0.25">
      <c r="A708" s="171">
        <v>1631</v>
      </c>
      <c r="B708" s="158">
        <v>700</v>
      </c>
      <c r="C708" s="159" t="s">
        <v>1850</v>
      </c>
      <c r="D708" s="160">
        <f t="shared" si="317"/>
        <v>2982.2</v>
      </c>
      <c r="E708" s="161">
        <v>1176.8</v>
      </c>
      <c r="F708" s="161">
        <v>1722.2</v>
      </c>
      <c r="G708" s="161">
        <v>83.2</v>
      </c>
      <c r="H708" s="162">
        <v>0</v>
      </c>
      <c r="I708" s="160">
        <f t="shared" si="319"/>
        <v>3007</v>
      </c>
      <c r="J708" s="161">
        <v>1176.8</v>
      </c>
      <c r="K708" s="161">
        <v>1722.1999999999998</v>
      </c>
      <c r="L708" s="161">
        <v>83.2</v>
      </c>
      <c r="M708" s="163">
        <v>24.8</v>
      </c>
      <c r="N708" s="160">
        <f t="shared" si="329"/>
        <v>2973.3</v>
      </c>
      <c r="O708" s="161">
        <v>1176.8</v>
      </c>
      <c r="P708" s="161">
        <v>1688.5</v>
      </c>
      <c r="Q708" s="161">
        <v>83.2</v>
      </c>
      <c r="R708" s="162">
        <v>24.8</v>
      </c>
      <c r="S708" s="164">
        <f t="shared" si="322"/>
        <v>-33.699999999999818</v>
      </c>
      <c r="T708" s="161">
        <f t="shared" si="322"/>
        <v>0</v>
      </c>
      <c r="U708" s="161">
        <f t="shared" si="322"/>
        <v>-33.699999999999818</v>
      </c>
      <c r="V708" s="161">
        <f t="shared" si="322"/>
        <v>0</v>
      </c>
      <c r="W708" s="163">
        <f t="shared" si="322"/>
        <v>0</v>
      </c>
      <c r="X708" s="160">
        <f t="shared" si="316"/>
        <v>98.879281676089136</v>
      </c>
      <c r="Y708" s="161">
        <f t="shared" si="316"/>
        <v>100</v>
      </c>
      <c r="Z708" s="161">
        <f t="shared" si="316"/>
        <v>98.043200557426559</v>
      </c>
      <c r="AA708" s="161">
        <f t="shared" si="316"/>
        <v>100</v>
      </c>
      <c r="AB708" s="162">
        <f t="shared" si="316"/>
        <v>100</v>
      </c>
      <c r="AC708" s="165"/>
      <c r="AD708" s="166"/>
      <c r="AE708" s="167"/>
    </row>
    <row r="709" spans="1:31" ht="12.95" customHeight="1" x14ac:dyDescent="0.25">
      <c r="A709" s="171">
        <v>1632</v>
      </c>
      <c r="B709" s="158">
        <v>701</v>
      </c>
      <c r="C709" s="159" t="s">
        <v>1851</v>
      </c>
      <c r="D709" s="160">
        <f t="shared" si="317"/>
        <v>3995.8</v>
      </c>
      <c r="E709" s="161">
        <v>1264.9000000000001</v>
      </c>
      <c r="F709" s="161">
        <v>2730.9</v>
      </c>
      <c r="G709" s="161">
        <v>0</v>
      </c>
      <c r="H709" s="162">
        <v>0</v>
      </c>
      <c r="I709" s="160">
        <f t="shared" si="319"/>
        <v>4021</v>
      </c>
      <c r="J709" s="161">
        <v>1264.9000000000001</v>
      </c>
      <c r="K709" s="161">
        <v>2730.9</v>
      </c>
      <c r="L709" s="161">
        <v>0</v>
      </c>
      <c r="M709" s="163">
        <v>25.2</v>
      </c>
      <c r="N709" s="160">
        <f t="shared" si="329"/>
        <v>3784.0565999999999</v>
      </c>
      <c r="O709" s="161">
        <v>1264.9000000000001</v>
      </c>
      <c r="P709" s="161">
        <v>2493.9566</v>
      </c>
      <c r="Q709" s="161">
        <v>0</v>
      </c>
      <c r="R709" s="162">
        <v>25.2</v>
      </c>
      <c r="S709" s="164">
        <f t="shared" si="322"/>
        <v>-236.94340000000011</v>
      </c>
      <c r="T709" s="161">
        <f t="shared" si="322"/>
        <v>0</v>
      </c>
      <c r="U709" s="161">
        <f t="shared" si="322"/>
        <v>-236.94340000000011</v>
      </c>
      <c r="V709" s="161">
        <f t="shared" si="322"/>
        <v>0</v>
      </c>
      <c r="W709" s="163">
        <f t="shared" si="322"/>
        <v>0</v>
      </c>
      <c r="X709" s="160">
        <f t="shared" si="316"/>
        <v>94.107351405123097</v>
      </c>
      <c r="Y709" s="161">
        <f t="shared" si="316"/>
        <v>100</v>
      </c>
      <c r="Z709" s="161">
        <f t="shared" si="316"/>
        <v>91.323614925482431</v>
      </c>
      <c r="AA709" s="161">
        <f t="shared" si="316"/>
        <v>0</v>
      </c>
      <c r="AB709" s="162">
        <f t="shared" si="316"/>
        <v>100</v>
      </c>
      <c r="AC709" s="165"/>
      <c r="AD709" s="166"/>
      <c r="AE709" s="167"/>
    </row>
    <row r="710" spans="1:31" ht="12.95" customHeight="1" x14ac:dyDescent="0.25">
      <c r="A710" s="171">
        <v>1633</v>
      </c>
      <c r="B710" s="158">
        <v>702</v>
      </c>
      <c r="C710" s="159" t="s">
        <v>1852</v>
      </c>
      <c r="D710" s="160">
        <f t="shared" si="317"/>
        <v>2323.5</v>
      </c>
      <c r="E710" s="161">
        <v>893.1</v>
      </c>
      <c r="F710" s="161">
        <v>1381.2</v>
      </c>
      <c r="G710" s="161">
        <v>49.2</v>
      </c>
      <c r="H710" s="162">
        <v>0</v>
      </c>
      <c r="I710" s="160">
        <f t="shared" si="319"/>
        <v>2359.9999999999995</v>
      </c>
      <c r="J710" s="161">
        <v>893.1</v>
      </c>
      <c r="K710" s="161">
        <v>1381.1999999999998</v>
      </c>
      <c r="L710" s="161">
        <v>49.2</v>
      </c>
      <c r="M710" s="163">
        <v>36.5</v>
      </c>
      <c r="N710" s="160">
        <f t="shared" si="329"/>
        <v>2359.9989999999998</v>
      </c>
      <c r="O710" s="161">
        <v>893.1</v>
      </c>
      <c r="P710" s="161">
        <v>1381.1989999999998</v>
      </c>
      <c r="Q710" s="161">
        <v>49.2</v>
      </c>
      <c r="R710" s="162">
        <v>36.5</v>
      </c>
      <c r="S710" s="164">
        <f t="shared" si="322"/>
        <v>-9.9999999974897946E-4</v>
      </c>
      <c r="T710" s="161">
        <f t="shared" si="322"/>
        <v>0</v>
      </c>
      <c r="U710" s="161">
        <f t="shared" si="322"/>
        <v>-9.9999999997635314E-4</v>
      </c>
      <c r="V710" s="161">
        <f t="shared" si="322"/>
        <v>0</v>
      </c>
      <c r="W710" s="163">
        <f t="shared" si="322"/>
        <v>0</v>
      </c>
      <c r="X710" s="160">
        <f t="shared" si="316"/>
        <v>99.999957627118647</v>
      </c>
      <c r="Y710" s="161">
        <f t="shared" si="316"/>
        <v>100</v>
      </c>
      <c r="Z710" s="161">
        <f t="shared" si="316"/>
        <v>99.999927599189107</v>
      </c>
      <c r="AA710" s="161">
        <f t="shared" si="316"/>
        <v>100</v>
      </c>
      <c r="AB710" s="162">
        <f t="shared" si="316"/>
        <v>100</v>
      </c>
      <c r="AC710" s="165"/>
      <c r="AD710" s="166"/>
      <c r="AE710" s="167"/>
    </row>
    <row r="711" spans="1:31" ht="12.95" customHeight="1" x14ac:dyDescent="0.25">
      <c r="A711" s="171">
        <v>1634</v>
      </c>
      <c r="B711" s="158">
        <v>703</v>
      </c>
      <c r="C711" s="159" t="s">
        <v>1853</v>
      </c>
      <c r="D711" s="160">
        <f t="shared" si="317"/>
        <v>5292.5</v>
      </c>
      <c r="E711" s="161">
        <v>1027</v>
      </c>
      <c r="F711" s="161">
        <v>4265.5</v>
      </c>
      <c r="G711" s="161">
        <v>0</v>
      </c>
      <c r="H711" s="162">
        <v>0</v>
      </c>
      <c r="I711" s="160">
        <f t="shared" si="319"/>
        <v>5462.9</v>
      </c>
      <c r="J711" s="161">
        <v>1027</v>
      </c>
      <c r="K711" s="161">
        <v>4265.5</v>
      </c>
      <c r="L711" s="161">
        <v>0</v>
      </c>
      <c r="M711" s="163">
        <v>170.4</v>
      </c>
      <c r="N711" s="160">
        <f t="shared" si="329"/>
        <v>5444.1084000000001</v>
      </c>
      <c r="O711" s="161">
        <v>1027</v>
      </c>
      <c r="P711" s="161">
        <v>4246.7084000000004</v>
      </c>
      <c r="Q711" s="161">
        <v>0</v>
      </c>
      <c r="R711" s="162">
        <v>170.4</v>
      </c>
      <c r="S711" s="164">
        <f t="shared" si="322"/>
        <v>-18.791599999999562</v>
      </c>
      <c r="T711" s="161">
        <f t="shared" si="322"/>
        <v>0</v>
      </c>
      <c r="U711" s="161">
        <f t="shared" si="322"/>
        <v>-18.791599999999562</v>
      </c>
      <c r="V711" s="161">
        <f t="shared" si="322"/>
        <v>0</v>
      </c>
      <c r="W711" s="163">
        <f t="shared" si="322"/>
        <v>0</v>
      </c>
      <c r="X711" s="160">
        <f t="shared" si="316"/>
        <v>99.656014204909496</v>
      </c>
      <c r="Y711" s="161">
        <f t="shared" si="316"/>
        <v>100</v>
      </c>
      <c r="Z711" s="161">
        <f t="shared" si="316"/>
        <v>99.559451412495619</v>
      </c>
      <c r="AA711" s="161">
        <f t="shared" si="316"/>
        <v>0</v>
      </c>
      <c r="AB711" s="162">
        <f t="shared" si="316"/>
        <v>100</v>
      </c>
      <c r="AC711" s="165"/>
      <c r="AD711" s="166"/>
      <c r="AE711" s="167"/>
    </row>
    <row r="712" spans="1:31" ht="12.95" customHeight="1" x14ac:dyDescent="0.25">
      <c r="A712" s="171">
        <v>1635</v>
      </c>
      <c r="B712" s="158">
        <v>704</v>
      </c>
      <c r="C712" s="159" t="s">
        <v>1854</v>
      </c>
      <c r="D712" s="160">
        <f t="shared" si="317"/>
        <v>5710.6</v>
      </c>
      <c r="E712" s="161">
        <v>1351.7</v>
      </c>
      <c r="F712" s="161">
        <v>4266.3</v>
      </c>
      <c r="G712" s="161">
        <v>92.6</v>
      </c>
      <c r="H712" s="162">
        <v>0</v>
      </c>
      <c r="I712" s="160">
        <f t="shared" si="319"/>
        <v>5766.8</v>
      </c>
      <c r="J712" s="161">
        <v>1351.7</v>
      </c>
      <c r="K712" s="161">
        <v>4266.3</v>
      </c>
      <c r="L712" s="161">
        <v>92.6</v>
      </c>
      <c r="M712" s="163">
        <v>56.2</v>
      </c>
      <c r="N712" s="160">
        <f t="shared" si="329"/>
        <v>5749.4112999999998</v>
      </c>
      <c r="O712" s="161">
        <v>1351.7</v>
      </c>
      <c r="P712" s="161">
        <v>4248.9112999999998</v>
      </c>
      <c r="Q712" s="161">
        <v>92.6</v>
      </c>
      <c r="R712" s="162">
        <v>56.2</v>
      </c>
      <c r="S712" s="164">
        <f t="shared" si="322"/>
        <v>-17.388700000000426</v>
      </c>
      <c r="T712" s="161">
        <f t="shared" si="322"/>
        <v>0</v>
      </c>
      <c r="U712" s="161">
        <f t="shared" si="322"/>
        <v>-17.388700000000426</v>
      </c>
      <c r="V712" s="161">
        <f t="shared" si="322"/>
        <v>0</v>
      </c>
      <c r="W712" s="163">
        <f t="shared" si="322"/>
        <v>0</v>
      </c>
      <c r="X712" s="160">
        <f t="shared" si="316"/>
        <v>99.698468821530128</v>
      </c>
      <c r="Y712" s="161">
        <f t="shared" si="316"/>
        <v>100</v>
      </c>
      <c r="Z712" s="161">
        <f t="shared" si="316"/>
        <v>99.592417317113174</v>
      </c>
      <c r="AA712" s="161">
        <f t="shared" si="316"/>
        <v>100</v>
      </c>
      <c r="AB712" s="162">
        <f t="shared" si="316"/>
        <v>100</v>
      </c>
      <c r="AC712" s="165"/>
      <c r="AD712" s="166"/>
      <c r="AE712" s="167"/>
    </row>
    <row r="713" spans="1:31" ht="12.95" customHeight="1" x14ac:dyDescent="0.25">
      <c r="A713" s="171">
        <v>1636</v>
      </c>
      <c r="B713" s="158">
        <v>705</v>
      </c>
      <c r="C713" s="159" t="s">
        <v>1855</v>
      </c>
      <c r="D713" s="160">
        <f t="shared" si="317"/>
        <v>2626.9</v>
      </c>
      <c r="E713" s="161">
        <v>769</v>
      </c>
      <c r="F713" s="161">
        <v>1714.6</v>
      </c>
      <c r="G713" s="161">
        <v>143.30000000000001</v>
      </c>
      <c r="H713" s="162">
        <v>0</v>
      </c>
      <c r="I713" s="160">
        <f t="shared" si="319"/>
        <v>2660.1000000000004</v>
      </c>
      <c r="J713" s="161">
        <v>769</v>
      </c>
      <c r="K713" s="161">
        <v>1714.6000000000001</v>
      </c>
      <c r="L713" s="161">
        <v>143.30000000000001</v>
      </c>
      <c r="M713" s="163">
        <v>33.200000000000003</v>
      </c>
      <c r="N713" s="160">
        <f t="shared" si="329"/>
        <v>2658.0253000000002</v>
      </c>
      <c r="O713" s="161">
        <v>769</v>
      </c>
      <c r="P713" s="161">
        <v>1712.5253</v>
      </c>
      <c r="Q713" s="161">
        <v>143.30000000000001</v>
      </c>
      <c r="R713" s="162">
        <v>33.200000000000003</v>
      </c>
      <c r="S713" s="164">
        <f t="shared" si="322"/>
        <v>-2.0747000000001208</v>
      </c>
      <c r="T713" s="161">
        <f t="shared" si="322"/>
        <v>0</v>
      </c>
      <c r="U713" s="161">
        <f t="shared" si="322"/>
        <v>-2.0747000000001208</v>
      </c>
      <c r="V713" s="161">
        <f t="shared" si="322"/>
        <v>0</v>
      </c>
      <c r="W713" s="163">
        <f t="shared" si="322"/>
        <v>0</v>
      </c>
      <c r="X713" s="160">
        <f t="shared" si="316"/>
        <v>99.922006691477762</v>
      </c>
      <c r="Y713" s="161">
        <f t="shared" si="316"/>
        <v>100</v>
      </c>
      <c r="Z713" s="161">
        <f t="shared" si="316"/>
        <v>99.878998017030213</v>
      </c>
      <c r="AA713" s="161">
        <f t="shared" si="316"/>
        <v>100</v>
      </c>
      <c r="AB713" s="162">
        <f t="shared" si="316"/>
        <v>100</v>
      </c>
      <c r="AC713" s="165"/>
      <c r="AD713" s="166"/>
      <c r="AE713" s="167"/>
    </row>
    <row r="714" spans="1:31" ht="12.95" customHeight="1" x14ac:dyDescent="0.25">
      <c r="A714" s="171">
        <v>1638</v>
      </c>
      <c r="B714" s="158">
        <v>706</v>
      </c>
      <c r="C714" s="159" t="s">
        <v>1856</v>
      </c>
      <c r="D714" s="160">
        <f t="shared" si="317"/>
        <v>3012.7</v>
      </c>
      <c r="E714" s="161">
        <v>1248.4000000000001</v>
      </c>
      <c r="F714" s="161">
        <v>1764.3</v>
      </c>
      <c r="G714" s="161">
        <v>0</v>
      </c>
      <c r="H714" s="162">
        <v>0</v>
      </c>
      <c r="I714" s="160">
        <f t="shared" si="319"/>
        <v>3043.3999999999996</v>
      </c>
      <c r="J714" s="161">
        <v>1248.4000000000001</v>
      </c>
      <c r="K714" s="161">
        <v>1764.3</v>
      </c>
      <c r="L714" s="161">
        <v>0</v>
      </c>
      <c r="M714" s="163">
        <v>30.7</v>
      </c>
      <c r="N714" s="160">
        <f t="shared" si="329"/>
        <v>3042.43</v>
      </c>
      <c r="O714" s="161">
        <v>1248.4000000000001</v>
      </c>
      <c r="P714" s="161">
        <v>1763.33</v>
      </c>
      <c r="Q714" s="161">
        <v>0</v>
      </c>
      <c r="R714" s="162">
        <v>30.7</v>
      </c>
      <c r="S714" s="164">
        <f t="shared" si="322"/>
        <v>-0.96999999999979991</v>
      </c>
      <c r="T714" s="161">
        <f t="shared" si="322"/>
        <v>0</v>
      </c>
      <c r="U714" s="161">
        <f t="shared" si="322"/>
        <v>-0.97000000000002728</v>
      </c>
      <c r="V714" s="161">
        <f t="shared" si="322"/>
        <v>0</v>
      </c>
      <c r="W714" s="163">
        <f t="shared" si="322"/>
        <v>0</v>
      </c>
      <c r="X714" s="160">
        <f t="shared" si="316"/>
        <v>99.968127751856485</v>
      </c>
      <c r="Y714" s="161">
        <f t="shared" si="316"/>
        <v>100</v>
      </c>
      <c r="Z714" s="161">
        <f t="shared" si="316"/>
        <v>99.945020688091589</v>
      </c>
      <c r="AA714" s="161">
        <f t="shared" si="316"/>
        <v>0</v>
      </c>
      <c r="AB714" s="162">
        <f t="shared" si="316"/>
        <v>100</v>
      </c>
      <c r="AC714" s="165"/>
      <c r="AD714" s="166"/>
      <c r="AE714" s="167"/>
    </row>
    <row r="715" spans="1:31" ht="12.95" customHeight="1" x14ac:dyDescent="0.25">
      <c r="A715" s="171">
        <v>1637</v>
      </c>
      <c r="B715" s="158">
        <v>707</v>
      </c>
      <c r="C715" s="159" t="s">
        <v>1857</v>
      </c>
      <c r="D715" s="160">
        <f t="shared" si="317"/>
        <v>2217.3000000000002</v>
      </c>
      <c r="E715" s="161">
        <v>1052.0999999999999</v>
      </c>
      <c r="F715" s="161">
        <v>1165.2</v>
      </c>
      <c r="G715" s="161">
        <v>0</v>
      </c>
      <c r="H715" s="162">
        <v>0</v>
      </c>
      <c r="I715" s="160">
        <f t="shared" si="319"/>
        <v>2230.3000000000002</v>
      </c>
      <c r="J715" s="161">
        <v>1052.0999999999999</v>
      </c>
      <c r="K715" s="161">
        <v>1165.2</v>
      </c>
      <c r="L715" s="161">
        <v>0</v>
      </c>
      <c r="M715" s="163">
        <v>13</v>
      </c>
      <c r="N715" s="160">
        <f t="shared" si="329"/>
        <v>2229.3145</v>
      </c>
      <c r="O715" s="161">
        <v>1052.0999999999999</v>
      </c>
      <c r="P715" s="161">
        <v>1164.2145</v>
      </c>
      <c r="Q715" s="161">
        <v>0</v>
      </c>
      <c r="R715" s="162">
        <v>13</v>
      </c>
      <c r="S715" s="164">
        <f t="shared" si="322"/>
        <v>-0.98550000000022919</v>
      </c>
      <c r="T715" s="161">
        <f t="shared" si="322"/>
        <v>0</v>
      </c>
      <c r="U715" s="161">
        <f t="shared" si="322"/>
        <v>-0.98550000000000182</v>
      </c>
      <c r="V715" s="161">
        <f t="shared" si="322"/>
        <v>0</v>
      </c>
      <c r="W715" s="163">
        <f t="shared" si="322"/>
        <v>0</v>
      </c>
      <c r="X715" s="160">
        <f t="shared" si="316"/>
        <v>99.955813119311301</v>
      </c>
      <c r="Y715" s="161">
        <f t="shared" si="316"/>
        <v>100</v>
      </c>
      <c r="Z715" s="161">
        <f t="shared" si="316"/>
        <v>99.915422245108132</v>
      </c>
      <c r="AA715" s="161">
        <f t="shared" si="316"/>
        <v>0</v>
      </c>
      <c r="AB715" s="162">
        <f t="shared" si="316"/>
        <v>100</v>
      </c>
      <c r="AC715" s="165"/>
      <c r="AD715" s="166"/>
      <c r="AE715" s="167"/>
    </row>
    <row r="716" spans="1:31" ht="12.95" customHeight="1" x14ac:dyDescent="0.25">
      <c r="A716" s="171">
        <v>1639</v>
      </c>
      <c r="B716" s="158">
        <v>708</v>
      </c>
      <c r="C716" s="159" t="s">
        <v>1858</v>
      </c>
      <c r="D716" s="160">
        <f t="shared" si="317"/>
        <v>2622.6</v>
      </c>
      <c r="E716" s="161">
        <v>1129.5999999999999</v>
      </c>
      <c r="F716" s="161">
        <v>1493</v>
      </c>
      <c r="G716" s="161">
        <v>0</v>
      </c>
      <c r="H716" s="162">
        <v>0</v>
      </c>
      <c r="I716" s="160">
        <f t="shared" si="319"/>
        <v>2762.8999999999996</v>
      </c>
      <c r="J716" s="161">
        <v>1129.5999999999999</v>
      </c>
      <c r="K716" s="161">
        <v>1606.6</v>
      </c>
      <c r="L716" s="161">
        <v>0</v>
      </c>
      <c r="M716" s="163">
        <v>26.7</v>
      </c>
      <c r="N716" s="160">
        <f t="shared" si="329"/>
        <v>2758.5596999999998</v>
      </c>
      <c r="O716" s="161">
        <v>1129.5999999999999</v>
      </c>
      <c r="P716" s="161">
        <v>1602.2596999999998</v>
      </c>
      <c r="Q716" s="161">
        <v>0</v>
      </c>
      <c r="R716" s="162">
        <v>26.7</v>
      </c>
      <c r="S716" s="164">
        <f t="shared" si="322"/>
        <v>-4.3402999999998428</v>
      </c>
      <c r="T716" s="161">
        <f t="shared" si="322"/>
        <v>0</v>
      </c>
      <c r="U716" s="161">
        <f t="shared" si="322"/>
        <v>-4.3403000000000702</v>
      </c>
      <c r="V716" s="161">
        <f t="shared" si="322"/>
        <v>0</v>
      </c>
      <c r="W716" s="163">
        <f t="shared" si="322"/>
        <v>0</v>
      </c>
      <c r="X716" s="160">
        <f t="shared" si="316"/>
        <v>99.842907814253152</v>
      </c>
      <c r="Y716" s="161">
        <f t="shared" si="316"/>
        <v>100</v>
      </c>
      <c r="Z716" s="161">
        <f t="shared" si="316"/>
        <v>99.729845636748408</v>
      </c>
      <c r="AA716" s="161">
        <f t="shared" si="316"/>
        <v>0</v>
      </c>
      <c r="AB716" s="162">
        <f t="shared" si="316"/>
        <v>100</v>
      </c>
      <c r="AC716" s="165"/>
      <c r="AD716" s="166"/>
      <c r="AE716" s="167"/>
    </row>
    <row r="717" spans="1:31" ht="12.95" customHeight="1" x14ac:dyDescent="0.25">
      <c r="A717" s="171">
        <v>1640</v>
      </c>
      <c r="B717" s="158">
        <v>709</v>
      </c>
      <c r="C717" s="159" t="s">
        <v>1859</v>
      </c>
      <c r="D717" s="160">
        <f t="shared" si="317"/>
        <v>2318.1000000000004</v>
      </c>
      <c r="E717" s="161">
        <v>1103.4000000000001</v>
      </c>
      <c r="F717" s="161">
        <v>1214.7</v>
      </c>
      <c r="G717" s="161">
        <v>0</v>
      </c>
      <c r="H717" s="162">
        <v>0</v>
      </c>
      <c r="I717" s="160">
        <f t="shared" si="319"/>
        <v>1774</v>
      </c>
      <c r="J717" s="161">
        <v>1103.4000000000001</v>
      </c>
      <c r="K717" s="161">
        <v>656.1</v>
      </c>
      <c r="L717" s="161">
        <v>0</v>
      </c>
      <c r="M717" s="163">
        <v>14.5</v>
      </c>
      <c r="N717" s="160">
        <f t="shared" si="329"/>
        <v>1773.971</v>
      </c>
      <c r="O717" s="161">
        <v>1103.4000000000001</v>
      </c>
      <c r="P717" s="161">
        <v>656.07100000000003</v>
      </c>
      <c r="Q717" s="161">
        <v>0</v>
      </c>
      <c r="R717" s="162">
        <v>14.5</v>
      </c>
      <c r="S717" s="164">
        <f t="shared" si="322"/>
        <v>-2.8999999999996362E-2</v>
      </c>
      <c r="T717" s="161">
        <f t="shared" si="322"/>
        <v>0</v>
      </c>
      <c r="U717" s="161">
        <f t="shared" si="322"/>
        <v>-2.8999999999996362E-2</v>
      </c>
      <c r="V717" s="161">
        <f t="shared" si="322"/>
        <v>0</v>
      </c>
      <c r="W717" s="163">
        <f t="shared" si="322"/>
        <v>0</v>
      </c>
      <c r="X717" s="160">
        <f t="shared" si="316"/>
        <v>99.998365276211956</v>
      </c>
      <c r="Y717" s="161">
        <f t="shared" si="316"/>
        <v>100</v>
      </c>
      <c r="Z717" s="161">
        <f t="shared" si="316"/>
        <v>99.995579942082003</v>
      </c>
      <c r="AA717" s="161">
        <f t="shared" si="316"/>
        <v>0</v>
      </c>
      <c r="AB717" s="162">
        <f t="shared" si="316"/>
        <v>100</v>
      </c>
      <c r="AC717" s="165"/>
      <c r="AD717" s="166"/>
      <c r="AE717" s="167"/>
    </row>
    <row r="718" spans="1:31" ht="12.95" customHeight="1" x14ac:dyDescent="0.25">
      <c r="A718" s="171">
        <v>1641</v>
      </c>
      <c r="B718" s="158">
        <v>710</v>
      </c>
      <c r="C718" s="159" t="s">
        <v>1839</v>
      </c>
      <c r="D718" s="160">
        <f t="shared" si="317"/>
        <v>44319.3</v>
      </c>
      <c r="E718" s="161">
        <v>3049.9</v>
      </c>
      <c r="F718" s="161">
        <v>41269.4</v>
      </c>
      <c r="G718" s="161">
        <v>0</v>
      </c>
      <c r="H718" s="162">
        <v>0</v>
      </c>
      <c r="I718" s="160">
        <f t="shared" si="319"/>
        <v>47335.200000000004</v>
      </c>
      <c r="J718" s="161">
        <v>3049.9</v>
      </c>
      <c r="K718" s="161">
        <v>41269.4</v>
      </c>
      <c r="L718" s="161">
        <v>0</v>
      </c>
      <c r="M718" s="163">
        <v>3015.9</v>
      </c>
      <c r="N718" s="160">
        <f t="shared" si="329"/>
        <v>47273.898099999999</v>
      </c>
      <c r="O718" s="161">
        <v>3049.9</v>
      </c>
      <c r="P718" s="161">
        <v>41208.098099999996</v>
      </c>
      <c r="Q718" s="161">
        <v>0</v>
      </c>
      <c r="R718" s="162">
        <v>3015.9</v>
      </c>
      <c r="S718" s="164">
        <f t="shared" si="322"/>
        <v>-61.301900000005844</v>
      </c>
      <c r="T718" s="161">
        <f t="shared" si="322"/>
        <v>0</v>
      </c>
      <c r="U718" s="161">
        <f t="shared" si="322"/>
        <v>-61.301900000005844</v>
      </c>
      <c r="V718" s="161">
        <f t="shared" si="322"/>
        <v>0</v>
      </c>
      <c r="W718" s="163">
        <f t="shared" si="322"/>
        <v>0</v>
      </c>
      <c r="X718" s="160">
        <f t="shared" si="316"/>
        <v>99.870494050938817</v>
      </c>
      <c r="Y718" s="161">
        <f t="shared" si="316"/>
        <v>100</v>
      </c>
      <c r="Z718" s="161">
        <f t="shared" si="316"/>
        <v>99.851459192525198</v>
      </c>
      <c r="AA718" s="161">
        <f t="shared" si="316"/>
        <v>0</v>
      </c>
      <c r="AB718" s="162">
        <f t="shared" si="316"/>
        <v>100</v>
      </c>
      <c r="AC718" s="165"/>
      <c r="AD718" s="166"/>
      <c r="AE718" s="167"/>
    </row>
    <row r="719" spans="1:31" ht="12.95" customHeight="1" x14ac:dyDescent="0.25">
      <c r="A719" s="171">
        <v>1642</v>
      </c>
      <c r="B719" s="158">
        <v>711</v>
      </c>
      <c r="C719" s="159" t="s">
        <v>1860</v>
      </c>
      <c r="D719" s="160">
        <f t="shared" si="317"/>
        <v>4906.6000000000004</v>
      </c>
      <c r="E719" s="161">
        <v>1100.5</v>
      </c>
      <c r="F719" s="161">
        <v>3806.1</v>
      </c>
      <c r="G719" s="161">
        <v>0</v>
      </c>
      <c r="H719" s="162">
        <v>0</v>
      </c>
      <c r="I719" s="160">
        <f t="shared" si="319"/>
        <v>4994.6000000000004</v>
      </c>
      <c r="J719" s="161">
        <v>1100.5</v>
      </c>
      <c r="K719" s="161">
        <v>3806.1</v>
      </c>
      <c r="L719" s="161">
        <v>0</v>
      </c>
      <c r="M719" s="163">
        <v>88</v>
      </c>
      <c r="N719" s="160">
        <f t="shared" si="329"/>
        <v>4994.5982999999997</v>
      </c>
      <c r="O719" s="161">
        <v>1100.5</v>
      </c>
      <c r="P719" s="161">
        <v>3806.0982999999997</v>
      </c>
      <c r="Q719" s="161">
        <v>0</v>
      </c>
      <c r="R719" s="162">
        <v>88</v>
      </c>
      <c r="S719" s="164">
        <f t="shared" si="322"/>
        <v>-1.7000000007101335E-3</v>
      </c>
      <c r="T719" s="161">
        <f t="shared" si="322"/>
        <v>0</v>
      </c>
      <c r="U719" s="161">
        <f t="shared" si="322"/>
        <v>-1.7000000002553861E-3</v>
      </c>
      <c r="V719" s="161">
        <f t="shared" si="322"/>
        <v>0</v>
      </c>
      <c r="W719" s="163">
        <f t="shared" si="322"/>
        <v>0</v>
      </c>
      <c r="X719" s="160">
        <f t="shared" si="316"/>
        <v>99.999965963240285</v>
      </c>
      <c r="Y719" s="161">
        <f t="shared" si="316"/>
        <v>100</v>
      </c>
      <c r="Z719" s="161">
        <f t="shared" si="316"/>
        <v>99.999955334857191</v>
      </c>
      <c r="AA719" s="161">
        <f t="shared" si="316"/>
        <v>0</v>
      </c>
      <c r="AB719" s="162">
        <f t="shared" si="316"/>
        <v>100</v>
      </c>
      <c r="AC719" s="165"/>
      <c r="AD719" s="166"/>
      <c r="AE719" s="167"/>
    </row>
    <row r="720" spans="1:31" ht="12.95" customHeight="1" x14ac:dyDescent="0.25">
      <c r="A720" s="171">
        <v>1643</v>
      </c>
      <c r="B720" s="158">
        <v>712</v>
      </c>
      <c r="C720" s="159" t="s">
        <v>1861</v>
      </c>
      <c r="D720" s="160">
        <f t="shared" si="317"/>
        <v>9604</v>
      </c>
      <c r="E720" s="161">
        <v>1637.5</v>
      </c>
      <c r="F720" s="161">
        <v>7966.5</v>
      </c>
      <c r="G720" s="161">
        <v>0</v>
      </c>
      <c r="H720" s="162">
        <v>0</v>
      </c>
      <c r="I720" s="160">
        <f t="shared" si="319"/>
        <v>9845.7999999999993</v>
      </c>
      <c r="J720" s="161">
        <v>1637.5</v>
      </c>
      <c r="K720" s="161">
        <v>7966.5</v>
      </c>
      <c r="L720" s="161">
        <v>0</v>
      </c>
      <c r="M720" s="163">
        <v>241.8</v>
      </c>
      <c r="N720" s="160">
        <f t="shared" si="329"/>
        <v>9822.0268999999989</v>
      </c>
      <c r="O720" s="161">
        <v>1637.5</v>
      </c>
      <c r="P720" s="161">
        <v>7942.7268999999997</v>
      </c>
      <c r="Q720" s="161">
        <v>0</v>
      </c>
      <c r="R720" s="162">
        <v>241.8</v>
      </c>
      <c r="S720" s="164">
        <f t="shared" si="322"/>
        <v>-23.773100000000341</v>
      </c>
      <c r="T720" s="161">
        <f t="shared" si="322"/>
        <v>0</v>
      </c>
      <c r="U720" s="161">
        <f t="shared" si="322"/>
        <v>-23.773100000000341</v>
      </c>
      <c r="V720" s="161">
        <f t="shared" si="322"/>
        <v>0</v>
      </c>
      <c r="W720" s="163">
        <f t="shared" si="322"/>
        <v>0</v>
      </c>
      <c r="X720" s="160">
        <f t="shared" si="316"/>
        <v>99.758545775863823</v>
      </c>
      <c r="Y720" s="161">
        <f t="shared" si="316"/>
        <v>100</v>
      </c>
      <c r="Z720" s="161">
        <f t="shared" si="316"/>
        <v>99.701586644072052</v>
      </c>
      <c r="AA720" s="161">
        <f t="shared" si="316"/>
        <v>0</v>
      </c>
      <c r="AB720" s="162">
        <f t="shared" si="316"/>
        <v>100</v>
      </c>
      <c r="AC720" s="165"/>
      <c r="AD720" s="166"/>
      <c r="AE720" s="167"/>
    </row>
    <row r="721" spans="1:31" ht="12.95" customHeight="1" x14ac:dyDescent="0.25">
      <c r="A721" s="171">
        <v>1644</v>
      </c>
      <c r="B721" s="158">
        <v>713</v>
      </c>
      <c r="C721" s="159" t="s">
        <v>1862</v>
      </c>
      <c r="D721" s="160">
        <f t="shared" si="317"/>
        <v>3342.5</v>
      </c>
      <c r="E721" s="161">
        <v>977.2</v>
      </c>
      <c r="F721" s="161">
        <v>2365.3000000000002</v>
      </c>
      <c r="G721" s="161">
        <v>0</v>
      </c>
      <c r="H721" s="162">
        <v>0</v>
      </c>
      <c r="I721" s="160">
        <f t="shared" si="319"/>
        <v>3426.2</v>
      </c>
      <c r="J721" s="161">
        <v>977.2</v>
      </c>
      <c r="K721" s="161">
        <v>2365.2999999999997</v>
      </c>
      <c r="L721" s="161">
        <v>0</v>
      </c>
      <c r="M721" s="163">
        <v>83.7</v>
      </c>
      <c r="N721" s="160">
        <f t="shared" si="329"/>
        <v>3387.2340999999997</v>
      </c>
      <c r="O721" s="161">
        <v>977.2</v>
      </c>
      <c r="P721" s="161">
        <v>2326.3341</v>
      </c>
      <c r="Q721" s="161">
        <v>0</v>
      </c>
      <c r="R721" s="162">
        <v>83.7</v>
      </c>
      <c r="S721" s="164">
        <f t="shared" si="322"/>
        <v>-38.965900000000147</v>
      </c>
      <c r="T721" s="161">
        <f t="shared" si="322"/>
        <v>0</v>
      </c>
      <c r="U721" s="161">
        <f t="shared" si="322"/>
        <v>-38.965899999999692</v>
      </c>
      <c r="V721" s="161">
        <f t="shared" si="322"/>
        <v>0</v>
      </c>
      <c r="W721" s="163">
        <f t="shared" si="322"/>
        <v>0</v>
      </c>
      <c r="X721" s="160">
        <f t="shared" si="316"/>
        <v>98.862707956336465</v>
      </c>
      <c r="Y721" s="161">
        <f t="shared" si="316"/>
        <v>100</v>
      </c>
      <c r="Z721" s="161">
        <f t="shared" si="316"/>
        <v>98.35260220690823</v>
      </c>
      <c r="AA721" s="161">
        <f t="shared" si="316"/>
        <v>0</v>
      </c>
      <c r="AB721" s="162">
        <f t="shared" si="316"/>
        <v>100</v>
      </c>
      <c r="AC721" s="165"/>
      <c r="AD721" s="166"/>
      <c r="AE721" s="167"/>
    </row>
    <row r="722" spans="1:31" ht="12.95" customHeight="1" x14ac:dyDescent="0.25">
      <c r="A722" s="171">
        <v>1645</v>
      </c>
      <c r="B722" s="158">
        <v>714</v>
      </c>
      <c r="C722" s="159" t="s">
        <v>1863</v>
      </c>
      <c r="D722" s="160">
        <f t="shared" si="317"/>
        <v>2140.5</v>
      </c>
      <c r="E722" s="161">
        <v>1077.8</v>
      </c>
      <c r="F722" s="161">
        <v>1062.7</v>
      </c>
      <c r="G722" s="161">
        <v>0</v>
      </c>
      <c r="H722" s="162">
        <v>0</v>
      </c>
      <c r="I722" s="160">
        <f t="shared" si="319"/>
        <v>2150.1999999999998</v>
      </c>
      <c r="J722" s="161">
        <v>1077.8</v>
      </c>
      <c r="K722" s="161">
        <v>1062.7</v>
      </c>
      <c r="L722" s="161">
        <v>0</v>
      </c>
      <c r="M722" s="163">
        <v>9.6999999999999993</v>
      </c>
      <c r="N722" s="160">
        <f t="shared" si="329"/>
        <v>2149.6579999999999</v>
      </c>
      <c r="O722" s="161">
        <v>1077.8</v>
      </c>
      <c r="P722" s="161">
        <v>1062.1580000000001</v>
      </c>
      <c r="Q722" s="161">
        <v>0</v>
      </c>
      <c r="R722" s="162">
        <v>9.6999999999999993</v>
      </c>
      <c r="S722" s="164">
        <f t="shared" si="322"/>
        <v>-0.54199999999991633</v>
      </c>
      <c r="T722" s="161">
        <f t="shared" si="322"/>
        <v>0</v>
      </c>
      <c r="U722" s="161">
        <f t="shared" si="322"/>
        <v>-0.54199999999991633</v>
      </c>
      <c r="V722" s="161">
        <f t="shared" si="322"/>
        <v>0</v>
      </c>
      <c r="W722" s="163">
        <f t="shared" si="322"/>
        <v>0</v>
      </c>
      <c r="X722" s="160">
        <f t="shared" si="316"/>
        <v>99.974793042507685</v>
      </c>
      <c r="Y722" s="161">
        <f t="shared" si="316"/>
        <v>100</v>
      </c>
      <c r="Z722" s="161">
        <f t="shared" si="316"/>
        <v>99.948997835701519</v>
      </c>
      <c r="AA722" s="161">
        <f t="shared" si="316"/>
        <v>0</v>
      </c>
      <c r="AB722" s="162">
        <f t="shared" si="316"/>
        <v>100</v>
      </c>
      <c r="AC722" s="165"/>
      <c r="AD722" s="166"/>
      <c r="AE722" s="167"/>
    </row>
    <row r="723" spans="1:31" ht="12.95" customHeight="1" x14ac:dyDescent="0.25">
      <c r="A723" s="171">
        <v>1646</v>
      </c>
      <c r="B723" s="158">
        <v>715</v>
      </c>
      <c r="C723" s="159" t="s">
        <v>1864</v>
      </c>
      <c r="D723" s="160">
        <f t="shared" si="317"/>
        <v>1722.4</v>
      </c>
      <c r="E723" s="161">
        <v>533.20000000000005</v>
      </c>
      <c r="F723" s="161">
        <v>1189.2</v>
      </c>
      <c r="G723" s="161">
        <v>0</v>
      </c>
      <c r="H723" s="162">
        <v>0</v>
      </c>
      <c r="I723" s="160">
        <f t="shared" si="319"/>
        <v>1739.6999999999998</v>
      </c>
      <c r="J723" s="161">
        <v>533.20000000000005</v>
      </c>
      <c r="K723" s="161">
        <v>1189.1999999999998</v>
      </c>
      <c r="L723" s="161">
        <v>0</v>
      </c>
      <c r="M723" s="163">
        <v>17.3</v>
      </c>
      <c r="N723" s="160">
        <f t="shared" si="329"/>
        <v>1698.6581999999999</v>
      </c>
      <c r="O723" s="161">
        <v>533.20000000000005</v>
      </c>
      <c r="P723" s="161">
        <v>1148.1581999999999</v>
      </c>
      <c r="Q723" s="161">
        <v>0</v>
      </c>
      <c r="R723" s="162">
        <v>17.3</v>
      </c>
      <c r="S723" s="164">
        <f t="shared" si="322"/>
        <v>-41.041799999999967</v>
      </c>
      <c r="T723" s="161">
        <f t="shared" si="322"/>
        <v>0</v>
      </c>
      <c r="U723" s="161">
        <f t="shared" si="322"/>
        <v>-41.041799999999967</v>
      </c>
      <c r="V723" s="161">
        <f t="shared" si="322"/>
        <v>0</v>
      </c>
      <c r="W723" s="163">
        <f t="shared" si="322"/>
        <v>0</v>
      </c>
      <c r="X723" s="160">
        <f t="shared" si="316"/>
        <v>97.640869115364708</v>
      </c>
      <c r="Y723" s="161">
        <f t="shared" si="316"/>
        <v>100</v>
      </c>
      <c r="Z723" s="161">
        <f t="shared" si="316"/>
        <v>96.548789101917251</v>
      </c>
      <c r="AA723" s="161">
        <f t="shared" si="316"/>
        <v>0</v>
      </c>
      <c r="AB723" s="162">
        <f t="shared" si="316"/>
        <v>100</v>
      </c>
      <c r="AC723" s="165"/>
      <c r="AD723" s="166"/>
      <c r="AE723" s="167"/>
    </row>
    <row r="724" spans="1:31" ht="12.95" customHeight="1" x14ac:dyDescent="0.25">
      <c r="A724" s="171">
        <v>1647</v>
      </c>
      <c r="B724" s="158">
        <v>716</v>
      </c>
      <c r="C724" s="159" t="s">
        <v>1865</v>
      </c>
      <c r="D724" s="160">
        <f t="shared" si="317"/>
        <v>4524</v>
      </c>
      <c r="E724" s="161">
        <v>1159.5999999999999</v>
      </c>
      <c r="F724" s="161">
        <v>3025.6</v>
      </c>
      <c r="G724" s="161">
        <v>338.8</v>
      </c>
      <c r="H724" s="162">
        <v>0</v>
      </c>
      <c r="I724" s="160">
        <f t="shared" si="319"/>
        <v>4576.9000000000005</v>
      </c>
      <c r="J724" s="161">
        <v>1159.5999999999999</v>
      </c>
      <c r="K724" s="161">
        <v>3025.6000000000004</v>
      </c>
      <c r="L724" s="161">
        <v>338.8</v>
      </c>
      <c r="M724" s="163">
        <v>52.9</v>
      </c>
      <c r="N724" s="160">
        <f t="shared" si="329"/>
        <v>4576.8453999999992</v>
      </c>
      <c r="O724" s="161">
        <v>1159.5999999999999</v>
      </c>
      <c r="P724" s="161">
        <v>3025.5454</v>
      </c>
      <c r="Q724" s="161">
        <v>338.8</v>
      </c>
      <c r="R724" s="162">
        <v>52.9</v>
      </c>
      <c r="S724" s="164">
        <f t="shared" si="322"/>
        <v>-5.4600000001300941E-2</v>
      </c>
      <c r="T724" s="161">
        <f t="shared" si="322"/>
        <v>0</v>
      </c>
      <c r="U724" s="161">
        <f t="shared" si="322"/>
        <v>-5.4600000000391447E-2</v>
      </c>
      <c r="V724" s="161">
        <f t="shared" si="322"/>
        <v>0</v>
      </c>
      <c r="W724" s="163">
        <f t="shared" si="322"/>
        <v>0</v>
      </c>
      <c r="X724" s="160">
        <f t="shared" si="316"/>
        <v>99.99880705280863</v>
      </c>
      <c r="Y724" s="161">
        <f t="shared" si="316"/>
        <v>100</v>
      </c>
      <c r="Z724" s="161">
        <f t="shared" si="316"/>
        <v>99.998195399259643</v>
      </c>
      <c r="AA724" s="161">
        <f t="shared" si="316"/>
        <v>100</v>
      </c>
      <c r="AB724" s="162">
        <f t="shared" si="316"/>
        <v>100</v>
      </c>
      <c r="AC724" s="165"/>
      <c r="AD724" s="166"/>
      <c r="AE724" s="167"/>
    </row>
    <row r="725" spans="1:31" ht="12.95" customHeight="1" x14ac:dyDescent="0.25">
      <c r="A725" s="171">
        <v>1648</v>
      </c>
      <c r="B725" s="158">
        <v>717</v>
      </c>
      <c r="C725" s="159" t="s">
        <v>1866</v>
      </c>
      <c r="D725" s="160">
        <f t="shared" si="317"/>
        <v>3805.4</v>
      </c>
      <c r="E725" s="161">
        <v>1200.4000000000001</v>
      </c>
      <c r="F725" s="161">
        <v>2537.1</v>
      </c>
      <c r="G725" s="161">
        <v>67.900000000000006</v>
      </c>
      <c r="H725" s="162">
        <v>0</v>
      </c>
      <c r="I725" s="160">
        <f t="shared" si="319"/>
        <v>3836.6000000000004</v>
      </c>
      <c r="J725" s="161">
        <v>1200.4000000000001</v>
      </c>
      <c r="K725" s="161">
        <v>2537.1000000000004</v>
      </c>
      <c r="L725" s="161">
        <v>67.900000000000006</v>
      </c>
      <c r="M725" s="163">
        <v>31.2</v>
      </c>
      <c r="N725" s="160">
        <f t="shared" si="329"/>
        <v>3833.5636999999997</v>
      </c>
      <c r="O725" s="161">
        <v>1200.4000000000001</v>
      </c>
      <c r="P725" s="161">
        <v>2534.0636999999997</v>
      </c>
      <c r="Q725" s="161">
        <v>67.900000000000006</v>
      </c>
      <c r="R725" s="162">
        <v>31.2</v>
      </c>
      <c r="S725" s="164">
        <f t="shared" si="322"/>
        <v>-3.036300000000665</v>
      </c>
      <c r="T725" s="161">
        <f t="shared" si="322"/>
        <v>0</v>
      </c>
      <c r="U725" s="161">
        <f t="shared" si="322"/>
        <v>-3.036300000000665</v>
      </c>
      <c r="V725" s="161">
        <f t="shared" si="322"/>
        <v>0</v>
      </c>
      <c r="W725" s="163">
        <f t="shared" si="322"/>
        <v>0</v>
      </c>
      <c r="X725" s="160">
        <f t="shared" si="316"/>
        <v>99.920859615284357</v>
      </c>
      <c r="Y725" s="161">
        <f t="shared" si="316"/>
        <v>100</v>
      </c>
      <c r="Z725" s="161">
        <f t="shared" si="316"/>
        <v>99.880323991959301</v>
      </c>
      <c r="AA725" s="161">
        <f t="shared" si="316"/>
        <v>100</v>
      </c>
      <c r="AB725" s="162">
        <f t="shared" si="316"/>
        <v>100</v>
      </c>
      <c r="AC725" s="165"/>
      <c r="AD725" s="166"/>
      <c r="AE725" s="167"/>
    </row>
    <row r="726" spans="1:31" ht="12.95" customHeight="1" x14ac:dyDescent="0.25">
      <c r="A726" s="171">
        <v>1649</v>
      </c>
      <c r="B726" s="158">
        <v>718</v>
      </c>
      <c r="C726" s="159" t="s">
        <v>1867</v>
      </c>
      <c r="D726" s="160">
        <f t="shared" si="317"/>
        <v>1851.8</v>
      </c>
      <c r="E726" s="161">
        <v>799.2</v>
      </c>
      <c r="F726" s="161">
        <v>1052.5999999999999</v>
      </c>
      <c r="G726" s="161">
        <v>0</v>
      </c>
      <c r="H726" s="162">
        <v>0</v>
      </c>
      <c r="I726" s="160">
        <f t="shared" si="319"/>
        <v>1865.5</v>
      </c>
      <c r="J726" s="161">
        <v>799.2</v>
      </c>
      <c r="K726" s="161">
        <v>1052.5999999999999</v>
      </c>
      <c r="L726" s="161">
        <v>0</v>
      </c>
      <c r="M726" s="163">
        <v>13.7</v>
      </c>
      <c r="N726" s="160">
        <f t="shared" si="329"/>
        <v>1850.6203</v>
      </c>
      <c r="O726" s="161">
        <v>799.2</v>
      </c>
      <c r="P726" s="161">
        <v>1037.7203</v>
      </c>
      <c r="Q726" s="161">
        <v>0</v>
      </c>
      <c r="R726" s="162">
        <v>13.7</v>
      </c>
      <c r="S726" s="164">
        <f t="shared" si="322"/>
        <v>-14.879699999999957</v>
      </c>
      <c r="T726" s="161">
        <f t="shared" si="322"/>
        <v>0</v>
      </c>
      <c r="U726" s="161">
        <f t="shared" si="322"/>
        <v>-14.879699999999957</v>
      </c>
      <c r="V726" s="161">
        <f t="shared" si="322"/>
        <v>0</v>
      </c>
      <c r="W726" s="163">
        <f t="shared" si="322"/>
        <v>0</v>
      </c>
      <c r="X726" s="160">
        <f t="shared" si="316"/>
        <v>99.202374698472255</v>
      </c>
      <c r="Y726" s="161">
        <f t="shared" si="316"/>
        <v>100</v>
      </c>
      <c r="Z726" s="161">
        <f t="shared" si="316"/>
        <v>98.586386091582753</v>
      </c>
      <c r="AA726" s="161">
        <f t="shared" si="316"/>
        <v>0</v>
      </c>
      <c r="AB726" s="162">
        <f t="shared" si="316"/>
        <v>100</v>
      </c>
      <c r="AC726" s="165"/>
      <c r="AD726" s="166"/>
      <c r="AE726" s="167"/>
    </row>
    <row r="727" spans="1:31" ht="12.95" customHeight="1" x14ac:dyDescent="0.25">
      <c r="A727" s="171">
        <v>1650</v>
      </c>
      <c r="B727" s="158">
        <v>719</v>
      </c>
      <c r="C727" s="159" t="s">
        <v>1812</v>
      </c>
      <c r="D727" s="160">
        <f t="shared" si="317"/>
        <v>5496.7</v>
      </c>
      <c r="E727" s="161">
        <v>1130.8</v>
      </c>
      <c r="F727" s="161">
        <v>4365.8999999999996</v>
      </c>
      <c r="G727" s="161">
        <v>0</v>
      </c>
      <c r="H727" s="162">
        <v>0</v>
      </c>
      <c r="I727" s="160">
        <f t="shared" si="319"/>
        <v>5702.8</v>
      </c>
      <c r="J727" s="161">
        <v>1130.8</v>
      </c>
      <c r="K727" s="161">
        <v>4406.3999999999996</v>
      </c>
      <c r="L727" s="161">
        <v>0</v>
      </c>
      <c r="M727" s="163">
        <v>165.6</v>
      </c>
      <c r="N727" s="160">
        <f t="shared" si="329"/>
        <v>5672.6</v>
      </c>
      <c r="O727" s="161">
        <v>1130.8</v>
      </c>
      <c r="P727" s="161">
        <v>4376.2</v>
      </c>
      <c r="Q727" s="161">
        <v>0</v>
      </c>
      <c r="R727" s="162">
        <v>165.6</v>
      </c>
      <c r="S727" s="164">
        <f t="shared" si="322"/>
        <v>-30.199999999999818</v>
      </c>
      <c r="T727" s="161">
        <f t="shared" si="322"/>
        <v>0</v>
      </c>
      <c r="U727" s="161">
        <f t="shared" si="322"/>
        <v>-30.199999999999818</v>
      </c>
      <c r="V727" s="161">
        <f t="shared" si="322"/>
        <v>0</v>
      </c>
      <c r="W727" s="163">
        <f t="shared" si="322"/>
        <v>0</v>
      </c>
      <c r="X727" s="160">
        <f t="shared" si="316"/>
        <v>99.470435575506784</v>
      </c>
      <c r="Y727" s="161">
        <f t="shared" si="316"/>
        <v>100</v>
      </c>
      <c r="Z727" s="161">
        <f t="shared" si="316"/>
        <v>99.314633260711688</v>
      </c>
      <c r="AA727" s="161">
        <f t="shared" si="316"/>
        <v>0</v>
      </c>
      <c r="AB727" s="162">
        <f t="shared" si="316"/>
        <v>100</v>
      </c>
      <c r="AC727" s="165"/>
      <c r="AD727" s="166"/>
      <c r="AE727" s="167"/>
    </row>
    <row r="728" spans="1:31" ht="12.95" customHeight="1" x14ac:dyDescent="0.25">
      <c r="A728" s="171">
        <v>1651</v>
      </c>
      <c r="B728" s="158">
        <v>721</v>
      </c>
      <c r="C728" s="159" t="s">
        <v>1868</v>
      </c>
      <c r="D728" s="160">
        <f>SUM(E728:H728)</f>
        <v>2985</v>
      </c>
      <c r="E728" s="161">
        <v>1207.9000000000001</v>
      </c>
      <c r="F728" s="161">
        <v>1777.1</v>
      </c>
      <c r="G728" s="161">
        <v>0</v>
      </c>
      <c r="H728" s="162">
        <v>0</v>
      </c>
      <c r="I728" s="160">
        <f>SUM(J728:M728)</f>
        <v>3007.5</v>
      </c>
      <c r="J728" s="161">
        <v>1207.9000000000001</v>
      </c>
      <c r="K728" s="161">
        <v>1777.1</v>
      </c>
      <c r="L728" s="161">
        <v>0</v>
      </c>
      <c r="M728" s="163">
        <v>22.5</v>
      </c>
      <c r="N728" s="160">
        <f>SUM(O728:R728)</f>
        <v>2987.6444000000001</v>
      </c>
      <c r="O728" s="161">
        <v>1207.9000000000001</v>
      </c>
      <c r="P728" s="161">
        <v>1757.2444</v>
      </c>
      <c r="Q728" s="161">
        <v>0</v>
      </c>
      <c r="R728" s="162">
        <v>22.5</v>
      </c>
      <c r="S728" s="164">
        <f>N728-I728</f>
        <v>-19.855599999999868</v>
      </c>
      <c r="T728" s="161">
        <f>O728-J728</f>
        <v>0</v>
      </c>
      <c r="U728" s="161">
        <f>P728-K728</f>
        <v>-19.855599999999868</v>
      </c>
      <c r="V728" s="161">
        <f>Q728-L728</f>
        <v>0</v>
      </c>
      <c r="W728" s="163">
        <f>R728-M728</f>
        <v>0</v>
      </c>
      <c r="X728" s="160">
        <f>IF(I728=0,0,N728/I728*100)</f>
        <v>99.339797173732336</v>
      </c>
      <c r="Y728" s="161">
        <f>IF(J728=0,0,O728/J728*100)</f>
        <v>100</v>
      </c>
      <c r="Z728" s="161">
        <f>IF(K728=0,0,P728/K728*100)</f>
        <v>98.882696528051326</v>
      </c>
      <c r="AA728" s="161">
        <f>IF(L728=0,0,Q728/L728*100)</f>
        <v>0</v>
      </c>
      <c r="AB728" s="162">
        <f>IF(M728=0,0,R728/M728*100)</f>
        <v>100</v>
      </c>
      <c r="AC728" s="165"/>
      <c r="AD728" s="166"/>
      <c r="AE728" s="167"/>
    </row>
    <row r="729" spans="1:31" ht="12.95" customHeight="1" x14ac:dyDescent="0.25">
      <c r="A729" s="171">
        <v>1652</v>
      </c>
      <c r="B729" s="158">
        <v>720</v>
      </c>
      <c r="C729" s="159" t="s">
        <v>1869</v>
      </c>
      <c r="D729" s="160">
        <f t="shared" si="317"/>
        <v>4801.6000000000004</v>
      </c>
      <c r="E729" s="161">
        <v>1334.8</v>
      </c>
      <c r="F729" s="161">
        <v>3466.8</v>
      </c>
      <c r="G729" s="161">
        <v>0</v>
      </c>
      <c r="H729" s="162">
        <v>0</v>
      </c>
      <c r="I729" s="160">
        <f t="shared" si="319"/>
        <v>4885.7000000000007</v>
      </c>
      <c r="J729" s="161">
        <v>1334.8</v>
      </c>
      <c r="K729" s="161">
        <v>3466.8</v>
      </c>
      <c r="L729" s="161">
        <v>0</v>
      </c>
      <c r="M729" s="163">
        <v>84.1</v>
      </c>
      <c r="N729" s="160">
        <f t="shared" si="329"/>
        <v>4885.0630000000001</v>
      </c>
      <c r="O729" s="161">
        <v>1334.8</v>
      </c>
      <c r="P729" s="161">
        <v>3466.163</v>
      </c>
      <c r="Q729" s="161">
        <v>0</v>
      </c>
      <c r="R729" s="162">
        <v>84.1</v>
      </c>
      <c r="S729" s="164">
        <f t="shared" si="322"/>
        <v>-0.63700000000062573</v>
      </c>
      <c r="T729" s="161">
        <f t="shared" si="322"/>
        <v>0</v>
      </c>
      <c r="U729" s="161">
        <f t="shared" si="322"/>
        <v>-0.63700000000017099</v>
      </c>
      <c r="V729" s="161">
        <f t="shared" si="322"/>
        <v>0</v>
      </c>
      <c r="W729" s="163">
        <f t="shared" si="322"/>
        <v>0</v>
      </c>
      <c r="X729" s="160">
        <f t="shared" si="316"/>
        <v>99.986961950181126</v>
      </c>
      <c r="Y729" s="161">
        <f t="shared" si="316"/>
        <v>100</v>
      </c>
      <c r="Z729" s="161">
        <f t="shared" si="316"/>
        <v>99.981625706703582</v>
      </c>
      <c r="AA729" s="161">
        <f t="shared" si="316"/>
        <v>0</v>
      </c>
      <c r="AB729" s="162">
        <f t="shared" si="316"/>
        <v>100</v>
      </c>
      <c r="AC729" s="165"/>
      <c r="AD729" s="166"/>
      <c r="AE729" s="167"/>
    </row>
    <row r="730" spans="1:31" ht="12.95" customHeight="1" x14ac:dyDescent="0.25">
      <c r="A730" s="171">
        <v>1653</v>
      </c>
      <c r="B730" s="158">
        <v>722</v>
      </c>
      <c r="C730" s="159" t="s">
        <v>1870</v>
      </c>
      <c r="D730" s="160">
        <f t="shared" si="317"/>
        <v>2514.3000000000002</v>
      </c>
      <c r="E730" s="161">
        <v>761.9</v>
      </c>
      <c r="F730" s="161">
        <v>1752.4</v>
      </c>
      <c r="G730" s="161">
        <v>0</v>
      </c>
      <c r="H730" s="162">
        <v>0</v>
      </c>
      <c r="I730" s="160">
        <f t="shared" si="319"/>
        <v>2544.8000000000002</v>
      </c>
      <c r="J730" s="161">
        <v>761.9</v>
      </c>
      <c r="K730" s="161">
        <v>1752.4</v>
      </c>
      <c r="L730" s="161">
        <v>0</v>
      </c>
      <c r="M730" s="163">
        <v>30.5</v>
      </c>
      <c r="N730" s="160">
        <f t="shared" si="329"/>
        <v>2544.8000000000002</v>
      </c>
      <c r="O730" s="161">
        <v>761.9</v>
      </c>
      <c r="P730" s="161">
        <v>1752.4</v>
      </c>
      <c r="Q730" s="161">
        <v>0</v>
      </c>
      <c r="R730" s="162">
        <v>30.5</v>
      </c>
      <c r="S730" s="164">
        <f t="shared" si="322"/>
        <v>0</v>
      </c>
      <c r="T730" s="161">
        <f t="shared" si="322"/>
        <v>0</v>
      </c>
      <c r="U730" s="161">
        <f t="shared" si="322"/>
        <v>0</v>
      </c>
      <c r="V730" s="161">
        <f t="shared" si="322"/>
        <v>0</v>
      </c>
      <c r="W730" s="163">
        <f t="shared" si="322"/>
        <v>0</v>
      </c>
      <c r="X730" s="160">
        <f t="shared" si="316"/>
        <v>100</v>
      </c>
      <c r="Y730" s="161">
        <f t="shared" si="316"/>
        <v>100</v>
      </c>
      <c r="Z730" s="161">
        <f t="shared" si="316"/>
        <v>100</v>
      </c>
      <c r="AA730" s="161">
        <f t="shared" si="316"/>
        <v>0</v>
      </c>
      <c r="AB730" s="162">
        <f t="shared" si="316"/>
        <v>100</v>
      </c>
      <c r="AC730" s="165"/>
      <c r="AD730" s="166"/>
      <c r="AE730" s="167"/>
    </row>
    <row r="731" spans="1:31" ht="12.95" customHeight="1" x14ac:dyDescent="0.25">
      <c r="A731" s="171">
        <v>1654</v>
      </c>
      <c r="B731" s="158">
        <v>723</v>
      </c>
      <c r="C731" s="159" t="s">
        <v>1871</v>
      </c>
      <c r="D731" s="160">
        <f t="shared" si="317"/>
        <v>2435.6000000000004</v>
      </c>
      <c r="E731" s="161">
        <v>963.2</v>
      </c>
      <c r="F731" s="161">
        <v>1472.4</v>
      </c>
      <c r="G731" s="161">
        <v>0</v>
      </c>
      <c r="H731" s="162">
        <v>0</v>
      </c>
      <c r="I731" s="160">
        <f t="shared" si="319"/>
        <v>2466.0000000000005</v>
      </c>
      <c r="J731" s="161">
        <v>963.2</v>
      </c>
      <c r="K731" s="161">
        <v>1472.4</v>
      </c>
      <c r="L731" s="161">
        <v>0</v>
      </c>
      <c r="M731" s="163">
        <v>30.4</v>
      </c>
      <c r="N731" s="160">
        <f t="shared" si="329"/>
        <v>2466.0000000000005</v>
      </c>
      <c r="O731" s="161">
        <v>963.2</v>
      </c>
      <c r="P731" s="161">
        <v>1472.4</v>
      </c>
      <c r="Q731" s="161">
        <v>0</v>
      </c>
      <c r="R731" s="162">
        <v>30.4</v>
      </c>
      <c r="S731" s="164">
        <f t="shared" si="322"/>
        <v>0</v>
      </c>
      <c r="T731" s="161">
        <f t="shared" si="322"/>
        <v>0</v>
      </c>
      <c r="U731" s="161">
        <f t="shared" si="322"/>
        <v>0</v>
      </c>
      <c r="V731" s="161">
        <f t="shared" si="322"/>
        <v>0</v>
      </c>
      <c r="W731" s="163">
        <f t="shared" si="322"/>
        <v>0</v>
      </c>
      <c r="X731" s="160">
        <f t="shared" si="316"/>
        <v>100</v>
      </c>
      <c r="Y731" s="161">
        <f t="shared" si="316"/>
        <v>100</v>
      </c>
      <c r="Z731" s="161">
        <f t="shared" si="316"/>
        <v>100</v>
      </c>
      <c r="AA731" s="161">
        <f t="shared" si="316"/>
        <v>0</v>
      </c>
      <c r="AB731" s="162">
        <f t="shared" si="316"/>
        <v>100</v>
      </c>
      <c r="AC731" s="165"/>
      <c r="AD731" s="166"/>
      <c r="AE731" s="167"/>
    </row>
    <row r="732" spans="1:31" ht="12.95" customHeight="1" x14ac:dyDescent="0.25">
      <c r="A732" s="171">
        <v>1655</v>
      </c>
      <c r="B732" s="158">
        <v>724</v>
      </c>
      <c r="C732" s="159" t="s">
        <v>1872</v>
      </c>
      <c r="D732" s="160">
        <f t="shared" si="317"/>
        <v>3925.8999999999996</v>
      </c>
      <c r="E732" s="161">
        <v>940.8</v>
      </c>
      <c r="F732" s="161">
        <v>2985.1</v>
      </c>
      <c r="G732" s="161">
        <v>0</v>
      </c>
      <c r="H732" s="162">
        <v>0</v>
      </c>
      <c r="I732" s="160">
        <f t="shared" si="319"/>
        <v>3990.2999999999997</v>
      </c>
      <c r="J732" s="161">
        <v>940.8</v>
      </c>
      <c r="K732" s="161">
        <v>2985.1</v>
      </c>
      <c r="L732" s="161">
        <v>0</v>
      </c>
      <c r="M732" s="163">
        <v>64.400000000000006</v>
      </c>
      <c r="N732" s="160">
        <f t="shared" si="329"/>
        <v>3990.2369999999996</v>
      </c>
      <c r="O732" s="161">
        <v>940.8</v>
      </c>
      <c r="P732" s="161">
        <v>2985.0369999999998</v>
      </c>
      <c r="Q732" s="161">
        <v>0</v>
      </c>
      <c r="R732" s="162">
        <v>64.400000000000006</v>
      </c>
      <c r="S732" s="164">
        <f t="shared" si="322"/>
        <v>-6.3000000000101863E-2</v>
      </c>
      <c r="T732" s="161">
        <f t="shared" si="322"/>
        <v>0</v>
      </c>
      <c r="U732" s="161">
        <f t="shared" si="322"/>
        <v>-6.3000000000101863E-2</v>
      </c>
      <c r="V732" s="161">
        <f t="shared" si="322"/>
        <v>0</v>
      </c>
      <c r="W732" s="163">
        <f t="shared" si="322"/>
        <v>0</v>
      </c>
      <c r="X732" s="160">
        <f t="shared" si="316"/>
        <v>99.998421171340496</v>
      </c>
      <c r="Y732" s="161">
        <f t="shared" si="316"/>
        <v>100</v>
      </c>
      <c r="Z732" s="161">
        <f t="shared" si="316"/>
        <v>99.9978895179391</v>
      </c>
      <c r="AA732" s="161">
        <f t="shared" si="316"/>
        <v>0</v>
      </c>
      <c r="AB732" s="162">
        <f t="shared" si="316"/>
        <v>100</v>
      </c>
      <c r="AC732" s="165"/>
      <c r="AD732" s="166"/>
      <c r="AE732" s="167"/>
    </row>
    <row r="733" spans="1:31" ht="12.95" customHeight="1" x14ac:dyDescent="0.25">
      <c r="A733" s="171">
        <v>1656</v>
      </c>
      <c r="B733" s="158">
        <v>725</v>
      </c>
      <c r="C733" s="159" t="s">
        <v>1873</v>
      </c>
      <c r="D733" s="160">
        <f t="shared" si="317"/>
        <v>2699.1</v>
      </c>
      <c r="E733" s="161">
        <v>1114.3</v>
      </c>
      <c r="F733" s="161">
        <v>1584.8</v>
      </c>
      <c r="G733" s="161">
        <v>0</v>
      </c>
      <c r="H733" s="162">
        <v>0</v>
      </c>
      <c r="I733" s="160">
        <f t="shared" si="319"/>
        <v>2713.7</v>
      </c>
      <c r="J733" s="161">
        <v>1114.3</v>
      </c>
      <c r="K733" s="161">
        <v>1584.8</v>
      </c>
      <c r="L733" s="161">
        <v>0</v>
      </c>
      <c r="M733" s="163">
        <v>14.6</v>
      </c>
      <c r="N733" s="160">
        <f t="shared" si="329"/>
        <v>2678.9046999999996</v>
      </c>
      <c r="O733" s="161">
        <v>1114.3</v>
      </c>
      <c r="P733" s="161">
        <v>1550.0047</v>
      </c>
      <c r="Q733" s="161">
        <v>0</v>
      </c>
      <c r="R733" s="162">
        <v>14.6</v>
      </c>
      <c r="S733" s="164">
        <f t="shared" si="322"/>
        <v>-34.795300000000225</v>
      </c>
      <c r="T733" s="161">
        <f t="shared" si="322"/>
        <v>0</v>
      </c>
      <c r="U733" s="161">
        <f t="shared" si="322"/>
        <v>-34.795299999999997</v>
      </c>
      <c r="V733" s="161">
        <f t="shared" si="322"/>
        <v>0</v>
      </c>
      <c r="W733" s="163">
        <f t="shared" si="322"/>
        <v>0</v>
      </c>
      <c r="X733" s="160">
        <f t="shared" si="316"/>
        <v>98.717791207576369</v>
      </c>
      <c r="Y733" s="161">
        <f t="shared" si="316"/>
        <v>100</v>
      </c>
      <c r="Z733" s="161">
        <f t="shared" si="316"/>
        <v>97.804435890964157</v>
      </c>
      <c r="AA733" s="161">
        <f t="shared" si="316"/>
        <v>0</v>
      </c>
      <c r="AB733" s="162">
        <f t="shared" si="316"/>
        <v>100</v>
      </c>
      <c r="AC733" s="165"/>
      <c r="AD733" s="166"/>
      <c r="AE733" s="167"/>
    </row>
    <row r="734" spans="1:31" ht="12.95" customHeight="1" x14ac:dyDescent="0.25">
      <c r="A734" s="171">
        <v>1657</v>
      </c>
      <c r="B734" s="158">
        <v>726</v>
      </c>
      <c r="C734" s="159" t="s">
        <v>1874</v>
      </c>
      <c r="D734" s="160">
        <f t="shared" si="317"/>
        <v>2709.3999999999996</v>
      </c>
      <c r="E734" s="161">
        <v>1054.8</v>
      </c>
      <c r="F734" s="161">
        <v>1596.4</v>
      </c>
      <c r="G734" s="161">
        <v>58.2</v>
      </c>
      <c r="H734" s="162">
        <v>0</v>
      </c>
      <c r="I734" s="160">
        <f t="shared" si="319"/>
        <v>2727.5999999999995</v>
      </c>
      <c r="J734" s="161">
        <v>1054.8</v>
      </c>
      <c r="K734" s="161">
        <v>1596.3999999999999</v>
      </c>
      <c r="L734" s="161">
        <v>58.2</v>
      </c>
      <c r="M734" s="163">
        <v>18.2</v>
      </c>
      <c r="N734" s="160">
        <f t="shared" si="329"/>
        <v>2545.0035999999996</v>
      </c>
      <c r="O734" s="161">
        <v>1054.8</v>
      </c>
      <c r="P734" s="161">
        <v>1413.8036</v>
      </c>
      <c r="Q734" s="161">
        <v>58.2</v>
      </c>
      <c r="R734" s="162">
        <v>18.2</v>
      </c>
      <c r="S734" s="164">
        <f t="shared" si="322"/>
        <v>-182.5963999999999</v>
      </c>
      <c r="T734" s="161">
        <f t="shared" si="322"/>
        <v>0</v>
      </c>
      <c r="U734" s="161">
        <f t="shared" si="322"/>
        <v>-182.5963999999999</v>
      </c>
      <c r="V734" s="161">
        <f t="shared" si="322"/>
        <v>0</v>
      </c>
      <c r="W734" s="163">
        <f t="shared" si="322"/>
        <v>0</v>
      </c>
      <c r="X734" s="160">
        <f t="shared" ref="X734:AB797" si="330">IF(I734=0,0,N734/I734*100)</f>
        <v>93.305601994427334</v>
      </c>
      <c r="Y734" s="161">
        <f t="shared" si="330"/>
        <v>100</v>
      </c>
      <c r="Z734" s="161">
        <f t="shared" si="330"/>
        <v>88.561989476321727</v>
      </c>
      <c r="AA734" s="161">
        <f t="shared" si="330"/>
        <v>100</v>
      </c>
      <c r="AB734" s="162">
        <f t="shared" si="330"/>
        <v>100</v>
      </c>
      <c r="AC734" s="165"/>
      <c r="AD734" s="166"/>
      <c r="AE734" s="167"/>
    </row>
    <row r="735" spans="1:31" ht="12.95" customHeight="1" x14ac:dyDescent="0.25">
      <c r="A735" s="171">
        <v>1658</v>
      </c>
      <c r="B735" s="158">
        <v>727</v>
      </c>
      <c r="C735" s="159" t="s">
        <v>1875</v>
      </c>
      <c r="D735" s="160">
        <f t="shared" si="317"/>
        <v>2069</v>
      </c>
      <c r="E735" s="161">
        <v>929</v>
      </c>
      <c r="F735" s="161">
        <v>1140</v>
      </c>
      <c r="G735" s="161">
        <v>0</v>
      </c>
      <c r="H735" s="162">
        <v>0</v>
      </c>
      <c r="I735" s="160">
        <f t="shared" si="319"/>
        <v>2083.5</v>
      </c>
      <c r="J735" s="161">
        <v>929</v>
      </c>
      <c r="K735" s="161">
        <v>1140</v>
      </c>
      <c r="L735" s="161">
        <v>0</v>
      </c>
      <c r="M735" s="163">
        <v>14.5</v>
      </c>
      <c r="N735" s="160">
        <f t="shared" si="329"/>
        <v>2061.9940999999999</v>
      </c>
      <c r="O735" s="161">
        <v>929</v>
      </c>
      <c r="P735" s="161">
        <v>1118.4940999999999</v>
      </c>
      <c r="Q735" s="161">
        <v>0</v>
      </c>
      <c r="R735" s="162">
        <v>14.5</v>
      </c>
      <c r="S735" s="164">
        <f t="shared" si="322"/>
        <v>-21.505900000000111</v>
      </c>
      <c r="T735" s="161">
        <f t="shared" si="322"/>
        <v>0</v>
      </c>
      <c r="U735" s="161">
        <f t="shared" si="322"/>
        <v>-21.505900000000111</v>
      </c>
      <c r="V735" s="161">
        <f t="shared" si="322"/>
        <v>0</v>
      </c>
      <c r="W735" s="163">
        <f t="shared" si="322"/>
        <v>0</v>
      </c>
      <c r="X735" s="160">
        <f t="shared" si="330"/>
        <v>98.967799376049911</v>
      </c>
      <c r="Y735" s="161">
        <f t="shared" si="330"/>
        <v>100</v>
      </c>
      <c r="Z735" s="161">
        <f t="shared" si="330"/>
        <v>98.113517543859643</v>
      </c>
      <c r="AA735" s="161">
        <f t="shared" si="330"/>
        <v>0</v>
      </c>
      <c r="AB735" s="162">
        <f t="shared" si="330"/>
        <v>100</v>
      </c>
      <c r="AC735" s="165"/>
      <c r="AD735" s="166"/>
      <c r="AE735" s="167"/>
    </row>
    <row r="736" spans="1:31" ht="9.75" customHeight="1" x14ac:dyDescent="0.25">
      <c r="A736" s="158"/>
      <c r="B736" s="158">
        <v>728</v>
      </c>
      <c r="C736" s="159"/>
      <c r="D736" s="160"/>
      <c r="E736" s="161"/>
      <c r="F736" s="161"/>
      <c r="G736" s="161"/>
      <c r="H736" s="162"/>
      <c r="I736" s="160"/>
      <c r="J736" s="161"/>
      <c r="K736" s="161"/>
      <c r="L736" s="161"/>
      <c r="M736" s="163">
        <v>0</v>
      </c>
      <c r="N736" s="160"/>
      <c r="O736" s="161"/>
      <c r="P736" s="161"/>
      <c r="Q736" s="161"/>
      <c r="R736" s="162"/>
      <c r="S736" s="164"/>
      <c r="T736" s="161"/>
      <c r="U736" s="161"/>
      <c r="V736" s="161"/>
      <c r="W736" s="163"/>
      <c r="X736" s="160"/>
      <c r="Y736" s="161"/>
      <c r="Z736" s="161"/>
      <c r="AA736" s="161"/>
      <c r="AB736" s="162"/>
      <c r="AC736" s="165"/>
      <c r="AD736" s="166"/>
      <c r="AE736" s="167"/>
    </row>
    <row r="737" spans="1:31" ht="12.95" customHeight="1" x14ac:dyDescent="0.25">
      <c r="A737" s="158"/>
      <c r="B737" s="158">
        <v>729</v>
      </c>
      <c r="C737" s="152" t="s">
        <v>1876</v>
      </c>
      <c r="D737" s="156">
        <f t="shared" ref="D737:D764" si="331">SUM(E737:H737)</f>
        <v>223538.5</v>
      </c>
      <c r="E737" s="153">
        <f>E738+E739</f>
        <v>50093.1</v>
      </c>
      <c r="F737" s="153">
        <f t="shared" ref="F737:H737" si="332">F738+F739</f>
        <v>170849</v>
      </c>
      <c r="G737" s="153">
        <f t="shared" si="332"/>
        <v>2596.4</v>
      </c>
      <c r="H737" s="154">
        <f t="shared" si="332"/>
        <v>0</v>
      </c>
      <c r="I737" s="156">
        <f t="shared" ref="I737:I764" si="333">SUM(J737:M737)</f>
        <v>226776.2</v>
      </c>
      <c r="J737" s="153">
        <f>J738+J739</f>
        <v>50093.1</v>
      </c>
      <c r="K737" s="153">
        <f>K738+K739</f>
        <v>172345.5</v>
      </c>
      <c r="L737" s="153">
        <f t="shared" ref="L737:M737" si="334">L738+L739</f>
        <v>2596.4</v>
      </c>
      <c r="M737" s="155">
        <f t="shared" si="334"/>
        <v>1741.2000000000003</v>
      </c>
      <c r="N737" s="156">
        <f>N738+N739</f>
        <v>217213.69170000002</v>
      </c>
      <c r="O737" s="153">
        <f t="shared" ref="O737:R737" si="335">O738+O739</f>
        <v>50093.1</v>
      </c>
      <c r="P737" s="153">
        <f t="shared" si="335"/>
        <v>162782.99169999998</v>
      </c>
      <c r="Q737" s="153">
        <f t="shared" si="335"/>
        <v>2596.4</v>
      </c>
      <c r="R737" s="154">
        <f t="shared" si="335"/>
        <v>1741.2000000000003</v>
      </c>
      <c r="S737" s="157">
        <f>N737-I737</f>
        <v>-9562.5082999999868</v>
      </c>
      <c r="T737" s="153">
        <f>O737-J737</f>
        <v>0</v>
      </c>
      <c r="U737" s="153">
        <f>P737-K737</f>
        <v>-9562.5083000000159</v>
      </c>
      <c r="V737" s="153">
        <f>Q737-L737</f>
        <v>0</v>
      </c>
      <c r="W737" s="155">
        <f>R737-M737</f>
        <v>0</v>
      </c>
      <c r="X737" s="156">
        <f t="shared" si="330"/>
        <v>95.783284004229728</v>
      </c>
      <c r="Y737" s="153">
        <f t="shared" si="330"/>
        <v>100</v>
      </c>
      <c r="Z737" s="153">
        <f t="shared" si="330"/>
        <v>94.451547443942545</v>
      </c>
      <c r="AA737" s="153">
        <f t="shared" si="330"/>
        <v>100</v>
      </c>
      <c r="AB737" s="154">
        <f t="shared" si="330"/>
        <v>100</v>
      </c>
      <c r="AC737" s="147"/>
      <c r="AD737" s="166"/>
      <c r="AE737" s="167"/>
    </row>
    <row r="738" spans="1:31" s="170" customFormat="1" ht="12.95" customHeight="1" x14ac:dyDescent="0.2">
      <c r="A738" s="158"/>
      <c r="B738" s="158">
        <v>730</v>
      </c>
      <c r="C738" s="152" t="s">
        <v>1287</v>
      </c>
      <c r="D738" s="156">
        <f t="shared" si="331"/>
        <v>146538.40000000002</v>
      </c>
      <c r="E738" s="153">
        <f>E740</f>
        <v>24653.599999999999</v>
      </c>
      <c r="F738" s="153">
        <f t="shared" ref="F738:H738" si="336">F740</f>
        <v>120374.6</v>
      </c>
      <c r="G738" s="153">
        <f t="shared" si="336"/>
        <v>1510.2</v>
      </c>
      <c r="H738" s="154">
        <f t="shared" si="336"/>
        <v>0</v>
      </c>
      <c r="I738" s="156">
        <f t="shared" si="333"/>
        <v>148336.00000000003</v>
      </c>
      <c r="J738" s="153">
        <f>J740</f>
        <v>24653.599999999999</v>
      </c>
      <c r="K738" s="153">
        <f>K740</f>
        <v>121783.6</v>
      </c>
      <c r="L738" s="153">
        <f t="shared" ref="L738:M738" si="337">L740</f>
        <v>1510.2</v>
      </c>
      <c r="M738" s="155">
        <f t="shared" si="337"/>
        <v>388.6</v>
      </c>
      <c r="N738" s="156">
        <f>N740</f>
        <v>142934.25280000002</v>
      </c>
      <c r="O738" s="153">
        <f t="shared" ref="O738:R738" si="338">O740</f>
        <v>24653.599999999999</v>
      </c>
      <c r="P738" s="153">
        <f t="shared" si="338"/>
        <v>116381.85279999999</v>
      </c>
      <c r="Q738" s="153">
        <f t="shared" si="338"/>
        <v>1510.2</v>
      </c>
      <c r="R738" s="154">
        <f t="shared" si="338"/>
        <v>388.6</v>
      </c>
      <c r="S738" s="157">
        <f t="shared" ref="S738:W764" si="339">N738-I738</f>
        <v>-5401.7472000000125</v>
      </c>
      <c r="T738" s="153">
        <f t="shared" si="339"/>
        <v>0</v>
      </c>
      <c r="U738" s="153">
        <f t="shared" si="339"/>
        <v>-5401.7472000000125</v>
      </c>
      <c r="V738" s="153">
        <f t="shared" si="339"/>
        <v>0</v>
      </c>
      <c r="W738" s="155">
        <f t="shared" si="339"/>
        <v>0</v>
      </c>
      <c r="X738" s="156">
        <f t="shared" si="330"/>
        <v>96.358438140437926</v>
      </c>
      <c r="Y738" s="153">
        <f t="shared" si="330"/>
        <v>100</v>
      </c>
      <c r="Z738" s="153">
        <f t="shared" si="330"/>
        <v>95.564470749756111</v>
      </c>
      <c r="AA738" s="153">
        <f t="shared" si="330"/>
        <v>100</v>
      </c>
      <c r="AB738" s="154">
        <f t="shared" si="330"/>
        <v>100</v>
      </c>
      <c r="AC738" s="147"/>
      <c r="AD738" s="167"/>
      <c r="AE738" s="167"/>
    </row>
    <row r="739" spans="1:31" s="170" customFormat="1" ht="12.95" customHeight="1" x14ac:dyDescent="0.2">
      <c r="A739" s="158"/>
      <c r="B739" s="158">
        <v>731</v>
      </c>
      <c r="C739" s="152" t="s">
        <v>1288</v>
      </c>
      <c r="D739" s="156">
        <f t="shared" si="331"/>
        <v>77000.100000000006</v>
      </c>
      <c r="E739" s="153">
        <f>SUM(E741:E765)</f>
        <v>25439.5</v>
      </c>
      <c r="F739" s="153">
        <f t="shared" ref="F739:H739" si="340">SUM(F741:F765)</f>
        <v>50474.400000000009</v>
      </c>
      <c r="G739" s="153">
        <f t="shared" si="340"/>
        <v>1086.2</v>
      </c>
      <c r="H739" s="154">
        <f t="shared" si="340"/>
        <v>0</v>
      </c>
      <c r="I739" s="156">
        <f t="shared" si="333"/>
        <v>78440.200000000012</v>
      </c>
      <c r="J739" s="153">
        <f>SUM(J741:J765)</f>
        <v>25439.5</v>
      </c>
      <c r="K739" s="153">
        <f>SUM(K741:K765)</f>
        <v>50561.900000000009</v>
      </c>
      <c r="L739" s="153">
        <f t="shared" ref="L739:M739" si="341">SUM(L741:L765)</f>
        <v>1086.2</v>
      </c>
      <c r="M739" s="155">
        <f t="shared" si="341"/>
        <v>1352.6000000000001</v>
      </c>
      <c r="N739" s="156">
        <f>SUM(N741:N765)</f>
        <v>74279.438900000008</v>
      </c>
      <c r="O739" s="153">
        <f t="shared" ref="O739:R739" si="342">SUM(O741:O765)</f>
        <v>25439.5</v>
      </c>
      <c r="P739" s="153">
        <f t="shared" si="342"/>
        <v>46401.138899999991</v>
      </c>
      <c r="Q739" s="153">
        <f t="shared" si="342"/>
        <v>1086.2</v>
      </c>
      <c r="R739" s="154">
        <f t="shared" si="342"/>
        <v>1352.6000000000001</v>
      </c>
      <c r="S739" s="157">
        <f t="shared" ref="S739:AB739" si="343">SUBTOTAL(9,S741:S765)</f>
        <v>-4160.7610999999997</v>
      </c>
      <c r="T739" s="153">
        <f t="shared" si="343"/>
        <v>0</v>
      </c>
      <c r="U739" s="153">
        <f t="shared" si="343"/>
        <v>-4160.7610999999979</v>
      </c>
      <c r="V739" s="153">
        <f t="shared" si="343"/>
        <v>0</v>
      </c>
      <c r="W739" s="155">
        <f t="shared" si="343"/>
        <v>0</v>
      </c>
      <c r="X739" s="156">
        <f t="shared" si="343"/>
        <v>2403.7662142178433</v>
      </c>
      <c r="Y739" s="153">
        <f t="shared" si="343"/>
        <v>2500</v>
      </c>
      <c r="Z739" s="153">
        <f t="shared" si="343"/>
        <v>2326.370669954531</v>
      </c>
      <c r="AA739" s="153">
        <f t="shared" si="343"/>
        <v>1100</v>
      </c>
      <c r="AB739" s="154">
        <f t="shared" si="343"/>
        <v>2500</v>
      </c>
      <c r="AC739" s="147"/>
      <c r="AD739" s="167"/>
      <c r="AE739" s="167"/>
    </row>
    <row r="740" spans="1:31" ht="12.95" customHeight="1" x14ac:dyDescent="0.25">
      <c r="A740" s="171">
        <v>1659</v>
      </c>
      <c r="B740" s="158">
        <v>732</v>
      </c>
      <c r="C740" s="159" t="s">
        <v>1313</v>
      </c>
      <c r="D740" s="160">
        <f t="shared" si="331"/>
        <v>146538.40000000002</v>
      </c>
      <c r="E740" s="161">
        <v>24653.599999999999</v>
      </c>
      <c r="F740" s="161">
        <v>120374.6</v>
      </c>
      <c r="G740" s="161">
        <v>1510.2</v>
      </c>
      <c r="H740" s="162">
        <v>0</v>
      </c>
      <c r="I740" s="160">
        <f t="shared" si="333"/>
        <v>148336.00000000003</v>
      </c>
      <c r="J740" s="161">
        <v>24653.599999999999</v>
      </c>
      <c r="K740" s="161">
        <v>121783.6</v>
      </c>
      <c r="L740" s="161">
        <v>1510.2</v>
      </c>
      <c r="M740" s="163">
        <v>388.6</v>
      </c>
      <c r="N740" s="160">
        <f t="shared" ref="N740:N764" si="344">SUM(O740:R740)</f>
        <v>142934.25280000002</v>
      </c>
      <c r="O740" s="161">
        <v>24653.599999999999</v>
      </c>
      <c r="P740" s="161">
        <v>116381.85279999999</v>
      </c>
      <c r="Q740" s="161">
        <v>1510.2</v>
      </c>
      <c r="R740" s="162">
        <v>388.6</v>
      </c>
      <c r="S740" s="164">
        <f t="shared" si="339"/>
        <v>-5401.7472000000125</v>
      </c>
      <c r="T740" s="161">
        <f t="shared" si="339"/>
        <v>0</v>
      </c>
      <c r="U740" s="161">
        <f t="shared" si="339"/>
        <v>-5401.7472000000125</v>
      </c>
      <c r="V740" s="161">
        <f t="shared" si="339"/>
        <v>0</v>
      </c>
      <c r="W740" s="163">
        <f t="shared" si="339"/>
        <v>0</v>
      </c>
      <c r="X740" s="160">
        <f t="shared" si="330"/>
        <v>96.358438140437926</v>
      </c>
      <c r="Y740" s="161">
        <f t="shared" si="330"/>
        <v>100</v>
      </c>
      <c r="Z740" s="161">
        <f t="shared" si="330"/>
        <v>95.564470749756111</v>
      </c>
      <c r="AA740" s="161">
        <f t="shared" si="330"/>
        <v>100</v>
      </c>
      <c r="AB740" s="162">
        <f t="shared" si="330"/>
        <v>100</v>
      </c>
      <c r="AC740" s="165"/>
      <c r="AD740" s="166"/>
      <c r="AE740" s="167"/>
    </row>
    <row r="741" spans="1:31" ht="12.95" customHeight="1" x14ac:dyDescent="0.25">
      <c r="A741" s="171">
        <v>1660</v>
      </c>
      <c r="B741" s="158">
        <v>733</v>
      </c>
      <c r="C741" s="159" t="s">
        <v>1877</v>
      </c>
      <c r="D741" s="160">
        <f t="shared" si="331"/>
        <v>1110</v>
      </c>
      <c r="E741" s="161">
        <v>992.2</v>
      </c>
      <c r="F741" s="161">
        <v>117.8</v>
      </c>
      <c r="G741" s="161">
        <v>0</v>
      </c>
      <c r="H741" s="162">
        <v>0</v>
      </c>
      <c r="I741" s="160">
        <f t="shared" si="333"/>
        <v>1123.5</v>
      </c>
      <c r="J741" s="161">
        <v>992.2</v>
      </c>
      <c r="K741" s="161">
        <v>117.8</v>
      </c>
      <c r="L741" s="161">
        <v>0</v>
      </c>
      <c r="M741" s="163">
        <v>13.5</v>
      </c>
      <c r="N741" s="160">
        <f t="shared" si="344"/>
        <v>1122.7</v>
      </c>
      <c r="O741" s="161">
        <v>992.2</v>
      </c>
      <c r="P741" s="161">
        <v>117</v>
      </c>
      <c r="Q741" s="161">
        <v>0</v>
      </c>
      <c r="R741" s="162">
        <v>13.5</v>
      </c>
      <c r="S741" s="164">
        <f t="shared" si="339"/>
        <v>-0.79999999999995453</v>
      </c>
      <c r="T741" s="161">
        <f t="shared" si="339"/>
        <v>0</v>
      </c>
      <c r="U741" s="161">
        <f t="shared" si="339"/>
        <v>-0.79999999999999716</v>
      </c>
      <c r="V741" s="161">
        <f t="shared" si="339"/>
        <v>0</v>
      </c>
      <c r="W741" s="163">
        <f t="shared" si="339"/>
        <v>0</v>
      </c>
      <c r="X741" s="160">
        <f t="shared" si="330"/>
        <v>99.928793947485545</v>
      </c>
      <c r="Y741" s="161">
        <f t="shared" si="330"/>
        <v>100</v>
      </c>
      <c r="Z741" s="161">
        <f t="shared" si="330"/>
        <v>99.32088285229203</v>
      </c>
      <c r="AA741" s="161">
        <f t="shared" si="330"/>
        <v>0</v>
      </c>
      <c r="AB741" s="162">
        <f t="shared" si="330"/>
        <v>100</v>
      </c>
      <c r="AC741" s="165"/>
      <c r="AD741" s="166"/>
      <c r="AE741" s="167"/>
    </row>
    <row r="742" spans="1:31" ht="12.95" customHeight="1" x14ac:dyDescent="0.25">
      <c r="A742" s="171">
        <v>1661</v>
      </c>
      <c r="B742" s="158">
        <v>734</v>
      </c>
      <c r="C742" s="159" t="s">
        <v>1878</v>
      </c>
      <c r="D742" s="160">
        <f t="shared" si="331"/>
        <v>4431.3999999999996</v>
      </c>
      <c r="E742" s="161">
        <v>790.2</v>
      </c>
      <c r="F742" s="161">
        <v>3641.2</v>
      </c>
      <c r="G742" s="161">
        <v>0</v>
      </c>
      <c r="H742" s="162">
        <v>0</v>
      </c>
      <c r="I742" s="160">
        <f t="shared" si="333"/>
        <v>4573.7</v>
      </c>
      <c r="J742" s="161">
        <v>790.2</v>
      </c>
      <c r="K742" s="161">
        <v>3641.2</v>
      </c>
      <c r="L742" s="161">
        <v>0</v>
      </c>
      <c r="M742" s="163">
        <v>142.30000000000001</v>
      </c>
      <c r="N742" s="160">
        <f t="shared" si="344"/>
        <v>4559.1061</v>
      </c>
      <c r="O742" s="161">
        <v>790.2</v>
      </c>
      <c r="P742" s="161">
        <v>3626.6061</v>
      </c>
      <c r="Q742" s="161">
        <v>0</v>
      </c>
      <c r="R742" s="162">
        <v>142.30000000000001</v>
      </c>
      <c r="S742" s="164">
        <f t="shared" si="339"/>
        <v>-14.593899999999849</v>
      </c>
      <c r="T742" s="161">
        <f t="shared" si="339"/>
        <v>0</v>
      </c>
      <c r="U742" s="161">
        <f t="shared" si="339"/>
        <v>-14.593899999999849</v>
      </c>
      <c r="V742" s="161">
        <f t="shared" si="339"/>
        <v>0</v>
      </c>
      <c r="W742" s="163">
        <f t="shared" si="339"/>
        <v>0</v>
      </c>
      <c r="X742" s="160">
        <f t="shared" si="330"/>
        <v>99.680916981874631</v>
      </c>
      <c r="Y742" s="161">
        <f t="shared" si="330"/>
        <v>100</v>
      </c>
      <c r="Z742" s="161">
        <f t="shared" si="330"/>
        <v>99.599200812918824</v>
      </c>
      <c r="AA742" s="161">
        <f t="shared" si="330"/>
        <v>0</v>
      </c>
      <c r="AB742" s="162">
        <f t="shared" si="330"/>
        <v>100</v>
      </c>
      <c r="AC742" s="165"/>
      <c r="AD742" s="166"/>
      <c r="AE742" s="167"/>
    </row>
    <row r="743" spans="1:31" ht="12.95" customHeight="1" x14ac:dyDescent="0.25">
      <c r="A743" s="171">
        <v>1662</v>
      </c>
      <c r="B743" s="158">
        <v>735</v>
      </c>
      <c r="C743" s="159" t="s">
        <v>1879</v>
      </c>
      <c r="D743" s="160">
        <f t="shared" si="331"/>
        <v>2178.6000000000004</v>
      </c>
      <c r="E743" s="161">
        <v>1011</v>
      </c>
      <c r="F743" s="161">
        <v>1114.8</v>
      </c>
      <c r="G743" s="161">
        <v>52.8</v>
      </c>
      <c r="H743" s="162">
        <v>0</v>
      </c>
      <c r="I743" s="160">
        <f t="shared" si="333"/>
        <v>2181.9000000000005</v>
      </c>
      <c r="J743" s="161">
        <v>1011</v>
      </c>
      <c r="K743" s="161">
        <v>1114.8</v>
      </c>
      <c r="L743" s="161">
        <v>52.8</v>
      </c>
      <c r="M743" s="163">
        <v>3.3</v>
      </c>
      <c r="N743" s="160">
        <f t="shared" si="344"/>
        <v>2181.8993000000005</v>
      </c>
      <c r="O743" s="161">
        <v>1011</v>
      </c>
      <c r="P743" s="161">
        <v>1114.7993000000001</v>
      </c>
      <c r="Q743" s="161">
        <v>52.8</v>
      </c>
      <c r="R743" s="162">
        <v>3.3</v>
      </c>
      <c r="S743" s="164">
        <f t="shared" si="339"/>
        <v>-7.000000000516593E-4</v>
      </c>
      <c r="T743" s="161">
        <f t="shared" si="339"/>
        <v>0</v>
      </c>
      <c r="U743" s="161">
        <f t="shared" si="339"/>
        <v>-6.9999999982428562E-4</v>
      </c>
      <c r="V743" s="161">
        <f t="shared" si="339"/>
        <v>0</v>
      </c>
      <c r="W743" s="163">
        <f t="shared" si="339"/>
        <v>0</v>
      </c>
      <c r="X743" s="160">
        <f t="shared" si="330"/>
        <v>99.999967917869753</v>
      </c>
      <c r="Y743" s="161">
        <f t="shared" si="330"/>
        <v>100</v>
      </c>
      <c r="Z743" s="161">
        <f t="shared" si="330"/>
        <v>99.999937208467898</v>
      </c>
      <c r="AA743" s="161">
        <f t="shared" si="330"/>
        <v>100</v>
      </c>
      <c r="AB743" s="162">
        <f t="shared" si="330"/>
        <v>100</v>
      </c>
      <c r="AC743" s="165"/>
      <c r="AD743" s="166"/>
      <c r="AE743" s="167"/>
    </row>
    <row r="744" spans="1:31" ht="12.95" customHeight="1" x14ac:dyDescent="0.25">
      <c r="A744" s="171">
        <v>1663</v>
      </c>
      <c r="B744" s="158">
        <v>736</v>
      </c>
      <c r="C744" s="159" t="s">
        <v>1880</v>
      </c>
      <c r="D744" s="160">
        <f t="shared" si="331"/>
        <v>2701.1</v>
      </c>
      <c r="E744" s="161">
        <v>792.9</v>
      </c>
      <c r="F744" s="161">
        <v>1908.2</v>
      </c>
      <c r="G744" s="161">
        <v>0</v>
      </c>
      <c r="H744" s="162">
        <v>0</v>
      </c>
      <c r="I744" s="160">
        <f t="shared" si="333"/>
        <v>2737.1</v>
      </c>
      <c r="J744" s="161">
        <v>792.9</v>
      </c>
      <c r="K744" s="161">
        <v>1908.2</v>
      </c>
      <c r="L744" s="161">
        <v>0</v>
      </c>
      <c r="M744" s="163">
        <v>36</v>
      </c>
      <c r="N744" s="160">
        <f t="shared" si="344"/>
        <v>2257.9976999999999</v>
      </c>
      <c r="O744" s="161">
        <v>792.9</v>
      </c>
      <c r="P744" s="161">
        <v>1429.0977</v>
      </c>
      <c r="Q744" s="161">
        <v>0</v>
      </c>
      <c r="R744" s="162">
        <v>36</v>
      </c>
      <c r="S744" s="164">
        <f t="shared" si="339"/>
        <v>-479.10230000000001</v>
      </c>
      <c r="T744" s="161">
        <f t="shared" si="339"/>
        <v>0</v>
      </c>
      <c r="U744" s="161">
        <f t="shared" si="339"/>
        <v>-479.10230000000001</v>
      </c>
      <c r="V744" s="161">
        <f t="shared" si="339"/>
        <v>0</v>
      </c>
      <c r="W744" s="163">
        <f t="shared" si="339"/>
        <v>0</v>
      </c>
      <c r="X744" s="160">
        <f t="shared" si="330"/>
        <v>82.49598845493405</v>
      </c>
      <c r="Y744" s="161">
        <f t="shared" si="330"/>
        <v>100</v>
      </c>
      <c r="Z744" s="161">
        <f t="shared" si="330"/>
        <v>74.892448380672889</v>
      </c>
      <c r="AA744" s="161">
        <f t="shared" si="330"/>
        <v>0</v>
      </c>
      <c r="AB744" s="162">
        <f t="shared" si="330"/>
        <v>100</v>
      </c>
      <c r="AC744" s="165"/>
      <c r="AD744" s="166"/>
      <c r="AE744" s="167"/>
    </row>
    <row r="745" spans="1:31" ht="12.95" customHeight="1" x14ac:dyDescent="0.25">
      <c r="A745" s="171">
        <v>1664</v>
      </c>
      <c r="B745" s="158">
        <v>737</v>
      </c>
      <c r="C745" s="159" t="s">
        <v>1881</v>
      </c>
      <c r="D745" s="160">
        <f t="shared" si="331"/>
        <v>3231.9</v>
      </c>
      <c r="E745" s="161">
        <v>1077.5</v>
      </c>
      <c r="F745" s="161">
        <v>2154.4</v>
      </c>
      <c r="G745" s="161">
        <v>0</v>
      </c>
      <c r="H745" s="162">
        <v>0</v>
      </c>
      <c r="I745" s="160">
        <f t="shared" si="333"/>
        <v>3257.8</v>
      </c>
      <c r="J745" s="161">
        <v>1077.5</v>
      </c>
      <c r="K745" s="161">
        <v>2154.4</v>
      </c>
      <c r="L745" s="161">
        <v>0</v>
      </c>
      <c r="M745" s="163">
        <v>25.9</v>
      </c>
      <c r="N745" s="160">
        <f t="shared" si="344"/>
        <v>3257.7946999999999</v>
      </c>
      <c r="O745" s="161">
        <v>1077.5</v>
      </c>
      <c r="P745" s="161">
        <v>2154.3946999999998</v>
      </c>
      <c r="Q745" s="161">
        <v>0</v>
      </c>
      <c r="R745" s="162">
        <v>25.9</v>
      </c>
      <c r="S745" s="164">
        <f t="shared" si="339"/>
        <v>-5.3000000002612069E-3</v>
      </c>
      <c r="T745" s="161">
        <f t="shared" si="339"/>
        <v>0</v>
      </c>
      <c r="U745" s="161">
        <f t="shared" si="339"/>
        <v>-5.3000000002612069E-3</v>
      </c>
      <c r="V745" s="161">
        <f t="shared" si="339"/>
        <v>0</v>
      </c>
      <c r="W745" s="163">
        <f t="shared" si="339"/>
        <v>0</v>
      </c>
      <c r="X745" s="160">
        <f t="shared" si="330"/>
        <v>99.999837313524452</v>
      </c>
      <c r="Y745" s="161">
        <f t="shared" si="330"/>
        <v>100</v>
      </c>
      <c r="Z745" s="161">
        <f t="shared" si="330"/>
        <v>99.999753991830659</v>
      </c>
      <c r="AA745" s="161">
        <f t="shared" si="330"/>
        <v>0</v>
      </c>
      <c r="AB745" s="162">
        <f t="shared" si="330"/>
        <v>100</v>
      </c>
      <c r="AC745" s="165"/>
      <c r="AD745" s="166"/>
      <c r="AE745" s="167"/>
    </row>
    <row r="746" spans="1:31" ht="12.95" customHeight="1" x14ac:dyDescent="0.25">
      <c r="A746" s="171">
        <v>1665</v>
      </c>
      <c r="B746" s="158">
        <v>738</v>
      </c>
      <c r="C746" s="159" t="s">
        <v>1882</v>
      </c>
      <c r="D746" s="160">
        <f t="shared" si="331"/>
        <v>1234.5999999999999</v>
      </c>
      <c r="E746" s="161">
        <v>1113.5</v>
      </c>
      <c r="F746" s="161">
        <v>121.1</v>
      </c>
      <c r="G746" s="161">
        <v>0</v>
      </c>
      <c r="H746" s="162">
        <v>0</v>
      </c>
      <c r="I746" s="160">
        <f t="shared" si="333"/>
        <v>1243.3999999999999</v>
      </c>
      <c r="J746" s="161">
        <v>1113.5</v>
      </c>
      <c r="K746" s="161">
        <v>121.1</v>
      </c>
      <c r="L746" s="161">
        <v>0</v>
      </c>
      <c r="M746" s="163">
        <v>8.8000000000000007</v>
      </c>
      <c r="N746" s="160">
        <f t="shared" si="344"/>
        <v>1243.3965000000001</v>
      </c>
      <c r="O746" s="161">
        <v>1113.5</v>
      </c>
      <c r="P746" s="161">
        <v>121.09650000000001</v>
      </c>
      <c r="Q746" s="161">
        <v>0</v>
      </c>
      <c r="R746" s="162">
        <v>8.8000000000000007</v>
      </c>
      <c r="S746" s="164">
        <f t="shared" si="339"/>
        <v>-3.4999999998035491E-3</v>
      </c>
      <c r="T746" s="161">
        <f t="shared" si="339"/>
        <v>0</v>
      </c>
      <c r="U746" s="161">
        <f t="shared" si="339"/>
        <v>-3.4999999999882903E-3</v>
      </c>
      <c r="V746" s="161">
        <f t="shared" si="339"/>
        <v>0</v>
      </c>
      <c r="W746" s="163">
        <f t="shared" si="339"/>
        <v>0</v>
      </c>
      <c r="X746" s="160">
        <f t="shared" si="330"/>
        <v>99.99971851375264</v>
      </c>
      <c r="Y746" s="161">
        <f t="shared" si="330"/>
        <v>100</v>
      </c>
      <c r="Z746" s="161">
        <f t="shared" si="330"/>
        <v>99.997109826589607</v>
      </c>
      <c r="AA746" s="161">
        <f t="shared" si="330"/>
        <v>0</v>
      </c>
      <c r="AB746" s="162">
        <f t="shared" si="330"/>
        <v>100</v>
      </c>
      <c r="AC746" s="165"/>
      <c r="AD746" s="166"/>
      <c r="AE746" s="167"/>
    </row>
    <row r="747" spans="1:31" ht="12.95" customHeight="1" x14ac:dyDescent="0.25">
      <c r="A747" s="171">
        <v>1666</v>
      </c>
      <c r="B747" s="158">
        <v>739</v>
      </c>
      <c r="C747" s="159" t="s">
        <v>1614</v>
      </c>
      <c r="D747" s="160">
        <f t="shared" si="331"/>
        <v>1651.6000000000001</v>
      </c>
      <c r="E747" s="161">
        <v>1065.5</v>
      </c>
      <c r="F747" s="161">
        <v>541.20000000000005</v>
      </c>
      <c r="G747" s="161">
        <v>44.9</v>
      </c>
      <c r="H747" s="162">
        <v>0</v>
      </c>
      <c r="I747" s="160">
        <f t="shared" si="333"/>
        <v>1659.3999999999999</v>
      </c>
      <c r="J747" s="161">
        <v>1065.5</v>
      </c>
      <c r="K747" s="161">
        <v>541.19999999999993</v>
      </c>
      <c r="L747" s="161">
        <v>44.9</v>
      </c>
      <c r="M747" s="163">
        <v>7.8</v>
      </c>
      <c r="N747" s="160">
        <f t="shared" si="344"/>
        <v>1591.3106</v>
      </c>
      <c r="O747" s="161">
        <v>1065.5</v>
      </c>
      <c r="P747" s="161">
        <v>473.11059999999998</v>
      </c>
      <c r="Q747" s="161">
        <v>44.9</v>
      </c>
      <c r="R747" s="162">
        <v>7.8</v>
      </c>
      <c r="S747" s="164">
        <f t="shared" si="339"/>
        <v>-68.089399999999841</v>
      </c>
      <c r="T747" s="161">
        <f t="shared" si="339"/>
        <v>0</v>
      </c>
      <c r="U747" s="161">
        <f t="shared" si="339"/>
        <v>-68.089399999999955</v>
      </c>
      <c r="V747" s="161">
        <f t="shared" si="339"/>
        <v>0</v>
      </c>
      <c r="W747" s="163">
        <f t="shared" si="339"/>
        <v>0</v>
      </c>
      <c r="X747" s="160">
        <f t="shared" si="330"/>
        <v>95.896745811739194</v>
      </c>
      <c r="Y747" s="161">
        <f t="shared" si="330"/>
        <v>100</v>
      </c>
      <c r="Z747" s="161">
        <f t="shared" si="330"/>
        <v>87.418810051736884</v>
      </c>
      <c r="AA747" s="161">
        <f t="shared" si="330"/>
        <v>100</v>
      </c>
      <c r="AB747" s="162">
        <f t="shared" si="330"/>
        <v>100</v>
      </c>
      <c r="AC747" s="165"/>
      <c r="AD747" s="166"/>
      <c r="AE747" s="167"/>
    </row>
    <row r="748" spans="1:31" ht="12.95" customHeight="1" x14ac:dyDescent="0.25">
      <c r="A748" s="171">
        <v>1667</v>
      </c>
      <c r="B748" s="158">
        <v>740</v>
      </c>
      <c r="C748" s="159" t="s">
        <v>1447</v>
      </c>
      <c r="D748" s="160">
        <f t="shared" si="331"/>
        <v>2393.0999999999995</v>
      </c>
      <c r="E748" s="161">
        <v>971.3</v>
      </c>
      <c r="F748" s="161">
        <v>1198.0999999999999</v>
      </c>
      <c r="G748" s="161">
        <v>223.7</v>
      </c>
      <c r="H748" s="162">
        <v>0</v>
      </c>
      <c r="I748" s="160">
        <f t="shared" si="333"/>
        <v>2422.0999999999995</v>
      </c>
      <c r="J748" s="161">
        <v>971.3</v>
      </c>
      <c r="K748" s="161">
        <v>1198.0999999999999</v>
      </c>
      <c r="L748" s="161">
        <v>223.7</v>
      </c>
      <c r="M748" s="163">
        <v>29</v>
      </c>
      <c r="N748" s="160">
        <f t="shared" si="344"/>
        <v>2422.0962</v>
      </c>
      <c r="O748" s="161">
        <v>971.3</v>
      </c>
      <c r="P748" s="161">
        <v>1198.0962</v>
      </c>
      <c r="Q748" s="161">
        <v>223.7</v>
      </c>
      <c r="R748" s="162">
        <v>29</v>
      </c>
      <c r="S748" s="164">
        <f t="shared" si="339"/>
        <v>-3.7999999995008693E-3</v>
      </c>
      <c r="T748" s="161">
        <f t="shared" si="339"/>
        <v>0</v>
      </c>
      <c r="U748" s="161">
        <f t="shared" si="339"/>
        <v>-3.7999999999556167E-3</v>
      </c>
      <c r="V748" s="161">
        <f t="shared" si="339"/>
        <v>0</v>
      </c>
      <c r="W748" s="163">
        <f t="shared" si="339"/>
        <v>0</v>
      </c>
      <c r="X748" s="160">
        <f t="shared" si="330"/>
        <v>99.999843111349676</v>
      </c>
      <c r="Y748" s="161">
        <f t="shared" si="330"/>
        <v>100</v>
      </c>
      <c r="Z748" s="161">
        <f t="shared" si="330"/>
        <v>99.999682831149329</v>
      </c>
      <c r="AA748" s="161">
        <f t="shared" si="330"/>
        <v>100</v>
      </c>
      <c r="AB748" s="162">
        <f t="shared" si="330"/>
        <v>100</v>
      </c>
      <c r="AC748" s="165"/>
      <c r="AD748" s="166"/>
      <c r="AE748" s="167"/>
    </row>
    <row r="749" spans="1:31" ht="12.95" customHeight="1" x14ac:dyDescent="0.25">
      <c r="A749" s="171">
        <v>1668</v>
      </c>
      <c r="B749" s="158">
        <v>741</v>
      </c>
      <c r="C749" s="159" t="s">
        <v>1883</v>
      </c>
      <c r="D749" s="160">
        <f t="shared" si="331"/>
        <v>3808.6000000000004</v>
      </c>
      <c r="E749" s="161">
        <v>1034.2</v>
      </c>
      <c r="F749" s="161">
        <v>2774.4</v>
      </c>
      <c r="G749" s="161">
        <v>0</v>
      </c>
      <c r="H749" s="162">
        <v>0</v>
      </c>
      <c r="I749" s="160">
        <f t="shared" si="333"/>
        <v>3850.5000000000005</v>
      </c>
      <c r="J749" s="161">
        <v>1034.2</v>
      </c>
      <c r="K749" s="161">
        <v>2774.4</v>
      </c>
      <c r="L749" s="161">
        <v>0</v>
      </c>
      <c r="M749" s="163">
        <v>41.9</v>
      </c>
      <c r="N749" s="160">
        <f t="shared" si="344"/>
        <v>3319.3205000000003</v>
      </c>
      <c r="O749" s="161">
        <v>1034.2</v>
      </c>
      <c r="P749" s="161">
        <v>2243.2205000000004</v>
      </c>
      <c r="Q749" s="161">
        <v>0</v>
      </c>
      <c r="R749" s="162">
        <v>41.9</v>
      </c>
      <c r="S749" s="164">
        <f t="shared" si="339"/>
        <v>-531.17950000000019</v>
      </c>
      <c r="T749" s="161">
        <f t="shared" si="339"/>
        <v>0</v>
      </c>
      <c r="U749" s="161">
        <f t="shared" si="339"/>
        <v>-531.17949999999973</v>
      </c>
      <c r="V749" s="161">
        <f t="shared" si="339"/>
        <v>0</v>
      </c>
      <c r="W749" s="163">
        <f t="shared" si="339"/>
        <v>0</v>
      </c>
      <c r="X749" s="160">
        <f t="shared" si="330"/>
        <v>86.204921438774178</v>
      </c>
      <c r="Y749" s="161">
        <f t="shared" si="330"/>
        <v>100</v>
      </c>
      <c r="Z749" s="161">
        <f t="shared" si="330"/>
        <v>80.854256776239922</v>
      </c>
      <c r="AA749" s="161">
        <f t="shared" si="330"/>
        <v>0</v>
      </c>
      <c r="AB749" s="162">
        <f t="shared" si="330"/>
        <v>100</v>
      </c>
      <c r="AC749" s="165"/>
      <c r="AD749" s="166"/>
      <c r="AE749" s="167"/>
    </row>
    <row r="750" spans="1:31" ht="12.95" customHeight="1" x14ac:dyDescent="0.25">
      <c r="A750" s="171">
        <v>1669</v>
      </c>
      <c r="B750" s="158">
        <v>742</v>
      </c>
      <c r="C750" s="159" t="s">
        <v>1884</v>
      </c>
      <c r="D750" s="160">
        <f t="shared" si="331"/>
        <v>2282.8000000000002</v>
      </c>
      <c r="E750" s="161">
        <v>1071.3</v>
      </c>
      <c r="F750" s="161">
        <v>1088.7</v>
      </c>
      <c r="G750" s="161">
        <v>122.8</v>
      </c>
      <c r="H750" s="162">
        <v>0</v>
      </c>
      <c r="I750" s="160">
        <f t="shared" si="333"/>
        <v>2305.8000000000002</v>
      </c>
      <c r="J750" s="161">
        <v>1071.3</v>
      </c>
      <c r="K750" s="161">
        <v>1088.7</v>
      </c>
      <c r="L750" s="161">
        <v>122.8</v>
      </c>
      <c r="M750" s="163">
        <v>23</v>
      </c>
      <c r="N750" s="160">
        <f t="shared" si="344"/>
        <v>2251.9222</v>
      </c>
      <c r="O750" s="161">
        <v>1071.3</v>
      </c>
      <c r="P750" s="161">
        <v>1034.8222000000001</v>
      </c>
      <c r="Q750" s="161">
        <v>122.8</v>
      </c>
      <c r="R750" s="162">
        <v>23</v>
      </c>
      <c r="S750" s="164">
        <f t="shared" si="339"/>
        <v>-53.877800000000207</v>
      </c>
      <c r="T750" s="161">
        <f t="shared" si="339"/>
        <v>0</v>
      </c>
      <c r="U750" s="161">
        <f t="shared" si="339"/>
        <v>-53.877799999999979</v>
      </c>
      <c r="V750" s="161">
        <f t="shared" si="339"/>
        <v>0</v>
      </c>
      <c r="W750" s="163">
        <f t="shared" si="339"/>
        <v>0</v>
      </c>
      <c r="X750" s="160">
        <f t="shared" si="330"/>
        <v>97.663379304362905</v>
      </c>
      <c r="Y750" s="161">
        <f t="shared" si="330"/>
        <v>100</v>
      </c>
      <c r="Z750" s="161">
        <f t="shared" si="330"/>
        <v>95.051180306787913</v>
      </c>
      <c r="AA750" s="161">
        <f t="shared" si="330"/>
        <v>100</v>
      </c>
      <c r="AB750" s="162">
        <f t="shared" si="330"/>
        <v>100</v>
      </c>
      <c r="AC750" s="165"/>
      <c r="AD750" s="166"/>
      <c r="AE750" s="167"/>
    </row>
    <row r="751" spans="1:31" ht="12.95" customHeight="1" x14ac:dyDescent="0.25">
      <c r="A751" s="171">
        <v>1670</v>
      </c>
      <c r="B751" s="158">
        <v>743</v>
      </c>
      <c r="C751" s="159" t="s">
        <v>1885</v>
      </c>
      <c r="D751" s="160">
        <f t="shared" si="331"/>
        <v>1658.7</v>
      </c>
      <c r="E751" s="161">
        <v>1013</v>
      </c>
      <c r="F751" s="161">
        <v>645.70000000000005</v>
      </c>
      <c r="G751" s="161">
        <v>0</v>
      </c>
      <c r="H751" s="162">
        <v>0</v>
      </c>
      <c r="I751" s="160">
        <f t="shared" si="333"/>
        <v>1662.1000000000001</v>
      </c>
      <c r="J751" s="161">
        <v>1013</v>
      </c>
      <c r="K751" s="161">
        <v>645.70000000000005</v>
      </c>
      <c r="L751" s="161">
        <v>0</v>
      </c>
      <c r="M751" s="163">
        <v>3.4</v>
      </c>
      <c r="N751" s="160">
        <f t="shared" si="344"/>
        <v>1606.5873000000001</v>
      </c>
      <c r="O751" s="161">
        <v>1013</v>
      </c>
      <c r="P751" s="161">
        <v>590.18730000000005</v>
      </c>
      <c r="Q751" s="161">
        <v>0</v>
      </c>
      <c r="R751" s="162">
        <v>3.4</v>
      </c>
      <c r="S751" s="164">
        <f t="shared" si="339"/>
        <v>-55.512699999999995</v>
      </c>
      <c r="T751" s="161">
        <f t="shared" si="339"/>
        <v>0</v>
      </c>
      <c r="U751" s="161">
        <f t="shared" si="339"/>
        <v>-55.512699999999995</v>
      </c>
      <c r="V751" s="161">
        <f t="shared" si="339"/>
        <v>0</v>
      </c>
      <c r="W751" s="163">
        <f t="shared" si="339"/>
        <v>0</v>
      </c>
      <c r="X751" s="160">
        <f t="shared" si="330"/>
        <v>96.660086637386442</v>
      </c>
      <c r="Y751" s="161">
        <f t="shared" si="330"/>
        <v>100</v>
      </c>
      <c r="Z751" s="161">
        <f t="shared" si="330"/>
        <v>91.402710236952146</v>
      </c>
      <c r="AA751" s="161">
        <f t="shared" si="330"/>
        <v>0</v>
      </c>
      <c r="AB751" s="162">
        <f t="shared" si="330"/>
        <v>100</v>
      </c>
      <c r="AC751" s="165"/>
      <c r="AD751" s="166"/>
      <c r="AE751" s="167"/>
    </row>
    <row r="752" spans="1:31" ht="12.95" customHeight="1" x14ac:dyDescent="0.25">
      <c r="A752" s="171">
        <v>1671</v>
      </c>
      <c r="B752" s="158">
        <v>744</v>
      </c>
      <c r="C752" s="159" t="s">
        <v>1886</v>
      </c>
      <c r="D752" s="160">
        <f t="shared" si="331"/>
        <v>3294.4</v>
      </c>
      <c r="E752" s="161">
        <v>1068.5</v>
      </c>
      <c r="F752" s="161">
        <v>2089</v>
      </c>
      <c r="G752" s="161">
        <v>136.9</v>
      </c>
      <c r="H752" s="162">
        <v>0</v>
      </c>
      <c r="I752" s="160">
        <f t="shared" si="333"/>
        <v>3328.2000000000003</v>
      </c>
      <c r="J752" s="161">
        <v>1068.5</v>
      </c>
      <c r="K752" s="161">
        <v>2089</v>
      </c>
      <c r="L752" s="161">
        <v>136.9</v>
      </c>
      <c r="M752" s="163">
        <v>33.799999999999997</v>
      </c>
      <c r="N752" s="160">
        <f t="shared" si="344"/>
        <v>3328.2000000000003</v>
      </c>
      <c r="O752" s="161">
        <v>1068.5</v>
      </c>
      <c r="P752" s="161">
        <v>2089</v>
      </c>
      <c r="Q752" s="161">
        <v>136.9</v>
      </c>
      <c r="R752" s="162">
        <v>33.799999999999997</v>
      </c>
      <c r="S752" s="164">
        <f t="shared" si="339"/>
        <v>0</v>
      </c>
      <c r="T752" s="161">
        <f t="shared" si="339"/>
        <v>0</v>
      </c>
      <c r="U752" s="161">
        <f t="shared" si="339"/>
        <v>0</v>
      </c>
      <c r="V752" s="161">
        <f t="shared" si="339"/>
        <v>0</v>
      </c>
      <c r="W752" s="163">
        <f t="shared" si="339"/>
        <v>0</v>
      </c>
      <c r="X752" s="160">
        <f t="shared" si="330"/>
        <v>100</v>
      </c>
      <c r="Y752" s="161">
        <f t="shared" si="330"/>
        <v>100</v>
      </c>
      <c r="Z752" s="161">
        <f t="shared" si="330"/>
        <v>100</v>
      </c>
      <c r="AA752" s="161">
        <f t="shared" si="330"/>
        <v>100</v>
      </c>
      <c r="AB752" s="162">
        <f t="shared" si="330"/>
        <v>100</v>
      </c>
      <c r="AC752" s="165"/>
      <c r="AD752" s="166"/>
      <c r="AE752" s="167"/>
    </row>
    <row r="753" spans="1:31" ht="12.95" customHeight="1" x14ac:dyDescent="0.25">
      <c r="A753" s="171">
        <v>1672</v>
      </c>
      <c r="B753" s="158">
        <v>745</v>
      </c>
      <c r="C753" s="159" t="s">
        <v>1887</v>
      </c>
      <c r="D753" s="160">
        <f t="shared" si="331"/>
        <v>2327.5</v>
      </c>
      <c r="E753" s="161">
        <v>997.5</v>
      </c>
      <c r="F753" s="161">
        <v>1310.4000000000001</v>
      </c>
      <c r="G753" s="161">
        <v>19.600000000000001</v>
      </c>
      <c r="H753" s="162">
        <v>0</v>
      </c>
      <c r="I753" s="160">
        <f t="shared" si="333"/>
        <v>2339.6</v>
      </c>
      <c r="J753" s="161">
        <v>997.5</v>
      </c>
      <c r="K753" s="161">
        <v>1310.4000000000001</v>
      </c>
      <c r="L753" s="161">
        <v>19.600000000000001</v>
      </c>
      <c r="M753" s="163">
        <v>12.1</v>
      </c>
      <c r="N753" s="160">
        <f t="shared" si="344"/>
        <v>2187.3625999999995</v>
      </c>
      <c r="O753" s="161">
        <v>997.5</v>
      </c>
      <c r="P753" s="161">
        <v>1158.1625999999999</v>
      </c>
      <c r="Q753" s="161">
        <v>19.600000000000001</v>
      </c>
      <c r="R753" s="162">
        <v>12.1</v>
      </c>
      <c r="S753" s="164">
        <f t="shared" si="339"/>
        <v>-152.23740000000043</v>
      </c>
      <c r="T753" s="161">
        <f t="shared" si="339"/>
        <v>0</v>
      </c>
      <c r="U753" s="161">
        <f t="shared" si="339"/>
        <v>-152.23740000000021</v>
      </c>
      <c r="V753" s="161">
        <f t="shared" si="339"/>
        <v>0</v>
      </c>
      <c r="W753" s="163">
        <f t="shared" si="339"/>
        <v>0</v>
      </c>
      <c r="X753" s="160">
        <f t="shared" si="330"/>
        <v>93.49301590015385</v>
      </c>
      <c r="Y753" s="161">
        <f t="shared" si="330"/>
        <v>100</v>
      </c>
      <c r="Z753" s="161">
        <f t="shared" si="330"/>
        <v>88.382371794871787</v>
      </c>
      <c r="AA753" s="161">
        <f t="shared" si="330"/>
        <v>100</v>
      </c>
      <c r="AB753" s="162">
        <f t="shared" si="330"/>
        <v>100</v>
      </c>
      <c r="AC753" s="165"/>
      <c r="AD753" s="166"/>
      <c r="AE753" s="167"/>
    </row>
    <row r="754" spans="1:31" ht="12.95" customHeight="1" x14ac:dyDescent="0.25">
      <c r="A754" s="171">
        <v>1673</v>
      </c>
      <c r="B754" s="158">
        <v>746</v>
      </c>
      <c r="C754" s="159" t="s">
        <v>1888</v>
      </c>
      <c r="D754" s="160">
        <f t="shared" si="331"/>
        <v>782.5</v>
      </c>
      <c r="E754" s="161">
        <v>687.8</v>
      </c>
      <c r="F754" s="161">
        <v>77.099999999999994</v>
      </c>
      <c r="G754" s="161">
        <v>17.600000000000001</v>
      </c>
      <c r="H754" s="162">
        <v>0</v>
      </c>
      <c r="I754" s="160">
        <f t="shared" si="333"/>
        <v>785.3</v>
      </c>
      <c r="J754" s="161">
        <v>687.8</v>
      </c>
      <c r="K754" s="161">
        <v>77.099999999999994</v>
      </c>
      <c r="L754" s="161">
        <v>17.600000000000001</v>
      </c>
      <c r="M754" s="163">
        <v>2.8</v>
      </c>
      <c r="N754" s="160">
        <f t="shared" si="344"/>
        <v>785.3</v>
      </c>
      <c r="O754" s="161">
        <v>687.8</v>
      </c>
      <c r="P754" s="161">
        <v>77.099999999999994</v>
      </c>
      <c r="Q754" s="161">
        <v>17.600000000000001</v>
      </c>
      <c r="R754" s="162">
        <v>2.8</v>
      </c>
      <c r="S754" s="164">
        <f t="shared" si="339"/>
        <v>0</v>
      </c>
      <c r="T754" s="161">
        <f t="shared" si="339"/>
        <v>0</v>
      </c>
      <c r="U754" s="161">
        <f t="shared" si="339"/>
        <v>0</v>
      </c>
      <c r="V754" s="161">
        <f t="shared" si="339"/>
        <v>0</v>
      </c>
      <c r="W754" s="163">
        <f t="shared" si="339"/>
        <v>0</v>
      </c>
      <c r="X754" s="160">
        <f t="shared" si="330"/>
        <v>100</v>
      </c>
      <c r="Y754" s="161">
        <f t="shared" si="330"/>
        <v>100</v>
      </c>
      <c r="Z754" s="161">
        <f t="shared" si="330"/>
        <v>100</v>
      </c>
      <c r="AA754" s="161">
        <f t="shared" si="330"/>
        <v>100</v>
      </c>
      <c r="AB754" s="162">
        <f t="shared" si="330"/>
        <v>100</v>
      </c>
      <c r="AC754" s="165"/>
      <c r="AD754" s="166"/>
      <c r="AE754" s="167"/>
    </row>
    <row r="755" spans="1:31" ht="12.95" customHeight="1" x14ac:dyDescent="0.25">
      <c r="A755" s="171">
        <v>1675</v>
      </c>
      <c r="B755" s="158">
        <v>747</v>
      </c>
      <c r="C755" s="159" t="s">
        <v>1889</v>
      </c>
      <c r="D755" s="160">
        <f t="shared" si="331"/>
        <v>1362.6000000000001</v>
      </c>
      <c r="E755" s="161">
        <v>1076.9000000000001</v>
      </c>
      <c r="F755" s="161">
        <v>285.7</v>
      </c>
      <c r="G755" s="161">
        <v>0</v>
      </c>
      <c r="H755" s="162">
        <v>0</v>
      </c>
      <c r="I755" s="160">
        <f t="shared" si="333"/>
        <v>1453.7</v>
      </c>
      <c r="J755" s="161">
        <v>1076.9000000000001</v>
      </c>
      <c r="K755" s="161">
        <v>373.20000000000005</v>
      </c>
      <c r="L755" s="161">
        <v>0</v>
      </c>
      <c r="M755" s="163">
        <v>3.6</v>
      </c>
      <c r="N755" s="160">
        <f t="shared" si="344"/>
        <v>1416.0978</v>
      </c>
      <c r="O755" s="161">
        <v>1076.9000000000001</v>
      </c>
      <c r="P755" s="161">
        <v>335.59780000000001</v>
      </c>
      <c r="Q755" s="161">
        <v>0</v>
      </c>
      <c r="R755" s="162">
        <v>3.6</v>
      </c>
      <c r="S755" s="164">
        <f t="shared" si="339"/>
        <v>-37.602200000000039</v>
      </c>
      <c r="T755" s="161">
        <f t="shared" si="339"/>
        <v>0</v>
      </c>
      <c r="U755" s="161">
        <f t="shared" si="339"/>
        <v>-37.602200000000039</v>
      </c>
      <c r="V755" s="161">
        <f t="shared" si="339"/>
        <v>0</v>
      </c>
      <c r="W755" s="163">
        <f t="shared" si="339"/>
        <v>0</v>
      </c>
      <c r="X755" s="160">
        <f t="shared" si="330"/>
        <v>97.413345256930583</v>
      </c>
      <c r="Y755" s="161">
        <f t="shared" si="330"/>
        <v>100</v>
      </c>
      <c r="Z755" s="161">
        <f t="shared" si="330"/>
        <v>89.924383708467303</v>
      </c>
      <c r="AA755" s="161">
        <f t="shared" si="330"/>
        <v>0</v>
      </c>
      <c r="AB755" s="162">
        <f t="shared" si="330"/>
        <v>100</v>
      </c>
      <c r="AC755" s="165"/>
      <c r="AD755" s="166"/>
      <c r="AE755" s="167"/>
    </row>
    <row r="756" spans="1:31" ht="12.95" customHeight="1" x14ac:dyDescent="0.25">
      <c r="A756" s="171">
        <v>1676</v>
      </c>
      <c r="B756" s="158">
        <v>748</v>
      </c>
      <c r="C756" s="159" t="s">
        <v>1890</v>
      </c>
      <c r="D756" s="160">
        <f t="shared" si="331"/>
        <v>2594.1999999999998</v>
      </c>
      <c r="E756" s="161">
        <v>1034.9000000000001</v>
      </c>
      <c r="F756" s="161">
        <v>1559.3</v>
      </c>
      <c r="G756" s="161">
        <v>0</v>
      </c>
      <c r="H756" s="162">
        <v>0</v>
      </c>
      <c r="I756" s="160">
        <f t="shared" si="333"/>
        <v>2611.0000000000005</v>
      </c>
      <c r="J756" s="161">
        <v>1034.9000000000001</v>
      </c>
      <c r="K756" s="161">
        <v>1559.3000000000002</v>
      </c>
      <c r="L756" s="161">
        <v>0</v>
      </c>
      <c r="M756" s="163">
        <v>16.8</v>
      </c>
      <c r="N756" s="160">
        <f t="shared" si="344"/>
        <v>2610.9995000000004</v>
      </c>
      <c r="O756" s="161">
        <v>1034.9000000000001</v>
      </c>
      <c r="P756" s="161">
        <v>1559.2995000000001</v>
      </c>
      <c r="Q756" s="161">
        <v>0</v>
      </c>
      <c r="R756" s="162">
        <v>16.8</v>
      </c>
      <c r="S756" s="164">
        <f t="shared" si="339"/>
        <v>-5.0000000010186341E-4</v>
      </c>
      <c r="T756" s="161">
        <f t="shared" si="339"/>
        <v>0</v>
      </c>
      <c r="U756" s="161">
        <f t="shared" si="339"/>
        <v>-5.0000000010186341E-4</v>
      </c>
      <c r="V756" s="161">
        <f t="shared" si="339"/>
        <v>0</v>
      </c>
      <c r="W756" s="163">
        <f t="shared" si="339"/>
        <v>0</v>
      </c>
      <c r="X756" s="160">
        <f t="shared" si="330"/>
        <v>99.999980850248932</v>
      </c>
      <c r="Y756" s="161">
        <f t="shared" si="330"/>
        <v>100</v>
      </c>
      <c r="Z756" s="161">
        <f t="shared" si="330"/>
        <v>99.999967934329504</v>
      </c>
      <c r="AA756" s="161">
        <f t="shared" si="330"/>
        <v>0</v>
      </c>
      <c r="AB756" s="162">
        <f t="shared" si="330"/>
        <v>100</v>
      </c>
      <c r="AC756" s="165"/>
      <c r="AD756" s="166"/>
      <c r="AE756" s="167"/>
    </row>
    <row r="757" spans="1:31" ht="12.95" customHeight="1" x14ac:dyDescent="0.25">
      <c r="A757" s="171">
        <v>1677</v>
      </c>
      <c r="B757" s="158">
        <v>749</v>
      </c>
      <c r="C757" s="159" t="s">
        <v>1891</v>
      </c>
      <c r="D757" s="160">
        <f t="shared" si="331"/>
        <v>3171.8</v>
      </c>
      <c r="E757" s="161">
        <v>1166.2</v>
      </c>
      <c r="F757" s="161">
        <v>1946.8</v>
      </c>
      <c r="G757" s="161">
        <v>58.8</v>
      </c>
      <c r="H757" s="162">
        <v>0</v>
      </c>
      <c r="I757" s="160">
        <f t="shared" si="333"/>
        <v>3189.7000000000003</v>
      </c>
      <c r="J757" s="161">
        <v>1166.2</v>
      </c>
      <c r="K757" s="161">
        <v>1946.8</v>
      </c>
      <c r="L757" s="161">
        <v>58.8</v>
      </c>
      <c r="M757" s="163">
        <v>17.899999999999999</v>
      </c>
      <c r="N757" s="160">
        <f t="shared" si="344"/>
        <v>2914.2090000000003</v>
      </c>
      <c r="O757" s="161">
        <v>1166.2</v>
      </c>
      <c r="P757" s="161">
        <v>1671.309</v>
      </c>
      <c r="Q757" s="161">
        <v>58.8</v>
      </c>
      <c r="R757" s="162">
        <v>17.899999999999999</v>
      </c>
      <c r="S757" s="164">
        <f t="shared" si="339"/>
        <v>-275.49099999999999</v>
      </c>
      <c r="T757" s="161">
        <f t="shared" si="339"/>
        <v>0</v>
      </c>
      <c r="U757" s="161">
        <f t="shared" si="339"/>
        <v>-275.49099999999999</v>
      </c>
      <c r="V757" s="161">
        <f t="shared" si="339"/>
        <v>0</v>
      </c>
      <c r="W757" s="163">
        <f t="shared" si="339"/>
        <v>0</v>
      </c>
      <c r="X757" s="160">
        <f t="shared" si="330"/>
        <v>91.363106248236519</v>
      </c>
      <c r="Y757" s="161">
        <f t="shared" si="330"/>
        <v>100</v>
      </c>
      <c r="Z757" s="161">
        <f t="shared" si="330"/>
        <v>85.849034312718302</v>
      </c>
      <c r="AA757" s="161">
        <f t="shared" si="330"/>
        <v>100</v>
      </c>
      <c r="AB757" s="162">
        <f t="shared" si="330"/>
        <v>100</v>
      </c>
      <c r="AC757" s="165"/>
      <c r="AD757" s="166"/>
      <c r="AE757" s="167"/>
    </row>
    <row r="758" spans="1:31" ht="12.95" customHeight="1" x14ac:dyDescent="0.25">
      <c r="A758" s="171">
        <v>1678</v>
      </c>
      <c r="B758" s="158">
        <v>750</v>
      </c>
      <c r="C758" s="159" t="s">
        <v>1892</v>
      </c>
      <c r="D758" s="160">
        <f t="shared" si="331"/>
        <v>1727.9</v>
      </c>
      <c r="E758" s="161">
        <v>875</v>
      </c>
      <c r="F758" s="161">
        <v>852.9</v>
      </c>
      <c r="G758" s="161">
        <v>0</v>
      </c>
      <c r="H758" s="162">
        <v>0</v>
      </c>
      <c r="I758" s="160">
        <f t="shared" si="333"/>
        <v>1743.7</v>
      </c>
      <c r="J758" s="161">
        <v>875</v>
      </c>
      <c r="K758" s="161">
        <v>852.9</v>
      </c>
      <c r="L758" s="161">
        <v>0</v>
      </c>
      <c r="M758" s="163">
        <v>15.8</v>
      </c>
      <c r="N758" s="160">
        <f t="shared" si="344"/>
        <v>1643.0838999999999</v>
      </c>
      <c r="O758" s="161">
        <v>875</v>
      </c>
      <c r="P758" s="161">
        <v>752.2838999999999</v>
      </c>
      <c r="Q758" s="161">
        <v>0</v>
      </c>
      <c r="R758" s="162">
        <v>15.8</v>
      </c>
      <c r="S758" s="164">
        <f t="shared" si="339"/>
        <v>-100.61610000000019</v>
      </c>
      <c r="T758" s="161">
        <f t="shared" si="339"/>
        <v>0</v>
      </c>
      <c r="U758" s="161">
        <f t="shared" si="339"/>
        <v>-100.61610000000007</v>
      </c>
      <c r="V758" s="161">
        <f t="shared" si="339"/>
        <v>0</v>
      </c>
      <c r="W758" s="163">
        <f t="shared" si="339"/>
        <v>0</v>
      </c>
      <c r="X758" s="160">
        <f t="shared" si="330"/>
        <v>94.229735619659337</v>
      </c>
      <c r="Y758" s="161">
        <f t="shared" si="330"/>
        <v>100</v>
      </c>
      <c r="Z758" s="161">
        <f t="shared" si="330"/>
        <v>88.203060147731264</v>
      </c>
      <c r="AA758" s="161">
        <f t="shared" si="330"/>
        <v>0</v>
      </c>
      <c r="AB758" s="162">
        <f t="shared" si="330"/>
        <v>100</v>
      </c>
      <c r="AC758" s="165"/>
      <c r="AD758" s="166"/>
      <c r="AE758" s="167"/>
    </row>
    <row r="759" spans="1:31" ht="12.95" customHeight="1" x14ac:dyDescent="0.25">
      <c r="A759" s="171">
        <v>1679</v>
      </c>
      <c r="B759" s="158">
        <v>751</v>
      </c>
      <c r="C759" s="159" t="s">
        <v>1893</v>
      </c>
      <c r="D759" s="160">
        <f t="shared" si="331"/>
        <v>2626.4</v>
      </c>
      <c r="E759" s="161">
        <v>822.9</v>
      </c>
      <c r="F759" s="161">
        <v>1716</v>
      </c>
      <c r="G759" s="161">
        <v>87.5</v>
      </c>
      <c r="H759" s="162">
        <v>0</v>
      </c>
      <c r="I759" s="160">
        <f t="shared" si="333"/>
        <v>2651.4</v>
      </c>
      <c r="J759" s="161">
        <v>822.9</v>
      </c>
      <c r="K759" s="161">
        <v>1716</v>
      </c>
      <c r="L759" s="161">
        <v>87.5</v>
      </c>
      <c r="M759" s="163">
        <v>25</v>
      </c>
      <c r="N759" s="160">
        <f t="shared" si="344"/>
        <v>2631.8083000000001</v>
      </c>
      <c r="O759" s="161">
        <v>822.9</v>
      </c>
      <c r="P759" s="161">
        <v>1696.4083000000001</v>
      </c>
      <c r="Q759" s="161">
        <v>87.5</v>
      </c>
      <c r="R759" s="162">
        <v>25</v>
      </c>
      <c r="S759" s="164">
        <f t="shared" si="339"/>
        <v>-19.591699999999946</v>
      </c>
      <c r="T759" s="161">
        <f t="shared" si="339"/>
        <v>0</v>
      </c>
      <c r="U759" s="161">
        <f t="shared" si="339"/>
        <v>-19.591699999999946</v>
      </c>
      <c r="V759" s="161">
        <f t="shared" si="339"/>
        <v>0</v>
      </c>
      <c r="W759" s="163">
        <f t="shared" si="339"/>
        <v>0</v>
      </c>
      <c r="X759" s="160">
        <f t="shared" si="330"/>
        <v>99.261080938372174</v>
      </c>
      <c r="Y759" s="161">
        <f t="shared" si="330"/>
        <v>100</v>
      </c>
      <c r="Z759" s="161">
        <f t="shared" si="330"/>
        <v>98.858292540792547</v>
      </c>
      <c r="AA759" s="161">
        <f t="shared" si="330"/>
        <v>100</v>
      </c>
      <c r="AB759" s="162">
        <f t="shared" si="330"/>
        <v>100</v>
      </c>
      <c r="AC759" s="165"/>
      <c r="AD759" s="166"/>
      <c r="AE759" s="167"/>
    </row>
    <row r="760" spans="1:31" ht="12.95" customHeight="1" x14ac:dyDescent="0.25">
      <c r="A760" s="171">
        <v>1674</v>
      </c>
      <c r="B760" s="158">
        <v>752</v>
      </c>
      <c r="C760" s="159" t="s">
        <v>1876</v>
      </c>
      <c r="D760" s="160">
        <f t="shared" si="331"/>
        <v>20437.399999999998</v>
      </c>
      <c r="E760" s="161">
        <v>1771.1</v>
      </c>
      <c r="F760" s="161">
        <v>18666.3</v>
      </c>
      <c r="G760" s="161">
        <v>0</v>
      </c>
      <c r="H760" s="162">
        <v>0</v>
      </c>
      <c r="I760" s="160">
        <f t="shared" si="333"/>
        <v>21218.1</v>
      </c>
      <c r="J760" s="161">
        <v>1771.1</v>
      </c>
      <c r="K760" s="161">
        <v>18666.3</v>
      </c>
      <c r="L760" s="161">
        <v>0</v>
      </c>
      <c r="M760" s="163">
        <v>780.7</v>
      </c>
      <c r="N760" s="160">
        <f t="shared" si="344"/>
        <v>19440.1469</v>
      </c>
      <c r="O760" s="161">
        <v>1771.1</v>
      </c>
      <c r="P760" s="161">
        <v>16888.3469</v>
      </c>
      <c r="Q760" s="161">
        <v>0</v>
      </c>
      <c r="R760" s="162">
        <v>780.7</v>
      </c>
      <c r="S760" s="164">
        <f t="shared" si="339"/>
        <v>-1777.9530999999988</v>
      </c>
      <c r="T760" s="161">
        <f t="shared" si="339"/>
        <v>0</v>
      </c>
      <c r="U760" s="161">
        <f t="shared" si="339"/>
        <v>-1777.9530999999988</v>
      </c>
      <c r="V760" s="161">
        <f t="shared" si="339"/>
        <v>0</v>
      </c>
      <c r="W760" s="163">
        <f t="shared" si="339"/>
        <v>0</v>
      </c>
      <c r="X760" s="160">
        <f t="shared" si="330"/>
        <v>91.620582898563015</v>
      </c>
      <c r="Y760" s="161">
        <f t="shared" si="330"/>
        <v>100</v>
      </c>
      <c r="Z760" s="161">
        <f t="shared" si="330"/>
        <v>90.475064153045864</v>
      </c>
      <c r="AA760" s="161">
        <f t="shared" si="330"/>
        <v>0</v>
      </c>
      <c r="AB760" s="162">
        <f t="shared" si="330"/>
        <v>100</v>
      </c>
      <c r="AC760" s="165"/>
      <c r="AD760" s="166"/>
      <c r="AE760" s="167"/>
    </row>
    <row r="761" spans="1:31" ht="12.95" customHeight="1" x14ac:dyDescent="0.25">
      <c r="A761" s="171">
        <v>1680</v>
      </c>
      <c r="B761" s="158">
        <v>753</v>
      </c>
      <c r="C761" s="159" t="s">
        <v>1894</v>
      </c>
      <c r="D761" s="160">
        <f t="shared" si="331"/>
        <v>1857.5</v>
      </c>
      <c r="E761" s="161">
        <v>1070.2</v>
      </c>
      <c r="F761" s="161">
        <v>787.3</v>
      </c>
      <c r="G761" s="161">
        <v>0</v>
      </c>
      <c r="H761" s="162">
        <v>0</v>
      </c>
      <c r="I761" s="160">
        <f t="shared" si="333"/>
        <v>1878.2</v>
      </c>
      <c r="J761" s="161">
        <v>1070.2</v>
      </c>
      <c r="K761" s="161">
        <v>787.3</v>
      </c>
      <c r="L761" s="161">
        <v>0</v>
      </c>
      <c r="M761" s="163">
        <v>20.7</v>
      </c>
      <c r="N761" s="160">
        <f t="shared" si="344"/>
        <v>1808.3064000000002</v>
      </c>
      <c r="O761" s="161">
        <v>1070.2</v>
      </c>
      <c r="P761" s="161">
        <v>717.40640000000008</v>
      </c>
      <c r="Q761" s="161">
        <v>0</v>
      </c>
      <c r="R761" s="162">
        <v>20.7</v>
      </c>
      <c r="S761" s="164">
        <f t="shared" si="339"/>
        <v>-69.893599999999878</v>
      </c>
      <c r="T761" s="161">
        <f t="shared" si="339"/>
        <v>0</v>
      </c>
      <c r="U761" s="161">
        <f t="shared" si="339"/>
        <v>-69.893599999999878</v>
      </c>
      <c r="V761" s="161">
        <f t="shared" si="339"/>
        <v>0</v>
      </c>
      <c r="W761" s="163">
        <f t="shared" si="339"/>
        <v>0</v>
      </c>
      <c r="X761" s="160">
        <f t="shared" si="330"/>
        <v>96.278692365030352</v>
      </c>
      <c r="Y761" s="161">
        <f t="shared" si="330"/>
        <v>100</v>
      </c>
      <c r="Z761" s="161">
        <f t="shared" si="330"/>
        <v>91.12236758541853</v>
      </c>
      <c r="AA761" s="161">
        <f t="shared" si="330"/>
        <v>0</v>
      </c>
      <c r="AB761" s="162">
        <f t="shared" si="330"/>
        <v>100</v>
      </c>
      <c r="AC761" s="165"/>
      <c r="AD761" s="166"/>
      <c r="AE761" s="167"/>
    </row>
    <row r="762" spans="1:31" ht="12.95" customHeight="1" x14ac:dyDescent="0.25">
      <c r="A762" s="171">
        <v>1681</v>
      </c>
      <c r="B762" s="158">
        <v>754</v>
      </c>
      <c r="C762" s="159" t="s">
        <v>1895</v>
      </c>
      <c r="D762" s="160">
        <f t="shared" si="331"/>
        <v>3113.7999999999997</v>
      </c>
      <c r="E762" s="161">
        <v>1225.5999999999999</v>
      </c>
      <c r="F762" s="161">
        <v>1661.5</v>
      </c>
      <c r="G762" s="161">
        <v>226.7</v>
      </c>
      <c r="H762" s="162">
        <v>0</v>
      </c>
      <c r="I762" s="160">
        <f t="shared" si="333"/>
        <v>3131.7</v>
      </c>
      <c r="J762" s="161">
        <v>1225.5999999999999</v>
      </c>
      <c r="K762" s="161">
        <v>1661.5</v>
      </c>
      <c r="L762" s="161">
        <v>226.7</v>
      </c>
      <c r="M762" s="163">
        <v>17.899999999999999</v>
      </c>
      <c r="N762" s="160">
        <f t="shared" si="344"/>
        <v>2794.6329999999998</v>
      </c>
      <c r="O762" s="161">
        <v>1225.5999999999999</v>
      </c>
      <c r="P762" s="161">
        <v>1324.433</v>
      </c>
      <c r="Q762" s="161">
        <v>226.7</v>
      </c>
      <c r="R762" s="162">
        <v>17.899999999999999</v>
      </c>
      <c r="S762" s="164">
        <f t="shared" si="339"/>
        <v>-337.06700000000001</v>
      </c>
      <c r="T762" s="161">
        <f t="shared" si="339"/>
        <v>0</v>
      </c>
      <c r="U762" s="161">
        <f t="shared" si="339"/>
        <v>-337.06700000000001</v>
      </c>
      <c r="V762" s="161">
        <f t="shared" si="339"/>
        <v>0</v>
      </c>
      <c r="W762" s="163">
        <f t="shared" si="339"/>
        <v>0</v>
      </c>
      <c r="X762" s="160">
        <f t="shared" si="330"/>
        <v>89.236932017753929</v>
      </c>
      <c r="Y762" s="161">
        <f t="shared" si="330"/>
        <v>100</v>
      </c>
      <c r="Z762" s="161">
        <f t="shared" si="330"/>
        <v>79.713090580800483</v>
      </c>
      <c r="AA762" s="161">
        <f t="shared" si="330"/>
        <v>100</v>
      </c>
      <c r="AB762" s="162">
        <f t="shared" si="330"/>
        <v>100</v>
      </c>
      <c r="AC762" s="165"/>
      <c r="AD762" s="166"/>
      <c r="AE762" s="167"/>
    </row>
    <row r="763" spans="1:31" ht="12.95" customHeight="1" x14ac:dyDescent="0.25">
      <c r="A763" s="171">
        <v>1682</v>
      </c>
      <c r="B763" s="158">
        <v>755</v>
      </c>
      <c r="C763" s="159" t="s">
        <v>1896</v>
      </c>
      <c r="D763" s="160">
        <f t="shared" si="331"/>
        <v>2426.6000000000004</v>
      </c>
      <c r="E763" s="161">
        <v>1147.4000000000001</v>
      </c>
      <c r="F763" s="161">
        <v>1279.2</v>
      </c>
      <c r="G763" s="161">
        <v>0</v>
      </c>
      <c r="H763" s="162">
        <v>0</v>
      </c>
      <c r="I763" s="160">
        <f t="shared" si="333"/>
        <v>2449.7000000000003</v>
      </c>
      <c r="J763" s="161">
        <v>1147.4000000000001</v>
      </c>
      <c r="K763" s="161">
        <v>1279.2</v>
      </c>
      <c r="L763" s="161">
        <v>0</v>
      </c>
      <c r="M763" s="163">
        <v>23.1</v>
      </c>
      <c r="N763" s="160">
        <f t="shared" si="344"/>
        <v>2264.2015999999999</v>
      </c>
      <c r="O763" s="161">
        <v>1147.4000000000001</v>
      </c>
      <c r="P763" s="161">
        <v>1093.7016000000001</v>
      </c>
      <c r="Q763" s="161">
        <v>0</v>
      </c>
      <c r="R763" s="162">
        <v>23.1</v>
      </c>
      <c r="S763" s="164">
        <f t="shared" si="339"/>
        <v>-185.4984000000004</v>
      </c>
      <c r="T763" s="161">
        <f t="shared" si="339"/>
        <v>0</v>
      </c>
      <c r="U763" s="161">
        <f t="shared" si="339"/>
        <v>-185.49839999999995</v>
      </c>
      <c r="V763" s="161">
        <f t="shared" si="339"/>
        <v>0</v>
      </c>
      <c r="W763" s="163">
        <f t="shared" si="339"/>
        <v>0</v>
      </c>
      <c r="X763" s="160">
        <f t="shared" si="330"/>
        <v>92.427709515450857</v>
      </c>
      <c r="Y763" s="161">
        <f t="shared" si="330"/>
        <v>100</v>
      </c>
      <c r="Z763" s="161">
        <f t="shared" si="330"/>
        <v>85.498874296435275</v>
      </c>
      <c r="AA763" s="161">
        <f t="shared" si="330"/>
        <v>0</v>
      </c>
      <c r="AB763" s="162">
        <f t="shared" si="330"/>
        <v>100</v>
      </c>
      <c r="AC763" s="165"/>
      <c r="AD763" s="166"/>
      <c r="AE763" s="167"/>
    </row>
    <row r="764" spans="1:31" ht="12.95" customHeight="1" x14ac:dyDescent="0.25">
      <c r="A764" s="171">
        <v>1684</v>
      </c>
      <c r="B764" s="158">
        <v>757</v>
      </c>
      <c r="C764" s="159" t="s">
        <v>1897</v>
      </c>
      <c r="D764" s="160">
        <f t="shared" si="331"/>
        <v>623.79999999999995</v>
      </c>
      <c r="E764" s="161">
        <v>279.39999999999998</v>
      </c>
      <c r="F764" s="161">
        <v>249.5</v>
      </c>
      <c r="G764" s="161">
        <v>94.9</v>
      </c>
      <c r="H764" s="162">
        <v>0</v>
      </c>
      <c r="I764" s="160">
        <f t="shared" si="333"/>
        <v>640.5</v>
      </c>
      <c r="J764" s="161">
        <v>279.39999999999998</v>
      </c>
      <c r="K764" s="161">
        <v>249.5</v>
      </c>
      <c r="L764" s="161">
        <v>94.9</v>
      </c>
      <c r="M764" s="163">
        <v>16.7</v>
      </c>
      <c r="N764" s="160">
        <f t="shared" si="344"/>
        <v>640.1404</v>
      </c>
      <c r="O764" s="161">
        <v>279.39999999999998</v>
      </c>
      <c r="P764" s="161">
        <v>249.1404</v>
      </c>
      <c r="Q764" s="161">
        <v>94.9</v>
      </c>
      <c r="R764" s="162">
        <v>16.7</v>
      </c>
      <c r="S764" s="164">
        <f t="shared" si="339"/>
        <v>-0.35960000000000036</v>
      </c>
      <c r="T764" s="161">
        <f t="shared" si="339"/>
        <v>0</v>
      </c>
      <c r="U764" s="161">
        <f t="shared" si="339"/>
        <v>-0.35960000000000036</v>
      </c>
      <c r="V764" s="161">
        <f t="shared" si="339"/>
        <v>0</v>
      </c>
      <c r="W764" s="163">
        <f t="shared" si="339"/>
        <v>0</v>
      </c>
      <c r="X764" s="160">
        <f t="shared" si="330"/>
        <v>99.943856362217019</v>
      </c>
      <c r="Y764" s="161">
        <f t="shared" si="330"/>
        <v>100</v>
      </c>
      <c r="Z764" s="161">
        <f t="shared" si="330"/>
        <v>99.855871743486972</v>
      </c>
      <c r="AA764" s="161">
        <f t="shared" si="330"/>
        <v>100</v>
      </c>
      <c r="AB764" s="162">
        <f t="shared" si="330"/>
        <v>100</v>
      </c>
      <c r="AC764" s="165"/>
      <c r="AD764" s="166"/>
      <c r="AE764" s="167"/>
    </row>
    <row r="765" spans="1:31" ht="12.95" customHeight="1" x14ac:dyDescent="0.25">
      <c r="A765" s="171">
        <v>1683</v>
      </c>
      <c r="B765" s="158">
        <v>756</v>
      </c>
      <c r="C765" s="159" t="s">
        <v>1898</v>
      </c>
      <c r="D765" s="160">
        <f>SUM(E765:H765)</f>
        <v>3971.3</v>
      </c>
      <c r="E765" s="161">
        <v>1283.5</v>
      </c>
      <c r="F765" s="161">
        <v>2687.8</v>
      </c>
      <c r="G765" s="161">
        <v>0</v>
      </c>
      <c r="H765" s="162">
        <v>0</v>
      </c>
      <c r="I765" s="160">
        <f>SUM(J765:M765)</f>
        <v>4002.1000000000004</v>
      </c>
      <c r="J765" s="161">
        <v>1283.5</v>
      </c>
      <c r="K765" s="161">
        <v>2687.8</v>
      </c>
      <c r="L765" s="161">
        <v>0</v>
      </c>
      <c r="M765" s="163">
        <v>30.8</v>
      </c>
      <c r="N765" s="160">
        <f>SUM(O765:R765)</f>
        <v>4000.8184000000006</v>
      </c>
      <c r="O765" s="161">
        <v>1283.5</v>
      </c>
      <c r="P765" s="161">
        <v>2686.5184000000004</v>
      </c>
      <c r="Q765" s="161">
        <v>0</v>
      </c>
      <c r="R765" s="162">
        <v>30.8</v>
      </c>
      <c r="S765" s="164">
        <f>N765-I765</f>
        <v>-1.2815999999997985</v>
      </c>
      <c r="T765" s="161">
        <f>O765-J765</f>
        <v>0</v>
      </c>
      <c r="U765" s="161">
        <f>P765-K765</f>
        <v>-1.2815999999997985</v>
      </c>
      <c r="V765" s="161">
        <f>Q765-L765</f>
        <v>0</v>
      </c>
      <c r="W765" s="163">
        <f>R765-M765</f>
        <v>0</v>
      </c>
      <c r="X765" s="160">
        <f>IF(I765=0,0,N765/I765*100)</f>
        <v>99.967976812173603</v>
      </c>
      <c r="Y765" s="161">
        <f>IF(J765=0,0,O765/J765*100)</f>
        <v>100</v>
      </c>
      <c r="Z765" s="161">
        <f>IF(K765=0,0,P765/K765*100)</f>
        <v>99.952317880794709</v>
      </c>
      <c r="AA765" s="161">
        <f>IF(L765=0,0,Q765/L765*100)</f>
        <v>0</v>
      </c>
      <c r="AB765" s="162">
        <f>IF(M765=0,0,R765/M765*100)</f>
        <v>100</v>
      </c>
      <c r="AC765" s="165"/>
      <c r="AD765" s="166"/>
      <c r="AE765" s="167"/>
    </row>
    <row r="766" spans="1:31" ht="9.75" customHeight="1" x14ac:dyDescent="0.25">
      <c r="A766" s="158"/>
      <c r="B766" s="158">
        <v>758</v>
      </c>
      <c r="C766" s="159"/>
      <c r="D766" s="160"/>
      <c r="E766" s="161"/>
      <c r="F766" s="161"/>
      <c r="G766" s="161"/>
      <c r="H766" s="162"/>
      <c r="I766" s="160"/>
      <c r="J766" s="161"/>
      <c r="K766" s="161"/>
      <c r="L766" s="161"/>
      <c r="M766" s="163">
        <v>0</v>
      </c>
      <c r="N766" s="160"/>
      <c r="O766" s="161"/>
      <c r="P766" s="161"/>
      <c r="Q766" s="161"/>
      <c r="R766" s="162"/>
      <c r="S766" s="164"/>
      <c r="T766" s="161"/>
      <c r="U766" s="161"/>
      <c r="V766" s="161"/>
      <c r="W766" s="163"/>
      <c r="X766" s="160"/>
      <c r="Y766" s="161"/>
      <c r="Z766" s="161"/>
      <c r="AA766" s="161"/>
      <c r="AB766" s="162"/>
      <c r="AC766" s="165"/>
      <c r="AD766" s="166"/>
      <c r="AE766" s="167"/>
    </row>
    <row r="767" spans="1:31" ht="12.95" customHeight="1" x14ac:dyDescent="0.25">
      <c r="A767" s="158"/>
      <c r="B767" s="158">
        <v>759</v>
      </c>
      <c r="C767" s="152" t="s">
        <v>1899</v>
      </c>
      <c r="D767" s="156">
        <f t="shared" ref="D767:D798" si="345">SUM(E767:H767)</f>
        <v>273678.89999999997</v>
      </c>
      <c r="E767" s="153">
        <f>E768+E769</f>
        <v>61887.7</v>
      </c>
      <c r="F767" s="153">
        <f t="shared" ref="F767:H767" si="346">F768+F769</f>
        <v>208643.39999999997</v>
      </c>
      <c r="G767" s="153">
        <f t="shared" si="346"/>
        <v>3147.8</v>
      </c>
      <c r="H767" s="154">
        <f t="shared" si="346"/>
        <v>0</v>
      </c>
      <c r="I767" s="156">
        <f t="shared" ref="I767:I798" si="347">SUM(J767:M767)</f>
        <v>277295.69999999995</v>
      </c>
      <c r="J767" s="153">
        <f>J768+J769</f>
        <v>61887.7</v>
      </c>
      <c r="K767" s="153">
        <f>K768+K769</f>
        <v>210288.29999999996</v>
      </c>
      <c r="L767" s="153">
        <f t="shared" ref="L767:M767" si="348">L768+L769</f>
        <v>3147.8</v>
      </c>
      <c r="M767" s="155">
        <f t="shared" si="348"/>
        <v>1971.8999999999996</v>
      </c>
      <c r="N767" s="156">
        <f>N768+N769</f>
        <v>272022.11219999997</v>
      </c>
      <c r="O767" s="153">
        <f t="shared" ref="O767:R767" si="349">O768+O769</f>
        <v>61887.7</v>
      </c>
      <c r="P767" s="153">
        <f t="shared" si="349"/>
        <v>205014.71220000001</v>
      </c>
      <c r="Q767" s="153">
        <f t="shared" si="349"/>
        <v>3147.8</v>
      </c>
      <c r="R767" s="154">
        <f t="shared" si="349"/>
        <v>1971.8999999999996</v>
      </c>
      <c r="S767" s="157">
        <f t="shared" ref="S767:W818" si="350">N767-I767</f>
        <v>-5273.5877999999793</v>
      </c>
      <c r="T767" s="153">
        <f t="shared" si="350"/>
        <v>0</v>
      </c>
      <c r="U767" s="153">
        <f t="shared" si="350"/>
        <v>-5273.5877999999502</v>
      </c>
      <c r="V767" s="153">
        <f t="shared" si="350"/>
        <v>0</v>
      </c>
      <c r="W767" s="155">
        <f t="shared" si="350"/>
        <v>0</v>
      </c>
      <c r="X767" s="156">
        <f t="shared" si="330"/>
        <v>98.098207869793868</v>
      </c>
      <c r="Y767" s="153">
        <f t="shared" si="330"/>
        <v>100</v>
      </c>
      <c r="Z767" s="153">
        <f t="shared" si="330"/>
        <v>97.492210550943653</v>
      </c>
      <c r="AA767" s="153">
        <f t="shared" si="330"/>
        <v>100</v>
      </c>
      <c r="AB767" s="154">
        <f t="shared" si="330"/>
        <v>100</v>
      </c>
      <c r="AC767" s="147"/>
      <c r="AD767" s="166"/>
      <c r="AE767" s="167"/>
    </row>
    <row r="768" spans="1:31" s="170" customFormat="1" ht="12.95" customHeight="1" x14ac:dyDescent="0.2">
      <c r="A768" s="158"/>
      <c r="B768" s="158">
        <v>760</v>
      </c>
      <c r="C768" s="152" t="s">
        <v>1287</v>
      </c>
      <c r="D768" s="156">
        <f t="shared" si="345"/>
        <v>180214.89999999997</v>
      </c>
      <c r="E768" s="153">
        <f>E770</f>
        <v>34672.400000000001</v>
      </c>
      <c r="F768" s="153">
        <f t="shared" ref="F768:H768" si="351">F770</f>
        <v>143173.09999999998</v>
      </c>
      <c r="G768" s="153">
        <f t="shared" si="351"/>
        <v>2369.4</v>
      </c>
      <c r="H768" s="154">
        <f t="shared" si="351"/>
        <v>0</v>
      </c>
      <c r="I768" s="156">
        <f t="shared" si="347"/>
        <v>182136.69999999995</v>
      </c>
      <c r="J768" s="153">
        <f>J770</f>
        <v>34672.400000000001</v>
      </c>
      <c r="K768" s="153">
        <f>K770</f>
        <v>144817.99999999997</v>
      </c>
      <c r="L768" s="153">
        <f t="shared" ref="L768:M768" si="352">L770</f>
        <v>2369.4</v>
      </c>
      <c r="M768" s="155">
        <f t="shared" si="352"/>
        <v>276.89999999999998</v>
      </c>
      <c r="N768" s="156">
        <f>N770</f>
        <v>179223.16629999998</v>
      </c>
      <c r="O768" s="153">
        <f t="shared" ref="O768:R768" si="353">O770</f>
        <v>34672.400000000001</v>
      </c>
      <c r="P768" s="153">
        <f t="shared" si="353"/>
        <v>141904.4663</v>
      </c>
      <c r="Q768" s="153">
        <f t="shared" si="353"/>
        <v>2369.4</v>
      </c>
      <c r="R768" s="154">
        <f t="shared" si="353"/>
        <v>276.89999999999998</v>
      </c>
      <c r="S768" s="157">
        <f t="shared" si="350"/>
        <v>-2913.5336999999708</v>
      </c>
      <c r="T768" s="153">
        <f t="shared" si="350"/>
        <v>0</v>
      </c>
      <c r="U768" s="153">
        <f t="shared" si="350"/>
        <v>-2913.5336999999708</v>
      </c>
      <c r="V768" s="153">
        <f t="shared" si="350"/>
        <v>0</v>
      </c>
      <c r="W768" s="155">
        <f t="shared" si="350"/>
        <v>0</v>
      </c>
      <c r="X768" s="156">
        <f t="shared" si="330"/>
        <v>98.400358796442461</v>
      </c>
      <c r="Y768" s="153">
        <f t="shared" si="330"/>
        <v>100</v>
      </c>
      <c r="Z768" s="153">
        <f t="shared" si="330"/>
        <v>97.988141184106965</v>
      </c>
      <c r="AA768" s="153">
        <f t="shared" si="330"/>
        <v>100</v>
      </c>
      <c r="AB768" s="154">
        <f t="shared" si="330"/>
        <v>100</v>
      </c>
      <c r="AC768" s="147"/>
      <c r="AD768" s="167"/>
      <c r="AE768" s="167"/>
    </row>
    <row r="769" spans="1:31" s="170" customFormat="1" ht="12.95" customHeight="1" x14ac:dyDescent="0.2">
      <c r="A769" s="158"/>
      <c r="B769" s="158">
        <v>761</v>
      </c>
      <c r="C769" s="152" t="s">
        <v>1288</v>
      </c>
      <c r="D769" s="156">
        <f t="shared" si="345"/>
        <v>93463.999999999985</v>
      </c>
      <c r="E769" s="153">
        <f>SUM(E771:E798)</f>
        <v>27215.3</v>
      </c>
      <c r="F769" s="153">
        <f t="shared" ref="F769:H769" si="354">SUM(F771:F798)</f>
        <v>65470.299999999996</v>
      </c>
      <c r="G769" s="153">
        <f t="shared" si="354"/>
        <v>778.40000000000009</v>
      </c>
      <c r="H769" s="154">
        <f t="shared" si="354"/>
        <v>0</v>
      </c>
      <c r="I769" s="156">
        <f t="shared" si="347"/>
        <v>95158.999999999985</v>
      </c>
      <c r="J769" s="153">
        <f>SUM(J771:J798)</f>
        <v>27215.3</v>
      </c>
      <c r="K769" s="153">
        <f>SUM(K771:K798)</f>
        <v>65470.299999999996</v>
      </c>
      <c r="L769" s="153">
        <f t="shared" ref="L769:M769" si="355">SUM(L771:L798)</f>
        <v>778.40000000000009</v>
      </c>
      <c r="M769" s="155">
        <f t="shared" si="355"/>
        <v>1694.9999999999998</v>
      </c>
      <c r="N769" s="156">
        <f>SUM(N771:N798)</f>
        <v>92798.945900000006</v>
      </c>
      <c r="O769" s="153">
        <f t="shared" ref="O769:R769" si="356">SUM(O771:O798)</f>
        <v>27215.3</v>
      </c>
      <c r="P769" s="153">
        <f t="shared" si="356"/>
        <v>63110.245900000009</v>
      </c>
      <c r="Q769" s="153">
        <f t="shared" si="356"/>
        <v>778.40000000000009</v>
      </c>
      <c r="R769" s="154">
        <f t="shared" si="356"/>
        <v>1694.9999999999998</v>
      </c>
      <c r="S769" s="157">
        <f t="shared" si="350"/>
        <v>-2360.0540999999794</v>
      </c>
      <c r="T769" s="153">
        <f t="shared" si="350"/>
        <v>0</v>
      </c>
      <c r="U769" s="153">
        <f t="shared" si="350"/>
        <v>-2360.0540999999866</v>
      </c>
      <c r="V769" s="153">
        <f t="shared" si="350"/>
        <v>0</v>
      </c>
      <c r="W769" s="155">
        <f t="shared" si="350"/>
        <v>0</v>
      </c>
      <c r="X769" s="156">
        <f t="shared" si="330"/>
        <v>97.519883458212064</v>
      </c>
      <c r="Y769" s="153">
        <f t="shared" si="330"/>
        <v>100</v>
      </c>
      <c r="Z769" s="153">
        <f t="shared" si="330"/>
        <v>96.395229439914004</v>
      </c>
      <c r="AA769" s="153">
        <f t="shared" si="330"/>
        <v>100</v>
      </c>
      <c r="AB769" s="154">
        <f t="shared" si="330"/>
        <v>100</v>
      </c>
      <c r="AC769" s="147"/>
      <c r="AD769" s="167"/>
      <c r="AE769" s="167"/>
    </row>
    <row r="770" spans="1:31" ht="12.95" customHeight="1" x14ac:dyDescent="0.25">
      <c r="A770" s="171">
        <v>1685</v>
      </c>
      <c r="B770" s="158">
        <v>762</v>
      </c>
      <c r="C770" s="159" t="s">
        <v>1313</v>
      </c>
      <c r="D770" s="160">
        <f t="shared" si="345"/>
        <v>180214.89999999997</v>
      </c>
      <c r="E770" s="161">
        <v>34672.400000000001</v>
      </c>
      <c r="F770" s="161">
        <v>143173.09999999998</v>
      </c>
      <c r="G770" s="161">
        <v>2369.4</v>
      </c>
      <c r="H770" s="162">
        <v>0</v>
      </c>
      <c r="I770" s="160">
        <f t="shared" si="347"/>
        <v>182136.69999999995</v>
      </c>
      <c r="J770" s="161">
        <v>34672.400000000001</v>
      </c>
      <c r="K770" s="161">
        <v>144817.99999999997</v>
      </c>
      <c r="L770" s="161">
        <v>2369.4</v>
      </c>
      <c r="M770" s="163">
        <v>276.89999999999998</v>
      </c>
      <c r="N770" s="160">
        <f t="shared" ref="N770:N798" si="357">SUM(O770:R770)</f>
        <v>179223.16629999998</v>
      </c>
      <c r="O770" s="161">
        <v>34672.400000000001</v>
      </c>
      <c r="P770" s="161">
        <v>141904.4663</v>
      </c>
      <c r="Q770" s="161">
        <v>2369.4</v>
      </c>
      <c r="R770" s="162">
        <v>276.89999999999998</v>
      </c>
      <c r="S770" s="164">
        <f t="shared" si="350"/>
        <v>-2913.5336999999708</v>
      </c>
      <c r="T770" s="161">
        <f t="shared" si="350"/>
        <v>0</v>
      </c>
      <c r="U770" s="161">
        <f t="shared" si="350"/>
        <v>-2913.5336999999708</v>
      </c>
      <c r="V770" s="161">
        <f t="shared" si="350"/>
        <v>0</v>
      </c>
      <c r="W770" s="163">
        <f t="shared" si="350"/>
        <v>0</v>
      </c>
      <c r="X770" s="160">
        <f t="shared" si="330"/>
        <v>98.400358796442461</v>
      </c>
      <c r="Y770" s="161">
        <f t="shared" si="330"/>
        <v>100</v>
      </c>
      <c r="Z770" s="161">
        <f t="shared" si="330"/>
        <v>97.988141184106965</v>
      </c>
      <c r="AA770" s="161">
        <f t="shared" si="330"/>
        <v>100</v>
      </c>
      <c r="AB770" s="162">
        <f t="shared" si="330"/>
        <v>100</v>
      </c>
      <c r="AC770" s="165"/>
      <c r="AD770" s="166"/>
      <c r="AE770" s="167"/>
    </row>
    <row r="771" spans="1:31" ht="12.95" customHeight="1" x14ac:dyDescent="0.25">
      <c r="A771" s="171">
        <v>1687</v>
      </c>
      <c r="B771" s="158">
        <v>763</v>
      </c>
      <c r="C771" s="159" t="s">
        <v>1900</v>
      </c>
      <c r="D771" s="160">
        <f t="shared" si="345"/>
        <v>1132.5</v>
      </c>
      <c r="E771" s="161">
        <v>181.1</v>
      </c>
      <c r="F771" s="161">
        <v>951.4</v>
      </c>
      <c r="G771" s="161">
        <v>0</v>
      </c>
      <c r="H771" s="162">
        <v>0</v>
      </c>
      <c r="I771" s="160">
        <f t="shared" si="347"/>
        <v>1155.3</v>
      </c>
      <c r="J771" s="161">
        <v>181.1</v>
      </c>
      <c r="K771" s="161">
        <v>951.4</v>
      </c>
      <c r="L771" s="161">
        <v>0</v>
      </c>
      <c r="M771" s="163">
        <v>22.8</v>
      </c>
      <c r="N771" s="160">
        <f t="shared" si="357"/>
        <v>1102.2644</v>
      </c>
      <c r="O771" s="161">
        <v>181.1</v>
      </c>
      <c r="P771" s="161">
        <v>898.36440000000005</v>
      </c>
      <c r="Q771" s="161">
        <v>0</v>
      </c>
      <c r="R771" s="162">
        <v>22.8</v>
      </c>
      <c r="S771" s="164">
        <f t="shared" si="350"/>
        <v>-53.035599999999931</v>
      </c>
      <c r="T771" s="161">
        <f t="shared" si="350"/>
        <v>0</v>
      </c>
      <c r="U771" s="161">
        <f t="shared" si="350"/>
        <v>-53.035599999999931</v>
      </c>
      <c r="V771" s="161">
        <f t="shared" si="350"/>
        <v>0</v>
      </c>
      <c r="W771" s="163">
        <f t="shared" si="350"/>
        <v>0</v>
      </c>
      <c r="X771" s="160">
        <f t="shared" si="330"/>
        <v>95.409365532762052</v>
      </c>
      <c r="Y771" s="161">
        <f t="shared" si="330"/>
        <v>100</v>
      </c>
      <c r="Z771" s="161">
        <f t="shared" si="330"/>
        <v>94.425520285894478</v>
      </c>
      <c r="AA771" s="161">
        <f t="shared" si="330"/>
        <v>0</v>
      </c>
      <c r="AB771" s="162">
        <f t="shared" si="330"/>
        <v>100</v>
      </c>
      <c r="AC771" s="165"/>
      <c r="AD771" s="166"/>
      <c r="AE771" s="167"/>
    </row>
    <row r="772" spans="1:31" ht="12.95" customHeight="1" x14ac:dyDescent="0.25">
      <c r="A772" s="171">
        <v>1688</v>
      </c>
      <c r="B772" s="158">
        <v>764</v>
      </c>
      <c r="C772" s="159" t="s">
        <v>1901</v>
      </c>
      <c r="D772" s="160">
        <f t="shared" si="345"/>
        <v>3124.7</v>
      </c>
      <c r="E772" s="161">
        <v>1138.9000000000001</v>
      </c>
      <c r="F772" s="161">
        <v>1985.8</v>
      </c>
      <c r="G772" s="161">
        <v>0</v>
      </c>
      <c r="H772" s="162">
        <v>0</v>
      </c>
      <c r="I772" s="160">
        <f t="shared" si="347"/>
        <v>3144.2000000000003</v>
      </c>
      <c r="J772" s="161">
        <v>1138.9000000000001</v>
      </c>
      <c r="K772" s="161">
        <v>1985.8000000000002</v>
      </c>
      <c r="L772" s="161">
        <v>0</v>
      </c>
      <c r="M772" s="163">
        <v>19.5</v>
      </c>
      <c r="N772" s="160">
        <f t="shared" si="357"/>
        <v>3039.0437000000002</v>
      </c>
      <c r="O772" s="161">
        <v>1138.9000000000001</v>
      </c>
      <c r="P772" s="161">
        <v>1880.6437000000001</v>
      </c>
      <c r="Q772" s="161">
        <v>0</v>
      </c>
      <c r="R772" s="162">
        <v>19.5</v>
      </c>
      <c r="S772" s="164">
        <f t="shared" si="350"/>
        <v>-105.1563000000001</v>
      </c>
      <c r="T772" s="161">
        <f t="shared" si="350"/>
        <v>0</v>
      </c>
      <c r="U772" s="161">
        <f t="shared" si="350"/>
        <v>-105.1563000000001</v>
      </c>
      <c r="V772" s="161">
        <f t="shared" si="350"/>
        <v>0</v>
      </c>
      <c r="W772" s="163">
        <f t="shared" si="350"/>
        <v>0</v>
      </c>
      <c r="X772" s="160">
        <f t="shared" si="330"/>
        <v>96.655546720946504</v>
      </c>
      <c r="Y772" s="161">
        <f t="shared" si="330"/>
        <v>100</v>
      </c>
      <c r="Z772" s="161">
        <f t="shared" si="330"/>
        <v>94.70458757175949</v>
      </c>
      <c r="AA772" s="161">
        <f t="shared" si="330"/>
        <v>0</v>
      </c>
      <c r="AB772" s="162">
        <f t="shared" si="330"/>
        <v>100</v>
      </c>
      <c r="AC772" s="165"/>
      <c r="AD772" s="166"/>
      <c r="AE772" s="167"/>
    </row>
    <row r="773" spans="1:31" ht="12.95" customHeight="1" x14ac:dyDescent="0.25">
      <c r="A773" s="171">
        <v>1689</v>
      </c>
      <c r="B773" s="158">
        <v>765</v>
      </c>
      <c r="C773" s="159" t="s">
        <v>1902</v>
      </c>
      <c r="D773" s="160">
        <f t="shared" si="345"/>
        <v>2323.6</v>
      </c>
      <c r="E773" s="161">
        <v>1101.3</v>
      </c>
      <c r="F773" s="161">
        <v>1153.2</v>
      </c>
      <c r="G773" s="161">
        <v>69.099999999999994</v>
      </c>
      <c r="H773" s="162">
        <v>0</v>
      </c>
      <c r="I773" s="160">
        <f t="shared" si="347"/>
        <v>2348</v>
      </c>
      <c r="J773" s="161">
        <v>1101.3</v>
      </c>
      <c r="K773" s="161">
        <v>1153.2</v>
      </c>
      <c r="L773" s="161">
        <v>69.099999999999994</v>
      </c>
      <c r="M773" s="163">
        <v>24.4</v>
      </c>
      <c r="N773" s="160">
        <f t="shared" si="357"/>
        <v>2347.9105</v>
      </c>
      <c r="O773" s="161">
        <v>1101.3</v>
      </c>
      <c r="P773" s="161">
        <v>1153.1105</v>
      </c>
      <c r="Q773" s="161">
        <v>69.099999999999994</v>
      </c>
      <c r="R773" s="162">
        <v>24.4</v>
      </c>
      <c r="S773" s="164">
        <f t="shared" si="350"/>
        <v>-8.9500000000043656E-2</v>
      </c>
      <c r="T773" s="161">
        <f t="shared" si="350"/>
        <v>0</v>
      </c>
      <c r="U773" s="161">
        <f t="shared" si="350"/>
        <v>-8.9500000000043656E-2</v>
      </c>
      <c r="V773" s="161">
        <f t="shared" si="350"/>
        <v>0</v>
      </c>
      <c r="W773" s="163">
        <f t="shared" si="350"/>
        <v>0</v>
      </c>
      <c r="X773" s="160">
        <f t="shared" si="330"/>
        <v>99.996188245315167</v>
      </c>
      <c r="Y773" s="161">
        <f t="shared" si="330"/>
        <v>100</v>
      </c>
      <c r="Z773" s="161">
        <f t="shared" si="330"/>
        <v>99.992238987166132</v>
      </c>
      <c r="AA773" s="161">
        <f t="shared" si="330"/>
        <v>100</v>
      </c>
      <c r="AB773" s="162">
        <f t="shared" si="330"/>
        <v>100</v>
      </c>
      <c r="AC773" s="165"/>
      <c r="AD773" s="166"/>
      <c r="AE773" s="167"/>
    </row>
    <row r="774" spans="1:31" ht="12.95" customHeight="1" x14ac:dyDescent="0.25">
      <c r="A774" s="171">
        <v>1690</v>
      </c>
      <c r="B774" s="158">
        <v>766</v>
      </c>
      <c r="C774" s="159" t="s">
        <v>1903</v>
      </c>
      <c r="D774" s="160">
        <f t="shared" si="345"/>
        <v>2141.3000000000002</v>
      </c>
      <c r="E774" s="161">
        <v>1098.3</v>
      </c>
      <c r="F774" s="161">
        <v>1043</v>
      </c>
      <c r="G774" s="161">
        <v>0</v>
      </c>
      <c r="H774" s="162">
        <v>0</v>
      </c>
      <c r="I774" s="160">
        <f t="shared" si="347"/>
        <v>2169.2000000000003</v>
      </c>
      <c r="J774" s="161">
        <v>1098.3</v>
      </c>
      <c r="K774" s="161">
        <v>1043</v>
      </c>
      <c r="L774" s="161">
        <v>0</v>
      </c>
      <c r="M774" s="163">
        <v>27.9</v>
      </c>
      <c r="N774" s="160">
        <f t="shared" si="357"/>
        <v>2127.3030000000003</v>
      </c>
      <c r="O774" s="161">
        <v>1098.3</v>
      </c>
      <c r="P774" s="161">
        <v>1001.1030000000001</v>
      </c>
      <c r="Q774" s="161">
        <v>0</v>
      </c>
      <c r="R774" s="162">
        <v>27.9</v>
      </c>
      <c r="S774" s="164">
        <f t="shared" si="350"/>
        <v>-41.896999999999935</v>
      </c>
      <c r="T774" s="161">
        <f t="shared" si="350"/>
        <v>0</v>
      </c>
      <c r="U774" s="161">
        <f t="shared" si="350"/>
        <v>-41.896999999999935</v>
      </c>
      <c r="V774" s="161">
        <f t="shared" si="350"/>
        <v>0</v>
      </c>
      <c r="W774" s="163">
        <f t="shared" si="350"/>
        <v>0</v>
      </c>
      <c r="X774" s="160">
        <f t="shared" si="330"/>
        <v>98.068550617739263</v>
      </c>
      <c r="Y774" s="161">
        <f t="shared" si="330"/>
        <v>100</v>
      </c>
      <c r="Z774" s="161">
        <f t="shared" si="330"/>
        <v>95.983029721955901</v>
      </c>
      <c r="AA774" s="161">
        <f t="shared" si="330"/>
        <v>0</v>
      </c>
      <c r="AB774" s="162">
        <f t="shared" si="330"/>
        <v>100</v>
      </c>
      <c r="AC774" s="165"/>
      <c r="AD774" s="166"/>
      <c r="AE774" s="167"/>
    </row>
    <row r="775" spans="1:31" ht="12.95" customHeight="1" x14ac:dyDescent="0.25">
      <c r="A775" s="171">
        <v>1691</v>
      </c>
      <c r="B775" s="158">
        <v>767</v>
      </c>
      <c r="C775" s="159" t="s">
        <v>1904</v>
      </c>
      <c r="D775" s="160">
        <f t="shared" si="345"/>
        <v>7146.2999999999993</v>
      </c>
      <c r="E775" s="161">
        <v>1200.0999999999999</v>
      </c>
      <c r="F775" s="161">
        <v>5946.2</v>
      </c>
      <c r="G775" s="161">
        <v>0</v>
      </c>
      <c r="H775" s="162">
        <v>0</v>
      </c>
      <c r="I775" s="160">
        <f t="shared" si="347"/>
        <v>7358.4999999999991</v>
      </c>
      <c r="J775" s="161">
        <v>1200.0999999999999</v>
      </c>
      <c r="K775" s="161">
        <v>5946.2</v>
      </c>
      <c r="L775" s="161">
        <v>0</v>
      </c>
      <c r="M775" s="163">
        <v>212.2</v>
      </c>
      <c r="N775" s="160">
        <f t="shared" si="357"/>
        <v>7208.8687</v>
      </c>
      <c r="O775" s="161">
        <v>1200.0999999999999</v>
      </c>
      <c r="P775" s="161">
        <v>5796.5686999999998</v>
      </c>
      <c r="Q775" s="161">
        <v>0</v>
      </c>
      <c r="R775" s="162">
        <v>212.2</v>
      </c>
      <c r="S775" s="164">
        <f t="shared" si="350"/>
        <v>-149.6312999999991</v>
      </c>
      <c r="T775" s="161">
        <f t="shared" si="350"/>
        <v>0</v>
      </c>
      <c r="U775" s="161">
        <f t="shared" si="350"/>
        <v>-149.63130000000001</v>
      </c>
      <c r="V775" s="161">
        <f t="shared" si="350"/>
        <v>0</v>
      </c>
      <c r="W775" s="163">
        <f t="shared" si="350"/>
        <v>0</v>
      </c>
      <c r="X775" s="160">
        <f t="shared" si="330"/>
        <v>97.966551606985135</v>
      </c>
      <c r="Y775" s="161">
        <f t="shared" si="330"/>
        <v>100</v>
      </c>
      <c r="Z775" s="161">
        <f t="shared" si="330"/>
        <v>97.483581110625266</v>
      </c>
      <c r="AA775" s="161">
        <f t="shared" si="330"/>
        <v>0</v>
      </c>
      <c r="AB775" s="162">
        <f t="shared" si="330"/>
        <v>100</v>
      </c>
      <c r="AC775" s="165"/>
      <c r="AD775" s="166"/>
      <c r="AE775" s="167"/>
    </row>
    <row r="776" spans="1:31" ht="12.95" customHeight="1" x14ac:dyDescent="0.25">
      <c r="A776" s="171">
        <v>1699</v>
      </c>
      <c r="B776" s="158">
        <v>768</v>
      </c>
      <c r="C776" s="159" t="s">
        <v>1751</v>
      </c>
      <c r="D776" s="160">
        <f t="shared" si="345"/>
        <v>4440.6000000000004</v>
      </c>
      <c r="E776" s="161">
        <v>692.7</v>
      </c>
      <c r="F776" s="161">
        <v>3747.9</v>
      </c>
      <c r="G776" s="161">
        <v>0</v>
      </c>
      <c r="H776" s="162">
        <v>0</v>
      </c>
      <c r="I776" s="160">
        <f t="shared" si="347"/>
        <v>4622.2000000000007</v>
      </c>
      <c r="J776" s="161">
        <v>692.7</v>
      </c>
      <c r="K776" s="161">
        <v>3747.9</v>
      </c>
      <c r="L776" s="161">
        <v>0</v>
      </c>
      <c r="M776" s="163">
        <v>181.6</v>
      </c>
      <c r="N776" s="160">
        <f t="shared" si="357"/>
        <v>4490.5644999999995</v>
      </c>
      <c r="O776" s="161">
        <v>692.7</v>
      </c>
      <c r="P776" s="161">
        <v>3616.2644999999993</v>
      </c>
      <c r="Q776" s="161">
        <v>0</v>
      </c>
      <c r="R776" s="162">
        <v>181.6</v>
      </c>
      <c r="S776" s="164">
        <f t="shared" si="350"/>
        <v>-131.63550000000123</v>
      </c>
      <c r="T776" s="161">
        <f t="shared" si="350"/>
        <v>0</v>
      </c>
      <c r="U776" s="161">
        <f t="shared" si="350"/>
        <v>-131.63550000000077</v>
      </c>
      <c r="V776" s="161">
        <f t="shared" si="350"/>
        <v>0</v>
      </c>
      <c r="W776" s="163">
        <f t="shared" si="350"/>
        <v>0</v>
      </c>
      <c r="X776" s="160">
        <f t="shared" si="330"/>
        <v>97.152102894725431</v>
      </c>
      <c r="Y776" s="161">
        <f t="shared" si="330"/>
        <v>100</v>
      </c>
      <c r="Z776" s="161">
        <f t="shared" si="330"/>
        <v>96.48775314175937</v>
      </c>
      <c r="AA776" s="161">
        <f t="shared" si="330"/>
        <v>0</v>
      </c>
      <c r="AB776" s="162">
        <f t="shared" si="330"/>
        <v>100</v>
      </c>
      <c r="AC776" s="165"/>
      <c r="AD776" s="166"/>
      <c r="AE776" s="167"/>
    </row>
    <row r="777" spans="1:31" ht="12.95" customHeight="1" x14ac:dyDescent="0.25">
      <c r="A777" s="171">
        <v>1692</v>
      </c>
      <c r="B777" s="158">
        <v>769</v>
      </c>
      <c r="C777" s="159" t="s">
        <v>1905</v>
      </c>
      <c r="D777" s="160">
        <f t="shared" si="345"/>
        <v>2720.8</v>
      </c>
      <c r="E777" s="161">
        <v>1025.4000000000001</v>
      </c>
      <c r="F777" s="161">
        <v>1578.1</v>
      </c>
      <c r="G777" s="161">
        <v>117.3</v>
      </c>
      <c r="H777" s="162">
        <v>0</v>
      </c>
      <c r="I777" s="160">
        <f t="shared" si="347"/>
        <v>2731.4</v>
      </c>
      <c r="J777" s="161">
        <v>1025.4000000000001</v>
      </c>
      <c r="K777" s="161">
        <v>1578.1</v>
      </c>
      <c r="L777" s="161">
        <v>117.3</v>
      </c>
      <c r="M777" s="163">
        <v>10.6</v>
      </c>
      <c r="N777" s="160">
        <f t="shared" si="357"/>
        <v>2676.4917</v>
      </c>
      <c r="O777" s="161">
        <v>1025.4000000000001</v>
      </c>
      <c r="P777" s="161">
        <v>1523.1916999999999</v>
      </c>
      <c r="Q777" s="161">
        <v>117.3</v>
      </c>
      <c r="R777" s="162">
        <v>10.6</v>
      </c>
      <c r="S777" s="164">
        <f t="shared" si="350"/>
        <v>-54.908300000000054</v>
      </c>
      <c r="T777" s="161">
        <f t="shared" si="350"/>
        <v>0</v>
      </c>
      <c r="U777" s="161">
        <f t="shared" si="350"/>
        <v>-54.908300000000054</v>
      </c>
      <c r="V777" s="161">
        <f t="shared" si="350"/>
        <v>0</v>
      </c>
      <c r="W777" s="163">
        <f t="shared" si="350"/>
        <v>0</v>
      </c>
      <c r="X777" s="160">
        <f t="shared" si="330"/>
        <v>97.98973786336677</v>
      </c>
      <c r="Y777" s="161">
        <f t="shared" si="330"/>
        <v>100</v>
      </c>
      <c r="Z777" s="161">
        <f t="shared" si="330"/>
        <v>96.520607059121716</v>
      </c>
      <c r="AA777" s="161">
        <f t="shared" si="330"/>
        <v>100</v>
      </c>
      <c r="AB777" s="162">
        <f t="shared" si="330"/>
        <v>100</v>
      </c>
      <c r="AC777" s="165"/>
      <c r="AD777" s="166"/>
      <c r="AE777" s="167"/>
    </row>
    <row r="778" spans="1:31" ht="12.95" customHeight="1" x14ac:dyDescent="0.25">
      <c r="A778" s="171">
        <v>1686</v>
      </c>
      <c r="B778" s="158">
        <v>770</v>
      </c>
      <c r="C778" s="159" t="s">
        <v>1906</v>
      </c>
      <c r="D778" s="160">
        <f t="shared" si="345"/>
        <v>2556.7999999999997</v>
      </c>
      <c r="E778" s="161">
        <v>1007.3</v>
      </c>
      <c r="F778" s="161">
        <v>1525.3</v>
      </c>
      <c r="G778" s="161">
        <v>24.2</v>
      </c>
      <c r="H778" s="162">
        <v>0</v>
      </c>
      <c r="I778" s="160">
        <f t="shared" si="347"/>
        <v>2587.9</v>
      </c>
      <c r="J778" s="161">
        <v>1007.3</v>
      </c>
      <c r="K778" s="161">
        <v>1525.3000000000002</v>
      </c>
      <c r="L778" s="161">
        <v>24.2</v>
      </c>
      <c r="M778" s="163">
        <v>31.1</v>
      </c>
      <c r="N778" s="160">
        <f t="shared" si="357"/>
        <v>2553.5386999999996</v>
      </c>
      <c r="O778" s="161">
        <v>1007.3</v>
      </c>
      <c r="P778" s="161">
        <v>1490.9386999999999</v>
      </c>
      <c r="Q778" s="161">
        <v>24.2</v>
      </c>
      <c r="R778" s="162">
        <v>31.1</v>
      </c>
      <c r="S778" s="164">
        <f t="shared" si="350"/>
        <v>-34.361300000000483</v>
      </c>
      <c r="T778" s="161">
        <f t="shared" si="350"/>
        <v>0</v>
      </c>
      <c r="U778" s="161">
        <f t="shared" si="350"/>
        <v>-34.361300000000256</v>
      </c>
      <c r="V778" s="161">
        <f t="shared" si="350"/>
        <v>0</v>
      </c>
      <c r="W778" s="163">
        <f t="shared" si="350"/>
        <v>0</v>
      </c>
      <c r="X778" s="160">
        <f t="shared" si="330"/>
        <v>98.672232311913106</v>
      </c>
      <c r="Y778" s="161">
        <f t="shared" si="330"/>
        <v>100</v>
      </c>
      <c r="Z778" s="161">
        <f t="shared" si="330"/>
        <v>97.747243165278945</v>
      </c>
      <c r="AA778" s="161">
        <f t="shared" si="330"/>
        <v>100</v>
      </c>
      <c r="AB778" s="162">
        <f t="shared" si="330"/>
        <v>100</v>
      </c>
      <c r="AC778" s="165"/>
      <c r="AD778" s="166"/>
      <c r="AE778" s="167"/>
    </row>
    <row r="779" spans="1:31" ht="12.95" customHeight="1" x14ac:dyDescent="0.25">
      <c r="A779" s="171">
        <v>1693</v>
      </c>
      <c r="B779" s="158">
        <v>771</v>
      </c>
      <c r="C779" s="159" t="s">
        <v>1907</v>
      </c>
      <c r="D779" s="160">
        <f t="shared" si="345"/>
        <v>2138</v>
      </c>
      <c r="E779" s="161">
        <v>1006.6</v>
      </c>
      <c r="F779" s="161">
        <v>1131.4000000000001</v>
      </c>
      <c r="G779" s="161">
        <v>0</v>
      </c>
      <c r="H779" s="162">
        <v>0</v>
      </c>
      <c r="I779" s="160">
        <f t="shared" si="347"/>
        <v>2149.4</v>
      </c>
      <c r="J779" s="161">
        <v>1006.6</v>
      </c>
      <c r="K779" s="161">
        <v>1131.4000000000001</v>
      </c>
      <c r="L779" s="161">
        <v>0</v>
      </c>
      <c r="M779" s="163">
        <v>11.4</v>
      </c>
      <c r="N779" s="160">
        <f t="shared" si="357"/>
        <v>2133.9709000000003</v>
      </c>
      <c r="O779" s="161">
        <v>1006.6</v>
      </c>
      <c r="P779" s="161">
        <v>1115.9709</v>
      </c>
      <c r="Q779" s="161">
        <v>0</v>
      </c>
      <c r="R779" s="162">
        <v>11.4</v>
      </c>
      <c r="S779" s="164">
        <f t="shared" si="350"/>
        <v>-15.429099999999835</v>
      </c>
      <c r="T779" s="161">
        <f t="shared" si="350"/>
        <v>0</v>
      </c>
      <c r="U779" s="161">
        <f t="shared" si="350"/>
        <v>-15.429100000000062</v>
      </c>
      <c r="V779" s="161">
        <f t="shared" si="350"/>
        <v>0</v>
      </c>
      <c r="W779" s="163">
        <f t="shared" si="350"/>
        <v>0</v>
      </c>
      <c r="X779" s="160">
        <f t="shared" si="330"/>
        <v>99.28216711640458</v>
      </c>
      <c r="Y779" s="161">
        <f t="shared" si="330"/>
        <v>100</v>
      </c>
      <c r="Z779" s="161">
        <f t="shared" si="330"/>
        <v>98.636282481880855</v>
      </c>
      <c r="AA779" s="161">
        <f t="shared" si="330"/>
        <v>0</v>
      </c>
      <c r="AB779" s="162">
        <f t="shared" si="330"/>
        <v>100</v>
      </c>
      <c r="AC779" s="165"/>
      <c r="AD779" s="166"/>
      <c r="AE779" s="167"/>
    </row>
    <row r="780" spans="1:31" ht="12.95" customHeight="1" x14ac:dyDescent="0.25">
      <c r="A780" s="171">
        <v>1694</v>
      </c>
      <c r="B780" s="158">
        <v>772</v>
      </c>
      <c r="C780" s="159" t="s">
        <v>1639</v>
      </c>
      <c r="D780" s="160">
        <f t="shared" si="345"/>
        <v>2447.6999999999998</v>
      </c>
      <c r="E780" s="161">
        <v>942.5</v>
      </c>
      <c r="F780" s="161">
        <v>1505.2</v>
      </c>
      <c r="G780" s="161">
        <v>0</v>
      </c>
      <c r="H780" s="162">
        <v>0</v>
      </c>
      <c r="I780" s="160">
        <f t="shared" si="347"/>
        <v>2480</v>
      </c>
      <c r="J780" s="161">
        <v>942.5</v>
      </c>
      <c r="K780" s="161">
        <v>1505.2</v>
      </c>
      <c r="L780" s="161">
        <v>0</v>
      </c>
      <c r="M780" s="163">
        <v>32.299999999999997</v>
      </c>
      <c r="N780" s="160">
        <f t="shared" si="357"/>
        <v>2304.9547000000002</v>
      </c>
      <c r="O780" s="161">
        <v>942.5</v>
      </c>
      <c r="P780" s="161">
        <v>1330.1547</v>
      </c>
      <c r="Q780" s="161">
        <v>0</v>
      </c>
      <c r="R780" s="162">
        <v>32.299999999999997</v>
      </c>
      <c r="S780" s="164">
        <f t="shared" si="350"/>
        <v>-175.04529999999977</v>
      </c>
      <c r="T780" s="161">
        <f t="shared" si="350"/>
        <v>0</v>
      </c>
      <c r="U780" s="161">
        <f t="shared" si="350"/>
        <v>-175.0453</v>
      </c>
      <c r="V780" s="161">
        <f t="shared" si="350"/>
        <v>0</v>
      </c>
      <c r="W780" s="163">
        <f t="shared" si="350"/>
        <v>0</v>
      </c>
      <c r="X780" s="160">
        <f t="shared" si="330"/>
        <v>92.941721774193553</v>
      </c>
      <c r="Y780" s="161">
        <f t="shared" si="330"/>
        <v>100</v>
      </c>
      <c r="Z780" s="161">
        <f t="shared" si="330"/>
        <v>88.37062848790859</v>
      </c>
      <c r="AA780" s="161">
        <f t="shared" si="330"/>
        <v>0</v>
      </c>
      <c r="AB780" s="162">
        <f t="shared" si="330"/>
        <v>100</v>
      </c>
      <c r="AC780" s="165"/>
      <c r="AD780" s="166"/>
      <c r="AE780" s="167"/>
    </row>
    <row r="781" spans="1:31" ht="12.95" customHeight="1" x14ac:dyDescent="0.25">
      <c r="A781" s="171">
        <v>1695</v>
      </c>
      <c r="B781" s="158">
        <v>773</v>
      </c>
      <c r="C781" s="159" t="s">
        <v>1447</v>
      </c>
      <c r="D781" s="160">
        <f t="shared" si="345"/>
        <v>1765.7</v>
      </c>
      <c r="E781" s="161">
        <v>917.7</v>
      </c>
      <c r="F781" s="161">
        <v>822.3</v>
      </c>
      <c r="G781" s="161">
        <v>25.7</v>
      </c>
      <c r="H781" s="162">
        <v>0</v>
      </c>
      <c r="I781" s="160">
        <f t="shared" si="347"/>
        <v>1778.8</v>
      </c>
      <c r="J781" s="161">
        <v>917.7</v>
      </c>
      <c r="K781" s="161">
        <v>822.3</v>
      </c>
      <c r="L781" s="161">
        <v>25.7</v>
      </c>
      <c r="M781" s="163">
        <v>13.1</v>
      </c>
      <c r="N781" s="160">
        <f t="shared" si="357"/>
        <v>1671.6509000000001</v>
      </c>
      <c r="O781" s="161">
        <v>917.7</v>
      </c>
      <c r="P781" s="161">
        <v>715.15090000000009</v>
      </c>
      <c r="Q781" s="161">
        <v>25.7</v>
      </c>
      <c r="R781" s="162">
        <v>13.1</v>
      </c>
      <c r="S781" s="164">
        <f t="shared" si="350"/>
        <v>-107.14909999999986</v>
      </c>
      <c r="T781" s="161">
        <f t="shared" si="350"/>
        <v>0</v>
      </c>
      <c r="U781" s="161">
        <f t="shared" si="350"/>
        <v>-107.14909999999986</v>
      </c>
      <c r="V781" s="161">
        <f t="shared" si="350"/>
        <v>0</v>
      </c>
      <c r="W781" s="163">
        <f t="shared" si="350"/>
        <v>0</v>
      </c>
      <c r="X781" s="160">
        <f t="shared" si="330"/>
        <v>93.976326737126158</v>
      </c>
      <c r="Y781" s="161">
        <f t="shared" si="330"/>
        <v>100</v>
      </c>
      <c r="Z781" s="161">
        <f t="shared" si="330"/>
        <v>86.969585309497759</v>
      </c>
      <c r="AA781" s="161">
        <f t="shared" si="330"/>
        <v>100</v>
      </c>
      <c r="AB781" s="162">
        <f t="shared" si="330"/>
        <v>100</v>
      </c>
      <c r="AC781" s="165"/>
      <c r="AD781" s="166"/>
      <c r="AE781" s="167"/>
    </row>
    <row r="782" spans="1:31" ht="12.95" customHeight="1" x14ac:dyDescent="0.25">
      <c r="A782" s="171">
        <v>1696</v>
      </c>
      <c r="B782" s="158">
        <v>774</v>
      </c>
      <c r="C782" s="159" t="s">
        <v>1908</v>
      </c>
      <c r="D782" s="160">
        <f t="shared" si="345"/>
        <v>1531.1999999999998</v>
      </c>
      <c r="E782" s="161">
        <v>736.4</v>
      </c>
      <c r="F782" s="161">
        <v>794.8</v>
      </c>
      <c r="G782" s="161">
        <v>0</v>
      </c>
      <c r="H782" s="162">
        <v>0</v>
      </c>
      <c r="I782" s="160">
        <f t="shared" si="347"/>
        <v>1550.6000000000001</v>
      </c>
      <c r="J782" s="161">
        <v>736.4</v>
      </c>
      <c r="K782" s="161">
        <v>794.80000000000007</v>
      </c>
      <c r="L782" s="161">
        <v>0</v>
      </c>
      <c r="M782" s="163">
        <v>19.399999999999999</v>
      </c>
      <c r="N782" s="160">
        <f t="shared" si="357"/>
        <v>1519.4807000000001</v>
      </c>
      <c r="O782" s="161">
        <v>736.4</v>
      </c>
      <c r="P782" s="161">
        <v>763.6807</v>
      </c>
      <c r="Q782" s="161">
        <v>0</v>
      </c>
      <c r="R782" s="162">
        <v>19.399999999999999</v>
      </c>
      <c r="S782" s="164">
        <f t="shared" si="350"/>
        <v>-31.119300000000067</v>
      </c>
      <c r="T782" s="161">
        <f t="shared" si="350"/>
        <v>0</v>
      </c>
      <c r="U782" s="161">
        <f t="shared" si="350"/>
        <v>-31.119300000000067</v>
      </c>
      <c r="V782" s="161">
        <f t="shared" si="350"/>
        <v>0</v>
      </c>
      <c r="W782" s="163">
        <f t="shared" si="350"/>
        <v>0</v>
      </c>
      <c r="X782" s="160">
        <f t="shared" si="330"/>
        <v>97.993080098026567</v>
      </c>
      <c r="Y782" s="161">
        <f t="shared" si="330"/>
        <v>100</v>
      </c>
      <c r="Z782" s="161">
        <f t="shared" si="330"/>
        <v>96.084637644690488</v>
      </c>
      <c r="AA782" s="161">
        <f t="shared" si="330"/>
        <v>0</v>
      </c>
      <c r="AB782" s="162">
        <f t="shared" si="330"/>
        <v>100</v>
      </c>
      <c r="AC782" s="165"/>
      <c r="AD782" s="166"/>
      <c r="AE782" s="167"/>
    </row>
    <row r="783" spans="1:31" ht="12.95" customHeight="1" x14ac:dyDescent="0.25">
      <c r="A783" s="171">
        <v>1697</v>
      </c>
      <c r="B783" s="158">
        <v>775</v>
      </c>
      <c r="C783" s="159" t="s">
        <v>1366</v>
      </c>
      <c r="D783" s="160">
        <f t="shared" si="345"/>
        <v>5489.2</v>
      </c>
      <c r="E783" s="161">
        <v>1426</v>
      </c>
      <c r="F783" s="161">
        <v>4063.2</v>
      </c>
      <c r="G783" s="161">
        <v>0</v>
      </c>
      <c r="H783" s="162">
        <v>0</v>
      </c>
      <c r="I783" s="160">
        <f t="shared" si="347"/>
        <v>5551.4</v>
      </c>
      <c r="J783" s="161">
        <v>1426</v>
      </c>
      <c r="K783" s="161">
        <v>4063.2</v>
      </c>
      <c r="L783" s="161">
        <v>0</v>
      </c>
      <c r="M783" s="163">
        <v>62.2</v>
      </c>
      <c r="N783" s="160">
        <f t="shared" si="357"/>
        <v>4874.1216999999997</v>
      </c>
      <c r="O783" s="161">
        <v>1426</v>
      </c>
      <c r="P783" s="161">
        <v>3385.9216999999999</v>
      </c>
      <c r="Q783" s="161">
        <v>0</v>
      </c>
      <c r="R783" s="162">
        <v>62.2</v>
      </c>
      <c r="S783" s="164">
        <f t="shared" si="350"/>
        <v>-677.27829999999994</v>
      </c>
      <c r="T783" s="161">
        <f t="shared" si="350"/>
        <v>0</v>
      </c>
      <c r="U783" s="161">
        <f t="shared" si="350"/>
        <v>-677.27829999999994</v>
      </c>
      <c r="V783" s="161">
        <f t="shared" si="350"/>
        <v>0</v>
      </c>
      <c r="W783" s="163">
        <f t="shared" si="350"/>
        <v>0</v>
      </c>
      <c r="X783" s="160">
        <f t="shared" si="330"/>
        <v>87.799864898944406</v>
      </c>
      <c r="Y783" s="161">
        <f t="shared" si="330"/>
        <v>100</v>
      </c>
      <c r="Z783" s="161">
        <f t="shared" si="330"/>
        <v>83.331406280763929</v>
      </c>
      <c r="AA783" s="161">
        <f t="shared" si="330"/>
        <v>0</v>
      </c>
      <c r="AB783" s="162">
        <f t="shared" si="330"/>
        <v>100</v>
      </c>
      <c r="AC783" s="165"/>
      <c r="AD783" s="166"/>
      <c r="AE783" s="167"/>
    </row>
    <row r="784" spans="1:31" ht="12.95" customHeight="1" x14ac:dyDescent="0.25">
      <c r="A784" s="171">
        <v>1698</v>
      </c>
      <c r="B784" s="158">
        <v>776</v>
      </c>
      <c r="C784" s="159" t="s">
        <v>1909</v>
      </c>
      <c r="D784" s="160">
        <f t="shared" si="345"/>
        <v>3818.8</v>
      </c>
      <c r="E784" s="161">
        <v>1221.9000000000001</v>
      </c>
      <c r="F784" s="161">
        <v>2522.4</v>
      </c>
      <c r="G784" s="161">
        <v>74.5</v>
      </c>
      <c r="H784" s="162">
        <v>0</v>
      </c>
      <c r="I784" s="160">
        <f t="shared" si="347"/>
        <v>3873.6</v>
      </c>
      <c r="J784" s="161">
        <v>1221.9000000000001</v>
      </c>
      <c r="K784" s="161">
        <v>2522.3999999999996</v>
      </c>
      <c r="L784" s="161">
        <v>74.5</v>
      </c>
      <c r="M784" s="163">
        <v>54.8</v>
      </c>
      <c r="N784" s="160">
        <f t="shared" si="357"/>
        <v>3865.4466000000007</v>
      </c>
      <c r="O784" s="161">
        <v>1221.9000000000001</v>
      </c>
      <c r="P784" s="161">
        <v>2514.2466000000004</v>
      </c>
      <c r="Q784" s="161">
        <v>74.5</v>
      </c>
      <c r="R784" s="162">
        <v>54.8</v>
      </c>
      <c r="S784" s="164">
        <f t="shared" si="350"/>
        <v>-8.1533999999992375</v>
      </c>
      <c r="T784" s="161">
        <f t="shared" si="350"/>
        <v>0</v>
      </c>
      <c r="U784" s="161">
        <f t="shared" si="350"/>
        <v>-8.1533999999992375</v>
      </c>
      <c r="V784" s="161">
        <f t="shared" si="350"/>
        <v>0</v>
      </c>
      <c r="W784" s="163">
        <f t="shared" si="350"/>
        <v>0</v>
      </c>
      <c r="X784" s="160">
        <f t="shared" si="330"/>
        <v>99.789513630731122</v>
      </c>
      <c r="Y784" s="161">
        <f t="shared" si="330"/>
        <v>100</v>
      </c>
      <c r="Z784" s="161">
        <f t="shared" si="330"/>
        <v>99.676760228353984</v>
      </c>
      <c r="AA784" s="161">
        <f t="shared" si="330"/>
        <v>100</v>
      </c>
      <c r="AB784" s="162">
        <f t="shared" si="330"/>
        <v>100</v>
      </c>
      <c r="AC784" s="165"/>
      <c r="AD784" s="166"/>
      <c r="AE784" s="167"/>
    </row>
    <row r="785" spans="1:31" ht="12.95" customHeight="1" x14ac:dyDescent="0.25">
      <c r="A785" s="171">
        <v>1701</v>
      </c>
      <c r="B785" s="158">
        <v>777</v>
      </c>
      <c r="C785" s="159" t="s">
        <v>1910</v>
      </c>
      <c r="D785" s="160">
        <f t="shared" si="345"/>
        <v>1716.1000000000001</v>
      </c>
      <c r="E785" s="161">
        <v>767.2</v>
      </c>
      <c r="F785" s="161">
        <v>852.6</v>
      </c>
      <c r="G785" s="161">
        <v>96.3</v>
      </c>
      <c r="H785" s="162">
        <v>0</v>
      </c>
      <c r="I785" s="160">
        <f t="shared" si="347"/>
        <v>1739.5000000000002</v>
      </c>
      <c r="J785" s="161">
        <v>767.2</v>
      </c>
      <c r="K785" s="161">
        <v>852.6</v>
      </c>
      <c r="L785" s="161">
        <v>96.3</v>
      </c>
      <c r="M785" s="163">
        <v>23.4</v>
      </c>
      <c r="N785" s="160">
        <f t="shared" si="357"/>
        <v>1739.4988000000001</v>
      </c>
      <c r="O785" s="161">
        <v>767.2</v>
      </c>
      <c r="P785" s="161">
        <v>852.59879999999998</v>
      </c>
      <c r="Q785" s="161">
        <v>96.3</v>
      </c>
      <c r="R785" s="162">
        <v>23.4</v>
      </c>
      <c r="S785" s="164">
        <f t="shared" si="350"/>
        <v>-1.2000000001535227E-3</v>
      </c>
      <c r="T785" s="161">
        <f t="shared" si="350"/>
        <v>0</v>
      </c>
      <c r="U785" s="161">
        <f t="shared" si="350"/>
        <v>-1.2000000000398359E-3</v>
      </c>
      <c r="V785" s="161">
        <f t="shared" si="350"/>
        <v>0</v>
      </c>
      <c r="W785" s="163">
        <f t="shared" si="350"/>
        <v>0</v>
      </c>
      <c r="X785" s="160">
        <f t="shared" si="330"/>
        <v>99.999931014659367</v>
      </c>
      <c r="Y785" s="161">
        <f t="shared" si="330"/>
        <v>100</v>
      </c>
      <c r="Z785" s="161">
        <f t="shared" si="330"/>
        <v>99.999859254046441</v>
      </c>
      <c r="AA785" s="161">
        <f t="shared" si="330"/>
        <v>100</v>
      </c>
      <c r="AB785" s="162">
        <f t="shared" si="330"/>
        <v>100</v>
      </c>
      <c r="AC785" s="165"/>
      <c r="AD785" s="166"/>
      <c r="AE785" s="167"/>
    </row>
    <row r="786" spans="1:31" ht="12.95" customHeight="1" x14ac:dyDescent="0.25">
      <c r="A786" s="171">
        <v>1702</v>
      </c>
      <c r="B786" s="158">
        <v>780</v>
      </c>
      <c r="C786" s="159" t="s">
        <v>1911</v>
      </c>
      <c r="D786" s="160">
        <f>SUM(E786:H786)</f>
        <v>2140.3000000000002</v>
      </c>
      <c r="E786" s="161">
        <v>946.4</v>
      </c>
      <c r="F786" s="161">
        <v>1156.9000000000001</v>
      </c>
      <c r="G786" s="161">
        <v>37</v>
      </c>
      <c r="H786" s="162">
        <v>0</v>
      </c>
      <c r="I786" s="160">
        <f>SUM(J786:M786)</f>
        <v>2162.5</v>
      </c>
      <c r="J786" s="161">
        <v>946.4</v>
      </c>
      <c r="K786" s="161">
        <v>1156.9000000000001</v>
      </c>
      <c r="L786" s="161">
        <v>37</v>
      </c>
      <c r="M786" s="163">
        <v>22.2</v>
      </c>
      <c r="N786" s="160">
        <f>SUM(O786:R786)</f>
        <v>2162.4998999999998</v>
      </c>
      <c r="O786" s="161">
        <v>946.4</v>
      </c>
      <c r="P786" s="161">
        <v>1156.8998999999999</v>
      </c>
      <c r="Q786" s="161">
        <v>37</v>
      </c>
      <c r="R786" s="162">
        <v>22.2</v>
      </c>
      <c r="S786" s="164">
        <f>N786-I786</f>
        <v>-1.0000000020227162E-4</v>
      </c>
      <c r="T786" s="161">
        <f>O786-J786</f>
        <v>0</v>
      </c>
      <c r="U786" s="161">
        <f>P786-K786</f>
        <v>-1.0000000020227162E-4</v>
      </c>
      <c r="V786" s="161">
        <f>Q786-L786</f>
        <v>0</v>
      </c>
      <c r="W786" s="163">
        <f>R786-M786</f>
        <v>0</v>
      </c>
      <c r="X786" s="160">
        <f>IF(I786=0,0,N786/I786*100)</f>
        <v>99.999995375722534</v>
      </c>
      <c r="Y786" s="161">
        <f>IF(J786=0,0,O786/J786*100)</f>
        <v>100</v>
      </c>
      <c r="Z786" s="161">
        <f>IF(K786=0,0,P786/K786*100)</f>
        <v>99.999991356210543</v>
      </c>
      <c r="AA786" s="161">
        <f>IF(L786=0,0,Q786/L786*100)</f>
        <v>100</v>
      </c>
      <c r="AB786" s="162">
        <f>IF(M786=0,0,R786/M786*100)</f>
        <v>100</v>
      </c>
      <c r="AC786" s="165"/>
      <c r="AD786" s="166"/>
      <c r="AE786" s="167"/>
    </row>
    <row r="787" spans="1:31" ht="12.95" customHeight="1" x14ac:dyDescent="0.25">
      <c r="A787" s="171">
        <v>1703</v>
      </c>
      <c r="B787" s="158">
        <v>778</v>
      </c>
      <c r="C787" s="159" t="s">
        <v>1912</v>
      </c>
      <c r="D787" s="160">
        <f t="shared" si="345"/>
        <v>1481.6000000000001</v>
      </c>
      <c r="E787" s="161">
        <v>780.5</v>
      </c>
      <c r="F787" s="161">
        <v>605.70000000000005</v>
      </c>
      <c r="G787" s="161">
        <v>95.4</v>
      </c>
      <c r="H787" s="162">
        <v>0</v>
      </c>
      <c r="I787" s="160">
        <f t="shared" si="347"/>
        <v>1493.5</v>
      </c>
      <c r="J787" s="161">
        <v>780.5</v>
      </c>
      <c r="K787" s="161">
        <v>605.69999999999993</v>
      </c>
      <c r="L787" s="161">
        <v>95.4</v>
      </c>
      <c r="M787" s="163">
        <v>11.9</v>
      </c>
      <c r="N787" s="160">
        <f t="shared" si="357"/>
        <v>1450.9371000000001</v>
      </c>
      <c r="O787" s="161">
        <v>780.5</v>
      </c>
      <c r="P787" s="161">
        <v>563.13710000000003</v>
      </c>
      <c r="Q787" s="161">
        <v>95.4</v>
      </c>
      <c r="R787" s="162">
        <v>11.9</v>
      </c>
      <c r="S787" s="164">
        <f t="shared" si="350"/>
        <v>-42.5628999999999</v>
      </c>
      <c r="T787" s="161">
        <f t="shared" si="350"/>
        <v>0</v>
      </c>
      <c r="U787" s="161">
        <f t="shared" si="350"/>
        <v>-42.5628999999999</v>
      </c>
      <c r="V787" s="161">
        <f t="shared" si="350"/>
        <v>0</v>
      </c>
      <c r="W787" s="163">
        <f t="shared" si="350"/>
        <v>0</v>
      </c>
      <c r="X787" s="160">
        <f t="shared" si="330"/>
        <v>97.150123870103783</v>
      </c>
      <c r="Y787" s="161">
        <f t="shared" si="330"/>
        <v>100</v>
      </c>
      <c r="Z787" s="161">
        <f t="shared" si="330"/>
        <v>92.972940399537734</v>
      </c>
      <c r="AA787" s="161">
        <f t="shared" si="330"/>
        <v>100</v>
      </c>
      <c r="AB787" s="162">
        <f t="shared" si="330"/>
        <v>100</v>
      </c>
      <c r="AC787" s="165"/>
      <c r="AD787" s="166"/>
      <c r="AE787" s="167"/>
    </row>
    <row r="788" spans="1:31" ht="12.95" customHeight="1" x14ac:dyDescent="0.25">
      <c r="A788" s="171">
        <v>1704</v>
      </c>
      <c r="B788" s="158">
        <v>779</v>
      </c>
      <c r="C788" s="159" t="s">
        <v>1913</v>
      </c>
      <c r="D788" s="160">
        <f t="shared" si="345"/>
        <v>2578.1</v>
      </c>
      <c r="E788" s="161">
        <v>885.7</v>
      </c>
      <c r="F788" s="161">
        <v>1648.2</v>
      </c>
      <c r="G788" s="161">
        <v>44.2</v>
      </c>
      <c r="H788" s="162">
        <v>0</v>
      </c>
      <c r="I788" s="160">
        <f t="shared" si="347"/>
        <v>2595.9</v>
      </c>
      <c r="J788" s="161">
        <v>885.7</v>
      </c>
      <c r="K788" s="161">
        <v>1648.2</v>
      </c>
      <c r="L788" s="161">
        <v>44.2</v>
      </c>
      <c r="M788" s="163">
        <v>17.8</v>
      </c>
      <c r="N788" s="160">
        <f t="shared" si="357"/>
        <v>2368.9832000000001</v>
      </c>
      <c r="O788" s="161">
        <v>885.7</v>
      </c>
      <c r="P788" s="161">
        <v>1421.2832000000001</v>
      </c>
      <c r="Q788" s="161">
        <v>44.2</v>
      </c>
      <c r="R788" s="162">
        <v>17.8</v>
      </c>
      <c r="S788" s="164">
        <f t="shared" si="350"/>
        <v>-226.91679999999997</v>
      </c>
      <c r="T788" s="161">
        <f t="shared" si="350"/>
        <v>0</v>
      </c>
      <c r="U788" s="161">
        <f t="shared" si="350"/>
        <v>-226.91679999999997</v>
      </c>
      <c r="V788" s="161">
        <f t="shared" si="350"/>
        <v>0</v>
      </c>
      <c r="W788" s="163">
        <f t="shared" si="350"/>
        <v>0</v>
      </c>
      <c r="X788" s="160">
        <f t="shared" si="330"/>
        <v>91.25864632690012</v>
      </c>
      <c r="Y788" s="161">
        <f t="shared" si="330"/>
        <v>100</v>
      </c>
      <c r="Z788" s="161">
        <f t="shared" si="330"/>
        <v>86.23244751850504</v>
      </c>
      <c r="AA788" s="161">
        <f t="shared" si="330"/>
        <v>100</v>
      </c>
      <c r="AB788" s="162">
        <f t="shared" si="330"/>
        <v>100</v>
      </c>
      <c r="AC788" s="165"/>
      <c r="AD788" s="166"/>
      <c r="AE788" s="167"/>
    </row>
    <row r="789" spans="1:31" ht="12.95" customHeight="1" x14ac:dyDescent="0.25">
      <c r="A789" s="171">
        <v>1705</v>
      </c>
      <c r="B789" s="158">
        <v>781</v>
      </c>
      <c r="C789" s="159" t="s">
        <v>1914</v>
      </c>
      <c r="D789" s="160">
        <f t="shared" si="345"/>
        <v>3078.6</v>
      </c>
      <c r="E789" s="161">
        <v>1130.8</v>
      </c>
      <c r="F789" s="161">
        <v>1947.8</v>
      </c>
      <c r="G789" s="161">
        <v>0</v>
      </c>
      <c r="H789" s="162">
        <v>0</v>
      </c>
      <c r="I789" s="160">
        <f t="shared" si="347"/>
        <v>3131.1</v>
      </c>
      <c r="J789" s="161">
        <v>1130.8</v>
      </c>
      <c r="K789" s="161">
        <v>1947.8</v>
      </c>
      <c r="L789" s="161">
        <v>0</v>
      </c>
      <c r="M789" s="163">
        <v>52.5</v>
      </c>
      <c r="N789" s="160">
        <f t="shared" si="357"/>
        <v>3130.9834999999998</v>
      </c>
      <c r="O789" s="161">
        <v>1130.8</v>
      </c>
      <c r="P789" s="161">
        <v>1947.6834999999999</v>
      </c>
      <c r="Q789" s="161">
        <v>0</v>
      </c>
      <c r="R789" s="162">
        <v>52.5</v>
      </c>
      <c r="S789" s="164">
        <f t="shared" si="350"/>
        <v>-0.11650000000008731</v>
      </c>
      <c r="T789" s="161">
        <f t="shared" si="350"/>
        <v>0</v>
      </c>
      <c r="U789" s="161">
        <f t="shared" si="350"/>
        <v>-0.11650000000008731</v>
      </c>
      <c r="V789" s="161">
        <f t="shared" si="350"/>
        <v>0</v>
      </c>
      <c r="W789" s="163">
        <f t="shared" si="350"/>
        <v>0</v>
      </c>
      <c r="X789" s="160">
        <f t="shared" si="330"/>
        <v>99.996279262878858</v>
      </c>
      <c r="Y789" s="161">
        <f t="shared" si="330"/>
        <v>100</v>
      </c>
      <c r="Z789" s="161">
        <f t="shared" si="330"/>
        <v>99.994018893110166</v>
      </c>
      <c r="AA789" s="161">
        <f t="shared" si="330"/>
        <v>0</v>
      </c>
      <c r="AB789" s="162">
        <f t="shared" si="330"/>
        <v>100</v>
      </c>
      <c r="AC789" s="165"/>
      <c r="AD789" s="166"/>
      <c r="AE789" s="167"/>
    </row>
    <row r="790" spans="1:31" ht="12.95" customHeight="1" x14ac:dyDescent="0.25">
      <c r="A790" s="171">
        <v>1706</v>
      </c>
      <c r="B790" s="158">
        <v>782</v>
      </c>
      <c r="C790" s="159" t="s">
        <v>1915</v>
      </c>
      <c r="D790" s="160">
        <f t="shared" si="345"/>
        <v>4655.2</v>
      </c>
      <c r="E790" s="161">
        <v>974.5</v>
      </c>
      <c r="F790" s="161">
        <v>3680.7</v>
      </c>
      <c r="G790" s="161">
        <v>0</v>
      </c>
      <c r="H790" s="162">
        <v>0</v>
      </c>
      <c r="I790" s="160">
        <f t="shared" si="347"/>
        <v>4707.8999999999996</v>
      </c>
      <c r="J790" s="161">
        <v>974.5</v>
      </c>
      <c r="K790" s="161">
        <v>3680.7</v>
      </c>
      <c r="L790" s="161">
        <v>0</v>
      </c>
      <c r="M790" s="163">
        <v>52.7</v>
      </c>
      <c r="N790" s="160">
        <f t="shared" si="357"/>
        <v>4526.7784999999994</v>
      </c>
      <c r="O790" s="161">
        <v>974.5</v>
      </c>
      <c r="P790" s="161">
        <v>3499.5785000000001</v>
      </c>
      <c r="Q790" s="161">
        <v>0</v>
      </c>
      <c r="R790" s="162">
        <v>52.7</v>
      </c>
      <c r="S790" s="164">
        <f t="shared" si="350"/>
        <v>-181.1215000000002</v>
      </c>
      <c r="T790" s="161">
        <f t="shared" si="350"/>
        <v>0</v>
      </c>
      <c r="U790" s="161">
        <f t="shared" si="350"/>
        <v>-181.12149999999974</v>
      </c>
      <c r="V790" s="161">
        <f t="shared" si="350"/>
        <v>0</v>
      </c>
      <c r="W790" s="163">
        <f t="shared" si="350"/>
        <v>0</v>
      </c>
      <c r="X790" s="160">
        <f t="shared" ref="X790:AB853" si="358">IF(I790=0,0,N790/I790*100)</f>
        <v>96.152817604452096</v>
      </c>
      <c r="Y790" s="161">
        <f t="shared" si="358"/>
        <v>100</v>
      </c>
      <c r="Z790" s="161">
        <f t="shared" si="358"/>
        <v>95.079156138777961</v>
      </c>
      <c r="AA790" s="161">
        <f t="shared" si="358"/>
        <v>0</v>
      </c>
      <c r="AB790" s="162">
        <f t="shared" si="358"/>
        <v>100</v>
      </c>
      <c r="AC790" s="165"/>
      <c r="AD790" s="166"/>
      <c r="AE790" s="167"/>
    </row>
    <row r="791" spans="1:31" ht="12.95" customHeight="1" x14ac:dyDescent="0.25">
      <c r="A791" s="171">
        <v>1700</v>
      </c>
      <c r="B791" s="158">
        <v>783</v>
      </c>
      <c r="C791" s="159" t="s">
        <v>1916</v>
      </c>
      <c r="D791" s="160">
        <f t="shared" si="345"/>
        <v>16985.400000000001</v>
      </c>
      <c r="E791" s="161">
        <v>1522.4</v>
      </c>
      <c r="F791" s="161">
        <v>15463</v>
      </c>
      <c r="G791" s="161">
        <v>0</v>
      </c>
      <c r="H791" s="162">
        <v>0</v>
      </c>
      <c r="I791" s="160">
        <f t="shared" si="347"/>
        <v>17542.300000000003</v>
      </c>
      <c r="J791" s="161">
        <v>1522.4</v>
      </c>
      <c r="K791" s="161">
        <v>15463</v>
      </c>
      <c r="L791" s="161">
        <v>0</v>
      </c>
      <c r="M791" s="163">
        <v>556.9</v>
      </c>
      <c r="N791" s="160">
        <f t="shared" si="357"/>
        <v>17528.507300000001</v>
      </c>
      <c r="O791" s="161">
        <v>1522.4</v>
      </c>
      <c r="P791" s="161">
        <v>15449.2073</v>
      </c>
      <c r="Q791" s="161">
        <v>0</v>
      </c>
      <c r="R791" s="162">
        <v>556.9</v>
      </c>
      <c r="S791" s="164">
        <f t="shared" si="350"/>
        <v>-13.792700000001787</v>
      </c>
      <c r="T791" s="161">
        <f t="shared" si="350"/>
        <v>0</v>
      </c>
      <c r="U791" s="161">
        <f t="shared" si="350"/>
        <v>-13.792699999999968</v>
      </c>
      <c r="V791" s="161">
        <f t="shared" si="350"/>
        <v>0</v>
      </c>
      <c r="W791" s="163">
        <f t="shared" si="350"/>
        <v>0</v>
      </c>
      <c r="X791" s="160">
        <f t="shared" si="358"/>
        <v>99.921374620203736</v>
      </c>
      <c r="Y791" s="161">
        <f t="shared" si="358"/>
        <v>100</v>
      </c>
      <c r="Z791" s="161">
        <f t="shared" si="358"/>
        <v>99.910801914246917</v>
      </c>
      <c r="AA791" s="161">
        <f t="shared" si="358"/>
        <v>0</v>
      </c>
      <c r="AB791" s="162">
        <f t="shared" si="358"/>
        <v>100</v>
      </c>
      <c r="AC791" s="165"/>
      <c r="AD791" s="166"/>
      <c r="AE791" s="167"/>
    </row>
    <row r="792" spans="1:31" ht="12.95" customHeight="1" x14ac:dyDescent="0.25">
      <c r="A792" s="171">
        <v>1708</v>
      </c>
      <c r="B792" s="158">
        <v>784</v>
      </c>
      <c r="C792" s="159" t="s">
        <v>1917</v>
      </c>
      <c r="D792" s="160">
        <f t="shared" si="345"/>
        <v>2513.3000000000002</v>
      </c>
      <c r="E792" s="161">
        <v>748.1</v>
      </c>
      <c r="F792" s="161">
        <v>1765.2</v>
      </c>
      <c r="G792" s="161">
        <v>0</v>
      </c>
      <c r="H792" s="162">
        <v>0</v>
      </c>
      <c r="I792" s="160">
        <f t="shared" si="347"/>
        <v>2532.5</v>
      </c>
      <c r="J792" s="161">
        <v>748.1</v>
      </c>
      <c r="K792" s="161">
        <v>1765.2</v>
      </c>
      <c r="L792" s="161">
        <v>0</v>
      </c>
      <c r="M792" s="163">
        <v>19.200000000000003</v>
      </c>
      <c r="N792" s="160">
        <f t="shared" si="357"/>
        <v>2520.2909999999997</v>
      </c>
      <c r="O792" s="161">
        <v>748.1</v>
      </c>
      <c r="P792" s="161">
        <v>1752.991</v>
      </c>
      <c r="Q792" s="161">
        <v>0</v>
      </c>
      <c r="R792" s="162">
        <v>19.200000000000003</v>
      </c>
      <c r="S792" s="164">
        <f t="shared" si="350"/>
        <v>-12.209000000000287</v>
      </c>
      <c r="T792" s="161">
        <f t="shared" si="350"/>
        <v>0</v>
      </c>
      <c r="U792" s="161">
        <f t="shared" si="350"/>
        <v>-12.20900000000006</v>
      </c>
      <c r="V792" s="161">
        <f t="shared" si="350"/>
        <v>0</v>
      </c>
      <c r="W792" s="163">
        <f t="shared" si="350"/>
        <v>0</v>
      </c>
      <c r="X792" s="160">
        <f t="shared" si="358"/>
        <v>99.517907206317858</v>
      </c>
      <c r="Y792" s="161">
        <f t="shared" si="358"/>
        <v>100</v>
      </c>
      <c r="Z792" s="161">
        <f t="shared" si="358"/>
        <v>99.308350328574662</v>
      </c>
      <c r="AA792" s="161">
        <f t="shared" si="358"/>
        <v>0</v>
      </c>
      <c r="AB792" s="162">
        <f t="shared" si="358"/>
        <v>100</v>
      </c>
      <c r="AC792" s="165"/>
      <c r="AD792" s="166"/>
      <c r="AE792" s="167"/>
    </row>
    <row r="793" spans="1:31" ht="12.95" customHeight="1" x14ac:dyDescent="0.25">
      <c r="A793" s="171">
        <v>1709</v>
      </c>
      <c r="B793" s="158">
        <v>785</v>
      </c>
      <c r="C793" s="159" t="s">
        <v>1918</v>
      </c>
      <c r="D793" s="160">
        <f t="shared" si="345"/>
        <v>1798.6</v>
      </c>
      <c r="E793" s="161">
        <v>927.5</v>
      </c>
      <c r="F793" s="161">
        <v>871.1</v>
      </c>
      <c r="G793" s="161">
        <v>0</v>
      </c>
      <c r="H793" s="162">
        <v>0</v>
      </c>
      <c r="I793" s="160">
        <f t="shared" si="347"/>
        <v>1823.3</v>
      </c>
      <c r="J793" s="161">
        <v>927.5</v>
      </c>
      <c r="K793" s="161">
        <v>871.1</v>
      </c>
      <c r="L793" s="161">
        <v>0</v>
      </c>
      <c r="M793" s="163">
        <v>24.7</v>
      </c>
      <c r="N793" s="160">
        <f t="shared" si="357"/>
        <v>1823.2175</v>
      </c>
      <c r="O793" s="161">
        <v>927.5</v>
      </c>
      <c r="P793" s="161">
        <v>871.01749999999993</v>
      </c>
      <c r="Q793" s="161">
        <v>0</v>
      </c>
      <c r="R793" s="162">
        <v>24.7</v>
      </c>
      <c r="S793" s="164">
        <f t="shared" si="350"/>
        <v>-8.249999999998181E-2</v>
      </c>
      <c r="T793" s="161">
        <f t="shared" si="350"/>
        <v>0</v>
      </c>
      <c r="U793" s="161">
        <f t="shared" si="350"/>
        <v>-8.2500000000095497E-2</v>
      </c>
      <c r="V793" s="161">
        <f t="shared" si="350"/>
        <v>0</v>
      </c>
      <c r="W793" s="163">
        <f t="shared" si="350"/>
        <v>0</v>
      </c>
      <c r="X793" s="160">
        <f t="shared" si="358"/>
        <v>99.995475237207259</v>
      </c>
      <c r="Y793" s="161">
        <f t="shared" si="358"/>
        <v>100</v>
      </c>
      <c r="Z793" s="161">
        <f t="shared" si="358"/>
        <v>99.990529215933861</v>
      </c>
      <c r="AA793" s="161">
        <f t="shared" si="358"/>
        <v>0</v>
      </c>
      <c r="AB793" s="162">
        <f t="shared" si="358"/>
        <v>100</v>
      </c>
      <c r="AC793" s="165"/>
      <c r="AD793" s="166"/>
      <c r="AE793" s="167"/>
    </row>
    <row r="794" spans="1:31" ht="12.95" customHeight="1" x14ac:dyDescent="0.25">
      <c r="A794" s="171">
        <v>1707</v>
      </c>
      <c r="B794" s="158">
        <v>787</v>
      </c>
      <c r="C794" s="159" t="s">
        <v>1919</v>
      </c>
      <c r="D794" s="160">
        <f>SUM(E794:H794)</f>
        <v>1638</v>
      </c>
      <c r="E794" s="161">
        <v>450.6</v>
      </c>
      <c r="F794" s="161">
        <v>1187.4000000000001</v>
      </c>
      <c r="G794" s="161">
        <v>0</v>
      </c>
      <c r="H794" s="162">
        <v>0</v>
      </c>
      <c r="I794" s="160">
        <f>SUM(J794:M794)</f>
        <v>1682.8</v>
      </c>
      <c r="J794" s="161">
        <v>450.6</v>
      </c>
      <c r="K794" s="161">
        <v>1187.3999999999999</v>
      </c>
      <c r="L794" s="161">
        <v>0</v>
      </c>
      <c r="M794" s="163">
        <v>44.8</v>
      </c>
      <c r="N794" s="160">
        <f>SUM(O794:R794)</f>
        <v>1635.7802999999997</v>
      </c>
      <c r="O794" s="161">
        <v>450.6</v>
      </c>
      <c r="P794" s="161">
        <v>1140.3802999999998</v>
      </c>
      <c r="Q794" s="161">
        <v>0</v>
      </c>
      <c r="R794" s="162">
        <v>44.8</v>
      </c>
      <c r="S794" s="164">
        <f>N794-I794</f>
        <v>-47.019700000000284</v>
      </c>
      <c r="T794" s="161">
        <f>O794-J794</f>
        <v>0</v>
      </c>
      <c r="U794" s="161">
        <f>P794-K794</f>
        <v>-47.019700000000057</v>
      </c>
      <c r="V794" s="161">
        <f>Q794-L794</f>
        <v>0</v>
      </c>
      <c r="W794" s="163">
        <f>R794-M794</f>
        <v>0</v>
      </c>
      <c r="X794" s="160">
        <f>IF(I794=0,0,N794/I794*100)</f>
        <v>97.205865224625612</v>
      </c>
      <c r="Y794" s="161">
        <f>IF(J794=0,0,O794/J794*100)</f>
        <v>100</v>
      </c>
      <c r="Z794" s="161">
        <f>IF(K794=0,0,P794/K794*100)</f>
        <v>96.040112851608555</v>
      </c>
      <c r="AA794" s="161">
        <f>IF(L794=0,0,Q794/L794*100)</f>
        <v>0</v>
      </c>
      <c r="AB794" s="162">
        <f>IF(M794=0,0,R794/M794*100)</f>
        <v>100</v>
      </c>
      <c r="AC794" s="165"/>
      <c r="AD794" s="166"/>
      <c r="AE794" s="167"/>
    </row>
    <row r="795" spans="1:31" ht="12.95" customHeight="1" x14ac:dyDescent="0.25">
      <c r="A795" s="171">
        <v>1710</v>
      </c>
      <c r="B795" s="158">
        <v>786</v>
      </c>
      <c r="C795" s="159" t="s">
        <v>1920</v>
      </c>
      <c r="D795" s="160">
        <f t="shared" si="345"/>
        <v>1439.4</v>
      </c>
      <c r="E795" s="161">
        <v>965.2</v>
      </c>
      <c r="F795" s="161">
        <v>474.2</v>
      </c>
      <c r="G795" s="161">
        <v>0</v>
      </c>
      <c r="H795" s="162">
        <v>0</v>
      </c>
      <c r="I795" s="160">
        <f t="shared" si="347"/>
        <v>1452.6000000000001</v>
      </c>
      <c r="J795" s="161">
        <v>965.2</v>
      </c>
      <c r="K795" s="161">
        <v>474.2</v>
      </c>
      <c r="L795" s="161">
        <v>0</v>
      </c>
      <c r="M795" s="163">
        <v>13.2</v>
      </c>
      <c r="N795" s="160">
        <f t="shared" si="357"/>
        <v>1373.8265000000001</v>
      </c>
      <c r="O795" s="161">
        <v>965.2</v>
      </c>
      <c r="P795" s="161">
        <v>395.42649999999998</v>
      </c>
      <c r="Q795" s="161">
        <v>0</v>
      </c>
      <c r="R795" s="162">
        <v>13.2</v>
      </c>
      <c r="S795" s="164">
        <f t="shared" si="350"/>
        <v>-78.773500000000013</v>
      </c>
      <c r="T795" s="161">
        <f t="shared" si="350"/>
        <v>0</v>
      </c>
      <c r="U795" s="161">
        <f t="shared" si="350"/>
        <v>-78.773500000000013</v>
      </c>
      <c r="V795" s="161">
        <f t="shared" si="350"/>
        <v>0</v>
      </c>
      <c r="W795" s="163">
        <f t="shared" si="350"/>
        <v>0</v>
      </c>
      <c r="X795" s="160">
        <f t="shared" si="358"/>
        <v>94.577068704392119</v>
      </c>
      <c r="Y795" s="161">
        <f t="shared" si="358"/>
        <v>100</v>
      </c>
      <c r="Z795" s="161">
        <f t="shared" si="358"/>
        <v>83.388127372416704</v>
      </c>
      <c r="AA795" s="161">
        <f t="shared" si="358"/>
        <v>0</v>
      </c>
      <c r="AB795" s="162">
        <f t="shared" si="358"/>
        <v>100</v>
      </c>
      <c r="AC795" s="165"/>
      <c r="AD795" s="166"/>
      <c r="AE795" s="167"/>
    </row>
    <row r="796" spans="1:31" ht="12.95" customHeight="1" x14ac:dyDescent="0.25">
      <c r="A796" s="171">
        <v>1712</v>
      </c>
      <c r="B796" s="158">
        <v>788</v>
      </c>
      <c r="C796" s="159" t="s">
        <v>1921</v>
      </c>
      <c r="D796" s="160">
        <f t="shared" si="345"/>
        <v>3817</v>
      </c>
      <c r="E796" s="161">
        <v>1278</v>
      </c>
      <c r="F796" s="161">
        <v>2447.9</v>
      </c>
      <c r="G796" s="161">
        <v>91.1</v>
      </c>
      <c r="H796" s="162">
        <v>0</v>
      </c>
      <c r="I796" s="160">
        <f t="shared" si="347"/>
        <v>3862.2</v>
      </c>
      <c r="J796" s="161">
        <v>1278</v>
      </c>
      <c r="K796" s="161">
        <v>2447.9</v>
      </c>
      <c r="L796" s="161">
        <v>91.1</v>
      </c>
      <c r="M796" s="163">
        <v>45.2</v>
      </c>
      <c r="N796" s="160">
        <f t="shared" si="357"/>
        <v>3850.4373999999998</v>
      </c>
      <c r="O796" s="161">
        <v>1278</v>
      </c>
      <c r="P796" s="161">
        <v>2436.1374000000001</v>
      </c>
      <c r="Q796" s="161">
        <v>91.1</v>
      </c>
      <c r="R796" s="162">
        <v>45.2</v>
      </c>
      <c r="S796" s="164">
        <f t="shared" si="350"/>
        <v>-11.76260000000002</v>
      </c>
      <c r="T796" s="161">
        <f t="shared" si="350"/>
        <v>0</v>
      </c>
      <c r="U796" s="161">
        <f t="shared" si="350"/>
        <v>-11.76260000000002</v>
      </c>
      <c r="V796" s="161">
        <f t="shared" si="350"/>
        <v>0</v>
      </c>
      <c r="W796" s="163">
        <f t="shared" si="350"/>
        <v>0</v>
      </c>
      <c r="X796" s="160">
        <f t="shared" si="358"/>
        <v>99.695443011754961</v>
      </c>
      <c r="Y796" s="161">
        <f t="shared" si="358"/>
        <v>100</v>
      </c>
      <c r="Z796" s="161">
        <f t="shared" si="358"/>
        <v>99.519482004983857</v>
      </c>
      <c r="AA796" s="161">
        <f t="shared" si="358"/>
        <v>100</v>
      </c>
      <c r="AB796" s="162">
        <f t="shared" si="358"/>
        <v>100</v>
      </c>
      <c r="AC796" s="165"/>
      <c r="AD796" s="166"/>
      <c r="AE796" s="167"/>
    </row>
    <row r="797" spans="1:31" ht="12.95" customHeight="1" x14ac:dyDescent="0.25">
      <c r="A797" s="171">
        <v>1711</v>
      </c>
      <c r="B797" s="158">
        <v>789</v>
      </c>
      <c r="C797" s="159" t="s">
        <v>1768</v>
      </c>
      <c r="D797" s="160">
        <f t="shared" si="345"/>
        <v>3415.7000000000003</v>
      </c>
      <c r="E797" s="161">
        <v>1026.9000000000001</v>
      </c>
      <c r="F797" s="161">
        <v>2388.8000000000002</v>
      </c>
      <c r="G797" s="161">
        <v>0</v>
      </c>
      <c r="H797" s="162">
        <v>0</v>
      </c>
      <c r="I797" s="160">
        <f t="shared" si="347"/>
        <v>3451.8</v>
      </c>
      <c r="J797" s="161">
        <v>1026.9000000000001</v>
      </c>
      <c r="K797" s="161">
        <v>2388.8000000000002</v>
      </c>
      <c r="L797" s="161">
        <v>0</v>
      </c>
      <c r="M797" s="163">
        <v>36.1</v>
      </c>
      <c r="N797" s="160">
        <f t="shared" si="357"/>
        <v>3451.6466</v>
      </c>
      <c r="O797" s="161">
        <v>1026.9000000000001</v>
      </c>
      <c r="P797" s="161">
        <v>2388.6466</v>
      </c>
      <c r="Q797" s="161">
        <v>0</v>
      </c>
      <c r="R797" s="162">
        <v>36.1</v>
      </c>
      <c r="S797" s="164">
        <f t="shared" si="350"/>
        <v>-0.15340000000014697</v>
      </c>
      <c r="T797" s="161">
        <f t="shared" si="350"/>
        <v>0</v>
      </c>
      <c r="U797" s="161">
        <f t="shared" si="350"/>
        <v>-0.15340000000014697</v>
      </c>
      <c r="V797" s="161">
        <f t="shared" si="350"/>
        <v>0</v>
      </c>
      <c r="W797" s="163">
        <f t="shared" si="350"/>
        <v>0</v>
      </c>
      <c r="X797" s="160">
        <f t="shared" si="358"/>
        <v>99.995555941827448</v>
      </c>
      <c r="Y797" s="161">
        <f t="shared" si="358"/>
        <v>100</v>
      </c>
      <c r="Z797" s="161">
        <f t="shared" si="358"/>
        <v>99.993578365706625</v>
      </c>
      <c r="AA797" s="161">
        <f t="shared" si="358"/>
        <v>0</v>
      </c>
      <c r="AB797" s="162">
        <f t="shared" si="358"/>
        <v>100</v>
      </c>
      <c r="AC797" s="165"/>
      <c r="AD797" s="166"/>
      <c r="AE797" s="167"/>
    </row>
    <row r="798" spans="1:31" ht="12.95" customHeight="1" x14ac:dyDescent="0.25">
      <c r="A798" s="171">
        <v>1713</v>
      </c>
      <c r="B798" s="158">
        <v>790</v>
      </c>
      <c r="C798" s="159" t="s">
        <v>1922</v>
      </c>
      <c r="D798" s="160">
        <f t="shared" si="345"/>
        <v>3429.4999999999995</v>
      </c>
      <c r="E798" s="161">
        <v>1115.3</v>
      </c>
      <c r="F798" s="161">
        <v>2210.6</v>
      </c>
      <c r="G798" s="161">
        <v>103.6</v>
      </c>
      <c r="H798" s="162">
        <v>0</v>
      </c>
      <c r="I798" s="160">
        <f t="shared" si="347"/>
        <v>3480.5999999999995</v>
      </c>
      <c r="J798" s="161">
        <v>1115.3</v>
      </c>
      <c r="K798" s="161">
        <v>2210.6</v>
      </c>
      <c r="L798" s="161">
        <v>103.6</v>
      </c>
      <c r="M798" s="163">
        <v>51.1</v>
      </c>
      <c r="N798" s="160">
        <f t="shared" si="357"/>
        <v>3319.9475999999995</v>
      </c>
      <c r="O798" s="161">
        <v>1115.3</v>
      </c>
      <c r="P798" s="161">
        <v>2049.9476</v>
      </c>
      <c r="Q798" s="161">
        <v>103.6</v>
      </c>
      <c r="R798" s="162">
        <v>51.1</v>
      </c>
      <c r="S798" s="164">
        <f t="shared" si="350"/>
        <v>-160.65239999999994</v>
      </c>
      <c r="T798" s="161">
        <f t="shared" si="350"/>
        <v>0</v>
      </c>
      <c r="U798" s="161">
        <f t="shared" si="350"/>
        <v>-160.65239999999994</v>
      </c>
      <c r="V798" s="161">
        <f t="shared" si="350"/>
        <v>0</v>
      </c>
      <c r="W798" s="163">
        <f t="shared" si="350"/>
        <v>0</v>
      </c>
      <c r="X798" s="160">
        <f t="shared" si="358"/>
        <v>95.384347526288565</v>
      </c>
      <c r="Y798" s="161">
        <f t="shared" si="358"/>
        <v>100</v>
      </c>
      <c r="Z798" s="161">
        <f t="shared" si="358"/>
        <v>92.732633674115633</v>
      </c>
      <c r="AA798" s="161">
        <f t="shared" si="358"/>
        <v>100</v>
      </c>
      <c r="AB798" s="162">
        <f t="shared" si="358"/>
        <v>100</v>
      </c>
      <c r="AC798" s="165"/>
      <c r="AD798" s="166"/>
      <c r="AE798" s="167"/>
    </row>
    <row r="799" spans="1:31" ht="6" customHeight="1" x14ac:dyDescent="0.25">
      <c r="A799" s="158"/>
      <c r="B799" s="158">
        <v>791</v>
      </c>
      <c r="C799" s="159"/>
      <c r="D799" s="160"/>
      <c r="E799" s="161"/>
      <c r="F799" s="161"/>
      <c r="G799" s="161"/>
      <c r="H799" s="162"/>
      <c r="I799" s="160"/>
      <c r="J799" s="161"/>
      <c r="K799" s="161"/>
      <c r="L799" s="161"/>
      <c r="M799" s="163">
        <v>0</v>
      </c>
      <c r="N799" s="160"/>
      <c r="O799" s="161"/>
      <c r="P799" s="161"/>
      <c r="Q799" s="161"/>
      <c r="R799" s="162"/>
      <c r="S799" s="164"/>
      <c r="T799" s="161"/>
      <c r="U799" s="161"/>
      <c r="V799" s="161"/>
      <c r="W799" s="163"/>
      <c r="X799" s="160"/>
      <c r="Y799" s="161"/>
      <c r="Z799" s="161"/>
      <c r="AA799" s="161"/>
      <c r="AB799" s="162"/>
      <c r="AC799" s="165"/>
      <c r="AD799" s="166"/>
      <c r="AE799" s="167"/>
    </row>
    <row r="800" spans="1:31" ht="12.95" customHeight="1" x14ac:dyDescent="0.25">
      <c r="A800" s="158"/>
      <c r="B800" s="158">
        <v>792</v>
      </c>
      <c r="C800" s="152" t="s">
        <v>1923</v>
      </c>
      <c r="D800" s="156">
        <f t="shared" ref="D800:D829" si="359">SUM(E800:H800)</f>
        <v>361708.7</v>
      </c>
      <c r="E800" s="153">
        <f>E801+E802</f>
        <v>73873.899999999994</v>
      </c>
      <c r="F800" s="153">
        <f t="shared" ref="F800:H800" si="360">F801+F802</f>
        <v>287100</v>
      </c>
      <c r="G800" s="153">
        <f t="shared" si="360"/>
        <v>734.8</v>
      </c>
      <c r="H800" s="154">
        <f t="shared" si="360"/>
        <v>0</v>
      </c>
      <c r="I800" s="156">
        <f t="shared" ref="I800:I829" si="361">SUM(J800:M800)</f>
        <v>374840.2</v>
      </c>
      <c r="J800" s="153">
        <f>J801+J802</f>
        <v>73873.899999999994</v>
      </c>
      <c r="K800" s="153">
        <f>K801+K802</f>
        <v>298193.10000000003</v>
      </c>
      <c r="L800" s="153">
        <f t="shared" ref="L800:M800" si="362">L801+L802</f>
        <v>734.8</v>
      </c>
      <c r="M800" s="155">
        <f t="shared" si="362"/>
        <v>2038.4000000000003</v>
      </c>
      <c r="N800" s="156">
        <f>N801+N802</f>
        <v>370986.92090000003</v>
      </c>
      <c r="O800" s="153">
        <f t="shared" ref="O800:R800" si="363">O801+O802</f>
        <v>73873.899999999994</v>
      </c>
      <c r="P800" s="153">
        <f t="shared" si="363"/>
        <v>294339.82090000005</v>
      </c>
      <c r="Q800" s="153">
        <f t="shared" si="363"/>
        <v>734.8</v>
      </c>
      <c r="R800" s="154">
        <f t="shared" si="363"/>
        <v>2038.4000000000003</v>
      </c>
      <c r="S800" s="157">
        <f t="shared" si="350"/>
        <v>-3853.2790999999852</v>
      </c>
      <c r="T800" s="153">
        <f t="shared" si="350"/>
        <v>0</v>
      </c>
      <c r="U800" s="153">
        <f t="shared" si="350"/>
        <v>-3853.2790999999852</v>
      </c>
      <c r="V800" s="153">
        <f t="shared" si="350"/>
        <v>0</v>
      </c>
      <c r="W800" s="155">
        <f t="shared" si="350"/>
        <v>0</v>
      </c>
      <c r="X800" s="156">
        <f t="shared" si="358"/>
        <v>98.97202085048508</v>
      </c>
      <c r="Y800" s="153">
        <f t="shared" si="358"/>
        <v>100</v>
      </c>
      <c r="Z800" s="153">
        <f t="shared" si="358"/>
        <v>98.707790656457178</v>
      </c>
      <c r="AA800" s="153">
        <f t="shared" si="358"/>
        <v>100</v>
      </c>
      <c r="AB800" s="154">
        <f t="shared" si="358"/>
        <v>100</v>
      </c>
      <c r="AC800" s="147"/>
      <c r="AD800" s="166"/>
      <c r="AE800" s="167"/>
    </row>
    <row r="801" spans="1:31" s="170" customFormat="1" ht="12.95" customHeight="1" x14ac:dyDescent="0.2">
      <c r="A801" s="158"/>
      <c r="B801" s="158">
        <v>793</v>
      </c>
      <c r="C801" s="152" t="s">
        <v>1287</v>
      </c>
      <c r="D801" s="156">
        <f t="shared" si="359"/>
        <v>241070.7</v>
      </c>
      <c r="E801" s="153">
        <f>E803</f>
        <v>42616.6</v>
      </c>
      <c r="F801" s="153">
        <f t="shared" ref="F801:H801" si="364">F803</f>
        <v>198278.80000000002</v>
      </c>
      <c r="G801" s="153">
        <f t="shared" si="364"/>
        <v>175.3</v>
      </c>
      <c r="H801" s="154">
        <f t="shared" si="364"/>
        <v>0</v>
      </c>
      <c r="I801" s="156">
        <f t="shared" si="361"/>
        <v>252408.40000000002</v>
      </c>
      <c r="J801" s="153">
        <f>J803</f>
        <v>42616.6</v>
      </c>
      <c r="K801" s="153">
        <f>K803</f>
        <v>209344.50000000003</v>
      </c>
      <c r="L801" s="153">
        <f t="shared" ref="L801:M801" si="365">L803</f>
        <v>175.3</v>
      </c>
      <c r="M801" s="155">
        <f t="shared" si="365"/>
        <v>272</v>
      </c>
      <c r="N801" s="156">
        <f>N803</f>
        <v>250204.55100000001</v>
      </c>
      <c r="O801" s="153">
        <f t="shared" ref="O801:R801" si="366">O803</f>
        <v>42616.6</v>
      </c>
      <c r="P801" s="153">
        <f t="shared" si="366"/>
        <v>207140.65100000001</v>
      </c>
      <c r="Q801" s="153">
        <f t="shared" si="366"/>
        <v>175.3</v>
      </c>
      <c r="R801" s="154">
        <f t="shared" si="366"/>
        <v>272</v>
      </c>
      <c r="S801" s="157">
        <f t="shared" si="350"/>
        <v>-2203.8490000000165</v>
      </c>
      <c r="T801" s="153">
        <f t="shared" si="350"/>
        <v>0</v>
      </c>
      <c r="U801" s="153">
        <f t="shared" si="350"/>
        <v>-2203.8490000000165</v>
      </c>
      <c r="V801" s="153">
        <f t="shared" si="350"/>
        <v>0</v>
      </c>
      <c r="W801" s="155">
        <f t="shared" si="350"/>
        <v>0</v>
      </c>
      <c r="X801" s="156">
        <f t="shared" si="358"/>
        <v>99.126871768134492</v>
      </c>
      <c r="Y801" s="153">
        <f t="shared" si="358"/>
        <v>100</v>
      </c>
      <c r="Z801" s="153">
        <f t="shared" si="358"/>
        <v>98.947262048919356</v>
      </c>
      <c r="AA801" s="153">
        <f t="shared" si="358"/>
        <v>100</v>
      </c>
      <c r="AB801" s="154">
        <f t="shared" si="358"/>
        <v>100</v>
      </c>
      <c r="AC801" s="147"/>
      <c r="AD801" s="167"/>
      <c r="AE801" s="167"/>
    </row>
    <row r="802" spans="1:31" s="170" customFormat="1" ht="12.95" customHeight="1" x14ac:dyDescent="0.2">
      <c r="A802" s="158"/>
      <c r="B802" s="158">
        <v>794</v>
      </c>
      <c r="C802" s="152" t="s">
        <v>1288</v>
      </c>
      <c r="D802" s="156">
        <f t="shared" si="359"/>
        <v>120638</v>
      </c>
      <c r="E802" s="153">
        <f>SUM(E804:E829)</f>
        <v>31257.300000000003</v>
      </c>
      <c r="F802" s="153">
        <f t="shared" ref="F802:H802" si="367">SUM(F804:F829)</f>
        <v>88821.2</v>
      </c>
      <c r="G802" s="153">
        <f t="shared" si="367"/>
        <v>559.5</v>
      </c>
      <c r="H802" s="154">
        <f t="shared" si="367"/>
        <v>0</v>
      </c>
      <c r="I802" s="156">
        <f t="shared" si="361"/>
        <v>122431.79999999999</v>
      </c>
      <c r="J802" s="153">
        <f>SUM(J804:J829)</f>
        <v>31257.300000000003</v>
      </c>
      <c r="K802" s="153">
        <f>SUM(K804:K829)</f>
        <v>88848.599999999991</v>
      </c>
      <c r="L802" s="153">
        <f t="shared" ref="L802:M802" si="368">SUM(L804:L829)</f>
        <v>559.5</v>
      </c>
      <c r="M802" s="155">
        <f t="shared" si="368"/>
        <v>1766.4000000000003</v>
      </c>
      <c r="N802" s="156">
        <f>SUM(N804:N829)</f>
        <v>120782.36989999999</v>
      </c>
      <c r="O802" s="153">
        <f t="shared" ref="O802:R802" si="369">SUM(O804:O829)</f>
        <v>31257.300000000003</v>
      </c>
      <c r="P802" s="153">
        <f t="shared" si="369"/>
        <v>87199.169900000008</v>
      </c>
      <c r="Q802" s="153">
        <f t="shared" si="369"/>
        <v>559.5</v>
      </c>
      <c r="R802" s="154">
        <f t="shared" si="369"/>
        <v>1766.4000000000003</v>
      </c>
      <c r="S802" s="157">
        <f t="shared" si="350"/>
        <v>-1649.4300999999978</v>
      </c>
      <c r="T802" s="153">
        <f t="shared" si="350"/>
        <v>0</v>
      </c>
      <c r="U802" s="153">
        <f t="shared" si="350"/>
        <v>-1649.4300999999832</v>
      </c>
      <c r="V802" s="153">
        <f t="shared" si="350"/>
        <v>0</v>
      </c>
      <c r="W802" s="155">
        <f t="shared" si="350"/>
        <v>0</v>
      </c>
      <c r="X802" s="156">
        <f t="shared" si="358"/>
        <v>98.652776402862656</v>
      </c>
      <c r="Y802" s="153">
        <f t="shared" si="358"/>
        <v>100</v>
      </c>
      <c r="Z802" s="153">
        <f t="shared" si="358"/>
        <v>98.143549701402179</v>
      </c>
      <c r="AA802" s="153">
        <f t="shared" si="358"/>
        <v>100</v>
      </c>
      <c r="AB802" s="154">
        <f t="shared" si="358"/>
        <v>100</v>
      </c>
      <c r="AC802" s="147"/>
      <c r="AD802" s="167"/>
      <c r="AE802" s="167"/>
    </row>
    <row r="803" spans="1:31" ht="12.95" customHeight="1" x14ac:dyDescent="0.25">
      <c r="A803" s="171">
        <v>1714</v>
      </c>
      <c r="B803" s="158">
        <v>795</v>
      </c>
      <c r="C803" s="159" t="s">
        <v>1313</v>
      </c>
      <c r="D803" s="160">
        <f t="shared" si="359"/>
        <v>241070.7</v>
      </c>
      <c r="E803" s="161">
        <v>42616.6</v>
      </c>
      <c r="F803" s="161">
        <v>198278.80000000002</v>
      </c>
      <c r="G803" s="161">
        <v>175.3</v>
      </c>
      <c r="H803" s="162">
        <v>0</v>
      </c>
      <c r="I803" s="160">
        <f t="shared" si="361"/>
        <v>252408.40000000002</v>
      </c>
      <c r="J803" s="161">
        <v>42616.6</v>
      </c>
      <c r="K803" s="161">
        <v>209344.50000000003</v>
      </c>
      <c r="L803" s="161">
        <v>175.3</v>
      </c>
      <c r="M803" s="163">
        <v>272</v>
      </c>
      <c r="N803" s="160">
        <f t="shared" ref="N803:N829" si="370">SUM(O803:R803)</f>
        <v>250204.55100000001</v>
      </c>
      <c r="O803" s="161">
        <v>42616.6</v>
      </c>
      <c r="P803" s="161">
        <v>207140.65100000001</v>
      </c>
      <c r="Q803" s="161">
        <v>175.3</v>
      </c>
      <c r="R803" s="162">
        <v>272</v>
      </c>
      <c r="S803" s="164">
        <f t="shared" si="350"/>
        <v>-2203.8490000000165</v>
      </c>
      <c r="T803" s="161">
        <f t="shared" si="350"/>
        <v>0</v>
      </c>
      <c r="U803" s="161">
        <f t="shared" si="350"/>
        <v>-2203.8490000000165</v>
      </c>
      <c r="V803" s="161">
        <f t="shared" si="350"/>
        <v>0</v>
      </c>
      <c r="W803" s="163">
        <f t="shared" si="350"/>
        <v>0</v>
      </c>
      <c r="X803" s="160">
        <f t="shared" si="358"/>
        <v>99.126871768134492</v>
      </c>
      <c r="Y803" s="161">
        <f t="shared" si="358"/>
        <v>100</v>
      </c>
      <c r="Z803" s="161">
        <f t="shared" si="358"/>
        <v>98.947262048919356</v>
      </c>
      <c r="AA803" s="161">
        <f t="shared" si="358"/>
        <v>100</v>
      </c>
      <c r="AB803" s="162">
        <f t="shared" si="358"/>
        <v>100</v>
      </c>
      <c r="AC803" s="165"/>
      <c r="AD803" s="166"/>
      <c r="AE803" s="167"/>
    </row>
    <row r="804" spans="1:31" ht="12.95" customHeight="1" x14ac:dyDescent="0.25">
      <c r="A804" s="171">
        <v>1715</v>
      </c>
      <c r="B804" s="158">
        <v>796</v>
      </c>
      <c r="C804" s="159" t="s">
        <v>1924</v>
      </c>
      <c r="D804" s="160">
        <f t="shared" si="359"/>
        <v>7822.4</v>
      </c>
      <c r="E804" s="161">
        <v>1616.5</v>
      </c>
      <c r="F804" s="161">
        <v>6205.9</v>
      </c>
      <c r="G804" s="161">
        <v>0</v>
      </c>
      <c r="H804" s="162">
        <v>0</v>
      </c>
      <c r="I804" s="160">
        <f t="shared" si="361"/>
        <v>7909.2</v>
      </c>
      <c r="J804" s="161">
        <v>1616.5</v>
      </c>
      <c r="K804" s="161">
        <v>6205.9</v>
      </c>
      <c r="L804" s="161">
        <v>0</v>
      </c>
      <c r="M804" s="163">
        <v>86.8</v>
      </c>
      <c r="N804" s="160">
        <f t="shared" si="370"/>
        <v>7806.5382000000009</v>
      </c>
      <c r="O804" s="161">
        <v>1616.5</v>
      </c>
      <c r="P804" s="161">
        <v>6103.2382000000007</v>
      </c>
      <c r="Q804" s="161">
        <v>0</v>
      </c>
      <c r="R804" s="162">
        <v>86.8</v>
      </c>
      <c r="S804" s="164">
        <f t="shared" si="350"/>
        <v>-102.66179999999895</v>
      </c>
      <c r="T804" s="161">
        <f t="shared" si="350"/>
        <v>0</v>
      </c>
      <c r="U804" s="161">
        <f t="shared" si="350"/>
        <v>-102.66179999999895</v>
      </c>
      <c r="V804" s="161">
        <f t="shared" si="350"/>
        <v>0</v>
      </c>
      <c r="W804" s="163">
        <f t="shared" si="350"/>
        <v>0</v>
      </c>
      <c r="X804" s="160">
        <f t="shared" si="358"/>
        <v>98.701995144894568</v>
      </c>
      <c r="Y804" s="161">
        <f t="shared" si="358"/>
        <v>100</v>
      </c>
      <c r="Z804" s="161">
        <f t="shared" si="358"/>
        <v>98.345738732496514</v>
      </c>
      <c r="AA804" s="161">
        <f t="shared" si="358"/>
        <v>0</v>
      </c>
      <c r="AB804" s="162">
        <f t="shared" si="358"/>
        <v>100</v>
      </c>
      <c r="AC804" s="165"/>
      <c r="AD804" s="166"/>
      <c r="AE804" s="167"/>
    </row>
    <row r="805" spans="1:31" ht="12.95" customHeight="1" x14ac:dyDescent="0.25">
      <c r="A805" s="171">
        <v>1716</v>
      </c>
      <c r="B805" s="158">
        <v>797</v>
      </c>
      <c r="C805" s="159" t="s">
        <v>1925</v>
      </c>
      <c r="D805" s="160">
        <f t="shared" si="359"/>
        <v>4496.6000000000004</v>
      </c>
      <c r="E805" s="161">
        <v>1246.4000000000001</v>
      </c>
      <c r="F805" s="161">
        <v>3157.2</v>
      </c>
      <c r="G805" s="161">
        <v>93</v>
      </c>
      <c r="H805" s="162">
        <v>0</v>
      </c>
      <c r="I805" s="160">
        <f t="shared" si="361"/>
        <v>4526</v>
      </c>
      <c r="J805" s="161">
        <v>1246.4000000000001</v>
      </c>
      <c r="K805" s="161">
        <v>3157.2</v>
      </c>
      <c r="L805" s="161">
        <v>93</v>
      </c>
      <c r="M805" s="163">
        <v>29.4</v>
      </c>
      <c r="N805" s="160">
        <f t="shared" si="370"/>
        <v>4526</v>
      </c>
      <c r="O805" s="161">
        <v>1246.4000000000001</v>
      </c>
      <c r="P805" s="161">
        <v>3157.2</v>
      </c>
      <c r="Q805" s="161">
        <v>93</v>
      </c>
      <c r="R805" s="162">
        <v>29.4</v>
      </c>
      <c r="S805" s="164">
        <f t="shared" si="350"/>
        <v>0</v>
      </c>
      <c r="T805" s="161">
        <f t="shared" si="350"/>
        <v>0</v>
      </c>
      <c r="U805" s="161">
        <f t="shared" si="350"/>
        <v>0</v>
      </c>
      <c r="V805" s="161">
        <f t="shared" si="350"/>
        <v>0</v>
      </c>
      <c r="W805" s="163">
        <f t="shared" si="350"/>
        <v>0</v>
      </c>
      <c r="X805" s="160">
        <f t="shared" si="358"/>
        <v>100</v>
      </c>
      <c r="Y805" s="161">
        <f t="shared" si="358"/>
        <v>100</v>
      </c>
      <c r="Z805" s="161">
        <f t="shared" si="358"/>
        <v>100</v>
      </c>
      <c r="AA805" s="161">
        <f t="shared" si="358"/>
        <v>100</v>
      </c>
      <c r="AB805" s="162">
        <f t="shared" si="358"/>
        <v>100</v>
      </c>
      <c r="AC805" s="165"/>
      <c r="AD805" s="166"/>
      <c r="AE805" s="167"/>
    </row>
    <row r="806" spans="1:31" ht="12.95" customHeight="1" x14ac:dyDescent="0.25">
      <c r="A806" s="171">
        <v>1717</v>
      </c>
      <c r="B806" s="158">
        <v>798</v>
      </c>
      <c r="C806" s="159" t="s">
        <v>1926</v>
      </c>
      <c r="D806" s="160">
        <f t="shared" si="359"/>
        <v>2767.8</v>
      </c>
      <c r="E806" s="161">
        <v>1036.5999999999999</v>
      </c>
      <c r="F806" s="161">
        <v>1661.9</v>
      </c>
      <c r="G806" s="161">
        <v>69.3</v>
      </c>
      <c r="H806" s="162">
        <v>0</v>
      </c>
      <c r="I806" s="160">
        <f t="shared" si="361"/>
        <v>2800.9</v>
      </c>
      <c r="J806" s="161">
        <v>1036.5999999999999</v>
      </c>
      <c r="K806" s="161">
        <v>1661.9</v>
      </c>
      <c r="L806" s="161">
        <v>69.3</v>
      </c>
      <c r="M806" s="163">
        <v>33.1</v>
      </c>
      <c r="N806" s="160">
        <f t="shared" si="370"/>
        <v>2800.9</v>
      </c>
      <c r="O806" s="161">
        <v>1036.5999999999999</v>
      </c>
      <c r="P806" s="161">
        <v>1661.9</v>
      </c>
      <c r="Q806" s="161">
        <v>69.3</v>
      </c>
      <c r="R806" s="162">
        <v>33.1</v>
      </c>
      <c r="S806" s="164">
        <f t="shared" si="350"/>
        <v>0</v>
      </c>
      <c r="T806" s="161">
        <f t="shared" si="350"/>
        <v>0</v>
      </c>
      <c r="U806" s="161">
        <f t="shared" si="350"/>
        <v>0</v>
      </c>
      <c r="V806" s="161">
        <f t="shared" si="350"/>
        <v>0</v>
      </c>
      <c r="W806" s="163">
        <f t="shared" si="350"/>
        <v>0</v>
      </c>
      <c r="X806" s="160">
        <f t="shared" si="358"/>
        <v>100</v>
      </c>
      <c r="Y806" s="161">
        <f t="shared" si="358"/>
        <v>100</v>
      </c>
      <c r="Z806" s="161">
        <f t="shared" si="358"/>
        <v>100</v>
      </c>
      <c r="AA806" s="161">
        <f t="shared" si="358"/>
        <v>100</v>
      </c>
      <c r="AB806" s="162">
        <f t="shared" si="358"/>
        <v>100</v>
      </c>
      <c r="AC806" s="165"/>
      <c r="AD806" s="166"/>
      <c r="AE806" s="167"/>
    </row>
    <row r="807" spans="1:31" ht="12.95" customHeight="1" x14ac:dyDescent="0.25">
      <c r="A807" s="171">
        <v>1718</v>
      </c>
      <c r="B807" s="158">
        <v>799</v>
      </c>
      <c r="C807" s="159" t="s">
        <v>1927</v>
      </c>
      <c r="D807" s="160">
        <f t="shared" si="359"/>
        <v>5232.8999999999996</v>
      </c>
      <c r="E807" s="161">
        <v>1258.4000000000001</v>
      </c>
      <c r="F807" s="161">
        <v>3974.5</v>
      </c>
      <c r="G807" s="161">
        <v>0</v>
      </c>
      <c r="H807" s="162">
        <v>0</v>
      </c>
      <c r="I807" s="160">
        <f t="shared" si="361"/>
        <v>5293.5999999999995</v>
      </c>
      <c r="J807" s="161">
        <v>1258.4000000000001</v>
      </c>
      <c r="K807" s="161">
        <v>3974.5</v>
      </c>
      <c r="L807" s="161">
        <v>0</v>
      </c>
      <c r="M807" s="163">
        <v>60.699999999999996</v>
      </c>
      <c r="N807" s="160">
        <f t="shared" si="370"/>
        <v>5252.5877</v>
      </c>
      <c r="O807" s="161">
        <v>1258.4000000000001</v>
      </c>
      <c r="P807" s="161">
        <v>3933.4877000000001</v>
      </c>
      <c r="Q807" s="161">
        <v>0</v>
      </c>
      <c r="R807" s="162">
        <v>60.699999999999996</v>
      </c>
      <c r="S807" s="164">
        <f t="shared" si="350"/>
        <v>-41.012299999999414</v>
      </c>
      <c r="T807" s="161">
        <f t="shared" si="350"/>
        <v>0</v>
      </c>
      <c r="U807" s="161">
        <f t="shared" si="350"/>
        <v>-41.012299999999868</v>
      </c>
      <c r="V807" s="161">
        <f t="shared" si="350"/>
        <v>0</v>
      </c>
      <c r="W807" s="163">
        <f t="shared" si="350"/>
        <v>0</v>
      </c>
      <c r="X807" s="160">
        <f t="shared" si="358"/>
        <v>99.225247468641385</v>
      </c>
      <c r="Y807" s="161">
        <f t="shared" si="358"/>
        <v>100</v>
      </c>
      <c r="Z807" s="161">
        <f t="shared" si="358"/>
        <v>98.968114228204811</v>
      </c>
      <c r="AA807" s="161">
        <f t="shared" si="358"/>
        <v>0</v>
      </c>
      <c r="AB807" s="162">
        <f t="shared" si="358"/>
        <v>100</v>
      </c>
      <c r="AC807" s="165"/>
      <c r="AD807" s="166"/>
      <c r="AE807" s="167"/>
    </row>
    <row r="808" spans="1:31" ht="12.95" customHeight="1" x14ac:dyDescent="0.25">
      <c r="A808" s="171">
        <v>1733</v>
      </c>
      <c r="B808" s="158">
        <v>800</v>
      </c>
      <c r="C808" s="159" t="s">
        <v>1928</v>
      </c>
      <c r="D808" s="160">
        <f t="shared" si="359"/>
        <v>6134.6</v>
      </c>
      <c r="E808" s="161">
        <v>544.5</v>
      </c>
      <c r="F808" s="161">
        <v>5590.1</v>
      </c>
      <c r="G808" s="161">
        <v>0</v>
      </c>
      <c r="H808" s="162">
        <v>0</v>
      </c>
      <c r="I808" s="160">
        <f t="shared" si="361"/>
        <v>6259.8</v>
      </c>
      <c r="J808" s="161">
        <v>544.5</v>
      </c>
      <c r="K808" s="161">
        <v>5590.1</v>
      </c>
      <c r="L808" s="161">
        <v>0</v>
      </c>
      <c r="M808" s="163">
        <v>125.2</v>
      </c>
      <c r="N808" s="160">
        <f t="shared" si="370"/>
        <v>6176.1512999999995</v>
      </c>
      <c r="O808" s="161">
        <v>544.5</v>
      </c>
      <c r="P808" s="161">
        <v>5506.4512999999997</v>
      </c>
      <c r="Q808" s="161">
        <v>0</v>
      </c>
      <c r="R808" s="162">
        <v>125.2</v>
      </c>
      <c r="S808" s="164">
        <f t="shared" si="350"/>
        <v>-83.648700000000645</v>
      </c>
      <c r="T808" s="161">
        <f t="shared" si="350"/>
        <v>0</v>
      </c>
      <c r="U808" s="161">
        <f t="shared" si="350"/>
        <v>-83.648700000000645</v>
      </c>
      <c r="V808" s="161">
        <f t="shared" si="350"/>
        <v>0</v>
      </c>
      <c r="W808" s="163">
        <f t="shared" si="350"/>
        <v>0</v>
      </c>
      <c r="X808" s="160">
        <f t="shared" si="358"/>
        <v>98.663716093165903</v>
      </c>
      <c r="Y808" s="161">
        <f t="shared" si="358"/>
        <v>100</v>
      </c>
      <c r="Z808" s="161">
        <f t="shared" si="358"/>
        <v>98.503627842077947</v>
      </c>
      <c r="AA808" s="161">
        <f t="shared" si="358"/>
        <v>0</v>
      </c>
      <c r="AB808" s="162">
        <f t="shared" si="358"/>
        <v>100</v>
      </c>
      <c r="AC808" s="165"/>
      <c r="AD808" s="166"/>
      <c r="AE808" s="167"/>
    </row>
    <row r="809" spans="1:31" ht="12.95" customHeight="1" x14ac:dyDescent="0.25">
      <c r="A809" s="171">
        <v>1719</v>
      </c>
      <c r="B809" s="158">
        <v>801</v>
      </c>
      <c r="C809" s="159" t="s">
        <v>1929</v>
      </c>
      <c r="D809" s="160">
        <f t="shared" si="359"/>
        <v>2184.8000000000002</v>
      </c>
      <c r="E809" s="161">
        <v>1113.5999999999999</v>
      </c>
      <c r="F809" s="161">
        <v>1071.2</v>
      </c>
      <c r="G809" s="161">
        <v>0</v>
      </c>
      <c r="H809" s="162">
        <v>0</v>
      </c>
      <c r="I809" s="160">
        <f t="shared" si="361"/>
        <v>2198.3000000000002</v>
      </c>
      <c r="J809" s="161">
        <v>1113.5999999999999</v>
      </c>
      <c r="K809" s="161">
        <v>1071.2</v>
      </c>
      <c r="L809" s="161">
        <v>0</v>
      </c>
      <c r="M809" s="163">
        <v>13.5</v>
      </c>
      <c r="N809" s="160">
        <f t="shared" si="370"/>
        <v>2198.1080999999999</v>
      </c>
      <c r="O809" s="161">
        <v>1113.5999999999999</v>
      </c>
      <c r="P809" s="161">
        <v>1071.0081</v>
      </c>
      <c r="Q809" s="161">
        <v>0</v>
      </c>
      <c r="R809" s="162">
        <v>13.5</v>
      </c>
      <c r="S809" s="164">
        <f t="shared" si="350"/>
        <v>-0.19190000000025975</v>
      </c>
      <c r="T809" s="161">
        <f t="shared" si="350"/>
        <v>0</v>
      </c>
      <c r="U809" s="161">
        <f t="shared" si="350"/>
        <v>-0.19190000000003238</v>
      </c>
      <c r="V809" s="161">
        <f t="shared" si="350"/>
        <v>0</v>
      </c>
      <c r="W809" s="163">
        <f t="shared" si="350"/>
        <v>0</v>
      </c>
      <c r="X809" s="160">
        <f t="shared" si="358"/>
        <v>99.991270527225566</v>
      </c>
      <c r="Y809" s="161">
        <f t="shared" si="358"/>
        <v>100</v>
      </c>
      <c r="Z809" s="161">
        <f t="shared" si="358"/>
        <v>99.982085511575804</v>
      </c>
      <c r="AA809" s="161">
        <f t="shared" si="358"/>
        <v>0</v>
      </c>
      <c r="AB809" s="162">
        <f t="shared" si="358"/>
        <v>100</v>
      </c>
      <c r="AC809" s="165"/>
      <c r="AD809" s="166"/>
      <c r="AE809" s="167"/>
    </row>
    <row r="810" spans="1:31" ht="12.95" customHeight="1" x14ac:dyDescent="0.25">
      <c r="A810" s="171">
        <v>1720</v>
      </c>
      <c r="B810" s="158">
        <v>802</v>
      </c>
      <c r="C810" s="159" t="s">
        <v>1930</v>
      </c>
      <c r="D810" s="160">
        <f t="shared" si="359"/>
        <v>6539.4</v>
      </c>
      <c r="E810" s="161">
        <v>1572.7</v>
      </c>
      <c r="F810" s="161">
        <v>4966.7</v>
      </c>
      <c r="G810" s="161">
        <v>0</v>
      </c>
      <c r="H810" s="162">
        <v>0</v>
      </c>
      <c r="I810" s="160">
        <f t="shared" si="361"/>
        <v>6652.2999999999993</v>
      </c>
      <c r="J810" s="161">
        <v>1572.7</v>
      </c>
      <c r="K810" s="161">
        <v>4966.7</v>
      </c>
      <c r="L810" s="161">
        <v>0</v>
      </c>
      <c r="M810" s="163">
        <v>112.9</v>
      </c>
      <c r="N810" s="160">
        <f t="shared" si="370"/>
        <v>6652.2999999999993</v>
      </c>
      <c r="O810" s="161">
        <v>1572.7</v>
      </c>
      <c r="P810" s="161">
        <v>4966.7</v>
      </c>
      <c r="Q810" s="161">
        <v>0</v>
      </c>
      <c r="R810" s="162">
        <v>112.9</v>
      </c>
      <c r="S810" s="164">
        <f t="shared" si="350"/>
        <v>0</v>
      </c>
      <c r="T810" s="161">
        <f t="shared" si="350"/>
        <v>0</v>
      </c>
      <c r="U810" s="161">
        <f t="shared" si="350"/>
        <v>0</v>
      </c>
      <c r="V810" s="161">
        <f t="shared" si="350"/>
        <v>0</v>
      </c>
      <c r="W810" s="163">
        <f t="shared" si="350"/>
        <v>0</v>
      </c>
      <c r="X810" s="160">
        <f t="shared" si="358"/>
        <v>100</v>
      </c>
      <c r="Y810" s="161">
        <f t="shared" si="358"/>
        <v>100</v>
      </c>
      <c r="Z810" s="161">
        <f t="shared" si="358"/>
        <v>100</v>
      </c>
      <c r="AA810" s="161">
        <f t="shared" si="358"/>
        <v>0</v>
      </c>
      <c r="AB810" s="162">
        <f t="shared" si="358"/>
        <v>100</v>
      </c>
      <c r="AC810" s="165"/>
      <c r="AD810" s="166"/>
      <c r="AE810" s="167"/>
    </row>
    <row r="811" spans="1:31" ht="12.95" customHeight="1" x14ac:dyDescent="0.25">
      <c r="A811" s="171">
        <v>1721</v>
      </c>
      <c r="B811" s="158">
        <v>803</v>
      </c>
      <c r="C811" s="159" t="s">
        <v>1931</v>
      </c>
      <c r="D811" s="160">
        <f t="shared" si="359"/>
        <v>2046.9</v>
      </c>
      <c r="E811" s="161">
        <v>966.7</v>
      </c>
      <c r="F811" s="161">
        <v>1080.2</v>
      </c>
      <c r="G811" s="161">
        <v>0</v>
      </c>
      <c r="H811" s="162">
        <v>0</v>
      </c>
      <c r="I811" s="160">
        <f t="shared" si="361"/>
        <v>2091.3000000000002</v>
      </c>
      <c r="J811" s="161">
        <v>966.7</v>
      </c>
      <c r="K811" s="161">
        <v>1107.5999999999999</v>
      </c>
      <c r="L811" s="161">
        <v>0</v>
      </c>
      <c r="M811" s="163">
        <v>17</v>
      </c>
      <c r="N811" s="160">
        <f t="shared" si="370"/>
        <v>2091.3000000000002</v>
      </c>
      <c r="O811" s="161">
        <v>966.7</v>
      </c>
      <c r="P811" s="161">
        <v>1107.5999999999999</v>
      </c>
      <c r="Q811" s="161">
        <v>0</v>
      </c>
      <c r="R811" s="162">
        <v>17</v>
      </c>
      <c r="S811" s="164">
        <f t="shared" si="350"/>
        <v>0</v>
      </c>
      <c r="T811" s="161">
        <f t="shared" si="350"/>
        <v>0</v>
      </c>
      <c r="U811" s="161">
        <f t="shared" si="350"/>
        <v>0</v>
      </c>
      <c r="V811" s="161">
        <f t="shared" si="350"/>
        <v>0</v>
      </c>
      <c r="W811" s="163">
        <f t="shared" si="350"/>
        <v>0</v>
      </c>
      <c r="X811" s="160">
        <f t="shared" si="358"/>
        <v>100</v>
      </c>
      <c r="Y811" s="161">
        <f t="shared" si="358"/>
        <v>100</v>
      </c>
      <c r="Z811" s="161">
        <f t="shared" si="358"/>
        <v>100</v>
      </c>
      <c r="AA811" s="161">
        <f t="shared" si="358"/>
        <v>0</v>
      </c>
      <c r="AB811" s="162">
        <f t="shared" si="358"/>
        <v>100</v>
      </c>
      <c r="AC811" s="165"/>
      <c r="AD811" s="166"/>
      <c r="AE811" s="167"/>
    </row>
    <row r="812" spans="1:31" ht="12.95" customHeight="1" x14ac:dyDescent="0.25">
      <c r="A812" s="171">
        <v>1722</v>
      </c>
      <c r="B812" s="158">
        <v>804</v>
      </c>
      <c r="C812" s="159" t="s">
        <v>1932</v>
      </c>
      <c r="D812" s="160">
        <f t="shared" si="359"/>
        <v>3543.9</v>
      </c>
      <c r="E812" s="161">
        <v>1254.5999999999999</v>
      </c>
      <c r="F812" s="161">
        <v>2289.3000000000002</v>
      </c>
      <c r="G812" s="161">
        <v>0</v>
      </c>
      <c r="H812" s="162">
        <v>0</v>
      </c>
      <c r="I812" s="160">
        <f t="shared" si="361"/>
        <v>3619.3</v>
      </c>
      <c r="J812" s="161">
        <v>1254.5999999999999</v>
      </c>
      <c r="K812" s="161">
        <v>2289.3000000000002</v>
      </c>
      <c r="L812" s="161">
        <v>0</v>
      </c>
      <c r="M812" s="163">
        <v>75.400000000000006</v>
      </c>
      <c r="N812" s="160">
        <f t="shared" si="370"/>
        <v>3401.7203</v>
      </c>
      <c r="O812" s="161">
        <v>1254.5999999999999</v>
      </c>
      <c r="P812" s="161">
        <v>2071.7203</v>
      </c>
      <c r="Q812" s="161">
        <v>0</v>
      </c>
      <c r="R812" s="162">
        <v>75.400000000000006</v>
      </c>
      <c r="S812" s="164">
        <f t="shared" si="350"/>
        <v>-217.57970000000023</v>
      </c>
      <c r="T812" s="161">
        <f t="shared" si="350"/>
        <v>0</v>
      </c>
      <c r="U812" s="161">
        <f t="shared" si="350"/>
        <v>-217.57970000000023</v>
      </c>
      <c r="V812" s="161">
        <f t="shared" si="350"/>
        <v>0</v>
      </c>
      <c r="W812" s="163">
        <f t="shared" si="350"/>
        <v>0</v>
      </c>
      <c r="X812" s="160">
        <f t="shared" si="358"/>
        <v>93.988348575691433</v>
      </c>
      <c r="Y812" s="161">
        <f t="shared" si="358"/>
        <v>100</v>
      </c>
      <c r="Z812" s="161">
        <f t="shared" si="358"/>
        <v>90.495797842135133</v>
      </c>
      <c r="AA812" s="161">
        <f t="shared" si="358"/>
        <v>0</v>
      </c>
      <c r="AB812" s="162">
        <f t="shared" si="358"/>
        <v>100</v>
      </c>
      <c r="AC812" s="165"/>
      <c r="AD812" s="166"/>
      <c r="AE812" s="167"/>
    </row>
    <row r="813" spans="1:31" ht="12.95" customHeight="1" x14ac:dyDescent="0.25">
      <c r="A813" s="171">
        <v>1723</v>
      </c>
      <c r="B813" s="158">
        <v>805</v>
      </c>
      <c r="C813" s="159" t="s">
        <v>1933</v>
      </c>
      <c r="D813" s="160">
        <f t="shared" si="359"/>
        <v>3752.2</v>
      </c>
      <c r="E813" s="161">
        <v>1173.2</v>
      </c>
      <c r="F813" s="161">
        <v>2573</v>
      </c>
      <c r="G813" s="161">
        <v>6</v>
      </c>
      <c r="H813" s="162">
        <v>0</v>
      </c>
      <c r="I813" s="160">
        <f t="shared" si="361"/>
        <v>3795.8999999999996</v>
      </c>
      <c r="J813" s="161">
        <v>1173.2</v>
      </c>
      <c r="K813" s="161">
        <v>2573</v>
      </c>
      <c r="L813" s="161">
        <v>6</v>
      </c>
      <c r="M813" s="163">
        <v>43.7</v>
      </c>
      <c r="N813" s="160">
        <f t="shared" si="370"/>
        <v>3512.2655999999997</v>
      </c>
      <c r="O813" s="161">
        <v>1173.2</v>
      </c>
      <c r="P813" s="161">
        <v>2289.3656000000001</v>
      </c>
      <c r="Q813" s="161">
        <v>6</v>
      </c>
      <c r="R813" s="162">
        <v>43.7</v>
      </c>
      <c r="S813" s="164">
        <f t="shared" si="350"/>
        <v>-283.63439999999991</v>
      </c>
      <c r="T813" s="161">
        <f t="shared" si="350"/>
        <v>0</v>
      </c>
      <c r="U813" s="161">
        <f t="shared" si="350"/>
        <v>-283.63439999999991</v>
      </c>
      <c r="V813" s="161">
        <f t="shared" si="350"/>
        <v>0</v>
      </c>
      <c r="W813" s="163">
        <f t="shared" si="350"/>
        <v>0</v>
      </c>
      <c r="X813" s="160">
        <f t="shared" si="358"/>
        <v>92.527874812297483</v>
      </c>
      <c r="Y813" s="161">
        <f t="shared" si="358"/>
        <v>100</v>
      </c>
      <c r="Z813" s="161">
        <f t="shared" si="358"/>
        <v>88.97650991061019</v>
      </c>
      <c r="AA813" s="161">
        <f t="shared" si="358"/>
        <v>100</v>
      </c>
      <c r="AB813" s="162">
        <f t="shared" si="358"/>
        <v>100</v>
      </c>
      <c r="AC813" s="165"/>
      <c r="AD813" s="166"/>
      <c r="AE813" s="167"/>
    </row>
    <row r="814" spans="1:31" ht="12.95" customHeight="1" x14ac:dyDescent="0.25">
      <c r="A814" s="171">
        <v>1724</v>
      </c>
      <c r="B814" s="158">
        <v>806</v>
      </c>
      <c r="C814" s="159" t="s">
        <v>1934</v>
      </c>
      <c r="D814" s="160">
        <f t="shared" si="359"/>
        <v>2073.6000000000004</v>
      </c>
      <c r="E814" s="161">
        <v>1043.2</v>
      </c>
      <c r="F814" s="161">
        <v>1030.4000000000001</v>
      </c>
      <c r="G814" s="161">
        <v>0</v>
      </c>
      <c r="H814" s="162">
        <v>0</v>
      </c>
      <c r="I814" s="160">
        <f t="shared" si="361"/>
        <v>2097.7999999999997</v>
      </c>
      <c r="J814" s="161">
        <v>1043.2</v>
      </c>
      <c r="K814" s="161">
        <v>1030.3999999999999</v>
      </c>
      <c r="L814" s="161">
        <v>0</v>
      </c>
      <c r="M814" s="163">
        <v>24.2</v>
      </c>
      <c r="N814" s="160">
        <f t="shared" si="370"/>
        <v>2097.7857999999997</v>
      </c>
      <c r="O814" s="161">
        <v>1043.2</v>
      </c>
      <c r="P814" s="161">
        <v>1030.3858</v>
      </c>
      <c r="Q814" s="161">
        <v>0</v>
      </c>
      <c r="R814" s="162">
        <v>24.2</v>
      </c>
      <c r="S814" s="164">
        <f t="shared" si="350"/>
        <v>-1.4200000000073487E-2</v>
      </c>
      <c r="T814" s="161">
        <f t="shared" si="350"/>
        <v>0</v>
      </c>
      <c r="U814" s="161">
        <f t="shared" si="350"/>
        <v>-1.4199999999846113E-2</v>
      </c>
      <c r="V814" s="161">
        <f t="shared" si="350"/>
        <v>0</v>
      </c>
      <c r="W814" s="163">
        <f t="shared" si="350"/>
        <v>0</v>
      </c>
      <c r="X814" s="160">
        <f t="shared" si="358"/>
        <v>99.999323100390882</v>
      </c>
      <c r="Y814" s="161">
        <f t="shared" si="358"/>
        <v>100</v>
      </c>
      <c r="Z814" s="161">
        <f t="shared" si="358"/>
        <v>99.998621894409951</v>
      </c>
      <c r="AA814" s="161">
        <f t="shared" si="358"/>
        <v>0</v>
      </c>
      <c r="AB814" s="162">
        <f t="shared" si="358"/>
        <v>100</v>
      </c>
      <c r="AC814" s="165"/>
      <c r="AD814" s="166"/>
      <c r="AE814" s="167"/>
    </row>
    <row r="815" spans="1:31" ht="12.95" customHeight="1" x14ac:dyDescent="0.25">
      <c r="A815" s="171">
        <v>1725</v>
      </c>
      <c r="B815" s="158">
        <v>807</v>
      </c>
      <c r="C815" s="159" t="s">
        <v>1935</v>
      </c>
      <c r="D815" s="160">
        <f t="shared" si="359"/>
        <v>3090.8</v>
      </c>
      <c r="E815" s="161">
        <v>1084.8</v>
      </c>
      <c r="F815" s="161">
        <v>2006</v>
      </c>
      <c r="G815" s="161">
        <v>0</v>
      </c>
      <c r="H815" s="162">
        <v>0</v>
      </c>
      <c r="I815" s="160">
        <f t="shared" si="361"/>
        <v>3119.7000000000003</v>
      </c>
      <c r="J815" s="161">
        <v>1084.8</v>
      </c>
      <c r="K815" s="161">
        <v>2006</v>
      </c>
      <c r="L815" s="161">
        <v>0</v>
      </c>
      <c r="M815" s="163">
        <v>28.9</v>
      </c>
      <c r="N815" s="160">
        <f t="shared" si="370"/>
        <v>3116.5436999999997</v>
      </c>
      <c r="O815" s="161">
        <v>1084.8</v>
      </c>
      <c r="P815" s="161">
        <v>2002.8436999999999</v>
      </c>
      <c r="Q815" s="161">
        <v>0</v>
      </c>
      <c r="R815" s="162">
        <v>28.9</v>
      </c>
      <c r="S815" s="164">
        <f t="shared" si="350"/>
        <v>-3.1563000000005559</v>
      </c>
      <c r="T815" s="161">
        <f t="shared" si="350"/>
        <v>0</v>
      </c>
      <c r="U815" s="161">
        <f t="shared" si="350"/>
        <v>-3.1563000000001011</v>
      </c>
      <c r="V815" s="161">
        <f t="shared" si="350"/>
        <v>0</v>
      </c>
      <c r="W815" s="163">
        <f t="shared" si="350"/>
        <v>0</v>
      </c>
      <c r="X815" s="160">
        <f t="shared" si="358"/>
        <v>99.898826810270208</v>
      </c>
      <c r="Y815" s="161">
        <f t="shared" si="358"/>
        <v>100</v>
      </c>
      <c r="Z815" s="161">
        <f t="shared" si="358"/>
        <v>99.842657028913251</v>
      </c>
      <c r="AA815" s="161">
        <f t="shared" si="358"/>
        <v>0</v>
      </c>
      <c r="AB815" s="162">
        <f t="shared" si="358"/>
        <v>100</v>
      </c>
      <c r="AC815" s="165"/>
      <c r="AD815" s="166"/>
      <c r="AE815" s="167"/>
    </row>
    <row r="816" spans="1:31" ht="12.95" customHeight="1" x14ac:dyDescent="0.25">
      <c r="A816" s="171">
        <v>1726</v>
      </c>
      <c r="B816" s="158">
        <v>808</v>
      </c>
      <c r="C816" s="159" t="s">
        <v>1936</v>
      </c>
      <c r="D816" s="160">
        <f t="shared" si="359"/>
        <v>2718.7</v>
      </c>
      <c r="E816" s="161">
        <v>756.8</v>
      </c>
      <c r="F816" s="161">
        <v>1961.9</v>
      </c>
      <c r="G816" s="161">
        <v>0</v>
      </c>
      <c r="H816" s="162">
        <v>0</v>
      </c>
      <c r="I816" s="160">
        <f t="shared" si="361"/>
        <v>2761.7999999999997</v>
      </c>
      <c r="J816" s="161">
        <v>756.8</v>
      </c>
      <c r="K816" s="161">
        <v>1961.9</v>
      </c>
      <c r="L816" s="161">
        <v>0</v>
      </c>
      <c r="M816" s="163">
        <v>43.1</v>
      </c>
      <c r="N816" s="160">
        <f t="shared" si="370"/>
        <v>2645.4254999999998</v>
      </c>
      <c r="O816" s="161">
        <v>756.8</v>
      </c>
      <c r="P816" s="161">
        <v>1845.5255000000002</v>
      </c>
      <c r="Q816" s="161">
        <v>0</v>
      </c>
      <c r="R816" s="162">
        <v>43.1</v>
      </c>
      <c r="S816" s="164">
        <f t="shared" si="350"/>
        <v>-116.3744999999999</v>
      </c>
      <c r="T816" s="161">
        <f t="shared" si="350"/>
        <v>0</v>
      </c>
      <c r="U816" s="161">
        <f t="shared" si="350"/>
        <v>-116.3744999999999</v>
      </c>
      <c r="V816" s="161">
        <f t="shared" si="350"/>
        <v>0</v>
      </c>
      <c r="W816" s="163">
        <f t="shared" si="350"/>
        <v>0</v>
      </c>
      <c r="X816" s="160">
        <f t="shared" si="358"/>
        <v>95.786280686508803</v>
      </c>
      <c r="Y816" s="161">
        <f t="shared" si="358"/>
        <v>100</v>
      </c>
      <c r="Z816" s="161">
        <f t="shared" si="358"/>
        <v>94.068275651154494</v>
      </c>
      <c r="AA816" s="161">
        <f t="shared" si="358"/>
        <v>0</v>
      </c>
      <c r="AB816" s="162">
        <f t="shared" si="358"/>
        <v>100</v>
      </c>
      <c r="AC816" s="165"/>
      <c r="AD816" s="166"/>
      <c r="AE816" s="167"/>
    </row>
    <row r="817" spans="1:31" ht="12.95" customHeight="1" x14ac:dyDescent="0.25">
      <c r="A817" s="171">
        <v>1727</v>
      </c>
      <c r="B817" s="158">
        <v>809</v>
      </c>
      <c r="C817" s="159" t="s">
        <v>1937</v>
      </c>
      <c r="D817" s="160">
        <f t="shared" si="359"/>
        <v>4207.6000000000004</v>
      </c>
      <c r="E817" s="161">
        <v>1110.7</v>
      </c>
      <c r="F817" s="161">
        <v>3096.9</v>
      </c>
      <c r="G817" s="161">
        <v>0</v>
      </c>
      <c r="H817" s="162">
        <v>0</v>
      </c>
      <c r="I817" s="160">
        <f t="shared" si="361"/>
        <v>4263.5</v>
      </c>
      <c r="J817" s="161">
        <v>1110.7</v>
      </c>
      <c r="K817" s="161">
        <v>3096.9</v>
      </c>
      <c r="L817" s="161">
        <v>0</v>
      </c>
      <c r="M817" s="163">
        <v>55.9</v>
      </c>
      <c r="N817" s="160">
        <f t="shared" si="370"/>
        <v>4157.7662999999993</v>
      </c>
      <c r="O817" s="161">
        <v>1110.7</v>
      </c>
      <c r="P817" s="161">
        <v>2991.1662999999999</v>
      </c>
      <c r="Q817" s="161">
        <v>0</v>
      </c>
      <c r="R817" s="162">
        <v>55.9</v>
      </c>
      <c r="S817" s="164">
        <f t="shared" si="350"/>
        <v>-105.73370000000068</v>
      </c>
      <c r="T817" s="161">
        <f t="shared" si="350"/>
        <v>0</v>
      </c>
      <c r="U817" s="161">
        <f t="shared" si="350"/>
        <v>-105.73370000000023</v>
      </c>
      <c r="V817" s="161">
        <f t="shared" si="350"/>
        <v>0</v>
      </c>
      <c r="W817" s="163">
        <f t="shared" si="350"/>
        <v>0</v>
      </c>
      <c r="X817" s="160">
        <f t="shared" si="358"/>
        <v>97.520025800398713</v>
      </c>
      <c r="Y817" s="161">
        <f t="shared" si="358"/>
        <v>100</v>
      </c>
      <c r="Z817" s="161">
        <f t="shared" si="358"/>
        <v>96.58582130517614</v>
      </c>
      <c r="AA817" s="161">
        <f t="shared" si="358"/>
        <v>0</v>
      </c>
      <c r="AB817" s="162">
        <f t="shared" si="358"/>
        <v>100</v>
      </c>
      <c r="AC817" s="165"/>
      <c r="AD817" s="166"/>
      <c r="AE817" s="167"/>
    </row>
    <row r="818" spans="1:31" ht="12.95" customHeight="1" x14ac:dyDescent="0.25">
      <c r="A818" s="171">
        <v>1728</v>
      </c>
      <c r="B818" s="158">
        <v>810</v>
      </c>
      <c r="C818" s="159" t="s">
        <v>1938</v>
      </c>
      <c r="D818" s="160">
        <f t="shared" si="359"/>
        <v>3543.4</v>
      </c>
      <c r="E818" s="161">
        <v>1250.2</v>
      </c>
      <c r="F818" s="161">
        <v>2236.6</v>
      </c>
      <c r="G818" s="161">
        <v>56.6</v>
      </c>
      <c r="H818" s="162">
        <v>0</v>
      </c>
      <c r="I818" s="160">
        <f t="shared" si="361"/>
        <v>3565.7000000000003</v>
      </c>
      <c r="J818" s="161">
        <v>1250.2</v>
      </c>
      <c r="K818" s="161">
        <v>2236.6</v>
      </c>
      <c r="L818" s="161">
        <v>56.6</v>
      </c>
      <c r="M818" s="163">
        <v>22.3</v>
      </c>
      <c r="N818" s="160">
        <f t="shared" si="370"/>
        <v>3565.3780000000002</v>
      </c>
      <c r="O818" s="161">
        <v>1250.2</v>
      </c>
      <c r="P818" s="161">
        <v>2236.2779999999998</v>
      </c>
      <c r="Q818" s="161">
        <v>56.6</v>
      </c>
      <c r="R818" s="162">
        <v>22.3</v>
      </c>
      <c r="S818" s="164">
        <f t="shared" si="350"/>
        <v>-0.32200000000011642</v>
      </c>
      <c r="T818" s="161">
        <f t="shared" si="350"/>
        <v>0</v>
      </c>
      <c r="U818" s="161">
        <f t="shared" si="350"/>
        <v>-0.32200000000011642</v>
      </c>
      <c r="V818" s="161">
        <f t="shared" si="350"/>
        <v>0</v>
      </c>
      <c r="W818" s="163">
        <f t="shared" si="350"/>
        <v>0</v>
      </c>
      <c r="X818" s="160">
        <f t="shared" si="358"/>
        <v>99.990969515102222</v>
      </c>
      <c r="Y818" s="161">
        <f t="shared" si="358"/>
        <v>100</v>
      </c>
      <c r="Z818" s="161">
        <f t="shared" si="358"/>
        <v>99.985603147634791</v>
      </c>
      <c r="AA818" s="161">
        <f t="shared" si="358"/>
        <v>100</v>
      </c>
      <c r="AB818" s="162">
        <f t="shared" si="358"/>
        <v>100</v>
      </c>
      <c r="AC818" s="165"/>
      <c r="AD818" s="166"/>
      <c r="AE818" s="167"/>
    </row>
    <row r="819" spans="1:31" ht="12.95" customHeight="1" x14ac:dyDescent="0.25">
      <c r="A819" s="171">
        <v>1729</v>
      </c>
      <c r="B819" s="158">
        <v>811</v>
      </c>
      <c r="C819" s="159" t="s">
        <v>1939</v>
      </c>
      <c r="D819" s="160">
        <f t="shared" si="359"/>
        <v>4247.6000000000004</v>
      </c>
      <c r="E819" s="161">
        <v>1001</v>
      </c>
      <c r="F819" s="161">
        <v>3246.6</v>
      </c>
      <c r="G819" s="161">
        <v>0</v>
      </c>
      <c r="H819" s="162">
        <v>0</v>
      </c>
      <c r="I819" s="160">
        <f t="shared" si="361"/>
        <v>4308.2000000000007</v>
      </c>
      <c r="J819" s="161">
        <v>1001</v>
      </c>
      <c r="K819" s="161">
        <v>3246.6</v>
      </c>
      <c r="L819" s="161">
        <v>0</v>
      </c>
      <c r="M819" s="163">
        <v>60.6</v>
      </c>
      <c r="N819" s="160">
        <f t="shared" si="370"/>
        <v>4308.1247000000003</v>
      </c>
      <c r="O819" s="161">
        <v>1001</v>
      </c>
      <c r="P819" s="161">
        <v>3246.5246999999999</v>
      </c>
      <c r="Q819" s="161">
        <v>0</v>
      </c>
      <c r="R819" s="162">
        <v>60.6</v>
      </c>
      <c r="S819" s="164">
        <f t="shared" ref="S819:W829" si="371">N819-I819</f>
        <v>-7.5300000000424916E-2</v>
      </c>
      <c r="T819" s="161">
        <f t="shared" si="371"/>
        <v>0</v>
      </c>
      <c r="U819" s="161">
        <f t="shared" si="371"/>
        <v>-7.5299999999970169E-2</v>
      </c>
      <c r="V819" s="161">
        <f t="shared" si="371"/>
        <v>0</v>
      </c>
      <c r="W819" s="163">
        <f t="shared" si="371"/>
        <v>0</v>
      </c>
      <c r="X819" s="160">
        <f t="shared" si="358"/>
        <v>99.998252170279926</v>
      </c>
      <c r="Y819" s="161">
        <f t="shared" si="358"/>
        <v>100</v>
      </c>
      <c r="Z819" s="161">
        <f t="shared" si="358"/>
        <v>99.997680650526704</v>
      </c>
      <c r="AA819" s="161">
        <f t="shared" si="358"/>
        <v>0</v>
      </c>
      <c r="AB819" s="162">
        <f t="shared" si="358"/>
        <v>100</v>
      </c>
      <c r="AC819" s="165"/>
      <c r="AD819" s="166"/>
      <c r="AE819" s="167"/>
    </row>
    <row r="820" spans="1:31" ht="12.95" customHeight="1" x14ac:dyDescent="0.25">
      <c r="A820" s="171">
        <v>1730</v>
      </c>
      <c r="B820" s="158">
        <v>812</v>
      </c>
      <c r="C820" s="159" t="s">
        <v>1940</v>
      </c>
      <c r="D820" s="160">
        <f t="shared" si="359"/>
        <v>4649</v>
      </c>
      <c r="E820" s="161">
        <v>1297.4000000000001</v>
      </c>
      <c r="F820" s="161">
        <v>3278.7</v>
      </c>
      <c r="G820" s="161">
        <v>72.900000000000006</v>
      </c>
      <c r="H820" s="162">
        <v>0</v>
      </c>
      <c r="I820" s="160">
        <f t="shared" si="361"/>
        <v>4682.2</v>
      </c>
      <c r="J820" s="161">
        <v>1297.4000000000001</v>
      </c>
      <c r="K820" s="161">
        <v>3278.7000000000003</v>
      </c>
      <c r="L820" s="161">
        <v>72.900000000000006</v>
      </c>
      <c r="M820" s="163">
        <v>33.199999999999996</v>
      </c>
      <c r="N820" s="160">
        <f t="shared" si="370"/>
        <v>4661.7111999999988</v>
      </c>
      <c r="O820" s="161">
        <v>1297.4000000000001</v>
      </c>
      <c r="P820" s="161">
        <v>3258.2111999999997</v>
      </c>
      <c r="Q820" s="161">
        <v>72.900000000000006</v>
      </c>
      <c r="R820" s="162">
        <v>33.199999999999996</v>
      </c>
      <c r="S820" s="164">
        <f t="shared" si="371"/>
        <v>-20.488800000000992</v>
      </c>
      <c r="T820" s="161">
        <f t="shared" si="371"/>
        <v>0</v>
      </c>
      <c r="U820" s="161">
        <f t="shared" si="371"/>
        <v>-20.488800000000538</v>
      </c>
      <c r="V820" s="161">
        <f t="shared" si="371"/>
        <v>0</v>
      </c>
      <c r="W820" s="163">
        <f t="shared" si="371"/>
        <v>0</v>
      </c>
      <c r="X820" s="160">
        <f t="shared" si="358"/>
        <v>99.562410832514615</v>
      </c>
      <c r="Y820" s="161">
        <f t="shared" si="358"/>
        <v>100</v>
      </c>
      <c r="Z820" s="161">
        <f t="shared" si="358"/>
        <v>99.375093787171735</v>
      </c>
      <c r="AA820" s="161">
        <f t="shared" si="358"/>
        <v>100</v>
      </c>
      <c r="AB820" s="162">
        <f t="shared" si="358"/>
        <v>100</v>
      </c>
      <c r="AC820" s="165"/>
      <c r="AD820" s="166"/>
      <c r="AE820" s="167"/>
    </row>
    <row r="821" spans="1:31" ht="12.95" customHeight="1" x14ac:dyDescent="0.25">
      <c r="A821" s="171">
        <v>1731</v>
      </c>
      <c r="B821" s="158">
        <v>813</v>
      </c>
      <c r="C821" s="159" t="s">
        <v>1941</v>
      </c>
      <c r="D821" s="160">
        <f t="shared" si="359"/>
        <v>3028.3999999999996</v>
      </c>
      <c r="E821" s="161">
        <v>1201.0999999999999</v>
      </c>
      <c r="F821" s="161">
        <v>1827.3</v>
      </c>
      <c r="G821" s="161">
        <v>0</v>
      </c>
      <c r="H821" s="162">
        <v>0</v>
      </c>
      <c r="I821" s="160">
        <f t="shared" si="361"/>
        <v>3045.9999999999995</v>
      </c>
      <c r="J821" s="161">
        <v>1201.0999999999999</v>
      </c>
      <c r="K821" s="161">
        <v>1827.2999999999997</v>
      </c>
      <c r="L821" s="161">
        <v>0</v>
      </c>
      <c r="M821" s="163">
        <v>17.600000000000001</v>
      </c>
      <c r="N821" s="160">
        <f t="shared" si="370"/>
        <v>2938.9206999999997</v>
      </c>
      <c r="O821" s="161">
        <v>1201.0999999999999</v>
      </c>
      <c r="P821" s="161">
        <v>1720.2206999999999</v>
      </c>
      <c r="Q821" s="161">
        <v>0</v>
      </c>
      <c r="R821" s="162">
        <v>17.600000000000001</v>
      </c>
      <c r="S821" s="164">
        <f t="shared" si="371"/>
        <v>-107.07929999999988</v>
      </c>
      <c r="T821" s="161">
        <f t="shared" si="371"/>
        <v>0</v>
      </c>
      <c r="U821" s="161">
        <f t="shared" si="371"/>
        <v>-107.07929999999988</v>
      </c>
      <c r="V821" s="161">
        <f t="shared" si="371"/>
        <v>0</v>
      </c>
      <c r="W821" s="163">
        <f t="shared" si="371"/>
        <v>0</v>
      </c>
      <c r="X821" s="160">
        <f t="shared" si="358"/>
        <v>96.484592908732765</v>
      </c>
      <c r="Y821" s="161">
        <f t="shared" si="358"/>
        <v>100</v>
      </c>
      <c r="Z821" s="161">
        <f t="shared" si="358"/>
        <v>94.140026268264648</v>
      </c>
      <c r="AA821" s="161">
        <f t="shared" si="358"/>
        <v>0</v>
      </c>
      <c r="AB821" s="162">
        <f t="shared" si="358"/>
        <v>100</v>
      </c>
      <c r="AC821" s="165"/>
      <c r="AD821" s="166"/>
      <c r="AE821" s="167"/>
    </row>
    <row r="822" spans="1:31" ht="12.95" customHeight="1" x14ac:dyDescent="0.25">
      <c r="A822" s="171">
        <v>1732</v>
      </c>
      <c r="B822" s="158">
        <v>814</v>
      </c>
      <c r="C822" s="159" t="s">
        <v>1644</v>
      </c>
      <c r="D822" s="160">
        <f t="shared" si="359"/>
        <v>2040.6000000000001</v>
      </c>
      <c r="E822" s="161">
        <v>829.8</v>
      </c>
      <c r="F822" s="161">
        <v>1010.6</v>
      </c>
      <c r="G822" s="161">
        <v>200.2</v>
      </c>
      <c r="H822" s="162">
        <v>0</v>
      </c>
      <c r="I822" s="160">
        <f t="shared" si="361"/>
        <v>2051.7999999999997</v>
      </c>
      <c r="J822" s="161">
        <v>829.8</v>
      </c>
      <c r="K822" s="161">
        <v>1010.5999999999999</v>
      </c>
      <c r="L822" s="161">
        <v>200.2</v>
      </c>
      <c r="M822" s="163">
        <v>11.2</v>
      </c>
      <c r="N822" s="160">
        <f t="shared" si="370"/>
        <v>2050.5754999999999</v>
      </c>
      <c r="O822" s="161">
        <v>829.8</v>
      </c>
      <c r="P822" s="161">
        <v>1009.3755</v>
      </c>
      <c r="Q822" s="161">
        <v>200.2</v>
      </c>
      <c r="R822" s="162">
        <v>11.2</v>
      </c>
      <c r="S822" s="164">
        <f t="shared" si="371"/>
        <v>-1.2244999999998072</v>
      </c>
      <c r="T822" s="161">
        <f t="shared" si="371"/>
        <v>0</v>
      </c>
      <c r="U822" s="161">
        <f t="shared" si="371"/>
        <v>-1.2244999999999209</v>
      </c>
      <c r="V822" s="161">
        <f t="shared" si="371"/>
        <v>0</v>
      </c>
      <c r="W822" s="163">
        <f t="shared" si="371"/>
        <v>0</v>
      </c>
      <c r="X822" s="160">
        <f t="shared" si="358"/>
        <v>99.940320694024763</v>
      </c>
      <c r="Y822" s="161">
        <f t="shared" si="358"/>
        <v>100</v>
      </c>
      <c r="Z822" s="161">
        <f t="shared" si="358"/>
        <v>99.878834355828232</v>
      </c>
      <c r="AA822" s="161">
        <f t="shared" si="358"/>
        <v>100</v>
      </c>
      <c r="AB822" s="162">
        <f t="shared" si="358"/>
        <v>100</v>
      </c>
      <c r="AC822" s="165"/>
      <c r="AD822" s="166"/>
      <c r="AE822" s="167"/>
    </row>
    <row r="823" spans="1:31" ht="12.95" customHeight="1" x14ac:dyDescent="0.25">
      <c r="A823" s="171">
        <v>1735</v>
      </c>
      <c r="B823" s="158">
        <v>815</v>
      </c>
      <c r="C823" s="159" t="s">
        <v>1942</v>
      </c>
      <c r="D823" s="160">
        <f t="shared" si="359"/>
        <v>7351</v>
      </c>
      <c r="E823" s="161">
        <v>1628.3</v>
      </c>
      <c r="F823" s="161">
        <v>5722.7</v>
      </c>
      <c r="G823" s="161">
        <v>0</v>
      </c>
      <c r="H823" s="162">
        <v>0</v>
      </c>
      <c r="I823" s="160">
        <f t="shared" si="361"/>
        <v>7436.4</v>
      </c>
      <c r="J823" s="161">
        <v>1628.3</v>
      </c>
      <c r="K823" s="161">
        <v>5722.7</v>
      </c>
      <c r="L823" s="161">
        <v>0</v>
      </c>
      <c r="M823" s="163">
        <v>85.4</v>
      </c>
      <c r="N823" s="160">
        <f t="shared" si="370"/>
        <v>7344.1264000000001</v>
      </c>
      <c r="O823" s="161">
        <v>1628.3</v>
      </c>
      <c r="P823" s="161">
        <v>5630.4264000000003</v>
      </c>
      <c r="Q823" s="161">
        <v>0</v>
      </c>
      <c r="R823" s="162">
        <v>85.4</v>
      </c>
      <c r="S823" s="164">
        <f t="shared" si="371"/>
        <v>-92.273599999999533</v>
      </c>
      <c r="T823" s="161">
        <f t="shared" si="371"/>
        <v>0</v>
      </c>
      <c r="U823" s="161">
        <f t="shared" si="371"/>
        <v>-92.273599999999533</v>
      </c>
      <c r="V823" s="161">
        <f t="shared" si="371"/>
        <v>0</v>
      </c>
      <c r="W823" s="163">
        <f t="shared" si="371"/>
        <v>0</v>
      </c>
      <c r="X823" s="160">
        <f t="shared" si="358"/>
        <v>98.759163035877577</v>
      </c>
      <c r="Y823" s="161">
        <f t="shared" si="358"/>
        <v>100</v>
      </c>
      <c r="Z823" s="161">
        <f t="shared" si="358"/>
        <v>98.387586279203873</v>
      </c>
      <c r="AA823" s="161">
        <f t="shared" si="358"/>
        <v>0</v>
      </c>
      <c r="AB823" s="162">
        <f t="shared" si="358"/>
        <v>100</v>
      </c>
      <c r="AC823" s="165"/>
      <c r="AD823" s="166"/>
      <c r="AE823" s="167"/>
    </row>
    <row r="824" spans="1:31" ht="12.95" customHeight="1" x14ac:dyDescent="0.25">
      <c r="A824" s="171">
        <v>1736</v>
      </c>
      <c r="B824" s="158">
        <v>816</v>
      </c>
      <c r="C824" s="159" t="s">
        <v>1943</v>
      </c>
      <c r="D824" s="160">
        <f t="shared" si="359"/>
        <v>4629.6000000000004</v>
      </c>
      <c r="E824" s="161">
        <v>1397</v>
      </c>
      <c r="F824" s="161">
        <v>3232.6</v>
      </c>
      <c r="G824" s="161">
        <v>0</v>
      </c>
      <c r="H824" s="162">
        <v>0</v>
      </c>
      <c r="I824" s="160">
        <f t="shared" si="361"/>
        <v>4671.4000000000005</v>
      </c>
      <c r="J824" s="161">
        <v>1397</v>
      </c>
      <c r="K824" s="161">
        <v>3232.6000000000004</v>
      </c>
      <c r="L824" s="161">
        <v>0</v>
      </c>
      <c r="M824" s="163">
        <v>41.8</v>
      </c>
      <c r="N824" s="160">
        <f t="shared" si="370"/>
        <v>4532.7305999999999</v>
      </c>
      <c r="O824" s="161">
        <v>1397</v>
      </c>
      <c r="P824" s="161">
        <v>3093.9305999999997</v>
      </c>
      <c r="Q824" s="161">
        <v>0</v>
      </c>
      <c r="R824" s="162">
        <v>41.8</v>
      </c>
      <c r="S824" s="164">
        <f t="shared" si="371"/>
        <v>-138.66940000000068</v>
      </c>
      <c r="T824" s="161">
        <f t="shared" si="371"/>
        <v>0</v>
      </c>
      <c r="U824" s="161">
        <f t="shared" si="371"/>
        <v>-138.66940000000068</v>
      </c>
      <c r="V824" s="161">
        <f t="shared" si="371"/>
        <v>0</v>
      </c>
      <c r="W824" s="163">
        <f t="shared" si="371"/>
        <v>0</v>
      </c>
      <c r="X824" s="160">
        <f t="shared" si="358"/>
        <v>97.031523740206353</v>
      </c>
      <c r="Y824" s="161">
        <f t="shared" si="358"/>
        <v>100</v>
      </c>
      <c r="Z824" s="161">
        <f t="shared" si="358"/>
        <v>95.710282744539981</v>
      </c>
      <c r="AA824" s="161">
        <f t="shared" si="358"/>
        <v>0</v>
      </c>
      <c r="AB824" s="162">
        <f t="shared" si="358"/>
        <v>100</v>
      </c>
      <c r="AC824" s="165"/>
      <c r="AD824" s="166"/>
      <c r="AE824" s="167"/>
    </row>
    <row r="825" spans="1:31" ht="12.95" customHeight="1" x14ac:dyDescent="0.25">
      <c r="A825" s="171">
        <v>1737</v>
      </c>
      <c r="B825" s="158">
        <v>817</v>
      </c>
      <c r="C825" s="159" t="s">
        <v>1944</v>
      </c>
      <c r="D825" s="160">
        <f t="shared" si="359"/>
        <v>7013.4</v>
      </c>
      <c r="E825" s="161">
        <v>1533.4</v>
      </c>
      <c r="F825" s="161">
        <v>5480</v>
      </c>
      <c r="G825" s="161">
        <v>0</v>
      </c>
      <c r="H825" s="162">
        <v>0</v>
      </c>
      <c r="I825" s="160">
        <f t="shared" si="361"/>
        <v>7101.5999999999995</v>
      </c>
      <c r="J825" s="161">
        <v>1533.4</v>
      </c>
      <c r="K825" s="161">
        <v>5480</v>
      </c>
      <c r="L825" s="161">
        <v>0</v>
      </c>
      <c r="M825" s="163">
        <v>88.199999999999989</v>
      </c>
      <c r="N825" s="160">
        <f t="shared" si="370"/>
        <v>7098.1675000000005</v>
      </c>
      <c r="O825" s="161">
        <v>1533.4</v>
      </c>
      <c r="P825" s="161">
        <v>5476.567500000001</v>
      </c>
      <c r="Q825" s="161">
        <v>0</v>
      </c>
      <c r="R825" s="162">
        <v>88.199999999999989</v>
      </c>
      <c r="S825" s="164">
        <f t="shared" si="371"/>
        <v>-3.4324999999989814</v>
      </c>
      <c r="T825" s="161">
        <f t="shared" si="371"/>
        <v>0</v>
      </c>
      <c r="U825" s="161">
        <f t="shared" si="371"/>
        <v>-3.4324999999989814</v>
      </c>
      <c r="V825" s="161">
        <f t="shared" si="371"/>
        <v>0</v>
      </c>
      <c r="W825" s="163">
        <f t="shared" si="371"/>
        <v>0</v>
      </c>
      <c r="X825" s="160">
        <f t="shared" si="358"/>
        <v>99.951665821786648</v>
      </c>
      <c r="Y825" s="161">
        <f t="shared" si="358"/>
        <v>100</v>
      </c>
      <c r="Z825" s="161">
        <f t="shared" si="358"/>
        <v>99.937363138686152</v>
      </c>
      <c r="AA825" s="161">
        <f t="shared" si="358"/>
        <v>0</v>
      </c>
      <c r="AB825" s="162">
        <f t="shared" si="358"/>
        <v>100</v>
      </c>
      <c r="AC825" s="165"/>
      <c r="AD825" s="166"/>
      <c r="AE825" s="167"/>
    </row>
    <row r="826" spans="1:31" ht="12.95" customHeight="1" x14ac:dyDescent="0.25">
      <c r="A826" s="171">
        <v>1734</v>
      </c>
      <c r="B826" s="158">
        <v>818</v>
      </c>
      <c r="C826" s="159" t="s">
        <v>1923</v>
      </c>
      <c r="D826" s="160">
        <f t="shared" si="359"/>
        <v>17307</v>
      </c>
      <c r="E826" s="161">
        <v>1858.9</v>
      </c>
      <c r="F826" s="161">
        <v>15448.1</v>
      </c>
      <c r="G826" s="161">
        <v>0</v>
      </c>
      <c r="H826" s="162">
        <v>0</v>
      </c>
      <c r="I826" s="160">
        <f t="shared" si="361"/>
        <v>17852</v>
      </c>
      <c r="J826" s="161">
        <v>1858.9</v>
      </c>
      <c r="K826" s="161">
        <v>15448.1</v>
      </c>
      <c r="L826" s="161">
        <v>0</v>
      </c>
      <c r="M826" s="163">
        <v>545</v>
      </c>
      <c r="N826" s="160">
        <f t="shared" si="370"/>
        <v>17532.2232</v>
      </c>
      <c r="O826" s="161">
        <v>1858.9</v>
      </c>
      <c r="P826" s="161">
        <v>15128.323200000001</v>
      </c>
      <c r="Q826" s="161">
        <v>0</v>
      </c>
      <c r="R826" s="162">
        <v>545</v>
      </c>
      <c r="S826" s="164">
        <f t="shared" si="371"/>
        <v>-319.77679999999964</v>
      </c>
      <c r="T826" s="161">
        <f t="shared" si="371"/>
        <v>0</v>
      </c>
      <c r="U826" s="161">
        <f t="shared" si="371"/>
        <v>-319.77679999999964</v>
      </c>
      <c r="V826" s="161">
        <f t="shared" si="371"/>
        <v>0</v>
      </c>
      <c r="W826" s="163">
        <f t="shared" si="371"/>
        <v>0</v>
      </c>
      <c r="X826" s="160">
        <f t="shared" si="358"/>
        <v>98.208734035402202</v>
      </c>
      <c r="Y826" s="161">
        <f t="shared" si="358"/>
        <v>100</v>
      </c>
      <c r="Z826" s="161">
        <f t="shared" si="358"/>
        <v>97.929992685184587</v>
      </c>
      <c r="AA826" s="161">
        <f t="shared" si="358"/>
        <v>0</v>
      </c>
      <c r="AB826" s="162">
        <f t="shared" si="358"/>
        <v>100</v>
      </c>
      <c r="AC826" s="165"/>
      <c r="AD826" s="166"/>
      <c r="AE826" s="167"/>
    </row>
    <row r="827" spans="1:31" ht="12.95" customHeight="1" x14ac:dyDescent="0.25">
      <c r="A827" s="171">
        <v>1738</v>
      </c>
      <c r="B827" s="158">
        <v>819</v>
      </c>
      <c r="C827" s="159" t="s">
        <v>1945</v>
      </c>
      <c r="D827" s="160">
        <f t="shared" si="359"/>
        <v>6475.6</v>
      </c>
      <c r="E827" s="161">
        <v>1514.8</v>
      </c>
      <c r="F827" s="161">
        <v>4960.8</v>
      </c>
      <c r="G827" s="161">
        <v>0</v>
      </c>
      <c r="H827" s="162">
        <v>0</v>
      </c>
      <c r="I827" s="160">
        <f t="shared" si="361"/>
        <v>6551.8</v>
      </c>
      <c r="J827" s="161">
        <v>1514.8</v>
      </c>
      <c r="K827" s="161">
        <v>4960.8</v>
      </c>
      <c r="L827" s="161">
        <v>0</v>
      </c>
      <c r="M827" s="163">
        <v>76.2</v>
      </c>
      <c r="N827" s="160">
        <f t="shared" si="370"/>
        <v>6543.1109999999999</v>
      </c>
      <c r="O827" s="161">
        <v>1514.8</v>
      </c>
      <c r="P827" s="161">
        <v>4952.1109999999999</v>
      </c>
      <c r="Q827" s="161">
        <v>0</v>
      </c>
      <c r="R827" s="162">
        <v>76.2</v>
      </c>
      <c r="S827" s="164">
        <f t="shared" si="371"/>
        <v>-8.6890000000003056</v>
      </c>
      <c r="T827" s="161">
        <f t="shared" si="371"/>
        <v>0</v>
      </c>
      <c r="U827" s="161">
        <f t="shared" si="371"/>
        <v>-8.6890000000003056</v>
      </c>
      <c r="V827" s="161">
        <f t="shared" si="371"/>
        <v>0</v>
      </c>
      <c r="W827" s="163">
        <f t="shared" si="371"/>
        <v>0</v>
      </c>
      <c r="X827" s="160">
        <f t="shared" si="358"/>
        <v>99.867379956653124</v>
      </c>
      <c r="Y827" s="161">
        <f t="shared" si="358"/>
        <v>100</v>
      </c>
      <c r="Z827" s="161">
        <f t="shared" si="358"/>
        <v>99.824846798903394</v>
      </c>
      <c r="AA827" s="161">
        <f t="shared" si="358"/>
        <v>0</v>
      </c>
      <c r="AB827" s="162">
        <f t="shared" si="358"/>
        <v>100</v>
      </c>
      <c r="AC827" s="165"/>
      <c r="AD827" s="166"/>
      <c r="AE827" s="167"/>
    </row>
    <row r="828" spans="1:31" ht="12.95" customHeight="1" x14ac:dyDescent="0.25">
      <c r="A828" s="171">
        <v>1740</v>
      </c>
      <c r="B828" s="158">
        <v>821</v>
      </c>
      <c r="C828" s="159" t="s">
        <v>1946</v>
      </c>
      <c r="D828" s="160">
        <f>SUM(E828:H828)</f>
        <v>1769.2</v>
      </c>
      <c r="E828" s="161">
        <v>1076.7</v>
      </c>
      <c r="F828" s="161">
        <v>631</v>
      </c>
      <c r="G828" s="161">
        <v>61.5</v>
      </c>
      <c r="H828" s="162">
        <v>0</v>
      </c>
      <c r="I828" s="160">
        <f>SUM(J828:M828)</f>
        <v>1773.6000000000001</v>
      </c>
      <c r="J828" s="161">
        <v>1076.7</v>
      </c>
      <c r="K828" s="161">
        <v>631</v>
      </c>
      <c r="L828" s="161">
        <v>61.5</v>
      </c>
      <c r="M828" s="163">
        <v>4.4000000000000004</v>
      </c>
      <c r="N828" s="160">
        <f>SUM(O828:R828)</f>
        <v>1772.0738000000001</v>
      </c>
      <c r="O828" s="161">
        <v>1076.7</v>
      </c>
      <c r="P828" s="161">
        <v>629.4738000000001</v>
      </c>
      <c r="Q828" s="161">
        <v>61.5</v>
      </c>
      <c r="R828" s="162">
        <v>4.4000000000000004</v>
      </c>
      <c r="S828" s="164">
        <f>N828-I828</f>
        <v>-1.5262000000000171</v>
      </c>
      <c r="T828" s="161">
        <f>O828-J828</f>
        <v>0</v>
      </c>
      <c r="U828" s="161">
        <f>P828-K828</f>
        <v>-1.5261999999999034</v>
      </c>
      <c r="V828" s="161">
        <f>Q828-L828</f>
        <v>0</v>
      </c>
      <c r="W828" s="163">
        <f>R828-M828</f>
        <v>0</v>
      </c>
      <c r="X828" s="160">
        <f>IF(I828=0,0,N828/I828*100)</f>
        <v>99.913949030221019</v>
      </c>
      <c r="Y828" s="161">
        <f>IF(J828=0,0,O828/J828*100)</f>
        <v>100</v>
      </c>
      <c r="Z828" s="161">
        <f>IF(K828=0,0,P828/K828*100)</f>
        <v>99.758129952456429</v>
      </c>
      <c r="AA828" s="161">
        <f>IF(L828=0,0,Q828/L828*100)</f>
        <v>100</v>
      </c>
      <c r="AB828" s="162">
        <f>IF(M828=0,0,R828/M828*100)</f>
        <v>100</v>
      </c>
      <c r="AC828" s="165"/>
      <c r="AD828" s="166"/>
      <c r="AE828" s="167"/>
    </row>
    <row r="829" spans="1:31" ht="12.95" customHeight="1" x14ac:dyDescent="0.25">
      <c r="A829" s="171">
        <v>1739</v>
      </c>
      <c r="B829" s="158">
        <v>820</v>
      </c>
      <c r="C829" s="159" t="s">
        <v>1947</v>
      </c>
      <c r="D829" s="160">
        <f t="shared" si="359"/>
        <v>1971</v>
      </c>
      <c r="E829" s="161">
        <v>890</v>
      </c>
      <c r="F829" s="161">
        <v>1081</v>
      </c>
      <c r="G829" s="161">
        <v>0</v>
      </c>
      <c r="H829" s="162">
        <v>0</v>
      </c>
      <c r="I829" s="160">
        <f t="shared" si="361"/>
        <v>2001.7</v>
      </c>
      <c r="J829" s="161">
        <v>890</v>
      </c>
      <c r="K829" s="161">
        <v>1081</v>
      </c>
      <c r="L829" s="161">
        <v>0</v>
      </c>
      <c r="M829" s="163">
        <v>30.7</v>
      </c>
      <c r="N829" s="160">
        <f t="shared" si="370"/>
        <v>1999.8348000000001</v>
      </c>
      <c r="O829" s="161">
        <v>890</v>
      </c>
      <c r="P829" s="161">
        <v>1079.1348</v>
      </c>
      <c r="Q829" s="161">
        <v>0</v>
      </c>
      <c r="R829" s="162">
        <v>30.7</v>
      </c>
      <c r="S829" s="164">
        <f t="shared" si="371"/>
        <v>-1.8651999999999589</v>
      </c>
      <c r="T829" s="161">
        <f t="shared" si="371"/>
        <v>0</v>
      </c>
      <c r="U829" s="161">
        <f t="shared" si="371"/>
        <v>-1.8651999999999589</v>
      </c>
      <c r="V829" s="161">
        <f t="shared" si="371"/>
        <v>0</v>
      </c>
      <c r="W829" s="163">
        <f t="shared" si="371"/>
        <v>0</v>
      </c>
      <c r="X829" s="160">
        <f t="shared" si="358"/>
        <v>99.906819203676875</v>
      </c>
      <c r="Y829" s="161">
        <f t="shared" si="358"/>
        <v>100</v>
      </c>
      <c r="Z829" s="161">
        <f t="shared" si="358"/>
        <v>99.827456059204451</v>
      </c>
      <c r="AA829" s="161">
        <f t="shared" si="358"/>
        <v>0</v>
      </c>
      <c r="AB829" s="162">
        <f t="shared" si="358"/>
        <v>100</v>
      </c>
      <c r="AC829" s="165"/>
      <c r="AD829" s="166"/>
      <c r="AE829" s="167"/>
    </row>
    <row r="830" spans="1:31" ht="9.75" customHeight="1" x14ac:dyDescent="0.25">
      <c r="A830" s="158"/>
      <c r="B830" s="158">
        <v>822</v>
      </c>
      <c r="C830" s="159"/>
      <c r="D830" s="160"/>
      <c r="E830" s="161"/>
      <c r="F830" s="161"/>
      <c r="G830" s="161"/>
      <c r="H830" s="162"/>
      <c r="I830" s="160"/>
      <c r="J830" s="161"/>
      <c r="K830" s="161"/>
      <c r="L830" s="161"/>
      <c r="M830" s="163">
        <v>0</v>
      </c>
      <c r="N830" s="160"/>
      <c r="O830" s="161"/>
      <c r="P830" s="161"/>
      <c r="Q830" s="161"/>
      <c r="R830" s="162"/>
      <c r="S830" s="164"/>
      <c r="T830" s="161"/>
      <c r="U830" s="161"/>
      <c r="V830" s="161"/>
      <c r="W830" s="163"/>
      <c r="X830" s="160"/>
      <c r="Y830" s="161"/>
      <c r="Z830" s="161"/>
      <c r="AA830" s="161"/>
      <c r="AB830" s="162"/>
      <c r="AC830" s="165"/>
      <c r="AD830" s="166"/>
      <c r="AE830" s="167"/>
    </row>
    <row r="831" spans="1:31" ht="12.95" customHeight="1" x14ac:dyDescent="0.25">
      <c r="A831" s="158"/>
      <c r="B831" s="158">
        <v>823</v>
      </c>
      <c r="C831" s="152" t="s">
        <v>1948</v>
      </c>
      <c r="D831" s="156">
        <f t="shared" ref="D831:D869" si="372">SUM(E831:H831)</f>
        <v>382291.59999999992</v>
      </c>
      <c r="E831" s="153">
        <f>E832+E833</f>
        <v>84331.799999999988</v>
      </c>
      <c r="F831" s="153">
        <f t="shared" ref="F831:H831" si="373">F832+F833</f>
        <v>293895.29999999993</v>
      </c>
      <c r="G831" s="153">
        <f t="shared" si="373"/>
        <v>4064.5</v>
      </c>
      <c r="H831" s="154">
        <f t="shared" si="373"/>
        <v>0</v>
      </c>
      <c r="I831" s="156">
        <f t="shared" ref="I831:I869" si="374">SUM(J831:M831)</f>
        <v>388507.89999999997</v>
      </c>
      <c r="J831" s="153">
        <f>J832+J833</f>
        <v>84331.799999999988</v>
      </c>
      <c r="K831" s="153">
        <f>K832+K833</f>
        <v>297144.59999999998</v>
      </c>
      <c r="L831" s="153">
        <f t="shared" ref="L831:M831" si="375">L832+L833</f>
        <v>4064.5</v>
      </c>
      <c r="M831" s="155">
        <f t="shared" si="375"/>
        <v>2967</v>
      </c>
      <c r="N831" s="156">
        <f>N832+N833</f>
        <v>382451.31779999996</v>
      </c>
      <c r="O831" s="153">
        <f t="shared" ref="O831:R831" si="376">O832+O833</f>
        <v>84331.799999999988</v>
      </c>
      <c r="P831" s="153">
        <f t="shared" si="376"/>
        <v>291088.01780000003</v>
      </c>
      <c r="Q831" s="153">
        <f t="shared" si="376"/>
        <v>4064.5</v>
      </c>
      <c r="R831" s="154">
        <f t="shared" si="376"/>
        <v>2967</v>
      </c>
      <c r="S831" s="157">
        <f t="shared" ref="S831:W869" si="377">N831-I831</f>
        <v>-6056.5822000000044</v>
      </c>
      <c r="T831" s="153">
        <f t="shared" si="377"/>
        <v>0</v>
      </c>
      <c r="U831" s="153">
        <f t="shared" si="377"/>
        <v>-6056.5821999999462</v>
      </c>
      <c r="V831" s="153">
        <f t="shared" si="377"/>
        <v>0</v>
      </c>
      <c r="W831" s="155">
        <f t="shared" si="377"/>
        <v>0</v>
      </c>
      <c r="X831" s="156">
        <f t="shared" si="358"/>
        <v>98.441065883087575</v>
      </c>
      <c r="Y831" s="153">
        <f t="shared" si="358"/>
        <v>100</v>
      </c>
      <c r="Z831" s="153">
        <f t="shared" si="358"/>
        <v>97.961739099414913</v>
      </c>
      <c r="AA831" s="153">
        <f t="shared" si="358"/>
        <v>100</v>
      </c>
      <c r="AB831" s="154">
        <f t="shared" si="358"/>
        <v>100</v>
      </c>
      <c r="AC831" s="147"/>
      <c r="AD831" s="166"/>
      <c r="AE831" s="167"/>
    </row>
    <row r="832" spans="1:31" s="170" customFormat="1" ht="12.95" customHeight="1" x14ac:dyDescent="0.2">
      <c r="A832" s="158"/>
      <c r="B832" s="158">
        <v>824</v>
      </c>
      <c r="C832" s="152" t="s">
        <v>1287</v>
      </c>
      <c r="D832" s="156">
        <f t="shared" si="372"/>
        <v>252279</v>
      </c>
      <c r="E832" s="153">
        <f>E834</f>
        <v>45757.5</v>
      </c>
      <c r="F832" s="153">
        <f t="shared" ref="F832:H832" si="378">F834</f>
        <v>202926.3</v>
      </c>
      <c r="G832" s="153">
        <f t="shared" si="378"/>
        <v>3595.2</v>
      </c>
      <c r="H832" s="154">
        <f t="shared" si="378"/>
        <v>0</v>
      </c>
      <c r="I832" s="156">
        <f t="shared" si="374"/>
        <v>255820.90000000002</v>
      </c>
      <c r="J832" s="153">
        <f>J834</f>
        <v>45757.5</v>
      </c>
      <c r="K832" s="153">
        <f>K834</f>
        <v>205824</v>
      </c>
      <c r="L832" s="153">
        <f t="shared" ref="L832:M832" si="379">L834</f>
        <v>3595.2</v>
      </c>
      <c r="M832" s="155">
        <f t="shared" si="379"/>
        <v>644.20000000000005</v>
      </c>
      <c r="N832" s="156">
        <f>N834</f>
        <v>252615.75070000003</v>
      </c>
      <c r="O832" s="153">
        <f t="shared" ref="O832:R832" si="380">O834</f>
        <v>45757.5</v>
      </c>
      <c r="P832" s="153">
        <f t="shared" si="380"/>
        <v>202618.85070000001</v>
      </c>
      <c r="Q832" s="153">
        <f t="shared" si="380"/>
        <v>3595.2</v>
      </c>
      <c r="R832" s="154">
        <f t="shared" si="380"/>
        <v>644.20000000000005</v>
      </c>
      <c r="S832" s="157">
        <f t="shared" si="377"/>
        <v>-3205.14929999999</v>
      </c>
      <c r="T832" s="153">
        <f t="shared" si="377"/>
        <v>0</v>
      </c>
      <c r="U832" s="153">
        <f t="shared" si="377"/>
        <v>-3205.14929999999</v>
      </c>
      <c r="V832" s="153">
        <f t="shared" si="377"/>
        <v>0</v>
      </c>
      <c r="W832" s="155">
        <f t="shared" si="377"/>
        <v>0</v>
      </c>
      <c r="X832" s="156">
        <f t="shared" si="358"/>
        <v>98.747112022512624</v>
      </c>
      <c r="Y832" s="153">
        <f t="shared" si="358"/>
        <v>100</v>
      </c>
      <c r="Z832" s="153">
        <f t="shared" si="358"/>
        <v>98.442771834188434</v>
      </c>
      <c r="AA832" s="153">
        <f t="shared" si="358"/>
        <v>100</v>
      </c>
      <c r="AB832" s="154">
        <f t="shared" si="358"/>
        <v>100</v>
      </c>
      <c r="AC832" s="147"/>
      <c r="AD832" s="167"/>
      <c r="AE832" s="167"/>
    </row>
    <row r="833" spans="1:31" s="170" customFormat="1" ht="12.95" customHeight="1" x14ac:dyDescent="0.2">
      <c r="A833" s="158"/>
      <c r="B833" s="158">
        <v>825</v>
      </c>
      <c r="C833" s="152" t="s">
        <v>1288</v>
      </c>
      <c r="D833" s="156">
        <f t="shared" si="372"/>
        <v>130012.59999999996</v>
      </c>
      <c r="E833" s="153">
        <f>SUM(E835:E869)</f>
        <v>38574.299999999996</v>
      </c>
      <c r="F833" s="153">
        <f t="shared" ref="F833:H833" si="381">SUM(F835:F869)</f>
        <v>90968.999999999971</v>
      </c>
      <c r="G833" s="153">
        <f t="shared" si="381"/>
        <v>469.3</v>
      </c>
      <c r="H833" s="154">
        <f t="shared" si="381"/>
        <v>0</v>
      </c>
      <c r="I833" s="156">
        <f t="shared" si="374"/>
        <v>132686.99999999997</v>
      </c>
      <c r="J833" s="153">
        <f>SUM(J835:J869)</f>
        <v>38574.299999999996</v>
      </c>
      <c r="K833" s="153">
        <f>SUM(K835:K869)</f>
        <v>91320.599999999977</v>
      </c>
      <c r="L833" s="153">
        <f t="shared" ref="L833:M833" si="382">SUM(L835:L869)</f>
        <v>469.3</v>
      </c>
      <c r="M833" s="155">
        <f t="shared" si="382"/>
        <v>2322.7999999999997</v>
      </c>
      <c r="N833" s="156">
        <f>SUM(N835:N869)</f>
        <v>129835.56709999996</v>
      </c>
      <c r="O833" s="153">
        <f t="shared" ref="O833:R833" si="383">SUM(O835:O869)</f>
        <v>38574.299999999996</v>
      </c>
      <c r="P833" s="153">
        <f t="shared" si="383"/>
        <v>88469.167100000021</v>
      </c>
      <c r="Q833" s="153">
        <f t="shared" si="383"/>
        <v>469.3</v>
      </c>
      <c r="R833" s="154">
        <f t="shared" si="383"/>
        <v>2322.7999999999997</v>
      </c>
      <c r="S833" s="157">
        <f t="shared" si="377"/>
        <v>-2851.4329000000143</v>
      </c>
      <c r="T833" s="153">
        <f t="shared" si="377"/>
        <v>0</v>
      </c>
      <c r="U833" s="153">
        <f t="shared" si="377"/>
        <v>-2851.4328999999561</v>
      </c>
      <c r="V833" s="153">
        <f t="shared" si="377"/>
        <v>0</v>
      </c>
      <c r="W833" s="155">
        <f t="shared" si="377"/>
        <v>0</v>
      </c>
      <c r="X833" s="156">
        <f t="shared" si="358"/>
        <v>97.851008086700261</v>
      </c>
      <c r="Y833" s="153">
        <f t="shared" si="358"/>
        <v>100</v>
      </c>
      <c r="Z833" s="153">
        <f t="shared" si="358"/>
        <v>96.87755785660633</v>
      </c>
      <c r="AA833" s="153">
        <f t="shared" si="358"/>
        <v>100</v>
      </c>
      <c r="AB833" s="154">
        <f t="shared" si="358"/>
        <v>100</v>
      </c>
      <c r="AC833" s="147"/>
      <c r="AD833" s="167"/>
      <c r="AE833" s="167"/>
    </row>
    <row r="834" spans="1:31" ht="12.95" customHeight="1" x14ac:dyDescent="0.25">
      <c r="A834" s="171">
        <v>1741</v>
      </c>
      <c r="B834" s="158">
        <v>826</v>
      </c>
      <c r="C834" s="159" t="s">
        <v>1313</v>
      </c>
      <c r="D834" s="160">
        <f t="shared" si="372"/>
        <v>252279</v>
      </c>
      <c r="E834" s="161">
        <v>45757.5</v>
      </c>
      <c r="F834" s="161">
        <v>202926.3</v>
      </c>
      <c r="G834" s="161">
        <v>3595.2</v>
      </c>
      <c r="H834" s="162">
        <v>0</v>
      </c>
      <c r="I834" s="160">
        <f t="shared" si="374"/>
        <v>255820.90000000002</v>
      </c>
      <c r="J834" s="161">
        <v>45757.5</v>
      </c>
      <c r="K834" s="161">
        <v>205824</v>
      </c>
      <c r="L834" s="161">
        <v>3595.2</v>
      </c>
      <c r="M834" s="163">
        <v>644.20000000000005</v>
      </c>
      <c r="N834" s="160">
        <f t="shared" ref="N834:N869" si="384">SUM(O834:R834)</f>
        <v>252615.75070000003</v>
      </c>
      <c r="O834" s="161">
        <v>45757.5</v>
      </c>
      <c r="P834" s="161">
        <v>202618.85070000001</v>
      </c>
      <c r="Q834" s="161">
        <v>3595.2</v>
      </c>
      <c r="R834" s="162">
        <v>644.20000000000005</v>
      </c>
      <c r="S834" s="164">
        <f t="shared" si="377"/>
        <v>-3205.14929999999</v>
      </c>
      <c r="T834" s="161">
        <f t="shared" si="377"/>
        <v>0</v>
      </c>
      <c r="U834" s="161">
        <f t="shared" si="377"/>
        <v>-3205.14929999999</v>
      </c>
      <c r="V834" s="161">
        <f t="shared" si="377"/>
        <v>0</v>
      </c>
      <c r="W834" s="163">
        <f t="shared" si="377"/>
        <v>0</v>
      </c>
      <c r="X834" s="160">
        <f t="shared" si="358"/>
        <v>98.747112022512624</v>
      </c>
      <c r="Y834" s="161">
        <f t="shared" si="358"/>
        <v>100</v>
      </c>
      <c r="Z834" s="161">
        <f t="shared" si="358"/>
        <v>98.442771834188434</v>
      </c>
      <c r="AA834" s="161">
        <f t="shared" si="358"/>
        <v>100</v>
      </c>
      <c r="AB834" s="162">
        <f t="shared" si="358"/>
        <v>100</v>
      </c>
      <c r="AC834" s="165"/>
      <c r="AD834" s="166"/>
      <c r="AE834" s="167"/>
    </row>
    <row r="835" spans="1:31" ht="12.95" customHeight="1" x14ac:dyDescent="0.25">
      <c r="A835" s="171">
        <v>1742</v>
      </c>
      <c r="B835" s="158">
        <v>828</v>
      </c>
      <c r="C835" s="159" t="s">
        <v>1949</v>
      </c>
      <c r="D835" s="160">
        <f>SUM(E835:H835)</f>
        <v>3657.1</v>
      </c>
      <c r="E835" s="161">
        <v>1008.4</v>
      </c>
      <c r="F835" s="161">
        <v>2648.7</v>
      </c>
      <c r="G835" s="161">
        <v>0</v>
      </c>
      <c r="H835" s="162">
        <v>0</v>
      </c>
      <c r="I835" s="160">
        <f>SUM(J835:M835)</f>
        <v>3760</v>
      </c>
      <c r="J835" s="161">
        <v>1008.4</v>
      </c>
      <c r="K835" s="161">
        <v>2648.7</v>
      </c>
      <c r="L835" s="161">
        <v>0</v>
      </c>
      <c r="M835" s="163">
        <v>102.9</v>
      </c>
      <c r="N835" s="160">
        <f>SUM(O835:R835)</f>
        <v>3752.4666999999999</v>
      </c>
      <c r="O835" s="161">
        <v>1008.4</v>
      </c>
      <c r="P835" s="161">
        <v>2641.1666999999998</v>
      </c>
      <c r="Q835" s="161">
        <v>0</v>
      </c>
      <c r="R835" s="162">
        <v>102.9</v>
      </c>
      <c r="S835" s="164">
        <f>N835-I835</f>
        <v>-7.5333000000000538</v>
      </c>
      <c r="T835" s="161">
        <f>O835-J835</f>
        <v>0</v>
      </c>
      <c r="U835" s="161">
        <f>P835-K835</f>
        <v>-7.5333000000000538</v>
      </c>
      <c r="V835" s="161">
        <f>Q835-L835</f>
        <v>0</v>
      </c>
      <c r="W835" s="163">
        <f>R835-M835</f>
        <v>0</v>
      </c>
      <c r="X835" s="160">
        <f>IF(I835=0,0,N835/I835*100)</f>
        <v>99.799646276595738</v>
      </c>
      <c r="Y835" s="161">
        <f>IF(J835=0,0,O835/J835*100)</f>
        <v>100</v>
      </c>
      <c r="Z835" s="161">
        <f>IF(K835=0,0,P835/K835*100)</f>
        <v>99.715585003964208</v>
      </c>
      <c r="AA835" s="161">
        <f>IF(L835=0,0,Q835/L835*100)</f>
        <v>0</v>
      </c>
      <c r="AB835" s="162">
        <f>IF(M835=0,0,R835/M835*100)</f>
        <v>100</v>
      </c>
      <c r="AC835" s="165"/>
      <c r="AD835" s="166"/>
      <c r="AE835" s="167"/>
    </row>
    <row r="836" spans="1:31" ht="12.95" customHeight="1" x14ac:dyDescent="0.25">
      <c r="A836" s="171">
        <v>1743</v>
      </c>
      <c r="B836" s="158">
        <v>827</v>
      </c>
      <c r="C836" s="159" t="s">
        <v>1950</v>
      </c>
      <c r="D836" s="160">
        <f t="shared" si="372"/>
        <v>2068.6</v>
      </c>
      <c r="E836" s="161">
        <v>939.6</v>
      </c>
      <c r="F836" s="161">
        <v>1050</v>
      </c>
      <c r="G836" s="161">
        <v>79</v>
      </c>
      <c r="H836" s="162">
        <v>0</v>
      </c>
      <c r="I836" s="160">
        <f t="shared" si="374"/>
        <v>2129.6</v>
      </c>
      <c r="J836" s="161">
        <v>939.6</v>
      </c>
      <c r="K836" s="161">
        <v>1050</v>
      </c>
      <c r="L836" s="161">
        <v>79</v>
      </c>
      <c r="M836" s="163">
        <v>61</v>
      </c>
      <c r="N836" s="160">
        <f t="shared" si="384"/>
        <v>2129.6</v>
      </c>
      <c r="O836" s="161">
        <v>939.6</v>
      </c>
      <c r="P836" s="161">
        <v>1050</v>
      </c>
      <c r="Q836" s="161">
        <v>79</v>
      </c>
      <c r="R836" s="162">
        <v>61</v>
      </c>
      <c r="S836" s="164">
        <f t="shared" si="377"/>
        <v>0</v>
      </c>
      <c r="T836" s="161">
        <f t="shared" si="377"/>
        <v>0</v>
      </c>
      <c r="U836" s="161">
        <f t="shared" si="377"/>
        <v>0</v>
      </c>
      <c r="V836" s="161">
        <f t="shared" si="377"/>
        <v>0</v>
      </c>
      <c r="W836" s="163">
        <f t="shared" si="377"/>
        <v>0</v>
      </c>
      <c r="X836" s="160">
        <f t="shared" si="358"/>
        <v>100</v>
      </c>
      <c r="Y836" s="161">
        <f t="shared" si="358"/>
        <v>100</v>
      </c>
      <c r="Z836" s="161">
        <f t="shared" si="358"/>
        <v>100</v>
      </c>
      <c r="AA836" s="161">
        <f t="shared" si="358"/>
        <v>100</v>
      </c>
      <c r="AB836" s="162">
        <f t="shared" si="358"/>
        <v>100</v>
      </c>
      <c r="AC836" s="165"/>
      <c r="AD836" s="166"/>
      <c r="AE836" s="167"/>
    </row>
    <row r="837" spans="1:31" ht="12.95" customHeight="1" x14ac:dyDescent="0.25">
      <c r="A837" s="171">
        <v>1744</v>
      </c>
      <c r="B837" s="158">
        <v>829</v>
      </c>
      <c r="C837" s="159" t="s">
        <v>1951</v>
      </c>
      <c r="D837" s="160">
        <f t="shared" si="372"/>
        <v>3190.4</v>
      </c>
      <c r="E837" s="161">
        <v>1225.7</v>
      </c>
      <c r="F837" s="161">
        <v>1964.7</v>
      </c>
      <c r="G837" s="161">
        <v>0</v>
      </c>
      <c r="H837" s="162">
        <v>0</v>
      </c>
      <c r="I837" s="160">
        <f t="shared" si="374"/>
        <v>3204.5</v>
      </c>
      <c r="J837" s="161">
        <v>1225.7</v>
      </c>
      <c r="K837" s="161">
        <v>1964.7</v>
      </c>
      <c r="L837" s="161">
        <v>0</v>
      </c>
      <c r="M837" s="163">
        <v>14.1</v>
      </c>
      <c r="N837" s="160">
        <f t="shared" si="384"/>
        <v>3090.9329000000002</v>
      </c>
      <c r="O837" s="161">
        <v>1225.7</v>
      </c>
      <c r="P837" s="161">
        <v>1851.1329000000001</v>
      </c>
      <c r="Q837" s="161">
        <v>0</v>
      </c>
      <c r="R837" s="162">
        <v>14.1</v>
      </c>
      <c r="S837" s="164">
        <f t="shared" si="377"/>
        <v>-113.56709999999975</v>
      </c>
      <c r="T837" s="161">
        <f t="shared" si="377"/>
        <v>0</v>
      </c>
      <c r="U837" s="161">
        <f t="shared" si="377"/>
        <v>-113.56709999999998</v>
      </c>
      <c r="V837" s="161">
        <f t="shared" si="377"/>
        <v>0</v>
      </c>
      <c r="W837" s="163">
        <f t="shared" si="377"/>
        <v>0</v>
      </c>
      <c r="X837" s="160">
        <f t="shared" si="358"/>
        <v>96.456011858324246</v>
      </c>
      <c r="Y837" s="161">
        <f t="shared" si="358"/>
        <v>100</v>
      </c>
      <c r="Z837" s="161">
        <f t="shared" si="358"/>
        <v>94.219621316231482</v>
      </c>
      <c r="AA837" s="161">
        <f t="shared" si="358"/>
        <v>0</v>
      </c>
      <c r="AB837" s="162">
        <f t="shared" si="358"/>
        <v>100</v>
      </c>
      <c r="AC837" s="165"/>
      <c r="AD837" s="166"/>
      <c r="AE837" s="167"/>
    </row>
    <row r="838" spans="1:31" ht="12.95" customHeight="1" x14ac:dyDescent="0.25">
      <c r="A838" s="171">
        <v>1745</v>
      </c>
      <c r="B838" s="158">
        <v>830</v>
      </c>
      <c r="C838" s="159" t="s">
        <v>1952</v>
      </c>
      <c r="D838" s="160">
        <f t="shared" si="372"/>
        <v>3347.2</v>
      </c>
      <c r="E838" s="161">
        <v>1254.5999999999999</v>
      </c>
      <c r="F838" s="161">
        <v>2092.6</v>
      </c>
      <c r="G838" s="161">
        <v>0</v>
      </c>
      <c r="H838" s="162">
        <v>0</v>
      </c>
      <c r="I838" s="160">
        <f t="shared" si="374"/>
        <v>3381.7999999999997</v>
      </c>
      <c r="J838" s="161">
        <v>1254.5999999999999</v>
      </c>
      <c r="K838" s="161">
        <v>2092.6</v>
      </c>
      <c r="L838" s="161">
        <v>0</v>
      </c>
      <c r="M838" s="163">
        <v>34.6</v>
      </c>
      <c r="N838" s="160">
        <f t="shared" si="384"/>
        <v>3123.4339999999997</v>
      </c>
      <c r="O838" s="161">
        <v>1254.5999999999999</v>
      </c>
      <c r="P838" s="161">
        <v>1834.2339999999999</v>
      </c>
      <c r="Q838" s="161">
        <v>0</v>
      </c>
      <c r="R838" s="162">
        <v>34.6</v>
      </c>
      <c r="S838" s="164">
        <f t="shared" si="377"/>
        <v>-258.36599999999999</v>
      </c>
      <c r="T838" s="161">
        <f t="shared" si="377"/>
        <v>0</v>
      </c>
      <c r="U838" s="161">
        <f t="shared" si="377"/>
        <v>-258.36599999999999</v>
      </c>
      <c r="V838" s="161">
        <f t="shared" si="377"/>
        <v>0</v>
      </c>
      <c r="W838" s="163">
        <f t="shared" si="377"/>
        <v>0</v>
      </c>
      <c r="X838" s="160">
        <f t="shared" si="358"/>
        <v>92.360104086581103</v>
      </c>
      <c r="Y838" s="161">
        <f t="shared" si="358"/>
        <v>100</v>
      </c>
      <c r="Z838" s="161">
        <f t="shared" si="358"/>
        <v>87.653349899646372</v>
      </c>
      <c r="AA838" s="161">
        <f t="shared" si="358"/>
        <v>0</v>
      </c>
      <c r="AB838" s="162">
        <f t="shared" si="358"/>
        <v>100</v>
      </c>
      <c r="AC838" s="165"/>
      <c r="AD838" s="166"/>
      <c r="AE838" s="167"/>
    </row>
    <row r="839" spans="1:31" ht="12.95" customHeight="1" x14ac:dyDescent="0.25">
      <c r="A839" s="171">
        <v>1746</v>
      </c>
      <c r="B839" s="158">
        <v>831</v>
      </c>
      <c r="C839" s="159" t="s">
        <v>1953</v>
      </c>
      <c r="D839" s="160">
        <f t="shared" si="372"/>
        <v>3548.3999999999996</v>
      </c>
      <c r="E839" s="161">
        <v>1040.8</v>
      </c>
      <c r="F839" s="161">
        <v>2507.6</v>
      </c>
      <c r="G839" s="161">
        <v>0</v>
      </c>
      <c r="H839" s="162">
        <v>0</v>
      </c>
      <c r="I839" s="160">
        <f t="shared" si="374"/>
        <v>3980.1</v>
      </c>
      <c r="J839" s="161">
        <v>1040.8</v>
      </c>
      <c r="K839" s="161">
        <v>2809.7000000000003</v>
      </c>
      <c r="L839" s="161">
        <v>0</v>
      </c>
      <c r="M839" s="163">
        <v>129.6</v>
      </c>
      <c r="N839" s="160">
        <f t="shared" si="384"/>
        <v>3980.0997000000002</v>
      </c>
      <c r="O839" s="161">
        <v>1040.8</v>
      </c>
      <c r="P839" s="161">
        <v>2809.6997000000001</v>
      </c>
      <c r="Q839" s="161">
        <v>0</v>
      </c>
      <c r="R839" s="162">
        <v>129.6</v>
      </c>
      <c r="S839" s="164">
        <f t="shared" si="377"/>
        <v>-2.9999999969732016E-4</v>
      </c>
      <c r="T839" s="161">
        <f t="shared" si="377"/>
        <v>0</v>
      </c>
      <c r="U839" s="161">
        <f t="shared" si="377"/>
        <v>-3.0000000015206751E-4</v>
      </c>
      <c r="V839" s="161">
        <f t="shared" si="377"/>
        <v>0</v>
      </c>
      <c r="W839" s="163">
        <f t="shared" si="377"/>
        <v>0</v>
      </c>
      <c r="X839" s="160">
        <f t="shared" si="358"/>
        <v>99.999992462500956</v>
      </c>
      <c r="Y839" s="161">
        <f t="shared" si="358"/>
        <v>100</v>
      </c>
      <c r="Z839" s="161">
        <f t="shared" si="358"/>
        <v>99.999989322703485</v>
      </c>
      <c r="AA839" s="161">
        <f t="shared" si="358"/>
        <v>0</v>
      </c>
      <c r="AB839" s="162">
        <f t="shared" si="358"/>
        <v>100</v>
      </c>
      <c r="AC839" s="165"/>
      <c r="AD839" s="166"/>
      <c r="AE839" s="167"/>
    </row>
    <row r="840" spans="1:31" ht="12.95" customHeight="1" x14ac:dyDescent="0.25">
      <c r="A840" s="171">
        <v>1747</v>
      </c>
      <c r="B840" s="158">
        <v>832</v>
      </c>
      <c r="C840" s="159" t="s">
        <v>1954</v>
      </c>
      <c r="D840" s="160">
        <f t="shared" si="372"/>
        <v>2121.1</v>
      </c>
      <c r="E840" s="161">
        <v>898.4</v>
      </c>
      <c r="F840" s="161">
        <v>1222.7</v>
      </c>
      <c r="G840" s="161">
        <v>0</v>
      </c>
      <c r="H840" s="162">
        <v>0</v>
      </c>
      <c r="I840" s="160">
        <f t="shared" si="374"/>
        <v>2134.9</v>
      </c>
      <c r="J840" s="161">
        <v>898.4</v>
      </c>
      <c r="K840" s="161">
        <v>1222.7</v>
      </c>
      <c r="L840" s="161">
        <v>0</v>
      </c>
      <c r="M840" s="163">
        <v>13.8</v>
      </c>
      <c r="N840" s="160">
        <f t="shared" si="384"/>
        <v>2084.2255</v>
      </c>
      <c r="O840" s="161">
        <v>898.4</v>
      </c>
      <c r="P840" s="161">
        <v>1172.0255</v>
      </c>
      <c r="Q840" s="161">
        <v>0</v>
      </c>
      <c r="R840" s="162">
        <v>13.8</v>
      </c>
      <c r="S840" s="164">
        <f t="shared" si="377"/>
        <v>-50.67450000000008</v>
      </c>
      <c r="T840" s="161">
        <f t="shared" si="377"/>
        <v>0</v>
      </c>
      <c r="U840" s="161">
        <f t="shared" si="377"/>
        <v>-50.67450000000008</v>
      </c>
      <c r="V840" s="161">
        <f t="shared" si="377"/>
        <v>0</v>
      </c>
      <c r="W840" s="163">
        <f t="shared" si="377"/>
        <v>0</v>
      </c>
      <c r="X840" s="160">
        <f t="shared" si="358"/>
        <v>97.626375942667096</v>
      </c>
      <c r="Y840" s="161">
        <f t="shared" si="358"/>
        <v>100</v>
      </c>
      <c r="Z840" s="161">
        <f t="shared" si="358"/>
        <v>95.855524658542564</v>
      </c>
      <c r="AA840" s="161">
        <f t="shared" si="358"/>
        <v>0</v>
      </c>
      <c r="AB840" s="162">
        <f t="shared" si="358"/>
        <v>100</v>
      </c>
      <c r="AC840" s="165"/>
      <c r="AD840" s="166"/>
      <c r="AE840" s="167"/>
    </row>
    <row r="841" spans="1:31" ht="12.95" customHeight="1" x14ac:dyDescent="0.25">
      <c r="A841" s="171">
        <v>1748</v>
      </c>
      <c r="B841" s="158">
        <v>833</v>
      </c>
      <c r="C841" s="159" t="s">
        <v>1955</v>
      </c>
      <c r="D841" s="160">
        <f t="shared" si="372"/>
        <v>2871.3999999999996</v>
      </c>
      <c r="E841" s="161">
        <v>1122.3</v>
      </c>
      <c r="F841" s="161">
        <v>1749.1</v>
      </c>
      <c r="G841" s="161">
        <v>0</v>
      </c>
      <c r="H841" s="162">
        <v>0</v>
      </c>
      <c r="I841" s="160">
        <f t="shared" si="374"/>
        <v>2884.4</v>
      </c>
      <c r="J841" s="161">
        <v>1122.3</v>
      </c>
      <c r="K841" s="161">
        <v>1749.1000000000001</v>
      </c>
      <c r="L841" s="161">
        <v>0</v>
      </c>
      <c r="M841" s="163">
        <v>13</v>
      </c>
      <c r="N841" s="160">
        <f t="shared" si="384"/>
        <v>2884.3746000000001</v>
      </c>
      <c r="O841" s="161">
        <v>1122.3</v>
      </c>
      <c r="P841" s="161">
        <v>1749.0745999999999</v>
      </c>
      <c r="Q841" s="161">
        <v>0</v>
      </c>
      <c r="R841" s="162">
        <v>13</v>
      </c>
      <c r="S841" s="164">
        <f t="shared" si="377"/>
        <v>-2.5399999999990541E-2</v>
      </c>
      <c r="T841" s="161">
        <f t="shared" si="377"/>
        <v>0</v>
      </c>
      <c r="U841" s="161">
        <f t="shared" si="377"/>
        <v>-2.5400000000217915E-2</v>
      </c>
      <c r="V841" s="161">
        <f t="shared" si="377"/>
        <v>0</v>
      </c>
      <c r="W841" s="163">
        <f t="shared" si="377"/>
        <v>0</v>
      </c>
      <c r="X841" s="160">
        <f t="shared" si="358"/>
        <v>99.999119400915276</v>
      </c>
      <c r="Y841" s="161">
        <f t="shared" si="358"/>
        <v>100</v>
      </c>
      <c r="Z841" s="161">
        <f t="shared" si="358"/>
        <v>99.998547824595491</v>
      </c>
      <c r="AA841" s="161">
        <f t="shared" si="358"/>
        <v>0</v>
      </c>
      <c r="AB841" s="162">
        <f t="shared" si="358"/>
        <v>100</v>
      </c>
      <c r="AC841" s="165"/>
      <c r="AD841" s="166"/>
      <c r="AE841" s="167"/>
    </row>
    <row r="842" spans="1:31" ht="12.95" customHeight="1" x14ac:dyDescent="0.25">
      <c r="A842" s="171">
        <v>1749</v>
      </c>
      <c r="B842" s="158">
        <v>834</v>
      </c>
      <c r="C842" s="159" t="s">
        <v>1956</v>
      </c>
      <c r="D842" s="160">
        <f t="shared" si="372"/>
        <v>948.59999999999991</v>
      </c>
      <c r="E842" s="161">
        <v>754.4</v>
      </c>
      <c r="F842" s="161">
        <v>194.2</v>
      </c>
      <c r="G842" s="161">
        <v>0</v>
      </c>
      <c r="H842" s="162">
        <v>0</v>
      </c>
      <c r="I842" s="160">
        <f t="shared" si="374"/>
        <v>958.69999999999993</v>
      </c>
      <c r="J842" s="161">
        <v>754.4</v>
      </c>
      <c r="K842" s="161">
        <v>194.2</v>
      </c>
      <c r="L842" s="161">
        <v>0</v>
      </c>
      <c r="M842" s="163">
        <v>10.1</v>
      </c>
      <c r="N842" s="160">
        <f t="shared" si="384"/>
        <v>958.49979999999994</v>
      </c>
      <c r="O842" s="161">
        <v>754.4</v>
      </c>
      <c r="P842" s="161">
        <v>193.99979999999999</v>
      </c>
      <c r="Q842" s="161">
        <v>0</v>
      </c>
      <c r="R842" s="162">
        <v>10.1</v>
      </c>
      <c r="S842" s="164">
        <f t="shared" si="377"/>
        <v>-0.20019999999999527</v>
      </c>
      <c r="T842" s="161">
        <f t="shared" si="377"/>
        <v>0</v>
      </c>
      <c r="U842" s="161">
        <f t="shared" si="377"/>
        <v>-0.20019999999999527</v>
      </c>
      <c r="V842" s="161">
        <f t="shared" si="377"/>
        <v>0</v>
      </c>
      <c r="W842" s="163">
        <f t="shared" si="377"/>
        <v>0</v>
      </c>
      <c r="X842" s="160">
        <f t="shared" si="358"/>
        <v>99.979117555022427</v>
      </c>
      <c r="Y842" s="161">
        <f t="shared" si="358"/>
        <v>100</v>
      </c>
      <c r="Z842" s="161">
        <f t="shared" si="358"/>
        <v>99.896910401647787</v>
      </c>
      <c r="AA842" s="161">
        <f t="shared" si="358"/>
        <v>0</v>
      </c>
      <c r="AB842" s="162">
        <f t="shared" si="358"/>
        <v>100</v>
      </c>
      <c r="AC842" s="165"/>
      <c r="AD842" s="166"/>
      <c r="AE842" s="167"/>
    </row>
    <row r="843" spans="1:31" ht="12.95" customHeight="1" x14ac:dyDescent="0.25">
      <c r="A843" s="171">
        <v>1750</v>
      </c>
      <c r="B843" s="158">
        <v>835</v>
      </c>
      <c r="C843" s="159" t="s">
        <v>1957</v>
      </c>
      <c r="D843" s="160">
        <f t="shared" si="372"/>
        <v>2188.1</v>
      </c>
      <c r="E843" s="161">
        <v>931.3</v>
      </c>
      <c r="F843" s="161">
        <v>1256.8</v>
      </c>
      <c r="G843" s="161">
        <v>0</v>
      </c>
      <c r="H843" s="162">
        <v>0</v>
      </c>
      <c r="I843" s="160">
        <f t="shared" si="374"/>
        <v>2192.1999999999998</v>
      </c>
      <c r="J843" s="161">
        <v>931.3</v>
      </c>
      <c r="K843" s="161">
        <v>1256.8</v>
      </c>
      <c r="L843" s="161">
        <v>0</v>
      </c>
      <c r="M843" s="163">
        <v>4.0999999999999996</v>
      </c>
      <c r="N843" s="160">
        <f t="shared" si="384"/>
        <v>2115.3165999999997</v>
      </c>
      <c r="O843" s="161">
        <v>931.3</v>
      </c>
      <c r="P843" s="161">
        <v>1179.9166</v>
      </c>
      <c r="Q843" s="161">
        <v>0</v>
      </c>
      <c r="R843" s="162">
        <v>4.0999999999999996</v>
      </c>
      <c r="S843" s="164">
        <f t="shared" si="377"/>
        <v>-76.883400000000165</v>
      </c>
      <c r="T843" s="161">
        <f t="shared" si="377"/>
        <v>0</v>
      </c>
      <c r="U843" s="161">
        <f t="shared" si="377"/>
        <v>-76.883399999999938</v>
      </c>
      <c r="V843" s="161">
        <f t="shared" si="377"/>
        <v>0</v>
      </c>
      <c r="W843" s="163">
        <f t="shared" si="377"/>
        <v>0</v>
      </c>
      <c r="X843" s="160">
        <f t="shared" si="358"/>
        <v>96.492865614451233</v>
      </c>
      <c r="Y843" s="161">
        <f t="shared" si="358"/>
        <v>100</v>
      </c>
      <c r="Z843" s="161">
        <f t="shared" si="358"/>
        <v>93.882606619987271</v>
      </c>
      <c r="AA843" s="161">
        <f t="shared" si="358"/>
        <v>0</v>
      </c>
      <c r="AB843" s="162">
        <f t="shared" si="358"/>
        <v>100</v>
      </c>
      <c r="AC843" s="165"/>
      <c r="AD843" s="166"/>
      <c r="AE843" s="167"/>
    </row>
    <row r="844" spans="1:31" ht="12.95" customHeight="1" x14ac:dyDescent="0.25">
      <c r="A844" s="171">
        <v>1751</v>
      </c>
      <c r="B844" s="158">
        <v>836</v>
      </c>
      <c r="C844" s="159" t="s">
        <v>1958</v>
      </c>
      <c r="D844" s="160">
        <f t="shared" si="372"/>
        <v>2672.3</v>
      </c>
      <c r="E844" s="161">
        <v>1131.8</v>
      </c>
      <c r="F844" s="161">
        <v>1479.7</v>
      </c>
      <c r="G844" s="161">
        <v>60.8</v>
      </c>
      <c r="H844" s="162">
        <v>0</v>
      </c>
      <c r="I844" s="160">
        <f t="shared" si="374"/>
        <v>2749.3999999999996</v>
      </c>
      <c r="J844" s="161">
        <v>1131.8</v>
      </c>
      <c r="K844" s="161">
        <v>1540.1</v>
      </c>
      <c r="L844" s="161">
        <v>60.8</v>
      </c>
      <c r="M844" s="163">
        <v>16.7</v>
      </c>
      <c r="N844" s="160">
        <f t="shared" si="384"/>
        <v>2749.3818000000001</v>
      </c>
      <c r="O844" s="161">
        <v>1131.8</v>
      </c>
      <c r="P844" s="161">
        <v>1540.0817999999999</v>
      </c>
      <c r="Q844" s="161">
        <v>60.8</v>
      </c>
      <c r="R844" s="162">
        <v>16.7</v>
      </c>
      <c r="S844" s="164">
        <f t="shared" si="377"/>
        <v>-1.8199999999524152E-2</v>
      </c>
      <c r="T844" s="161">
        <f t="shared" si="377"/>
        <v>0</v>
      </c>
      <c r="U844" s="161">
        <f t="shared" si="377"/>
        <v>-1.81999999999789E-2</v>
      </c>
      <c r="V844" s="161">
        <f t="shared" si="377"/>
        <v>0</v>
      </c>
      <c r="W844" s="163">
        <f t="shared" si="377"/>
        <v>0</v>
      </c>
      <c r="X844" s="160">
        <f t="shared" si="358"/>
        <v>99.99933803738999</v>
      </c>
      <c r="Y844" s="161">
        <f t="shared" si="358"/>
        <v>100</v>
      </c>
      <c r="Z844" s="161">
        <f t="shared" si="358"/>
        <v>99.99881825855465</v>
      </c>
      <c r="AA844" s="161">
        <f t="shared" si="358"/>
        <v>100</v>
      </c>
      <c r="AB844" s="162">
        <f t="shared" si="358"/>
        <v>100</v>
      </c>
      <c r="AC844" s="165"/>
      <c r="AD844" s="166"/>
      <c r="AE844" s="167"/>
    </row>
    <row r="845" spans="1:31" ht="12.95" customHeight="1" x14ac:dyDescent="0.25">
      <c r="A845" s="171">
        <v>1752</v>
      </c>
      <c r="B845" s="158">
        <v>837</v>
      </c>
      <c r="C845" s="159" t="s">
        <v>1959</v>
      </c>
      <c r="D845" s="160">
        <f t="shared" si="372"/>
        <v>2191.5</v>
      </c>
      <c r="E845" s="161">
        <v>1063.4000000000001</v>
      </c>
      <c r="F845" s="161">
        <v>1128.0999999999999</v>
      </c>
      <c r="G845" s="161">
        <v>0</v>
      </c>
      <c r="H845" s="162">
        <v>0</v>
      </c>
      <c r="I845" s="160">
        <f t="shared" si="374"/>
        <v>2199.6</v>
      </c>
      <c r="J845" s="161">
        <v>1063.4000000000001</v>
      </c>
      <c r="K845" s="161">
        <v>1128.0999999999999</v>
      </c>
      <c r="L845" s="161">
        <v>0</v>
      </c>
      <c r="M845" s="163">
        <v>8.1</v>
      </c>
      <c r="N845" s="160">
        <f t="shared" si="384"/>
        <v>2197.4886000000001</v>
      </c>
      <c r="O845" s="161">
        <v>1063.4000000000001</v>
      </c>
      <c r="P845" s="161">
        <v>1125.9885999999999</v>
      </c>
      <c r="Q845" s="161">
        <v>0</v>
      </c>
      <c r="R845" s="162">
        <v>8.1</v>
      </c>
      <c r="S845" s="164">
        <f t="shared" si="377"/>
        <v>-2.1113999999997759</v>
      </c>
      <c r="T845" s="161">
        <f t="shared" si="377"/>
        <v>0</v>
      </c>
      <c r="U845" s="161">
        <f t="shared" si="377"/>
        <v>-2.1114000000000033</v>
      </c>
      <c r="V845" s="161">
        <f t="shared" si="377"/>
        <v>0</v>
      </c>
      <c r="W845" s="163">
        <f t="shared" si="377"/>
        <v>0</v>
      </c>
      <c r="X845" s="160">
        <f t="shared" si="358"/>
        <v>99.904009819967271</v>
      </c>
      <c r="Y845" s="161">
        <f t="shared" si="358"/>
        <v>100</v>
      </c>
      <c r="Z845" s="161">
        <f t="shared" si="358"/>
        <v>99.812835741512274</v>
      </c>
      <c r="AA845" s="161">
        <f t="shared" si="358"/>
        <v>0</v>
      </c>
      <c r="AB845" s="162">
        <f t="shared" si="358"/>
        <v>100</v>
      </c>
      <c r="AC845" s="165"/>
      <c r="AD845" s="166"/>
      <c r="AE845" s="167"/>
    </row>
    <row r="846" spans="1:31" ht="12.95" customHeight="1" x14ac:dyDescent="0.25">
      <c r="A846" s="171">
        <v>1753</v>
      </c>
      <c r="B846" s="158">
        <v>838</v>
      </c>
      <c r="C846" s="159" t="s">
        <v>1960</v>
      </c>
      <c r="D846" s="160">
        <f t="shared" si="372"/>
        <v>1739.1</v>
      </c>
      <c r="E846" s="161">
        <v>948.9</v>
      </c>
      <c r="F846" s="161">
        <v>790.2</v>
      </c>
      <c r="G846" s="161">
        <v>0</v>
      </c>
      <c r="H846" s="162">
        <v>0</v>
      </c>
      <c r="I846" s="160">
        <f t="shared" si="374"/>
        <v>1750.5</v>
      </c>
      <c r="J846" s="161">
        <v>948.9</v>
      </c>
      <c r="K846" s="161">
        <v>790.19999999999993</v>
      </c>
      <c r="L846" s="161">
        <v>0</v>
      </c>
      <c r="M846" s="163">
        <v>11.4</v>
      </c>
      <c r="N846" s="160">
        <f t="shared" si="384"/>
        <v>1630.3955000000001</v>
      </c>
      <c r="O846" s="161">
        <v>948.9</v>
      </c>
      <c r="P846" s="161">
        <v>670.09550000000002</v>
      </c>
      <c r="Q846" s="161">
        <v>0</v>
      </c>
      <c r="R846" s="162">
        <v>11.4</v>
      </c>
      <c r="S846" s="164">
        <f t="shared" si="377"/>
        <v>-120.10449999999992</v>
      </c>
      <c r="T846" s="161">
        <f t="shared" si="377"/>
        <v>0</v>
      </c>
      <c r="U846" s="161">
        <f t="shared" si="377"/>
        <v>-120.10449999999992</v>
      </c>
      <c r="V846" s="161">
        <f t="shared" si="377"/>
        <v>0</v>
      </c>
      <c r="W846" s="163">
        <f t="shared" si="377"/>
        <v>0</v>
      </c>
      <c r="X846" s="160">
        <f t="shared" ref="X846:AB909" si="385">IF(I846=0,0,N846/I846*100)</f>
        <v>93.138846043987428</v>
      </c>
      <c r="Y846" s="161">
        <f t="shared" si="385"/>
        <v>100</v>
      </c>
      <c r="Z846" s="161">
        <f t="shared" si="385"/>
        <v>84.800746646418631</v>
      </c>
      <c r="AA846" s="161">
        <f t="shared" si="385"/>
        <v>0</v>
      </c>
      <c r="AB846" s="162">
        <f t="shared" si="385"/>
        <v>100</v>
      </c>
      <c r="AC846" s="165"/>
      <c r="AD846" s="166"/>
      <c r="AE846" s="167"/>
    </row>
    <row r="847" spans="1:31" ht="12.95" customHeight="1" x14ac:dyDescent="0.25">
      <c r="A847" s="171">
        <v>1754</v>
      </c>
      <c r="B847" s="158">
        <v>839</v>
      </c>
      <c r="C847" s="159" t="s">
        <v>1961</v>
      </c>
      <c r="D847" s="160">
        <f t="shared" si="372"/>
        <v>4285.7</v>
      </c>
      <c r="E847" s="161">
        <v>1392.3</v>
      </c>
      <c r="F847" s="161">
        <v>2790.9</v>
      </c>
      <c r="G847" s="161">
        <v>102.5</v>
      </c>
      <c r="H847" s="162">
        <v>0</v>
      </c>
      <c r="I847" s="160">
        <f t="shared" si="374"/>
        <v>4424.5</v>
      </c>
      <c r="J847" s="161">
        <v>1392.3</v>
      </c>
      <c r="K847" s="161">
        <v>2905</v>
      </c>
      <c r="L847" s="161">
        <v>102.5</v>
      </c>
      <c r="M847" s="163">
        <v>24.7</v>
      </c>
      <c r="N847" s="160">
        <f t="shared" si="384"/>
        <v>4224.2456000000002</v>
      </c>
      <c r="O847" s="161">
        <v>1392.3</v>
      </c>
      <c r="P847" s="161">
        <v>2704.7456000000002</v>
      </c>
      <c r="Q847" s="161">
        <v>102.5</v>
      </c>
      <c r="R847" s="162">
        <v>24.7</v>
      </c>
      <c r="S847" s="164">
        <f t="shared" si="377"/>
        <v>-200.25439999999981</v>
      </c>
      <c r="T847" s="161">
        <f t="shared" si="377"/>
        <v>0</v>
      </c>
      <c r="U847" s="161">
        <f t="shared" si="377"/>
        <v>-200.25439999999981</v>
      </c>
      <c r="V847" s="161">
        <f t="shared" si="377"/>
        <v>0</v>
      </c>
      <c r="W847" s="163">
        <f t="shared" si="377"/>
        <v>0</v>
      </c>
      <c r="X847" s="160">
        <f t="shared" si="385"/>
        <v>95.473965419821454</v>
      </c>
      <c r="Y847" s="161">
        <f t="shared" si="385"/>
        <v>100</v>
      </c>
      <c r="Z847" s="161">
        <f t="shared" si="385"/>
        <v>93.106561101549062</v>
      </c>
      <c r="AA847" s="161">
        <f t="shared" si="385"/>
        <v>100</v>
      </c>
      <c r="AB847" s="162">
        <f t="shared" si="385"/>
        <v>100</v>
      </c>
      <c r="AC847" s="165"/>
      <c r="AD847" s="166"/>
      <c r="AE847" s="167"/>
    </row>
    <row r="848" spans="1:31" ht="12.95" customHeight="1" x14ac:dyDescent="0.25">
      <c r="A848" s="171">
        <v>1755</v>
      </c>
      <c r="B848" s="158">
        <v>840</v>
      </c>
      <c r="C848" s="159" t="s">
        <v>1962</v>
      </c>
      <c r="D848" s="160">
        <f t="shared" si="372"/>
        <v>1404.6999999999998</v>
      </c>
      <c r="E848" s="161">
        <v>746.4</v>
      </c>
      <c r="F848" s="161">
        <v>658.3</v>
      </c>
      <c r="G848" s="161">
        <v>0</v>
      </c>
      <c r="H848" s="162">
        <v>0</v>
      </c>
      <c r="I848" s="160">
        <f t="shared" si="374"/>
        <v>1289.2999999999997</v>
      </c>
      <c r="J848" s="161">
        <v>746.4</v>
      </c>
      <c r="K848" s="161">
        <v>533.29999999999995</v>
      </c>
      <c r="L848" s="161">
        <v>0</v>
      </c>
      <c r="M848" s="163">
        <v>9.6</v>
      </c>
      <c r="N848" s="160">
        <f t="shared" si="384"/>
        <v>1294.7882999999999</v>
      </c>
      <c r="O848" s="161">
        <v>746.4</v>
      </c>
      <c r="P848" s="161">
        <v>538.78830000000005</v>
      </c>
      <c r="Q848" s="161">
        <v>0</v>
      </c>
      <c r="R848" s="162">
        <v>9.6</v>
      </c>
      <c r="S848" s="164">
        <f t="shared" si="377"/>
        <v>5.4883000000002085</v>
      </c>
      <c r="T848" s="161">
        <f t="shared" si="377"/>
        <v>0</v>
      </c>
      <c r="U848" s="161">
        <f t="shared" si="377"/>
        <v>5.4883000000000948</v>
      </c>
      <c r="V848" s="161">
        <f t="shared" si="377"/>
        <v>0</v>
      </c>
      <c r="W848" s="163">
        <f t="shared" si="377"/>
        <v>0</v>
      </c>
      <c r="X848" s="160">
        <f t="shared" si="385"/>
        <v>100.425680601877</v>
      </c>
      <c r="Y848" s="161">
        <f t="shared" si="385"/>
        <v>100</v>
      </c>
      <c r="Z848" s="161">
        <f t="shared" si="385"/>
        <v>101.02912057003563</v>
      </c>
      <c r="AA848" s="161">
        <f t="shared" si="385"/>
        <v>0</v>
      </c>
      <c r="AB848" s="162">
        <f t="shared" si="385"/>
        <v>100</v>
      </c>
      <c r="AC848" s="165"/>
      <c r="AD848" s="166"/>
      <c r="AE848" s="167"/>
    </row>
    <row r="849" spans="1:31" ht="12.95" customHeight="1" x14ac:dyDescent="0.25">
      <c r="A849" s="171">
        <v>1756</v>
      </c>
      <c r="B849" s="158">
        <v>841</v>
      </c>
      <c r="C849" s="159" t="s">
        <v>1963</v>
      </c>
      <c r="D849" s="160">
        <f t="shared" si="372"/>
        <v>3509.7</v>
      </c>
      <c r="E849" s="161">
        <v>1185.7</v>
      </c>
      <c r="F849" s="161">
        <v>2255.5</v>
      </c>
      <c r="G849" s="161">
        <v>68.5</v>
      </c>
      <c r="H849" s="162">
        <v>0</v>
      </c>
      <c r="I849" s="160">
        <f t="shared" si="374"/>
        <v>3527.5</v>
      </c>
      <c r="J849" s="161">
        <v>1185.7</v>
      </c>
      <c r="K849" s="161">
        <v>2255.5</v>
      </c>
      <c r="L849" s="161">
        <v>68.5</v>
      </c>
      <c r="M849" s="163">
        <v>17.8</v>
      </c>
      <c r="N849" s="160">
        <f t="shared" si="384"/>
        <v>3527.4888000000001</v>
      </c>
      <c r="O849" s="161">
        <v>1185.7</v>
      </c>
      <c r="P849" s="161">
        <v>2255.4888000000001</v>
      </c>
      <c r="Q849" s="161">
        <v>68.5</v>
      </c>
      <c r="R849" s="162">
        <v>17.8</v>
      </c>
      <c r="S849" s="164">
        <f t="shared" si="377"/>
        <v>-1.1199999999917054E-2</v>
      </c>
      <c r="T849" s="161">
        <f t="shared" si="377"/>
        <v>0</v>
      </c>
      <c r="U849" s="161">
        <f t="shared" si="377"/>
        <v>-1.1199999999917054E-2</v>
      </c>
      <c r="V849" s="161">
        <f t="shared" si="377"/>
        <v>0</v>
      </c>
      <c r="W849" s="163">
        <f t="shared" si="377"/>
        <v>0</v>
      </c>
      <c r="X849" s="160">
        <f t="shared" si="385"/>
        <v>99.999682494684635</v>
      </c>
      <c r="Y849" s="161">
        <f t="shared" si="385"/>
        <v>100</v>
      </c>
      <c r="Z849" s="161">
        <f t="shared" si="385"/>
        <v>99.999503436045217</v>
      </c>
      <c r="AA849" s="161">
        <f t="shared" si="385"/>
        <v>100</v>
      </c>
      <c r="AB849" s="162">
        <f t="shared" si="385"/>
        <v>100</v>
      </c>
      <c r="AC849" s="165"/>
      <c r="AD849" s="166"/>
      <c r="AE849" s="167"/>
    </row>
    <row r="850" spans="1:31" ht="12.95" customHeight="1" x14ac:dyDescent="0.25">
      <c r="A850" s="171">
        <v>1758</v>
      </c>
      <c r="B850" s="158">
        <v>842</v>
      </c>
      <c r="C850" s="159" t="s">
        <v>1964</v>
      </c>
      <c r="D850" s="160">
        <f t="shared" si="372"/>
        <v>2427.1</v>
      </c>
      <c r="E850" s="161">
        <v>1143.8</v>
      </c>
      <c r="F850" s="161">
        <v>1283.3</v>
      </c>
      <c r="G850" s="161">
        <v>0</v>
      </c>
      <c r="H850" s="162">
        <v>0</v>
      </c>
      <c r="I850" s="160">
        <f t="shared" si="374"/>
        <v>2447.6000000000004</v>
      </c>
      <c r="J850" s="161">
        <v>1143.8</v>
      </c>
      <c r="K850" s="161">
        <v>1283.3000000000002</v>
      </c>
      <c r="L850" s="161">
        <v>0</v>
      </c>
      <c r="M850" s="163">
        <v>20.5</v>
      </c>
      <c r="N850" s="160">
        <f t="shared" si="384"/>
        <v>2395.8923</v>
      </c>
      <c r="O850" s="161">
        <v>1143.8</v>
      </c>
      <c r="P850" s="161">
        <v>1231.5923</v>
      </c>
      <c r="Q850" s="161">
        <v>0</v>
      </c>
      <c r="R850" s="162">
        <v>20.5</v>
      </c>
      <c r="S850" s="164">
        <f t="shared" si="377"/>
        <v>-51.707700000000386</v>
      </c>
      <c r="T850" s="161">
        <f t="shared" si="377"/>
        <v>0</v>
      </c>
      <c r="U850" s="161">
        <f t="shared" si="377"/>
        <v>-51.707700000000159</v>
      </c>
      <c r="V850" s="161">
        <f t="shared" si="377"/>
        <v>0</v>
      </c>
      <c r="W850" s="163">
        <f t="shared" si="377"/>
        <v>0</v>
      </c>
      <c r="X850" s="160">
        <f t="shared" si="385"/>
        <v>97.887412158849472</v>
      </c>
      <c r="Y850" s="161">
        <f t="shared" si="385"/>
        <v>100</v>
      </c>
      <c r="Z850" s="161">
        <f t="shared" si="385"/>
        <v>95.97072391490687</v>
      </c>
      <c r="AA850" s="161">
        <f t="shared" si="385"/>
        <v>0</v>
      </c>
      <c r="AB850" s="162">
        <f t="shared" si="385"/>
        <v>100</v>
      </c>
      <c r="AC850" s="165"/>
      <c r="AD850" s="166"/>
      <c r="AE850" s="167"/>
    </row>
    <row r="851" spans="1:31" ht="12.95" customHeight="1" x14ac:dyDescent="0.25">
      <c r="A851" s="171">
        <v>1759</v>
      </c>
      <c r="B851" s="158">
        <v>843</v>
      </c>
      <c r="C851" s="159" t="s">
        <v>1965</v>
      </c>
      <c r="D851" s="160">
        <f t="shared" si="372"/>
        <v>1738.6999999999998</v>
      </c>
      <c r="E851" s="161">
        <v>811.9</v>
      </c>
      <c r="F851" s="161">
        <v>876.3</v>
      </c>
      <c r="G851" s="161">
        <v>50.5</v>
      </c>
      <c r="H851" s="162">
        <v>0</v>
      </c>
      <c r="I851" s="160">
        <f t="shared" si="374"/>
        <v>1752.6999999999998</v>
      </c>
      <c r="J851" s="161">
        <v>811.9</v>
      </c>
      <c r="K851" s="161">
        <v>876.3</v>
      </c>
      <c r="L851" s="161">
        <v>50.5</v>
      </c>
      <c r="M851" s="163">
        <v>14</v>
      </c>
      <c r="N851" s="160">
        <f t="shared" si="384"/>
        <v>1482.6351999999999</v>
      </c>
      <c r="O851" s="161">
        <v>811.9</v>
      </c>
      <c r="P851" s="161">
        <v>606.23519999999996</v>
      </c>
      <c r="Q851" s="161">
        <v>50.5</v>
      </c>
      <c r="R851" s="162">
        <v>14</v>
      </c>
      <c r="S851" s="164">
        <f t="shared" si="377"/>
        <v>-270.06479999999988</v>
      </c>
      <c r="T851" s="161">
        <f t="shared" si="377"/>
        <v>0</v>
      </c>
      <c r="U851" s="161">
        <f t="shared" si="377"/>
        <v>-270.06479999999999</v>
      </c>
      <c r="V851" s="161">
        <f t="shared" si="377"/>
        <v>0</v>
      </c>
      <c r="W851" s="163">
        <f t="shared" si="377"/>
        <v>0</v>
      </c>
      <c r="X851" s="160">
        <f t="shared" si="385"/>
        <v>84.591498830375997</v>
      </c>
      <c r="Y851" s="161">
        <f t="shared" si="385"/>
        <v>100</v>
      </c>
      <c r="Z851" s="161">
        <f t="shared" si="385"/>
        <v>69.181239301609025</v>
      </c>
      <c r="AA851" s="161">
        <f t="shared" si="385"/>
        <v>100</v>
      </c>
      <c r="AB851" s="162">
        <f t="shared" si="385"/>
        <v>100</v>
      </c>
      <c r="AC851" s="165"/>
      <c r="AD851" s="166"/>
      <c r="AE851" s="167"/>
    </row>
    <row r="852" spans="1:31" ht="12.95" customHeight="1" x14ac:dyDescent="0.25">
      <c r="A852" s="171">
        <v>1760</v>
      </c>
      <c r="B852" s="158">
        <v>844</v>
      </c>
      <c r="C852" s="159" t="s">
        <v>1966</v>
      </c>
      <c r="D852" s="160">
        <f t="shared" si="372"/>
        <v>4998.3</v>
      </c>
      <c r="E852" s="161">
        <v>1348.8</v>
      </c>
      <c r="F852" s="161">
        <v>3609.7</v>
      </c>
      <c r="G852" s="161">
        <v>39.799999999999997</v>
      </c>
      <c r="H852" s="162">
        <v>0</v>
      </c>
      <c r="I852" s="160">
        <f t="shared" si="374"/>
        <v>5034.5</v>
      </c>
      <c r="J852" s="161">
        <v>1348.8</v>
      </c>
      <c r="K852" s="161">
        <v>3609.7</v>
      </c>
      <c r="L852" s="161">
        <v>39.799999999999997</v>
      </c>
      <c r="M852" s="163">
        <v>36.200000000000003</v>
      </c>
      <c r="N852" s="160">
        <f t="shared" si="384"/>
        <v>4513.2530999999999</v>
      </c>
      <c r="O852" s="161">
        <v>1348.8</v>
      </c>
      <c r="P852" s="161">
        <v>3088.4530999999997</v>
      </c>
      <c r="Q852" s="161">
        <v>39.799999999999997</v>
      </c>
      <c r="R852" s="162">
        <v>36.200000000000003</v>
      </c>
      <c r="S852" s="164">
        <f t="shared" si="377"/>
        <v>-521.2469000000001</v>
      </c>
      <c r="T852" s="161">
        <f t="shared" si="377"/>
        <v>0</v>
      </c>
      <c r="U852" s="161">
        <f t="shared" si="377"/>
        <v>-521.2469000000001</v>
      </c>
      <c r="V852" s="161">
        <f t="shared" si="377"/>
        <v>0</v>
      </c>
      <c r="W852" s="163">
        <f t="shared" si="377"/>
        <v>0</v>
      </c>
      <c r="X852" s="160">
        <f t="shared" si="385"/>
        <v>89.646501142119376</v>
      </c>
      <c r="Y852" s="161">
        <f t="shared" si="385"/>
        <v>100</v>
      </c>
      <c r="Z852" s="161">
        <f t="shared" si="385"/>
        <v>85.559827686511341</v>
      </c>
      <c r="AA852" s="161">
        <f t="shared" si="385"/>
        <v>100</v>
      </c>
      <c r="AB852" s="162">
        <f t="shared" si="385"/>
        <v>100</v>
      </c>
      <c r="AC852" s="165"/>
      <c r="AD852" s="166"/>
      <c r="AE852" s="167"/>
    </row>
    <row r="853" spans="1:31" ht="12.95" customHeight="1" x14ac:dyDescent="0.25">
      <c r="A853" s="171">
        <v>1761</v>
      </c>
      <c r="B853" s="158">
        <v>846</v>
      </c>
      <c r="C853" s="159" t="s">
        <v>1967</v>
      </c>
      <c r="D853" s="160">
        <f>SUM(E853:H853)</f>
        <v>1678.6</v>
      </c>
      <c r="E853" s="161">
        <v>939.9</v>
      </c>
      <c r="F853" s="161">
        <v>738.7</v>
      </c>
      <c r="G853" s="161">
        <v>0</v>
      </c>
      <c r="H853" s="162">
        <v>0</v>
      </c>
      <c r="I853" s="160">
        <f>SUM(J853:M853)</f>
        <v>1711.3999999999999</v>
      </c>
      <c r="J853" s="161">
        <v>939.9</v>
      </c>
      <c r="K853" s="161">
        <v>738.7</v>
      </c>
      <c r="L853" s="161">
        <v>0</v>
      </c>
      <c r="M853" s="163">
        <v>32.799999999999997</v>
      </c>
      <c r="N853" s="160">
        <f>SUM(O853:R853)</f>
        <v>1710.9275999999998</v>
      </c>
      <c r="O853" s="161">
        <v>939.9</v>
      </c>
      <c r="P853" s="161">
        <v>738.22759999999994</v>
      </c>
      <c r="Q853" s="161">
        <v>0</v>
      </c>
      <c r="R853" s="162">
        <v>32.799999999999997</v>
      </c>
      <c r="S853" s="164">
        <f>N853-I853</f>
        <v>-0.47240000000010696</v>
      </c>
      <c r="T853" s="161">
        <f>O853-J853</f>
        <v>0</v>
      </c>
      <c r="U853" s="161">
        <f>P853-K853</f>
        <v>-0.47240000000010696</v>
      </c>
      <c r="V853" s="161">
        <f>Q853-L853</f>
        <v>0</v>
      </c>
      <c r="W853" s="163">
        <f>R853-M853</f>
        <v>0</v>
      </c>
      <c r="X853" s="160">
        <f>IF(I853=0,0,N853/I853*100)</f>
        <v>99.972396868061224</v>
      </c>
      <c r="Y853" s="161">
        <f>IF(J853=0,0,O853/J853*100)</f>
        <v>100</v>
      </c>
      <c r="Z853" s="161">
        <f>IF(K853=0,0,P853/K853*100)</f>
        <v>99.936049817246499</v>
      </c>
      <c r="AA853" s="161">
        <f>IF(L853=0,0,Q853/L853*100)</f>
        <v>0</v>
      </c>
      <c r="AB853" s="162">
        <f>IF(M853=0,0,R853/M853*100)</f>
        <v>100</v>
      </c>
      <c r="AC853" s="165"/>
      <c r="AD853" s="166"/>
      <c r="AE853" s="167"/>
    </row>
    <row r="854" spans="1:31" ht="12.95" customHeight="1" x14ac:dyDescent="0.25">
      <c r="A854" s="171">
        <v>1762</v>
      </c>
      <c r="B854" s="158">
        <v>845</v>
      </c>
      <c r="C854" s="159" t="s">
        <v>1968</v>
      </c>
      <c r="D854" s="160">
        <f t="shared" si="372"/>
        <v>2079.1</v>
      </c>
      <c r="E854" s="161">
        <v>682.4</v>
      </c>
      <c r="F854" s="161">
        <v>1396.7</v>
      </c>
      <c r="G854" s="161">
        <v>0</v>
      </c>
      <c r="H854" s="162">
        <v>0</v>
      </c>
      <c r="I854" s="160">
        <f t="shared" si="374"/>
        <v>2068.5</v>
      </c>
      <c r="J854" s="161">
        <v>682.4</v>
      </c>
      <c r="K854" s="161">
        <v>1396.6999999999998</v>
      </c>
      <c r="L854" s="161">
        <v>0</v>
      </c>
      <c r="M854" s="163">
        <v>-10.6</v>
      </c>
      <c r="N854" s="160">
        <f t="shared" si="384"/>
        <v>2031.6576</v>
      </c>
      <c r="O854" s="161">
        <v>682.4</v>
      </c>
      <c r="P854" s="161">
        <v>1359.8576</v>
      </c>
      <c r="Q854" s="161">
        <v>0</v>
      </c>
      <c r="R854" s="162">
        <v>-10.6</v>
      </c>
      <c r="S854" s="164">
        <f t="shared" si="377"/>
        <v>-36.842399999999998</v>
      </c>
      <c r="T854" s="161">
        <f t="shared" si="377"/>
        <v>0</v>
      </c>
      <c r="U854" s="161">
        <f t="shared" si="377"/>
        <v>-36.84239999999977</v>
      </c>
      <c r="V854" s="161">
        <f t="shared" si="377"/>
        <v>0</v>
      </c>
      <c r="W854" s="163">
        <f t="shared" si="377"/>
        <v>0</v>
      </c>
      <c r="X854" s="160">
        <f t="shared" si="385"/>
        <v>98.218883248730961</v>
      </c>
      <c r="Y854" s="161">
        <f t="shared" si="385"/>
        <v>100</v>
      </c>
      <c r="Z854" s="161">
        <f t="shared" si="385"/>
        <v>97.36218228681895</v>
      </c>
      <c r="AA854" s="161">
        <f t="shared" si="385"/>
        <v>0</v>
      </c>
      <c r="AB854" s="162">
        <f t="shared" si="385"/>
        <v>100</v>
      </c>
      <c r="AC854" s="165"/>
      <c r="AD854" s="166"/>
      <c r="AE854" s="167"/>
    </row>
    <row r="855" spans="1:31" ht="12.95" customHeight="1" x14ac:dyDescent="0.25">
      <c r="A855" s="171">
        <v>1763</v>
      </c>
      <c r="B855" s="158">
        <v>847</v>
      </c>
      <c r="C855" s="159" t="s">
        <v>1969</v>
      </c>
      <c r="D855" s="160">
        <f t="shared" si="372"/>
        <v>4360.8999999999996</v>
      </c>
      <c r="E855" s="161">
        <v>1306.9000000000001</v>
      </c>
      <c r="F855" s="161">
        <v>3054</v>
      </c>
      <c r="G855" s="161">
        <v>0</v>
      </c>
      <c r="H855" s="162">
        <v>0</v>
      </c>
      <c r="I855" s="160">
        <f t="shared" si="374"/>
        <v>4412.7999999999993</v>
      </c>
      <c r="J855" s="161">
        <v>1306.9000000000001</v>
      </c>
      <c r="K855" s="161">
        <v>3054</v>
      </c>
      <c r="L855" s="161">
        <v>0</v>
      </c>
      <c r="M855" s="163">
        <v>51.9</v>
      </c>
      <c r="N855" s="160">
        <f t="shared" si="384"/>
        <v>4412.7999999999993</v>
      </c>
      <c r="O855" s="161">
        <v>1306.9000000000001</v>
      </c>
      <c r="P855" s="161">
        <v>3054</v>
      </c>
      <c r="Q855" s="161">
        <v>0</v>
      </c>
      <c r="R855" s="162">
        <v>51.9</v>
      </c>
      <c r="S855" s="164">
        <f t="shared" si="377"/>
        <v>0</v>
      </c>
      <c r="T855" s="161">
        <f t="shared" si="377"/>
        <v>0</v>
      </c>
      <c r="U855" s="161">
        <f t="shared" si="377"/>
        <v>0</v>
      </c>
      <c r="V855" s="161">
        <f t="shared" si="377"/>
        <v>0</v>
      </c>
      <c r="W855" s="163">
        <f t="shared" si="377"/>
        <v>0</v>
      </c>
      <c r="X855" s="160">
        <f t="shared" si="385"/>
        <v>100</v>
      </c>
      <c r="Y855" s="161">
        <f t="shared" si="385"/>
        <v>100</v>
      </c>
      <c r="Z855" s="161">
        <f t="shared" si="385"/>
        <v>100</v>
      </c>
      <c r="AA855" s="161">
        <f t="shared" si="385"/>
        <v>0</v>
      </c>
      <c r="AB855" s="162">
        <f t="shared" si="385"/>
        <v>100</v>
      </c>
      <c r="AC855" s="165"/>
      <c r="AD855" s="166"/>
      <c r="AE855" s="167"/>
    </row>
    <row r="856" spans="1:31" ht="12.95" customHeight="1" x14ac:dyDescent="0.25">
      <c r="A856" s="171">
        <v>1764</v>
      </c>
      <c r="B856" s="158">
        <v>848</v>
      </c>
      <c r="C856" s="159" t="s">
        <v>1970</v>
      </c>
      <c r="D856" s="160">
        <f t="shared" si="372"/>
        <v>2077.4</v>
      </c>
      <c r="E856" s="161">
        <v>906.1</v>
      </c>
      <c r="F856" s="161">
        <v>1171.3</v>
      </c>
      <c r="G856" s="161">
        <v>0</v>
      </c>
      <c r="H856" s="162">
        <v>0</v>
      </c>
      <c r="I856" s="160">
        <f t="shared" si="374"/>
        <v>2103.3000000000002</v>
      </c>
      <c r="J856" s="161">
        <v>906.1</v>
      </c>
      <c r="K856" s="161">
        <v>1171.3</v>
      </c>
      <c r="L856" s="161">
        <v>0</v>
      </c>
      <c r="M856" s="163">
        <v>25.9</v>
      </c>
      <c r="N856" s="160">
        <f t="shared" si="384"/>
        <v>2103.3000000000002</v>
      </c>
      <c r="O856" s="161">
        <v>906.1</v>
      </c>
      <c r="P856" s="161">
        <v>1171.3</v>
      </c>
      <c r="Q856" s="161">
        <v>0</v>
      </c>
      <c r="R856" s="162">
        <v>25.9</v>
      </c>
      <c r="S856" s="164">
        <f t="shared" si="377"/>
        <v>0</v>
      </c>
      <c r="T856" s="161">
        <f t="shared" si="377"/>
        <v>0</v>
      </c>
      <c r="U856" s="161">
        <f t="shared" si="377"/>
        <v>0</v>
      </c>
      <c r="V856" s="161">
        <f t="shared" si="377"/>
        <v>0</v>
      </c>
      <c r="W856" s="163">
        <f t="shared" si="377"/>
        <v>0</v>
      </c>
      <c r="X856" s="160">
        <f t="shared" si="385"/>
        <v>100</v>
      </c>
      <c r="Y856" s="161">
        <f t="shared" si="385"/>
        <v>100</v>
      </c>
      <c r="Z856" s="161">
        <f t="shared" si="385"/>
        <v>100</v>
      </c>
      <c r="AA856" s="161">
        <f t="shared" si="385"/>
        <v>0</v>
      </c>
      <c r="AB856" s="162">
        <f t="shared" si="385"/>
        <v>100</v>
      </c>
      <c r="AC856" s="165"/>
      <c r="AD856" s="166"/>
      <c r="AE856" s="167"/>
    </row>
    <row r="857" spans="1:31" ht="12.95" customHeight="1" x14ac:dyDescent="0.25">
      <c r="A857" s="171">
        <v>1765</v>
      </c>
      <c r="B857" s="158">
        <v>849</v>
      </c>
      <c r="C857" s="159" t="s">
        <v>1971</v>
      </c>
      <c r="D857" s="160">
        <f t="shared" si="372"/>
        <v>2998.6</v>
      </c>
      <c r="E857" s="161">
        <v>1092.5</v>
      </c>
      <c r="F857" s="161">
        <v>1884.7</v>
      </c>
      <c r="G857" s="161">
        <v>21.4</v>
      </c>
      <c r="H857" s="162">
        <v>0</v>
      </c>
      <c r="I857" s="160">
        <f t="shared" si="374"/>
        <v>3018.4</v>
      </c>
      <c r="J857" s="161">
        <v>1092.5</v>
      </c>
      <c r="K857" s="161">
        <v>1884.7</v>
      </c>
      <c r="L857" s="161">
        <v>21.4</v>
      </c>
      <c r="M857" s="163">
        <v>19.8</v>
      </c>
      <c r="N857" s="160">
        <f t="shared" si="384"/>
        <v>3018.3935000000006</v>
      </c>
      <c r="O857" s="161">
        <v>1092.5</v>
      </c>
      <c r="P857" s="161">
        <v>1884.6935000000001</v>
      </c>
      <c r="Q857" s="161">
        <v>21.4</v>
      </c>
      <c r="R857" s="162">
        <v>19.8</v>
      </c>
      <c r="S857" s="164">
        <f t="shared" si="377"/>
        <v>-6.4999999995052349E-3</v>
      </c>
      <c r="T857" s="161">
        <f t="shared" si="377"/>
        <v>0</v>
      </c>
      <c r="U857" s="161">
        <f t="shared" si="377"/>
        <v>-6.4999999999599822E-3</v>
      </c>
      <c r="V857" s="161">
        <f t="shared" si="377"/>
        <v>0</v>
      </c>
      <c r="W857" s="163">
        <f t="shared" si="377"/>
        <v>0</v>
      </c>
      <c r="X857" s="160">
        <f t="shared" si="385"/>
        <v>99.999784654121399</v>
      </c>
      <c r="Y857" s="161">
        <f t="shared" si="385"/>
        <v>100</v>
      </c>
      <c r="Z857" s="161">
        <f t="shared" si="385"/>
        <v>99.999655117525336</v>
      </c>
      <c r="AA857" s="161">
        <f t="shared" si="385"/>
        <v>100</v>
      </c>
      <c r="AB857" s="162">
        <f t="shared" si="385"/>
        <v>100</v>
      </c>
      <c r="AC857" s="165"/>
      <c r="AD857" s="166"/>
      <c r="AE857" s="167"/>
    </row>
    <row r="858" spans="1:31" ht="12.95" customHeight="1" x14ac:dyDescent="0.25">
      <c r="A858" s="171">
        <v>1757</v>
      </c>
      <c r="B858" s="158">
        <v>851</v>
      </c>
      <c r="C858" s="159" t="s">
        <v>1948</v>
      </c>
      <c r="D858" s="160">
        <f>SUM(E858:H858)</f>
        <v>37080</v>
      </c>
      <c r="E858" s="161">
        <v>4168.8999999999996</v>
      </c>
      <c r="F858" s="161">
        <v>32911.1</v>
      </c>
      <c r="G858" s="161">
        <v>0</v>
      </c>
      <c r="H858" s="162">
        <v>0</v>
      </c>
      <c r="I858" s="160">
        <f>SUM(J858:M858)</f>
        <v>38375.5</v>
      </c>
      <c r="J858" s="161">
        <v>4168.8999999999996</v>
      </c>
      <c r="K858" s="161">
        <v>32911.1</v>
      </c>
      <c r="L858" s="161">
        <v>0</v>
      </c>
      <c r="M858" s="163">
        <v>1295.5</v>
      </c>
      <c r="N858" s="160">
        <f>SUM(O858:R858)</f>
        <v>38318.188800000004</v>
      </c>
      <c r="O858" s="161">
        <v>4168.8999999999996</v>
      </c>
      <c r="P858" s="161">
        <v>32853.788800000002</v>
      </c>
      <c r="Q858" s="161">
        <v>0</v>
      </c>
      <c r="R858" s="162">
        <v>1295.5</v>
      </c>
      <c r="S858" s="164">
        <f>N858-I858</f>
        <v>-57.311199999996461</v>
      </c>
      <c r="T858" s="161">
        <f>O858-J858</f>
        <v>0</v>
      </c>
      <c r="U858" s="161">
        <f>P858-K858</f>
        <v>-57.311199999996461</v>
      </c>
      <c r="V858" s="161">
        <f>Q858-L858</f>
        <v>0</v>
      </c>
      <c r="W858" s="163">
        <f>R858-M858</f>
        <v>0</v>
      </c>
      <c r="X858" s="160">
        <f>IF(I858=0,0,N858/I858*100)</f>
        <v>99.850656799259951</v>
      </c>
      <c r="Y858" s="161">
        <f>IF(J858=0,0,O858/J858*100)</f>
        <v>100</v>
      </c>
      <c r="Z858" s="161">
        <f>IF(K858=0,0,P858/K858*100)</f>
        <v>99.825860575915129</v>
      </c>
      <c r="AA858" s="161">
        <f>IF(L858=0,0,Q858/L858*100)</f>
        <v>0</v>
      </c>
      <c r="AB858" s="162">
        <f>IF(M858=0,0,R858/M858*100)</f>
        <v>100</v>
      </c>
      <c r="AC858" s="165"/>
      <c r="AD858" s="166"/>
      <c r="AE858" s="167"/>
    </row>
    <row r="859" spans="1:31" ht="12.95" customHeight="1" x14ac:dyDescent="0.25">
      <c r="A859" s="171">
        <v>1768</v>
      </c>
      <c r="B859" s="158">
        <v>850</v>
      </c>
      <c r="C859" s="159" t="s">
        <v>1972</v>
      </c>
      <c r="D859" s="160">
        <f t="shared" si="372"/>
        <v>2966</v>
      </c>
      <c r="E859" s="161">
        <v>826.5</v>
      </c>
      <c r="F859" s="161">
        <v>2105.6999999999998</v>
      </c>
      <c r="G859" s="161">
        <v>33.799999999999997</v>
      </c>
      <c r="H859" s="162">
        <v>0</v>
      </c>
      <c r="I859" s="160">
        <f t="shared" si="374"/>
        <v>2999.1</v>
      </c>
      <c r="J859" s="161">
        <v>826.5</v>
      </c>
      <c r="K859" s="161">
        <v>2105.6999999999998</v>
      </c>
      <c r="L859" s="161">
        <v>33.799999999999997</v>
      </c>
      <c r="M859" s="163">
        <v>33.1</v>
      </c>
      <c r="N859" s="160">
        <f t="shared" si="384"/>
        <v>2839.2748000000001</v>
      </c>
      <c r="O859" s="161">
        <v>826.5</v>
      </c>
      <c r="P859" s="161">
        <v>1945.8748000000001</v>
      </c>
      <c r="Q859" s="161">
        <v>33.799999999999997</v>
      </c>
      <c r="R859" s="162">
        <v>33.1</v>
      </c>
      <c r="S859" s="164">
        <f t="shared" si="377"/>
        <v>-159.82519999999977</v>
      </c>
      <c r="T859" s="161">
        <f t="shared" si="377"/>
        <v>0</v>
      </c>
      <c r="U859" s="161">
        <f t="shared" si="377"/>
        <v>-159.82519999999977</v>
      </c>
      <c r="V859" s="161">
        <f t="shared" si="377"/>
        <v>0</v>
      </c>
      <c r="W859" s="163">
        <f t="shared" si="377"/>
        <v>0</v>
      </c>
      <c r="X859" s="160">
        <f t="shared" si="385"/>
        <v>94.670894601713854</v>
      </c>
      <c r="Y859" s="161">
        <f t="shared" si="385"/>
        <v>100</v>
      </c>
      <c r="Z859" s="161">
        <f t="shared" si="385"/>
        <v>92.40987795032531</v>
      </c>
      <c r="AA859" s="161">
        <f t="shared" si="385"/>
        <v>100</v>
      </c>
      <c r="AB859" s="162">
        <f t="shared" si="385"/>
        <v>100</v>
      </c>
      <c r="AC859" s="165"/>
      <c r="AD859" s="166"/>
      <c r="AE859" s="167"/>
    </row>
    <row r="860" spans="1:31" ht="12.95" customHeight="1" x14ac:dyDescent="0.25">
      <c r="A860" s="171">
        <v>1766</v>
      </c>
      <c r="B860" s="158">
        <v>853</v>
      </c>
      <c r="C860" s="159" t="s">
        <v>1973</v>
      </c>
      <c r="D860" s="160">
        <f>SUM(E860:H860)</f>
        <v>2163.1999999999998</v>
      </c>
      <c r="E860" s="161">
        <v>690.8</v>
      </c>
      <c r="F860" s="161">
        <v>1472.4</v>
      </c>
      <c r="G860" s="161">
        <v>0</v>
      </c>
      <c r="H860" s="162">
        <v>0</v>
      </c>
      <c r="I860" s="160">
        <f>SUM(J860:M860)</f>
        <v>2185.2999999999997</v>
      </c>
      <c r="J860" s="161">
        <v>690.8</v>
      </c>
      <c r="K860" s="161">
        <v>1472.4</v>
      </c>
      <c r="L860" s="161">
        <v>0</v>
      </c>
      <c r="M860" s="163">
        <v>22.1</v>
      </c>
      <c r="N860" s="160">
        <f>SUM(O860:R860)</f>
        <v>2092.1089999999999</v>
      </c>
      <c r="O860" s="161">
        <v>690.8</v>
      </c>
      <c r="P860" s="161">
        <v>1379.2090000000001</v>
      </c>
      <c r="Q860" s="161">
        <v>0</v>
      </c>
      <c r="R860" s="162">
        <v>22.1</v>
      </c>
      <c r="S860" s="164">
        <f>N860-I860</f>
        <v>-93.190999999999804</v>
      </c>
      <c r="T860" s="161">
        <f>O860-J860</f>
        <v>0</v>
      </c>
      <c r="U860" s="161">
        <f>P860-K860</f>
        <v>-93.191000000000031</v>
      </c>
      <c r="V860" s="161">
        <f>Q860-L860</f>
        <v>0</v>
      </c>
      <c r="W860" s="163">
        <f>R860-M860</f>
        <v>0</v>
      </c>
      <c r="X860" s="160">
        <f>IF(I860=0,0,N860/I860*100)</f>
        <v>95.735551182903961</v>
      </c>
      <c r="Y860" s="161">
        <f>IF(J860=0,0,O860/J860*100)</f>
        <v>100</v>
      </c>
      <c r="Z860" s="161">
        <f>IF(K860=0,0,P860/K860*100)</f>
        <v>93.670809562618857</v>
      </c>
      <c r="AA860" s="161">
        <f>IF(L860=0,0,Q860/L860*100)</f>
        <v>0</v>
      </c>
      <c r="AB860" s="162">
        <f>IF(M860=0,0,R860/M860*100)</f>
        <v>100</v>
      </c>
      <c r="AC860" s="165"/>
      <c r="AD860" s="166"/>
      <c r="AE860" s="167"/>
    </row>
    <row r="861" spans="1:31" ht="12.95" customHeight="1" x14ac:dyDescent="0.25">
      <c r="A861" s="171">
        <v>1767</v>
      </c>
      <c r="B861" s="158">
        <v>852</v>
      </c>
      <c r="C861" s="159" t="s">
        <v>1974</v>
      </c>
      <c r="D861" s="160">
        <f t="shared" si="372"/>
        <v>2633.4</v>
      </c>
      <c r="E861" s="161">
        <v>806.5</v>
      </c>
      <c r="F861" s="161">
        <v>1826.9</v>
      </c>
      <c r="G861" s="161">
        <v>0</v>
      </c>
      <c r="H861" s="162">
        <v>0</v>
      </c>
      <c r="I861" s="160">
        <f t="shared" si="374"/>
        <v>2655.9</v>
      </c>
      <c r="J861" s="161">
        <v>806.5</v>
      </c>
      <c r="K861" s="161">
        <v>1826.9</v>
      </c>
      <c r="L861" s="161">
        <v>0</v>
      </c>
      <c r="M861" s="163">
        <v>22.5</v>
      </c>
      <c r="N861" s="160">
        <f t="shared" si="384"/>
        <v>2655.8969999999999</v>
      </c>
      <c r="O861" s="161">
        <v>806.5</v>
      </c>
      <c r="P861" s="161">
        <v>1826.8970000000002</v>
      </c>
      <c r="Q861" s="161">
        <v>0</v>
      </c>
      <c r="R861" s="162">
        <v>22.5</v>
      </c>
      <c r="S861" s="164">
        <f t="shared" si="377"/>
        <v>-3.0000000001564331E-3</v>
      </c>
      <c r="T861" s="161">
        <f t="shared" si="377"/>
        <v>0</v>
      </c>
      <c r="U861" s="161">
        <f t="shared" si="377"/>
        <v>-2.9999999999290594E-3</v>
      </c>
      <c r="V861" s="161">
        <f t="shared" si="377"/>
        <v>0</v>
      </c>
      <c r="W861" s="163">
        <f t="shared" si="377"/>
        <v>0</v>
      </c>
      <c r="X861" s="160">
        <f t="shared" si="385"/>
        <v>99.999887043939907</v>
      </c>
      <c r="Y861" s="161">
        <f t="shared" si="385"/>
        <v>100</v>
      </c>
      <c r="Z861" s="161">
        <f t="shared" si="385"/>
        <v>99.999835787399434</v>
      </c>
      <c r="AA861" s="161">
        <f t="shared" si="385"/>
        <v>0</v>
      </c>
      <c r="AB861" s="162">
        <f t="shared" si="385"/>
        <v>100</v>
      </c>
      <c r="AC861" s="165"/>
      <c r="AD861" s="166"/>
      <c r="AE861" s="167"/>
    </row>
    <row r="862" spans="1:31" ht="12.95" customHeight="1" x14ac:dyDescent="0.25">
      <c r="A862" s="171">
        <v>1769</v>
      </c>
      <c r="B862" s="158">
        <v>854</v>
      </c>
      <c r="C862" s="159" t="s">
        <v>1975</v>
      </c>
      <c r="D862" s="160">
        <f t="shared" si="372"/>
        <v>2513</v>
      </c>
      <c r="E862" s="161">
        <v>1094.5999999999999</v>
      </c>
      <c r="F862" s="161">
        <v>1418.4</v>
      </c>
      <c r="G862" s="161">
        <v>0</v>
      </c>
      <c r="H862" s="162">
        <v>0</v>
      </c>
      <c r="I862" s="160">
        <f t="shared" si="374"/>
        <v>2542.6999999999998</v>
      </c>
      <c r="J862" s="161">
        <v>1094.5999999999999</v>
      </c>
      <c r="K862" s="161">
        <v>1418.4</v>
      </c>
      <c r="L862" s="161">
        <v>0</v>
      </c>
      <c r="M862" s="163">
        <v>29.7</v>
      </c>
      <c r="N862" s="160">
        <f t="shared" si="384"/>
        <v>2272.2185999999997</v>
      </c>
      <c r="O862" s="161">
        <v>1094.5999999999999</v>
      </c>
      <c r="P862" s="161">
        <v>1147.9186</v>
      </c>
      <c r="Q862" s="161">
        <v>0</v>
      </c>
      <c r="R862" s="162">
        <v>29.7</v>
      </c>
      <c r="S862" s="164">
        <f t="shared" si="377"/>
        <v>-270.48140000000012</v>
      </c>
      <c r="T862" s="161">
        <f t="shared" si="377"/>
        <v>0</v>
      </c>
      <c r="U862" s="161">
        <f t="shared" si="377"/>
        <v>-270.48140000000012</v>
      </c>
      <c r="V862" s="161">
        <f t="shared" si="377"/>
        <v>0</v>
      </c>
      <c r="W862" s="163">
        <f t="shared" si="377"/>
        <v>0</v>
      </c>
      <c r="X862" s="160">
        <f t="shared" si="385"/>
        <v>89.362433633539155</v>
      </c>
      <c r="Y862" s="161">
        <f t="shared" si="385"/>
        <v>100</v>
      </c>
      <c r="Z862" s="161">
        <f t="shared" si="385"/>
        <v>80.930527354765928</v>
      </c>
      <c r="AA862" s="161">
        <f t="shared" si="385"/>
        <v>0</v>
      </c>
      <c r="AB862" s="162">
        <f t="shared" si="385"/>
        <v>100</v>
      </c>
      <c r="AC862" s="165"/>
      <c r="AD862" s="166"/>
      <c r="AE862" s="167"/>
    </row>
    <row r="863" spans="1:31" ht="12.95" customHeight="1" x14ac:dyDescent="0.25">
      <c r="A863" s="171">
        <v>1770</v>
      </c>
      <c r="B863" s="158">
        <v>855</v>
      </c>
      <c r="C863" s="159" t="s">
        <v>1976</v>
      </c>
      <c r="D863" s="160">
        <f t="shared" si="372"/>
        <v>2227.6999999999998</v>
      </c>
      <c r="E863" s="161">
        <v>858</v>
      </c>
      <c r="F863" s="161">
        <v>1369.7</v>
      </c>
      <c r="G863" s="161">
        <v>0</v>
      </c>
      <c r="H863" s="162">
        <v>0</v>
      </c>
      <c r="I863" s="160">
        <f t="shared" si="374"/>
        <v>2240.5</v>
      </c>
      <c r="J863" s="161">
        <v>858</v>
      </c>
      <c r="K863" s="161">
        <v>1369.7</v>
      </c>
      <c r="L863" s="161">
        <v>0</v>
      </c>
      <c r="M863" s="163">
        <v>12.8</v>
      </c>
      <c r="N863" s="160">
        <f t="shared" si="384"/>
        <v>1986.4988000000001</v>
      </c>
      <c r="O863" s="161">
        <v>858</v>
      </c>
      <c r="P863" s="161">
        <v>1115.6988000000001</v>
      </c>
      <c r="Q863" s="161">
        <v>0</v>
      </c>
      <c r="R863" s="162">
        <v>12.8</v>
      </c>
      <c r="S863" s="164">
        <f t="shared" si="377"/>
        <v>-254.00119999999993</v>
      </c>
      <c r="T863" s="161">
        <f t="shared" si="377"/>
        <v>0</v>
      </c>
      <c r="U863" s="161">
        <f t="shared" si="377"/>
        <v>-254.00119999999993</v>
      </c>
      <c r="V863" s="161">
        <f t="shared" si="377"/>
        <v>0</v>
      </c>
      <c r="W863" s="163">
        <f t="shared" si="377"/>
        <v>0</v>
      </c>
      <c r="X863" s="160">
        <f t="shared" si="385"/>
        <v>88.663191251952682</v>
      </c>
      <c r="Y863" s="161">
        <f t="shared" si="385"/>
        <v>100</v>
      </c>
      <c r="Z863" s="161">
        <f t="shared" si="385"/>
        <v>81.455705628969852</v>
      </c>
      <c r="AA863" s="161">
        <f t="shared" si="385"/>
        <v>0</v>
      </c>
      <c r="AB863" s="162">
        <f t="shared" si="385"/>
        <v>100</v>
      </c>
      <c r="AC863" s="165"/>
      <c r="AD863" s="166"/>
      <c r="AE863" s="167"/>
    </row>
    <row r="864" spans="1:31" ht="12.95" customHeight="1" x14ac:dyDescent="0.25">
      <c r="A864" s="171">
        <v>1773</v>
      </c>
      <c r="B864" s="158">
        <v>856</v>
      </c>
      <c r="C864" s="159" t="s">
        <v>1977</v>
      </c>
      <c r="D864" s="160">
        <f t="shared" si="372"/>
        <v>3343.4</v>
      </c>
      <c r="E864" s="161">
        <v>736.4</v>
      </c>
      <c r="F864" s="161">
        <v>2607</v>
      </c>
      <c r="G864" s="161">
        <v>0</v>
      </c>
      <c r="H864" s="162">
        <v>0</v>
      </c>
      <c r="I864" s="160">
        <f t="shared" si="374"/>
        <v>3375.4</v>
      </c>
      <c r="J864" s="161">
        <v>736.4</v>
      </c>
      <c r="K864" s="161">
        <v>2607</v>
      </c>
      <c r="L864" s="161">
        <v>0</v>
      </c>
      <c r="M864" s="163">
        <v>32</v>
      </c>
      <c r="N864" s="160">
        <f t="shared" si="384"/>
        <v>3375.4</v>
      </c>
      <c r="O864" s="161">
        <v>736.4</v>
      </c>
      <c r="P864" s="161">
        <v>2607</v>
      </c>
      <c r="Q864" s="161">
        <v>0</v>
      </c>
      <c r="R864" s="162">
        <v>32</v>
      </c>
      <c r="S864" s="164">
        <f t="shared" si="377"/>
        <v>0</v>
      </c>
      <c r="T864" s="161">
        <f t="shared" si="377"/>
        <v>0</v>
      </c>
      <c r="U864" s="161">
        <f t="shared" si="377"/>
        <v>0</v>
      </c>
      <c r="V864" s="161">
        <f t="shared" si="377"/>
        <v>0</v>
      </c>
      <c r="W864" s="163">
        <f t="shared" si="377"/>
        <v>0</v>
      </c>
      <c r="X864" s="160">
        <f t="shared" si="385"/>
        <v>100</v>
      </c>
      <c r="Y864" s="161">
        <f t="shared" si="385"/>
        <v>100</v>
      </c>
      <c r="Z864" s="161">
        <f t="shared" si="385"/>
        <v>100</v>
      </c>
      <c r="AA864" s="161">
        <f t="shared" si="385"/>
        <v>0</v>
      </c>
      <c r="AB864" s="162">
        <f t="shared" si="385"/>
        <v>100</v>
      </c>
      <c r="AC864" s="165"/>
      <c r="AD864" s="166"/>
      <c r="AE864" s="167"/>
    </row>
    <row r="865" spans="1:31" ht="12.95" customHeight="1" x14ac:dyDescent="0.25">
      <c r="A865" s="171">
        <v>1771</v>
      </c>
      <c r="B865" s="158">
        <v>857</v>
      </c>
      <c r="C865" s="159" t="s">
        <v>1978</v>
      </c>
      <c r="D865" s="160">
        <f t="shared" si="372"/>
        <v>3289</v>
      </c>
      <c r="E865" s="161">
        <v>1272.7</v>
      </c>
      <c r="F865" s="161">
        <v>2003.3</v>
      </c>
      <c r="G865" s="161">
        <v>13</v>
      </c>
      <c r="H865" s="162">
        <v>0</v>
      </c>
      <c r="I865" s="160">
        <f t="shared" si="374"/>
        <v>3313.9</v>
      </c>
      <c r="J865" s="161">
        <v>1272.7</v>
      </c>
      <c r="K865" s="161">
        <v>2003.3</v>
      </c>
      <c r="L865" s="161">
        <v>13</v>
      </c>
      <c r="M865" s="163">
        <v>24.9</v>
      </c>
      <c r="N865" s="160">
        <f t="shared" si="384"/>
        <v>3068.1601999999998</v>
      </c>
      <c r="O865" s="161">
        <v>1272.7</v>
      </c>
      <c r="P865" s="161">
        <v>1757.5601999999999</v>
      </c>
      <c r="Q865" s="161">
        <v>13</v>
      </c>
      <c r="R865" s="162">
        <v>24.9</v>
      </c>
      <c r="S865" s="164">
        <f t="shared" si="377"/>
        <v>-245.73980000000029</v>
      </c>
      <c r="T865" s="161">
        <f t="shared" si="377"/>
        <v>0</v>
      </c>
      <c r="U865" s="161">
        <f t="shared" si="377"/>
        <v>-245.73980000000006</v>
      </c>
      <c r="V865" s="161">
        <f t="shared" si="377"/>
        <v>0</v>
      </c>
      <c r="W865" s="163">
        <f t="shared" si="377"/>
        <v>0</v>
      </c>
      <c r="X865" s="160">
        <f t="shared" si="385"/>
        <v>92.584574066809495</v>
      </c>
      <c r="Y865" s="161">
        <f t="shared" si="385"/>
        <v>100</v>
      </c>
      <c r="Z865" s="161">
        <f t="shared" si="385"/>
        <v>87.733250137273501</v>
      </c>
      <c r="AA865" s="161">
        <f t="shared" si="385"/>
        <v>100</v>
      </c>
      <c r="AB865" s="162">
        <f t="shared" si="385"/>
        <v>100</v>
      </c>
      <c r="AC865" s="165"/>
      <c r="AD865" s="166"/>
      <c r="AE865" s="167"/>
    </row>
    <row r="866" spans="1:31" ht="12.95" customHeight="1" x14ac:dyDescent="0.25">
      <c r="A866" s="171">
        <v>1772</v>
      </c>
      <c r="B866" s="158">
        <v>858</v>
      </c>
      <c r="C866" s="159" t="s">
        <v>1979</v>
      </c>
      <c r="D866" s="160">
        <f t="shared" si="372"/>
        <v>4352.3</v>
      </c>
      <c r="E866" s="161">
        <v>1224.9000000000001</v>
      </c>
      <c r="F866" s="161">
        <v>3127.4</v>
      </c>
      <c r="G866" s="161">
        <v>0</v>
      </c>
      <c r="H866" s="162">
        <v>0</v>
      </c>
      <c r="I866" s="160">
        <f t="shared" si="374"/>
        <v>4443.5</v>
      </c>
      <c r="J866" s="161">
        <v>1224.9000000000001</v>
      </c>
      <c r="K866" s="161">
        <v>3127.4</v>
      </c>
      <c r="L866" s="161">
        <v>0</v>
      </c>
      <c r="M866" s="163">
        <v>91.2</v>
      </c>
      <c r="N866" s="160">
        <f t="shared" si="384"/>
        <v>4443.4990000000007</v>
      </c>
      <c r="O866" s="161">
        <v>1224.9000000000001</v>
      </c>
      <c r="P866" s="161">
        <v>3127.3990000000003</v>
      </c>
      <c r="Q866" s="161">
        <v>0</v>
      </c>
      <c r="R866" s="162">
        <v>91.2</v>
      </c>
      <c r="S866" s="164">
        <f t="shared" si="377"/>
        <v>-9.9999999929423211E-4</v>
      </c>
      <c r="T866" s="161">
        <f t="shared" si="377"/>
        <v>0</v>
      </c>
      <c r="U866" s="161">
        <f t="shared" si="377"/>
        <v>-9.9999999974897946E-4</v>
      </c>
      <c r="V866" s="161">
        <f t="shared" si="377"/>
        <v>0</v>
      </c>
      <c r="W866" s="163">
        <f t="shared" si="377"/>
        <v>0</v>
      </c>
      <c r="X866" s="160">
        <f t="shared" si="385"/>
        <v>99.999977495217749</v>
      </c>
      <c r="Y866" s="161">
        <f t="shared" si="385"/>
        <v>100</v>
      </c>
      <c r="Z866" s="161">
        <f t="shared" si="385"/>
        <v>99.999968024557148</v>
      </c>
      <c r="AA866" s="161">
        <f t="shared" si="385"/>
        <v>0</v>
      </c>
      <c r="AB866" s="162">
        <f t="shared" si="385"/>
        <v>100</v>
      </c>
      <c r="AC866" s="165"/>
      <c r="AD866" s="166"/>
      <c r="AE866" s="167"/>
    </row>
    <row r="867" spans="1:31" ht="12.95" customHeight="1" x14ac:dyDescent="0.25">
      <c r="A867" s="171">
        <v>1774</v>
      </c>
      <c r="B867" s="158">
        <v>859</v>
      </c>
      <c r="C867" s="159" t="s">
        <v>1980</v>
      </c>
      <c r="D867" s="160">
        <f t="shared" si="372"/>
        <v>1182.8999999999999</v>
      </c>
      <c r="E867" s="161">
        <v>973.8</v>
      </c>
      <c r="F867" s="161">
        <v>209.1</v>
      </c>
      <c r="G867" s="161">
        <v>0</v>
      </c>
      <c r="H867" s="162">
        <v>0</v>
      </c>
      <c r="I867" s="160">
        <f t="shared" si="374"/>
        <v>1215.3999999999999</v>
      </c>
      <c r="J867" s="161">
        <v>973.8</v>
      </c>
      <c r="K867" s="161">
        <v>209.1</v>
      </c>
      <c r="L867" s="161">
        <v>0</v>
      </c>
      <c r="M867" s="163">
        <v>32.5</v>
      </c>
      <c r="N867" s="160">
        <f t="shared" si="384"/>
        <v>1215.3989999999999</v>
      </c>
      <c r="O867" s="161">
        <v>973.8</v>
      </c>
      <c r="P867" s="161">
        <v>209.09899999999999</v>
      </c>
      <c r="Q867" s="161">
        <v>0</v>
      </c>
      <c r="R867" s="162">
        <v>32.5</v>
      </c>
      <c r="S867" s="164">
        <f t="shared" si="377"/>
        <v>-9.9999999997635314E-4</v>
      </c>
      <c r="T867" s="161">
        <f t="shared" si="377"/>
        <v>0</v>
      </c>
      <c r="U867" s="161">
        <f t="shared" si="377"/>
        <v>-1.0000000000047748E-3</v>
      </c>
      <c r="V867" s="161">
        <f t="shared" si="377"/>
        <v>0</v>
      </c>
      <c r="W867" s="163">
        <f t="shared" si="377"/>
        <v>0</v>
      </c>
      <c r="X867" s="160">
        <f t="shared" si="385"/>
        <v>99.999917722560468</v>
      </c>
      <c r="Y867" s="161">
        <f t="shared" si="385"/>
        <v>100</v>
      </c>
      <c r="Z867" s="161">
        <f t="shared" si="385"/>
        <v>99.999521759923482</v>
      </c>
      <c r="AA867" s="161">
        <f t="shared" si="385"/>
        <v>0</v>
      </c>
      <c r="AB867" s="162">
        <f t="shared" si="385"/>
        <v>100</v>
      </c>
      <c r="AC867" s="165"/>
      <c r="AD867" s="166"/>
      <c r="AE867" s="167"/>
    </row>
    <row r="868" spans="1:31" ht="12.95" customHeight="1" x14ac:dyDescent="0.25">
      <c r="A868" s="171">
        <v>1775</v>
      </c>
      <c r="B868" s="158">
        <v>860</v>
      </c>
      <c r="C868" s="159" t="s">
        <v>1981</v>
      </c>
      <c r="D868" s="160">
        <f t="shared" si="372"/>
        <v>3157.7</v>
      </c>
      <c r="E868" s="161">
        <v>952.5</v>
      </c>
      <c r="F868" s="161">
        <v>2205.1999999999998</v>
      </c>
      <c r="G868" s="161">
        <v>0</v>
      </c>
      <c r="H868" s="162">
        <v>0</v>
      </c>
      <c r="I868" s="160">
        <f t="shared" si="374"/>
        <v>3200.4</v>
      </c>
      <c r="J868" s="161">
        <v>952.5</v>
      </c>
      <c r="K868" s="161">
        <v>2205.2000000000003</v>
      </c>
      <c r="L868" s="161">
        <v>0</v>
      </c>
      <c r="M868" s="163">
        <v>42.699999999999996</v>
      </c>
      <c r="N868" s="160">
        <f t="shared" si="384"/>
        <v>3135.0308</v>
      </c>
      <c r="O868" s="161">
        <v>952.5</v>
      </c>
      <c r="P868" s="161">
        <v>2139.8308000000002</v>
      </c>
      <c r="Q868" s="161">
        <v>0</v>
      </c>
      <c r="R868" s="162">
        <v>42.699999999999996</v>
      </c>
      <c r="S868" s="164">
        <f t="shared" si="377"/>
        <v>-65.369200000000092</v>
      </c>
      <c r="T868" s="161">
        <f t="shared" si="377"/>
        <v>0</v>
      </c>
      <c r="U868" s="161">
        <f t="shared" si="377"/>
        <v>-65.369200000000092</v>
      </c>
      <c r="V868" s="161">
        <f t="shared" si="377"/>
        <v>0</v>
      </c>
      <c r="W868" s="163">
        <f t="shared" si="377"/>
        <v>0</v>
      </c>
      <c r="X868" s="160">
        <f t="shared" si="385"/>
        <v>97.957467816522936</v>
      </c>
      <c r="Y868" s="161">
        <f t="shared" si="385"/>
        <v>100</v>
      </c>
      <c r="Z868" s="161">
        <f t="shared" si="385"/>
        <v>97.035679303464534</v>
      </c>
      <c r="AA868" s="161">
        <f t="shared" si="385"/>
        <v>0</v>
      </c>
      <c r="AB868" s="162">
        <f t="shared" si="385"/>
        <v>100</v>
      </c>
      <c r="AC868" s="165"/>
      <c r="AD868" s="166"/>
      <c r="AE868" s="167"/>
    </row>
    <row r="869" spans="1:31" ht="12.95" customHeight="1" x14ac:dyDescent="0.25">
      <c r="A869" s="171">
        <v>1776</v>
      </c>
      <c r="B869" s="158">
        <v>861</v>
      </c>
      <c r="C869" s="159" t="s">
        <v>1982</v>
      </c>
      <c r="D869" s="160">
        <f t="shared" si="372"/>
        <v>3001.4</v>
      </c>
      <c r="E869" s="161">
        <v>1092.4000000000001</v>
      </c>
      <c r="F869" s="161">
        <v>1909</v>
      </c>
      <c r="G869" s="161">
        <v>0</v>
      </c>
      <c r="H869" s="162">
        <v>0</v>
      </c>
      <c r="I869" s="160">
        <f t="shared" si="374"/>
        <v>3023.2000000000003</v>
      </c>
      <c r="J869" s="161">
        <v>1092.4000000000001</v>
      </c>
      <c r="K869" s="161">
        <v>1909</v>
      </c>
      <c r="L869" s="161">
        <v>0</v>
      </c>
      <c r="M869" s="163">
        <v>21.8</v>
      </c>
      <c r="N869" s="160">
        <f t="shared" si="384"/>
        <v>3022.2934000000005</v>
      </c>
      <c r="O869" s="161">
        <v>1092.4000000000001</v>
      </c>
      <c r="P869" s="161">
        <v>1908.0934</v>
      </c>
      <c r="Q869" s="161">
        <v>0</v>
      </c>
      <c r="R869" s="162">
        <v>21.8</v>
      </c>
      <c r="S869" s="164">
        <f t="shared" si="377"/>
        <v>-0.90659999999979846</v>
      </c>
      <c r="T869" s="161">
        <f t="shared" si="377"/>
        <v>0</v>
      </c>
      <c r="U869" s="161">
        <f t="shared" si="377"/>
        <v>-0.90660000000002583</v>
      </c>
      <c r="V869" s="161">
        <f t="shared" si="377"/>
        <v>0</v>
      </c>
      <c r="W869" s="163">
        <f t="shared" si="377"/>
        <v>0</v>
      </c>
      <c r="X869" s="160">
        <f t="shared" si="385"/>
        <v>99.970011907912152</v>
      </c>
      <c r="Y869" s="161">
        <f t="shared" si="385"/>
        <v>100</v>
      </c>
      <c r="Z869" s="161">
        <f t="shared" si="385"/>
        <v>99.952509167103202</v>
      </c>
      <c r="AA869" s="161">
        <f t="shared" si="385"/>
        <v>0</v>
      </c>
      <c r="AB869" s="162">
        <f t="shared" si="385"/>
        <v>100</v>
      </c>
      <c r="AC869" s="165"/>
      <c r="AD869" s="166"/>
      <c r="AE869" s="167"/>
    </row>
    <row r="870" spans="1:31" ht="9" customHeight="1" x14ac:dyDescent="0.25">
      <c r="A870" s="158"/>
      <c r="B870" s="158">
        <v>862</v>
      </c>
      <c r="C870" s="159"/>
      <c r="D870" s="160"/>
      <c r="E870" s="161"/>
      <c r="F870" s="161"/>
      <c r="G870" s="161"/>
      <c r="H870" s="162"/>
      <c r="I870" s="160"/>
      <c r="J870" s="161"/>
      <c r="K870" s="161"/>
      <c r="L870" s="161"/>
      <c r="M870" s="163">
        <v>0</v>
      </c>
      <c r="N870" s="160"/>
      <c r="O870" s="161"/>
      <c r="P870" s="161"/>
      <c r="Q870" s="161"/>
      <c r="R870" s="162"/>
      <c r="S870" s="164"/>
      <c r="T870" s="161"/>
      <c r="U870" s="161"/>
      <c r="V870" s="161"/>
      <c r="W870" s="163"/>
      <c r="X870" s="160"/>
      <c r="Y870" s="161"/>
      <c r="Z870" s="161"/>
      <c r="AA870" s="161"/>
      <c r="AB870" s="162"/>
      <c r="AC870" s="165"/>
      <c r="AD870" s="166"/>
      <c r="AE870" s="167"/>
    </row>
    <row r="871" spans="1:31" ht="12.95" customHeight="1" x14ac:dyDescent="0.25">
      <c r="A871" s="158"/>
      <c r="B871" s="158">
        <v>863</v>
      </c>
      <c r="C871" s="152" t="s">
        <v>1983</v>
      </c>
      <c r="D871" s="156">
        <f t="shared" ref="D871:D901" si="386">SUM(E871:H871)</f>
        <v>379326.6</v>
      </c>
      <c r="E871" s="153">
        <f>E872+E873</f>
        <v>68539.5</v>
      </c>
      <c r="F871" s="153">
        <f t="shared" ref="F871:H871" si="387">F872+F873</f>
        <v>307637.09999999998</v>
      </c>
      <c r="G871" s="153">
        <f t="shared" si="387"/>
        <v>2797.7999999999997</v>
      </c>
      <c r="H871" s="154">
        <f t="shared" si="387"/>
        <v>352.2</v>
      </c>
      <c r="I871" s="156">
        <f t="shared" ref="I871:I901" si="388">SUM(J871:M871)</f>
        <v>383618.7</v>
      </c>
      <c r="J871" s="153">
        <f>J872+J873</f>
        <v>68539.5</v>
      </c>
      <c r="K871" s="153">
        <f>K872+K873</f>
        <v>308979</v>
      </c>
      <c r="L871" s="153">
        <f t="shared" ref="L871:M871" si="389">L872+L873</f>
        <v>2797.7999999999997</v>
      </c>
      <c r="M871" s="155">
        <f t="shared" si="389"/>
        <v>3302.4</v>
      </c>
      <c r="N871" s="156">
        <f>N872+N873</f>
        <v>375187.04080000002</v>
      </c>
      <c r="O871" s="153">
        <f t="shared" ref="O871:R871" si="390">O872+O873</f>
        <v>68539.5</v>
      </c>
      <c r="P871" s="153">
        <f t="shared" si="390"/>
        <v>300547.34080000001</v>
      </c>
      <c r="Q871" s="153">
        <f t="shared" si="390"/>
        <v>2797.7999999999997</v>
      </c>
      <c r="R871" s="154">
        <f t="shared" si="390"/>
        <v>3302.4</v>
      </c>
      <c r="S871" s="157">
        <f t="shared" ref="S871:W901" si="391">N871-I871</f>
        <v>-8431.6591999999946</v>
      </c>
      <c r="T871" s="153">
        <f t="shared" si="391"/>
        <v>0</v>
      </c>
      <c r="U871" s="153">
        <f t="shared" si="391"/>
        <v>-8431.6591999999946</v>
      </c>
      <c r="V871" s="153">
        <f t="shared" si="391"/>
        <v>0</v>
      </c>
      <c r="W871" s="155">
        <f t="shared" si="391"/>
        <v>0</v>
      </c>
      <c r="X871" s="156">
        <f t="shared" si="385"/>
        <v>97.802072943785063</v>
      </c>
      <c r="Y871" s="153">
        <f t="shared" si="385"/>
        <v>100</v>
      </c>
      <c r="Z871" s="153">
        <f t="shared" si="385"/>
        <v>97.271122244553837</v>
      </c>
      <c r="AA871" s="153">
        <f t="shared" si="385"/>
        <v>100</v>
      </c>
      <c r="AB871" s="154">
        <f t="shared" si="385"/>
        <v>100</v>
      </c>
      <c r="AC871" s="147"/>
      <c r="AD871" s="166"/>
      <c r="AE871" s="167"/>
    </row>
    <row r="872" spans="1:31" s="170" customFormat="1" ht="12.95" customHeight="1" x14ac:dyDescent="0.2">
      <c r="A872" s="158"/>
      <c r="B872" s="158">
        <v>864</v>
      </c>
      <c r="C872" s="152" t="s">
        <v>1287</v>
      </c>
      <c r="D872" s="156">
        <f t="shared" si="386"/>
        <v>241268.90000000002</v>
      </c>
      <c r="E872" s="153">
        <f>E874</f>
        <v>39016.800000000003</v>
      </c>
      <c r="F872" s="153">
        <f t="shared" ref="F872:H872" si="392">F874</f>
        <v>199719.9</v>
      </c>
      <c r="G872" s="153">
        <f t="shared" si="392"/>
        <v>2532.1999999999998</v>
      </c>
      <c r="H872" s="154">
        <f t="shared" si="392"/>
        <v>0</v>
      </c>
      <c r="I872" s="156">
        <f t="shared" si="388"/>
        <v>234935.49999999997</v>
      </c>
      <c r="J872" s="153">
        <f>J874</f>
        <v>39016.800000000003</v>
      </c>
      <c r="K872" s="153">
        <f>K874</f>
        <v>192913.59999999998</v>
      </c>
      <c r="L872" s="153">
        <f t="shared" ref="L872:M872" si="393">L874</f>
        <v>2532.1999999999998</v>
      </c>
      <c r="M872" s="155">
        <f t="shared" si="393"/>
        <v>472.9</v>
      </c>
      <c r="N872" s="156">
        <f>N874</f>
        <v>228240.06890000004</v>
      </c>
      <c r="O872" s="153">
        <f t="shared" ref="O872:R872" si="394">O874</f>
        <v>39016.800000000003</v>
      </c>
      <c r="P872" s="153">
        <f t="shared" si="394"/>
        <v>186218.16890000002</v>
      </c>
      <c r="Q872" s="153">
        <f t="shared" si="394"/>
        <v>2532.1999999999998</v>
      </c>
      <c r="R872" s="154">
        <f t="shared" si="394"/>
        <v>472.9</v>
      </c>
      <c r="S872" s="157">
        <f t="shared" si="391"/>
        <v>-6695.4310999999288</v>
      </c>
      <c r="T872" s="153">
        <f t="shared" si="391"/>
        <v>0</v>
      </c>
      <c r="U872" s="153">
        <f t="shared" si="391"/>
        <v>-6695.431099999958</v>
      </c>
      <c r="V872" s="153">
        <f t="shared" si="391"/>
        <v>0</v>
      </c>
      <c r="W872" s="155">
        <f t="shared" si="391"/>
        <v>0</v>
      </c>
      <c r="X872" s="156">
        <f t="shared" si="385"/>
        <v>97.150098175882349</v>
      </c>
      <c r="Y872" s="153">
        <f t="shared" si="385"/>
        <v>100</v>
      </c>
      <c r="Z872" s="153">
        <f t="shared" si="385"/>
        <v>96.529310997254754</v>
      </c>
      <c r="AA872" s="153">
        <f t="shared" si="385"/>
        <v>100</v>
      </c>
      <c r="AB872" s="154">
        <f t="shared" si="385"/>
        <v>100</v>
      </c>
      <c r="AC872" s="147"/>
      <c r="AD872" s="167"/>
      <c r="AE872" s="167"/>
    </row>
    <row r="873" spans="1:31" s="170" customFormat="1" ht="12.95" customHeight="1" x14ac:dyDescent="0.2">
      <c r="A873" s="158"/>
      <c r="B873" s="158">
        <v>865</v>
      </c>
      <c r="C873" s="152" t="s">
        <v>1288</v>
      </c>
      <c r="D873" s="156">
        <f t="shared" si="386"/>
        <v>138057.70000000001</v>
      </c>
      <c r="E873" s="153">
        <f>SUM(E875:E901)</f>
        <v>29522.699999999997</v>
      </c>
      <c r="F873" s="153">
        <f t="shared" ref="F873:H873" si="395">SUM(F875:F901)</f>
        <v>107917.2</v>
      </c>
      <c r="G873" s="153">
        <f t="shared" si="395"/>
        <v>265.59999999999997</v>
      </c>
      <c r="H873" s="154">
        <f t="shared" si="395"/>
        <v>352.2</v>
      </c>
      <c r="I873" s="156">
        <f t="shared" si="388"/>
        <v>148683.20000000001</v>
      </c>
      <c r="J873" s="153">
        <f>SUM(J875:J901)</f>
        <v>29522.699999999997</v>
      </c>
      <c r="K873" s="153">
        <f>SUM(K875:K901)</f>
        <v>116065.40000000001</v>
      </c>
      <c r="L873" s="153">
        <f t="shared" ref="L873:M873" si="396">SUM(L875:L901)</f>
        <v>265.59999999999997</v>
      </c>
      <c r="M873" s="155">
        <f t="shared" si="396"/>
        <v>2829.5</v>
      </c>
      <c r="N873" s="156">
        <f>SUM(N875:N901)</f>
        <v>146946.97189999997</v>
      </c>
      <c r="O873" s="153">
        <f t="shared" ref="O873:R873" si="397">SUM(O875:O901)</f>
        <v>29522.699999999997</v>
      </c>
      <c r="P873" s="153">
        <f t="shared" si="397"/>
        <v>114329.17189999999</v>
      </c>
      <c r="Q873" s="153">
        <f t="shared" si="397"/>
        <v>265.59999999999997</v>
      </c>
      <c r="R873" s="154">
        <f t="shared" si="397"/>
        <v>2829.5</v>
      </c>
      <c r="S873" s="157">
        <f t="shared" si="391"/>
        <v>-1736.2281000000366</v>
      </c>
      <c r="T873" s="153">
        <f t="shared" si="391"/>
        <v>0</v>
      </c>
      <c r="U873" s="153">
        <f t="shared" si="391"/>
        <v>-1736.2281000000221</v>
      </c>
      <c r="V873" s="153">
        <f t="shared" si="391"/>
        <v>0</v>
      </c>
      <c r="W873" s="155">
        <f t="shared" si="391"/>
        <v>0</v>
      </c>
      <c r="X873" s="156">
        <f t="shared" si="385"/>
        <v>98.832263429896557</v>
      </c>
      <c r="Y873" s="153">
        <f t="shared" si="385"/>
        <v>100</v>
      </c>
      <c r="Z873" s="153">
        <f t="shared" si="385"/>
        <v>98.504095018842804</v>
      </c>
      <c r="AA873" s="153">
        <f t="shared" si="385"/>
        <v>100</v>
      </c>
      <c r="AB873" s="154">
        <f t="shared" si="385"/>
        <v>100</v>
      </c>
      <c r="AC873" s="147"/>
      <c r="AD873" s="167"/>
      <c r="AE873" s="167"/>
    </row>
    <row r="874" spans="1:31" ht="12.95" customHeight="1" x14ac:dyDescent="0.25">
      <c r="A874" s="171">
        <v>1777</v>
      </c>
      <c r="B874" s="158">
        <v>866</v>
      </c>
      <c r="C874" s="159" t="s">
        <v>1313</v>
      </c>
      <c r="D874" s="160">
        <f t="shared" si="386"/>
        <v>241268.90000000002</v>
      </c>
      <c r="E874" s="161">
        <v>39016.800000000003</v>
      </c>
      <c r="F874" s="161">
        <v>199719.9</v>
      </c>
      <c r="G874" s="161">
        <v>2532.1999999999998</v>
      </c>
      <c r="H874" s="162">
        <v>0</v>
      </c>
      <c r="I874" s="160">
        <f t="shared" si="388"/>
        <v>234935.49999999997</v>
      </c>
      <c r="J874" s="161">
        <v>39016.800000000003</v>
      </c>
      <c r="K874" s="161">
        <v>192913.59999999998</v>
      </c>
      <c r="L874" s="161">
        <v>2532.1999999999998</v>
      </c>
      <c r="M874" s="163">
        <v>472.9</v>
      </c>
      <c r="N874" s="160">
        <f t="shared" ref="N874:N901" si="398">SUM(O874:R874)</f>
        <v>228240.06890000004</v>
      </c>
      <c r="O874" s="161">
        <v>39016.800000000003</v>
      </c>
      <c r="P874" s="161">
        <v>186218.16890000002</v>
      </c>
      <c r="Q874" s="161">
        <v>2532.1999999999998</v>
      </c>
      <c r="R874" s="162">
        <v>472.9</v>
      </c>
      <c r="S874" s="164">
        <f t="shared" si="391"/>
        <v>-6695.4310999999288</v>
      </c>
      <c r="T874" s="161">
        <f t="shared" si="391"/>
        <v>0</v>
      </c>
      <c r="U874" s="161">
        <f t="shared" si="391"/>
        <v>-6695.431099999958</v>
      </c>
      <c r="V874" s="161">
        <f t="shared" si="391"/>
        <v>0</v>
      </c>
      <c r="W874" s="163">
        <f t="shared" si="391"/>
        <v>0</v>
      </c>
      <c r="X874" s="160">
        <f t="shared" si="385"/>
        <v>97.150098175882349</v>
      </c>
      <c r="Y874" s="161">
        <f t="shared" si="385"/>
        <v>100</v>
      </c>
      <c r="Z874" s="161">
        <f t="shared" si="385"/>
        <v>96.529310997254754</v>
      </c>
      <c r="AA874" s="161">
        <f t="shared" si="385"/>
        <v>100</v>
      </c>
      <c r="AB874" s="162">
        <f t="shared" si="385"/>
        <v>100</v>
      </c>
      <c r="AC874" s="165"/>
      <c r="AD874" s="166"/>
      <c r="AE874" s="167"/>
    </row>
    <row r="875" spans="1:31" ht="12.95" customHeight="1" x14ac:dyDescent="0.25">
      <c r="A875" s="171">
        <v>1791</v>
      </c>
      <c r="B875" s="158">
        <v>867</v>
      </c>
      <c r="C875" s="159" t="s">
        <v>1984</v>
      </c>
      <c r="D875" s="160">
        <f t="shared" si="386"/>
        <v>2041.7</v>
      </c>
      <c r="E875" s="161">
        <v>841.2</v>
      </c>
      <c r="F875" s="161">
        <v>1200.5</v>
      </c>
      <c r="G875" s="161">
        <v>0</v>
      </c>
      <c r="H875" s="162">
        <v>0</v>
      </c>
      <c r="I875" s="160">
        <f t="shared" si="388"/>
        <v>2186.3999999999996</v>
      </c>
      <c r="J875" s="161">
        <v>841.2</v>
      </c>
      <c r="K875" s="161">
        <v>1296.5</v>
      </c>
      <c r="L875" s="161">
        <v>0</v>
      </c>
      <c r="M875" s="163">
        <v>48.7</v>
      </c>
      <c r="N875" s="160">
        <f t="shared" si="398"/>
        <v>2183.5155999999997</v>
      </c>
      <c r="O875" s="161">
        <v>841.2</v>
      </c>
      <c r="P875" s="161">
        <v>1293.6156000000001</v>
      </c>
      <c r="Q875" s="161">
        <v>0</v>
      </c>
      <c r="R875" s="162">
        <v>48.7</v>
      </c>
      <c r="S875" s="164">
        <f t="shared" si="391"/>
        <v>-2.8843999999999141</v>
      </c>
      <c r="T875" s="161">
        <f t="shared" si="391"/>
        <v>0</v>
      </c>
      <c r="U875" s="161">
        <f t="shared" si="391"/>
        <v>-2.8843999999999141</v>
      </c>
      <c r="V875" s="161">
        <f t="shared" si="391"/>
        <v>0</v>
      </c>
      <c r="W875" s="163">
        <f t="shared" si="391"/>
        <v>0</v>
      </c>
      <c r="X875" s="160">
        <f t="shared" si="385"/>
        <v>99.868075375045734</v>
      </c>
      <c r="Y875" s="161">
        <f t="shared" si="385"/>
        <v>100</v>
      </c>
      <c r="Z875" s="161">
        <f t="shared" si="385"/>
        <v>99.777524103355191</v>
      </c>
      <c r="AA875" s="161">
        <f t="shared" si="385"/>
        <v>0</v>
      </c>
      <c r="AB875" s="162">
        <f t="shared" si="385"/>
        <v>100</v>
      </c>
      <c r="AC875" s="165"/>
      <c r="AD875" s="166"/>
      <c r="AE875" s="167"/>
    </row>
    <row r="876" spans="1:31" ht="12.95" customHeight="1" x14ac:dyDescent="0.25">
      <c r="A876" s="171">
        <v>1778</v>
      </c>
      <c r="B876" s="158">
        <v>868</v>
      </c>
      <c r="C876" s="159" t="s">
        <v>1985</v>
      </c>
      <c r="D876" s="160">
        <f t="shared" si="386"/>
        <v>5116.5</v>
      </c>
      <c r="E876" s="161">
        <v>1198.7</v>
      </c>
      <c r="F876" s="161">
        <v>3917.8</v>
      </c>
      <c r="G876" s="161">
        <v>0</v>
      </c>
      <c r="H876" s="162">
        <v>0</v>
      </c>
      <c r="I876" s="160">
        <f t="shared" si="388"/>
        <v>5234.3</v>
      </c>
      <c r="J876" s="161">
        <v>1198.7</v>
      </c>
      <c r="K876" s="161">
        <v>3988.6</v>
      </c>
      <c r="L876" s="161">
        <v>0</v>
      </c>
      <c r="M876" s="163">
        <v>47</v>
      </c>
      <c r="N876" s="160">
        <f t="shared" si="398"/>
        <v>5212.0250999999998</v>
      </c>
      <c r="O876" s="161">
        <v>1198.7</v>
      </c>
      <c r="P876" s="161">
        <v>3966.3251</v>
      </c>
      <c r="Q876" s="161">
        <v>0</v>
      </c>
      <c r="R876" s="162">
        <v>47</v>
      </c>
      <c r="S876" s="164">
        <f t="shared" si="391"/>
        <v>-22.274900000000343</v>
      </c>
      <c r="T876" s="161">
        <f t="shared" si="391"/>
        <v>0</v>
      </c>
      <c r="U876" s="161">
        <f t="shared" si="391"/>
        <v>-22.274899999999889</v>
      </c>
      <c r="V876" s="161">
        <f t="shared" si="391"/>
        <v>0</v>
      </c>
      <c r="W876" s="163">
        <f t="shared" si="391"/>
        <v>0</v>
      </c>
      <c r="X876" s="160">
        <f t="shared" si="385"/>
        <v>99.574443574116884</v>
      </c>
      <c r="Y876" s="161">
        <f t="shared" si="385"/>
        <v>100</v>
      </c>
      <c r="Z876" s="161">
        <f t="shared" si="385"/>
        <v>99.441535877250161</v>
      </c>
      <c r="AA876" s="161">
        <f t="shared" si="385"/>
        <v>0</v>
      </c>
      <c r="AB876" s="162">
        <f t="shared" si="385"/>
        <v>100</v>
      </c>
      <c r="AC876" s="165"/>
      <c r="AD876" s="166"/>
      <c r="AE876" s="167"/>
    </row>
    <row r="877" spans="1:31" ht="12.95" customHeight="1" x14ac:dyDescent="0.25">
      <c r="A877" s="171">
        <v>1779</v>
      </c>
      <c r="B877" s="158">
        <v>869</v>
      </c>
      <c r="C877" s="159" t="s">
        <v>1986</v>
      </c>
      <c r="D877" s="160">
        <f t="shared" si="386"/>
        <v>2185.8999999999996</v>
      </c>
      <c r="E877" s="161">
        <v>1084.8</v>
      </c>
      <c r="F877" s="161">
        <v>1101.0999999999999</v>
      </c>
      <c r="G877" s="161">
        <v>0</v>
      </c>
      <c r="H877" s="162">
        <v>0</v>
      </c>
      <c r="I877" s="160">
        <f t="shared" si="388"/>
        <v>2294.9999999999995</v>
      </c>
      <c r="J877" s="161">
        <v>1084.8</v>
      </c>
      <c r="K877" s="161">
        <v>1198.0999999999999</v>
      </c>
      <c r="L877" s="161">
        <v>0</v>
      </c>
      <c r="M877" s="163">
        <v>12.1</v>
      </c>
      <c r="N877" s="160">
        <f t="shared" si="398"/>
        <v>2272.2584999999999</v>
      </c>
      <c r="O877" s="161">
        <v>1084.8</v>
      </c>
      <c r="P877" s="161">
        <v>1175.3585</v>
      </c>
      <c r="Q877" s="161">
        <v>0</v>
      </c>
      <c r="R877" s="162">
        <v>12.1</v>
      </c>
      <c r="S877" s="164">
        <f t="shared" si="391"/>
        <v>-22.741499999999633</v>
      </c>
      <c r="T877" s="161">
        <f t="shared" si="391"/>
        <v>0</v>
      </c>
      <c r="U877" s="161">
        <f t="shared" si="391"/>
        <v>-22.74149999999986</v>
      </c>
      <c r="V877" s="161">
        <f t="shared" si="391"/>
        <v>0</v>
      </c>
      <c r="W877" s="163">
        <f t="shared" si="391"/>
        <v>0</v>
      </c>
      <c r="X877" s="160">
        <f t="shared" si="385"/>
        <v>99.009084967320277</v>
      </c>
      <c r="Y877" s="161">
        <f t="shared" si="385"/>
        <v>100</v>
      </c>
      <c r="Z877" s="161">
        <f t="shared" si="385"/>
        <v>98.101869626909291</v>
      </c>
      <c r="AA877" s="161">
        <f t="shared" si="385"/>
        <v>0</v>
      </c>
      <c r="AB877" s="162">
        <f t="shared" si="385"/>
        <v>100</v>
      </c>
      <c r="AC877" s="165"/>
      <c r="AD877" s="166"/>
      <c r="AE877" s="167"/>
    </row>
    <row r="878" spans="1:31" ht="12.95" customHeight="1" x14ac:dyDescent="0.25">
      <c r="A878" s="171">
        <v>1780</v>
      </c>
      <c r="B878" s="158">
        <v>870</v>
      </c>
      <c r="C878" s="159" t="s">
        <v>1987</v>
      </c>
      <c r="D878" s="160">
        <f t="shared" si="386"/>
        <v>3625.9</v>
      </c>
      <c r="E878" s="161">
        <v>1201.5999999999999</v>
      </c>
      <c r="F878" s="161">
        <v>2424.3000000000002</v>
      </c>
      <c r="G878" s="161">
        <v>0</v>
      </c>
      <c r="H878" s="162">
        <v>0</v>
      </c>
      <c r="I878" s="160">
        <f t="shared" si="388"/>
        <v>3897.7999999999997</v>
      </c>
      <c r="J878" s="161">
        <v>1201.5999999999999</v>
      </c>
      <c r="K878" s="161">
        <v>2651.6</v>
      </c>
      <c r="L878" s="161">
        <v>0</v>
      </c>
      <c r="M878" s="163">
        <v>44.6</v>
      </c>
      <c r="N878" s="160">
        <f t="shared" si="398"/>
        <v>3897.7999999999997</v>
      </c>
      <c r="O878" s="161">
        <v>1201.5999999999999</v>
      </c>
      <c r="P878" s="161">
        <v>2651.6</v>
      </c>
      <c r="Q878" s="161">
        <v>0</v>
      </c>
      <c r="R878" s="162">
        <v>44.6</v>
      </c>
      <c r="S878" s="164">
        <f t="shared" si="391"/>
        <v>0</v>
      </c>
      <c r="T878" s="161">
        <f t="shared" si="391"/>
        <v>0</v>
      </c>
      <c r="U878" s="161">
        <f t="shared" si="391"/>
        <v>0</v>
      </c>
      <c r="V878" s="161">
        <f t="shared" si="391"/>
        <v>0</v>
      </c>
      <c r="W878" s="163">
        <f t="shared" si="391"/>
        <v>0</v>
      </c>
      <c r="X878" s="160">
        <f t="shared" si="385"/>
        <v>100</v>
      </c>
      <c r="Y878" s="161">
        <f t="shared" si="385"/>
        <v>100</v>
      </c>
      <c r="Z878" s="161">
        <f t="shared" si="385"/>
        <v>100</v>
      </c>
      <c r="AA878" s="161">
        <f t="shared" si="385"/>
        <v>0</v>
      </c>
      <c r="AB878" s="162">
        <f t="shared" si="385"/>
        <v>100</v>
      </c>
      <c r="AC878" s="165"/>
      <c r="AD878" s="166"/>
      <c r="AE878" s="167"/>
    </row>
    <row r="879" spans="1:31" ht="12.95" customHeight="1" x14ac:dyDescent="0.25">
      <c r="A879" s="171">
        <v>1781</v>
      </c>
      <c r="B879" s="158">
        <v>871</v>
      </c>
      <c r="C879" s="159" t="s">
        <v>1988</v>
      </c>
      <c r="D879" s="160">
        <f t="shared" si="386"/>
        <v>9526.2000000000007</v>
      </c>
      <c r="E879" s="161">
        <v>927.1</v>
      </c>
      <c r="F879" s="161">
        <v>8599.1</v>
      </c>
      <c r="G879" s="161">
        <v>0</v>
      </c>
      <c r="H879" s="162">
        <v>0</v>
      </c>
      <c r="I879" s="160">
        <f t="shared" si="388"/>
        <v>10480.599999999999</v>
      </c>
      <c r="J879" s="161">
        <v>927.1</v>
      </c>
      <c r="K879" s="161">
        <v>9245.0999999999985</v>
      </c>
      <c r="L879" s="161">
        <v>0</v>
      </c>
      <c r="M879" s="163">
        <v>308.39999999999998</v>
      </c>
      <c r="N879" s="160">
        <f t="shared" si="398"/>
        <v>10480.589999999998</v>
      </c>
      <c r="O879" s="161">
        <v>927.1</v>
      </c>
      <c r="P879" s="161">
        <v>9245.0899999999983</v>
      </c>
      <c r="Q879" s="161">
        <v>0</v>
      </c>
      <c r="R879" s="162">
        <v>308.39999999999998</v>
      </c>
      <c r="S879" s="164">
        <f t="shared" si="391"/>
        <v>-1.0000000000218279E-2</v>
      </c>
      <c r="T879" s="161">
        <f t="shared" si="391"/>
        <v>0</v>
      </c>
      <c r="U879" s="161">
        <f t="shared" si="391"/>
        <v>-1.0000000000218279E-2</v>
      </c>
      <c r="V879" s="161">
        <f t="shared" si="391"/>
        <v>0</v>
      </c>
      <c r="W879" s="163">
        <f t="shared" si="391"/>
        <v>0</v>
      </c>
      <c r="X879" s="160">
        <f t="shared" si="385"/>
        <v>99.999904585615326</v>
      </c>
      <c r="Y879" s="161">
        <f t="shared" si="385"/>
        <v>100</v>
      </c>
      <c r="Z879" s="161">
        <f t="shared" si="385"/>
        <v>99.999891834593456</v>
      </c>
      <c r="AA879" s="161">
        <f t="shared" si="385"/>
        <v>0</v>
      </c>
      <c r="AB879" s="162">
        <f t="shared" si="385"/>
        <v>100</v>
      </c>
      <c r="AC879" s="165"/>
      <c r="AD879" s="166"/>
      <c r="AE879" s="167"/>
    </row>
    <row r="880" spans="1:31" ht="12.95" customHeight="1" x14ac:dyDescent="0.25">
      <c r="A880" s="171">
        <v>1782</v>
      </c>
      <c r="B880" s="158">
        <v>872</v>
      </c>
      <c r="C880" s="159" t="s">
        <v>1989</v>
      </c>
      <c r="D880" s="160">
        <f t="shared" si="386"/>
        <v>2283.5</v>
      </c>
      <c r="E880" s="161">
        <v>997.5</v>
      </c>
      <c r="F880" s="161">
        <v>1286</v>
      </c>
      <c r="G880" s="161">
        <v>0</v>
      </c>
      <c r="H880" s="162">
        <v>0</v>
      </c>
      <c r="I880" s="160">
        <f t="shared" si="388"/>
        <v>2355</v>
      </c>
      <c r="J880" s="161">
        <v>997.5</v>
      </c>
      <c r="K880" s="161">
        <v>1342.2</v>
      </c>
      <c r="L880" s="161">
        <v>0</v>
      </c>
      <c r="M880" s="163">
        <v>15.3</v>
      </c>
      <c r="N880" s="160">
        <f t="shared" si="398"/>
        <v>2276.9350000000004</v>
      </c>
      <c r="O880" s="161">
        <v>997.5</v>
      </c>
      <c r="P880" s="161">
        <v>1264.135</v>
      </c>
      <c r="Q880" s="161">
        <v>0</v>
      </c>
      <c r="R880" s="162">
        <v>15.3</v>
      </c>
      <c r="S880" s="164">
        <f t="shared" si="391"/>
        <v>-78.0649999999996</v>
      </c>
      <c r="T880" s="161">
        <f t="shared" si="391"/>
        <v>0</v>
      </c>
      <c r="U880" s="161">
        <f t="shared" si="391"/>
        <v>-78.065000000000055</v>
      </c>
      <c r="V880" s="161">
        <f t="shared" si="391"/>
        <v>0</v>
      </c>
      <c r="W880" s="163">
        <f t="shared" si="391"/>
        <v>0</v>
      </c>
      <c r="X880" s="160">
        <f t="shared" si="385"/>
        <v>96.685138004246298</v>
      </c>
      <c r="Y880" s="161">
        <f t="shared" si="385"/>
        <v>100</v>
      </c>
      <c r="Z880" s="161">
        <f t="shared" si="385"/>
        <v>94.183802711965427</v>
      </c>
      <c r="AA880" s="161">
        <f t="shared" si="385"/>
        <v>0</v>
      </c>
      <c r="AB880" s="162">
        <f t="shared" si="385"/>
        <v>100</v>
      </c>
      <c r="AC880" s="165"/>
      <c r="AD880" s="166"/>
      <c r="AE880" s="167"/>
    </row>
    <row r="881" spans="1:31" ht="12.95" customHeight="1" x14ac:dyDescent="0.25">
      <c r="A881" s="171">
        <v>1783</v>
      </c>
      <c r="B881" s="158">
        <v>873</v>
      </c>
      <c r="C881" s="159" t="s">
        <v>1990</v>
      </c>
      <c r="D881" s="160">
        <f t="shared" si="386"/>
        <v>3323.4</v>
      </c>
      <c r="E881" s="161">
        <v>1310.7</v>
      </c>
      <c r="F881" s="161">
        <v>1996.6</v>
      </c>
      <c r="G881" s="161">
        <v>16.100000000000001</v>
      </c>
      <c r="H881" s="162">
        <v>0</v>
      </c>
      <c r="I881" s="160">
        <f t="shared" si="388"/>
        <v>3437.4</v>
      </c>
      <c r="J881" s="161">
        <v>1310.7</v>
      </c>
      <c r="K881" s="161">
        <v>2091.8000000000002</v>
      </c>
      <c r="L881" s="161">
        <v>16.100000000000001</v>
      </c>
      <c r="M881" s="163">
        <v>18.8</v>
      </c>
      <c r="N881" s="160">
        <f t="shared" si="398"/>
        <v>3437.4</v>
      </c>
      <c r="O881" s="161">
        <v>1310.7</v>
      </c>
      <c r="P881" s="161">
        <v>2091.8000000000002</v>
      </c>
      <c r="Q881" s="161">
        <v>16.100000000000001</v>
      </c>
      <c r="R881" s="162">
        <v>18.8</v>
      </c>
      <c r="S881" s="164">
        <f t="shared" si="391"/>
        <v>0</v>
      </c>
      <c r="T881" s="161">
        <f t="shared" si="391"/>
        <v>0</v>
      </c>
      <c r="U881" s="161">
        <f t="shared" si="391"/>
        <v>0</v>
      </c>
      <c r="V881" s="161">
        <f t="shared" si="391"/>
        <v>0</v>
      </c>
      <c r="W881" s="163">
        <f t="shared" si="391"/>
        <v>0</v>
      </c>
      <c r="X881" s="160">
        <f t="shared" si="385"/>
        <v>100</v>
      </c>
      <c r="Y881" s="161">
        <f t="shared" si="385"/>
        <v>100</v>
      </c>
      <c r="Z881" s="161">
        <f t="shared" si="385"/>
        <v>100</v>
      </c>
      <c r="AA881" s="161">
        <f t="shared" si="385"/>
        <v>100</v>
      </c>
      <c r="AB881" s="162">
        <f t="shared" si="385"/>
        <v>100</v>
      </c>
      <c r="AC881" s="165"/>
      <c r="AD881" s="166"/>
      <c r="AE881" s="167"/>
    </row>
    <row r="882" spans="1:31" ht="12.95" customHeight="1" x14ac:dyDescent="0.25">
      <c r="A882" s="171">
        <v>1784</v>
      </c>
      <c r="B882" s="158">
        <v>874</v>
      </c>
      <c r="C882" s="159" t="s">
        <v>1991</v>
      </c>
      <c r="D882" s="160">
        <f t="shared" si="386"/>
        <v>3142.9</v>
      </c>
      <c r="E882" s="161">
        <v>1090.0999999999999</v>
      </c>
      <c r="F882" s="161">
        <v>2052.8000000000002</v>
      </c>
      <c r="G882" s="161">
        <v>0</v>
      </c>
      <c r="H882" s="162">
        <v>0</v>
      </c>
      <c r="I882" s="160">
        <f t="shared" si="388"/>
        <v>3225.8</v>
      </c>
      <c r="J882" s="161">
        <v>1090.0999999999999</v>
      </c>
      <c r="K882" s="161">
        <v>2123.9</v>
      </c>
      <c r="L882" s="161">
        <v>0</v>
      </c>
      <c r="M882" s="163">
        <v>11.8</v>
      </c>
      <c r="N882" s="160">
        <f t="shared" si="398"/>
        <v>3225.6654000000003</v>
      </c>
      <c r="O882" s="161">
        <v>1090.0999999999999</v>
      </c>
      <c r="P882" s="161">
        <v>2123.7654000000002</v>
      </c>
      <c r="Q882" s="161">
        <v>0</v>
      </c>
      <c r="R882" s="162">
        <v>11.8</v>
      </c>
      <c r="S882" s="164">
        <f t="shared" si="391"/>
        <v>-0.13459999999986394</v>
      </c>
      <c r="T882" s="161">
        <f t="shared" si="391"/>
        <v>0</v>
      </c>
      <c r="U882" s="161">
        <f t="shared" si="391"/>
        <v>-0.13459999999986394</v>
      </c>
      <c r="V882" s="161">
        <f t="shared" si="391"/>
        <v>0</v>
      </c>
      <c r="W882" s="163">
        <f t="shared" si="391"/>
        <v>0</v>
      </c>
      <c r="X882" s="160">
        <f t="shared" si="385"/>
        <v>99.995827391654785</v>
      </c>
      <c r="Y882" s="161">
        <f t="shared" si="385"/>
        <v>100</v>
      </c>
      <c r="Z882" s="161">
        <f t="shared" si="385"/>
        <v>99.993662601817419</v>
      </c>
      <c r="AA882" s="161">
        <f t="shared" si="385"/>
        <v>0</v>
      </c>
      <c r="AB882" s="162">
        <f t="shared" si="385"/>
        <v>100</v>
      </c>
      <c r="AC882" s="165"/>
      <c r="AD882" s="166"/>
      <c r="AE882" s="167"/>
    </row>
    <row r="883" spans="1:31" ht="12.95" customHeight="1" x14ac:dyDescent="0.25">
      <c r="A883" s="171">
        <v>1785</v>
      </c>
      <c r="B883" s="158">
        <v>875</v>
      </c>
      <c r="C883" s="159" t="s">
        <v>1992</v>
      </c>
      <c r="D883" s="160">
        <f t="shared" si="386"/>
        <v>3682.8</v>
      </c>
      <c r="E883" s="161">
        <v>799.2</v>
      </c>
      <c r="F883" s="161">
        <v>2883.6</v>
      </c>
      <c r="G883" s="161">
        <v>0</v>
      </c>
      <c r="H883" s="162">
        <v>0</v>
      </c>
      <c r="I883" s="160">
        <f t="shared" si="388"/>
        <v>3749.7999999999997</v>
      </c>
      <c r="J883" s="161">
        <v>799.2</v>
      </c>
      <c r="K883" s="161">
        <v>2929.2</v>
      </c>
      <c r="L883" s="161">
        <v>0</v>
      </c>
      <c r="M883" s="163">
        <v>21.400000000000002</v>
      </c>
      <c r="N883" s="160">
        <f t="shared" si="398"/>
        <v>3673.5812000000001</v>
      </c>
      <c r="O883" s="161">
        <v>799.2</v>
      </c>
      <c r="P883" s="161">
        <v>2852.9811999999997</v>
      </c>
      <c r="Q883" s="161">
        <v>0</v>
      </c>
      <c r="R883" s="162">
        <v>21.400000000000002</v>
      </c>
      <c r="S883" s="164">
        <f t="shared" si="391"/>
        <v>-76.218799999999646</v>
      </c>
      <c r="T883" s="161">
        <f t="shared" si="391"/>
        <v>0</v>
      </c>
      <c r="U883" s="161">
        <f t="shared" si="391"/>
        <v>-76.218800000000101</v>
      </c>
      <c r="V883" s="161">
        <f t="shared" si="391"/>
        <v>0</v>
      </c>
      <c r="W883" s="163">
        <f t="shared" si="391"/>
        <v>0</v>
      </c>
      <c r="X883" s="160">
        <f t="shared" si="385"/>
        <v>97.967390260813929</v>
      </c>
      <c r="Y883" s="161">
        <f t="shared" si="385"/>
        <v>100</v>
      </c>
      <c r="Z883" s="161">
        <f t="shared" si="385"/>
        <v>97.397965314761706</v>
      </c>
      <c r="AA883" s="161">
        <f t="shared" si="385"/>
        <v>0</v>
      </c>
      <c r="AB883" s="162">
        <f t="shared" si="385"/>
        <v>100</v>
      </c>
      <c r="AC883" s="165"/>
      <c r="AD883" s="166"/>
      <c r="AE883" s="167"/>
    </row>
    <row r="884" spans="1:31" ht="12.95" customHeight="1" x14ac:dyDescent="0.25">
      <c r="A884" s="171">
        <v>1786</v>
      </c>
      <c r="B884" s="158">
        <v>876</v>
      </c>
      <c r="C884" s="159" t="s">
        <v>1993</v>
      </c>
      <c r="D884" s="160">
        <f t="shared" si="386"/>
        <v>7048.2</v>
      </c>
      <c r="E884" s="161">
        <v>1682.4</v>
      </c>
      <c r="F884" s="161">
        <v>5013.6000000000004</v>
      </c>
      <c r="G884" s="161">
        <v>0</v>
      </c>
      <c r="H884" s="162">
        <v>352.2</v>
      </c>
      <c r="I884" s="160">
        <f t="shared" si="388"/>
        <v>7520.2</v>
      </c>
      <c r="J884" s="161">
        <v>1682.4</v>
      </c>
      <c r="K884" s="161">
        <v>5350.6</v>
      </c>
      <c r="L884" s="161">
        <v>0</v>
      </c>
      <c r="M884" s="163">
        <v>487.2</v>
      </c>
      <c r="N884" s="160">
        <f t="shared" si="398"/>
        <v>7170.1590000000006</v>
      </c>
      <c r="O884" s="161">
        <v>1682.4</v>
      </c>
      <c r="P884" s="161">
        <v>5000.5590000000002</v>
      </c>
      <c r="Q884" s="161">
        <v>0</v>
      </c>
      <c r="R884" s="162">
        <v>487.2</v>
      </c>
      <c r="S884" s="164">
        <f t="shared" si="391"/>
        <v>-350.04099999999926</v>
      </c>
      <c r="T884" s="161">
        <f t="shared" si="391"/>
        <v>0</v>
      </c>
      <c r="U884" s="161">
        <f t="shared" si="391"/>
        <v>-350.04100000000017</v>
      </c>
      <c r="V884" s="161">
        <f t="shared" si="391"/>
        <v>0</v>
      </c>
      <c r="W884" s="163">
        <f t="shared" si="391"/>
        <v>0</v>
      </c>
      <c r="X884" s="160">
        <f t="shared" si="385"/>
        <v>95.345323262679187</v>
      </c>
      <c r="Y884" s="161">
        <f t="shared" si="385"/>
        <v>100</v>
      </c>
      <c r="Z884" s="161">
        <f t="shared" si="385"/>
        <v>93.457911262288334</v>
      </c>
      <c r="AA884" s="161">
        <f t="shared" si="385"/>
        <v>0</v>
      </c>
      <c r="AB884" s="162">
        <f t="shared" si="385"/>
        <v>100</v>
      </c>
      <c r="AC884" s="165"/>
      <c r="AD884" s="166"/>
      <c r="AE884" s="167"/>
    </row>
    <row r="885" spans="1:31" ht="12.95" customHeight="1" x14ac:dyDescent="0.25">
      <c r="A885" s="171">
        <v>1787</v>
      </c>
      <c r="B885" s="158">
        <v>877</v>
      </c>
      <c r="C885" s="159" t="s">
        <v>1994</v>
      </c>
      <c r="D885" s="160">
        <f t="shared" si="386"/>
        <v>3992.6</v>
      </c>
      <c r="E885" s="161">
        <v>424.4</v>
      </c>
      <c r="F885" s="161">
        <v>3568.2</v>
      </c>
      <c r="G885" s="161">
        <v>0</v>
      </c>
      <c r="H885" s="162">
        <v>0</v>
      </c>
      <c r="I885" s="160">
        <f t="shared" si="388"/>
        <v>4377.7000000000007</v>
      </c>
      <c r="J885" s="161">
        <v>424.4</v>
      </c>
      <c r="K885" s="161">
        <v>3804.7000000000003</v>
      </c>
      <c r="L885" s="161">
        <v>0</v>
      </c>
      <c r="M885" s="163">
        <v>148.6</v>
      </c>
      <c r="N885" s="160">
        <f t="shared" si="398"/>
        <v>4252.5846000000001</v>
      </c>
      <c r="O885" s="161">
        <v>424.4</v>
      </c>
      <c r="P885" s="161">
        <v>3679.5846000000001</v>
      </c>
      <c r="Q885" s="161">
        <v>0</v>
      </c>
      <c r="R885" s="162">
        <v>148.6</v>
      </c>
      <c r="S885" s="164">
        <f t="shared" si="391"/>
        <v>-125.11540000000059</v>
      </c>
      <c r="T885" s="161">
        <f t="shared" si="391"/>
        <v>0</v>
      </c>
      <c r="U885" s="161">
        <f t="shared" si="391"/>
        <v>-125.11540000000014</v>
      </c>
      <c r="V885" s="161">
        <f t="shared" si="391"/>
        <v>0</v>
      </c>
      <c r="W885" s="163">
        <f t="shared" si="391"/>
        <v>0</v>
      </c>
      <c r="X885" s="160">
        <f t="shared" si="385"/>
        <v>97.141983233204641</v>
      </c>
      <c r="Y885" s="161">
        <f t="shared" si="385"/>
        <v>100</v>
      </c>
      <c r="Z885" s="161">
        <f t="shared" si="385"/>
        <v>96.711556758745758</v>
      </c>
      <c r="AA885" s="161">
        <f t="shared" si="385"/>
        <v>0</v>
      </c>
      <c r="AB885" s="162">
        <f t="shared" si="385"/>
        <v>100</v>
      </c>
      <c r="AC885" s="165"/>
      <c r="AD885" s="166"/>
      <c r="AE885" s="167"/>
    </row>
    <row r="886" spans="1:31" ht="12.95" customHeight="1" x14ac:dyDescent="0.25">
      <c r="A886" s="171">
        <v>1788</v>
      </c>
      <c r="B886" s="158">
        <v>878</v>
      </c>
      <c r="C886" s="159" t="s">
        <v>1995</v>
      </c>
      <c r="D886" s="160">
        <f t="shared" si="386"/>
        <v>3350.7999999999997</v>
      </c>
      <c r="E886" s="161">
        <v>1213.5999999999999</v>
      </c>
      <c r="F886" s="161">
        <v>2137.1999999999998</v>
      </c>
      <c r="G886" s="161">
        <v>0</v>
      </c>
      <c r="H886" s="162">
        <v>0</v>
      </c>
      <c r="I886" s="160">
        <f t="shared" si="388"/>
        <v>3546.2</v>
      </c>
      <c r="J886" s="161">
        <v>1213.5999999999999</v>
      </c>
      <c r="K886" s="161">
        <v>2310.6999999999998</v>
      </c>
      <c r="L886" s="161">
        <v>0</v>
      </c>
      <c r="M886" s="163">
        <v>21.9</v>
      </c>
      <c r="N886" s="160">
        <f t="shared" si="398"/>
        <v>3535.3657000000003</v>
      </c>
      <c r="O886" s="161">
        <v>1213.5999999999999</v>
      </c>
      <c r="P886" s="161">
        <v>2299.8657000000003</v>
      </c>
      <c r="Q886" s="161">
        <v>0</v>
      </c>
      <c r="R886" s="162">
        <v>21.9</v>
      </c>
      <c r="S886" s="164">
        <f t="shared" si="391"/>
        <v>-10.83429999999953</v>
      </c>
      <c r="T886" s="161">
        <f t="shared" si="391"/>
        <v>0</v>
      </c>
      <c r="U886" s="161">
        <f t="shared" si="391"/>
        <v>-10.83429999999953</v>
      </c>
      <c r="V886" s="161">
        <f t="shared" si="391"/>
        <v>0</v>
      </c>
      <c r="W886" s="163">
        <f t="shared" si="391"/>
        <v>0</v>
      </c>
      <c r="X886" s="160">
        <f t="shared" si="385"/>
        <v>99.694481416727783</v>
      </c>
      <c r="Y886" s="161">
        <f t="shared" si="385"/>
        <v>100</v>
      </c>
      <c r="Z886" s="161">
        <f t="shared" si="385"/>
        <v>99.53112476738653</v>
      </c>
      <c r="AA886" s="161">
        <f t="shared" si="385"/>
        <v>0</v>
      </c>
      <c r="AB886" s="162">
        <f t="shared" si="385"/>
        <v>100</v>
      </c>
      <c r="AC886" s="165"/>
      <c r="AD886" s="166"/>
      <c r="AE886" s="167"/>
    </row>
    <row r="887" spans="1:31" ht="12.95" customHeight="1" x14ac:dyDescent="0.25">
      <c r="A887" s="171">
        <v>1789</v>
      </c>
      <c r="B887" s="158">
        <v>879</v>
      </c>
      <c r="C887" s="159" t="s">
        <v>1996</v>
      </c>
      <c r="D887" s="160">
        <f t="shared" si="386"/>
        <v>2642.7</v>
      </c>
      <c r="E887" s="161">
        <v>523.6</v>
      </c>
      <c r="F887" s="161">
        <v>2119.1</v>
      </c>
      <c r="G887" s="161">
        <v>0</v>
      </c>
      <c r="H887" s="162">
        <v>0</v>
      </c>
      <c r="I887" s="160">
        <f t="shared" si="388"/>
        <v>2806.5</v>
      </c>
      <c r="J887" s="161">
        <v>523.6</v>
      </c>
      <c r="K887" s="161">
        <v>2239.7000000000003</v>
      </c>
      <c r="L887" s="161">
        <v>0</v>
      </c>
      <c r="M887" s="163">
        <v>43.2</v>
      </c>
      <c r="N887" s="160">
        <f t="shared" si="398"/>
        <v>2806.5</v>
      </c>
      <c r="O887" s="161">
        <v>523.6</v>
      </c>
      <c r="P887" s="161">
        <v>2239.7000000000003</v>
      </c>
      <c r="Q887" s="161">
        <v>0</v>
      </c>
      <c r="R887" s="162">
        <v>43.2</v>
      </c>
      <c r="S887" s="164">
        <f t="shared" si="391"/>
        <v>0</v>
      </c>
      <c r="T887" s="161">
        <f t="shared" si="391"/>
        <v>0</v>
      </c>
      <c r="U887" s="161">
        <f t="shared" si="391"/>
        <v>0</v>
      </c>
      <c r="V887" s="161">
        <f t="shared" si="391"/>
        <v>0</v>
      </c>
      <c r="W887" s="163">
        <f t="shared" si="391"/>
        <v>0</v>
      </c>
      <c r="X887" s="160">
        <f t="shared" si="385"/>
        <v>100</v>
      </c>
      <c r="Y887" s="161">
        <f t="shared" si="385"/>
        <v>100</v>
      </c>
      <c r="Z887" s="161">
        <f t="shared" si="385"/>
        <v>100</v>
      </c>
      <c r="AA887" s="161">
        <f t="shared" si="385"/>
        <v>0</v>
      </c>
      <c r="AB887" s="162">
        <f t="shared" si="385"/>
        <v>100</v>
      </c>
      <c r="AC887" s="165"/>
      <c r="AD887" s="166"/>
      <c r="AE887" s="167"/>
    </row>
    <row r="888" spans="1:31" ht="12.95" customHeight="1" x14ac:dyDescent="0.25">
      <c r="A888" s="171">
        <v>1790</v>
      </c>
      <c r="B888" s="158">
        <v>880</v>
      </c>
      <c r="C888" s="159" t="s">
        <v>1741</v>
      </c>
      <c r="D888" s="160">
        <f t="shared" si="386"/>
        <v>1660.3</v>
      </c>
      <c r="E888" s="161">
        <v>411</v>
      </c>
      <c r="F888" s="161">
        <v>1053.0999999999999</v>
      </c>
      <c r="G888" s="161">
        <v>196.2</v>
      </c>
      <c r="H888" s="162">
        <v>0</v>
      </c>
      <c r="I888" s="160">
        <f t="shared" si="388"/>
        <v>1707</v>
      </c>
      <c r="J888" s="161">
        <v>411</v>
      </c>
      <c r="K888" s="161">
        <v>1084.2</v>
      </c>
      <c r="L888" s="161">
        <v>196.2</v>
      </c>
      <c r="M888" s="163">
        <v>15.6</v>
      </c>
      <c r="N888" s="160">
        <f t="shared" si="398"/>
        <v>1682.2455</v>
      </c>
      <c r="O888" s="161">
        <v>411</v>
      </c>
      <c r="P888" s="161">
        <v>1059.4455</v>
      </c>
      <c r="Q888" s="161">
        <v>196.2</v>
      </c>
      <c r="R888" s="162">
        <v>15.6</v>
      </c>
      <c r="S888" s="164">
        <f t="shared" si="391"/>
        <v>-24.754500000000007</v>
      </c>
      <c r="T888" s="161">
        <f t="shared" si="391"/>
        <v>0</v>
      </c>
      <c r="U888" s="161">
        <f t="shared" si="391"/>
        <v>-24.754500000000007</v>
      </c>
      <c r="V888" s="161">
        <f t="shared" si="391"/>
        <v>0</v>
      </c>
      <c r="W888" s="163">
        <f t="shared" si="391"/>
        <v>0</v>
      </c>
      <c r="X888" s="160">
        <f t="shared" si="385"/>
        <v>98.54982425307557</v>
      </c>
      <c r="Y888" s="161">
        <f t="shared" si="385"/>
        <v>100</v>
      </c>
      <c r="Z888" s="161">
        <f t="shared" si="385"/>
        <v>97.71679579413393</v>
      </c>
      <c r="AA888" s="161">
        <f t="shared" si="385"/>
        <v>100</v>
      </c>
      <c r="AB888" s="162">
        <f t="shared" si="385"/>
        <v>100</v>
      </c>
      <c r="AC888" s="165"/>
      <c r="AD888" s="166"/>
      <c r="AE888" s="167"/>
    </row>
    <row r="889" spans="1:31" ht="12.95" customHeight="1" x14ac:dyDescent="0.25">
      <c r="A889" s="171">
        <v>1793</v>
      </c>
      <c r="B889" s="158">
        <v>881</v>
      </c>
      <c r="C889" s="159" t="s">
        <v>1997</v>
      </c>
      <c r="D889" s="160">
        <f t="shared" si="386"/>
        <v>5228.4000000000005</v>
      </c>
      <c r="E889" s="161">
        <v>1128.2</v>
      </c>
      <c r="F889" s="161">
        <v>4046.9</v>
      </c>
      <c r="G889" s="161">
        <v>53.3</v>
      </c>
      <c r="H889" s="162">
        <v>0</v>
      </c>
      <c r="I889" s="160">
        <f t="shared" si="388"/>
        <v>5691.9000000000005</v>
      </c>
      <c r="J889" s="161">
        <v>1128.2</v>
      </c>
      <c r="K889" s="161">
        <v>4447.3</v>
      </c>
      <c r="L889" s="161">
        <v>53.3</v>
      </c>
      <c r="M889" s="163">
        <v>63.099999999999994</v>
      </c>
      <c r="N889" s="160">
        <f t="shared" si="398"/>
        <v>5691.9000000000005</v>
      </c>
      <c r="O889" s="161">
        <v>1128.2</v>
      </c>
      <c r="P889" s="161">
        <v>4447.3</v>
      </c>
      <c r="Q889" s="161">
        <v>53.3</v>
      </c>
      <c r="R889" s="162">
        <v>63.099999999999994</v>
      </c>
      <c r="S889" s="164">
        <f t="shared" si="391"/>
        <v>0</v>
      </c>
      <c r="T889" s="161">
        <f t="shared" si="391"/>
        <v>0</v>
      </c>
      <c r="U889" s="161">
        <f t="shared" si="391"/>
        <v>0</v>
      </c>
      <c r="V889" s="161">
        <f t="shared" si="391"/>
        <v>0</v>
      </c>
      <c r="W889" s="163">
        <f t="shared" si="391"/>
        <v>0</v>
      </c>
      <c r="X889" s="160">
        <f t="shared" si="385"/>
        <v>100</v>
      </c>
      <c r="Y889" s="161">
        <f t="shared" si="385"/>
        <v>100</v>
      </c>
      <c r="Z889" s="161">
        <f t="shared" si="385"/>
        <v>100</v>
      </c>
      <c r="AA889" s="161">
        <f t="shared" si="385"/>
        <v>100</v>
      </c>
      <c r="AB889" s="162">
        <f t="shared" si="385"/>
        <v>100</v>
      </c>
      <c r="AC889" s="165"/>
      <c r="AD889" s="166"/>
      <c r="AE889" s="167"/>
    </row>
    <row r="890" spans="1:31" ht="12.95" customHeight="1" x14ac:dyDescent="0.25">
      <c r="A890" s="171">
        <v>1794</v>
      </c>
      <c r="B890" s="158">
        <v>882</v>
      </c>
      <c r="C890" s="159" t="s">
        <v>1456</v>
      </c>
      <c r="D890" s="160">
        <f t="shared" si="386"/>
        <v>7846.2999999999993</v>
      </c>
      <c r="E890" s="161">
        <v>1295.9000000000001</v>
      </c>
      <c r="F890" s="161">
        <v>6550.4</v>
      </c>
      <c r="G890" s="161">
        <v>0</v>
      </c>
      <c r="H890" s="162">
        <v>0</v>
      </c>
      <c r="I890" s="160">
        <f t="shared" si="388"/>
        <v>8067.3000000000011</v>
      </c>
      <c r="J890" s="161">
        <v>1295.9000000000001</v>
      </c>
      <c r="K890" s="161">
        <v>6710.9000000000005</v>
      </c>
      <c r="L890" s="161">
        <v>0</v>
      </c>
      <c r="M890" s="163">
        <v>60.5</v>
      </c>
      <c r="N890" s="160">
        <f t="shared" si="398"/>
        <v>8067.2952000000005</v>
      </c>
      <c r="O890" s="161">
        <v>1295.9000000000001</v>
      </c>
      <c r="P890" s="161">
        <v>6710.8952000000008</v>
      </c>
      <c r="Q890" s="161">
        <v>0</v>
      </c>
      <c r="R890" s="162">
        <v>60.5</v>
      </c>
      <c r="S890" s="164">
        <f t="shared" si="391"/>
        <v>-4.8000000006140908E-3</v>
      </c>
      <c r="T890" s="161">
        <f t="shared" si="391"/>
        <v>0</v>
      </c>
      <c r="U890" s="161">
        <f t="shared" si="391"/>
        <v>-4.7999999997045961E-3</v>
      </c>
      <c r="V890" s="161">
        <f t="shared" si="391"/>
        <v>0</v>
      </c>
      <c r="W890" s="163">
        <f t="shared" si="391"/>
        <v>0</v>
      </c>
      <c r="X890" s="160">
        <f t="shared" si="385"/>
        <v>99.999940500539211</v>
      </c>
      <c r="Y890" s="161">
        <f t="shared" si="385"/>
        <v>100</v>
      </c>
      <c r="Z890" s="161">
        <f t="shared" si="385"/>
        <v>99.99992847457122</v>
      </c>
      <c r="AA890" s="161">
        <f t="shared" si="385"/>
        <v>0</v>
      </c>
      <c r="AB890" s="162">
        <f t="shared" si="385"/>
        <v>100</v>
      </c>
      <c r="AC890" s="165"/>
      <c r="AD890" s="166"/>
      <c r="AE890" s="167"/>
    </row>
    <row r="891" spans="1:31" ht="12.95" customHeight="1" x14ac:dyDescent="0.25">
      <c r="A891" s="171">
        <v>1795</v>
      </c>
      <c r="B891" s="158">
        <v>883</v>
      </c>
      <c r="C891" s="159" t="s">
        <v>1915</v>
      </c>
      <c r="D891" s="160">
        <f t="shared" si="386"/>
        <v>3617.7</v>
      </c>
      <c r="E891" s="161">
        <v>1206.8</v>
      </c>
      <c r="F891" s="161">
        <v>2410.9</v>
      </c>
      <c r="G891" s="161">
        <v>0</v>
      </c>
      <c r="H891" s="162">
        <v>0</v>
      </c>
      <c r="I891" s="160">
        <f t="shared" si="388"/>
        <v>3765.7000000000003</v>
      </c>
      <c r="J891" s="161">
        <v>1206.8</v>
      </c>
      <c r="K891" s="161">
        <v>2537</v>
      </c>
      <c r="L891" s="161">
        <v>0</v>
      </c>
      <c r="M891" s="163">
        <v>21.900000000000002</v>
      </c>
      <c r="N891" s="160">
        <f t="shared" si="398"/>
        <v>3761.0683000000004</v>
      </c>
      <c r="O891" s="161">
        <v>1206.8</v>
      </c>
      <c r="P891" s="161">
        <v>2532.3683000000001</v>
      </c>
      <c r="Q891" s="161">
        <v>0</v>
      </c>
      <c r="R891" s="162">
        <v>21.900000000000002</v>
      </c>
      <c r="S891" s="164">
        <f t="shared" si="391"/>
        <v>-4.6316999999999098</v>
      </c>
      <c r="T891" s="161">
        <f t="shared" si="391"/>
        <v>0</v>
      </c>
      <c r="U891" s="161">
        <f t="shared" si="391"/>
        <v>-4.6316999999999098</v>
      </c>
      <c r="V891" s="161">
        <f t="shared" si="391"/>
        <v>0</v>
      </c>
      <c r="W891" s="163">
        <f t="shared" si="391"/>
        <v>0</v>
      </c>
      <c r="X891" s="160">
        <f t="shared" si="385"/>
        <v>99.877002947659136</v>
      </c>
      <c r="Y891" s="161">
        <f t="shared" si="385"/>
        <v>100</v>
      </c>
      <c r="Z891" s="161">
        <f t="shared" si="385"/>
        <v>99.817433977138364</v>
      </c>
      <c r="AA891" s="161">
        <f t="shared" si="385"/>
        <v>0</v>
      </c>
      <c r="AB891" s="162">
        <f t="shared" si="385"/>
        <v>100</v>
      </c>
      <c r="AC891" s="165"/>
      <c r="AD891" s="166"/>
      <c r="AE891" s="167"/>
    </row>
    <row r="892" spans="1:31" ht="12.95" customHeight="1" x14ac:dyDescent="0.25">
      <c r="A892" s="171">
        <v>1796</v>
      </c>
      <c r="B892" s="158">
        <v>884</v>
      </c>
      <c r="C892" s="159" t="s">
        <v>1998</v>
      </c>
      <c r="D892" s="160">
        <f t="shared" si="386"/>
        <v>2642.4</v>
      </c>
      <c r="E892" s="161">
        <v>557.5</v>
      </c>
      <c r="F892" s="161">
        <v>2084.9</v>
      </c>
      <c r="G892" s="161">
        <v>0</v>
      </c>
      <c r="H892" s="162">
        <v>0</v>
      </c>
      <c r="I892" s="160">
        <f t="shared" si="388"/>
        <v>2876</v>
      </c>
      <c r="J892" s="161">
        <v>557.5</v>
      </c>
      <c r="K892" s="161">
        <v>2286.5</v>
      </c>
      <c r="L892" s="161">
        <v>0</v>
      </c>
      <c r="M892" s="163">
        <v>32</v>
      </c>
      <c r="N892" s="160">
        <f t="shared" si="398"/>
        <v>2722.1396</v>
      </c>
      <c r="O892" s="161">
        <v>557.5</v>
      </c>
      <c r="P892" s="161">
        <v>2132.6396</v>
      </c>
      <c r="Q892" s="161">
        <v>0</v>
      </c>
      <c r="R892" s="162">
        <v>32</v>
      </c>
      <c r="S892" s="164">
        <f t="shared" si="391"/>
        <v>-153.86040000000003</v>
      </c>
      <c r="T892" s="161">
        <f t="shared" si="391"/>
        <v>0</v>
      </c>
      <c r="U892" s="161">
        <f t="shared" si="391"/>
        <v>-153.86040000000003</v>
      </c>
      <c r="V892" s="161">
        <f t="shared" si="391"/>
        <v>0</v>
      </c>
      <c r="W892" s="163">
        <f t="shared" si="391"/>
        <v>0</v>
      </c>
      <c r="X892" s="160">
        <f t="shared" si="385"/>
        <v>94.650194714881778</v>
      </c>
      <c r="Y892" s="161">
        <f t="shared" si="385"/>
        <v>100</v>
      </c>
      <c r="Z892" s="161">
        <f t="shared" si="385"/>
        <v>93.27092062103651</v>
      </c>
      <c r="AA892" s="161">
        <f t="shared" si="385"/>
        <v>0</v>
      </c>
      <c r="AB892" s="162">
        <f t="shared" si="385"/>
        <v>100</v>
      </c>
      <c r="AC892" s="165"/>
      <c r="AD892" s="166"/>
      <c r="AE892" s="167"/>
    </row>
    <row r="893" spans="1:31" ht="12.95" customHeight="1" x14ac:dyDescent="0.25">
      <c r="A893" s="171">
        <v>1797</v>
      </c>
      <c r="B893" s="158">
        <v>885</v>
      </c>
      <c r="C893" s="159" t="s">
        <v>1332</v>
      </c>
      <c r="D893" s="160">
        <f t="shared" si="386"/>
        <v>2615</v>
      </c>
      <c r="E893" s="161">
        <v>998.6</v>
      </c>
      <c r="F893" s="161">
        <v>1616.4</v>
      </c>
      <c r="G893" s="161">
        <v>0</v>
      </c>
      <c r="H893" s="162">
        <v>0</v>
      </c>
      <c r="I893" s="160">
        <f t="shared" si="388"/>
        <v>2723.1</v>
      </c>
      <c r="J893" s="161">
        <v>998.6</v>
      </c>
      <c r="K893" s="161">
        <v>1701</v>
      </c>
      <c r="L893" s="161">
        <v>0</v>
      </c>
      <c r="M893" s="163">
        <v>23.5</v>
      </c>
      <c r="N893" s="160">
        <f t="shared" si="398"/>
        <v>2722.1776</v>
      </c>
      <c r="O893" s="161">
        <v>998.6</v>
      </c>
      <c r="P893" s="161">
        <v>1700.0776000000001</v>
      </c>
      <c r="Q893" s="161">
        <v>0</v>
      </c>
      <c r="R893" s="162">
        <v>23.5</v>
      </c>
      <c r="S893" s="164">
        <f t="shared" si="391"/>
        <v>-0.92239999999992506</v>
      </c>
      <c r="T893" s="161">
        <f t="shared" si="391"/>
        <v>0</v>
      </c>
      <c r="U893" s="161">
        <f t="shared" si="391"/>
        <v>-0.92239999999992506</v>
      </c>
      <c r="V893" s="161">
        <f t="shared" si="391"/>
        <v>0</v>
      </c>
      <c r="W893" s="163">
        <f t="shared" si="391"/>
        <v>0</v>
      </c>
      <c r="X893" s="160">
        <f t="shared" si="385"/>
        <v>99.966126840732997</v>
      </c>
      <c r="Y893" s="161">
        <f t="shared" si="385"/>
        <v>100</v>
      </c>
      <c r="Z893" s="161">
        <f t="shared" si="385"/>
        <v>99.945773074661972</v>
      </c>
      <c r="AA893" s="161">
        <f t="shared" si="385"/>
        <v>0</v>
      </c>
      <c r="AB893" s="162">
        <f t="shared" si="385"/>
        <v>100</v>
      </c>
      <c r="AC893" s="165"/>
      <c r="AD893" s="166"/>
      <c r="AE893" s="167"/>
    </row>
    <row r="894" spans="1:31" ht="12.95" customHeight="1" x14ac:dyDescent="0.25">
      <c r="A894" s="171">
        <v>1798</v>
      </c>
      <c r="B894" s="158">
        <v>886</v>
      </c>
      <c r="C894" s="159" t="s">
        <v>1999</v>
      </c>
      <c r="D894" s="160">
        <f t="shared" si="386"/>
        <v>4476</v>
      </c>
      <c r="E894" s="161">
        <v>1466</v>
      </c>
      <c r="F894" s="161">
        <v>3010</v>
      </c>
      <c r="G894" s="161">
        <v>0</v>
      </c>
      <c r="H894" s="162">
        <v>0</v>
      </c>
      <c r="I894" s="160">
        <f t="shared" si="388"/>
        <v>4679.9000000000005</v>
      </c>
      <c r="J894" s="161">
        <v>1466</v>
      </c>
      <c r="K894" s="161">
        <v>3168.1</v>
      </c>
      <c r="L894" s="161">
        <v>0</v>
      </c>
      <c r="M894" s="163">
        <v>45.8</v>
      </c>
      <c r="N894" s="160">
        <f t="shared" si="398"/>
        <v>4583.2906000000003</v>
      </c>
      <c r="O894" s="161">
        <v>1466</v>
      </c>
      <c r="P894" s="161">
        <v>3071.4906000000001</v>
      </c>
      <c r="Q894" s="161">
        <v>0</v>
      </c>
      <c r="R894" s="162">
        <v>45.8</v>
      </c>
      <c r="S894" s="164">
        <f t="shared" si="391"/>
        <v>-96.609400000000278</v>
      </c>
      <c r="T894" s="161">
        <f t="shared" si="391"/>
        <v>0</v>
      </c>
      <c r="U894" s="161">
        <f t="shared" si="391"/>
        <v>-96.609399999999823</v>
      </c>
      <c r="V894" s="161">
        <f t="shared" si="391"/>
        <v>0</v>
      </c>
      <c r="W894" s="163">
        <f t="shared" si="391"/>
        <v>0</v>
      </c>
      <c r="X894" s="160">
        <f t="shared" si="385"/>
        <v>97.935652471206652</v>
      </c>
      <c r="Y894" s="161">
        <f t="shared" si="385"/>
        <v>100</v>
      </c>
      <c r="Z894" s="161">
        <f t="shared" si="385"/>
        <v>96.950557116252639</v>
      </c>
      <c r="AA894" s="161">
        <f t="shared" si="385"/>
        <v>0</v>
      </c>
      <c r="AB894" s="162">
        <f t="shared" si="385"/>
        <v>100</v>
      </c>
      <c r="AC894" s="165"/>
      <c r="AD894" s="166"/>
      <c r="AE894" s="167"/>
    </row>
    <row r="895" spans="1:31" ht="12.95" customHeight="1" x14ac:dyDescent="0.25">
      <c r="A895" s="171">
        <v>1792</v>
      </c>
      <c r="B895" s="158">
        <v>887</v>
      </c>
      <c r="C895" s="159" t="s">
        <v>1983</v>
      </c>
      <c r="D895" s="160">
        <f>SUM(E895:H895)</f>
        <v>32437.3</v>
      </c>
      <c r="E895" s="161">
        <v>2558.6999999999998</v>
      </c>
      <c r="F895" s="161">
        <v>29878.6</v>
      </c>
      <c r="G895" s="161">
        <v>0</v>
      </c>
      <c r="H895" s="162">
        <v>0</v>
      </c>
      <c r="I895" s="160">
        <f>SUM(J895:M895)</f>
        <v>36145.1</v>
      </c>
      <c r="J895" s="161">
        <v>2558.6999999999998</v>
      </c>
      <c r="K895" s="161">
        <v>32637.7</v>
      </c>
      <c r="L895" s="161">
        <v>0</v>
      </c>
      <c r="M895" s="163">
        <v>948.7</v>
      </c>
      <c r="N895" s="160">
        <f>SUM(O895:R895)</f>
        <v>35731.361799999999</v>
      </c>
      <c r="O895" s="161">
        <v>2558.6999999999998</v>
      </c>
      <c r="P895" s="161">
        <v>32223.961800000001</v>
      </c>
      <c r="Q895" s="161">
        <v>0</v>
      </c>
      <c r="R895" s="162">
        <v>948.7</v>
      </c>
      <c r="S895" s="164">
        <f t="shared" si="391"/>
        <v>-413.73819999999978</v>
      </c>
      <c r="T895" s="161">
        <f t="shared" si="391"/>
        <v>0</v>
      </c>
      <c r="U895" s="161">
        <f t="shared" si="391"/>
        <v>-413.73819999999978</v>
      </c>
      <c r="V895" s="161">
        <f t="shared" si="391"/>
        <v>0</v>
      </c>
      <c r="W895" s="163">
        <f t="shared" si="391"/>
        <v>0</v>
      </c>
      <c r="X895" s="160">
        <f t="shared" si="385"/>
        <v>98.855340834580616</v>
      </c>
      <c r="Y895" s="161">
        <f t="shared" si="385"/>
        <v>100</v>
      </c>
      <c r="Z895" s="161">
        <f t="shared" si="385"/>
        <v>98.732330403184037</v>
      </c>
      <c r="AA895" s="161">
        <f t="shared" si="385"/>
        <v>0</v>
      </c>
      <c r="AB895" s="162">
        <f t="shared" si="385"/>
        <v>100</v>
      </c>
      <c r="AC895" s="165"/>
      <c r="AD895" s="166"/>
      <c r="AE895" s="167"/>
    </row>
    <row r="896" spans="1:31" ht="12.95" customHeight="1" x14ac:dyDescent="0.25">
      <c r="A896" s="171">
        <v>1799</v>
      </c>
      <c r="B896" s="158">
        <v>888</v>
      </c>
      <c r="C896" s="159" t="s">
        <v>2000</v>
      </c>
      <c r="D896" s="160">
        <f>SUM(E896:H896)</f>
        <v>7404.7</v>
      </c>
      <c r="E896" s="161">
        <v>1431.2</v>
      </c>
      <c r="F896" s="161">
        <v>5973.5</v>
      </c>
      <c r="G896" s="161">
        <v>0</v>
      </c>
      <c r="H896" s="162">
        <v>0</v>
      </c>
      <c r="I896" s="160">
        <f>SUM(J896:M896)</f>
        <v>8558.7999999999993</v>
      </c>
      <c r="J896" s="161">
        <v>1431.2</v>
      </c>
      <c r="K896" s="161">
        <v>6992.3</v>
      </c>
      <c r="L896" s="161">
        <v>0</v>
      </c>
      <c r="M896" s="163">
        <v>135.30000000000001</v>
      </c>
      <c r="N896" s="160">
        <f>SUM(O896:R896)</f>
        <v>8545.6148999999987</v>
      </c>
      <c r="O896" s="161">
        <v>1431.2</v>
      </c>
      <c r="P896" s="161">
        <v>6979.1148999999996</v>
      </c>
      <c r="Q896" s="161">
        <v>0</v>
      </c>
      <c r="R896" s="162">
        <v>135.30000000000001</v>
      </c>
      <c r="S896" s="164">
        <f t="shared" si="391"/>
        <v>-13.185100000000602</v>
      </c>
      <c r="T896" s="161">
        <f t="shared" si="391"/>
        <v>0</v>
      </c>
      <c r="U896" s="161">
        <f t="shared" si="391"/>
        <v>-13.185100000000602</v>
      </c>
      <c r="V896" s="161">
        <f t="shared" si="391"/>
        <v>0</v>
      </c>
      <c r="W896" s="163">
        <f t="shared" si="391"/>
        <v>0</v>
      </c>
      <c r="X896" s="160">
        <f t="shared" si="385"/>
        <v>99.845946861709578</v>
      </c>
      <c r="Y896" s="161">
        <f t="shared" si="385"/>
        <v>100</v>
      </c>
      <c r="Z896" s="161">
        <f t="shared" si="385"/>
        <v>99.811434005978001</v>
      </c>
      <c r="AA896" s="161">
        <f t="shared" si="385"/>
        <v>0</v>
      </c>
      <c r="AB896" s="162">
        <f t="shared" si="385"/>
        <v>100</v>
      </c>
      <c r="AC896" s="165"/>
      <c r="AD896" s="166"/>
      <c r="AE896" s="167"/>
    </row>
    <row r="897" spans="1:31" ht="12.95" customHeight="1" x14ac:dyDescent="0.25">
      <c r="A897" s="171">
        <v>1800</v>
      </c>
      <c r="B897" s="158">
        <v>889</v>
      </c>
      <c r="C897" s="159" t="s">
        <v>1406</v>
      </c>
      <c r="D897" s="160">
        <f t="shared" si="386"/>
        <v>2996.1000000000004</v>
      </c>
      <c r="E897" s="161">
        <v>1032.9000000000001</v>
      </c>
      <c r="F897" s="161">
        <v>1963.2</v>
      </c>
      <c r="G897" s="161">
        <v>0</v>
      </c>
      <c r="H897" s="162">
        <v>0</v>
      </c>
      <c r="I897" s="160">
        <f t="shared" si="388"/>
        <v>3143.9</v>
      </c>
      <c r="J897" s="161">
        <v>1032.9000000000001</v>
      </c>
      <c r="K897" s="161">
        <v>2089.5</v>
      </c>
      <c r="L897" s="161">
        <v>0</v>
      </c>
      <c r="M897" s="163">
        <v>21.5</v>
      </c>
      <c r="N897" s="160">
        <f t="shared" si="398"/>
        <v>3120.2703999999999</v>
      </c>
      <c r="O897" s="161">
        <v>1032.9000000000001</v>
      </c>
      <c r="P897" s="161">
        <v>2065.8703999999998</v>
      </c>
      <c r="Q897" s="161">
        <v>0</v>
      </c>
      <c r="R897" s="162">
        <v>21.5</v>
      </c>
      <c r="S897" s="164">
        <f t="shared" si="391"/>
        <v>-23.62960000000021</v>
      </c>
      <c r="T897" s="161">
        <f t="shared" si="391"/>
        <v>0</v>
      </c>
      <c r="U897" s="161">
        <f t="shared" si="391"/>
        <v>-23.62960000000021</v>
      </c>
      <c r="V897" s="161">
        <f t="shared" si="391"/>
        <v>0</v>
      </c>
      <c r="W897" s="163">
        <f t="shared" si="391"/>
        <v>0</v>
      </c>
      <c r="X897" s="160">
        <f t="shared" si="385"/>
        <v>99.248398485956926</v>
      </c>
      <c r="Y897" s="161">
        <f t="shared" si="385"/>
        <v>100</v>
      </c>
      <c r="Z897" s="161">
        <f t="shared" si="385"/>
        <v>98.86912658530747</v>
      </c>
      <c r="AA897" s="161">
        <f t="shared" si="385"/>
        <v>0</v>
      </c>
      <c r="AB897" s="162">
        <f t="shared" si="385"/>
        <v>100</v>
      </c>
      <c r="AC897" s="165"/>
      <c r="AD897" s="166"/>
      <c r="AE897" s="167"/>
    </row>
    <row r="898" spans="1:31" ht="12.95" customHeight="1" x14ac:dyDescent="0.25">
      <c r="A898" s="171">
        <v>1801</v>
      </c>
      <c r="B898" s="158">
        <v>890</v>
      </c>
      <c r="C898" s="159" t="s">
        <v>2001</v>
      </c>
      <c r="D898" s="160">
        <f t="shared" si="386"/>
        <v>2598.8000000000002</v>
      </c>
      <c r="E898" s="161">
        <v>863.6</v>
      </c>
      <c r="F898" s="161">
        <v>1735.2</v>
      </c>
      <c r="G898" s="161">
        <v>0</v>
      </c>
      <c r="H898" s="162">
        <v>0</v>
      </c>
      <c r="I898" s="160">
        <f t="shared" si="388"/>
        <v>2756.6</v>
      </c>
      <c r="J898" s="161">
        <v>863.6</v>
      </c>
      <c r="K898" s="161">
        <v>1875</v>
      </c>
      <c r="L898" s="161">
        <v>0</v>
      </c>
      <c r="M898" s="163">
        <v>18</v>
      </c>
      <c r="N898" s="160">
        <f t="shared" si="398"/>
        <v>2720.8530000000001</v>
      </c>
      <c r="O898" s="161">
        <v>863.6</v>
      </c>
      <c r="P898" s="161">
        <v>1839.2529999999999</v>
      </c>
      <c r="Q898" s="161">
        <v>0</v>
      </c>
      <c r="R898" s="162">
        <v>18</v>
      </c>
      <c r="S898" s="164">
        <f t="shared" si="391"/>
        <v>-35.746999999999844</v>
      </c>
      <c r="T898" s="161">
        <f t="shared" si="391"/>
        <v>0</v>
      </c>
      <c r="U898" s="161">
        <f t="shared" si="391"/>
        <v>-35.747000000000071</v>
      </c>
      <c r="V898" s="161">
        <f t="shared" si="391"/>
        <v>0</v>
      </c>
      <c r="W898" s="163">
        <f t="shared" si="391"/>
        <v>0</v>
      </c>
      <c r="X898" s="160">
        <f t="shared" si="385"/>
        <v>98.703221359645937</v>
      </c>
      <c r="Y898" s="161">
        <f t="shared" si="385"/>
        <v>100</v>
      </c>
      <c r="Z898" s="161">
        <f t="shared" si="385"/>
        <v>98.093493333333328</v>
      </c>
      <c r="AA898" s="161">
        <f t="shared" si="385"/>
        <v>0</v>
      </c>
      <c r="AB898" s="162">
        <f t="shared" si="385"/>
        <v>100</v>
      </c>
      <c r="AC898" s="165"/>
      <c r="AD898" s="166"/>
      <c r="AE898" s="167"/>
    </row>
    <row r="899" spans="1:31" ht="12.95" customHeight="1" x14ac:dyDescent="0.25">
      <c r="A899" s="171">
        <v>1802</v>
      </c>
      <c r="B899" s="158">
        <v>891</v>
      </c>
      <c r="C899" s="159" t="s">
        <v>2002</v>
      </c>
      <c r="D899" s="160">
        <f t="shared" si="386"/>
        <v>2719.8</v>
      </c>
      <c r="E899" s="161">
        <v>1062.3</v>
      </c>
      <c r="F899" s="161">
        <v>1657.5</v>
      </c>
      <c r="G899" s="161">
        <v>0</v>
      </c>
      <c r="H899" s="162">
        <v>0</v>
      </c>
      <c r="I899" s="160">
        <f t="shared" si="388"/>
        <v>2879.6000000000004</v>
      </c>
      <c r="J899" s="161">
        <v>1062.3</v>
      </c>
      <c r="K899" s="161">
        <v>1797.8000000000002</v>
      </c>
      <c r="L899" s="161">
        <v>0</v>
      </c>
      <c r="M899" s="163">
        <v>19.5</v>
      </c>
      <c r="N899" s="160">
        <f t="shared" si="398"/>
        <v>2791.1734000000001</v>
      </c>
      <c r="O899" s="161">
        <v>1062.3</v>
      </c>
      <c r="P899" s="161">
        <v>1709.3734000000002</v>
      </c>
      <c r="Q899" s="161">
        <v>0</v>
      </c>
      <c r="R899" s="162">
        <v>19.5</v>
      </c>
      <c r="S899" s="164">
        <f t="shared" si="391"/>
        <v>-88.426600000000235</v>
      </c>
      <c r="T899" s="161">
        <f t="shared" si="391"/>
        <v>0</v>
      </c>
      <c r="U899" s="161">
        <f t="shared" si="391"/>
        <v>-88.426600000000008</v>
      </c>
      <c r="V899" s="161">
        <f t="shared" si="391"/>
        <v>0</v>
      </c>
      <c r="W899" s="163">
        <f t="shared" si="391"/>
        <v>0</v>
      </c>
      <c r="X899" s="160">
        <f t="shared" si="385"/>
        <v>96.929205445200722</v>
      </c>
      <c r="Y899" s="161">
        <f t="shared" si="385"/>
        <v>100</v>
      </c>
      <c r="Z899" s="161">
        <f t="shared" si="385"/>
        <v>95.081399488263429</v>
      </c>
      <c r="AA899" s="161">
        <f t="shared" si="385"/>
        <v>0</v>
      </c>
      <c r="AB899" s="162">
        <f t="shared" si="385"/>
        <v>100</v>
      </c>
      <c r="AC899" s="165"/>
      <c r="AD899" s="166"/>
      <c r="AE899" s="167"/>
    </row>
    <row r="900" spans="1:31" ht="12.95" customHeight="1" x14ac:dyDescent="0.25">
      <c r="A900" s="171">
        <v>1803</v>
      </c>
      <c r="B900" s="158">
        <v>892</v>
      </c>
      <c r="C900" s="159" t="s">
        <v>2003</v>
      </c>
      <c r="D900" s="160">
        <f t="shared" si="386"/>
        <v>5928.1</v>
      </c>
      <c r="E900" s="161">
        <v>1173.0999999999999</v>
      </c>
      <c r="F900" s="161">
        <v>4755</v>
      </c>
      <c r="G900" s="161">
        <v>0</v>
      </c>
      <c r="H900" s="162">
        <v>0</v>
      </c>
      <c r="I900" s="160">
        <f t="shared" si="388"/>
        <v>6484.6999999999989</v>
      </c>
      <c r="J900" s="161">
        <v>1173.0999999999999</v>
      </c>
      <c r="K900" s="161">
        <v>5178.5999999999995</v>
      </c>
      <c r="L900" s="161">
        <v>0</v>
      </c>
      <c r="M900" s="163">
        <v>133</v>
      </c>
      <c r="N900" s="160">
        <f t="shared" si="398"/>
        <v>6477.5007999999998</v>
      </c>
      <c r="O900" s="161">
        <v>1173.0999999999999</v>
      </c>
      <c r="P900" s="161">
        <v>5171.4007999999994</v>
      </c>
      <c r="Q900" s="161">
        <v>0</v>
      </c>
      <c r="R900" s="162">
        <v>133</v>
      </c>
      <c r="S900" s="164">
        <f t="shared" si="391"/>
        <v>-7.1991999999991094</v>
      </c>
      <c r="T900" s="161">
        <f t="shared" si="391"/>
        <v>0</v>
      </c>
      <c r="U900" s="161">
        <f t="shared" si="391"/>
        <v>-7.1992000000000189</v>
      </c>
      <c r="V900" s="161">
        <f t="shared" si="391"/>
        <v>0</v>
      </c>
      <c r="W900" s="163">
        <f t="shared" si="391"/>
        <v>0</v>
      </c>
      <c r="X900" s="160">
        <f t="shared" si="385"/>
        <v>99.888981757058943</v>
      </c>
      <c r="Y900" s="161">
        <f t="shared" si="385"/>
        <v>100</v>
      </c>
      <c r="Z900" s="161">
        <f t="shared" si="385"/>
        <v>99.860981732514574</v>
      </c>
      <c r="AA900" s="161">
        <f t="shared" si="385"/>
        <v>0</v>
      </c>
      <c r="AB900" s="162">
        <f t="shared" si="385"/>
        <v>100</v>
      </c>
      <c r="AC900" s="165"/>
      <c r="AD900" s="166"/>
      <c r="AE900" s="167"/>
    </row>
    <row r="901" spans="1:31" ht="12.95" customHeight="1" x14ac:dyDescent="0.25">
      <c r="A901" s="171">
        <v>1804</v>
      </c>
      <c r="B901" s="158">
        <v>893</v>
      </c>
      <c r="C901" s="159" t="s">
        <v>2004</v>
      </c>
      <c r="D901" s="160">
        <f t="shared" si="386"/>
        <v>3923.7</v>
      </c>
      <c r="E901" s="161">
        <v>1042</v>
      </c>
      <c r="F901" s="161">
        <v>2881.7</v>
      </c>
      <c r="G901" s="161">
        <v>0</v>
      </c>
      <c r="H901" s="162">
        <v>0</v>
      </c>
      <c r="I901" s="160">
        <f t="shared" si="388"/>
        <v>4090.9</v>
      </c>
      <c r="J901" s="161">
        <v>1042</v>
      </c>
      <c r="K901" s="161">
        <v>2986.8</v>
      </c>
      <c r="L901" s="161">
        <v>0</v>
      </c>
      <c r="M901" s="163">
        <v>62.1</v>
      </c>
      <c r="N901" s="160">
        <f t="shared" si="398"/>
        <v>3905.7006999999999</v>
      </c>
      <c r="O901" s="161">
        <v>1042</v>
      </c>
      <c r="P901" s="161">
        <v>2801.6007</v>
      </c>
      <c r="Q901" s="161">
        <v>0</v>
      </c>
      <c r="R901" s="162">
        <v>62.1</v>
      </c>
      <c r="S901" s="164">
        <f t="shared" si="391"/>
        <v>-185.19930000000022</v>
      </c>
      <c r="T901" s="161">
        <f t="shared" si="391"/>
        <v>0</v>
      </c>
      <c r="U901" s="161">
        <f t="shared" si="391"/>
        <v>-185.19930000000022</v>
      </c>
      <c r="V901" s="161">
        <f t="shared" si="391"/>
        <v>0</v>
      </c>
      <c r="W901" s="163">
        <f t="shared" si="391"/>
        <v>0</v>
      </c>
      <c r="X901" s="160">
        <f t="shared" ref="X901:AB964" si="399">IF(I901=0,0,N901/I901*100)</f>
        <v>95.472895939768748</v>
      </c>
      <c r="Y901" s="161">
        <f t="shared" si="399"/>
        <v>100</v>
      </c>
      <c r="Z901" s="161">
        <f t="shared" si="399"/>
        <v>93.799407392527115</v>
      </c>
      <c r="AA901" s="161">
        <f t="shared" si="399"/>
        <v>0</v>
      </c>
      <c r="AB901" s="162">
        <f t="shared" si="399"/>
        <v>100</v>
      </c>
      <c r="AC901" s="165"/>
      <c r="AD901" s="166"/>
      <c r="AE901" s="167"/>
    </row>
    <row r="902" spans="1:31" ht="8.25" customHeight="1" x14ac:dyDescent="0.25">
      <c r="A902" s="158"/>
      <c r="B902" s="158">
        <v>894</v>
      </c>
      <c r="C902" s="159"/>
      <c r="D902" s="160"/>
      <c r="E902" s="161"/>
      <c r="F902" s="161"/>
      <c r="G902" s="161"/>
      <c r="H902" s="162"/>
      <c r="I902" s="160"/>
      <c r="J902" s="161"/>
      <c r="K902" s="161"/>
      <c r="L902" s="161"/>
      <c r="M902" s="163">
        <v>0</v>
      </c>
      <c r="N902" s="160"/>
      <c r="O902" s="161"/>
      <c r="P902" s="161"/>
      <c r="Q902" s="161"/>
      <c r="R902" s="162"/>
      <c r="S902" s="164"/>
      <c r="T902" s="161"/>
      <c r="U902" s="161"/>
      <c r="V902" s="161"/>
      <c r="W902" s="163"/>
      <c r="X902" s="160"/>
      <c r="Y902" s="161"/>
      <c r="Z902" s="161"/>
      <c r="AA902" s="161"/>
      <c r="AB902" s="162"/>
      <c r="AC902" s="165"/>
      <c r="AD902" s="166"/>
      <c r="AE902" s="167"/>
    </row>
    <row r="903" spans="1:31" ht="12.95" customHeight="1" x14ac:dyDescent="0.25">
      <c r="A903" s="158"/>
      <c r="B903" s="158">
        <v>895</v>
      </c>
      <c r="C903" s="152" t="s">
        <v>2005</v>
      </c>
      <c r="D903" s="156">
        <f t="shared" ref="D903:D929" si="400">SUM(E903:H903)</f>
        <v>192942.39999999997</v>
      </c>
      <c r="E903" s="153">
        <f>E904+E905</f>
        <v>44435.099999999991</v>
      </c>
      <c r="F903" s="153">
        <f t="shared" ref="F903:H903" si="401">F904+F905</f>
        <v>146365.89999999997</v>
      </c>
      <c r="G903" s="153">
        <f t="shared" si="401"/>
        <v>1446.7000000000003</v>
      </c>
      <c r="H903" s="154">
        <f t="shared" si="401"/>
        <v>694.7</v>
      </c>
      <c r="I903" s="156">
        <f t="shared" ref="I903:I929" si="402">SUM(J903:M903)</f>
        <v>196564.2</v>
      </c>
      <c r="J903" s="153">
        <f>J904+J905</f>
        <v>44435.099999999991</v>
      </c>
      <c r="K903" s="153">
        <f>K904+K905</f>
        <v>148939.4</v>
      </c>
      <c r="L903" s="153">
        <f t="shared" ref="L903:M903" si="403">L904+L905</f>
        <v>1446.7000000000003</v>
      </c>
      <c r="M903" s="155">
        <f t="shared" si="403"/>
        <v>1743</v>
      </c>
      <c r="N903" s="156">
        <f>N904+N905</f>
        <v>191286.2763</v>
      </c>
      <c r="O903" s="153">
        <f t="shared" ref="O903:R903" si="404">O904+O905</f>
        <v>44435.099999999991</v>
      </c>
      <c r="P903" s="153">
        <f t="shared" si="404"/>
        <v>143661.47630000001</v>
      </c>
      <c r="Q903" s="153">
        <f t="shared" si="404"/>
        <v>1446.7000000000003</v>
      </c>
      <c r="R903" s="154">
        <f t="shared" si="404"/>
        <v>1743</v>
      </c>
      <c r="S903" s="157">
        <f t="shared" ref="S903:W929" si="405">N903-I903</f>
        <v>-5277.9237000000139</v>
      </c>
      <c r="T903" s="153">
        <f t="shared" si="405"/>
        <v>0</v>
      </c>
      <c r="U903" s="153">
        <f t="shared" si="405"/>
        <v>-5277.9236999999848</v>
      </c>
      <c r="V903" s="153">
        <f t="shared" si="405"/>
        <v>0</v>
      </c>
      <c r="W903" s="155">
        <f t="shared" si="405"/>
        <v>0</v>
      </c>
      <c r="X903" s="156">
        <f t="shared" si="399"/>
        <v>97.31491100617508</v>
      </c>
      <c r="Y903" s="153">
        <f t="shared" si="399"/>
        <v>100</v>
      </c>
      <c r="Z903" s="153">
        <f t="shared" si="399"/>
        <v>96.456328077056853</v>
      </c>
      <c r="AA903" s="153">
        <f t="shared" si="399"/>
        <v>100</v>
      </c>
      <c r="AB903" s="154">
        <f t="shared" si="399"/>
        <v>100</v>
      </c>
      <c r="AC903" s="147"/>
      <c r="AD903" s="166"/>
      <c r="AE903" s="167"/>
    </row>
    <row r="904" spans="1:31" s="170" customFormat="1" ht="12.95" customHeight="1" x14ac:dyDescent="0.2">
      <c r="A904" s="158"/>
      <c r="B904" s="158">
        <v>896</v>
      </c>
      <c r="C904" s="152" t="s">
        <v>1287</v>
      </c>
      <c r="D904" s="156">
        <f t="shared" si="400"/>
        <v>121601.69999999998</v>
      </c>
      <c r="E904" s="153">
        <f>E906</f>
        <v>21631.599999999999</v>
      </c>
      <c r="F904" s="153">
        <f t="shared" ref="F904:H904" si="406">F906</f>
        <v>99970.099999999991</v>
      </c>
      <c r="G904" s="153">
        <f t="shared" si="406"/>
        <v>0</v>
      </c>
      <c r="H904" s="154">
        <f t="shared" si="406"/>
        <v>0</v>
      </c>
      <c r="I904" s="156">
        <f t="shared" si="402"/>
        <v>124325.5</v>
      </c>
      <c r="J904" s="153">
        <f>J906</f>
        <v>21631.599999999999</v>
      </c>
      <c r="K904" s="153">
        <f>K906</f>
        <v>102516</v>
      </c>
      <c r="L904" s="153">
        <f t="shared" ref="L904:M904" si="407">L906</f>
        <v>0</v>
      </c>
      <c r="M904" s="155">
        <f t="shared" si="407"/>
        <v>177.9</v>
      </c>
      <c r="N904" s="156">
        <f>N906</f>
        <v>122214.87419999999</v>
      </c>
      <c r="O904" s="153">
        <f t="shared" ref="O904:R904" si="408">O906</f>
        <v>21631.599999999999</v>
      </c>
      <c r="P904" s="153">
        <f t="shared" si="408"/>
        <v>100405.37420000001</v>
      </c>
      <c r="Q904" s="153">
        <f t="shared" si="408"/>
        <v>0</v>
      </c>
      <c r="R904" s="154">
        <f t="shared" si="408"/>
        <v>177.9</v>
      </c>
      <c r="S904" s="157">
        <f t="shared" si="405"/>
        <v>-2110.6258000000089</v>
      </c>
      <c r="T904" s="153">
        <f t="shared" si="405"/>
        <v>0</v>
      </c>
      <c r="U904" s="153">
        <f t="shared" si="405"/>
        <v>-2110.6257999999943</v>
      </c>
      <c r="V904" s="153">
        <f t="shared" si="405"/>
        <v>0</v>
      </c>
      <c r="W904" s="155">
        <f t="shared" si="405"/>
        <v>0</v>
      </c>
      <c r="X904" s="156">
        <f t="shared" si="399"/>
        <v>98.302338780057184</v>
      </c>
      <c r="Y904" s="153">
        <f t="shared" si="399"/>
        <v>100</v>
      </c>
      <c r="Z904" s="153">
        <f t="shared" si="399"/>
        <v>97.94117425572594</v>
      </c>
      <c r="AA904" s="153">
        <f t="shared" si="399"/>
        <v>0</v>
      </c>
      <c r="AB904" s="154">
        <f t="shared" si="399"/>
        <v>100</v>
      </c>
      <c r="AC904" s="147"/>
      <c r="AD904" s="167"/>
      <c r="AE904" s="167"/>
    </row>
    <row r="905" spans="1:31" s="170" customFormat="1" ht="12.95" customHeight="1" x14ac:dyDescent="0.2">
      <c r="A905" s="158"/>
      <c r="B905" s="158">
        <v>897</v>
      </c>
      <c r="C905" s="152" t="s">
        <v>1288</v>
      </c>
      <c r="D905" s="156">
        <f t="shared" si="400"/>
        <v>71340.699999999983</v>
      </c>
      <c r="E905" s="153">
        <f>SUM(E907:E929)</f>
        <v>22803.499999999996</v>
      </c>
      <c r="F905" s="153">
        <f t="shared" ref="F905:H905" si="409">SUM(F907:F929)</f>
        <v>46395.799999999988</v>
      </c>
      <c r="G905" s="153">
        <f t="shared" si="409"/>
        <v>1446.7000000000003</v>
      </c>
      <c r="H905" s="154">
        <f t="shared" si="409"/>
        <v>694.7</v>
      </c>
      <c r="I905" s="156">
        <f t="shared" si="402"/>
        <v>72238.699999999983</v>
      </c>
      <c r="J905" s="153">
        <f>SUM(J907:J929)</f>
        <v>22803.499999999996</v>
      </c>
      <c r="K905" s="153">
        <f>SUM(K907:K929)</f>
        <v>46423.399999999987</v>
      </c>
      <c r="L905" s="153">
        <f t="shared" ref="L905:M905" si="410">SUM(L907:L929)</f>
        <v>1446.7000000000003</v>
      </c>
      <c r="M905" s="155">
        <f t="shared" si="410"/>
        <v>1565.1</v>
      </c>
      <c r="N905" s="156">
        <f>SUM(N907:N929)</f>
        <v>69071.402100000007</v>
      </c>
      <c r="O905" s="153">
        <f t="shared" ref="O905:R905" si="411">SUM(O907:O929)</f>
        <v>22803.499999999996</v>
      </c>
      <c r="P905" s="153">
        <f t="shared" si="411"/>
        <v>43256.102100000004</v>
      </c>
      <c r="Q905" s="153">
        <f t="shared" si="411"/>
        <v>1446.7000000000003</v>
      </c>
      <c r="R905" s="154">
        <f t="shared" si="411"/>
        <v>1565.1</v>
      </c>
      <c r="S905" s="157">
        <f t="shared" si="405"/>
        <v>-3167.2978999999759</v>
      </c>
      <c r="T905" s="153">
        <f t="shared" si="405"/>
        <v>0</v>
      </c>
      <c r="U905" s="153">
        <f t="shared" si="405"/>
        <v>-3167.2978999999832</v>
      </c>
      <c r="V905" s="153">
        <f t="shared" si="405"/>
        <v>0</v>
      </c>
      <c r="W905" s="155">
        <f t="shared" si="405"/>
        <v>0</v>
      </c>
      <c r="X905" s="156">
        <f t="shared" si="399"/>
        <v>95.615510938042931</v>
      </c>
      <c r="Y905" s="153">
        <f t="shared" si="399"/>
        <v>100</v>
      </c>
      <c r="Z905" s="153">
        <f t="shared" si="399"/>
        <v>93.177367663721341</v>
      </c>
      <c r="AA905" s="153">
        <f t="shared" si="399"/>
        <v>100</v>
      </c>
      <c r="AB905" s="154">
        <f t="shared" si="399"/>
        <v>100</v>
      </c>
      <c r="AC905" s="147"/>
      <c r="AD905" s="167"/>
      <c r="AE905" s="167"/>
    </row>
    <row r="906" spans="1:31" ht="12.95" customHeight="1" x14ac:dyDescent="0.25">
      <c r="A906" s="171">
        <v>1805</v>
      </c>
      <c r="B906" s="158">
        <v>898</v>
      </c>
      <c r="C906" s="159" t="s">
        <v>1313</v>
      </c>
      <c r="D906" s="160">
        <f t="shared" si="400"/>
        <v>121601.69999999998</v>
      </c>
      <c r="E906" s="161">
        <v>21631.599999999999</v>
      </c>
      <c r="F906" s="161">
        <v>99970.099999999991</v>
      </c>
      <c r="G906" s="161">
        <v>0</v>
      </c>
      <c r="H906" s="162">
        <v>0</v>
      </c>
      <c r="I906" s="160">
        <f t="shared" si="402"/>
        <v>124325.5</v>
      </c>
      <c r="J906" s="161">
        <v>21631.599999999999</v>
      </c>
      <c r="K906" s="161">
        <v>102516</v>
      </c>
      <c r="L906" s="161">
        <v>0</v>
      </c>
      <c r="M906" s="163">
        <v>177.9</v>
      </c>
      <c r="N906" s="160">
        <f t="shared" ref="N906:N929" si="412">SUM(O906:R906)</f>
        <v>122214.87419999999</v>
      </c>
      <c r="O906" s="161">
        <v>21631.599999999999</v>
      </c>
      <c r="P906" s="161">
        <v>100405.37420000001</v>
      </c>
      <c r="Q906" s="161">
        <v>0</v>
      </c>
      <c r="R906" s="162">
        <v>177.9</v>
      </c>
      <c r="S906" s="164">
        <f t="shared" si="405"/>
        <v>-2110.6258000000089</v>
      </c>
      <c r="T906" s="161">
        <f t="shared" si="405"/>
        <v>0</v>
      </c>
      <c r="U906" s="161">
        <f t="shared" si="405"/>
        <v>-2110.6257999999943</v>
      </c>
      <c r="V906" s="161">
        <f t="shared" si="405"/>
        <v>0</v>
      </c>
      <c r="W906" s="163">
        <f t="shared" si="405"/>
        <v>0</v>
      </c>
      <c r="X906" s="160">
        <f t="shared" si="399"/>
        <v>98.302338780057184</v>
      </c>
      <c r="Y906" s="161">
        <f t="shared" si="399"/>
        <v>100</v>
      </c>
      <c r="Z906" s="161">
        <f t="shared" si="399"/>
        <v>97.94117425572594</v>
      </c>
      <c r="AA906" s="161">
        <f t="shared" si="399"/>
        <v>0</v>
      </c>
      <c r="AB906" s="162">
        <f t="shared" si="399"/>
        <v>100</v>
      </c>
      <c r="AC906" s="165"/>
      <c r="AD906" s="166"/>
      <c r="AE906" s="167"/>
    </row>
    <row r="907" spans="1:31" ht="12.95" customHeight="1" x14ac:dyDescent="0.25">
      <c r="A907" s="171">
        <v>1806</v>
      </c>
      <c r="B907" s="158">
        <v>899</v>
      </c>
      <c r="C907" s="159" t="s">
        <v>2006</v>
      </c>
      <c r="D907" s="160">
        <f t="shared" si="400"/>
        <v>2686</v>
      </c>
      <c r="E907" s="161">
        <v>884</v>
      </c>
      <c r="F907" s="161">
        <v>1660.3</v>
      </c>
      <c r="G907" s="161">
        <v>141.69999999999999</v>
      </c>
      <c r="H907" s="162">
        <v>0</v>
      </c>
      <c r="I907" s="160">
        <f t="shared" si="402"/>
        <v>2720</v>
      </c>
      <c r="J907" s="161">
        <v>884</v>
      </c>
      <c r="K907" s="161">
        <v>1660.3</v>
      </c>
      <c r="L907" s="161">
        <v>141.69999999999999</v>
      </c>
      <c r="M907" s="163">
        <v>34</v>
      </c>
      <c r="N907" s="160">
        <f t="shared" si="412"/>
        <v>2610.2524999999996</v>
      </c>
      <c r="O907" s="161">
        <v>884</v>
      </c>
      <c r="P907" s="161">
        <v>1550.5525</v>
      </c>
      <c r="Q907" s="161">
        <v>141.69999999999999</v>
      </c>
      <c r="R907" s="162">
        <v>34</v>
      </c>
      <c r="S907" s="164">
        <f t="shared" si="405"/>
        <v>-109.7475000000004</v>
      </c>
      <c r="T907" s="161">
        <f t="shared" si="405"/>
        <v>0</v>
      </c>
      <c r="U907" s="161">
        <f t="shared" si="405"/>
        <v>-109.74749999999995</v>
      </c>
      <c r="V907" s="161">
        <f t="shared" si="405"/>
        <v>0</v>
      </c>
      <c r="W907" s="163">
        <f t="shared" si="405"/>
        <v>0</v>
      </c>
      <c r="X907" s="160">
        <f t="shared" si="399"/>
        <v>95.965165441176453</v>
      </c>
      <c r="Y907" s="161">
        <f t="shared" si="399"/>
        <v>100</v>
      </c>
      <c r="Z907" s="161">
        <f t="shared" si="399"/>
        <v>93.389899415768241</v>
      </c>
      <c r="AA907" s="161">
        <f t="shared" si="399"/>
        <v>100</v>
      </c>
      <c r="AB907" s="162">
        <f t="shared" si="399"/>
        <v>100</v>
      </c>
      <c r="AC907" s="165"/>
      <c r="AD907" s="166"/>
      <c r="AE907" s="167"/>
    </row>
    <row r="908" spans="1:31" ht="12.95" customHeight="1" x14ac:dyDescent="0.25">
      <c r="A908" s="171">
        <v>1807</v>
      </c>
      <c r="B908" s="158">
        <v>901</v>
      </c>
      <c r="C908" s="159" t="s">
        <v>2007</v>
      </c>
      <c r="D908" s="160">
        <f>SUM(E908:H908)</f>
        <v>2399.3000000000002</v>
      </c>
      <c r="E908" s="161">
        <v>954.6</v>
      </c>
      <c r="F908" s="161">
        <v>1444.7</v>
      </c>
      <c r="G908" s="161">
        <v>0</v>
      </c>
      <c r="H908" s="162">
        <v>0</v>
      </c>
      <c r="I908" s="160">
        <f>SUM(J908:M908)</f>
        <v>2447.9</v>
      </c>
      <c r="J908" s="161">
        <v>954.6</v>
      </c>
      <c r="K908" s="161">
        <v>1472.3</v>
      </c>
      <c r="L908" s="161">
        <v>0</v>
      </c>
      <c r="M908" s="163">
        <v>21</v>
      </c>
      <c r="N908" s="160">
        <f>SUM(O908:R908)</f>
        <v>2427.4081000000001</v>
      </c>
      <c r="O908" s="161">
        <v>954.6</v>
      </c>
      <c r="P908" s="161">
        <v>1451.8081</v>
      </c>
      <c r="Q908" s="161">
        <v>0</v>
      </c>
      <c r="R908" s="162">
        <v>21</v>
      </c>
      <c r="S908" s="164">
        <f>N908-I908</f>
        <v>-20.491899999999987</v>
      </c>
      <c r="T908" s="161">
        <f>O908-J908</f>
        <v>0</v>
      </c>
      <c r="U908" s="161">
        <f>P908-K908</f>
        <v>-20.491899999999987</v>
      </c>
      <c r="V908" s="161">
        <f>Q908-L908</f>
        <v>0</v>
      </c>
      <c r="W908" s="163">
        <f>R908-M908</f>
        <v>0</v>
      </c>
      <c r="X908" s="160">
        <f>IF(I908=0,0,N908/I908*100)</f>
        <v>99.162878385554961</v>
      </c>
      <c r="Y908" s="161">
        <f>IF(J908=0,0,O908/J908*100)</f>
        <v>100</v>
      </c>
      <c r="Z908" s="161">
        <f>IF(K908=0,0,P908/K908*100)</f>
        <v>98.608170889085102</v>
      </c>
      <c r="AA908" s="161">
        <f>IF(L908=0,0,Q908/L908*100)</f>
        <v>0</v>
      </c>
      <c r="AB908" s="162">
        <f>IF(M908=0,0,R908/M908*100)</f>
        <v>100</v>
      </c>
      <c r="AC908" s="165"/>
      <c r="AD908" s="166"/>
      <c r="AE908" s="167"/>
    </row>
    <row r="909" spans="1:31" ht="12.95" customHeight="1" x14ac:dyDescent="0.25">
      <c r="A909" s="171">
        <v>1808</v>
      </c>
      <c r="B909" s="158">
        <v>900</v>
      </c>
      <c r="C909" s="159" t="s">
        <v>2008</v>
      </c>
      <c r="D909" s="160">
        <f t="shared" si="400"/>
        <v>2668.1</v>
      </c>
      <c r="E909" s="161">
        <v>1084.8</v>
      </c>
      <c r="F909" s="161">
        <v>1320.9</v>
      </c>
      <c r="G909" s="161">
        <v>262.39999999999998</v>
      </c>
      <c r="H909" s="162">
        <v>0</v>
      </c>
      <c r="I909" s="160">
        <f t="shared" si="402"/>
        <v>2682.9</v>
      </c>
      <c r="J909" s="161">
        <v>1084.8</v>
      </c>
      <c r="K909" s="161">
        <v>1320.9</v>
      </c>
      <c r="L909" s="161">
        <v>262.39999999999998</v>
      </c>
      <c r="M909" s="163">
        <v>14.8</v>
      </c>
      <c r="N909" s="160">
        <f t="shared" si="412"/>
        <v>2682.9</v>
      </c>
      <c r="O909" s="161">
        <v>1084.8</v>
      </c>
      <c r="P909" s="161">
        <v>1320.9</v>
      </c>
      <c r="Q909" s="161">
        <v>262.39999999999998</v>
      </c>
      <c r="R909" s="162">
        <v>14.8</v>
      </c>
      <c r="S909" s="164">
        <f t="shared" si="405"/>
        <v>0</v>
      </c>
      <c r="T909" s="161">
        <f t="shared" si="405"/>
        <v>0</v>
      </c>
      <c r="U909" s="161">
        <f t="shared" si="405"/>
        <v>0</v>
      </c>
      <c r="V909" s="161">
        <f t="shared" si="405"/>
        <v>0</v>
      </c>
      <c r="W909" s="163">
        <f t="shared" si="405"/>
        <v>0</v>
      </c>
      <c r="X909" s="160">
        <f t="shared" si="399"/>
        <v>100</v>
      </c>
      <c r="Y909" s="161">
        <f t="shared" si="399"/>
        <v>100</v>
      </c>
      <c r="Z909" s="161">
        <f t="shared" si="399"/>
        <v>100</v>
      </c>
      <c r="AA909" s="161">
        <f t="shared" si="399"/>
        <v>100</v>
      </c>
      <c r="AB909" s="162">
        <f t="shared" si="399"/>
        <v>100</v>
      </c>
      <c r="AC909" s="165"/>
      <c r="AD909" s="166"/>
      <c r="AE909" s="167"/>
    </row>
    <row r="910" spans="1:31" ht="12.95" customHeight="1" x14ac:dyDescent="0.25">
      <c r="A910" s="171">
        <v>1809</v>
      </c>
      <c r="B910" s="158">
        <v>902</v>
      </c>
      <c r="C910" s="159" t="s">
        <v>2009</v>
      </c>
      <c r="D910" s="160">
        <f t="shared" si="400"/>
        <v>3197.9</v>
      </c>
      <c r="E910" s="161">
        <v>1337.9</v>
      </c>
      <c r="F910" s="161">
        <v>1860</v>
      </c>
      <c r="G910" s="161">
        <v>0</v>
      </c>
      <c r="H910" s="162">
        <v>0</v>
      </c>
      <c r="I910" s="160">
        <f t="shared" si="402"/>
        <v>3220</v>
      </c>
      <c r="J910" s="161">
        <v>1337.9</v>
      </c>
      <c r="K910" s="161">
        <v>1860</v>
      </c>
      <c r="L910" s="161">
        <v>0</v>
      </c>
      <c r="M910" s="163">
        <v>22.1</v>
      </c>
      <c r="N910" s="160">
        <f t="shared" si="412"/>
        <v>3193.0457000000001</v>
      </c>
      <c r="O910" s="161">
        <v>1337.9</v>
      </c>
      <c r="P910" s="161">
        <v>1833.0457000000001</v>
      </c>
      <c r="Q910" s="161">
        <v>0</v>
      </c>
      <c r="R910" s="162">
        <v>22.1</v>
      </c>
      <c r="S910" s="164">
        <f t="shared" si="405"/>
        <v>-26.954299999999876</v>
      </c>
      <c r="T910" s="161">
        <f t="shared" si="405"/>
        <v>0</v>
      </c>
      <c r="U910" s="161">
        <f t="shared" si="405"/>
        <v>-26.954299999999876</v>
      </c>
      <c r="V910" s="161">
        <f t="shared" si="405"/>
        <v>0</v>
      </c>
      <c r="W910" s="163">
        <f t="shared" si="405"/>
        <v>0</v>
      </c>
      <c r="X910" s="160">
        <f t="shared" si="399"/>
        <v>99.162909937888202</v>
      </c>
      <c r="Y910" s="161">
        <f t="shared" si="399"/>
        <v>100</v>
      </c>
      <c r="Z910" s="161">
        <f t="shared" si="399"/>
        <v>98.550844086021513</v>
      </c>
      <c r="AA910" s="161">
        <f t="shared" si="399"/>
        <v>0</v>
      </c>
      <c r="AB910" s="162">
        <f t="shared" si="399"/>
        <v>100</v>
      </c>
      <c r="AC910" s="165"/>
      <c r="AD910" s="166"/>
      <c r="AE910" s="167"/>
    </row>
    <row r="911" spans="1:31" ht="12.95" customHeight="1" x14ac:dyDescent="0.25">
      <c r="A911" s="171">
        <v>1810</v>
      </c>
      <c r="B911" s="158">
        <v>903</v>
      </c>
      <c r="C911" s="159" t="s">
        <v>2010</v>
      </c>
      <c r="D911" s="160">
        <f t="shared" si="400"/>
        <v>6759.2</v>
      </c>
      <c r="E911" s="161">
        <v>1210.2</v>
      </c>
      <c r="F911" s="161">
        <v>5549</v>
      </c>
      <c r="G911" s="161">
        <v>0</v>
      </c>
      <c r="H911" s="162">
        <v>0</v>
      </c>
      <c r="I911" s="160">
        <f t="shared" si="402"/>
        <v>6832.7</v>
      </c>
      <c r="J911" s="161">
        <v>1210.2</v>
      </c>
      <c r="K911" s="161">
        <v>5549</v>
      </c>
      <c r="L911" s="161">
        <v>0</v>
      </c>
      <c r="M911" s="163">
        <v>73.5</v>
      </c>
      <c r="N911" s="160">
        <f t="shared" si="412"/>
        <v>6187.8944000000001</v>
      </c>
      <c r="O911" s="161">
        <v>1210.2</v>
      </c>
      <c r="P911" s="161">
        <v>4904.1944000000003</v>
      </c>
      <c r="Q911" s="161">
        <v>0</v>
      </c>
      <c r="R911" s="162">
        <v>73.5</v>
      </c>
      <c r="S911" s="164">
        <f t="shared" si="405"/>
        <v>-644.80559999999969</v>
      </c>
      <c r="T911" s="161">
        <f t="shared" si="405"/>
        <v>0</v>
      </c>
      <c r="U911" s="161">
        <f t="shared" si="405"/>
        <v>-644.80559999999969</v>
      </c>
      <c r="V911" s="161">
        <f t="shared" si="405"/>
        <v>0</v>
      </c>
      <c r="W911" s="163">
        <f t="shared" si="405"/>
        <v>0</v>
      </c>
      <c r="X911" s="160">
        <f t="shared" si="399"/>
        <v>90.562945834004125</v>
      </c>
      <c r="Y911" s="161">
        <f t="shared" si="399"/>
        <v>100</v>
      </c>
      <c r="Z911" s="161">
        <f t="shared" si="399"/>
        <v>88.379787349071918</v>
      </c>
      <c r="AA911" s="161">
        <f t="shared" si="399"/>
        <v>0</v>
      </c>
      <c r="AB911" s="162">
        <f t="shared" si="399"/>
        <v>100</v>
      </c>
      <c r="AC911" s="165"/>
      <c r="AD911" s="166"/>
      <c r="AE911" s="167"/>
    </row>
    <row r="912" spans="1:31" ht="12.95" customHeight="1" x14ac:dyDescent="0.25">
      <c r="A912" s="171">
        <v>1811</v>
      </c>
      <c r="B912" s="158">
        <v>904</v>
      </c>
      <c r="C912" s="159" t="s">
        <v>2011</v>
      </c>
      <c r="D912" s="160">
        <f t="shared" si="400"/>
        <v>3058.7</v>
      </c>
      <c r="E912" s="161">
        <v>1201</v>
      </c>
      <c r="F912" s="161">
        <v>1843.6</v>
      </c>
      <c r="G912" s="161">
        <v>14.1</v>
      </c>
      <c r="H912" s="162">
        <v>0</v>
      </c>
      <c r="I912" s="160">
        <f t="shared" si="402"/>
        <v>3077.2999999999997</v>
      </c>
      <c r="J912" s="161">
        <v>1201</v>
      </c>
      <c r="K912" s="161">
        <v>1843.6</v>
      </c>
      <c r="L912" s="161">
        <v>14.1</v>
      </c>
      <c r="M912" s="163">
        <v>18.600000000000001</v>
      </c>
      <c r="N912" s="160">
        <f t="shared" si="412"/>
        <v>3077.1683999999996</v>
      </c>
      <c r="O912" s="161">
        <v>1201</v>
      </c>
      <c r="P912" s="161">
        <v>1843.4684</v>
      </c>
      <c r="Q912" s="161">
        <v>14.1</v>
      </c>
      <c r="R912" s="162">
        <v>18.600000000000001</v>
      </c>
      <c r="S912" s="164">
        <f t="shared" si="405"/>
        <v>-0.13160000000016225</v>
      </c>
      <c r="T912" s="161">
        <f t="shared" si="405"/>
        <v>0</v>
      </c>
      <c r="U912" s="161">
        <f t="shared" si="405"/>
        <v>-0.13159999999993488</v>
      </c>
      <c r="V912" s="161">
        <f t="shared" si="405"/>
        <v>0</v>
      </c>
      <c r="W912" s="163">
        <f t="shared" si="405"/>
        <v>0</v>
      </c>
      <c r="X912" s="160">
        <f t="shared" si="399"/>
        <v>99.995723523868321</v>
      </c>
      <c r="Y912" s="161">
        <f t="shared" si="399"/>
        <v>100</v>
      </c>
      <c r="Z912" s="161">
        <f t="shared" si="399"/>
        <v>99.992861792145803</v>
      </c>
      <c r="AA912" s="161">
        <f t="shared" si="399"/>
        <v>100</v>
      </c>
      <c r="AB912" s="162">
        <f t="shared" si="399"/>
        <v>100</v>
      </c>
      <c r="AC912" s="165"/>
      <c r="AD912" s="166"/>
      <c r="AE912" s="167"/>
    </row>
    <row r="913" spans="1:31" ht="12.95" customHeight="1" x14ac:dyDescent="0.25">
      <c r="A913" s="171">
        <v>1812</v>
      </c>
      <c r="B913" s="158">
        <v>905</v>
      </c>
      <c r="C913" s="159" t="s">
        <v>2012</v>
      </c>
      <c r="D913" s="160">
        <f t="shared" si="400"/>
        <v>3203.8</v>
      </c>
      <c r="E913" s="161">
        <v>1120.5</v>
      </c>
      <c r="F913" s="161">
        <v>1881.4</v>
      </c>
      <c r="G913" s="161">
        <v>201.9</v>
      </c>
      <c r="H913" s="162">
        <v>0</v>
      </c>
      <c r="I913" s="160">
        <f t="shared" si="402"/>
        <v>3226.3999999999996</v>
      </c>
      <c r="J913" s="161">
        <v>1120.5</v>
      </c>
      <c r="K913" s="161">
        <v>1881.3999999999999</v>
      </c>
      <c r="L913" s="161">
        <v>201.9</v>
      </c>
      <c r="M913" s="163">
        <v>22.6</v>
      </c>
      <c r="N913" s="160">
        <f t="shared" si="412"/>
        <v>3139.8110999999999</v>
      </c>
      <c r="O913" s="161">
        <v>1120.5</v>
      </c>
      <c r="P913" s="161">
        <v>1794.8111000000001</v>
      </c>
      <c r="Q913" s="161">
        <v>201.9</v>
      </c>
      <c r="R913" s="162">
        <v>22.6</v>
      </c>
      <c r="S913" s="164">
        <f t="shared" si="405"/>
        <v>-86.58889999999974</v>
      </c>
      <c r="T913" s="161">
        <f t="shared" si="405"/>
        <v>0</v>
      </c>
      <c r="U913" s="161">
        <f t="shared" si="405"/>
        <v>-86.58889999999974</v>
      </c>
      <c r="V913" s="161">
        <f t="shared" si="405"/>
        <v>0</v>
      </c>
      <c r="W913" s="163">
        <f t="shared" si="405"/>
        <v>0</v>
      </c>
      <c r="X913" s="160">
        <f t="shared" si="399"/>
        <v>97.316237912224153</v>
      </c>
      <c r="Y913" s="161">
        <f t="shared" si="399"/>
        <v>100</v>
      </c>
      <c r="Z913" s="161">
        <f t="shared" si="399"/>
        <v>95.397634740087184</v>
      </c>
      <c r="AA913" s="161">
        <f t="shared" si="399"/>
        <v>100</v>
      </c>
      <c r="AB913" s="162">
        <f t="shared" si="399"/>
        <v>100</v>
      </c>
      <c r="AC913" s="165"/>
      <c r="AD913" s="166"/>
      <c r="AE913" s="167"/>
    </row>
    <row r="914" spans="1:31" ht="12.95" customHeight="1" x14ac:dyDescent="0.25">
      <c r="A914" s="171">
        <v>1813</v>
      </c>
      <c r="B914" s="158">
        <v>906</v>
      </c>
      <c r="C914" s="159" t="s">
        <v>2013</v>
      </c>
      <c r="D914" s="160">
        <f t="shared" si="400"/>
        <v>2050</v>
      </c>
      <c r="E914" s="161">
        <v>1078.9000000000001</v>
      </c>
      <c r="F914" s="161">
        <v>922.4</v>
      </c>
      <c r="G914" s="161">
        <v>48.7</v>
      </c>
      <c r="H914" s="162">
        <v>0</v>
      </c>
      <c r="I914" s="160">
        <f t="shared" si="402"/>
        <v>2056.5</v>
      </c>
      <c r="J914" s="161">
        <v>1078.9000000000001</v>
      </c>
      <c r="K914" s="161">
        <v>922.40000000000009</v>
      </c>
      <c r="L914" s="161">
        <v>48.7</v>
      </c>
      <c r="M914" s="163">
        <v>6.5</v>
      </c>
      <c r="N914" s="160">
        <f t="shared" si="412"/>
        <v>2044.9186000000002</v>
      </c>
      <c r="O914" s="161">
        <v>1078.9000000000001</v>
      </c>
      <c r="P914" s="161">
        <v>910.81859999999995</v>
      </c>
      <c r="Q914" s="161">
        <v>48.7</v>
      </c>
      <c r="R914" s="162">
        <v>6.5</v>
      </c>
      <c r="S914" s="164">
        <f t="shared" si="405"/>
        <v>-11.581399999999803</v>
      </c>
      <c r="T914" s="161">
        <f t="shared" si="405"/>
        <v>0</v>
      </c>
      <c r="U914" s="161">
        <f t="shared" si="405"/>
        <v>-11.581400000000144</v>
      </c>
      <c r="V914" s="161">
        <f t="shared" si="405"/>
        <v>0</v>
      </c>
      <c r="W914" s="163">
        <f t="shared" si="405"/>
        <v>0</v>
      </c>
      <c r="X914" s="160">
        <f t="shared" si="399"/>
        <v>99.436839290055929</v>
      </c>
      <c r="Y914" s="161">
        <f t="shared" si="399"/>
        <v>100</v>
      </c>
      <c r="Z914" s="161">
        <f t="shared" si="399"/>
        <v>98.744427580225477</v>
      </c>
      <c r="AA914" s="161">
        <f t="shared" si="399"/>
        <v>100</v>
      </c>
      <c r="AB914" s="162">
        <f t="shared" si="399"/>
        <v>100</v>
      </c>
      <c r="AC914" s="165"/>
      <c r="AD914" s="166"/>
      <c r="AE914" s="167"/>
    </row>
    <row r="915" spans="1:31" ht="12.95" customHeight="1" x14ac:dyDescent="0.25">
      <c r="A915" s="171">
        <v>1814</v>
      </c>
      <c r="B915" s="158">
        <v>907</v>
      </c>
      <c r="C915" s="159" t="s">
        <v>2014</v>
      </c>
      <c r="D915" s="160">
        <f t="shared" si="400"/>
        <v>3292.2</v>
      </c>
      <c r="E915" s="161">
        <v>1119.0999999999999</v>
      </c>
      <c r="F915" s="161">
        <v>2173.1</v>
      </c>
      <c r="G915" s="161">
        <v>0</v>
      </c>
      <c r="H915" s="162">
        <v>0</v>
      </c>
      <c r="I915" s="160">
        <f t="shared" si="402"/>
        <v>3303.7</v>
      </c>
      <c r="J915" s="161">
        <v>1119.0999999999999</v>
      </c>
      <c r="K915" s="161">
        <v>2173.1</v>
      </c>
      <c r="L915" s="161">
        <v>0</v>
      </c>
      <c r="M915" s="163">
        <v>11.5</v>
      </c>
      <c r="N915" s="160">
        <f t="shared" si="412"/>
        <v>2937.6248000000001</v>
      </c>
      <c r="O915" s="161">
        <v>1119.0999999999999</v>
      </c>
      <c r="P915" s="161">
        <v>1807.0248000000001</v>
      </c>
      <c r="Q915" s="161">
        <v>0</v>
      </c>
      <c r="R915" s="162">
        <v>11.5</v>
      </c>
      <c r="S915" s="164">
        <f t="shared" si="405"/>
        <v>-366.07519999999977</v>
      </c>
      <c r="T915" s="161">
        <f t="shared" si="405"/>
        <v>0</v>
      </c>
      <c r="U915" s="161">
        <f t="shared" si="405"/>
        <v>-366.07519999999977</v>
      </c>
      <c r="V915" s="161">
        <f t="shared" si="405"/>
        <v>0</v>
      </c>
      <c r="W915" s="163">
        <f t="shared" si="405"/>
        <v>0</v>
      </c>
      <c r="X915" s="160">
        <f t="shared" si="399"/>
        <v>88.919236008112122</v>
      </c>
      <c r="Y915" s="161">
        <f t="shared" si="399"/>
        <v>100</v>
      </c>
      <c r="Z915" s="161">
        <f t="shared" si="399"/>
        <v>83.154240485941756</v>
      </c>
      <c r="AA915" s="161">
        <f t="shared" si="399"/>
        <v>0</v>
      </c>
      <c r="AB915" s="162">
        <f t="shared" si="399"/>
        <v>100</v>
      </c>
      <c r="AC915" s="165"/>
      <c r="AD915" s="166"/>
      <c r="AE915" s="167"/>
    </row>
    <row r="916" spans="1:31" ht="12.95" customHeight="1" x14ac:dyDescent="0.25">
      <c r="A916" s="171">
        <v>1815</v>
      </c>
      <c r="B916" s="158">
        <v>908</v>
      </c>
      <c r="C916" s="159" t="s">
        <v>1638</v>
      </c>
      <c r="D916" s="160">
        <f t="shared" si="400"/>
        <v>1281.5999999999999</v>
      </c>
      <c r="E916" s="161">
        <v>1002</v>
      </c>
      <c r="F916" s="161">
        <v>211.3</v>
      </c>
      <c r="G916" s="161">
        <v>68.3</v>
      </c>
      <c r="H916" s="162">
        <v>0</v>
      </c>
      <c r="I916" s="160">
        <f t="shared" si="402"/>
        <v>1297.8999999999999</v>
      </c>
      <c r="J916" s="161">
        <v>1002</v>
      </c>
      <c r="K916" s="161">
        <v>211.3</v>
      </c>
      <c r="L916" s="161">
        <v>68.3</v>
      </c>
      <c r="M916" s="163">
        <v>16.3</v>
      </c>
      <c r="N916" s="160">
        <f t="shared" si="412"/>
        <v>1297.8642</v>
      </c>
      <c r="O916" s="161">
        <v>1002</v>
      </c>
      <c r="P916" s="161">
        <v>211.26420000000002</v>
      </c>
      <c r="Q916" s="161">
        <v>68.3</v>
      </c>
      <c r="R916" s="162">
        <v>16.3</v>
      </c>
      <c r="S916" s="164">
        <f t="shared" si="405"/>
        <v>-3.5799999999881038E-2</v>
      </c>
      <c r="T916" s="161">
        <f t="shared" si="405"/>
        <v>0</v>
      </c>
      <c r="U916" s="161">
        <f t="shared" si="405"/>
        <v>-3.5799999999994725E-2</v>
      </c>
      <c r="V916" s="161">
        <f t="shared" si="405"/>
        <v>0</v>
      </c>
      <c r="W916" s="163">
        <f t="shared" si="405"/>
        <v>0</v>
      </c>
      <c r="X916" s="160">
        <f t="shared" si="399"/>
        <v>99.997241698127766</v>
      </c>
      <c r="Y916" s="161">
        <f t="shared" si="399"/>
        <v>100</v>
      </c>
      <c r="Z916" s="161">
        <f t="shared" si="399"/>
        <v>99.98305726455277</v>
      </c>
      <c r="AA916" s="161">
        <f t="shared" si="399"/>
        <v>100</v>
      </c>
      <c r="AB916" s="162">
        <f t="shared" si="399"/>
        <v>100</v>
      </c>
      <c r="AC916" s="165"/>
      <c r="AD916" s="166"/>
      <c r="AE916" s="167"/>
    </row>
    <row r="917" spans="1:31" ht="12.95" customHeight="1" x14ac:dyDescent="0.25">
      <c r="A917" s="171">
        <v>1816</v>
      </c>
      <c r="B917" s="158">
        <v>909</v>
      </c>
      <c r="C917" s="159" t="s">
        <v>2015</v>
      </c>
      <c r="D917" s="160">
        <f t="shared" si="400"/>
        <v>2160.6999999999998</v>
      </c>
      <c r="E917" s="161">
        <v>1039.4000000000001</v>
      </c>
      <c r="F917" s="161">
        <v>1055.5999999999999</v>
      </c>
      <c r="G917" s="161">
        <v>65.7</v>
      </c>
      <c r="H917" s="162">
        <v>0</v>
      </c>
      <c r="I917" s="160">
        <f t="shared" si="402"/>
        <v>2166.7999999999997</v>
      </c>
      <c r="J917" s="161">
        <v>1039.4000000000001</v>
      </c>
      <c r="K917" s="161">
        <v>1055.5999999999999</v>
      </c>
      <c r="L917" s="161">
        <v>65.7</v>
      </c>
      <c r="M917" s="163">
        <v>6.1</v>
      </c>
      <c r="N917" s="160">
        <f t="shared" si="412"/>
        <v>2133.3312000000001</v>
      </c>
      <c r="O917" s="161">
        <v>1039.4000000000001</v>
      </c>
      <c r="P917" s="161">
        <v>1022.1312</v>
      </c>
      <c r="Q917" s="161">
        <v>65.7</v>
      </c>
      <c r="R917" s="162">
        <v>6.1</v>
      </c>
      <c r="S917" s="164">
        <f t="shared" si="405"/>
        <v>-33.468799999999646</v>
      </c>
      <c r="T917" s="161">
        <f t="shared" si="405"/>
        <v>0</v>
      </c>
      <c r="U917" s="161">
        <f t="shared" si="405"/>
        <v>-33.468799999999874</v>
      </c>
      <c r="V917" s="161">
        <f t="shared" si="405"/>
        <v>0</v>
      </c>
      <c r="W917" s="163">
        <f t="shared" si="405"/>
        <v>0</v>
      </c>
      <c r="X917" s="160">
        <f t="shared" si="399"/>
        <v>98.455381207310339</v>
      </c>
      <c r="Y917" s="161">
        <f t="shared" si="399"/>
        <v>100</v>
      </c>
      <c r="Z917" s="161">
        <f t="shared" si="399"/>
        <v>96.829405077680946</v>
      </c>
      <c r="AA917" s="161">
        <f t="shared" si="399"/>
        <v>100</v>
      </c>
      <c r="AB917" s="162">
        <f t="shared" si="399"/>
        <v>100</v>
      </c>
      <c r="AC917" s="165"/>
      <c r="AD917" s="166"/>
      <c r="AE917" s="167"/>
    </row>
    <row r="918" spans="1:31" ht="12.95" customHeight="1" x14ac:dyDescent="0.25">
      <c r="A918" s="171">
        <v>1817</v>
      </c>
      <c r="B918" s="158">
        <v>910</v>
      </c>
      <c r="C918" s="159" t="s">
        <v>2016</v>
      </c>
      <c r="D918" s="160">
        <f t="shared" si="400"/>
        <v>4321.7</v>
      </c>
      <c r="E918" s="161">
        <v>1256.7</v>
      </c>
      <c r="F918" s="161">
        <v>3065</v>
      </c>
      <c r="G918" s="161">
        <v>0</v>
      </c>
      <c r="H918" s="162">
        <v>0</v>
      </c>
      <c r="I918" s="160">
        <f t="shared" si="402"/>
        <v>4363.5999999999995</v>
      </c>
      <c r="J918" s="161">
        <v>1256.7</v>
      </c>
      <c r="K918" s="161">
        <v>3065</v>
      </c>
      <c r="L918" s="161">
        <v>0</v>
      </c>
      <c r="M918" s="163">
        <v>41.9</v>
      </c>
      <c r="N918" s="160">
        <f t="shared" si="412"/>
        <v>3292.0376000000001</v>
      </c>
      <c r="O918" s="161">
        <v>1256.7</v>
      </c>
      <c r="P918" s="161">
        <v>1993.4376</v>
      </c>
      <c r="Q918" s="161">
        <v>0</v>
      </c>
      <c r="R918" s="162">
        <v>41.9</v>
      </c>
      <c r="S918" s="164">
        <f t="shared" si="405"/>
        <v>-1071.5623999999993</v>
      </c>
      <c r="T918" s="161">
        <f t="shared" si="405"/>
        <v>0</v>
      </c>
      <c r="U918" s="161">
        <f t="shared" si="405"/>
        <v>-1071.5624</v>
      </c>
      <c r="V918" s="161">
        <f t="shared" si="405"/>
        <v>0</v>
      </c>
      <c r="W918" s="163">
        <f t="shared" si="405"/>
        <v>0</v>
      </c>
      <c r="X918" s="160">
        <f t="shared" si="399"/>
        <v>75.443157026308555</v>
      </c>
      <c r="Y918" s="161">
        <f t="shared" si="399"/>
        <v>100</v>
      </c>
      <c r="Z918" s="161">
        <f t="shared" si="399"/>
        <v>65.0387471451876</v>
      </c>
      <c r="AA918" s="161">
        <f t="shared" si="399"/>
        <v>0</v>
      </c>
      <c r="AB918" s="162">
        <f t="shared" si="399"/>
        <v>100</v>
      </c>
      <c r="AC918" s="165"/>
      <c r="AD918" s="166"/>
      <c r="AE918" s="167"/>
    </row>
    <row r="919" spans="1:31" ht="12.95" customHeight="1" x14ac:dyDescent="0.25">
      <c r="A919" s="171">
        <v>1819</v>
      </c>
      <c r="B919" s="158">
        <v>911</v>
      </c>
      <c r="C919" s="159" t="s">
        <v>1964</v>
      </c>
      <c r="D919" s="160">
        <f t="shared" si="400"/>
        <v>2216.6999999999998</v>
      </c>
      <c r="E919" s="161">
        <v>953</v>
      </c>
      <c r="F919" s="161">
        <v>1202.2</v>
      </c>
      <c r="G919" s="161">
        <v>61.5</v>
      </c>
      <c r="H919" s="162">
        <v>0</v>
      </c>
      <c r="I919" s="160">
        <f t="shared" si="402"/>
        <v>2224</v>
      </c>
      <c r="J919" s="161">
        <v>953</v>
      </c>
      <c r="K919" s="161">
        <v>1202.2</v>
      </c>
      <c r="L919" s="161">
        <v>61.5</v>
      </c>
      <c r="M919" s="163">
        <v>7.3</v>
      </c>
      <c r="N919" s="160">
        <f t="shared" si="412"/>
        <v>2122.3867</v>
      </c>
      <c r="O919" s="161">
        <v>953</v>
      </c>
      <c r="P919" s="161">
        <v>1100.5866999999998</v>
      </c>
      <c r="Q919" s="161">
        <v>61.5</v>
      </c>
      <c r="R919" s="162">
        <v>7.3</v>
      </c>
      <c r="S919" s="164">
        <f t="shared" si="405"/>
        <v>-101.61329999999998</v>
      </c>
      <c r="T919" s="161">
        <f t="shared" si="405"/>
        <v>0</v>
      </c>
      <c r="U919" s="161">
        <f t="shared" si="405"/>
        <v>-101.61330000000021</v>
      </c>
      <c r="V919" s="161">
        <f t="shared" si="405"/>
        <v>0</v>
      </c>
      <c r="W919" s="163">
        <f t="shared" si="405"/>
        <v>0</v>
      </c>
      <c r="X919" s="160">
        <f t="shared" si="399"/>
        <v>95.431056654676254</v>
      </c>
      <c r="Y919" s="161">
        <f t="shared" si="399"/>
        <v>100</v>
      </c>
      <c r="Z919" s="161">
        <f t="shared" si="399"/>
        <v>91.547720845117269</v>
      </c>
      <c r="AA919" s="161">
        <f t="shared" si="399"/>
        <v>100</v>
      </c>
      <c r="AB919" s="162">
        <f t="shared" si="399"/>
        <v>100</v>
      </c>
      <c r="AC919" s="165"/>
      <c r="AD919" s="166"/>
      <c r="AE919" s="167"/>
    </row>
    <row r="920" spans="1:31" ht="12.95" customHeight="1" x14ac:dyDescent="0.25">
      <c r="A920" s="171">
        <v>1820</v>
      </c>
      <c r="B920" s="158">
        <v>912</v>
      </c>
      <c r="C920" s="159" t="s">
        <v>2017</v>
      </c>
      <c r="D920" s="160">
        <f t="shared" si="400"/>
        <v>3018.3999999999996</v>
      </c>
      <c r="E920" s="161">
        <v>1049.8</v>
      </c>
      <c r="F920" s="161">
        <v>1968.6</v>
      </c>
      <c r="G920" s="161">
        <v>0</v>
      </c>
      <c r="H920" s="162">
        <v>0</v>
      </c>
      <c r="I920" s="160">
        <f t="shared" si="402"/>
        <v>3043.4</v>
      </c>
      <c r="J920" s="161">
        <v>1049.8</v>
      </c>
      <c r="K920" s="161">
        <v>1968.6000000000001</v>
      </c>
      <c r="L920" s="161">
        <v>0</v>
      </c>
      <c r="M920" s="163">
        <v>25</v>
      </c>
      <c r="N920" s="160">
        <f t="shared" si="412"/>
        <v>2725.1424999999999</v>
      </c>
      <c r="O920" s="161">
        <v>1049.8</v>
      </c>
      <c r="P920" s="161">
        <v>1650.3425000000002</v>
      </c>
      <c r="Q920" s="161">
        <v>0</v>
      </c>
      <c r="R920" s="162">
        <v>25</v>
      </c>
      <c r="S920" s="164">
        <f t="shared" si="405"/>
        <v>-318.25750000000016</v>
      </c>
      <c r="T920" s="161">
        <f t="shared" si="405"/>
        <v>0</v>
      </c>
      <c r="U920" s="161">
        <f t="shared" si="405"/>
        <v>-318.25749999999994</v>
      </c>
      <c r="V920" s="161">
        <f t="shared" si="405"/>
        <v>0</v>
      </c>
      <c r="W920" s="163">
        <f t="shared" si="405"/>
        <v>0</v>
      </c>
      <c r="X920" s="160">
        <f t="shared" si="399"/>
        <v>89.542698955115981</v>
      </c>
      <c r="Y920" s="161">
        <f t="shared" si="399"/>
        <v>100</v>
      </c>
      <c r="Z920" s="161">
        <f t="shared" si="399"/>
        <v>83.833307934572801</v>
      </c>
      <c r="AA920" s="161">
        <f t="shared" si="399"/>
        <v>0</v>
      </c>
      <c r="AB920" s="162">
        <f t="shared" si="399"/>
        <v>100</v>
      </c>
      <c r="AC920" s="165"/>
      <c r="AD920" s="166"/>
      <c r="AE920" s="167"/>
    </row>
    <row r="921" spans="1:31" ht="12.95" customHeight="1" x14ac:dyDescent="0.25">
      <c r="A921" s="171">
        <v>1821</v>
      </c>
      <c r="B921" s="158">
        <v>913</v>
      </c>
      <c r="C921" s="159" t="s">
        <v>2018</v>
      </c>
      <c r="D921" s="160">
        <f t="shared" si="400"/>
        <v>2121</v>
      </c>
      <c r="E921" s="161">
        <v>984.5</v>
      </c>
      <c r="F921" s="161">
        <v>1118.8</v>
      </c>
      <c r="G921" s="161">
        <v>17.7</v>
      </c>
      <c r="H921" s="162">
        <v>0</v>
      </c>
      <c r="I921" s="160">
        <f t="shared" si="402"/>
        <v>2136.1</v>
      </c>
      <c r="J921" s="161">
        <v>984.5</v>
      </c>
      <c r="K921" s="161">
        <v>1118.8</v>
      </c>
      <c r="L921" s="161">
        <v>17.7</v>
      </c>
      <c r="M921" s="163">
        <v>15.1</v>
      </c>
      <c r="N921" s="160">
        <f t="shared" si="412"/>
        <v>1983.2828999999999</v>
      </c>
      <c r="O921" s="161">
        <v>984.5</v>
      </c>
      <c r="P921" s="161">
        <v>965.98290000000009</v>
      </c>
      <c r="Q921" s="161">
        <v>17.7</v>
      </c>
      <c r="R921" s="162">
        <v>15.1</v>
      </c>
      <c r="S921" s="164">
        <f t="shared" si="405"/>
        <v>-152.81709999999998</v>
      </c>
      <c r="T921" s="161">
        <f t="shared" si="405"/>
        <v>0</v>
      </c>
      <c r="U921" s="161">
        <f t="shared" si="405"/>
        <v>-152.81709999999987</v>
      </c>
      <c r="V921" s="161">
        <f t="shared" si="405"/>
        <v>0</v>
      </c>
      <c r="W921" s="163">
        <f t="shared" si="405"/>
        <v>0</v>
      </c>
      <c r="X921" s="160">
        <f t="shared" si="399"/>
        <v>92.845976311970418</v>
      </c>
      <c r="Y921" s="161">
        <f t="shared" si="399"/>
        <v>100</v>
      </c>
      <c r="Z921" s="161">
        <f t="shared" si="399"/>
        <v>86.340981408652141</v>
      </c>
      <c r="AA921" s="161">
        <f t="shared" si="399"/>
        <v>100</v>
      </c>
      <c r="AB921" s="162">
        <f t="shared" si="399"/>
        <v>100</v>
      </c>
      <c r="AC921" s="165"/>
      <c r="AD921" s="166"/>
      <c r="AE921" s="167"/>
    </row>
    <row r="922" spans="1:31" ht="12.95" customHeight="1" x14ac:dyDescent="0.25">
      <c r="A922" s="171">
        <v>1822</v>
      </c>
      <c r="B922" s="158">
        <v>914</v>
      </c>
      <c r="C922" s="159" t="s">
        <v>2019</v>
      </c>
      <c r="D922" s="160">
        <f t="shared" si="400"/>
        <v>4342.0999999999995</v>
      </c>
      <c r="E922" s="161">
        <v>1177.5999999999999</v>
      </c>
      <c r="F922" s="161">
        <v>3083.8</v>
      </c>
      <c r="G922" s="161">
        <v>80.7</v>
      </c>
      <c r="H922" s="162">
        <v>0</v>
      </c>
      <c r="I922" s="160">
        <f t="shared" si="402"/>
        <v>4378.2</v>
      </c>
      <c r="J922" s="161">
        <v>1177.5999999999999</v>
      </c>
      <c r="K922" s="161">
        <v>3083.8</v>
      </c>
      <c r="L922" s="161">
        <v>80.7</v>
      </c>
      <c r="M922" s="163">
        <v>36.1</v>
      </c>
      <c r="N922" s="160">
        <f t="shared" si="412"/>
        <v>4378.1996000000008</v>
      </c>
      <c r="O922" s="161">
        <v>1177.5999999999999</v>
      </c>
      <c r="P922" s="161">
        <v>3083.7996000000003</v>
      </c>
      <c r="Q922" s="161">
        <v>80.7</v>
      </c>
      <c r="R922" s="162">
        <v>36.1</v>
      </c>
      <c r="S922" s="164">
        <f t="shared" si="405"/>
        <v>-3.9999999899009708E-4</v>
      </c>
      <c r="T922" s="161">
        <f t="shared" si="405"/>
        <v>0</v>
      </c>
      <c r="U922" s="161">
        <f t="shared" si="405"/>
        <v>-3.9999999989959178E-4</v>
      </c>
      <c r="V922" s="161">
        <f t="shared" si="405"/>
        <v>0</v>
      </c>
      <c r="W922" s="163">
        <f t="shared" si="405"/>
        <v>0</v>
      </c>
      <c r="X922" s="160">
        <f t="shared" si="399"/>
        <v>99.999990863825332</v>
      </c>
      <c r="Y922" s="161">
        <f t="shared" si="399"/>
        <v>100</v>
      </c>
      <c r="Z922" s="161">
        <f t="shared" si="399"/>
        <v>99.999987028990205</v>
      </c>
      <c r="AA922" s="161">
        <f t="shared" si="399"/>
        <v>100</v>
      </c>
      <c r="AB922" s="162">
        <f t="shared" si="399"/>
        <v>100</v>
      </c>
      <c r="AC922" s="165"/>
      <c r="AD922" s="166"/>
      <c r="AE922" s="167"/>
    </row>
    <row r="923" spans="1:31" ht="12.95" customHeight="1" x14ac:dyDescent="0.25">
      <c r="A923" s="171">
        <v>1823</v>
      </c>
      <c r="B923" s="158">
        <v>915</v>
      </c>
      <c r="C923" s="159" t="s">
        <v>2020</v>
      </c>
      <c r="D923" s="160">
        <f t="shared" si="400"/>
        <v>468.9</v>
      </c>
      <c r="E923" s="161">
        <v>121.1</v>
      </c>
      <c r="F923" s="161">
        <v>183.8</v>
      </c>
      <c r="G923" s="161">
        <v>164</v>
      </c>
      <c r="H923" s="162">
        <v>0</v>
      </c>
      <c r="I923" s="160">
        <f t="shared" si="402"/>
        <v>502.2</v>
      </c>
      <c r="J923" s="161">
        <v>121.1</v>
      </c>
      <c r="K923" s="161">
        <v>183.8</v>
      </c>
      <c r="L923" s="161">
        <v>164</v>
      </c>
      <c r="M923" s="163">
        <v>33.299999999999997</v>
      </c>
      <c r="N923" s="160">
        <f t="shared" si="412"/>
        <v>502.1891</v>
      </c>
      <c r="O923" s="161">
        <v>121.1</v>
      </c>
      <c r="P923" s="161">
        <v>183.78910000000002</v>
      </c>
      <c r="Q923" s="161">
        <v>164</v>
      </c>
      <c r="R923" s="162">
        <v>33.299999999999997</v>
      </c>
      <c r="S923" s="164">
        <f t="shared" si="405"/>
        <v>-1.089999999999236E-2</v>
      </c>
      <c r="T923" s="161">
        <f t="shared" si="405"/>
        <v>0</v>
      </c>
      <c r="U923" s="161">
        <f t="shared" si="405"/>
        <v>-1.089999999999236E-2</v>
      </c>
      <c r="V923" s="161">
        <f t="shared" si="405"/>
        <v>0</v>
      </c>
      <c r="W923" s="163">
        <f t="shared" si="405"/>
        <v>0</v>
      </c>
      <c r="X923" s="160">
        <f t="shared" si="399"/>
        <v>99.997829549980082</v>
      </c>
      <c r="Y923" s="161">
        <f t="shared" si="399"/>
        <v>100</v>
      </c>
      <c r="Z923" s="161">
        <f t="shared" si="399"/>
        <v>99.994069640914034</v>
      </c>
      <c r="AA923" s="161">
        <f t="shared" si="399"/>
        <v>100</v>
      </c>
      <c r="AB923" s="162">
        <f t="shared" si="399"/>
        <v>100</v>
      </c>
      <c r="AC923" s="165"/>
      <c r="AD923" s="166"/>
      <c r="AE923" s="167"/>
    </row>
    <row r="924" spans="1:31" ht="12.95" customHeight="1" x14ac:dyDescent="0.25">
      <c r="A924" s="171">
        <v>1824</v>
      </c>
      <c r="B924" s="158">
        <v>916</v>
      </c>
      <c r="C924" s="159" t="s">
        <v>2021</v>
      </c>
      <c r="D924" s="160">
        <f t="shared" si="400"/>
        <v>1082.6000000000001</v>
      </c>
      <c r="E924" s="161">
        <v>940.6</v>
      </c>
      <c r="F924" s="161">
        <v>114.6</v>
      </c>
      <c r="G924" s="161">
        <v>27.4</v>
      </c>
      <c r="H924" s="162">
        <v>0</v>
      </c>
      <c r="I924" s="160">
        <f t="shared" si="402"/>
        <v>1099.5000000000002</v>
      </c>
      <c r="J924" s="161">
        <v>940.6</v>
      </c>
      <c r="K924" s="161">
        <v>114.6</v>
      </c>
      <c r="L924" s="161">
        <v>27.4</v>
      </c>
      <c r="M924" s="163">
        <v>16.899999999999999</v>
      </c>
      <c r="N924" s="160">
        <f t="shared" si="412"/>
        <v>1099.5000000000002</v>
      </c>
      <c r="O924" s="161">
        <v>940.6</v>
      </c>
      <c r="P924" s="161">
        <v>114.6</v>
      </c>
      <c r="Q924" s="161">
        <v>27.4</v>
      </c>
      <c r="R924" s="162">
        <v>16.899999999999999</v>
      </c>
      <c r="S924" s="164">
        <f t="shared" si="405"/>
        <v>0</v>
      </c>
      <c r="T924" s="161">
        <f t="shared" si="405"/>
        <v>0</v>
      </c>
      <c r="U924" s="161">
        <f t="shared" si="405"/>
        <v>0</v>
      </c>
      <c r="V924" s="161">
        <f t="shared" si="405"/>
        <v>0</v>
      </c>
      <c r="W924" s="163">
        <f t="shared" si="405"/>
        <v>0</v>
      </c>
      <c r="X924" s="160">
        <f t="shared" si="399"/>
        <v>100</v>
      </c>
      <c r="Y924" s="161">
        <f t="shared" si="399"/>
        <v>100</v>
      </c>
      <c r="Z924" s="161">
        <f t="shared" si="399"/>
        <v>100</v>
      </c>
      <c r="AA924" s="161">
        <f t="shared" si="399"/>
        <v>100</v>
      </c>
      <c r="AB924" s="162">
        <f t="shared" si="399"/>
        <v>100</v>
      </c>
      <c r="AC924" s="165"/>
      <c r="AD924" s="166"/>
      <c r="AE924" s="167"/>
    </row>
    <row r="925" spans="1:31" ht="12.95" customHeight="1" x14ac:dyDescent="0.25">
      <c r="A925" s="171">
        <v>1825</v>
      </c>
      <c r="B925" s="158">
        <v>917</v>
      </c>
      <c r="C925" s="159" t="s">
        <v>2022</v>
      </c>
      <c r="D925" s="160">
        <f t="shared" si="400"/>
        <v>2674.2</v>
      </c>
      <c r="E925" s="161">
        <v>1079.7</v>
      </c>
      <c r="F925" s="161">
        <v>1594.5</v>
      </c>
      <c r="G925" s="161">
        <v>0</v>
      </c>
      <c r="H925" s="162">
        <v>0</v>
      </c>
      <c r="I925" s="160">
        <f t="shared" si="402"/>
        <v>2691.3999999999996</v>
      </c>
      <c r="J925" s="161">
        <v>1079.7</v>
      </c>
      <c r="K925" s="161">
        <v>1594.5</v>
      </c>
      <c r="L925" s="161">
        <v>0</v>
      </c>
      <c r="M925" s="163">
        <v>17.2</v>
      </c>
      <c r="N925" s="160">
        <f t="shared" si="412"/>
        <v>2640.2873</v>
      </c>
      <c r="O925" s="161">
        <v>1079.7</v>
      </c>
      <c r="P925" s="161">
        <v>1543.3872999999999</v>
      </c>
      <c r="Q925" s="161">
        <v>0</v>
      </c>
      <c r="R925" s="162">
        <v>17.2</v>
      </c>
      <c r="S925" s="164">
        <f t="shared" si="405"/>
        <v>-51.112699999999677</v>
      </c>
      <c r="T925" s="161">
        <f t="shared" si="405"/>
        <v>0</v>
      </c>
      <c r="U925" s="161">
        <f t="shared" si="405"/>
        <v>-51.112700000000132</v>
      </c>
      <c r="V925" s="161">
        <f t="shared" si="405"/>
        <v>0</v>
      </c>
      <c r="W925" s="163">
        <f t="shared" si="405"/>
        <v>0</v>
      </c>
      <c r="X925" s="160">
        <f t="shared" si="399"/>
        <v>98.100888013673199</v>
      </c>
      <c r="Y925" s="161">
        <f t="shared" si="399"/>
        <v>100</v>
      </c>
      <c r="Z925" s="161">
        <f t="shared" si="399"/>
        <v>96.79443712762621</v>
      </c>
      <c r="AA925" s="161">
        <f t="shared" si="399"/>
        <v>0</v>
      </c>
      <c r="AB925" s="162">
        <f t="shared" si="399"/>
        <v>100</v>
      </c>
      <c r="AC925" s="165"/>
      <c r="AD925" s="166"/>
      <c r="AE925" s="167"/>
    </row>
    <row r="926" spans="1:31" ht="12.95" customHeight="1" x14ac:dyDescent="0.25">
      <c r="A926" s="171">
        <v>1826</v>
      </c>
      <c r="B926" s="158">
        <v>918</v>
      </c>
      <c r="C926" s="159" t="s">
        <v>2023</v>
      </c>
      <c r="D926" s="160">
        <f t="shared" si="400"/>
        <v>1676</v>
      </c>
      <c r="E926" s="161">
        <v>449.2</v>
      </c>
      <c r="F926" s="161">
        <v>1226.8</v>
      </c>
      <c r="G926" s="161">
        <v>0</v>
      </c>
      <c r="H926" s="162">
        <v>0</v>
      </c>
      <c r="I926" s="160">
        <f t="shared" si="402"/>
        <v>1711.4</v>
      </c>
      <c r="J926" s="161">
        <v>449.2</v>
      </c>
      <c r="K926" s="161">
        <v>1226.8</v>
      </c>
      <c r="L926" s="161">
        <v>0</v>
      </c>
      <c r="M926" s="163">
        <v>35.4</v>
      </c>
      <c r="N926" s="160">
        <f t="shared" si="412"/>
        <v>1540.2602000000002</v>
      </c>
      <c r="O926" s="161">
        <v>449.2</v>
      </c>
      <c r="P926" s="161">
        <v>1055.6602</v>
      </c>
      <c r="Q926" s="161">
        <v>0</v>
      </c>
      <c r="R926" s="162">
        <v>35.4</v>
      </c>
      <c r="S926" s="164">
        <f t="shared" si="405"/>
        <v>-171.13979999999992</v>
      </c>
      <c r="T926" s="161">
        <f t="shared" si="405"/>
        <v>0</v>
      </c>
      <c r="U926" s="161">
        <f t="shared" si="405"/>
        <v>-171.13979999999992</v>
      </c>
      <c r="V926" s="161">
        <f t="shared" si="405"/>
        <v>0</v>
      </c>
      <c r="W926" s="163">
        <f t="shared" si="405"/>
        <v>0</v>
      </c>
      <c r="X926" s="160">
        <f t="shared" si="399"/>
        <v>90.000011686338681</v>
      </c>
      <c r="Y926" s="161">
        <f t="shared" si="399"/>
        <v>100</v>
      </c>
      <c r="Z926" s="161">
        <f t="shared" si="399"/>
        <v>86.049902184545175</v>
      </c>
      <c r="AA926" s="161">
        <f t="shared" si="399"/>
        <v>0</v>
      </c>
      <c r="AB926" s="162">
        <f t="shared" si="399"/>
        <v>100</v>
      </c>
      <c r="AC926" s="165"/>
      <c r="AD926" s="166"/>
      <c r="AE926" s="167"/>
    </row>
    <row r="927" spans="1:31" ht="12.95" customHeight="1" x14ac:dyDescent="0.25">
      <c r="A927" s="171">
        <v>1827</v>
      </c>
      <c r="B927" s="158">
        <v>919</v>
      </c>
      <c r="C927" s="159" t="s">
        <v>2024</v>
      </c>
      <c r="D927" s="160">
        <f t="shared" si="400"/>
        <v>1008.9</v>
      </c>
      <c r="E927" s="161">
        <v>815.6</v>
      </c>
      <c r="F927" s="161">
        <v>182.2</v>
      </c>
      <c r="G927" s="161">
        <v>11.1</v>
      </c>
      <c r="H927" s="162">
        <v>0</v>
      </c>
      <c r="I927" s="160">
        <f t="shared" si="402"/>
        <v>1022.9</v>
      </c>
      <c r="J927" s="161">
        <v>815.6</v>
      </c>
      <c r="K927" s="161">
        <v>182.2</v>
      </c>
      <c r="L927" s="161">
        <v>11.1</v>
      </c>
      <c r="M927" s="163">
        <v>14</v>
      </c>
      <c r="N927" s="160">
        <f t="shared" si="412"/>
        <v>1022.8981</v>
      </c>
      <c r="O927" s="161">
        <v>815.6</v>
      </c>
      <c r="P927" s="161">
        <v>182.19810000000001</v>
      </c>
      <c r="Q927" s="161">
        <v>11.1</v>
      </c>
      <c r="R927" s="162">
        <v>14</v>
      </c>
      <c r="S927" s="164">
        <f t="shared" si="405"/>
        <v>-1.8999999999778083E-3</v>
      </c>
      <c r="T927" s="161">
        <f t="shared" si="405"/>
        <v>0</v>
      </c>
      <c r="U927" s="161">
        <f t="shared" si="405"/>
        <v>-1.8999999999778083E-3</v>
      </c>
      <c r="V927" s="161">
        <f t="shared" si="405"/>
        <v>0</v>
      </c>
      <c r="W927" s="163">
        <f t="shared" si="405"/>
        <v>0</v>
      </c>
      <c r="X927" s="160">
        <f t="shared" si="399"/>
        <v>99.999814253592731</v>
      </c>
      <c r="Y927" s="161">
        <f t="shared" si="399"/>
        <v>100</v>
      </c>
      <c r="Z927" s="161">
        <f t="shared" si="399"/>
        <v>99.998957189901219</v>
      </c>
      <c r="AA927" s="161">
        <f t="shared" si="399"/>
        <v>100</v>
      </c>
      <c r="AB927" s="162">
        <f t="shared" si="399"/>
        <v>100</v>
      </c>
      <c r="AC927" s="165"/>
      <c r="AD927" s="166"/>
      <c r="AE927" s="167"/>
    </row>
    <row r="928" spans="1:31" ht="12.95" customHeight="1" x14ac:dyDescent="0.25">
      <c r="A928" s="171">
        <v>1818</v>
      </c>
      <c r="B928" s="158">
        <v>920</v>
      </c>
      <c r="C928" s="159" t="s">
        <v>2005</v>
      </c>
      <c r="D928" s="160">
        <f t="shared" si="400"/>
        <v>12510.2</v>
      </c>
      <c r="E928" s="161">
        <v>768</v>
      </c>
      <c r="F928" s="161">
        <v>11047.5</v>
      </c>
      <c r="G928" s="161">
        <v>0</v>
      </c>
      <c r="H928" s="162">
        <v>694.7</v>
      </c>
      <c r="I928" s="160">
        <f t="shared" si="402"/>
        <v>12868.1</v>
      </c>
      <c r="J928" s="161">
        <v>768</v>
      </c>
      <c r="K928" s="161">
        <v>11047.5</v>
      </c>
      <c r="L928" s="161">
        <v>0</v>
      </c>
      <c r="M928" s="163">
        <v>1052.5999999999999</v>
      </c>
      <c r="N928" s="160">
        <f t="shared" si="412"/>
        <v>12868.1</v>
      </c>
      <c r="O928" s="161">
        <v>768</v>
      </c>
      <c r="P928" s="161">
        <v>11047.5</v>
      </c>
      <c r="Q928" s="161">
        <v>0</v>
      </c>
      <c r="R928" s="162">
        <v>1052.5999999999999</v>
      </c>
      <c r="S928" s="164">
        <f t="shared" si="405"/>
        <v>0</v>
      </c>
      <c r="T928" s="161">
        <f t="shared" si="405"/>
        <v>0</v>
      </c>
      <c r="U928" s="161">
        <f t="shared" si="405"/>
        <v>0</v>
      </c>
      <c r="V928" s="161">
        <f t="shared" si="405"/>
        <v>0</v>
      </c>
      <c r="W928" s="163">
        <f t="shared" si="405"/>
        <v>0</v>
      </c>
      <c r="X928" s="160">
        <f t="shared" si="399"/>
        <v>100</v>
      </c>
      <c r="Y928" s="161">
        <f t="shared" si="399"/>
        <v>100</v>
      </c>
      <c r="Z928" s="161">
        <f t="shared" si="399"/>
        <v>100</v>
      </c>
      <c r="AA928" s="161">
        <f t="shared" si="399"/>
        <v>0</v>
      </c>
      <c r="AB928" s="162">
        <f t="shared" si="399"/>
        <v>100</v>
      </c>
      <c r="AC928" s="165"/>
      <c r="AD928" s="166"/>
      <c r="AE928" s="167"/>
    </row>
    <row r="929" spans="1:31" ht="10.5" customHeight="1" x14ac:dyDescent="0.25">
      <c r="A929" s="171">
        <v>1828</v>
      </c>
      <c r="B929" s="158">
        <v>921</v>
      </c>
      <c r="C929" s="159" t="s">
        <v>2025</v>
      </c>
      <c r="D929" s="160">
        <f t="shared" si="400"/>
        <v>3142.5</v>
      </c>
      <c r="E929" s="161">
        <v>1175.3</v>
      </c>
      <c r="F929" s="161">
        <v>1685.7</v>
      </c>
      <c r="G929" s="161">
        <v>281.5</v>
      </c>
      <c r="H929" s="162">
        <v>0</v>
      </c>
      <c r="I929" s="160">
        <f t="shared" si="402"/>
        <v>3165.8</v>
      </c>
      <c r="J929" s="161">
        <v>1175.3</v>
      </c>
      <c r="K929" s="161">
        <v>1685.7000000000003</v>
      </c>
      <c r="L929" s="161">
        <v>281.5</v>
      </c>
      <c r="M929" s="163">
        <v>23.3</v>
      </c>
      <c r="N929" s="160">
        <f t="shared" si="412"/>
        <v>3164.8991000000005</v>
      </c>
      <c r="O929" s="161">
        <v>1175.3</v>
      </c>
      <c r="P929" s="161">
        <v>1684.7991000000002</v>
      </c>
      <c r="Q929" s="161">
        <v>281.5</v>
      </c>
      <c r="R929" s="162">
        <v>23.3</v>
      </c>
      <c r="S929" s="164">
        <f t="shared" si="405"/>
        <v>-0.90089999999963766</v>
      </c>
      <c r="T929" s="161">
        <f t="shared" si="405"/>
        <v>0</v>
      </c>
      <c r="U929" s="161">
        <f t="shared" si="405"/>
        <v>-0.9009000000000924</v>
      </c>
      <c r="V929" s="161">
        <f t="shared" si="405"/>
        <v>0</v>
      </c>
      <c r="W929" s="163">
        <f t="shared" si="405"/>
        <v>0</v>
      </c>
      <c r="X929" s="160">
        <f t="shared" si="399"/>
        <v>99.971542738012516</v>
      </c>
      <c r="Y929" s="161">
        <f t="shared" si="399"/>
        <v>100</v>
      </c>
      <c r="Z929" s="161">
        <f t="shared" si="399"/>
        <v>99.946556326748521</v>
      </c>
      <c r="AA929" s="161">
        <f t="shared" si="399"/>
        <v>100</v>
      </c>
      <c r="AB929" s="162">
        <f t="shared" si="399"/>
        <v>100</v>
      </c>
      <c r="AC929" s="165"/>
      <c r="AD929" s="166"/>
      <c r="AE929" s="167"/>
    </row>
    <row r="930" spans="1:31" ht="12.95" customHeight="1" x14ac:dyDescent="0.25">
      <c r="A930" s="158"/>
      <c r="B930" s="158">
        <v>922</v>
      </c>
      <c r="C930" s="159"/>
      <c r="D930" s="160"/>
      <c r="E930" s="161"/>
      <c r="F930" s="161"/>
      <c r="G930" s="161"/>
      <c r="H930" s="162"/>
      <c r="I930" s="160"/>
      <c r="J930" s="161"/>
      <c r="K930" s="161"/>
      <c r="L930" s="161"/>
      <c r="M930" s="163">
        <v>0</v>
      </c>
      <c r="N930" s="160"/>
      <c r="O930" s="161"/>
      <c r="P930" s="161"/>
      <c r="Q930" s="161"/>
      <c r="R930" s="162"/>
      <c r="S930" s="164"/>
      <c r="T930" s="161"/>
      <c r="U930" s="161"/>
      <c r="V930" s="161"/>
      <c r="W930" s="163"/>
      <c r="X930" s="160"/>
      <c r="Y930" s="161"/>
      <c r="Z930" s="161"/>
      <c r="AA930" s="161"/>
      <c r="AB930" s="162"/>
      <c r="AC930" s="165"/>
      <c r="AD930" s="166"/>
      <c r="AE930" s="167"/>
    </row>
    <row r="931" spans="1:31" ht="12.95" customHeight="1" x14ac:dyDescent="0.25">
      <c r="A931" s="158"/>
      <c r="B931" s="158">
        <v>923</v>
      </c>
      <c r="C931" s="152" t="s">
        <v>2026</v>
      </c>
      <c r="D931" s="156">
        <f t="shared" ref="D931:D957" si="413">SUM(E931:H931)</f>
        <v>292250.59999999998</v>
      </c>
      <c r="E931" s="153">
        <f>E932+E933</f>
        <v>60701.7</v>
      </c>
      <c r="F931" s="153">
        <f t="shared" ref="F931:H931" si="414">F932+F933</f>
        <v>230899.9</v>
      </c>
      <c r="G931" s="153">
        <f t="shared" si="414"/>
        <v>649</v>
      </c>
      <c r="H931" s="154">
        <f t="shared" si="414"/>
        <v>0</v>
      </c>
      <c r="I931" s="156">
        <f t="shared" ref="I931:I957" si="415">SUM(J931:M931)</f>
        <v>301982.19999999995</v>
      </c>
      <c r="J931" s="153">
        <f>J932+J933</f>
        <v>60701.7</v>
      </c>
      <c r="K931" s="153">
        <f>K932+K933</f>
        <v>238507.19999999998</v>
      </c>
      <c r="L931" s="153">
        <f t="shared" ref="L931:M931" si="416">L932+L933</f>
        <v>649</v>
      </c>
      <c r="M931" s="155">
        <f t="shared" si="416"/>
        <v>2124.3000000000002</v>
      </c>
      <c r="N931" s="156">
        <f>N932+N933</f>
        <v>295490.40569999994</v>
      </c>
      <c r="O931" s="153">
        <f t="shared" ref="O931:R931" si="417">O932+O933</f>
        <v>60701.7</v>
      </c>
      <c r="P931" s="153">
        <f t="shared" si="417"/>
        <v>232015.40569999997</v>
      </c>
      <c r="Q931" s="153">
        <f t="shared" si="417"/>
        <v>649</v>
      </c>
      <c r="R931" s="154">
        <f t="shared" si="417"/>
        <v>2124.3000000000002</v>
      </c>
      <c r="S931" s="157">
        <f t="shared" ref="S931:W957" si="418">N931-I931</f>
        <v>-6491.7943000000087</v>
      </c>
      <c r="T931" s="153">
        <f t="shared" si="418"/>
        <v>0</v>
      </c>
      <c r="U931" s="153">
        <f t="shared" si="418"/>
        <v>-6491.7943000000087</v>
      </c>
      <c r="V931" s="153">
        <f t="shared" si="418"/>
        <v>0</v>
      </c>
      <c r="W931" s="155">
        <f t="shared" si="418"/>
        <v>0</v>
      </c>
      <c r="X931" s="156">
        <f t="shared" si="399"/>
        <v>97.850272532619471</v>
      </c>
      <c r="Y931" s="153">
        <f t="shared" si="399"/>
        <v>100</v>
      </c>
      <c r="Z931" s="153">
        <f t="shared" si="399"/>
        <v>97.278155837643482</v>
      </c>
      <c r="AA931" s="153">
        <f t="shared" si="399"/>
        <v>100</v>
      </c>
      <c r="AB931" s="154">
        <f t="shared" si="399"/>
        <v>100</v>
      </c>
      <c r="AC931" s="147"/>
      <c r="AD931" s="166"/>
      <c r="AE931" s="167"/>
    </row>
    <row r="932" spans="1:31" s="170" customFormat="1" ht="12.95" customHeight="1" x14ac:dyDescent="0.2">
      <c r="A932" s="158"/>
      <c r="B932" s="158">
        <v>924</v>
      </c>
      <c r="C932" s="152" t="s">
        <v>1287</v>
      </c>
      <c r="D932" s="156">
        <f t="shared" si="413"/>
        <v>188935.4</v>
      </c>
      <c r="E932" s="153">
        <f>E934</f>
        <v>36470.9</v>
      </c>
      <c r="F932" s="153">
        <f t="shared" ref="F932:H932" si="419">F934</f>
        <v>152464.5</v>
      </c>
      <c r="G932" s="153">
        <f t="shared" si="419"/>
        <v>0</v>
      </c>
      <c r="H932" s="154">
        <f t="shared" si="419"/>
        <v>0</v>
      </c>
      <c r="I932" s="156">
        <f t="shared" si="415"/>
        <v>196814.09999999998</v>
      </c>
      <c r="J932" s="153">
        <f>J934</f>
        <v>36470.9</v>
      </c>
      <c r="K932" s="153">
        <f>K934</f>
        <v>160071.79999999999</v>
      </c>
      <c r="L932" s="153">
        <f t="shared" ref="L932:M932" si="420">L934</f>
        <v>0</v>
      </c>
      <c r="M932" s="155">
        <f t="shared" si="420"/>
        <v>271.39999999999998</v>
      </c>
      <c r="N932" s="156">
        <f>N934</f>
        <v>193601.89949999997</v>
      </c>
      <c r="O932" s="153">
        <f t="shared" ref="O932:R932" si="421">O934</f>
        <v>36470.9</v>
      </c>
      <c r="P932" s="153">
        <f t="shared" si="421"/>
        <v>156859.59949999998</v>
      </c>
      <c r="Q932" s="153">
        <f t="shared" si="421"/>
        <v>0</v>
      </c>
      <c r="R932" s="154">
        <f t="shared" si="421"/>
        <v>271.39999999999998</v>
      </c>
      <c r="S932" s="157">
        <f t="shared" si="418"/>
        <v>-3212.2005000000063</v>
      </c>
      <c r="T932" s="153">
        <f t="shared" si="418"/>
        <v>0</v>
      </c>
      <c r="U932" s="153">
        <f t="shared" si="418"/>
        <v>-3212.2005000000063</v>
      </c>
      <c r="V932" s="153">
        <f t="shared" si="418"/>
        <v>0</v>
      </c>
      <c r="W932" s="155">
        <f t="shared" si="418"/>
        <v>0</v>
      </c>
      <c r="X932" s="156">
        <f t="shared" si="399"/>
        <v>98.367901232686066</v>
      </c>
      <c r="Y932" s="153">
        <f t="shared" si="399"/>
        <v>100</v>
      </c>
      <c r="Z932" s="153">
        <f t="shared" si="399"/>
        <v>97.993275205251635</v>
      </c>
      <c r="AA932" s="153">
        <f t="shared" si="399"/>
        <v>0</v>
      </c>
      <c r="AB932" s="154">
        <f t="shared" si="399"/>
        <v>100</v>
      </c>
      <c r="AC932" s="147"/>
      <c r="AD932" s="167"/>
      <c r="AE932" s="167"/>
    </row>
    <row r="933" spans="1:31" s="170" customFormat="1" ht="12.95" customHeight="1" x14ac:dyDescent="0.2">
      <c r="A933" s="158"/>
      <c r="B933" s="158">
        <v>925</v>
      </c>
      <c r="C933" s="152" t="s">
        <v>1288</v>
      </c>
      <c r="D933" s="156">
        <f t="shared" si="413"/>
        <v>103315.2</v>
      </c>
      <c r="E933" s="153">
        <f>SUM(E935:E957)</f>
        <v>24230.799999999999</v>
      </c>
      <c r="F933" s="153">
        <f t="shared" ref="F933:H933" si="422">SUM(F935:F957)</f>
        <v>78435.399999999994</v>
      </c>
      <c r="G933" s="153">
        <f t="shared" si="422"/>
        <v>649</v>
      </c>
      <c r="H933" s="154">
        <f t="shared" si="422"/>
        <v>0</v>
      </c>
      <c r="I933" s="156">
        <f t="shared" si="415"/>
        <v>105168.09999999999</v>
      </c>
      <c r="J933" s="153">
        <f>SUM(J935:J957)</f>
        <v>24230.799999999999</v>
      </c>
      <c r="K933" s="153">
        <f>SUM(K935:K957)</f>
        <v>78435.399999999994</v>
      </c>
      <c r="L933" s="153">
        <f t="shared" ref="L933:M933" si="423">SUM(L935:L957)</f>
        <v>649</v>
      </c>
      <c r="M933" s="155">
        <f t="shared" si="423"/>
        <v>1852.9000000000003</v>
      </c>
      <c r="N933" s="156">
        <f>SUM(N935:N957)</f>
        <v>101888.50619999999</v>
      </c>
      <c r="O933" s="153">
        <f t="shared" ref="O933:R933" si="424">SUM(O935:O957)</f>
        <v>24230.799999999999</v>
      </c>
      <c r="P933" s="153">
        <f t="shared" si="424"/>
        <v>75155.806199999992</v>
      </c>
      <c r="Q933" s="153">
        <f t="shared" si="424"/>
        <v>649</v>
      </c>
      <c r="R933" s="154">
        <f t="shared" si="424"/>
        <v>1852.9000000000003</v>
      </c>
      <c r="S933" s="157">
        <f t="shared" si="418"/>
        <v>-3279.5938000000024</v>
      </c>
      <c r="T933" s="153">
        <f t="shared" si="418"/>
        <v>0</v>
      </c>
      <c r="U933" s="153">
        <f t="shared" si="418"/>
        <v>-3279.5938000000024</v>
      </c>
      <c r="V933" s="153">
        <f t="shared" si="418"/>
        <v>0</v>
      </c>
      <c r="W933" s="155">
        <f t="shared" si="418"/>
        <v>0</v>
      </c>
      <c r="X933" s="156">
        <f t="shared" si="399"/>
        <v>96.881569791600299</v>
      </c>
      <c r="Y933" s="153">
        <f t="shared" si="399"/>
        <v>100</v>
      </c>
      <c r="Z933" s="153">
        <f t="shared" si="399"/>
        <v>95.818732613080314</v>
      </c>
      <c r="AA933" s="153">
        <f t="shared" si="399"/>
        <v>100</v>
      </c>
      <c r="AB933" s="154">
        <f t="shared" si="399"/>
        <v>100</v>
      </c>
      <c r="AC933" s="147"/>
      <c r="AD933" s="167"/>
      <c r="AE933" s="167"/>
    </row>
    <row r="934" spans="1:31" ht="12.95" customHeight="1" x14ac:dyDescent="0.25">
      <c r="A934" s="171">
        <v>1829</v>
      </c>
      <c r="B934" s="158">
        <v>926</v>
      </c>
      <c r="C934" s="159" t="s">
        <v>1313</v>
      </c>
      <c r="D934" s="160">
        <f t="shared" si="413"/>
        <v>188935.4</v>
      </c>
      <c r="E934" s="161">
        <v>36470.9</v>
      </c>
      <c r="F934" s="161">
        <v>152464.5</v>
      </c>
      <c r="G934" s="161">
        <v>0</v>
      </c>
      <c r="H934" s="162">
        <v>0</v>
      </c>
      <c r="I934" s="160">
        <f t="shared" si="415"/>
        <v>196814.09999999998</v>
      </c>
      <c r="J934" s="161">
        <v>36470.9</v>
      </c>
      <c r="K934" s="161">
        <v>160071.79999999999</v>
      </c>
      <c r="L934" s="161">
        <v>0</v>
      </c>
      <c r="M934" s="163">
        <v>271.39999999999998</v>
      </c>
      <c r="N934" s="160">
        <f t="shared" ref="N934:N957" si="425">SUM(O934:R934)</f>
        <v>193601.89949999997</v>
      </c>
      <c r="O934" s="161">
        <v>36470.9</v>
      </c>
      <c r="P934" s="161">
        <v>156859.59949999998</v>
      </c>
      <c r="Q934" s="161">
        <v>0</v>
      </c>
      <c r="R934" s="162">
        <v>271.39999999999998</v>
      </c>
      <c r="S934" s="164">
        <f t="shared" si="418"/>
        <v>-3212.2005000000063</v>
      </c>
      <c r="T934" s="161">
        <f t="shared" si="418"/>
        <v>0</v>
      </c>
      <c r="U934" s="161">
        <f t="shared" si="418"/>
        <v>-3212.2005000000063</v>
      </c>
      <c r="V934" s="161">
        <f t="shared" si="418"/>
        <v>0</v>
      </c>
      <c r="W934" s="163">
        <f t="shared" si="418"/>
        <v>0</v>
      </c>
      <c r="X934" s="160">
        <f t="shared" si="399"/>
        <v>98.367901232686066</v>
      </c>
      <c r="Y934" s="161">
        <f t="shared" si="399"/>
        <v>100</v>
      </c>
      <c r="Z934" s="161">
        <f t="shared" si="399"/>
        <v>97.993275205251635</v>
      </c>
      <c r="AA934" s="161">
        <f t="shared" si="399"/>
        <v>0</v>
      </c>
      <c r="AB934" s="162">
        <f t="shared" si="399"/>
        <v>100</v>
      </c>
      <c r="AC934" s="165"/>
      <c r="AD934" s="166"/>
      <c r="AE934" s="167"/>
    </row>
    <row r="935" spans="1:31" ht="12.95" customHeight="1" x14ac:dyDescent="0.25">
      <c r="A935" s="171">
        <v>1830</v>
      </c>
      <c r="B935" s="158">
        <v>927</v>
      </c>
      <c r="C935" s="159" t="s">
        <v>2027</v>
      </c>
      <c r="D935" s="160">
        <f t="shared" si="413"/>
        <v>1923.6</v>
      </c>
      <c r="E935" s="161">
        <v>824</v>
      </c>
      <c r="F935" s="161">
        <v>1039.5</v>
      </c>
      <c r="G935" s="161">
        <v>60.1</v>
      </c>
      <c r="H935" s="162">
        <v>0</v>
      </c>
      <c r="I935" s="160">
        <f t="shared" si="415"/>
        <v>1930.3999999999999</v>
      </c>
      <c r="J935" s="161">
        <v>824</v>
      </c>
      <c r="K935" s="161">
        <v>1039.5</v>
      </c>
      <c r="L935" s="161">
        <v>60.1</v>
      </c>
      <c r="M935" s="163">
        <v>6.8</v>
      </c>
      <c r="N935" s="160">
        <f t="shared" si="425"/>
        <v>1842.8801999999998</v>
      </c>
      <c r="O935" s="161">
        <v>824</v>
      </c>
      <c r="P935" s="161">
        <v>951.98019999999997</v>
      </c>
      <c r="Q935" s="161">
        <v>60.1</v>
      </c>
      <c r="R935" s="162">
        <v>6.8</v>
      </c>
      <c r="S935" s="164">
        <f t="shared" si="418"/>
        <v>-87.519800000000032</v>
      </c>
      <c r="T935" s="161">
        <f t="shared" si="418"/>
        <v>0</v>
      </c>
      <c r="U935" s="161">
        <f t="shared" si="418"/>
        <v>-87.519800000000032</v>
      </c>
      <c r="V935" s="161">
        <f t="shared" si="418"/>
        <v>0</v>
      </c>
      <c r="W935" s="163">
        <f t="shared" si="418"/>
        <v>0</v>
      </c>
      <c r="X935" s="160">
        <f t="shared" si="399"/>
        <v>95.466234977206796</v>
      </c>
      <c r="Y935" s="161">
        <f t="shared" si="399"/>
        <v>100</v>
      </c>
      <c r="Z935" s="161">
        <f t="shared" si="399"/>
        <v>91.580586820586817</v>
      </c>
      <c r="AA935" s="161">
        <f t="shared" si="399"/>
        <v>100</v>
      </c>
      <c r="AB935" s="162">
        <f t="shared" si="399"/>
        <v>100</v>
      </c>
      <c r="AC935" s="165"/>
      <c r="AD935" s="166"/>
      <c r="AE935" s="167"/>
    </row>
    <row r="936" spans="1:31" ht="12.95" customHeight="1" x14ac:dyDescent="0.25">
      <c r="A936" s="171">
        <v>1831</v>
      </c>
      <c r="B936" s="158">
        <v>928</v>
      </c>
      <c r="C936" s="159" t="s">
        <v>1411</v>
      </c>
      <c r="D936" s="160">
        <f t="shared" si="413"/>
        <v>3486.6</v>
      </c>
      <c r="E936" s="161">
        <v>1209</v>
      </c>
      <c r="F936" s="161">
        <v>2277.6</v>
      </c>
      <c r="G936" s="161">
        <v>0</v>
      </c>
      <c r="H936" s="162">
        <v>0</v>
      </c>
      <c r="I936" s="160">
        <f t="shared" si="415"/>
        <v>3510.4</v>
      </c>
      <c r="J936" s="161">
        <v>1209</v>
      </c>
      <c r="K936" s="161">
        <v>2277.6</v>
      </c>
      <c r="L936" s="161">
        <v>0</v>
      </c>
      <c r="M936" s="163">
        <v>23.8</v>
      </c>
      <c r="N936" s="160">
        <f t="shared" si="425"/>
        <v>3509.1419000000001</v>
      </c>
      <c r="O936" s="161">
        <v>1209</v>
      </c>
      <c r="P936" s="161">
        <v>2276.3418999999999</v>
      </c>
      <c r="Q936" s="161">
        <v>0</v>
      </c>
      <c r="R936" s="162">
        <v>23.8</v>
      </c>
      <c r="S936" s="164">
        <f t="shared" si="418"/>
        <v>-1.2581000000000131</v>
      </c>
      <c r="T936" s="161">
        <f t="shared" si="418"/>
        <v>0</v>
      </c>
      <c r="U936" s="161">
        <f t="shared" si="418"/>
        <v>-1.2581000000000131</v>
      </c>
      <c r="V936" s="161">
        <f t="shared" si="418"/>
        <v>0</v>
      </c>
      <c r="W936" s="163">
        <f t="shared" si="418"/>
        <v>0</v>
      </c>
      <c r="X936" s="160">
        <f t="shared" si="399"/>
        <v>99.964160779398355</v>
      </c>
      <c r="Y936" s="161">
        <f t="shared" si="399"/>
        <v>100</v>
      </c>
      <c r="Z936" s="161">
        <f t="shared" si="399"/>
        <v>99.944762030207229</v>
      </c>
      <c r="AA936" s="161">
        <f t="shared" si="399"/>
        <v>0</v>
      </c>
      <c r="AB936" s="162">
        <f t="shared" si="399"/>
        <v>100</v>
      </c>
      <c r="AC936" s="165"/>
      <c r="AD936" s="166"/>
      <c r="AE936" s="167"/>
    </row>
    <row r="937" spans="1:31" ht="12.95" customHeight="1" x14ac:dyDescent="0.25">
      <c r="A937" s="171">
        <v>1832</v>
      </c>
      <c r="B937" s="158">
        <v>929</v>
      </c>
      <c r="C937" s="159" t="s">
        <v>2028</v>
      </c>
      <c r="D937" s="160">
        <f t="shared" si="413"/>
        <v>2576.6000000000004</v>
      </c>
      <c r="E937" s="161">
        <v>892.7</v>
      </c>
      <c r="F937" s="161">
        <v>1683.9</v>
      </c>
      <c r="G937" s="161">
        <v>0</v>
      </c>
      <c r="H937" s="162">
        <v>0</v>
      </c>
      <c r="I937" s="160">
        <f t="shared" si="415"/>
        <v>2584.7000000000003</v>
      </c>
      <c r="J937" s="161">
        <v>892.7</v>
      </c>
      <c r="K937" s="161">
        <v>1683.9</v>
      </c>
      <c r="L937" s="161">
        <v>0</v>
      </c>
      <c r="M937" s="163">
        <v>8.1</v>
      </c>
      <c r="N937" s="160">
        <f t="shared" si="425"/>
        <v>2448.6352999999999</v>
      </c>
      <c r="O937" s="161">
        <v>892.7</v>
      </c>
      <c r="P937" s="161">
        <v>1547.8353</v>
      </c>
      <c r="Q937" s="161">
        <v>0</v>
      </c>
      <c r="R937" s="162">
        <v>8.1</v>
      </c>
      <c r="S937" s="164">
        <f t="shared" si="418"/>
        <v>-136.06470000000036</v>
      </c>
      <c r="T937" s="161">
        <f t="shared" si="418"/>
        <v>0</v>
      </c>
      <c r="U937" s="161">
        <f t="shared" si="418"/>
        <v>-136.06470000000013</v>
      </c>
      <c r="V937" s="161">
        <f t="shared" si="418"/>
        <v>0</v>
      </c>
      <c r="W937" s="163">
        <f t="shared" si="418"/>
        <v>0</v>
      </c>
      <c r="X937" s="160">
        <f t="shared" si="399"/>
        <v>94.735764305335223</v>
      </c>
      <c r="Y937" s="161">
        <f t="shared" si="399"/>
        <v>100</v>
      </c>
      <c r="Z937" s="161">
        <f t="shared" si="399"/>
        <v>91.919668626402981</v>
      </c>
      <c r="AA937" s="161">
        <f t="shared" si="399"/>
        <v>0</v>
      </c>
      <c r="AB937" s="162">
        <f t="shared" si="399"/>
        <v>100</v>
      </c>
      <c r="AC937" s="165"/>
      <c r="AD937" s="166"/>
      <c r="AE937" s="167"/>
    </row>
    <row r="938" spans="1:31" ht="12.95" customHeight="1" x14ac:dyDescent="0.25">
      <c r="A938" s="171">
        <v>1834</v>
      </c>
      <c r="B938" s="158">
        <v>930</v>
      </c>
      <c r="C938" s="159" t="s">
        <v>2029</v>
      </c>
      <c r="D938" s="160">
        <f t="shared" si="413"/>
        <v>4083.6</v>
      </c>
      <c r="E938" s="161">
        <v>1224.3</v>
      </c>
      <c r="F938" s="161">
        <v>2606.9</v>
      </c>
      <c r="G938" s="161">
        <v>252.4</v>
      </c>
      <c r="H938" s="162">
        <v>0</v>
      </c>
      <c r="I938" s="160">
        <f t="shared" si="415"/>
        <v>4116.2</v>
      </c>
      <c r="J938" s="161">
        <v>1224.3</v>
      </c>
      <c r="K938" s="161">
        <v>2606.9</v>
      </c>
      <c r="L938" s="161">
        <v>252.4</v>
      </c>
      <c r="M938" s="163">
        <v>32.599999999999994</v>
      </c>
      <c r="N938" s="160">
        <f t="shared" si="425"/>
        <v>4110.7098999999998</v>
      </c>
      <c r="O938" s="161">
        <v>1224.3</v>
      </c>
      <c r="P938" s="161">
        <v>2601.4099000000001</v>
      </c>
      <c r="Q938" s="161">
        <v>252.4</v>
      </c>
      <c r="R938" s="162">
        <v>32.599999999999994</v>
      </c>
      <c r="S938" s="164">
        <f t="shared" si="418"/>
        <v>-5.490099999999984</v>
      </c>
      <c r="T938" s="161">
        <f t="shared" si="418"/>
        <v>0</v>
      </c>
      <c r="U938" s="161">
        <f t="shared" si="418"/>
        <v>-5.490099999999984</v>
      </c>
      <c r="V938" s="161">
        <f t="shared" si="418"/>
        <v>0</v>
      </c>
      <c r="W938" s="163">
        <f t="shared" si="418"/>
        <v>0</v>
      </c>
      <c r="X938" s="160">
        <f t="shared" si="399"/>
        <v>99.866622127204707</v>
      </c>
      <c r="Y938" s="161">
        <f t="shared" si="399"/>
        <v>100</v>
      </c>
      <c r="Z938" s="161">
        <f t="shared" si="399"/>
        <v>99.789401204495761</v>
      </c>
      <c r="AA938" s="161">
        <f t="shared" si="399"/>
        <v>100</v>
      </c>
      <c r="AB938" s="162">
        <f t="shared" si="399"/>
        <v>100</v>
      </c>
      <c r="AC938" s="165"/>
      <c r="AD938" s="166"/>
      <c r="AE938" s="167"/>
    </row>
    <row r="939" spans="1:31" ht="12.95" customHeight="1" x14ac:dyDescent="0.25">
      <c r="A939" s="171">
        <v>1833</v>
      </c>
      <c r="B939" s="158">
        <v>931</v>
      </c>
      <c r="C939" s="159" t="s">
        <v>2030</v>
      </c>
      <c r="D939" s="160">
        <f t="shared" si="413"/>
        <v>4375.2999999999993</v>
      </c>
      <c r="E939" s="161">
        <v>1425.1</v>
      </c>
      <c r="F939" s="161">
        <v>2931.7</v>
      </c>
      <c r="G939" s="161">
        <v>18.5</v>
      </c>
      <c r="H939" s="162">
        <v>0</v>
      </c>
      <c r="I939" s="160">
        <f t="shared" si="415"/>
        <v>4416.0999999999995</v>
      </c>
      <c r="J939" s="161">
        <v>1425.1</v>
      </c>
      <c r="K939" s="161">
        <v>2931.7</v>
      </c>
      <c r="L939" s="161">
        <v>18.5</v>
      </c>
      <c r="M939" s="163">
        <v>40.799999999999997</v>
      </c>
      <c r="N939" s="160">
        <f t="shared" si="425"/>
        <v>3934.4987000000001</v>
      </c>
      <c r="O939" s="161">
        <v>1425.1</v>
      </c>
      <c r="P939" s="161">
        <v>2450.0987</v>
      </c>
      <c r="Q939" s="161">
        <v>18.5</v>
      </c>
      <c r="R939" s="162">
        <v>40.799999999999997</v>
      </c>
      <c r="S939" s="164">
        <f t="shared" si="418"/>
        <v>-481.60129999999936</v>
      </c>
      <c r="T939" s="161">
        <f t="shared" si="418"/>
        <v>0</v>
      </c>
      <c r="U939" s="161">
        <f t="shared" si="418"/>
        <v>-481.60129999999981</v>
      </c>
      <c r="V939" s="161">
        <f t="shared" si="418"/>
        <v>0</v>
      </c>
      <c r="W939" s="163">
        <f t="shared" si="418"/>
        <v>0</v>
      </c>
      <c r="X939" s="160">
        <f t="shared" si="399"/>
        <v>89.094420416204358</v>
      </c>
      <c r="Y939" s="161">
        <f t="shared" si="399"/>
        <v>100</v>
      </c>
      <c r="Z939" s="161">
        <f t="shared" si="399"/>
        <v>83.572626803561079</v>
      </c>
      <c r="AA939" s="161">
        <f t="shared" si="399"/>
        <v>100</v>
      </c>
      <c r="AB939" s="162">
        <f t="shared" si="399"/>
        <v>100</v>
      </c>
      <c r="AC939" s="165"/>
      <c r="AD939" s="166"/>
      <c r="AE939" s="167"/>
    </row>
    <row r="940" spans="1:31" ht="12.95" customHeight="1" x14ac:dyDescent="0.25">
      <c r="A940" s="171">
        <v>1835</v>
      </c>
      <c r="B940" s="158">
        <v>932</v>
      </c>
      <c r="C940" s="159" t="s">
        <v>2031</v>
      </c>
      <c r="D940" s="160">
        <f t="shared" si="413"/>
        <v>6053.4</v>
      </c>
      <c r="E940" s="161">
        <v>1151.4000000000001</v>
      </c>
      <c r="F940" s="161">
        <v>4902</v>
      </c>
      <c r="G940" s="161">
        <v>0</v>
      </c>
      <c r="H940" s="162">
        <v>0</v>
      </c>
      <c r="I940" s="160">
        <f t="shared" si="415"/>
        <v>6111.4</v>
      </c>
      <c r="J940" s="161">
        <v>1151.4000000000001</v>
      </c>
      <c r="K940" s="161">
        <v>4902</v>
      </c>
      <c r="L940" s="161">
        <v>0</v>
      </c>
      <c r="M940" s="163">
        <v>58</v>
      </c>
      <c r="N940" s="160">
        <f t="shared" si="425"/>
        <v>5937.2584000000006</v>
      </c>
      <c r="O940" s="161">
        <v>1151.4000000000001</v>
      </c>
      <c r="P940" s="161">
        <v>4727.8584000000001</v>
      </c>
      <c r="Q940" s="161">
        <v>0</v>
      </c>
      <c r="R940" s="162">
        <v>58</v>
      </c>
      <c r="S940" s="164">
        <f t="shared" si="418"/>
        <v>-174.14159999999902</v>
      </c>
      <c r="T940" s="161">
        <f t="shared" si="418"/>
        <v>0</v>
      </c>
      <c r="U940" s="161">
        <f t="shared" si="418"/>
        <v>-174.14159999999993</v>
      </c>
      <c r="V940" s="161">
        <f t="shared" si="418"/>
        <v>0</v>
      </c>
      <c r="W940" s="163">
        <f t="shared" si="418"/>
        <v>0</v>
      </c>
      <c r="X940" s="160">
        <f t="shared" si="399"/>
        <v>97.150544883332799</v>
      </c>
      <c r="Y940" s="161">
        <f t="shared" si="399"/>
        <v>100</v>
      </c>
      <c r="Z940" s="161">
        <f t="shared" si="399"/>
        <v>96.447539779681762</v>
      </c>
      <c r="AA940" s="161">
        <f t="shared" si="399"/>
        <v>0</v>
      </c>
      <c r="AB940" s="162">
        <f t="shared" si="399"/>
        <v>100</v>
      </c>
      <c r="AC940" s="165"/>
      <c r="AD940" s="166"/>
      <c r="AE940" s="167"/>
    </row>
    <row r="941" spans="1:31" ht="12.95" customHeight="1" x14ac:dyDescent="0.25">
      <c r="A941" s="171">
        <v>1836</v>
      </c>
      <c r="B941" s="158">
        <v>933</v>
      </c>
      <c r="C941" s="159" t="s">
        <v>2032</v>
      </c>
      <c r="D941" s="160">
        <f t="shared" si="413"/>
        <v>3696.7</v>
      </c>
      <c r="E941" s="161">
        <v>999.2</v>
      </c>
      <c r="F941" s="161">
        <v>2697.5</v>
      </c>
      <c r="G941" s="161">
        <v>0</v>
      </c>
      <c r="H941" s="162">
        <v>0</v>
      </c>
      <c r="I941" s="160">
        <f t="shared" si="415"/>
        <v>3767.7</v>
      </c>
      <c r="J941" s="161">
        <v>999.2</v>
      </c>
      <c r="K941" s="161">
        <v>2697.5</v>
      </c>
      <c r="L941" s="161">
        <v>0</v>
      </c>
      <c r="M941" s="163">
        <v>71</v>
      </c>
      <c r="N941" s="160">
        <f t="shared" si="425"/>
        <v>3759.6003000000001</v>
      </c>
      <c r="O941" s="161">
        <v>999.2</v>
      </c>
      <c r="P941" s="161">
        <v>2689.4002999999998</v>
      </c>
      <c r="Q941" s="161">
        <v>0</v>
      </c>
      <c r="R941" s="162">
        <v>71</v>
      </c>
      <c r="S941" s="164">
        <f t="shared" si="418"/>
        <v>-8.099699999999757</v>
      </c>
      <c r="T941" s="161">
        <f t="shared" si="418"/>
        <v>0</v>
      </c>
      <c r="U941" s="161">
        <f t="shared" si="418"/>
        <v>-8.0997000000002117</v>
      </c>
      <c r="V941" s="161">
        <f t="shared" si="418"/>
        <v>0</v>
      </c>
      <c r="W941" s="163">
        <f t="shared" si="418"/>
        <v>0</v>
      </c>
      <c r="X941" s="160">
        <f t="shared" si="399"/>
        <v>99.785022692889569</v>
      </c>
      <c r="Y941" s="161">
        <f t="shared" si="399"/>
        <v>100</v>
      </c>
      <c r="Z941" s="161">
        <f t="shared" si="399"/>
        <v>99.699733086190918</v>
      </c>
      <c r="AA941" s="161">
        <f t="shared" si="399"/>
        <v>0</v>
      </c>
      <c r="AB941" s="162">
        <f t="shared" si="399"/>
        <v>100</v>
      </c>
      <c r="AC941" s="165"/>
      <c r="AD941" s="166"/>
      <c r="AE941" s="167"/>
    </row>
    <row r="942" spans="1:31" ht="12.95" customHeight="1" x14ac:dyDescent="0.25">
      <c r="A942" s="171">
        <v>1837</v>
      </c>
      <c r="B942" s="158">
        <v>934</v>
      </c>
      <c r="C942" s="159" t="s">
        <v>2033</v>
      </c>
      <c r="D942" s="160">
        <f t="shared" si="413"/>
        <v>4514.3</v>
      </c>
      <c r="E942" s="161">
        <v>1089.5999999999999</v>
      </c>
      <c r="F942" s="161">
        <v>3284.4</v>
      </c>
      <c r="G942" s="161">
        <v>140.30000000000001</v>
      </c>
      <c r="H942" s="162">
        <v>0</v>
      </c>
      <c r="I942" s="160">
        <f t="shared" si="415"/>
        <v>4574.9000000000005</v>
      </c>
      <c r="J942" s="161">
        <v>1089.5999999999999</v>
      </c>
      <c r="K942" s="161">
        <v>3284.4</v>
      </c>
      <c r="L942" s="161">
        <v>140.30000000000001</v>
      </c>
      <c r="M942" s="163">
        <v>60.6</v>
      </c>
      <c r="N942" s="160">
        <f t="shared" si="425"/>
        <v>4501.9000000000005</v>
      </c>
      <c r="O942" s="161">
        <v>1089.5999999999999</v>
      </c>
      <c r="P942" s="161">
        <v>3211.4</v>
      </c>
      <c r="Q942" s="161">
        <v>140.30000000000001</v>
      </c>
      <c r="R942" s="162">
        <v>60.6</v>
      </c>
      <c r="S942" s="164">
        <f t="shared" si="418"/>
        <v>-73</v>
      </c>
      <c r="T942" s="161">
        <f t="shared" si="418"/>
        <v>0</v>
      </c>
      <c r="U942" s="161">
        <f t="shared" si="418"/>
        <v>-73</v>
      </c>
      <c r="V942" s="161">
        <f t="shared" si="418"/>
        <v>0</v>
      </c>
      <c r="W942" s="163">
        <f t="shared" si="418"/>
        <v>0</v>
      </c>
      <c r="X942" s="160">
        <f t="shared" si="399"/>
        <v>98.404336706813268</v>
      </c>
      <c r="Y942" s="161">
        <f t="shared" si="399"/>
        <v>100</v>
      </c>
      <c r="Z942" s="161">
        <f t="shared" si="399"/>
        <v>97.777371818292536</v>
      </c>
      <c r="AA942" s="161">
        <f t="shared" si="399"/>
        <v>100</v>
      </c>
      <c r="AB942" s="162">
        <f t="shared" si="399"/>
        <v>100</v>
      </c>
      <c r="AC942" s="165"/>
      <c r="AD942" s="166"/>
      <c r="AE942" s="167"/>
    </row>
    <row r="943" spans="1:31" ht="12.95" customHeight="1" x14ac:dyDescent="0.25">
      <c r="A943" s="171">
        <v>1838</v>
      </c>
      <c r="B943" s="158">
        <v>935</v>
      </c>
      <c r="C943" s="159" t="s">
        <v>2034</v>
      </c>
      <c r="D943" s="160">
        <f t="shared" si="413"/>
        <v>5444</v>
      </c>
      <c r="E943" s="161">
        <v>1358.2</v>
      </c>
      <c r="F943" s="161">
        <v>4085.8</v>
      </c>
      <c r="G943" s="161">
        <v>0</v>
      </c>
      <c r="H943" s="162">
        <v>0</v>
      </c>
      <c r="I943" s="160">
        <f t="shared" si="415"/>
        <v>5502.4</v>
      </c>
      <c r="J943" s="161">
        <v>1358.2</v>
      </c>
      <c r="K943" s="161">
        <v>4085.8</v>
      </c>
      <c r="L943" s="161">
        <v>0</v>
      </c>
      <c r="M943" s="163">
        <v>58.4</v>
      </c>
      <c r="N943" s="160">
        <f t="shared" si="425"/>
        <v>5343.8571999999995</v>
      </c>
      <c r="O943" s="161">
        <v>1358.2</v>
      </c>
      <c r="P943" s="161">
        <v>3927.2572</v>
      </c>
      <c r="Q943" s="161">
        <v>0</v>
      </c>
      <c r="R943" s="162">
        <v>58.4</v>
      </c>
      <c r="S943" s="164">
        <f t="shared" si="418"/>
        <v>-158.54280000000017</v>
      </c>
      <c r="T943" s="161">
        <f t="shared" si="418"/>
        <v>0</v>
      </c>
      <c r="U943" s="161">
        <f t="shared" si="418"/>
        <v>-158.54280000000017</v>
      </c>
      <c r="V943" s="161">
        <f t="shared" si="418"/>
        <v>0</v>
      </c>
      <c r="W943" s="163">
        <f t="shared" si="418"/>
        <v>0</v>
      </c>
      <c r="X943" s="160">
        <f t="shared" si="399"/>
        <v>97.118660947949991</v>
      </c>
      <c r="Y943" s="161">
        <f t="shared" si="399"/>
        <v>100</v>
      </c>
      <c r="Z943" s="161">
        <f t="shared" si="399"/>
        <v>96.119663223848448</v>
      </c>
      <c r="AA943" s="161">
        <f t="shared" si="399"/>
        <v>0</v>
      </c>
      <c r="AB943" s="162">
        <f t="shared" si="399"/>
        <v>100</v>
      </c>
      <c r="AC943" s="165"/>
      <c r="AD943" s="166"/>
      <c r="AE943" s="167"/>
    </row>
    <row r="944" spans="1:31" ht="12.95" customHeight="1" x14ac:dyDescent="0.25">
      <c r="A944" s="171">
        <v>1839</v>
      </c>
      <c r="B944" s="158">
        <v>936</v>
      </c>
      <c r="C944" s="159" t="s">
        <v>2035</v>
      </c>
      <c r="D944" s="160">
        <f t="shared" si="413"/>
        <v>5182</v>
      </c>
      <c r="E944" s="161">
        <v>1286.2</v>
      </c>
      <c r="F944" s="161">
        <v>3718.1</v>
      </c>
      <c r="G944" s="161">
        <v>177.7</v>
      </c>
      <c r="H944" s="162">
        <v>0</v>
      </c>
      <c r="I944" s="160">
        <f t="shared" si="415"/>
        <v>5218.1000000000004</v>
      </c>
      <c r="J944" s="161">
        <v>1286.2</v>
      </c>
      <c r="K944" s="161">
        <v>3718.1</v>
      </c>
      <c r="L944" s="161">
        <v>177.7</v>
      </c>
      <c r="M944" s="163">
        <v>36.1</v>
      </c>
      <c r="N944" s="160">
        <f t="shared" si="425"/>
        <v>5215.8279000000002</v>
      </c>
      <c r="O944" s="161">
        <v>1286.2</v>
      </c>
      <c r="P944" s="161">
        <v>3715.8279000000002</v>
      </c>
      <c r="Q944" s="161">
        <v>177.7</v>
      </c>
      <c r="R944" s="162">
        <v>36.1</v>
      </c>
      <c r="S944" s="164">
        <f t="shared" si="418"/>
        <v>-2.2721000000001368</v>
      </c>
      <c r="T944" s="161">
        <f t="shared" si="418"/>
        <v>0</v>
      </c>
      <c r="U944" s="161">
        <f t="shared" si="418"/>
        <v>-2.272099999999682</v>
      </c>
      <c r="V944" s="161">
        <f t="shared" si="418"/>
        <v>0</v>
      </c>
      <c r="W944" s="163">
        <f t="shared" si="418"/>
        <v>0</v>
      </c>
      <c r="X944" s="160">
        <f t="shared" si="399"/>
        <v>99.956457331212505</v>
      </c>
      <c r="Y944" s="161">
        <f t="shared" si="399"/>
        <v>100</v>
      </c>
      <c r="Z944" s="161">
        <f t="shared" si="399"/>
        <v>99.938890831338597</v>
      </c>
      <c r="AA944" s="161">
        <f t="shared" si="399"/>
        <v>100</v>
      </c>
      <c r="AB944" s="162">
        <f t="shared" si="399"/>
        <v>100</v>
      </c>
      <c r="AC944" s="165"/>
      <c r="AD944" s="166"/>
      <c r="AE944" s="167"/>
    </row>
    <row r="945" spans="1:31" ht="12.95" customHeight="1" x14ac:dyDescent="0.25">
      <c r="A945" s="171">
        <v>1840</v>
      </c>
      <c r="B945" s="158">
        <v>937</v>
      </c>
      <c r="C945" s="159" t="s">
        <v>2036</v>
      </c>
      <c r="D945" s="160">
        <f t="shared" si="413"/>
        <v>1262.9000000000001</v>
      </c>
      <c r="E945" s="161">
        <v>491.2</v>
      </c>
      <c r="F945" s="161">
        <v>771.7</v>
      </c>
      <c r="G945" s="161">
        <v>0</v>
      </c>
      <c r="H945" s="162">
        <v>0</v>
      </c>
      <c r="I945" s="160">
        <f t="shared" si="415"/>
        <v>1269.9000000000001</v>
      </c>
      <c r="J945" s="161">
        <v>491.2</v>
      </c>
      <c r="K945" s="161">
        <v>771.7</v>
      </c>
      <c r="L945" s="161">
        <v>0</v>
      </c>
      <c r="M945" s="163">
        <v>7</v>
      </c>
      <c r="N945" s="160">
        <f t="shared" si="425"/>
        <v>1243.5029</v>
      </c>
      <c r="O945" s="161">
        <v>491.2</v>
      </c>
      <c r="P945" s="161">
        <v>745.30289999999991</v>
      </c>
      <c r="Q945" s="161">
        <v>0</v>
      </c>
      <c r="R945" s="162">
        <v>7</v>
      </c>
      <c r="S945" s="164">
        <f t="shared" si="418"/>
        <v>-26.397100000000137</v>
      </c>
      <c r="T945" s="161">
        <f t="shared" si="418"/>
        <v>0</v>
      </c>
      <c r="U945" s="161">
        <f t="shared" si="418"/>
        <v>-26.397100000000137</v>
      </c>
      <c r="V945" s="161">
        <f t="shared" si="418"/>
        <v>0</v>
      </c>
      <c r="W945" s="163">
        <f t="shared" si="418"/>
        <v>0</v>
      </c>
      <c r="X945" s="160">
        <f t="shared" si="399"/>
        <v>97.921324513741226</v>
      </c>
      <c r="Y945" s="161">
        <f t="shared" si="399"/>
        <v>100</v>
      </c>
      <c r="Z945" s="161">
        <f t="shared" si="399"/>
        <v>96.579357263185159</v>
      </c>
      <c r="AA945" s="161">
        <f t="shared" si="399"/>
        <v>0</v>
      </c>
      <c r="AB945" s="162">
        <f t="shared" si="399"/>
        <v>100</v>
      </c>
      <c r="AC945" s="165"/>
      <c r="AD945" s="166"/>
      <c r="AE945" s="167"/>
    </row>
    <row r="946" spans="1:31" ht="12.95" customHeight="1" x14ac:dyDescent="0.25">
      <c r="A946" s="171">
        <v>1841</v>
      </c>
      <c r="B946" s="158">
        <v>938</v>
      </c>
      <c r="C946" s="159" t="s">
        <v>2037</v>
      </c>
      <c r="D946" s="160">
        <f t="shared" si="413"/>
        <v>6688.2000000000007</v>
      </c>
      <c r="E946" s="161">
        <v>1348.6</v>
      </c>
      <c r="F946" s="161">
        <v>5339.6</v>
      </c>
      <c r="G946" s="161">
        <v>0</v>
      </c>
      <c r="H946" s="162">
        <v>0</v>
      </c>
      <c r="I946" s="160">
        <f t="shared" si="415"/>
        <v>6820.5000000000009</v>
      </c>
      <c r="J946" s="161">
        <v>1348.6</v>
      </c>
      <c r="K946" s="161">
        <v>5339.6</v>
      </c>
      <c r="L946" s="161">
        <v>0</v>
      </c>
      <c r="M946" s="163">
        <v>132.30000000000001</v>
      </c>
      <c r="N946" s="160">
        <f t="shared" si="425"/>
        <v>6094.3044</v>
      </c>
      <c r="O946" s="161">
        <v>1348.6</v>
      </c>
      <c r="P946" s="161">
        <v>4613.4044000000004</v>
      </c>
      <c r="Q946" s="161">
        <v>0</v>
      </c>
      <c r="R946" s="162">
        <v>132.30000000000001</v>
      </c>
      <c r="S946" s="164">
        <f t="shared" si="418"/>
        <v>-726.19560000000092</v>
      </c>
      <c r="T946" s="161">
        <f t="shared" si="418"/>
        <v>0</v>
      </c>
      <c r="U946" s="161">
        <f t="shared" si="418"/>
        <v>-726.19560000000001</v>
      </c>
      <c r="V946" s="161">
        <f t="shared" si="418"/>
        <v>0</v>
      </c>
      <c r="W946" s="163">
        <f t="shared" si="418"/>
        <v>0</v>
      </c>
      <c r="X946" s="160">
        <f t="shared" si="399"/>
        <v>89.352751264570031</v>
      </c>
      <c r="Y946" s="161">
        <f t="shared" si="399"/>
        <v>100</v>
      </c>
      <c r="Z946" s="161">
        <f t="shared" si="399"/>
        <v>86.39981272005393</v>
      </c>
      <c r="AA946" s="161">
        <f t="shared" si="399"/>
        <v>0</v>
      </c>
      <c r="AB946" s="162">
        <f t="shared" si="399"/>
        <v>100</v>
      </c>
      <c r="AC946" s="165"/>
      <c r="AD946" s="166"/>
      <c r="AE946" s="167"/>
    </row>
    <row r="947" spans="1:31" ht="12.95" customHeight="1" x14ac:dyDescent="0.25">
      <c r="A947" s="171">
        <v>1843</v>
      </c>
      <c r="B947" s="158">
        <v>939</v>
      </c>
      <c r="C947" s="159" t="s">
        <v>1575</v>
      </c>
      <c r="D947" s="160">
        <f t="shared" si="413"/>
        <v>2691</v>
      </c>
      <c r="E947" s="161">
        <v>334</v>
      </c>
      <c r="F947" s="161">
        <v>2357</v>
      </c>
      <c r="G947" s="161">
        <v>0</v>
      </c>
      <c r="H947" s="162">
        <v>0</v>
      </c>
      <c r="I947" s="160">
        <f t="shared" si="415"/>
        <v>2903.5</v>
      </c>
      <c r="J947" s="161">
        <v>334</v>
      </c>
      <c r="K947" s="161">
        <v>2357</v>
      </c>
      <c r="L947" s="161">
        <v>0</v>
      </c>
      <c r="M947" s="163">
        <v>212.5</v>
      </c>
      <c r="N947" s="160">
        <f t="shared" si="425"/>
        <v>2726.4560000000001</v>
      </c>
      <c r="O947" s="161">
        <v>334</v>
      </c>
      <c r="P947" s="161">
        <v>2179.9560000000001</v>
      </c>
      <c r="Q947" s="161">
        <v>0</v>
      </c>
      <c r="R947" s="162">
        <v>212.5</v>
      </c>
      <c r="S947" s="164">
        <f t="shared" si="418"/>
        <v>-177.04399999999987</v>
      </c>
      <c r="T947" s="161">
        <f t="shared" si="418"/>
        <v>0</v>
      </c>
      <c r="U947" s="161">
        <f t="shared" si="418"/>
        <v>-177.04399999999987</v>
      </c>
      <c r="V947" s="161">
        <f t="shared" si="418"/>
        <v>0</v>
      </c>
      <c r="W947" s="163">
        <f t="shared" si="418"/>
        <v>0</v>
      </c>
      <c r="X947" s="160">
        <f t="shared" si="399"/>
        <v>93.902393662820742</v>
      </c>
      <c r="Y947" s="161">
        <f t="shared" si="399"/>
        <v>100</v>
      </c>
      <c r="Z947" s="161">
        <f t="shared" si="399"/>
        <v>92.488587187102254</v>
      </c>
      <c r="AA947" s="161">
        <f t="shared" si="399"/>
        <v>0</v>
      </c>
      <c r="AB947" s="162">
        <f t="shared" si="399"/>
        <v>100</v>
      </c>
      <c r="AC947" s="165"/>
      <c r="AD947" s="166"/>
      <c r="AE947" s="167"/>
    </row>
    <row r="948" spans="1:31" ht="12.95" customHeight="1" x14ac:dyDescent="0.25">
      <c r="A948" s="171">
        <v>1844</v>
      </c>
      <c r="B948" s="158">
        <v>940</v>
      </c>
      <c r="C948" s="159" t="s">
        <v>2038</v>
      </c>
      <c r="D948" s="160">
        <f t="shared" si="413"/>
        <v>4434</v>
      </c>
      <c r="E948" s="161">
        <v>758.7</v>
      </c>
      <c r="F948" s="161">
        <v>3675.3</v>
      </c>
      <c r="G948" s="161">
        <v>0</v>
      </c>
      <c r="H948" s="162">
        <v>0</v>
      </c>
      <c r="I948" s="160">
        <f t="shared" si="415"/>
        <v>4503.6000000000004</v>
      </c>
      <c r="J948" s="161">
        <v>758.7</v>
      </c>
      <c r="K948" s="161">
        <v>3675.3</v>
      </c>
      <c r="L948" s="161">
        <v>0</v>
      </c>
      <c r="M948" s="163">
        <v>69.599999999999994</v>
      </c>
      <c r="N948" s="160">
        <f t="shared" si="425"/>
        <v>4496.4988000000003</v>
      </c>
      <c r="O948" s="161">
        <v>758.7</v>
      </c>
      <c r="P948" s="161">
        <v>3668.1988000000001</v>
      </c>
      <c r="Q948" s="161">
        <v>0</v>
      </c>
      <c r="R948" s="162">
        <v>69.599999999999994</v>
      </c>
      <c r="S948" s="164">
        <f t="shared" si="418"/>
        <v>-7.1012000000000626</v>
      </c>
      <c r="T948" s="161">
        <f t="shared" si="418"/>
        <v>0</v>
      </c>
      <c r="U948" s="161">
        <f t="shared" si="418"/>
        <v>-7.1012000000000626</v>
      </c>
      <c r="V948" s="161">
        <f t="shared" si="418"/>
        <v>0</v>
      </c>
      <c r="W948" s="163">
        <f t="shared" si="418"/>
        <v>0</v>
      </c>
      <c r="X948" s="160">
        <f t="shared" si="399"/>
        <v>99.842321698196997</v>
      </c>
      <c r="Y948" s="161">
        <f t="shared" si="399"/>
        <v>100</v>
      </c>
      <c r="Z948" s="161">
        <f t="shared" si="399"/>
        <v>99.806785840611639</v>
      </c>
      <c r="AA948" s="161">
        <f t="shared" si="399"/>
        <v>0</v>
      </c>
      <c r="AB948" s="162">
        <f t="shared" si="399"/>
        <v>100</v>
      </c>
      <c r="AC948" s="165"/>
      <c r="AD948" s="166"/>
      <c r="AE948" s="167"/>
    </row>
    <row r="949" spans="1:31" ht="12.95" customHeight="1" x14ac:dyDescent="0.25">
      <c r="A949" s="171">
        <v>1845</v>
      </c>
      <c r="B949" s="158">
        <v>941</v>
      </c>
      <c r="C949" s="159" t="s">
        <v>2039</v>
      </c>
      <c r="D949" s="160">
        <f t="shared" si="413"/>
        <v>3874.4</v>
      </c>
      <c r="E949" s="161">
        <v>436.9</v>
      </c>
      <c r="F949" s="161">
        <v>3437.5</v>
      </c>
      <c r="G949" s="161">
        <v>0</v>
      </c>
      <c r="H949" s="162">
        <v>0</v>
      </c>
      <c r="I949" s="160">
        <f t="shared" si="415"/>
        <v>4026</v>
      </c>
      <c r="J949" s="161">
        <v>436.9</v>
      </c>
      <c r="K949" s="161">
        <v>3437.5</v>
      </c>
      <c r="L949" s="161">
        <v>0</v>
      </c>
      <c r="M949" s="163">
        <v>151.6</v>
      </c>
      <c r="N949" s="160">
        <f t="shared" si="425"/>
        <v>4025.9960000000001</v>
      </c>
      <c r="O949" s="161">
        <v>436.9</v>
      </c>
      <c r="P949" s="161">
        <v>3437.4960000000001</v>
      </c>
      <c r="Q949" s="161">
        <v>0</v>
      </c>
      <c r="R949" s="162">
        <v>151.6</v>
      </c>
      <c r="S949" s="164">
        <f t="shared" si="418"/>
        <v>-3.9999999999054126E-3</v>
      </c>
      <c r="T949" s="161">
        <f t="shared" si="418"/>
        <v>0</v>
      </c>
      <c r="U949" s="161">
        <f t="shared" si="418"/>
        <v>-3.9999999999054126E-3</v>
      </c>
      <c r="V949" s="161">
        <f t="shared" si="418"/>
        <v>0</v>
      </c>
      <c r="W949" s="163">
        <f t="shared" si="418"/>
        <v>0</v>
      </c>
      <c r="X949" s="160">
        <f t="shared" si="399"/>
        <v>99.999900645802285</v>
      </c>
      <c r="Y949" s="161">
        <f t="shared" si="399"/>
        <v>100</v>
      </c>
      <c r="Z949" s="161">
        <f t="shared" si="399"/>
        <v>99.999883636363634</v>
      </c>
      <c r="AA949" s="161">
        <f t="shared" si="399"/>
        <v>0</v>
      </c>
      <c r="AB949" s="162">
        <f t="shared" si="399"/>
        <v>100</v>
      </c>
      <c r="AC949" s="165"/>
      <c r="AD949" s="166"/>
      <c r="AE949" s="167"/>
    </row>
    <row r="950" spans="1:31" ht="12.95" customHeight="1" x14ac:dyDescent="0.25">
      <c r="A950" s="171">
        <v>1846</v>
      </c>
      <c r="B950" s="158">
        <v>942</v>
      </c>
      <c r="C950" s="159" t="s">
        <v>2040</v>
      </c>
      <c r="D950" s="160">
        <f t="shared" si="413"/>
        <v>4779.5</v>
      </c>
      <c r="E950" s="161">
        <v>1223.9000000000001</v>
      </c>
      <c r="F950" s="161">
        <v>3555.6</v>
      </c>
      <c r="G950" s="161">
        <v>0</v>
      </c>
      <c r="H950" s="162">
        <v>0</v>
      </c>
      <c r="I950" s="160">
        <f t="shared" si="415"/>
        <v>4842.3999999999996</v>
      </c>
      <c r="J950" s="161">
        <v>1223.9000000000001</v>
      </c>
      <c r="K950" s="161">
        <v>3555.6000000000004</v>
      </c>
      <c r="L950" s="161">
        <v>0</v>
      </c>
      <c r="M950" s="163">
        <v>62.9</v>
      </c>
      <c r="N950" s="160">
        <f t="shared" si="425"/>
        <v>4621.4220999999998</v>
      </c>
      <c r="O950" s="161">
        <v>1223.9000000000001</v>
      </c>
      <c r="P950" s="161">
        <v>3334.6221</v>
      </c>
      <c r="Q950" s="161">
        <v>0</v>
      </c>
      <c r="R950" s="162">
        <v>62.9</v>
      </c>
      <c r="S950" s="164">
        <f t="shared" si="418"/>
        <v>-220.97789999999986</v>
      </c>
      <c r="T950" s="161">
        <f t="shared" si="418"/>
        <v>0</v>
      </c>
      <c r="U950" s="161">
        <f t="shared" si="418"/>
        <v>-220.97790000000032</v>
      </c>
      <c r="V950" s="161">
        <f t="shared" si="418"/>
        <v>0</v>
      </c>
      <c r="W950" s="163">
        <f t="shared" si="418"/>
        <v>0</v>
      </c>
      <c r="X950" s="160">
        <f t="shared" si="399"/>
        <v>95.436603750206515</v>
      </c>
      <c r="Y950" s="161">
        <f t="shared" si="399"/>
        <v>100</v>
      </c>
      <c r="Z950" s="161">
        <f t="shared" si="399"/>
        <v>93.785074249071869</v>
      </c>
      <c r="AA950" s="161">
        <f t="shared" si="399"/>
        <v>0</v>
      </c>
      <c r="AB950" s="162">
        <f t="shared" si="399"/>
        <v>100</v>
      </c>
      <c r="AC950" s="165"/>
      <c r="AD950" s="166"/>
      <c r="AE950" s="167"/>
    </row>
    <row r="951" spans="1:31" ht="12.95" customHeight="1" x14ac:dyDescent="0.25">
      <c r="A951" s="171">
        <v>1847</v>
      </c>
      <c r="B951" s="158">
        <v>943</v>
      </c>
      <c r="C951" s="159" t="s">
        <v>2041</v>
      </c>
      <c r="D951" s="160">
        <f t="shared" si="413"/>
        <v>1938</v>
      </c>
      <c r="E951" s="161">
        <v>788.5</v>
      </c>
      <c r="F951" s="161">
        <v>1149.5</v>
      </c>
      <c r="G951" s="161">
        <v>0</v>
      </c>
      <c r="H951" s="162">
        <v>0</v>
      </c>
      <c r="I951" s="160">
        <f t="shared" si="415"/>
        <v>1945.2</v>
      </c>
      <c r="J951" s="161">
        <v>788.5</v>
      </c>
      <c r="K951" s="161">
        <v>1149.5</v>
      </c>
      <c r="L951" s="161">
        <v>0</v>
      </c>
      <c r="M951" s="163">
        <v>7.2</v>
      </c>
      <c r="N951" s="160">
        <f t="shared" si="425"/>
        <v>1901.7199000000001</v>
      </c>
      <c r="O951" s="161">
        <v>788.5</v>
      </c>
      <c r="P951" s="161">
        <v>1106.0199</v>
      </c>
      <c r="Q951" s="161">
        <v>0</v>
      </c>
      <c r="R951" s="162">
        <v>7.2</v>
      </c>
      <c r="S951" s="164">
        <f t="shared" si="418"/>
        <v>-43.480099999999993</v>
      </c>
      <c r="T951" s="161">
        <f t="shared" si="418"/>
        <v>0</v>
      </c>
      <c r="U951" s="161">
        <f t="shared" si="418"/>
        <v>-43.480099999999993</v>
      </c>
      <c r="V951" s="161">
        <f t="shared" si="418"/>
        <v>0</v>
      </c>
      <c r="W951" s="163">
        <f t="shared" si="418"/>
        <v>0</v>
      </c>
      <c r="X951" s="160">
        <f t="shared" si="399"/>
        <v>97.764749126053871</v>
      </c>
      <c r="Y951" s="161">
        <f t="shared" si="399"/>
        <v>100</v>
      </c>
      <c r="Z951" s="161">
        <f t="shared" si="399"/>
        <v>96.217477163984341</v>
      </c>
      <c r="AA951" s="161">
        <f t="shared" si="399"/>
        <v>0</v>
      </c>
      <c r="AB951" s="162">
        <f t="shared" si="399"/>
        <v>100</v>
      </c>
      <c r="AC951" s="165"/>
      <c r="AD951" s="166"/>
      <c r="AE951" s="167"/>
    </row>
    <row r="952" spans="1:31" ht="12.95" customHeight="1" x14ac:dyDescent="0.25">
      <c r="A952" s="171">
        <v>1848</v>
      </c>
      <c r="B952" s="158">
        <v>944</v>
      </c>
      <c r="C952" s="159" t="s">
        <v>2042</v>
      </c>
      <c r="D952" s="160">
        <f t="shared" si="413"/>
        <v>4939</v>
      </c>
      <c r="E952" s="161">
        <v>1266.5999999999999</v>
      </c>
      <c r="F952" s="161">
        <v>3672.4</v>
      </c>
      <c r="G952" s="161">
        <v>0</v>
      </c>
      <c r="H952" s="162">
        <v>0</v>
      </c>
      <c r="I952" s="160">
        <f t="shared" si="415"/>
        <v>4983.5</v>
      </c>
      <c r="J952" s="161">
        <v>1266.5999999999999</v>
      </c>
      <c r="K952" s="161">
        <v>3672.3999999999996</v>
      </c>
      <c r="L952" s="161">
        <v>0</v>
      </c>
      <c r="M952" s="163">
        <v>44.5</v>
      </c>
      <c r="N952" s="160">
        <f t="shared" si="425"/>
        <v>4941.9332999999997</v>
      </c>
      <c r="O952" s="161">
        <v>1266.5999999999999</v>
      </c>
      <c r="P952" s="161">
        <v>3630.8332999999998</v>
      </c>
      <c r="Q952" s="161">
        <v>0</v>
      </c>
      <c r="R952" s="162">
        <v>44.5</v>
      </c>
      <c r="S952" s="164">
        <f t="shared" si="418"/>
        <v>-41.56670000000031</v>
      </c>
      <c r="T952" s="161">
        <f t="shared" si="418"/>
        <v>0</v>
      </c>
      <c r="U952" s="161">
        <f t="shared" si="418"/>
        <v>-41.566699999999855</v>
      </c>
      <c r="V952" s="161">
        <f t="shared" si="418"/>
        <v>0</v>
      </c>
      <c r="W952" s="163">
        <f t="shared" si="418"/>
        <v>0</v>
      </c>
      <c r="X952" s="160">
        <f t="shared" si="399"/>
        <v>99.165913514598174</v>
      </c>
      <c r="Y952" s="161">
        <f t="shared" si="399"/>
        <v>100</v>
      </c>
      <c r="Z952" s="161">
        <f t="shared" si="399"/>
        <v>98.868132556366419</v>
      </c>
      <c r="AA952" s="161">
        <f t="shared" si="399"/>
        <v>0</v>
      </c>
      <c r="AB952" s="162">
        <f t="shared" si="399"/>
        <v>100</v>
      </c>
      <c r="AC952" s="165"/>
      <c r="AD952" s="166"/>
      <c r="AE952" s="167"/>
    </row>
    <row r="953" spans="1:31" ht="12.95" customHeight="1" x14ac:dyDescent="0.25">
      <c r="A953" s="171">
        <v>1842</v>
      </c>
      <c r="B953" s="158">
        <v>945</v>
      </c>
      <c r="C953" s="159" t="s">
        <v>2026</v>
      </c>
      <c r="D953" s="160">
        <f t="shared" si="413"/>
        <v>11526.5</v>
      </c>
      <c r="E953" s="161">
        <v>935.8</v>
      </c>
      <c r="F953" s="161">
        <v>10590.7</v>
      </c>
      <c r="G953" s="161">
        <v>0</v>
      </c>
      <c r="H953" s="162">
        <v>0</v>
      </c>
      <c r="I953" s="160">
        <f t="shared" si="415"/>
        <v>12069.399999999998</v>
      </c>
      <c r="J953" s="161">
        <v>935.8</v>
      </c>
      <c r="K953" s="161">
        <v>10590.699999999999</v>
      </c>
      <c r="L953" s="161">
        <v>0</v>
      </c>
      <c r="M953" s="163">
        <v>542.9</v>
      </c>
      <c r="N953" s="160">
        <f t="shared" si="425"/>
        <v>12069.399999999998</v>
      </c>
      <c r="O953" s="161">
        <v>935.8</v>
      </c>
      <c r="P953" s="161">
        <v>10590.699999999999</v>
      </c>
      <c r="Q953" s="161">
        <v>0</v>
      </c>
      <c r="R953" s="162">
        <v>542.9</v>
      </c>
      <c r="S953" s="164">
        <f t="shared" si="418"/>
        <v>0</v>
      </c>
      <c r="T953" s="161">
        <f t="shared" si="418"/>
        <v>0</v>
      </c>
      <c r="U953" s="161">
        <f t="shared" si="418"/>
        <v>0</v>
      </c>
      <c r="V953" s="161">
        <f t="shared" si="418"/>
        <v>0</v>
      </c>
      <c r="W953" s="163">
        <f t="shared" si="418"/>
        <v>0</v>
      </c>
      <c r="X953" s="160">
        <f t="shared" si="399"/>
        <v>100</v>
      </c>
      <c r="Y953" s="161">
        <f t="shared" si="399"/>
        <v>100</v>
      </c>
      <c r="Z953" s="161">
        <f t="shared" si="399"/>
        <v>100</v>
      </c>
      <c r="AA953" s="161">
        <f t="shared" si="399"/>
        <v>0</v>
      </c>
      <c r="AB953" s="162">
        <f t="shared" si="399"/>
        <v>100</v>
      </c>
      <c r="AC953" s="165"/>
      <c r="AD953" s="166"/>
      <c r="AE953" s="167"/>
    </row>
    <row r="954" spans="1:31" ht="12.95" customHeight="1" x14ac:dyDescent="0.25">
      <c r="A954" s="171">
        <v>1849</v>
      </c>
      <c r="B954" s="158">
        <v>946</v>
      </c>
      <c r="C954" s="159" t="s">
        <v>1690</v>
      </c>
      <c r="D954" s="160">
        <f t="shared" si="413"/>
        <v>2793.2</v>
      </c>
      <c r="E954" s="161">
        <v>973.4</v>
      </c>
      <c r="F954" s="161">
        <v>1819.8</v>
      </c>
      <c r="G954" s="161">
        <v>0</v>
      </c>
      <c r="H954" s="162">
        <v>0</v>
      </c>
      <c r="I954" s="160">
        <f t="shared" si="415"/>
        <v>2814.7000000000003</v>
      </c>
      <c r="J954" s="161">
        <v>973.4</v>
      </c>
      <c r="K954" s="161">
        <v>1819.8000000000002</v>
      </c>
      <c r="L954" s="161">
        <v>0</v>
      </c>
      <c r="M954" s="163">
        <v>21.5</v>
      </c>
      <c r="N954" s="160">
        <f t="shared" si="425"/>
        <v>2808.1842999999999</v>
      </c>
      <c r="O954" s="161">
        <v>973.4</v>
      </c>
      <c r="P954" s="161">
        <v>1813.2843</v>
      </c>
      <c r="Q954" s="161">
        <v>0</v>
      </c>
      <c r="R954" s="162">
        <v>21.5</v>
      </c>
      <c r="S954" s="164">
        <f t="shared" si="418"/>
        <v>-6.5157000000003791</v>
      </c>
      <c r="T954" s="161">
        <f t="shared" si="418"/>
        <v>0</v>
      </c>
      <c r="U954" s="161">
        <f t="shared" si="418"/>
        <v>-6.5157000000001517</v>
      </c>
      <c r="V954" s="161">
        <f t="shared" si="418"/>
        <v>0</v>
      </c>
      <c r="W954" s="163">
        <f t="shared" si="418"/>
        <v>0</v>
      </c>
      <c r="X954" s="160">
        <f t="shared" si="399"/>
        <v>99.768511741926304</v>
      </c>
      <c r="Y954" s="161">
        <f t="shared" si="399"/>
        <v>100</v>
      </c>
      <c r="Z954" s="161">
        <f t="shared" si="399"/>
        <v>99.641955159907667</v>
      </c>
      <c r="AA954" s="161">
        <f t="shared" si="399"/>
        <v>0</v>
      </c>
      <c r="AB954" s="162">
        <f t="shared" si="399"/>
        <v>100</v>
      </c>
      <c r="AC954" s="165"/>
      <c r="AD954" s="166"/>
      <c r="AE954" s="167"/>
    </row>
    <row r="955" spans="1:31" ht="12.95" customHeight="1" x14ac:dyDescent="0.25">
      <c r="A955" s="171">
        <v>1850</v>
      </c>
      <c r="B955" s="158">
        <v>947</v>
      </c>
      <c r="C955" s="159" t="s">
        <v>2043</v>
      </c>
      <c r="D955" s="160">
        <f t="shared" si="413"/>
        <v>9092.1</v>
      </c>
      <c r="E955" s="161">
        <v>1911.4</v>
      </c>
      <c r="F955" s="161">
        <v>7180.7</v>
      </c>
      <c r="G955" s="161">
        <v>0</v>
      </c>
      <c r="H955" s="162">
        <v>0</v>
      </c>
      <c r="I955" s="160">
        <f t="shared" si="415"/>
        <v>9207.5</v>
      </c>
      <c r="J955" s="161">
        <v>1911.4</v>
      </c>
      <c r="K955" s="161">
        <v>7180.7</v>
      </c>
      <c r="L955" s="161">
        <v>0</v>
      </c>
      <c r="M955" s="163">
        <v>115.4</v>
      </c>
      <c r="N955" s="160">
        <f t="shared" si="425"/>
        <v>8637.7393999999986</v>
      </c>
      <c r="O955" s="161">
        <v>1911.4</v>
      </c>
      <c r="P955" s="161">
        <v>6610.9393999999993</v>
      </c>
      <c r="Q955" s="161">
        <v>0</v>
      </c>
      <c r="R955" s="162">
        <v>115.4</v>
      </c>
      <c r="S955" s="164">
        <f t="shared" si="418"/>
        <v>-569.76060000000143</v>
      </c>
      <c r="T955" s="161">
        <f t="shared" si="418"/>
        <v>0</v>
      </c>
      <c r="U955" s="161">
        <f t="shared" si="418"/>
        <v>-569.76060000000052</v>
      </c>
      <c r="V955" s="161">
        <f t="shared" si="418"/>
        <v>0</v>
      </c>
      <c r="W955" s="163">
        <f t="shared" si="418"/>
        <v>0</v>
      </c>
      <c r="X955" s="160">
        <f t="shared" ref="X955:AB1018" si="426">IF(I955=0,0,N955/I955*100)</f>
        <v>93.811994569644298</v>
      </c>
      <c r="Y955" s="161">
        <f t="shared" si="426"/>
        <v>100</v>
      </c>
      <c r="Z955" s="161">
        <f t="shared" si="426"/>
        <v>92.06538916818694</v>
      </c>
      <c r="AA955" s="161">
        <f t="shared" si="426"/>
        <v>0</v>
      </c>
      <c r="AB955" s="162">
        <f t="shared" si="426"/>
        <v>100</v>
      </c>
      <c r="AC955" s="165"/>
      <c r="AD955" s="166"/>
      <c r="AE955" s="167"/>
    </row>
    <row r="956" spans="1:31" ht="12.95" customHeight="1" x14ac:dyDescent="0.25">
      <c r="A956" s="171">
        <v>1851</v>
      </c>
      <c r="B956" s="158">
        <v>948</v>
      </c>
      <c r="C956" s="159" t="s">
        <v>2044</v>
      </c>
      <c r="D956" s="160">
        <f t="shared" si="413"/>
        <v>3371.4</v>
      </c>
      <c r="E956" s="161">
        <v>886.1</v>
      </c>
      <c r="F956" s="161">
        <v>2485.3000000000002</v>
      </c>
      <c r="G956" s="161">
        <v>0</v>
      </c>
      <c r="H956" s="162">
        <v>0</v>
      </c>
      <c r="I956" s="160">
        <f t="shared" si="415"/>
        <v>3417.7000000000003</v>
      </c>
      <c r="J956" s="161">
        <v>886.1</v>
      </c>
      <c r="K956" s="161">
        <v>2485.3000000000002</v>
      </c>
      <c r="L956" s="161">
        <v>0</v>
      </c>
      <c r="M956" s="163">
        <v>46.3</v>
      </c>
      <c r="N956" s="160">
        <f t="shared" si="425"/>
        <v>3406.0351000000001</v>
      </c>
      <c r="O956" s="161">
        <v>886.1</v>
      </c>
      <c r="P956" s="161">
        <v>2473.6351</v>
      </c>
      <c r="Q956" s="161">
        <v>0</v>
      </c>
      <c r="R956" s="162">
        <v>46.3</v>
      </c>
      <c r="S956" s="164">
        <f t="shared" si="418"/>
        <v>-11.664900000000216</v>
      </c>
      <c r="T956" s="161">
        <f t="shared" si="418"/>
        <v>0</v>
      </c>
      <c r="U956" s="161">
        <f t="shared" si="418"/>
        <v>-11.664900000000216</v>
      </c>
      <c r="V956" s="161">
        <f t="shared" si="418"/>
        <v>0</v>
      </c>
      <c r="W956" s="163">
        <f t="shared" si="418"/>
        <v>0</v>
      </c>
      <c r="X956" s="160">
        <f t="shared" si="426"/>
        <v>99.65869151768733</v>
      </c>
      <c r="Y956" s="161">
        <f t="shared" si="426"/>
        <v>100</v>
      </c>
      <c r="Z956" s="161">
        <f t="shared" si="426"/>
        <v>99.530644187824407</v>
      </c>
      <c r="AA956" s="161">
        <f t="shared" si="426"/>
        <v>0</v>
      </c>
      <c r="AB956" s="162">
        <f t="shared" si="426"/>
        <v>100</v>
      </c>
      <c r="AC956" s="165"/>
      <c r="AD956" s="166"/>
      <c r="AE956" s="167"/>
    </row>
    <row r="957" spans="1:31" ht="12.95" customHeight="1" x14ac:dyDescent="0.25">
      <c r="A957" s="171">
        <v>1852</v>
      </c>
      <c r="B957" s="158">
        <v>949</v>
      </c>
      <c r="C957" s="159" t="s">
        <v>2045</v>
      </c>
      <c r="D957" s="160">
        <f t="shared" si="413"/>
        <v>4588.8999999999996</v>
      </c>
      <c r="E957" s="161">
        <v>1416</v>
      </c>
      <c r="F957" s="161">
        <v>3172.9</v>
      </c>
      <c r="G957" s="161">
        <v>0</v>
      </c>
      <c r="H957" s="162">
        <v>0</v>
      </c>
      <c r="I957" s="160">
        <f t="shared" si="415"/>
        <v>4631.8999999999996</v>
      </c>
      <c r="J957" s="161">
        <v>1416</v>
      </c>
      <c r="K957" s="161">
        <v>3172.9</v>
      </c>
      <c r="L957" s="161">
        <v>0</v>
      </c>
      <c r="M957" s="163">
        <v>43</v>
      </c>
      <c r="N957" s="160">
        <f t="shared" si="425"/>
        <v>4311.0042000000003</v>
      </c>
      <c r="O957" s="161">
        <v>1416</v>
      </c>
      <c r="P957" s="161">
        <v>2852.0042000000003</v>
      </c>
      <c r="Q957" s="161">
        <v>0</v>
      </c>
      <c r="R957" s="162">
        <v>43</v>
      </c>
      <c r="S957" s="164">
        <f t="shared" si="418"/>
        <v>-320.89579999999933</v>
      </c>
      <c r="T957" s="161">
        <f t="shared" si="418"/>
        <v>0</v>
      </c>
      <c r="U957" s="161">
        <f t="shared" si="418"/>
        <v>-320.89579999999978</v>
      </c>
      <c r="V957" s="161">
        <f t="shared" si="418"/>
        <v>0</v>
      </c>
      <c r="W957" s="163">
        <f t="shared" si="418"/>
        <v>0</v>
      </c>
      <c r="X957" s="160">
        <f t="shared" si="426"/>
        <v>93.072048187568839</v>
      </c>
      <c r="Y957" s="161">
        <f t="shared" si="426"/>
        <v>100</v>
      </c>
      <c r="Z957" s="161">
        <f t="shared" si="426"/>
        <v>89.886356330171139</v>
      </c>
      <c r="AA957" s="161">
        <f t="shared" si="426"/>
        <v>0</v>
      </c>
      <c r="AB957" s="162">
        <f t="shared" si="426"/>
        <v>100</v>
      </c>
      <c r="AC957" s="165"/>
      <c r="AD957" s="166"/>
      <c r="AE957" s="167"/>
    </row>
    <row r="958" spans="1:31" ht="7.5" customHeight="1" x14ac:dyDescent="0.25">
      <c r="A958" s="158"/>
      <c r="B958" s="158">
        <v>950</v>
      </c>
      <c r="C958" s="159"/>
      <c r="D958" s="160"/>
      <c r="E958" s="161"/>
      <c r="F958" s="161"/>
      <c r="G958" s="161"/>
      <c r="H958" s="162"/>
      <c r="I958" s="160"/>
      <c r="J958" s="161"/>
      <c r="K958" s="161"/>
      <c r="L958" s="161"/>
      <c r="M958" s="163">
        <v>0</v>
      </c>
      <c r="N958" s="160"/>
      <c r="O958" s="161"/>
      <c r="P958" s="161"/>
      <c r="Q958" s="161"/>
      <c r="R958" s="162"/>
      <c r="S958" s="164"/>
      <c r="T958" s="161"/>
      <c r="U958" s="161"/>
      <c r="V958" s="161"/>
      <c r="W958" s="163"/>
      <c r="X958" s="160"/>
      <c r="Y958" s="161"/>
      <c r="Z958" s="161"/>
      <c r="AA958" s="161"/>
      <c r="AB958" s="162"/>
      <c r="AC958" s="165"/>
      <c r="AD958" s="166"/>
      <c r="AE958" s="167"/>
    </row>
    <row r="959" spans="1:31" ht="12.95" customHeight="1" x14ac:dyDescent="0.25">
      <c r="A959" s="158"/>
      <c r="B959" s="158">
        <v>951</v>
      </c>
      <c r="C959" s="152" t="s">
        <v>1484</v>
      </c>
      <c r="D959" s="156">
        <f t="shared" ref="D959:D977" si="427">SUM(E959:H959)</f>
        <v>174139.7</v>
      </c>
      <c r="E959" s="153">
        <f>E960+E961</f>
        <v>38497.399999999994</v>
      </c>
      <c r="F959" s="153">
        <f t="shared" ref="F959:H959" si="428">F960+F961</f>
        <v>134505.60000000001</v>
      </c>
      <c r="G959" s="153">
        <f t="shared" si="428"/>
        <v>1136.7</v>
      </c>
      <c r="H959" s="154">
        <f t="shared" si="428"/>
        <v>0</v>
      </c>
      <c r="I959" s="156">
        <f t="shared" ref="I959:I977" si="429">SUM(J959:M959)</f>
        <v>181617.4</v>
      </c>
      <c r="J959" s="153">
        <f>J960+J961</f>
        <v>38497.399999999994</v>
      </c>
      <c r="K959" s="153">
        <f>K960+K961</f>
        <v>140585.9</v>
      </c>
      <c r="L959" s="153">
        <f t="shared" ref="L959:M959" si="430">L960+L961</f>
        <v>1136.7</v>
      </c>
      <c r="M959" s="155">
        <f t="shared" si="430"/>
        <v>1397.4</v>
      </c>
      <c r="N959" s="156">
        <f>N960+N961</f>
        <v>180230.84959999999</v>
      </c>
      <c r="O959" s="153">
        <f t="shared" ref="O959:R959" si="431">O960+O961</f>
        <v>38497.399999999994</v>
      </c>
      <c r="P959" s="153">
        <f t="shared" si="431"/>
        <v>139199.34959999999</v>
      </c>
      <c r="Q959" s="153">
        <f t="shared" si="431"/>
        <v>1136.7</v>
      </c>
      <c r="R959" s="154">
        <f t="shared" si="431"/>
        <v>1397.4</v>
      </c>
      <c r="S959" s="157">
        <f t="shared" ref="S959:W977" si="432">N959-I959</f>
        <v>-1386.5504000000074</v>
      </c>
      <c r="T959" s="153">
        <f t="shared" si="432"/>
        <v>0</v>
      </c>
      <c r="U959" s="153">
        <f t="shared" si="432"/>
        <v>-1386.5504000000074</v>
      </c>
      <c r="V959" s="153">
        <f t="shared" si="432"/>
        <v>0</v>
      </c>
      <c r="W959" s="155">
        <f t="shared" si="432"/>
        <v>0</v>
      </c>
      <c r="X959" s="156">
        <f t="shared" si="426"/>
        <v>99.236554206810581</v>
      </c>
      <c r="Y959" s="153">
        <f t="shared" si="426"/>
        <v>100</v>
      </c>
      <c r="Z959" s="153">
        <f t="shared" si="426"/>
        <v>99.013734378767708</v>
      </c>
      <c r="AA959" s="153">
        <f t="shared" si="426"/>
        <v>100</v>
      </c>
      <c r="AB959" s="154">
        <f t="shared" si="426"/>
        <v>100</v>
      </c>
      <c r="AC959" s="147"/>
      <c r="AD959" s="166"/>
      <c r="AE959" s="167"/>
    </row>
    <row r="960" spans="1:31" s="170" customFormat="1" ht="12.95" customHeight="1" x14ac:dyDescent="0.2">
      <c r="A960" s="158"/>
      <c r="B960" s="158">
        <v>952</v>
      </c>
      <c r="C960" s="152" t="s">
        <v>1287</v>
      </c>
      <c r="D960" s="156">
        <f t="shared" si="427"/>
        <v>114500.20000000001</v>
      </c>
      <c r="E960" s="153">
        <f>E962</f>
        <v>23067.8</v>
      </c>
      <c r="F960" s="153">
        <f t="shared" ref="F960:H960" si="433">F962</f>
        <v>90935.700000000012</v>
      </c>
      <c r="G960" s="153">
        <f t="shared" si="433"/>
        <v>496.7</v>
      </c>
      <c r="H960" s="154">
        <f t="shared" si="433"/>
        <v>0</v>
      </c>
      <c r="I960" s="156">
        <f t="shared" si="429"/>
        <v>121126.09999999999</v>
      </c>
      <c r="J960" s="153">
        <f>J962</f>
        <v>23067.8</v>
      </c>
      <c r="K960" s="153">
        <f>K962</f>
        <v>97295.299999999988</v>
      </c>
      <c r="L960" s="153">
        <f t="shared" ref="L960:M960" si="434">L962</f>
        <v>496.7</v>
      </c>
      <c r="M960" s="155">
        <f t="shared" si="434"/>
        <v>266.3</v>
      </c>
      <c r="N960" s="156">
        <f>N962</f>
        <v>120151.87539999999</v>
      </c>
      <c r="O960" s="153">
        <f t="shared" ref="O960:R960" si="435">O962</f>
        <v>23067.8</v>
      </c>
      <c r="P960" s="153">
        <f t="shared" si="435"/>
        <v>96321.075399999987</v>
      </c>
      <c r="Q960" s="153">
        <f t="shared" si="435"/>
        <v>496.7</v>
      </c>
      <c r="R960" s="154">
        <f t="shared" si="435"/>
        <v>266.3</v>
      </c>
      <c r="S960" s="157">
        <f t="shared" si="432"/>
        <v>-974.22460000000137</v>
      </c>
      <c r="T960" s="153">
        <f t="shared" si="432"/>
        <v>0</v>
      </c>
      <c r="U960" s="153">
        <f t="shared" si="432"/>
        <v>-974.22460000000137</v>
      </c>
      <c r="V960" s="153">
        <f t="shared" si="432"/>
        <v>0</v>
      </c>
      <c r="W960" s="155">
        <f t="shared" si="432"/>
        <v>0</v>
      </c>
      <c r="X960" s="156">
        <f t="shared" si="426"/>
        <v>99.195693909074919</v>
      </c>
      <c r="Y960" s="153">
        <f t="shared" si="426"/>
        <v>100</v>
      </c>
      <c r="Z960" s="153">
        <f t="shared" si="426"/>
        <v>98.998693050949015</v>
      </c>
      <c r="AA960" s="153">
        <f t="shared" si="426"/>
        <v>100</v>
      </c>
      <c r="AB960" s="154">
        <f t="shared" si="426"/>
        <v>100</v>
      </c>
      <c r="AC960" s="147"/>
      <c r="AD960" s="167"/>
      <c r="AE960" s="167"/>
    </row>
    <row r="961" spans="1:31" s="170" customFormat="1" ht="9.75" customHeight="1" x14ac:dyDescent="0.2">
      <c r="A961" s="158"/>
      <c r="B961" s="158">
        <v>953</v>
      </c>
      <c r="C961" s="152" t="s">
        <v>1288</v>
      </c>
      <c r="D961" s="156">
        <f t="shared" si="427"/>
        <v>59639.5</v>
      </c>
      <c r="E961" s="153">
        <f>SUM(E963:E977)</f>
        <v>15429.599999999999</v>
      </c>
      <c r="F961" s="153">
        <f t="shared" ref="F961:H961" si="436">SUM(F963:F977)</f>
        <v>43569.9</v>
      </c>
      <c r="G961" s="153">
        <f t="shared" si="436"/>
        <v>640</v>
      </c>
      <c r="H961" s="154">
        <f t="shared" si="436"/>
        <v>0</v>
      </c>
      <c r="I961" s="156">
        <f t="shared" si="429"/>
        <v>60491.299999999996</v>
      </c>
      <c r="J961" s="153">
        <f>SUM(J963:J977)</f>
        <v>15429.599999999999</v>
      </c>
      <c r="K961" s="153">
        <f>SUM(K963:K977)</f>
        <v>43290.6</v>
      </c>
      <c r="L961" s="153">
        <f t="shared" ref="L961:M961" si="437">SUM(L963:L977)</f>
        <v>640</v>
      </c>
      <c r="M961" s="155">
        <f t="shared" si="437"/>
        <v>1131.1000000000001</v>
      </c>
      <c r="N961" s="156">
        <f>SUM(N963:N977)</f>
        <v>60078.974200000004</v>
      </c>
      <c r="O961" s="153">
        <f t="shared" ref="O961:R961" si="438">SUM(O963:O977)</f>
        <v>15429.599999999999</v>
      </c>
      <c r="P961" s="153">
        <f t="shared" si="438"/>
        <v>42878.274199999993</v>
      </c>
      <c r="Q961" s="153">
        <f t="shared" si="438"/>
        <v>640</v>
      </c>
      <c r="R961" s="154">
        <f t="shared" si="438"/>
        <v>1131.1000000000001</v>
      </c>
      <c r="S961" s="157">
        <f t="shared" si="432"/>
        <v>-412.32579999999143</v>
      </c>
      <c r="T961" s="153">
        <f t="shared" si="432"/>
        <v>0</v>
      </c>
      <c r="U961" s="153">
        <f t="shared" si="432"/>
        <v>-412.32580000000598</v>
      </c>
      <c r="V961" s="153">
        <f t="shared" si="432"/>
        <v>0</v>
      </c>
      <c r="W961" s="155">
        <f t="shared" si="432"/>
        <v>0</v>
      </c>
      <c r="X961" s="156">
        <f t="shared" si="426"/>
        <v>99.318371732794645</v>
      </c>
      <c r="Y961" s="153">
        <f t="shared" si="426"/>
        <v>100</v>
      </c>
      <c r="Z961" s="153">
        <f t="shared" si="426"/>
        <v>99.047539650640076</v>
      </c>
      <c r="AA961" s="153">
        <f t="shared" si="426"/>
        <v>100</v>
      </c>
      <c r="AB961" s="154">
        <f t="shared" si="426"/>
        <v>100</v>
      </c>
      <c r="AC961" s="147"/>
      <c r="AD961" s="167"/>
      <c r="AE961" s="167"/>
    </row>
    <row r="962" spans="1:31" ht="12.95" customHeight="1" x14ac:dyDescent="0.25">
      <c r="A962" s="171">
        <v>1853</v>
      </c>
      <c r="B962" s="158">
        <v>954</v>
      </c>
      <c r="C962" s="159" t="s">
        <v>1313</v>
      </c>
      <c r="D962" s="160">
        <f t="shared" si="427"/>
        <v>114500.20000000001</v>
      </c>
      <c r="E962" s="161">
        <v>23067.8</v>
      </c>
      <c r="F962" s="161">
        <v>90935.700000000012</v>
      </c>
      <c r="G962" s="161">
        <v>496.7</v>
      </c>
      <c r="H962" s="162">
        <v>0</v>
      </c>
      <c r="I962" s="160">
        <f t="shared" si="429"/>
        <v>121126.09999999999</v>
      </c>
      <c r="J962" s="161">
        <v>23067.8</v>
      </c>
      <c r="K962" s="161">
        <v>97295.299999999988</v>
      </c>
      <c r="L962" s="161">
        <v>496.7</v>
      </c>
      <c r="M962" s="163">
        <v>266.3</v>
      </c>
      <c r="N962" s="160">
        <f t="shared" ref="N962:N977" si="439">SUM(O962:R962)</f>
        <v>120151.87539999999</v>
      </c>
      <c r="O962" s="161">
        <v>23067.8</v>
      </c>
      <c r="P962" s="161">
        <v>96321.075399999987</v>
      </c>
      <c r="Q962" s="161">
        <v>496.7</v>
      </c>
      <c r="R962" s="162">
        <v>266.3</v>
      </c>
      <c r="S962" s="164">
        <f t="shared" si="432"/>
        <v>-974.22460000000137</v>
      </c>
      <c r="T962" s="161">
        <f t="shared" si="432"/>
        <v>0</v>
      </c>
      <c r="U962" s="161">
        <f t="shared" si="432"/>
        <v>-974.22460000000137</v>
      </c>
      <c r="V962" s="161">
        <f t="shared" si="432"/>
        <v>0</v>
      </c>
      <c r="W962" s="163">
        <f t="shared" si="432"/>
        <v>0</v>
      </c>
      <c r="X962" s="160">
        <f t="shared" si="426"/>
        <v>99.195693909074919</v>
      </c>
      <c r="Y962" s="161">
        <f t="shared" si="426"/>
        <v>100</v>
      </c>
      <c r="Z962" s="161">
        <f t="shared" si="426"/>
        <v>98.998693050949015</v>
      </c>
      <c r="AA962" s="161">
        <f t="shared" si="426"/>
        <v>100</v>
      </c>
      <c r="AB962" s="162">
        <f t="shared" si="426"/>
        <v>100</v>
      </c>
      <c r="AC962" s="165"/>
      <c r="AD962" s="166"/>
      <c r="AE962" s="167"/>
    </row>
    <row r="963" spans="1:31" ht="12.95" customHeight="1" x14ac:dyDescent="0.25">
      <c r="A963" s="171">
        <v>1854</v>
      </c>
      <c r="B963" s="158">
        <v>955</v>
      </c>
      <c r="C963" s="159" t="s">
        <v>2046</v>
      </c>
      <c r="D963" s="160">
        <f t="shared" si="427"/>
        <v>2765.5</v>
      </c>
      <c r="E963" s="161">
        <v>958.7</v>
      </c>
      <c r="F963" s="161">
        <v>1806.8</v>
      </c>
      <c r="G963" s="161">
        <v>0</v>
      </c>
      <c r="H963" s="162">
        <v>0</v>
      </c>
      <c r="I963" s="160">
        <f t="shared" si="429"/>
        <v>2790.1</v>
      </c>
      <c r="J963" s="161">
        <v>958.7</v>
      </c>
      <c r="K963" s="161">
        <v>1806.8000000000002</v>
      </c>
      <c r="L963" s="161">
        <v>0</v>
      </c>
      <c r="M963" s="163">
        <v>24.6</v>
      </c>
      <c r="N963" s="160">
        <f t="shared" si="439"/>
        <v>2747.2532000000001</v>
      </c>
      <c r="O963" s="161">
        <v>958.7</v>
      </c>
      <c r="P963" s="161">
        <v>1763.9532000000002</v>
      </c>
      <c r="Q963" s="161">
        <v>0</v>
      </c>
      <c r="R963" s="162">
        <v>24.6</v>
      </c>
      <c r="S963" s="164">
        <f t="shared" si="432"/>
        <v>-42.846799999999803</v>
      </c>
      <c r="T963" s="161">
        <f t="shared" si="432"/>
        <v>0</v>
      </c>
      <c r="U963" s="161">
        <f t="shared" si="432"/>
        <v>-42.84680000000003</v>
      </c>
      <c r="V963" s="161">
        <f t="shared" si="432"/>
        <v>0</v>
      </c>
      <c r="W963" s="163">
        <f t="shared" si="432"/>
        <v>0</v>
      </c>
      <c r="X963" s="160">
        <f t="shared" si="426"/>
        <v>98.464327443460817</v>
      </c>
      <c r="Y963" s="161">
        <f t="shared" si="426"/>
        <v>100</v>
      </c>
      <c r="Z963" s="161">
        <f t="shared" si="426"/>
        <v>97.628580916537516</v>
      </c>
      <c r="AA963" s="161">
        <f t="shared" si="426"/>
        <v>0</v>
      </c>
      <c r="AB963" s="162">
        <f t="shared" si="426"/>
        <v>100</v>
      </c>
      <c r="AC963" s="165"/>
      <c r="AD963" s="166"/>
      <c r="AE963" s="167"/>
    </row>
    <row r="964" spans="1:31" ht="12.95" customHeight="1" x14ac:dyDescent="0.25">
      <c r="A964" s="171">
        <v>1855</v>
      </c>
      <c r="B964" s="158">
        <v>956</v>
      </c>
      <c r="C964" s="159" t="s">
        <v>2047</v>
      </c>
      <c r="D964" s="160">
        <f t="shared" si="427"/>
        <v>4003.3999999999996</v>
      </c>
      <c r="E964" s="161">
        <v>950.8</v>
      </c>
      <c r="F964" s="161">
        <v>3052.6</v>
      </c>
      <c r="G964" s="161">
        <v>0</v>
      </c>
      <c r="H964" s="162">
        <v>0</v>
      </c>
      <c r="I964" s="160">
        <f t="shared" si="429"/>
        <v>4048.0000000000005</v>
      </c>
      <c r="J964" s="161">
        <v>950.8</v>
      </c>
      <c r="K964" s="161">
        <v>3052.6000000000004</v>
      </c>
      <c r="L964" s="161">
        <v>0</v>
      </c>
      <c r="M964" s="163">
        <v>44.6</v>
      </c>
      <c r="N964" s="160">
        <f t="shared" si="439"/>
        <v>4048.0000000000005</v>
      </c>
      <c r="O964" s="161">
        <v>950.8</v>
      </c>
      <c r="P964" s="161">
        <v>3052.6000000000004</v>
      </c>
      <c r="Q964" s="161">
        <v>0</v>
      </c>
      <c r="R964" s="162">
        <v>44.6</v>
      </c>
      <c r="S964" s="164">
        <f t="shared" si="432"/>
        <v>0</v>
      </c>
      <c r="T964" s="161">
        <f t="shared" si="432"/>
        <v>0</v>
      </c>
      <c r="U964" s="161">
        <f t="shared" si="432"/>
        <v>0</v>
      </c>
      <c r="V964" s="161">
        <f t="shared" si="432"/>
        <v>0</v>
      </c>
      <c r="W964" s="163">
        <f t="shared" si="432"/>
        <v>0</v>
      </c>
      <c r="X964" s="160">
        <f t="shared" si="426"/>
        <v>100</v>
      </c>
      <c r="Y964" s="161">
        <f t="shared" si="426"/>
        <v>100</v>
      </c>
      <c r="Z964" s="161">
        <f t="shared" si="426"/>
        <v>100</v>
      </c>
      <c r="AA964" s="161">
        <f t="shared" si="426"/>
        <v>0</v>
      </c>
      <c r="AB964" s="162">
        <f t="shared" si="426"/>
        <v>100</v>
      </c>
      <c r="AC964" s="165"/>
      <c r="AD964" s="166"/>
      <c r="AE964" s="167"/>
    </row>
    <row r="965" spans="1:31" ht="12.95" customHeight="1" x14ac:dyDescent="0.25">
      <c r="A965" s="171">
        <v>1856</v>
      </c>
      <c r="B965" s="158">
        <v>957</v>
      </c>
      <c r="C965" s="159" t="s">
        <v>2048</v>
      </c>
      <c r="D965" s="160">
        <f t="shared" si="427"/>
        <v>891.40000000000009</v>
      </c>
      <c r="E965" s="161">
        <v>802.7</v>
      </c>
      <c r="F965" s="161">
        <v>88.7</v>
      </c>
      <c r="G965" s="161">
        <v>0</v>
      </c>
      <c r="H965" s="162">
        <v>0</v>
      </c>
      <c r="I965" s="160">
        <f t="shared" si="429"/>
        <v>901.30000000000007</v>
      </c>
      <c r="J965" s="161">
        <v>802.7</v>
      </c>
      <c r="K965" s="161">
        <v>88.7</v>
      </c>
      <c r="L965" s="161">
        <v>0</v>
      </c>
      <c r="M965" s="163">
        <v>9.9</v>
      </c>
      <c r="N965" s="160">
        <f t="shared" si="439"/>
        <v>901.30000000000007</v>
      </c>
      <c r="O965" s="161">
        <v>802.7</v>
      </c>
      <c r="P965" s="161">
        <v>88.7</v>
      </c>
      <c r="Q965" s="161">
        <v>0</v>
      </c>
      <c r="R965" s="162">
        <v>9.9</v>
      </c>
      <c r="S965" s="164">
        <f t="shared" si="432"/>
        <v>0</v>
      </c>
      <c r="T965" s="161">
        <f t="shared" si="432"/>
        <v>0</v>
      </c>
      <c r="U965" s="161">
        <f t="shared" si="432"/>
        <v>0</v>
      </c>
      <c r="V965" s="161">
        <f t="shared" si="432"/>
        <v>0</v>
      </c>
      <c r="W965" s="163">
        <f t="shared" si="432"/>
        <v>0</v>
      </c>
      <c r="X965" s="160">
        <f t="shared" si="426"/>
        <v>100</v>
      </c>
      <c r="Y965" s="161">
        <f t="shared" si="426"/>
        <v>100</v>
      </c>
      <c r="Z965" s="161">
        <f t="shared" si="426"/>
        <v>100</v>
      </c>
      <c r="AA965" s="161">
        <f t="shared" si="426"/>
        <v>0</v>
      </c>
      <c r="AB965" s="162">
        <f t="shared" si="426"/>
        <v>100</v>
      </c>
      <c r="AC965" s="165"/>
      <c r="AD965" s="166"/>
      <c r="AE965" s="167"/>
    </row>
    <row r="966" spans="1:31" ht="12.95" customHeight="1" x14ac:dyDescent="0.25">
      <c r="A966" s="171">
        <v>1857</v>
      </c>
      <c r="B966" s="158">
        <v>958</v>
      </c>
      <c r="C966" s="159" t="s">
        <v>2049</v>
      </c>
      <c r="D966" s="160">
        <f t="shared" si="427"/>
        <v>1999.6999999999998</v>
      </c>
      <c r="E966" s="161">
        <v>804.9</v>
      </c>
      <c r="F966" s="161">
        <v>1194.8</v>
      </c>
      <c r="G966" s="161">
        <v>0</v>
      </c>
      <c r="H966" s="162">
        <v>0</v>
      </c>
      <c r="I966" s="160">
        <f t="shared" si="429"/>
        <v>2023.0000000000002</v>
      </c>
      <c r="J966" s="161">
        <v>804.9</v>
      </c>
      <c r="K966" s="161">
        <v>1194.8000000000002</v>
      </c>
      <c r="L966" s="161">
        <v>0</v>
      </c>
      <c r="M966" s="163">
        <v>23.3</v>
      </c>
      <c r="N966" s="160">
        <f t="shared" si="439"/>
        <v>2022.9549</v>
      </c>
      <c r="O966" s="161">
        <v>804.9</v>
      </c>
      <c r="P966" s="161">
        <v>1194.7548999999999</v>
      </c>
      <c r="Q966" s="161">
        <v>0</v>
      </c>
      <c r="R966" s="162">
        <v>23.3</v>
      </c>
      <c r="S966" s="164">
        <f t="shared" si="432"/>
        <v>-4.5100000000275031E-2</v>
      </c>
      <c r="T966" s="161">
        <f t="shared" si="432"/>
        <v>0</v>
      </c>
      <c r="U966" s="161">
        <f t="shared" si="432"/>
        <v>-4.5100000000275031E-2</v>
      </c>
      <c r="V966" s="161">
        <f t="shared" si="432"/>
        <v>0</v>
      </c>
      <c r="W966" s="163">
        <f t="shared" si="432"/>
        <v>0</v>
      </c>
      <c r="X966" s="160">
        <f t="shared" si="426"/>
        <v>99.997770637666818</v>
      </c>
      <c r="Y966" s="161">
        <f t="shared" si="426"/>
        <v>100</v>
      </c>
      <c r="Z966" s="161">
        <f t="shared" si="426"/>
        <v>99.996225309675239</v>
      </c>
      <c r="AA966" s="161">
        <f t="shared" si="426"/>
        <v>0</v>
      </c>
      <c r="AB966" s="162">
        <f t="shared" si="426"/>
        <v>100</v>
      </c>
      <c r="AC966" s="165"/>
      <c r="AD966" s="166"/>
      <c r="AE966" s="167"/>
    </row>
    <row r="967" spans="1:31" ht="12.95" customHeight="1" x14ac:dyDescent="0.25">
      <c r="A967" s="171">
        <v>1858</v>
      </c>
      <c r="B967" s="158">
        <v>959</v>
      </c>
      <c r="C967" s="159" t="s">
        <v>2050</v>
      </c>
      <c r="D967" s="160">
        <f t="shared" si="427"/>
        <v>1952.4</v>
      </c>
      <c r="E967" s="161">
        <v>972.2</v>
      </c>
      <c r="F967" s="161">
        <v>980.2</v>
      </c>
      <c r="G967" s="161">
        <v>0</v>
      </c>
      <c r="H967" s="162">
        <v>0</v>
      </c>
      <c r="I967" s="160">
        <f t="shared" si="429"/>
        <v>1964.1000000000001</v>
      </c>
      <c r="J967" s="161">
        <v>972.2</v>
      </c>
      <c r="K967" s="161">
        <v>980.2</v>
      </c>
      <c r="L967" s="161">
        <v>0</v>
      </c>
      <c r="M967" s="163">
        <v>11.7</v>
      </c>
      <c r="N967" s="160">
        <f t="shared" si="439"/>
        <v>1964.1000000000001</v>
      </c>
      <c r="O967" s="161">
        <v>972.2</v>
      </c>
      <c r="P967" s="161">
        <v>980.2</v>
      </c>
      <c r="Q967" s="161">
        <v>0</v>
      </c>
      <c r="R967" s="162">
        <v>11.7</v>
      </c>
      <c r="S967" s="164">
        <f t="shared" si="432"/>
        <v>0</v>
      </c>
      <c r="T967" s="161">
        <f t="shared" si="432"/>
        <v>0</v>
      </c>
      <c r="U967" s="161">
        <f t="shared" si="432"/>
        <v>0</v>
      </c>
      <c r="V967" s="161">
        <f t="shared" si="432"/>
        <v>0</v>
      </c>
      <c r="W967" s="163">
        <f t="shared" si="432"/>
        <v>0</v>
      </c>
      <c r="X967" s="160">
        <f t="shared" si="426"/>
        <v>100</v>
      </c>
      <c r="Y967" s="161">
        <f t="shared" si="426"/>
        <v>100</v>
      </c>
      <c r="Z967" s="161">
        <f t="shared" si="426"/>
        <v>100</v>
      </c>
      <c r="AA967" s="161">
        <f t="shared" si="426"/>
        <v>0</v>
      </c>
      <c r="AB967" s="162">
        <f t="shared" si="426"/>
        <v>100</v>
      </c>
      <c r="AC967" s="165"/>
      <c r="AD967" s="166"/>
      <c r="AE967" s="167"/>
    </row>
    <row r="968" spans="1:31" ht="12.95" customHeight="1" x14ac:dyDescent="0.25">
      <c r="A968" s="171">
        <v>1859</v>
      </c>
      <c r="B968" s="158">
        <v>960</v>
      </c>
      <c r="C968" s="159" t="s">
        <v>2051</v>
      </c>
      <c r="D968" s="160">
        <f t="shared" si="427"/>
        <v>2294.1</v>
      </c>
      <c r="E968" s="161">
        <v>1011.3</v>
      </c>
      <c r="F968" s="161">
        <v>1282.8</v>
      </c>
      <c r="G968" s="161">
        <v>0</v>
      </c>
      <c r="H968" s="162">
        <v>0</v>
      </c>
      <c r="I968" s="160">
        <f t="shared" si="429"/>
        <v>2321</v>
      </c>
      <c r="J968" s="161">
        <v>1011.3</v>
      </c>
      <c r="K968" s="161">
        <v>1282.8</v>
      </c>
      <c r="L968" s="161">
        <v>0</v>
      </c>
      <c r="M968" s="163">
        <v>26.9</v>
      </c>
      <c r="N968" s="160">
        <f t="shared" si="439"/>
        <v>2320.4653000000003</v>
      </c>
      <c r="O968" s="161">
        <v>1011.3</v>
      </c>
      <c r="P968" s="161">
        <v>1282.2653</v>
      </c>
      <c r="Q968" s="161">
        <v>0</v>
      </c>
      <c r="R968" s="162">
        <v>26.9</v>
      </c>
      <c r="S968" s="164">
        <f t="shared" si="432"/>
        <v>-0.53469999999970241</v>
      </c>
      <c r="T968" s="161">
        <f t="shared" si="432"/>
        <v>0</v>
      </c>
      <c r="U968" s="161">
        <f t="shared" si="432"/>
        <v>-0.53469999999992979</v>
      </c>
      <c r="V968" s="161">
        <f t="shared" si="432"/>
        <v>0</v>
      </c>
      <c r="W968" s="163">
        <f t="shared" si="432"/>
        <v>0</v>
      </c>
      <c r="X968" s="160">
        <f t="shared" si="426"/>
        <v>99.976962516156846</v>
      </c>
      <c r="Y968" s="161">
        <f t="shared" si="426"/>
        <v>100</v>
      </c>
      <c r="Z968" s="161">
        <f t="shared" si="426"/>
        <v>99.958317742438425</v>
      </c>
      <c r="AA968" s="161">
        <f t="shared" si="426"/>
        <v>0</v>
      </c>
      <c r="AB968" s="162">
        <f t="shared" si="426"/>
        <v>100</v>
      </c>
      <c r="AC968" s="165"/>
      <c r="AD968" s="166"/>
      <c r="AE968" s="167"/>
    </row>
    <row r="969" spans="1:31" ht="12.95" customHeight="1" x14ac:dyDescent="0.25">
      <c r="A969" s="171">
        <v>1860</v>
      </c>
      <c r="B969" s="158">
        <v>961</v>
      </c>
      <c r="C969" s="159" t="s">
        <v>2052</v>
      </c>
      <c r="D969" s="160">
        <f t="shared" si="427"/>
        <v>2213.9</v>
      </c>
      <c r="E969" s="161">
        <v>1008.1</v>
      </c>
      <c r="F969" s="161">
        <v>1205.8</v>
      </c>
      <c r="G969" s="161">
        <v>0</v>
      </c>
      <c r="H969" s="162">
        <v>0</v>
      </c>
      <c r="I969" s="160">
        <f t="shared" si="429"/>
        <v>2229.9</v>
      </c>
      <c r="J969" s="161">
        <v>1008.1</v>
      </c>
      <c r="K969" s="161">
        <v>1205.8</v>
      </c>
      <c r="L969" s="161">
        <v>0</v>
      </c>
      <c r="M969" s="163">
        <v>16</v>
      </c>
      <c r="N969" s="160">
        <f t="shared" si="439"/>
        <v>2229.9</v>
      </c>
      <c r="O969" s="161">
        <v>1008.1</v>
      </c>
      <c r="P969" s="161">
        <v>1205.8</v>
      </c>
      <c r="Q969" s="161">
        <v>0</v>
      </c>
      <c r="R969" s="162">
        <v>16</v>
      </c>
      <c r="S969" s="164">
        <f t="shared" si="432"/>
        <v>0</v>
      </c>
      <c r="T969" s="161">
        <f t="shared" si="432"/>
        <v>0</v>
      </c>
      <c r="U969" s="161">
        <f t="shared" si="432"/>
        <v>0</v>
      </c>
      <c r="V969" s="161">
        <f t="shared" si="432"/>
        <v>0</v>
      </c>
      <c r="W969" s="163">
        <f t="shared" si="432"/>
        <v>0</v>
      </c>
      <c r="X969" s="160">
        <f t="shared" si="426"/>
        <v>100</v>
      </c>
      <c r="Y969" s="161">
        <f t="shared" si="426"/>
        <v>100</v>
      </c>
      <c r="Z969" s="161">
        <f t="shared" si="426"/>
        <v>100</v>
      </c>
      <c r="AA969" s="161">
        <f t="shared" si="426"/>
        <v>0</v>
      </c>
      <c r="AB969" s="162">
        <f t="shared" si="426"/>
        <v>100</v>
      </c>
      <c r="AC969" s="165"/>
      <c r="AD969" s="166"/>
      <c r="AE969" s="167"/>
    </row>
    <row r="970" spans="1:31" ht="12.95" customHeight="1" x14ac:dyDescent="0.25">
      <c r="A970" s="171">
        <v>1861</v>
      </c>
      <c r="B970" s="158">
        <v>962</v>
      </c>
      <c r="C970" s="159" t="s">
        <v>2053</v>
      </c>
      <c r="D970" s="160">
        <f t="shared" si="427"/>
        <v>3547.6000000000004</v>
      </c>
      <c r="E970" s="161">
        <v>1123.8</v>
      </c>
      <c r="F970" s="161">
        <v>2423.8000000000002</v>
      </c>
      <c r="G970" s="161">
        <v>0</v>
      </c>
      <c r="H970" s="162">
        <v>0</v>
      </c>
      <c r="I970" s="160">
        <f t="shared" si="429"/>
        <v>3593.2000000000003</v>
      </c>
      <c r="J970" s="161">
        <v>1123.8</v>
      </c>
      <c r="K970" s="161">
        <v>2423.8000000000002</v>
      </c>
      <c r="L970" s="161">
        <v>0</v>
      </c>
      <c r="M970" s="163">
        <v>45.6</v>
      </c>
      <c r="N970" s="160">
        <f t="shared" si="439"/>
        <v>3589.2000000000003</v>
      </c>
      <c r="O970" s="161">
        <v>1123.8</v>
      </c>
      <c r="P970" s="161">
        <v>2419.8000000000002</v>
      </c>
      <c r="Q970" s="161">
        <v>0</v>
      </c>
      <c r="R970" s="162">
        <v>45.6</v>
      </c>
      <c r="S970" s="164">
        <f t="shared" si="432"/>
        <v>-4</v>
      </c>
      <c r="T970" s="161">
        <f t="shared" si="432"/>
        <v>0</v>
      </c>
      <c r="U970" s="161">
        <f t="shared" si="432"/>
        <v>-4</v>
      </c>
      <c r="V970" s="161">
        <f t="shared" si="432"/>
        <v>0</v>
      </c>
      <c r="W970" s="163">
        <f t="shared" si="432"/>
        <v>0</v>
      </c>
      <c r="X970" s="160">
        <f t="shared" si="426"/>
        <v>99.888678615161979</v>
      </c>
      <c r="Y970" s="161">
        <f t="shared" si="426"/>
        <v>100</v>
      </c>
      <c r="Z970" s="161">
        <f t="shared" si="426"/>
        <v>99.834969882003463</v>
      </c>
      <c r="AA970" s="161">
        <f t="shared" si="426"/>
        <v>0</v>
      </c>
      <c r="AB970" s="162">
        <f t="shared" si="426"/>
        <v>100</v>
      </c>
      <c r="AC970" s="165"/>
      <c r="AD970" s="166"/>
      <c r="AE970" s="167"/>
    </row>
    <row r="971" spans="1:31" ht="12.95" customHeight="1" x14ac:dyDescent="0.25">
      <c r="A971" s="171">
        <v>1862</v>
      </c>
      <c r="B971" s="158">
        <v>963</v>
      </c>
      <c r="C971" s="159" t="s">
        <v>2054</v>
      </c>
      <c r="D971" s="160">
        <f t="shared" si="427"/>
        <v>1535.2</v>
      </c>
      <c r="E971" s="161">
        <v>936.6</v>
      </c>
      <c r="F971" s="161">
        <v>98.8</v>
      </c>
      <c r="G971" s="161">
        <v>499.8</v>
      </c>
      <c r="H971" s="162">
        <v>0</v>
      </c>
      <c r="I971" s="160">
        <f t="shared" si="429"/>
        <v>1550.7</v>
      </c>
      <c r="J971" s="161">
        <v>936.6</v>
      </c>
      <c r="K971" s="161">
        <v>98.8</v>
      </c>
      <c r="L971" s="161">
        <v>499.8</v>
      </c>
      <c r="M971" s="163">
        <v>15.5</v>
      </c>
      <c r="N971" s="160">
        <f t="shared" si="439"/>
        <v>1550.7</v>
      </c>
      <c r="O971" s="161">
        <v>936.6</v>
      </c>
      <c r="P971" s="161">
        <v>98.8</v>
      </c>
      <c r="Q971" s="161">
        <v>499.8</v>
      </c>
      <c r="R971" s="162">
        <v>15.5</v>
      </c>
      <c r="S971" s="164">
        <f t="shared" si="432"/>
        <v>0</v>
      </c>
      <c r="T971" s="161">
        <f t="shared" si="432"/>
        <v>0</v>
      </c>
      <c r="U971" s="161">
        <f t="shared" si="432"/>
        <v>0</v>
      </c>
      <c r="V971" s="161">
        <f t="shared" si="432"/>
        <v>0</v>
      </c>
      <c r="W971" s="163">
        <f t="shared" si="432"/>
        <v>0</v>
      </c>
      <c r="X971" s="160">
        <f t="shared" si="426"/>
        <v>100</v>
      </c>
      <c r="Y971" s="161">
        <f t="shared" si="426"/>
        <v>100</v>
      </c>
      <c r="Z971" s="161">
        <f t="shared" si="426"/>
        <v>100</v>
      </c>
      <c r="AA971" s="161">
        <f t="shared" si="426"/>
        <v>100</v>
      </c>
      <c r="AB971" s="162">
        <f t="shared" si="426"/>
        <v>100</v>
      </c>
      <c r="AC971" s="165"/>
      <c r="AD971" s="166"/>
      <c r="AE971" s="167"/>
    </row>
    <row r="972" spans="1:31" ht="12.95" customHeight="1" x14ac:dyDescent="0.25">
      <c r="A972" s="171">
        <v>1863</v>
      </c>
      <c r="B972" s="158">
        <v>964</v>
      </c>
      <c r="C972" s="159" t="s">
        <v>2055</v>
      </c>
      <c r="D972" s="160">
        <f t="shared" si="427"/>
        <v>2821.3999999999996</v>
      </c>
      <c r="E972" s="161">
        <v>1039.3</v>
      </c>
      <c r="F972" s="161">
        <v>1782.1</v>
      </c>
      <c r="G972" s="161">
        <v>0</v>
      </c>
      <c r="H972" s="162">
        <v>0</v>
      </c>
      <c r="I972" s="160">
        <f t="shared" si="429"/>
        <v>2839.8</v>
      </c>
      <c r="J972" s="161">
        <v>1039.3</v>
      </c>
      <c r="K972" s="161">
        <v>1782.1000000000001</v>
      </c>
      <c r="L972" s="161">
        <v>0</v>
      </c>
      <c r="M972" s="163">
        <v>18.399999999999999</v>
      </c>
      <c r="N972" s="160">
        <f t="shared" si="439"/>
        <v>2783.4640999999997</v>
      </c>
      <c r="O972" s="161">
        <v>1039.3</v>
      </c>
      <c r="P972" s="161">
        <v>1725.7640999999999</v>
      </c>
      <c r="Q972" s="161">
        <v>0</v>
      </c>
      <c r="R972" s="162">
        <v>18.399999999999999</v>
      </c>
      <c r="S972" s="164">
        <f t="shared" si="432"/>
        <v>-56.335900000000493</v>
      </c>
      <c r="T972" s="161">
        <f t="shared" si="432"/>
        <v>0</v>
      </c>
      <c r="U972" s="161">
        <f t="shared" si="432"/>
        <v>-56.335900000000265</v>
      </c>
      <c r="V972" s="161">
        <f t="shared" si="432"/>
        <v>0</v>
      </c>
      <c r="W972" s="163">
        <f t="shared" si="432"/>
        <v>0</v>
      </c>
      <c r="X972" s="160">
        <f t="shared" si="426"/>
        <v>98.016201845200342</v>
      </c>
      <c r="Y972" s="161">
        <f t="shared" si="426"/>
        <v>100</v>
      </c>
      <c r="Z972" s="161">
        <f t="shared" si="426"/>
        <v>96.838791313618756</v>
      </c>
      <c r="AA972" s="161">
        <f t="shared" si="426"/>
        <v>0</v>
      </c>
      <c r="AB972" s="162">
        <f t="shared" si="426"/>
        <v>100</v>
      </c>
      <c r="AC972" s="165"/>
      <c r="AD972" s="166"/>
      <c r="AE972" s="167"/>
    </row>
    <row r="973" spans="1:31" ht="12.95" customHeight="1" x14ac:dyDescent="0.25">
      <c r="A973" s="171">
        <v>1865</v>
      </c>
      <c r="B973" s="158">
        <v>965</v>
      </c>
      <c r="C973" s="159" t="s">
        <v>2021</v>
      </c>
      <c r="D973" s="160">
        <f t="shared" si="427"/>
        <v>1110.2</v>
      </c>
      <c r="E973" s="161">
        <v>823.3</v>
      </c>
      <c r="F973" s="161">
        <v>146.69999999999999</v>
      </c>
      <c r="G973" s="161">
        <v>140.19999999999999</v>
      </c>
      <c r="H973" s="162">
        <v>0</v>
      </c>
      <c r="I973" s="160">
        <f t="shared" si="429"/>
        <v>1117.4000000000001</v>
      </c>
      <c r="J973" s="161">
        <v>823.3</v>
      </c>
      <c r="K973" s="161">
        <v>146.69999999999999</v>
      </c>
      <c r="L973" s="161">
        <v>140.19999999999999</v>
      </c>
      <c r="M973" s="163">
        <v>7.2</v>
      </c>
      <c r="N973" s="160">
        <f t="shared" si="439"/>
        <v>1117.3943999999999</v>
      </c>
      <c r="O973" s="161">
        <v>823.3</v>
      </c>
      <c r="P973" s="161">
        <v>146.6944</v>
      </c>
      <c r="Q973" s="161">
        <v>140.19999999999999</v>
      </c>
      <c r="R973" s="162">
        <v>7.2</v>
      </c>
      <c r="S973" s="164">
        <f t="shared" si="432"/>
        <v>-5.6000000001859007E-3</v>
      </c>
      <c r="T973" s="161">
        <f t="shared" si="432"/>
        <v>0</v>
      </c>
      <c r="U973" s="161">
        <f t="shared" si="432"/>
        <v>-5.5999999999869488E-3</v>
      </c>
      <c r="V973" s="161">
        <f t="shared" si="432"/>
        <v>0</v>
      </c>
      <c r="W973" s="163">
        <f t="shared" si="432"/>
        <v>0</v>
      </c>
      <c r="X973" s="160">
        <f t="shared" si="426"/>
        <v>99.999498836584905</v>
      </c>
      <c r="Y973" s="161">
        <f t="shared" si="426"/>
        <v>100</v>
      </c>
      <c r="Z973" s="161">
        <f t="shared" si="426"/>
        <v>99.99618268575324</v>
      </c>
      <c r="AA973" s="161">
        <f t="shared" si="426"/>
        <v>100</v>
      </c>
      <c r="AB973" s="162">
        <f t="shared" si="426"/>
        <v>100</v>
      </c>
      <c r="AC973" s="165"/>
      <c r="AD973" s="166"/>
      <c r="AE973" s="167"/>
    </row>
    <row r="974" spans="1:31" ht="12.95" customHeight="1" x14ac:dyDescent="0.25">
      <c r="A974" s="171">
        <v>1864</v>
      </c>
      <c r="B974" s="158">
        <v>966</v>
      </c>
      <c r="C974" s="159" t="s">
        <v>1484</v>
      </c>
      <c r="D974" s="160">
        <f t="shared" si="427"/>
        <v>18094.400000000001</v>
      </c>
      <c r="E974" s="161">
        <v>1917.7</v>
      </c>
      <c r="F974" s="161">
        <v>16176.7</v>
      </c>
      <c r="G974" s="161">
        <v>0</v>
      </c>
      <c r="H974" s="162">
        <v>0</v>
      </c>
      <c r="I974" s="160">
        <f t="shared" si="429"/>
        <v>18347.8</v>
      </c>
      <c r="J974" s="161">
        <v>1917.7</v>
      </c>
      <c r="K974" s="161">
        <v>15897.4</v>
      </c>
      <c r="L974" s="161">
        <v>0</v>
      </c>
      <c r="M974" s="163">
        <v>532.70000000000005</v>
      </c>
      <c r="N974" s="160">
        <f t="shared" si="439"/>
        <v>18138.246999999999</v>
      </c>
      <c r="O974" s="161">
        <v>1917.7</v>
      </c>
      <c r="P974" s="161">
        <v>15687.847</v>
      </c>
      <c r="Q974" s="161">
        <v>0</v>
      </c>
      <c r="R974" s="162">
        <v>532.70000000000005</v>
      </c>
      <c r="S974" s="164">
        <f t="shared" si="432"/>
        <v>-209.55299999999988</v>
      </c>
      <c r="T974" s="161">
        <f t="shared" si="432"/>
        <v>0</v>
      </c>
      <c r="U974" s="161">
        <f t="shared" si="432"/>
        <v>-209.55299999999988</v>
      </c>
      <c r="V974" s="161">
        <f t="shared" si="432"/>
        <v>0</v>
      </c>
      <c r="W974" s="163">
        <f t="shared" si="432"/>
        <v>0</v>
      </c>
      <c r="X974" s="160">
        <f t="shared" si="426"/>
        <v>98.857884869030627</v>
      </c>
      <c r="Y974" s="161">
        <f t="shared" si="426"/>
        <v>100</v>
      </c>
      <c r="Z974" s="161">
        <f t="shared" si="426"/>
        <v>98.681841055770121</v>
      </c>
      <c r="AA974" s="161">
        <f t="shared" si="426"/>
        <v>0</v>
      </c>
      <c r="AB974" s="162">
        <f t="shared" si="426"/>
        <v>100</v>
      </c>
      <c r="AC974" s="165"/>
      <c r="AD974" s="166"/>
      <c r="AE974" s="167"/>
    </row>
    <row r="975" spans="1:31" ht="12.95" customHeight="1" x14ac:dyDescent="0.25">
      <c r="A975" s="171">
        <v>1866</v>
      </c>
      <c r="B975" s="158">
        <v>967</v>
      </c>
      <c r="C975" s="159" t="s">
        <v>2056</v>
      </c>
      <c r="D975" s="160">
        <f t="shared" si="427"/>
        <v>8446.1999999999989</v>
      </c>
      <c r="E975" s="161">
        <v>1444.8</v>
      </c>
      <c r="F975" s="161">
        <v>7001.4</v>
      </c>
      <c r="G975" s="161">
        <v>0</v>
      </c>
      <c r="H975" s="162">
        <v>0</v>
      </c>
      <c r="I975" s="160">
        <f t="shared" si="429"/>
        <v>8591.0999999999985</v>
      </c>
      <c r="J975" s="161">
        <v>1444.8</v>
      </c>
      <c r="K975" s="161">
        <v>7001.4</v>
      </c>
      <c r="L975" s="161">
        <v>0</v>
      </c>
      <c r="M975" s="163">
        <v>144.9</v>
      </c>
      <c r="N975" s="160">
        <f t="shared" si="439"/>
        <v>8568.2873</v>
      </c>
      <c r="O975" s="161">
        <v>1444.8</v>
      </c>
      <c r="P975" s="161">
        <v>6978.5873000000001</v>
      </c>
      <c r="Q975" s="161">
        <v>0</v>
      </c>
      <c r="R975" s="162">
        <v>144.9</v>
      </c>
      <c r="S975" s="164">
        <f t="shared" si="432"/>
        <v>-22.812699999998586</v>
      </c>
      <c r="T975" s="161">
        <f t="shared" si="432"/>
        <v>0</v>
      </c>
      <c r="U975" s="161">
        <f t="shared" si="432"/>
        <v>-22.812699999999495</v>
      </c>
      <c r="V975" s="161">
        <f t="shared" si="432"/>
        <v>0</v>
      </c>
      <c r="W975" s="163">
        <f t="shared" si="432"/>
        <v>0</v>
      </c>
      <c r="X975" s="160">
        <f t="shared" si="426"/>
        <v>99.734461244776583</v>
      </c>
      <c r="Y975" s="161">
        <f t="shared" si="426"/>
        <v>100</v>
      </c>
      <c r="Z975" s="161">
        <f t="shared" si="426"/>
        <v>99.674169451823929</v>
      </c>
      <c r="AA975" s="161">
        <f t="shared" si="426"/>
        <v>0</v>
      </c>
      <c r="AB975" s="162">
        <f t="shared" si="426"/>
        <v>100</v>
      </c>
      <c r="AC975" s="165"/>
      <c r="AD975" s="166"/>
      <c r="AE975" s="167"/>
    </row>
    <row r="976" spans="1:31" ht="12.95" customHeight="1" x14ac:dyDescent="0.25">
      <c r="A976" s="171">
        <v>1867</v>
      </c>
      <c r="B976" s="158">
        <v>968</v>
      </c>
      <c r="C976" s="159" t="s">
        <v>1513</v>
      </c>
      <c r="D976" s="160">
        <f t="shared" si="427"/>
        <v>5351.6</v>
      </c>
      <c r="E976" s="161">
        <v>1283.9000000000001</v>
      </c>
      <c r="F976" s="161">
        <v>4067.7</v>
      </c>
      <c r="G976" s="161">
        <v>0</v>
      </c>
      <c r="H976" s="162">
        <v>0</v>
      </c>
      <c r="I976" s="160">
        <f t="shared" si="429"/>
        <v>5448.8</v>
      </c>
      <c r="J976" s="161">
        <v>1283.9000000000001</v>
      </c>
      <c r="K976" s="161">
        <v>4067.7000000000003</v>
      </c>
      <c r="L976" s="161">
        <v>0</v>
      </c>
      <c r="M976" s="163">
        <v>97.2</v>
      </c>
      <c r="N976" s="160">
        <f t="shared" si="439"/>
        <v>5448.8</v>
      </c>
      <c r="O976" s="161">
        <v>1283.9000000000001</v>
      </c>
      <c r="P976" s="161">
        <v>4067.7000000000003</v>
      </c>
      <c r="Q976" s="161">
        <v>0</v>
      </c>
      <c r="R976" s="162">
        <v>97.2</v>
      </c>
      <c r="S976" s="164">
        <f t="shared" si="432"/>
        <v>0</v>
      </c>
      <c r="T976" s="161">
        <f t="shared" si="432"/>
        <v>0</v>
      </c>
      <c r="U976" s="161">
        <f t="shared" si="432"/>
        <v>0</v>
      </c>
      <c r="V976" s="161">
        <f t="shared" si="432"/>
        <v>0</v>
      </c>
      <c r="W976" s="163">
        <f t="shared" si="432"/>
        <v>0</v>
      </c>
      <c r="X976" s="160">
        <f t="shared" si="426"/>
        <v>100</v>
      </c>
      <c r="Y976" s="161">
        <f t="shared" si="426"/>
        <v>100</v>
      </c>
      <c r="Z976" s="161">
        <f t="shared" si="426"/>
        <v>100</v>
      </c>
      <c r="AA976" s="161">
        <f t="shared" si="426"/>
        <v>0</v>
      </c>
      <c r="AB976" s="162">
        <f t="shared" si="426"/>
        <v>100</v>
      </c>
      <c r="AC976" s="165"/>
      <c r="AD976" s="166"/>
      <c r="AE976" s="167"/>
    </row>
    <row r="977" spans="1:31" ht="12.95" customHeight="1" x14ac:dyDescent="0.25">
      <c r="A977" s="171">
        <v>1868</v>
      </c>
      <c r="B977" s="158">
        <v>969</v>
      </c>
      <c r="C977" s="159" t="s">
        <v>2057</v>
      </c>
      <c r="D977" s="160">
        <f t="shared" si="427"/>
        <v>2612.5</v>
      </c>
      <c r="E977" s="161">
        <v>351.5</v>
      </c>
      <c r="F977" s="161">
        <v>2261</v>
      </c>
      <c r="G977" s="161">
        <v>0</v>
      </c>
      <c r="H977" s="162">
        <v>0</v>
      </c>
      <c r="I977" s="160">
        <f t="shared" si="429"/>
        <v>2725.1</v>
      </c>
      <c r="J977" s="161">
        <v>351.5</v>
      </c>
      <c r="K977" s="161">
        <v>2261</v>
      </c>
      <c r="L977" s="161">
        <v>0</v>
      </c>
      <c r="M977" s="163">
        <v>112.6</v>
      </c>
      <c r="N977" s="160">
        <f t="shared" si="439"/>
        <v>2648.9079999999999</v>
      </c>
      <c r="O977" s="161">
        <v>351.5</v>
      </c>
      <c r="P977" s="161">
        <v>2184.808</v>
      </c>
      <c r="Q977" s="161">
        <v>0</v>
      </c>
      <c r="R977" s="162">
        <v>112.6</v>
      </c>
      <c r="S977" s="164">
        <f t="shared" si="432"/>
        <v>-76.192000000000007</v>
      </c>
      <c r="T977" s="161">
        <f t="shared" si="432"/>
        <v>0</v>
      </c>
      <c r="U977" s="161">
        <f t="shared" si="432"/>
        <v>-76.192000000000007</v>
      </c>
      <c r="V977" s="161">
        <f t="shared" si="432"/>
        <v>0</v>
      </c>
      <c r="W977" s="163">
        <f t="shared" si="432"/>
        <v>0</v>
      </c>
      <c r="X977" s="160">
        <f t="shared" si="426"/>
        <v>97.20406590583832</v>
      </c>
      <c r="Y977" s="161">
        <f t="shared" si="426"/>
        <v>100</v>
      </c>
      <c r="Z977" s="161">
        <f t="shared" si="426"/>
        <v>96.63016364440513</v>
      </c>
      <c r="AA977" s="161">
        <f t="shared" si="426"/>
        <v>0</v>
      </c>
      <c r="AB977" s="162">
        <f t="shared" si="426"/>
        <v>100</v>
      </c>
      <c r="AC977" s="165"/>
      <c r="AD977" s="166"/>
      <c r="AE977" s="167"/>
    </row>
    <row r="978" spans="1:31" ht="9.75" customHeight="1" x14ac:dyDescent="0.25">
      <c r="A978" s="158"/>
      <c r="B978" s="158">
        <v>970</v>
      </c>
      <c r="C978" s="159"/>
      <c r="D978" s="160"/>
      <c r="E978" s="161"/>
      <c r="F978" s="161"/>
      <c r="G978" s="161"/>
      <c r="H978" s="162"/>
      <c r="I978" s="160"/>
      <c r="J978" s="161"/>
      <c r="K978" s="161"/>
      <c r="L978" s="161"/>
      <c r="M978" s="163">
        <v>0</v>
      </c>
      <c r="N978" s="160"/>
      <c r="O978" s="161"/>
      <c r="P978" s="161"/>
      <c r="Q978" s="161"/>
      <c r="R978" s="162"/>
      <c r="S978" s="164"/>
      <c r="T978" s="161"/>
      <c r="U978" s="161"/>
      <c r="V978" s="161"/>
      <c r="W978" s="163"/>
      <c r="X978" s="160"/>
      <c r="Y978" s="161"/>
      <c r="Z978" s="161"/>
      <c r="AA978" s="161"/>
      <c r="AB978" s="162"/>
      <c r="AC978" s="165"/>
      <c r="AD978" s="166"/>
      <c r="AE978" s="167"/>
    </row>
    <row r="979" spans="1:31" ht="10.5" customHeight="1" x14ac:dyDescent="0.25">
      <c r="A979" s="158"/>
      <c r="B979" s="158">
        <v>971</v>
      </c>
      <c r="C979" s="152" t="s">
        <v>2058</v>
      </c>
      <c r="D979" s="156">
        <f t="shared" ref="D979:D1013" si="440">SUM(E979:H979)</f>
        <v>288901.30000000005</v>
      </c>
      <c r="E979" s="153">
        <f>E980+E981</f>
        <v>68299.600000000006</v>
      </c>
      <c r="F979" s="153">
        <f t="shared" ref="F979:H979" si="441">F980+F981</f>
        <v>218953.3</v>
      </c>
      <c r="G979" s="153">
        <f t="shared" si="441"/>
        <v>1648.4</v>
      </c>
      <c r="H979" s="154">
        <f t="shared" si="441"/>
        <v>0</v>
      </c>
      <c r="I979" s="156">
        <f t="shared" ref="I979:I1013" si="442">SUM(J979:M979)</f>
        <v>292956.60000000003</v>
      </c>
      <c r="J979" s="153">
        <f>J980+J981</f>
        <v>68299.600000000006</v>
      </c>
      <c r="K979" s="153">
        <f>K980+K981</f>
        <v>221562.89999999997</v>
      </c>
      <c r="L979" s="153">
        <f t="shared" ref="L979:M979" si="443">L980+L981</f>
        <v>1648.4</v>
      </c>
      <c r="M979" s="155">
        <f t="shared" si="443"/>
        <v>1445.7</v>
      </c>
      <c r="N979" s="156">
        <f>N980+N981</f>
        <v>283810.47210000001</v>
      </c>
      <c r="O979" s="153">
        <f t="shared" ref="O979:R979" si="444">O980+O981</f>
        <v>68299.600000000006</v>
      </c>
      <c r="P979" s="153">
        <f t="shared" si="444"/>
        <v>212416.7721</v>
      </c>
      <c r="Q979" s="153">
        <f t="shared" si="444"/>
        <v>1648.4</v>
      </c>
      <c r="R979" s="154">
        <f t="shared" si="444"/>
        <v>1445.7</v>
      </c>
      <c r="S979" s="157">
        <f t="shared" ref="S979:W1013" si="445">N979-I979</f>
        <v>-9146.1279000000213</v>
      </c>
      <c r="T979" s="153">
        <f t="shared" si="445"/>
        <v>0</v>
      </c>
      <c r="U979" s="153">
        <f t="shared" si="445"/>
        <v>-9146.1278999999631</v>
      </c>
      <c r="V979" s="153">
        <f t="shared" si="445"/>
        <v>0</v>
      </c>
      <c r="W979" s="155">
        <f t="shared" si="445"/>
        <v>0</v>
      </c>
      <c r="X979" s="156">
        <f t="shared" si="426"/>
        <v>96.87799220089255</v>
      </c>
      <c r="Y979" s="153">
        <f t="shared" si="426"/>
        <v>100</v>
      </c>
      <c r="Z979" s="153">
        <f t="shared" si="426"/>
        <v>95.871994860150338</v>
      </c>
      <c r="AA979" s="153">
        <f t="shared" si="426"/>
        <v>100</v>
      </c>
      <c r="AB979" s="154">
        <f t="shared" si="426"/>
        <v>100</v>
      </c>
      <c r="AC979" s="147"/>
      <c r="AD979" s="166"/>
      <c r="AE979" s="167"/>
    </row>
    <row r="980" spans="1:31" s="170" customFormat="1" ht="12.95" customHeight="1" x14ac:dyDescent="0.2">
      <c r="A980" s="158"/>
      <c r="B980" s="158">
        <v>972</v>
      </c>
      <c r="C980" s="152" t="s">
        <v>1287</v>
      </c>
      <c r="D980" s="156">
        <f t="shared" si="440"/>
        <v>183267.8</v>
      </c>
      <c r="E980" s="153">
        <f>E982</f>
        <v>34035.4</v>
      </c>
      <c r="F980" s="153">
        <f t="shared" ref="F980:H980" si="446">F982</f>
        <v>149232.4</v>
      </c>
      <c r="G980" s="153">
        <f t="shared" si="446"/>
        <v>0</v>
      </c>
      <c r="H980" s="154">
        <f t="shared" si="446"/>
        <v>0</v>
      </c>
      <c r="I980" s="156">
        <f t="shared" si="442"/>
        <v>186087.39999999997</v>
      </c>
      <c r="J980" s="153">
        <f>J982</f>
        <v>34035.4</v>
      </c>
      <c r="K980" s="153">
        <f>K982</f>
        <v>151841.99999999997</v>
      </c>
      <c r="L980" s="153">
        <f t="shared" ref="L980:M980" si="447">L982</f>
        <v>0</v>
      </c>
      <c r="M980" s="155">
        <f t="shared" si="447"/>
        <v>210</v>
      </c>
      <c r="N980" s="156">
        <f>N982</f>
        <v>180883.1796</v>
      </c>
      <c r="O980" s="153">
        <f t="shared" ref="O980:R980" si="448">O982</f>
        <v>34035.4</v>
      </c>
      <c r="P980" s="153">
        <f t="shared" si="448"/>
        <v>146637.77960000001</v>
      </c>
      <c r="Q980" s="153">
        <f t="shared" si="448"/>
        <v>0</v>
      </c>
      <c r="R980" s="154">
        <f t="shared" si="448"/>
        <v>210</v>
      </c>
      <c r="S980" s="157">
        <f t="shared" si="445"/>
        <v>-5204.220399999962</v>
      </c>
      <c r="T980" s="153">
        <f t="shared" si="445"/>
        <v>0</v>
      </c>
      <c r="U980" s="153">
        <f t="shared" si="445"/>
        <v>-5204.220399999962</v>
      </c>
      <c r="V980" s="153">
        <f t="shared" si="445"/>
        <v>0</v>
      </c>
      <c r="W980" s="155">
        <f t="shared" si="445"/>
        <v>0</v>
      </c>
      <c r="X980" s="156">
        <f t="shared" si="426"/>
        <v>97.203346169595591</v>
      </c>
      <c r="Y980" s="153">
        <f t="shared" si="426"/>
        <v>100</v>
      </c>
      <c r="Z980" s="153">
        <f t="shared" si="426"/>
        <v>96.572608105794203</v>
      </c>
      <c r="AA980" s="153">
        <f t="shared" si="426"/>
        <v>0</v>
      </c>
      <c r="AB980" s="154">
        <f t="shared" si="426"/>
        <v>100</v>
      </c>
      <c r="AC980" s="147"/>
      <c r="AD980" s="167"/>
      <c r="AE980" s="167"/>
    </row>
    <row r="981" spans="1:31" s="170" customFormat="1" ht="9.75" customHeight="1" x14ac:dyDescent="0.2">
      <c r="A981" s="158"/>
      <c r="B981" s="158">
        <v>973</v>
      </c>
      <c r="C981" s="152" t="s">
        <v>1288</v>
      </c>
      <c r="D981" s="156">
        <f t="shared" si="440"/>
        <v>105633.49999999997</v>
      </c>
      <c r="E981" s="153">
        <f>SUM(E983:E1013)</f>
        <v>34264.199999999997</v>
      </c>
      <c r="F981" s="153">
        <f t="shared" ref="F981:H981" si="449">SUM(F983:F1013)</f>
        <v>69720.89999999998</v>
      </c>
      <c r="G981" s="153">
        <f t="shared" si="449"/>
        <v>1648.4</v>
      </c>
      <c r="H981" s="154">
        <f t="shared" si="449"/>
        <v>0</v>
      </c>
      <c r="I981" s="156">
        <f t="shared" si="442"/>
        <v>106869.19999999997</v>
      </c>
      <c r="J981" s="153">
        <f>SUM(J983:J1013)</f>
        <v>34264.199999999997</v>
      </c>
      <c r="K981" s="153">
        <f>SUM(K983:K1013)</f>
        <v>69720.89999999998</v>
      </c>
      <c r="L981" s="153">
        <f t="shared" ref="L981:M981" si="450">SUM(L983:L1013)</f>
        <v>1648.4</v>
      </c>
      <c r="M981" s="155">
        <f t="shared" si="450"/>
        <v>1235.7</v>
      </c>
      <c r="N981" s="156">
        <f>SUM(N983:N1013)</f>
        <v>102927.29250000001</v>
      </c>
      <c r="O981" s="153">
        <f t="shared" ref="O981:R981" si="451">SUM(O983:O1013)</f>
        <v>34264.199999999997</v>
      </c>
      <c r="P981" s="153">
        <f t="shared" si="451"/>
        <v>65778.992500000008</v>
      </c>
      <c r="Q981" s="153">
        <f t="shared" si="451"/>
        <v>1648.4</v>
      </c>
      <c r="R981" s="154">
        <f t="shared" si="451"/>
        <v>1235.7</v>
      </c>
      <c r="S981" s="157">
        <f t="shared" si="445"/>
        <v>-3941.9074999999575</v>
      </c>
      <c r="T981" s="153">
        <f t="shared" si="445"/>
        <v>0</v>
      </c>
      <c r="U981" s="153">
        <f t="shared" si="445"/>
        <v>-3941.9074999999721</v>
      </c>
      <c r="V981" s="153">
        <f t="shared" si="445"/>
        <v>0</v>
      </c>
      <c r="W981" s="155">
        <f t="shared" si="445"/>
        <v>0</v>
      </c>
      <c r="X981" s="156">
        <f t="shared" si="426"/>
        <v>96.311465323966161</v>
      </c>
      <c r="Y981" s="153">
        <f t="shared" si="426"/>
        <v>100</v>
      </c>
      <c r="Z981" s="153">
        <f t="shared" si="426"/>
        <v>94.346160907274609</v>
      </c>
      <c r="AA981" s="153">
        <f t="shared" si="426"/>
        <v>100</v>
      </c>
      <c r="AB981" s="154">
        <f t="shared" si="426"/>
        <v>100</v>
      </c>
      <c r="AC981" s="147"/>
      <c r="AD981" s="167"/>
      <c r="AE981" s="167"/>
    </row>
    <row r="982" spans="1:31" ht="12.95" customHeight="1" x14ac:dyDescent="0.25">
      <c r="A982" s="171">
        <v>1869</v>
      </c>
      <c r="B982" s="158">
        <v>974</v>
      </c>
      <c r="C982" s="159" t="s">
        <v>1313</v>
      </c>
      <c r="D982" s="160">
        <f t="shared" si="440"/>
        <v>183267.8</v>
      </c>
      <c r="E982" s="161">
        <v>34035.4</v>
      </c>
      <c r="F982" s="161">
        <v>149232.4</v>
      </c>
      <c r="G982" s="161">
        <v>0</v>
      </c>
      <c r="H982" s="162">
        <v>0</v>
      </c>
      <c r="I982" s="160">
        <f t="shared" si="442"/>
        <v>186087.39999999997</v>
      </c>
      <c r="J982" s="161">
        <v>34035.4</v>
      </c>
      <c r="K982" s="161">
        <v>151841.99999999997</v>
      </c>
      <c r="L982" s="161">
        <v>0</v>
      </c>
      <c r="M982" s="163">
        <v>210</v>
      </c>
      <c r="N982" s="160">
        <f t="shared" ref="N982:N1013" si="452">SUM(O982:R982)</f>
        <v>180883.1796</v>
      </c>
      <c r="O982" s="161">
        <v>34035.4</v>
      </c>
      <c r="P982" s="161">
        <v>146637.77960000001</v>
      </c>
      <c r="Q982" s="161">
        <v>0</v>
      </c>
      <c r="R982" s="162">
        <v>210</v>
      </c>
      <c r="S982" s="164">
        <f t="shared" si="445"/>
        <v>-5204.220399999962</v>
      </c>
      <c r="T982" s="161">
        <f t="shared" si="445"/>
        <v>0</v>
      </c>
      <c r="U982" s="161">
        <f t="shared" si="445"/>
        <v>-5204.220399999962</v>
      </c>
      <c r="V982" s="161">
        <f t="shared" si="445"/>
        <v>0</v>
      </c>
      <c r="W982" s="163">
        <f t="shared" si="445"/>
        <v>0</v>
      </c>
      <c r="X982" s="160">
        <f t="shared" si="426"/>
        <v>97.203346169595591</v>
      </c>
      <c r="Y982" s="161">
        <f t="shared" si="426"/>
        <v>100</v>
      </c>
      <c r="Z982" s="161">
        <f t="shared" si="426"/>
        <v>96.572608105794203</v>
      </c>
      <c r="AA982" s="161">
        <f t="shared" si="426"/>
        <v>0</v>
      </c>
      <c r="AB982" s="162">
        <f t="shared" si="426"/>
        <v>100</v>
      </c>
      <c r="AC982" s="165"/>
      <c r="AD982" s="166"/>
      <c r="AE982" s="167"/>
    </row>
    <row r="983" spans="1:31" ht="12.95" customHeight="1" x14ac:dyDescent="0.25">
      <c r="A983" s="171">
        <v>1870</v>
      </c>
      <c r="B983" s="158">
        <v>975</v>
      </c>
      <c r="C983" s="159" t="s">
        <v>2059</v>
      </c>
      <c r="D983" s="160">
        <f t="shared" si="440"/>
        <v>5017.7</v>
      </c>
      <c r="E983" s="161">
        <v>1281.2</v>
      </c>
      <c r="F983" s="161">
        <v>3670</v>
      </c>
      <c r="G983" s="161">
        <v>66.5</v>
      </c>
      <c r="H983" s="162">
        <v>0</v>
      </c>
      <c r="I983" s="160">
        <f t="shared" si="442"/>
        <v>5062.2</v>
      </c>
      <c r="J983" s="161">
        <v>1281.2</v>
      </c>
      <c r="K983" s="161">
        <v>3670</v>
      </c>
      <c r="L983" s="161">
        <v>66.5</v>
      </c>
      <c r="M983" s="163">
        <v>44.5</v>
      </c>
      <c r="N983" s="160">
        <f t="shared" si="452"/>
        <v>4879.1687000000002</v>
      </c>
      <c r="O983" s="161">
        <v>1281.2</v>
      </c>
      <c r="P983" s="161">
        <v>3486.9686999999999</v>
      </c>
      <c r="Q983" s="161">
        <v>66.5</v>
      </c>
      <c r="R983" s="162">
        <v>44.5</v>
      </c>
      <c r="S983" s="164">
        <f t="shared" si="445"/>
        <v>-183.03129999999965</v>
      </c>
      <c r="T983" s="161">
        <f t="shared" si="445"/>
        <v>0</v>
      </c>
      <c r="U983" s="161">
        <f t="shared" si="445"/>
        <v>-183.0313000000001</v>
      </c>
      <c r="V983" s="161">
        <f t="shared" si="445"/>
        <v>0</v>
      </c>
      <c r="W983" s="163">
        <f t="shared" si="445"/>
        <v>0</v>
      </c>
      <c r="X983" s="160">
        <f t="shared" si="426"/>
        <v>96.384352652996725</v>
      </c>
      <c r="Y983" s="161">
        <f t="shared" si="426"/>
        <v>100</v>
      </c>
      <c r="Z983" s="161">
        <f t="shared" si="426"/>
        <v>95.01277111716621</v>
      </c>
      <c r="AA983" s="161">
        <f t="shared" si="426"/>
        <v>100</v>
      </c>
      <c r="AB983" s="162">
        <f t="shared" si="426"/>
        <v>100</v>
      </c>
      <c r="AC983" s="165"/>
      <c r="AD983" s="166"/>
      <c r="AE983" s="167"/>
    </row>
    <row r="984" spans="1:31" ht="12.95" customHeight="1" x14ac:dyDescent="0.25">
      <c r="A984" s="171">
        <v>1871</v>
      </c>
      <c r="B984" s="158">
        <v>976</v>
      </c>
      <c r="C984" s="159" t="s">
        <v>2060</v>
      </c>
      <c r="D984" s="160">
        <f t="shared" si="440"/>
        <v>1707</v>
      </c>
      <c r="E984" s="161">
        <v>817.1</v>
      </c>
      <c r="F984" s="161">
        <v>889.9</v>
      </c>
      <c r="G984" s="161">
        <v>0</v>
      </c>
      <c r="H984" s="162">
        <v>0</v>
      </c>
      <c r="I984" s="160">
        <f t="shared" si="442"/>
        <v>1710.8</v>
      </c>
      <c r="J984" s="161">
        <v>817.1</v>
      </c>
      <c r="K984" s="161">
        <v>889.9</v>
      </c>
      <c r="L984" s="161">
        <v>0</v>
      </c>
      <c r="M984" s="163">
        <v>3.8</v>
      </c>
      <c r="N984" s="160">
        <f t="shared" si="452"/>
        <v>1710.7229</v>
      </c>
      <c r="O984" s="161">
        <v>817.1</v>
      </c>
      <c r="P984" s="161">
        <v>889.8229</v>
      </c>
      <c r="Q984" s="161">
        <v>0</v>
      </c>
      <c r="R984" s="162">
        <v>3.8</v>
      </c>
      <c r="S984" s="164">
        <f t="shared" si="445"/>
        <v>-7.7099999999973079E-2</v>
      </c>
      <c r="T984" s="161">
        <f t="shared" si="445"/>
        <v>0</v>
      </c>
      <c r="U984" s="161">
        <f t="shared" si="445"/>
        <v>-7.7099999999973079E-2</v>
      </c>
      <c r="V984" s="161">
        <f t="shared" si="445"/>
        <v>0</v>
      </c>
      <c r="W984" s="163">
        <f t="shared" si="445"/>
        <v>0</v>
      </c>
      <c r="X984" s="160">
        <f t="shared" si="426"/>
        <v>99.995493336450778</v>
      </c>
      <c r="Y984" s="161">
        <f t="shared" si="426"/>
        <v>100</v>
      </c>
      <c r="Z984" s="161">
        <f t="shared" si="426"/>
        <v>99.991336105180366</v>
      </c>
      <c r="AA984" s="161">
        <f t="shared" si="426"/>
        <v>0</v>
      </c>
      <c r="AB984" s="162">
        <f t="shared" si="426"/>
        <v>100</v>
      </c>
      <c r="AC984" s="165"/>
      <c r="AD984" s="166"/>
      <c r="AE984" s="167"/>
    </row>
    <row r="985" spans="1:31" ht="12.95" customHeight="1" x14ac:dyDescent="0.25">
      <c r="A985" s="171">
        <v>1872</v>
      </c>
      <c r="B985" s="158">
        <v>977</v>
      </c>
      <c r="C985" s="159" t="s">
        <v>2061</v>
      </c>
      <c r="D985" s="160">
        <f t="shared" si="440"/>
        <v>3766.5</v>
      </c>
      <c r="E985" s="161">
        <v>1194.3</v>
      </c>
      <c r="F985" s="161">
        <v>2436</v>
      </c>
      <c r="G985" s="161">
        <v>136.19999999999999</v>
      </c>
      <c r="H985" s="162">
        <v>0</v>
      </c>
      <c r="I985" s="160">
        <f t="shared" si="442"/>
        <v>3809.8</v>
      </c>
      <c r="J985" s="161">
        <v>1194.3</v>
      </c>
      <c r="K985" s="161">
        <v>2436</v>
      </c>
      <c r="L985" s="161">
        <v>136.19999999999999</v>
      </c>
      <c r="M985" s="163">
        <v>43.3</v>
      </c>
      <c r="N985" s="160">
        <f t="shared" si="452"/>
        <v>3798.9425000000001</v>
      </c>
      <c r="O985" s="161">
        <v>1194.3</v>
      </c>
      <c r="P985" s="161">
        <v>2425.1424999999999</v>
      </c>
      <c r="Q985" s="161">
        <v>136.19999999999999</v>
      </c>
      <c r="R985" s="162">
        <v>43.3</v>
      </c>
      <c r="S985" s="164">
        <f t="shared" si="445"/>
        <v>-10.857500000000073</v>
      </c>
      <c r="T985" s="161">
        <f t="shared" si="445"/>
        <v>0</v>
      </c>
      <c r="U985" s="161">
        <f t="shared" si="445"/>
        <v>-10.857500000000073</v>
      </c>
      <c r="V985" s="161">
        <f t="shared" si="445"/>
        <v>0</v>
      </c>
      <c r="W985" s="163">
        <f t="shared" si="445"/>
        <v>0</v>
      </c>
      <c r="X985" s="160">
        <f t="shared" si="426"/>
        <v>99.715011286681715</v>
      </c>
      <c r="Y985" s="161">
        <f t="shared" si="426"/>
        <v>100</v>
      </c>
      <c r="Z985" s="161">
        <f t="shared" si="426"/>
        <v>99.554289819376024</v>
      </c>
      <c r="AA985" s="161">
        <f t="shared" si="426"/>
        <v>100</v>
      </c>
      <c r="AB985" s="162">
        <f t="shared" si="426"/>
        <v>100</v>
      </c>
      <c r="AC985" s="165"/>
      <c r="AD985" s="166"/>
      <c r="AE985" s="167"/>
    </row>
    <row r="986" spans="1:31" ht="12.95" customHeight="1" x14ac:dyDescent="0.25">
      <c r="A986" s="171">
        <v>1873</v>
      </c>
      <c r="B986" s="158">
        <v>978</v>
      </c>
      <c r="C986" s="159" t="s">
        <v>2050</v>
      </c>
      <c r="D986" s="160">
        <f t="shared" si="440"/>
        <v>3557.9</v>
      </c>
      <c r="E986" s="161">
        <v>692.2</v>
      </c>
      <c r="F986" s="161">
        <v>2558.8000000000002</v>
      </c>
      <c r="G986" s="161">
        <v>306.89999999999998</v>
      </c>
      <c r="H986" s="162">
        <v>0</v>
      </c>
      <c r="I986" s="160">
        <f t="shared" si="442"/>
        <v>3623.7000000000003</v>
      </c>
      <c r="J986" s="161">
        <v>692.2</v>
      </c>
      <c r="K986" s="161">
        <v>2558.7999999999997</v>
      </c>
      <c r="L986" s="161">
        <v>306.89999999999998</v>
      </c>
      <c r="M986" s="163">
        <v>65.8</v>
      </c>
      <c r="N986" s="160">
        <f t="shared" si="452"/>
        <v>3466.2243000000003</v>
      </c>
      <c r="O986" s="161">
        <v>692.2</v>
      </c>
      <c r="P986" s="161">
        <v>2401.3243000000002</v>
      </c>
      <c r="Q986" s="161">
        <v>306.89999999999998</v>
      </c>
      <c r="R986" s="162">
        <v>65.8</v>
      </c>
      <c r="S986" s="164">
        <f t="shared" si="445"/>
        <v>-157.47569999999996</v>
      </c>
      <c r="T986" s="161">
        <f t="shared" si="445"/>
        <v>0</v>
      </c>
      <c r="U986" s="161">
        <f t="shared" si="445"/>
        <v>-157.47569999999951</v>
      </c>
      <c r="V986" s="161">
        <f t="shared" si="445"/>
        <v>0</v>
      </c>
      <c r="W986" s="163">
        <f t="shared" si="445"/>
        <v>0</v>
      </c>
      <c r="X986" s="160">
        <f t="shared" si="426"/>
        <v>95.654284295057536</v>
      </c>
      <c r="Y986" s="161">
        <f t="shared" si="426"/>
        <v>100</v>
      </c>
      <c r="Z986" s="161">
        <f t="shared" si="426"/>
        <v>93.845720650304855</v>
      </c>
      <c r="AA986" s="161">
        <f t="shared" si="426"/>
        <v>100</v>
      </c>
      <c r="AB986" s="162">
        <f t="shared" si="426"/>
        <v>100</v>
      </c>
      <c r="AC986" s="165"/>
      <c r="AD986" s="166"/>
      <c r="AE986" s="167"/>
    </row>
    <row r="987" spans="1:31" ht="12.95" customHeight="1" x14ac:dyDescent="0.25">
      <c r="A987" s="171">
        <v>1874</v>
      </c>
      <c r="B987" s="158">
        <v>979</v>
      </c>
      <c r="C987" s="159" t="s">
        <v>2062</v>
      </c>
      <c r="D987" s="160">
        <f t="shared" si="440"/>
        <v>4719.6000000000004</v>
      </c>
      <c r="E987" s="161">
        <v>1064.0999999999999</v>
      </c>
      <c r="F987" s="161">
        <v>3631.4</v>
      </c>
      <c r="G987" s="161">
        <v>24.1</v>
      </c>
      <c r="H987" s="162">
        <v>0</v>
      </c>
      <c r="I987" s="160">
        <f t="shared" si="442"/>
        <v>4785.5</v>
      </c>
      <c r="J987" s="161">
        <v>1064.0999999999999</v>
      </c>
      <c r="K987" s="161">
        <v>3631.3999999999996</v>
      </c>
      <c r="L987" s="161">
        <v>24.1</v>
      </c>
      <c r="M987" s="163">
        <v>65.900000000000006</v>
      </c>
      <c r="N987" s="160">
        <f t="shared" si="452"/>
        <v>4785.2369999999992</v>
      </c>
      <c r="O987" s="161">
        <v>1064.0999999999999</v>
      </c>
      <c r="P987" s="161">
        <v>3631.1369999999997</v>
      </c>
      <c r="Q987" s="161">
        <v>24.1</v>
      </c>
      <c r="R987" s="162">
        <v>65.900000000000006</v>
      </c>
      <c r="S987" s="164">
        <f t="shared" si="445"/>
        <v>-0.26300000000082946</v>
      </c>
      <c r="T987" s="161">
        <f t="shared" si="445"/>
        <v>0</v>
      </c>
      <c r="U987" s="161">
        <f t="shared" si="445"/>
        <v>-0.26299999999991996</v>
      </c>
      <c r="V987" s="161">
        <f t="shared" si="445"/>
        <v>0</v>
      </c>
      <c r="W987" s="163">
        <f t="shared" si="445"/>
        <v>0</v>
      </c>
      <c r="X987" s="160">
        <f t="shared" si="426"/>
        <v>99.99450423153273</v>
      </c>
      <c r="Y987" s="161">
        <f t="shared" si="426"/>
        <v>100</v>
      </c>
      <c r="Z987" s="161">
        <f t="shared" si="426"/>
        <v>99.992757614143315</v>
      </c>
      <c r="AA987" s="161">
        <f t="shared" si="426"/>
        <v>100</v>
      </c>
      <c r="AB987" s="162">
        <f t="shared" si="426"/>
        <v>100</v>
      </c>
      <c r="AC987" s="165"/>
      <c r="AD987" s="166"/>
      <c r="AE987" s="167"/>
    </row>
    <row r="988" spans="1:31" ht="12.95" customHeight="1" x14ac:dyDescent="0.25">
      <c r="A988" s="171">
        <v>1875</v>
      </c>
      <c r="B988" s="158">
        <v>980</v>
      </c>
      <c r="C988" s="159" t="s">
        <v>1419</v>
      </c>
      <c r="D988" s="160">
        <f>SUM(E988:H988)</f>
        <v>2263.3000000000002</v>
      </c>
      <c r="E988" s="161">
        <v>857.2</v>
      </c>
      <c r="F988" s="161">
        <v>1406.1</v>
      </c>
      <c r="G988" s="161">
        <v>0</v>
      </c>
      <c r="H988" s="162">
        <v>0</v>
      </c>
      <c r="I988" s="160">
        <f>SUM(J988:M988)</f>
        <v>2279.2000000000003</v>
      </c>
      <c r="J988" s="161">
        <v>857.2</v>
      </c>
      <c r="K988" s="161">
        <v>1406.1</v>
      </c>
      <c r="L988" s="161">
        <v>0</v>
      </c>
      <c r="M988" s="163">
        <v>15.9</v>
      </c>
      <c r="N988" s="160">
        <f>SUM(O988:R988)</f>
        <v>2279.2000000000003</v>
      </c>
      <c r="O988" s="161">
        <v>857.2</v>
      </c>
      <c r="P988" s="161">
        <v>1406.1</v>
      </c>
      <c r="Q988" s="161">
        <v>0</v>
      </c>
      <c r="R988" s="162">
        <v>15.9</v>
      </c>
      <c r="S988" s="164">
        <f t="shared" si="445"/>
        <v>0</v>
      </c>
      <c r="T988" s="161">
        <f t="shared" si="445"/>
        <v>0</v>
      </c>
      <c r="U988" s="161">
        <f t="shared" si="445"/>
        <v>0</v>
      </c>
      <c r="V988" s="161">
        <f t="shared" si="445"/>
        <v>0</v>
      </c>
      <c r="W988" s="163">
        <f t="shared" si="445"/>
        <v>0</v>
      </c>
      <c r="X988" s="160">
        <f t="shared" si="426"/>
        <v>100</v>
      </c>
      <c r="Y988" s="161">
        <f t="shared" si="426"/>
        <v>100</v>
      </c>
      <c r="Z988" s="161">
        <f t="shared" si="426"/>
        <v>100</v>
      </c>
      <c r="AA988" s="161">
        <f t="shared" si="426"/>
        <v>0</v>
      </c>
      <c r="AB988" s="162">
        <f t="shared" si="426"/>
        <v>100</v>
      </c>
      <c r="AC988" s="165"/>
      <c r="AD988" s="166"/>
      <c r="AE988" s="167"/>
    </row>
    <row r="989" spans="1:31" ht="12.95" customHeight="1" x14ac:dyDescent="0.25">
      <c r="A989" s="171">
        <v>1877</v>
      </c>
      <c r="B989" s="158">
        <v>981</v>
      </c>
      <c r="C989" s="159" t="s">
        <v>2063</v>
      </c>
      <c r="D989" s="160">
        <f>SUM(E989:H989)</f>
        <v>3552.3</v>
      </c>
      <c r="E989" s="161">
        <v>1193.5999999999999</v>
      </c>
      <c r="F989" s="161">
        <v>2106.4</v>
      </c>
      <c r="G989" s="161">
        <v>252.3</v>
      </c>
      <c r="H989" s="162">
        <v>0</v>
      </c>
      <c r="I989" s="160">
        <f>SUM(J989:M989)</f>
        <v>3599.8</v>
      </c>
      <c r="J989" s="161">
        <v>1193.5999999999999</v>
      </c>
      <c r="K989" s="161">
        <v>2106.4</v>
      </c>
      <c r="L989" s="161">
        <v>252.3</v>
      </c>
      <c r="M989" s="163">
        <v>47.5</v>
      </c>
      <c r="N989" s="160">
        <f>SUM(O989:R989)</f>
        <v>3593.3744000000002</v>
      </c>
      <c r="O989" s="161">
        <v>1193.5999999999999</v>
      </c>
      <c r="P989" s="161">
        <v>2099.9744000000001</v>
      </c>
      <c r="Q989" s="161">
        <v>252.3</v>
      </c>
      <c r="R989" s="162">
        <v>47.5</v>
      </c>
      <c r="S989" s="164">
        <f t="shared" si="445"/>
        <v>-6.4256000000000313</v>
      </c>
      <c r="T989" s="161">
        <f t="shared" si="445"/>
        <v>0</v>
      </c>
      <c r="U989" s="161">
        <f t="shared" si="445"/>
        <v>-6.4256000000000313</v>
      </c>
      <c r="V989" s="161">
        <f t="shared" si="445"/>
        <v>0</v>
      </c>
      <c r="W989" s="163">
        <f t="shared" si="445"/>
        <v>0</v>
      </c>
      <c r="X989" s="160">
        <f t="shared" si="426"/>
        <v>99.821501194510802</v>
      </c>
      <c r="Y989" s="161">
        <f t="shared" si="426"/>
        <v>100</v>
      </c>
      <c r="Z989" s="161">
        <f t="shared" si="426"/>
        <v>99.694948727687049</v>
      </c>
      <c r="AA989" s="161">
        <f t="shared" si="426"/>
        <v>100</v>
      </c>
      <c r="AB989" s="162">
        <f t="shared" si="426"/>
        <v>100</v>
      </c>
      <c r="AC989" s="165"/>
      <c r="AD989" s="166"/>
      <c r="AE989" s="167"/>
    </row>
    <row r="990" spans="1:31" ht="12.95" customHeight="1" x14ac:dyDescent="0.25">
      <c r="A990" s="171">
        <v>1876</v>
      </c>
      <c r="B990" s="158">
        <v>982</v>
      </c>
      <c r="C990" s="159" t="s">
        <v>2064</v>
      </c>
      <c r="D990" s="160">
        <f>SUM(E990:H990)</f>
        <v>5102.2</v>
      </c>
      <c r="E990" s="161">
        <v>1340.6</v>
      </c>
      <c r="F990" s="161">
        <v>3475.6</v>
      </c>
      <c r="G990" s="161">
        <v>286</v>
      </c>
      <c r="H990" s="162">
        <v>0</v>
      </c>
      <c r="I990" s="160">
        <f>SUM(J990:M990)</f>
        <v>5139.2</v>
      </c>
      <c r="J990" s="161">
        <v>1340.6</v>
      </c>
      <c r="K990" s="161">
        <v>3475.6</v>
      </c>
      <c r="L990" s="161">
        <v>286</v>
      </c>
      <c r="M990" s="163">
        <v>37</v>
      </c>
      <c r="N990" s="160">
        <f>SUM(O990:R990)</f>
        <v>5138.8709999999992</v>
      </c>
      <c r="O990" s="161">
        <v>1340.6</v>
      </c>
      <c r="P990" s="161">
        <v>3475.2709999999997</v>
      </c>
      <c r="Q990" s="161">
        <v>286</v>
      </c>
      <c r="R990" s="162">
        <v>37</v>
      </c>
      <c r="S990" s="164">
        <f t="shared" si="445"/>
        <v>-0.32900000000063301</v>
      </c>
      <c r="T990" s="161">
        <f t="shared" si="445"/>
        <v>0</v>
      </c>
      <c r="U990" s="161">
        <f t="shared" si="445"/>
        <v>-0.32900000000017826</v>
      </c>
      <c r="V990" s="161">
        <f t="shared" si="445"/>
        <v>0</v>
      </c>
      <c r="W990" s="163">
        <f t="shared" si="445"/>
        <v>0</v>
      </c>
      <c r="X990" s="160">
        <f t="shared" si="426"/>
        <v>99.993598225404725</v>
      </c>
      <c r="Y990" s="161">
        <f t="shared" si="426"/>
        <v>100</v>
      </c>
      <c r="Z990" s="161">
        <f t="shared" si="426"/>
        <v>99.990534008516505</v>
      </c>
      <c r="AA990" s="161">
        <f t="shared" si="426"/>
        <v>100</v>
      </c>
      <c r="AB990" s="162">
        <f t="shared" si="426"/>
        <v>100</v>
      </c>
      <c r="AC990" s="165"/>
      <c r="AD990" s="166"/>
      <c r="AE990" s="167"/>
    </row>
    <row r="991" spans="1:31" ht="12.95" customHeight="1" x14ac:dyDescent="0.25">
      <c r="A991" s="171">
        <v>1878</v>
      </c>
      <c r="B991" s="158">
        <v>983</v>
      </c>
      <c r="C991" s="159" t="s">
        <v>2065</v>
      </c>
      <c r="D991" s="160">
        <f t="shared" si="440"/>
        <v>3226.1</v>
      </c>
      <c r="E991" s="161">
        <v>1039.5999999999999</v>
      </c>
      <c r="F991" s="161">
        <v>2186.5</v>
      </c>
      <c r="G991" s="161">
        <v>0</v>
      </c>
      <c r="H991" s="162">
        <v>0</v>
      </c>
      <c r="I991" s="160">
        <f t="shared" si="442"/>
        <v>3250</v>
      </c>
      <c r="J991" s="161">
        <v>1039.5999999999999</v>
      </c>
      <c r="K991" s="161">
        <v>2186.5</v>
      </c>
      <c r="L991" s="161">
        <v>0</v>
      </c>
      <c r="M991" s="163">
        <v>23.9</v>
      </c>
      <c r="N991" s="160">
        <f t="shared" si="452"/>
        <v>3020.5628000000002</v>
      </c>
      <c r="O991" s="161">
        <v>1039.5999999999999</v>
      </c>
      <c r="P991" s="161">
        <v>1957.0627999999999</v>
      </c>
      <c r="Q991" s="161">
        <v>0</v>
      </c>
      <c r="R991" s="162">
        <v>23.9</v>
      </c>
      <c r="S991" s="164">
        <f t="shared" si="445"/>
        <v>-229.43719999999985</v>
      </c>
      <c r="T991" s="161">
        <f t="shared" si="445"/>
        <v>0</v>
      </c>
      <c r="U991" s="161">
        <f t="shared" si="445"/>
        <v>-229.43720000000008</v>
      </c>
      <c r="V991" s="161">
        <f t="shared" si="445"/>
        <v>0</v>
      </c>
      <c r="W991" s="163">
        <f t="shared" si="445"/>
        <v>0</v>
      </c>
      <c r="X991" s="160">
        <f t="shared" si="426"/>
        <v>92.940393846153853</v>
      </c>
      <c r="Y991" s="161">
        <f t="shared" si="426"/>
        <v>100</v>
      </c>
      <c r="Z991" s="161">
        <f t="shared" si="426"/>
        <v>89.506645323576478</v>
      </c>
      <c r="AA991" s="161">
        <f t="shared" si="426"/>
        <v>0</v>
      </c>
      <c r="AB991" s="162">
        <f t="shared" si="426"/>
        <v>100</v>
      </c>
      <c r="AC991" s="165"/>
      <c r="AD991" s="166"/>
      <c r="AE991" s="167"/>
    </row>
    <row r="992" spans="1:31" ht="12.95" customHeight="1" x14ac:dyDescent="0.25">
      <c r="A992" s="171">
        <v>1879</v>
      </c>
      <c r="B992" s="158">
        <v>984</v>
      </c>
      <c r="C992" s="159" t="s">
        <v>2066</v>
      </c>
      <c r="D992" s="160">
        <f t="shared" si="440"/>
        <v>2084</v>
      </c>
      <c r="E992" s="161">
        <v>1015</v>
      </c>
      <c r="F992" s="161">
        <v>1069</v>
      </c>
      <c r="G992" s="161">
        <v>0</v>
      </c>
      <c r="H992" s="162">
        <v>0</v>
      </c>
      <c r="I992" s="160">
        <f t="shared" si="442"/>
        <v>2088</v>
      </c>
      <c r="J992" s="161">
        <v>1015</v>
      </c>
      <c r="K992" s="161">
        <v>1069</v>
      </c>
      <c r="L992" s="161">
        <v>0</v>
      </c>
      <c r="M992" s="163">
        <v>4</v>
      </c>
      <c r="N992" s="160">
        <f t="shared" si="452"/>
        <v>1866.1662000000001</v>
      </c>
      <c r="O992" s="161">
        <v>1015</v>
      </c>
      <c r="P992" s="161">
        <v>847.1662</v>
      </c>
      <c r="Q992" s="161">
        <v>0</v>
      </c>
      <c r="R992" s="162">
        <v>4</v>
      </c>
      <c r="S992" s="164">
        <f t="shared" si="445"/>
        <v>-221.83379999999988</v>
      </c>
      <c r="T992" s="161">
        <f t="shared" si="445"/>
        <v>0</v>
      </c>
      <c r="U992" s="161">
        <f t="shared" si="445"/>
        <v>-221.8338</v>
      </c>
      <c r="V992" s="161">
        <f t="shared" si="445"/>
        <v>0</v>
      </c>
      <c r="W992" s="163">
        <f t="shared" si="445"/>
        <v>0</v>
      </c>
      <c r="X992" s="160">
        <f t="shared" si="426"/>
        <v>89.375775862068977</v>
      </c>
      <c r="Y992" s="161">
        <f t="shared" si="426"/>
        <v>100</v>
      </c>
      <c r="Z992" s="161">
        <f t="shared" si="426"/>
        <v>79.248475210477082</v>
      </c>
      <c r="AA992" s="161">
        <f t="shared" si="426"/>
        <v>0</v>
      </c>
      <c r="AB992" s="162">
        <f t="shared" si="426"/>
        <v>100</v>
      </c>
      <c r="AC992" s="165"/>
      <c r="AD992" s="166"/>
      <c r="AE992" s="167"/>
    </row>
    <row r="993" spans="1:31" ht="12.95" customHeight="1" x14ac:dyDescent="0.25">
      <c r="A993" s="171">
        <v>1880</v>
      </c>
      <c r="B993" s="158">
        <v>985</v>
      </c>
      <c r="C993" s="159" t="s">
        <v>2067</v>
      </c>
      <c r="D993" s="160">
        <f t="shared" si="440"/>
        <v>3154.7000000000003</v>
      </c>
      <c r="E993" s="161">
        <v>956.3</v>
      </c>
      <c r="F993" s="161">
        <v>2138.8000000000002</v>
      </c>
      <c r="G993" s="161">
        <v>59.6</v>
      </c>
      <c r="H993" s="162">
        <v>0</v>
      </c>
      <c r="I993" s="160">
        <f t="shared" si="442"/>
        <v>3174.9</v>
      </c>
      <c r="J993" s="161">
        <v>956.3</v>
      </c>
      <c r="K993" s="161">
        <v>2138.8000000000002</v>
      </c>
      <c r="L993" s="161">
        <v>59.6</v>
      </c>
      <c r="M993" s="163">
        <v>20.2</v>
      </c>
      <c r="N993" s="160">
        <f t="shared" si="452"/>
        <v>3063.1040999999996</v>
      </c>
      <c r="O993" s="161">
        <v>956.3</v>
      </c>
      <c r="P993" s="161">
        <v>2027.0040999999999</v>
      </c>
      <c r="Q993" s="161">
        <v>59.6</v>
      </c>
      <c r="R993" s="162">
        <v>20.2</v>
      </c>
      <c r="S993" s="164">
        <f t="shared" si="445"/>
        <v>-111.79590000000053</v>
      </c>
      <c r="T993" s="161">
        <f t="shared" si="445"/>
        <v>0</v>
      </c>
      <c r="U993" s="161">
        <f t="shared" si="445"/>
        <v>-111.7959000000003</v>
      </c>
      <c r="V993" s="161">
        <f t="shared" si="445"/>
        <v>0</v>
      </c>
      <c r="W993" s="163">
        <f t="shared" si="445"/>
        <v>0</v>
      </c>
      <c r="X993" s="160">
        <f t="shared" si="426"/>
        <v>96.478758386090874</v>
      </c>
      <c r="Y993" s="161">
        <f t="shared" si="426"/>
        <v>100</v>
      </c>
      <c r="Z993" s="161">
        <f t="shared" si="426"/>
        <v>94.772961473723569</v>
      </c>
      <c r="AA993" s="161">
        <f t="shared" si="426"/>
        <v>100</v>
      </c>
      <c r="AB993" s="162">
        <f t="shared" si="426"/>
        <v>100</v>
      </c>
      <c r="AC993" s="165"/>
      <c r="AD993" s="166"/>
      <c r="AE993" s="167"/>
    </row>
    <row r="994" spans="1:31" ht="12.95" customHeight="1" x14ac:dyDescent="0.25">
      <c r="A994" s="171">
        <v>1881</v>
      </c>
      <c r="B994" s="158">
        <v>986</v>
      </c>
      <c r="C994" s="159" t="s">
        <v>2068</v>
      </c>
      <c r="D994" s="160">
        <f t="shared" si="440"/>
        <v>2734.2</v>
      </c>
      <c r="E994" s="161">
        <v>1032.2</v>
      </c>
      <c r="F994" s="161">
        <v>1685.5</v>
      </c>
      <c r="G994" s="161">
        <v>16.5</v>
      </c>
      <c r="H994" s="162">
        <v>0</v>
      </c>
      <c r="I994" s="160">
        <f t="shared" si="442"/>
        <v>2747.7</v>
      </c>
      <c r="J994" s="161">
        <v>1032.2</v>
      </c>
      <c r="K994" s="161">
        <v>1685.5</v>
      </c>
      <c r="L994" s="161">
        <v>16.5</v>
      </c>
      <c r="M994" s="163">
        <v>13.5</v>
      </c>
      <c r="N994" s="160">
        <f t="shared" si="452"/>
        <v>2484.6170000000002</v>
      </c>
      <c r="O994" s="161">
        <v>1032.2</v>
      </c>
      <c r="P994" s="161">
        <v>1422.4169999999999</v>
      </c>
      <c r="Q994" s="161">
        <v>16.5</v>
      </c>
      <c r="R994" s="162">
        <v>13.5</v>
      </c>
      <c r="S994" s="164">
        <f t="shared" si="445"/>
        <v>-263.08299999999963</v>
      </c>
      <c r="T994" s="161">
        <f t="shared" si="445"/>
        <v>0</v>
      </c>
      <c r="U994" s="161">
        <f t="shared" si="445"/>
        <v>-263.08300000000008</v>
      </c>
      <c r="V994" s="161">
        <f t="shared" si="445"/>
        <v>0</v>
      </c>
      <c r="W994" s="163">
        <f t="shared" si="445"/>
        <v>0</v>
      </c>
      <c r="X994" s="160">
        <f t="shared" si="426"/>
        <v>90.425337555046042</v>
      </c>
      <c r="Y994" s="161">
        <f t="shared" si="426"/>
        <v>100</v>
      </c>
      <c r="Z994" s="161">
        <f t="shared" si="426"/>
        <v>84.39139721150994</v>
      </c>
      <c r="AA994" s="161">
        <f t="shared" si="426"/>
        <v>100</v>
      </c>
      <c r="AB994" s="162">
        <f t="shared" si="426"/>
        <v>100</v>
      </c>
      <c r="AC994" s="165"/>
      <c r="AD994" s="166"/>
      <c r="AE994" s="167"/>
    </row>
    <row r="995" spans="1:31" ht="12.95" customHeight="1" x14ac:dyDescent="0.25">
      <c r="A995" s="171">
        <v>1882</v>
      </c>
      <c r="B995" s="158">
        <v>987</v>
      </c>
      <c r="C995" s="159" t="s">
        <v>2069</v>
      </c>
      <c r="D995" s="160">
        <f t="shared" si="440"/>
        <v>3520.4</v>
      </c>
      <c r="E995" s="161">
        <v>1305.5999999999999</v>
      </c>
      <c r="F995" s="161">
        <v>2214.8000000000002</v>
      </c>
      <c r="G995" s="161">
        <v>0</v>
      </c>
      <c r="H995" s="162">
        <v>0</v>
      </c>
      <c r="I995" s="160">
        <f t="shared" si="442"/>
        <v>3543.8999999999996</v>
      </c>
      <c r="J995" s="161">
        <v>1305.5999999999999</v>
      </c>
      <c r="K995" s="161">
        <v>2214.7999999999997</v>
      </c>
      <c r="L995" s="161">
        <v>0</v>
      </c>
      <c r="M995" s="163">
        <v>23.5</v>
      </c>
      <c r="N995" s="160">
        <f t="shared" si="452"/>
        <v>3188.3153000000002</v>
      </c>
      <c r="O995" s="161">
        <v>1305.5999999999999</v>
      </c>
      <c r="P995" s="161">
        <v>1859.2153000000001</v>
      </c>
      <c r="Q995" s="161">
        <v>0</v>
      </c>
      <c r="R995" s="162">
        <v>23.5</v>
      </c>
      <c r="S995" s="164">
        <f t="shared" si="445"/>
        <v>-355.58469999999943</v>
      </c>
      <c r="T995" s="161">
        <f t="shared" si="445"/>
        <v>0</v>
      </c>
      <c r="U995" s="161">
        <f t="shared" si="445"/>
        <v>-355.58469999999966</v>
      </c>
      <c r="V995" s="161">
        <f t="shared" si="445"/>
        <v>0</v>
      </c>
      <c r="W995" s="163">
        <f t="shared" si="445"/>
        <v>0</v>
      </c>
      <c r="X995" s="160">
        <f t="shared" si="426"/>
        <v>89.966288552160066</v>
      </c>
      <c r="Y995" s="161">
        <f t="shared" si="426"/>
        <v>100</v>
      </c>
      <c r="Z995" s="161">
        <f t="shared" si="426"/>
        <v>83.945065017157319</v>
      </c>
      <c r="AA995" s="161">
        <f t="shared" si="426"/>
        <v>0</v>
      </c>
      <c r="AB995" s="162">
        <f t="shared" si="426"/>
        <v>100</v>
      </c>
      <c r="AC995" s="165"/>
      <c r="AD995" s="166"/>
      <c r="AE995" s="167"/>
    </row>
    <row r="996" spans="1:31" ht="12.95" customHeight="1" x14ac:dyDescent="0.25">
      <c r="A996" s="171">
        <v>1883</v>
      </c>
      <c r="B996" s="158">
        <v>988</v>
      </c>
      <c r="C996" s="159" t="s">
        <v>2070</v>
      </c>
      <c r="D996" s="160">
        <f t="shared" si="440"/>
        <v>2627.7000000000003</v>
      </c>
      <c r="E996" s="161">
        <v>1112.2</v>
      </c>
      <c r="F996" s="161">
        <v>1445.6</v>
      </c>
      <c r="G996" s="161">
        <v>69.900000000000006</v>
      </c>
      <c r="H996" s="162">
        <v>0</v>
      </c>
      <c r="I996" s="160">
        <f t="shared" si="442"/>
        <v>2642.4</v>
      </c>
      <c r="J996" s="161">
        <v>1112.2</v>
      </c>
      <c r="K996" s="161">
        <v>1445.6000000000001</v>
      </c>
      <c r="L996" s="161">
        <v>69.900000000000006</v>
      </c>
      <c r="M996" s="163">
        <v>14.700000000000003</v>
      </c>
      <c r="N996" s="160">
        <f t="shared" si="452"/>
        <v>2452.5074</v>
      </c>
      <c r="O996" s="161">
        <v>1112.2</v>
      </c>
      <c r="P996" s="161">
        <v>1255.7074</v>
      </c>
      <c r="Q996" s="161">
        <v>69.900000000000006</v>
      </c>
      <c r="R996" s="162">
        <v>14.700000000000003</v>
      </c>
      <c r="S996" s="164">
        <f t="shared" si="445"/>
        <v>-189.89260000000013</v>
      </c>
      <c r="T996" s="161">
        <f t="shared" si="445"/>
        <v>0</v>
      </c>
      <c r="U996" s="161">
        <f t="shared" si="445"/>
        <v>-189.89260000000013</v>
      </c>
      <c r="V996" s="161">
        <f t="shared" si="445"/>
        <v>0</v>
      </c>
      <c r="W996" s="163">
        <f t="shared" si="445"/>
        <v>0</v>
      </c>
      <c r="X996" s="160">
        <f t="shared" si="426"/>
        <v>92.813631547078415</v>
      </c>
      <c r="Y996" s="161">
        <f t="shared" si="426"/>
        <v>100</v>
      </c>
      <c r="Z996" s="161">
        <f t="shared" si="426"/>
        <v>86.864097952407292</v>
      </c>
      <c r="AA996" s="161">
        <f t="shared" si="426"/>
        <v>100</v>
      </c>
      <c r="AB996" s="162">
        <f t="shared" si="426"/>
        <v>100</v>
      </c>
      <c r="AC996" s="165"/>
      <c r="AD996" s="166"/>
      <c r="AE996" s="167"/>
    </row>
    <row r="997" spans="1:31" ht="12.95" customHeight="1" x14ac:dyDescent="0.25">
      <c r="A997" s="171">
        <v>1884</v>
      </c>
      <c r="B997" s="158">
        <v>989</v>
      </c>
      <c r="C997" s="159" t="s">
        <v>2071</v>
      </c>
      <c r="D997" s="160">
        <f t="shared" si="440"/>
        <v>3392</v>
      </c>
      <c r="E997" s="161">
        <v>1206.5999999999999</v>
      </c>
      <c r="F997" s="161">
        <v>2136.3000000000002</v>
      </c>
      <c r="G997" s="161">
        <v>49.1</v>
      </c>
      <c r="H997" s="162">
        <v>0</v>
      </c>
      <c r="I997" s="160">
        <f t="shared" si="442"/>
        <v>3413</v>
      </c>
      <c r="J997" s="161">
        <v>1206.5999999999999</v>
      </c>
      <c r="K997" s="161">
        <v>2136.3000000000002</v>
      </c>
      <c r="L997" s="161">
        <v>49.1</v>
      </c>
      <c r="M997" s="163">
        <v>21</v>
      </c>
      <c r="N997" s="160">
        <f t="shared" si="452"/>
        <v>3075.0448999999994</v>
      </c>
      <c r="O997" s="161">
        <v>1206.5999999999999</v>
      </c>
      <c r="P997" s="161">
        <v>1798.3448999999998</v>
      </c>
      <c r="Q997" s="161">
        <v>49.1</v>
      </c>
      <c r="R997" s="162">
        <v>21</v>
      </c>
      <c r="S997" s="164">
        <f t="shared" si="445"/>
        <v>-337.95510000000058</v>
      </c>
      <c r="T997" s="161">
        <f t="shared" si="445"/>
        <v>0</v>
      </c>
      <c r="U997" s="161">
        <f t="shared" si="445"/>
        <v>-337.95510000000036</v>
      </c>
      <c r="V997" s="161">
        <f t="shared" si="445"/>
        <v>0</v>
      </c>
      <c r="W997" s="163">
        <f t="shared" si="445"/>
        <v>0</v>
      </c>
      <c r="X997" s="160">
        <f t="shared" si="426"/>
        <v>90.098004687957783</v>
      </c>
      <c r="Y997" s="161">
        <f t="shared" si="426"/>
        <v>100</v>
      </c>
      <c r="Z997" s="161">
        <f t="shared" si="426"/>
        <v>84.180353882881604</v>
      </c>
      <c r="AA997" s="161">
        <f t="shared" si="426"/>
        <v>100</v>
      </c>
      <c r="AB997" s="162">
        <f t="shared" si="426"/>
        <v>100</v>
      </c>
      <c r="AC997" s="165"/>
      <c r="AD997" s="166"/>
      <c r="AE997" s="167"/>
    </row>
    <row r="998" spans="1:31" ht="12.95" customHeight="1" x14ac:dyDescent="0.25">
      <c r="A998" s="171">
        <v>1885</v>
      </c>
      <c r="B998" s="158">
        <v>990</v>
      </c>
      <c r="C998" s="159" t="s">
        <v>1733</v>
      </c>
      <c r="D998" s="160">
        <f t="shared" si="440"/>
        <v>2716.3999999999996</v>
      </c>
      <c r="E998" s="161">
        <v>1132.5999999999999</v>
      </c>
      <c r="F998" s="161">
        <v>1542.8</v>
      </c>
      <c r="G998" s="161">
        <v>41</v>
      </c>
      <c r="H998" s="162">
        <v>0</v>
      </c>
      <c r="I998" s="160">
        <f t="shared" si="442"/>
        <v>2733.8</v>
      </c>
      <c r="J998" s="161">
        <v>1132.5999999999999</v>
      </c>
      <c r="K998" s="161">
        <v>1542.8000000000002</v>
      </c>
      <c r="L998" s="161">
        <v>41</v>
      </c>
      <c r="M998" s="163">
        <v>17.399999999999999</v>
      </c>
      <c r="N998" s="160">
        <f t="shared" si="452"/>
        <v>2726.2594999999997</v>
      </c>
      <c r="O998" s="161">
        <v>1132.5999999999999</v>
      </c>
      <c r="P998" s="161">
        <v>1535.2594999999999</v>
      </c>
      <c r="Q998" s="161">
        <v>41</v>
      </c>
      <c r="R998" s="162">
        <v>17.399999999999999</v>
      </c>
      <c r="S998" s="164">
        <f t="shared" si="445"/>
        <v>-7.5405000000005202</v>
      </c>
      <c r="T998" s="161">
        <f t="shared" si="445"/>
        <v>0</v>
      </c>
      <c r="U998" s="161">
        <f t="shared" si="445"/>
        <v>-7.5405000000002929</v>
      </c>
      <c r="V998" s="161">
        <f t="shared" si="445"/>
        <v>0</v>
      </c>
      <c r="W998" s="163">
        <f t="shared" si="445"/>
        <v>0</v>
      </c>
      <c r="X998" s="160">
        <f t="shared" si="426"/>
        <v>99.724175140829601</v>
      </c>
      <c r="Y998" s="161">
        <f t="shared" si="426"/>
        <v>100</v>
      </c>
      <c r="Z998" s="161">
        <f t="shared" si="426"/>
        <v>99.511245786880977</v>
      </c>
      <c r="AA998" s="161">
        <f t="shared" si="426"/>
        <v>100</v>
      </c>
      <c r="AB998" s="162">
        <f t="shared" si="426"/>
        <v>100</v>
      </c>
      <c r="AC998" s="165"/>
      <c r="AD998" s="166"/>
      <c r="AE998" s="167"/>
    </row>
    <row r="999" spans="1:31" ht="12.95" customHeight="1" x14ac:dyDescent="0.25">
      <c r="A999" s="171">
        <v>1886</v>
      </c>
      <c r="B999" s="158">
        <v>991</v>
      </c>
      <c r="C999" s="159" t="s">
        <v>2072</v>
      </c>
      <c r="D999" s="160">
        <f t="shared" si="440"/>
        <v>5219</v>
      </c>
      <c r="E999" s="161">
        <v>1482.8</v>
      </c>
      <c r="F999" s="161">
        <v>3736.2</v>
      </c>
      <c r="G999" s="161">
        <v>0</v>
      </c>
      <c r="H999" s="162">
        <v>0</v>
      </c>
      <c r="I999" s="160">
        <f t="shared" si="442"/>
        <v>5264.2</v>
      </c>
      <c r="J999" s="161">
        <v>1482.8</v>
      </c>
      <c r="K999" s="161">
        <v>3736.2</v>
      </c>
      <c r="L999" s="161">
        <v>0</v>
      </c>
      <c r="M999" s="163">
        <v>45.2</v>
      </c>
      <c r="N999" s="160">
        <f t="shared" si="452"/>
        <v>5090.7444999999998</v>
      </c>
      <c r="O999" s="161">
        <v>1482.8</v>
      </c>
      <c r="P999" s="161">
        <v>3562.7445000000002</v>
      </c>
      <c r="Q999" s="161">
        <v>0</v>
      </c>
      <c r="R999" s="162">
        <v>45.2</v>
      </c>
      <c r="S999" s="164">
        <f t="shared" si="445"/>
        <v>-173.45550000000003</v>
      </c>
      <c r="T999" s="161">
        <f t="shared" si="445"/>
        <v>0</v>
      </c>
      <c r="U999" s="161">
        <f t="shared" si="445"/>
        <v>-173.45549999999957</v>
      </c>
      <c r="V999" s="161">
        <f t="shared" si="445"/>
        <v>0</v>
      </c>
      <c r="W999" s="163">
        <f t="shared" si="445"/>
        <v>0</v>
      </c>
      <c r="X999" s="160">
        <f t="shared" si="426"/>
        <v>96.704997910413738</v>
      </c>
      <c r="Y999" s="161">
        <f t="shared" si="426"/>
        <v>100</v>
      </c>
      <c r="Z999" s="161">
        <f t="shared" si="426"/>
        <v>95.357435362132662</v>
      </c>
      <c r="AA999" s="161">
        <f t="shared" si="426"/>
        <v>0</v>
      </c>
      <c r="AB999" s="162">
        <f t="shared" si="426"/>
        <v>100</v>
      </c>
      <c r="AC999" s="165"/>
      <c r="AD999" s="166"/>
      <c r="AE999" s="167"/>
    </row>
    <row r="1000" spans="1:31" ht="12.95" customHeight="1" x14ac:dyDescent="0.25">
      <c r="A1000" s="171">
        <v>1887</v>
      </c>
      <c r="B1000" s="158">
        <v>992</v>
      </c>
      <c r="C1000" s="159" t="s">
        <v>2073</v>
      </c>
      <c r="D1000" s="160">
        <f t="shared" si="440"/>
        <v>4683.6000000000004</v>
      </c>
      <c r="E1000" s="161">
        <v>1220.9000000000001</v>
      </c>
      <c r="F1000" s="161">
        <v>3432.2</v>
      </c>
      <c r="G1000" s="161">
        <v>30.5</v>
      </c>
      <c r="H1000" s="162">
        <v>0</v>
      </c>
      <c r="I1000" s="160">
        <f t="shared" si="442"/>
        <v>4712.2000000000007</v>
      </c>
      <c r="J1000" s="161">
        <v>1220.9000000000001</v>
      </c>
      <c r="K1000" s="161">
        <v>3432.2</v>
      </c>
      <c r="L1000" s="161">
        <v>30.5</v>
      </c>
      <c r="M1000" s="163">
        <v>28.6</v>
      </c>
      <c r="N1000" s="160">
        <f t="shared" si="452"/>
        <v>4607.6448</v>
      </c>
      <c r="O1000" s="161">
        <v>1220.9000000000001</v>
      </c>
      <c r="P1000" s="161">
        <v>3327.6448</v>
      </c>
      <c r="Q1000" s="161">
        <v>30.5</v>
      </c>
      <c r="R1000" s="162">
        <v>28.6</v>
      </c>
      <c r="S1000" s="164">
        <f t="shared" si="445"/>
        <v>-104.5552000000007</v>
      </c>
      <c r="T1000" s="161">
        <f t="shared" si="445"/>
        <v>0</v>
      </c>
      <c r="U1000" s="161">
        <f t="shared" si="445"/>
        <v>-104.55519999999979</v>
      </c>
      <c r="V1000" s="161">
        <f t="shared" si="445"/>
        <v>0</v>
      </c>
      <c r="W1000" s="163">
        <f t="shared" si="445"/>
        <v>0</v>
      </c>
      <c r="X1000" s="160">
        <f t="shared" si="426"/>
        <v>97.781180764823205</v>
      </c>
      <c r="Y1000" s="161">
        <f t="shared" si="426"/>
        <v>100</v>
      </c>
      <c r="Z1000" s="161">
        <f t="shared" si="426"/>
        <v>96.95369733698503</v>
      </c>
      <c r="AA1000" s="161">
        <f t="shared" si="426"/>
        <v>100</v>
      </c>
      <c r="AB1000" s="162">
        <f t="shared" si="426"/>
        <v>100</v>
      </c>
      <c r="AC1000" s="165"/>
      <c r="AD1000" s="166"/>
      <c r="AE1000" s="167"/>
    </row>
    <row r="1001" spans="1:31" ht="12.95" customHeight="1" x14ac:dyDescent="0.25">
      <c r="A1001" s="171">
        <v>1888</v>
      </c>
      <c r="B1001" s="158">
        <v>993</v>
      </c>
      <c r="C1001" s="159" t="s">
        <v>2074</v>
      </c>
      <c r="D1001" s="160">
        <f t="shared" si="440"/>
        <v>2262.6999999999998</v>
      </c>
      <c r="E1001" s="161">
        <v>1034.7</v>
      </c>
      <c r="F1001" s="161">
        <v>1178.8</v>
      </c>
      <c r="G1001" s="161">
        <v>49.2</v>
      </c>
      <c r="H1001" s="162">
        <v>0</v>
      </c>
      <c r="I1001" s="160">
        <f t="shared" si="442"/>
        <v>2273.6999999999998</v>
      </c>
      <c r="J1001" s="161">
        <v>1034.7</v>
      </c>
      <c r="K1001" s="161">
        <v>1178.8</v>
      </c>
      <c r="L1001" s="161">
        <v>49.2</v>
      </c>
      <c r="M1001" s="163">
        <v>11</v>
      </c>
      <c r="N1001" s="160">
        <f t="shared" si="452"/>
        <v>2136.5219999999999</v>
      </c>
      <c r="O1001" s="161">
        <v>1034.7</v>
      </c>
      <c r="P1001" s="161">
        <v>1041.6220000000001</v>
      </c>
      <c r="Q1001" s="161">
        <v>49.2</v>
      </c>
      <c r="R1001" s="162">
        <v>11</v>
      </c>
      <c r="S1001" s="164">
        <f t="shared" si="445"/>
        <v>-137.17799999999988</v>
      </c>
      <c r="T1001" s="161">
        <f t="shared" si="445"/>
        <v>0</v>
      </c>
      <c r="U1001" s="161">
        <f t="shared" si="445"/>
        <v>-137.17799999999988</v>
      </c>
      <c r="V1001" s="161">
        <f t="shared" si="445"/>
        <v>0</v>
      </c>
      <c r="W1001" s="163">
        <f t="shared" si="445"/>
        <v>0</v>
      </c>
      <c r="X1001" s="160">
        <f t="shared" si="426"/>
        <v>93.96675023090117</v>
      </c>
      <c r="Y1001" s="161">
        <f t="shared" si="426"/>
        <v>100</v>
      </c>
      <c r="Z1001" s="161">
        <f t="shared" si="426"/>
        <v>88.362911435358001</v>
      </c>
      <c r="AA1001" s="161">
        <f t="shared" si="426"/>
        <v>100</v>
      </c>
      <c r="AB1001" s="162">
        <f t="shared" si="426"/>
        <v>100</v>
      </c>
      <c r="AC1001" s="165"/>
      <c r="AD1001" s="166"/>
      <c r="AE1001" s="167"/>
    </row>
    <row r="1002" spans="1:31" ht="12.95" customHeight="1" x14ac:dyDescent="0.25">
      <c r="A1002" s="171">
        <v>1890</v>
      </c>
      <c r="B1002" s="158">
        <v>994</v>
      </c>
      <c r="C1002" s="159" t="s">
        <v>2075</v>
      </c>
      <c r="D1002" s="160">
        <f t="shared" si="440"/>
        <v>1795</v>
      </c>
      <c r="E1002" s="161">
        <v>992.2</v>
      </c>
      <c r="F1002" s="161">
        <v>783</v>
      </c>
      <c r="G1002" s="161">
        <v>19.8</v>
      </c>
      <c r="H1002" s="162">
        <v>0</v>
      </c>
      <c r="I1002" s="160">
        <f t="shared" si="442"/>
        <v>1801.1</v>
      </c>
      <c r="J1002" s="161">
        <v>992.2</v>
      </c>
      <c r="K1002" s="161">
        <v>783</v>
      </c>
      <c r="L1002" s="161">
        <v>19.8</v>
      </c>
      <c r="M1002" s="163">
        <v>6.1</v>
      </c>
      <c r="N1002" s="160">
        <f t="shared" si="452"/>
        <v>1717.3758</v>
      </c>
      <c r="O1002" s="161">
        <v>992.2</v>
      </c>
      <c r="P1002" s="161">
        <v>699.2758</v>
      </c>
      <c r="Q1002" s="161">
        <v>19.8</v>
      </c>
      <c r="R1002" s="162">
        <v>6.1</v>
      </c>
      <c r="S1002" s="164">
        <f t="shared" si="445"/>
        <v>-83.724199999999882</v>
      </c>
      <c r="T1002" s="161">
        <f t="shared" si="445"/>
        <v>0</v>
      </c>
      <c r="U1002" s="161">
        <f t="shared" si="445"/>
        <v>-83.724199999999996</v>
      </c>
      <c r="V1002" s="161">
        <f t="shared" si="445"/>
        <v>0</v>
      </c>
      <c r="W1002" s="163">
        <f t="shared" si="445"/>
        <v>0</v>
      </c>
      <c r="X1002" s="160">
        <f t="shared" si="426"/>
        <v>95.3514963078119</v>
      </c>
      <c r="Y1002" s="161">
        <f t="shared" si="426"/>
        <v>100</v>
      </c>
      <c r="Z1002" s="161">
        <f t="shared" si="426"/>
        <v>89.307254150702434</v>
      </c>
      <c r="AA1002" s="161">
        <f t="shared" si="426"/>
        <v>100</v>
      </c>
      <c r="AB1002" s="162">
        <f t="shared" si="426"/>
        <v>100</v>
      </c>
      <c r="AC1002" s="165"/>
      <c r="AD1002" s="166"/>
      <c r="AE1002" s="167"/>
    </row>
    <row r="1003" spans="1:31" ht="12.95" customHeight="1" x14ac:dyDescent="0.25">
      <c r="A1003" s="171">
        <v>1891</v>
      </c>
      <c r="B1003" s="158">
        <v>995</v>
      </c>
      <c r="C1003" s="159" t="s">
        <v>2076</v>
      </c>
      <c r="D1003" s="160">
        <f t="shared" si="440"/>
        <v>1937.7000000000003</v>
      </c>
      <c r="E1003" s="161">
        <v>943.6</v>
      </c>
      <c r="F1003" s="161">
        <v>903.7</v>
      </c>
      <c r="G1003" s="161">
        <v>90.4</v>
      </c>
      <c r="H1003" s="162">
        <v>0</v>
      </c>
      <c r="I1003" s="160">
        <f t="shared" si="442"/>
        <v>1956.5</v>
      </c>
      <c r="J1003" s="161">
        <v>943.6</v>
      </c>
      <c r="K1003" s="161">
        <v>903.69999999999993</v>
      </c>
      <c r="L1003" s="161">
        <v>90.4</v>
      </c>
      <c r="M1003" s="163">
        <v>18.8</v>
      </c>
      <c r="N1003" s="160">
        <f t="shared" si="452"/>
        <v>1817.9648</v>
      </c>
      <c r="O1003" s="161">
        <v>943.6</v>
      </c>
      <c r="P1003" s="161">
        <v>765.16480000000001</v>
      </c>
      <c r="Q1003" s="161">
        <v>90.4</v>
      </c>
      <c r="R1003" s="162">
        <v>18.8</v>
      </c>
      <c r="S1003" s="164">
        <f t="shared" si="445"/>
        <v>-138.53520000000003</v>
      </c>
      <c r="T1003" s="161">
        <f t="shared" si="445"/>
        <v>0</v>
      </c>
      <c r="U1003" s="161">
        <f t="shared" si="445"/>
        <v>-138.53519999999992</v>
      </c>
      <c r="V1003" s="161">
        <f t="shared" si="445"/>
        <v>0</v>
      </c>
      <c r="W1003" s="163">
        <f t="shared" si="445"/>
        <v>0</v>
      </c>
      <c r="X1003" s="160">
        <f t="shared" si="426"/>
        <v>92.919233324814726</v>
      </c>
      <c r="Y1003" s="161">
        <f t="shared" si="426"/>
        <v>100</v>
      </c>
      <c r="Z1003" s="161">
        <f t="shared" si="426"/>
        <v>84.670222418944348</v>
      </c>
      <c r="AA1003" s="161">
        <f t="shared" si="426"/>
        <v>100</v>
      </c>
      <c r="AB1003" s="162">
        <f t="shared" si="426"/>
        <v>100</v>
      </c>
      <c r="AC1003" s="165"/>
      <c r="AD1003" s="166"/>
      <c r="AE1003" s="167"/>
    </row>
    <row r="1004" spans="1:31" ht="12.95" customHeight="1" x14ac:dyDescent="0.25">
      <c r="A1004" s="171">
        <v>1892</v>
      </c>
      <c r="B1004" s="158">
        <v>996</v>
      </c>
      <c r="C1004" s="159" t="s">
        <v>2077</v>
      </c>
      <c r="D1004" s="160">
        <f t="shared" si="440"/>
        <v>3056.8</v>
      </c>
      <c r="E1004" s="161">
        <v>1164.0999999999999</v>
      </c>
      <c r="F1004" s="161">
        <v>1892.7</v>
      </c>
      <c r="G1004" s="161">
        <v>0</v>
      </c>
      <c r="H1004" s="162">
        <v>0</v>
      </c>
      <c r="I1004" s="160">
        <f t="shared" si="442"/>
        <v>3076.8</v>
      </c>
      <c r="J1004" s="161">
        <v>1164.0999999999999</v>
      </c>
      <c r="K1004" s="161">
        <v>1892.7</v>
      </c>
      <c r="L1004" s="161">
        <v>0</v>
      </c>
      <c r="M1004" s="163">
        <v>20</v>
      </c>
      <c r="N1004" s="160">
        <f t="shared" si="452"/>
        <v>2909.6256999999996</v>
      </c>
      <c r="O1004" s="161">
        <v>1164.0999999999999</v>
      </c>
      <c r="P1004" s="161">
        <v>1725.5256999999999</v>
      </c>
      <c r="Q1004" s="161">
        <v>0</v>
      </c>
      <c r="R1004" s="162">
        <v>20</v>
      </c>
      <c r="S1004" s="164">
        <f t="shared" si="445"/>
        <v>-167.17430000000058</v>
      </c>
      <c r="T1004" s="161">
        <f t="shared" si="445"/>
        <v>0</v>
      </c>
      <c r="U1004" s="161">
        <f t="shared" si="445"/>
        <v>-167.17430000000013</v>
      </c>
      <c r="V1004" s="161">
        <f t="shared" si="445"/>
        <v>0</v>
      </c>
      <c r="W1004" s="163">
        <f t="shared" si="445"/>
        <v>0</v>
      </c>
      <c r="X1004" s="160">
        <f t="shared" si="426"/>
        <v>94.566617914716574</v>
      </c>
      <c r="Y1004" s="161">
        <f t="shared" si="426"/>
        <v>100</v>
      </c>
      <c r="Z1004" s="161">
        <f t="shared" si="426"/>
        <v>91.167416917630888</v>
      </c>
      <c r="AA1004" s="161">
        <f t="shared" si="426"/>
        <v>0</v>
      </c>
      <c r="AB1004" s="162">
        <f t="shared" si="426"/>
        <v>100</v>
      </c>
      <c r="AC1004" s="165"/>
      <c r="AD1004" s="166"/>
      <c r="AE1004" s="167"/>
    </row>
    <row r="1005" spans="1:31" ht="12.95" customHeight="1" x14ac:dyDescent="0.25">
      <c r="A1005" s="171">
        <v>1893</v>
      </c>
      <c r="B1005" s="158">
        <v>997</v>
      </c>
      <c r="C1005" s="159" t="s">
        <v>2078</v>
      </c>
      <c r="D1005" s="160">
        <f t="shared" si="440"/>
        <v>3298.2</v>
      </c>
      <c r="E1005" s="161">
        <v>992.3</v>
      </c>
      <c r="F1005" s="161">
        <v>2246.4</v>
      </c>
      <c r="G1005" s="161">
        <v>59.5</v>
      </c>
      <c r="H1005" s="162">
        <v>0</v>
      </c>
      <c r="I1005" s="160">
        <f t="shared" si="442"/>
        <v>3400.2</v>
      </c>
      <c r="J1005" s="161">
        <v>992.3</v>
      </c>
      <c r="K1005" s="161">
        <v>2246.4</v>
      </c>
      <c r="L1005" s="161">
        <v>59.5</v>
      </c>
      <c r="M1005" s="163">
        <v>102</v>
      </c>
      <c r="N1005" s="160">
        <f t="shared" si="452"/>
        <v>3118.0174999999999</v>
      </c>
      <c r="O1005" s="161">
        <v>992.3</v>
      </c>
      <c r="P1005" s="161">
        <v>1964.2175</v>
      </c>
      <c r="Q1005" s="161">
        <v>59.5</v>
      </c>
      <c r="R1005" s="162">
        <v>102</v>
      </c>
      <c r="S1005" s="164">
        <f t="shared" si="445"/>
        <v>-282.18249999999989</v>
      </c>
      <c r="T1005" s="161">
        <f t="shared" si="445"/>
        <v>0</v>
      </c>
      <c r="U1005" s="161">
        <f t="shared" si="445"/>
        <v>-282.18250000000012</v>
      </c>
      <c r="V1005" s="161">
        <f t="shared" si="445"/>
        <v>0</v>
      </c>
      <c r="W1005" s="163">
        <f t="shared" si="445"/>
        <v>0</v>
      </c>
      <c r="X1005" s="160">
        <f t="shared" si="426"/>
        <v>91.701002882183403</v>
      </c>
      <c r="Y1005" s="161">
        <f t="shared" si="426"/>
        <v>100</v>
      </c>
      <c r="Z1005" s="161">
        <f t="shared" si="426"/>
        <v>87.438457086894587</v>
      </c>
      <c r="AA1005" s="161">
        <f t="shared" si="426"/>
        <v>100</v>
      </c>
      <c r="AB1005" s="162">
        <f t="shared" si="426"/>
        <v>100</v>
      </c>
      <c r="AC1005" s="165"/>
      <c r="AD1005" s="166"/>
      <c r="AE1005" s="167"/>
    </row>
    <row r="1006" spans="1:31" ht="12.95" customHeight="1" x14ac:dyDescent="0.25">
      <c r="A1006" s="171">
        <v>1894</v>
      </c>
      <c r="B1006" s="158">
        <v>998</v>
      </c>
      <c r="C1006" s="159" t="s">
        <v>2079</v>
      </c>
      <c r="D1006" s="160">
        <f t="shared" si="440"/>
        <v>3629.2000000000003</v>
      </c>
      <c r="E1006" s="161">
        <v>1262.4000000000001</v>
      </c>
      <c r="F1006" s="161">
        <v>2324</v>
      </c>
      <c r="G1006" s="161">
        <v>42.8</v>
      </c>
      <c r="H1006" s="162">
        <v>0</v>
      </c>
      <c r="I1006" s="160">
        <f t="shared" si="442"/>
        <v>3648.8</v>
      </c>
      <c r="J1006" s="161">
        <v>1262.4000000000001</v>
      </c>
      <c r="K1006" s="161">
        <v>2324</v>
      </c>
      <c r="L1006" s="161">
        <v>42.8</v>
      </c>
      <c r="M1006" s="163">
        <v>19.600000000000001</v>
      </c>
      <c r="N1006" s="160">
        <f t="shared" si="452"/>
        <v>3455.5248000000001</v>
      </c>
      <c r="O1006" s="161">
        <v>1262.4000000000001</v>
      </c>
      <c r="P1006" s="161">
        <v>2130.7248</v>
      </c>
      <c r="Q1006" s="161">
        <v>42.8</v>
      </c>
      <c r="R1006" s="162">
        <v>19.600000000000001</v>
      </c>
      <c r="S1006" s="164">
        <f t="shared" si="445"/>
        <v>-193.27520000000004</v>
      </c>
      <c r="T1006" s="161">
        <f t="shared" si="445"/>
        <v>0</v>
      </c>
      <c r="U1006" s="161">
        <f t="shared" si="445"/>
        <v>-193.27520000000004</v>
      </c>
      <c r="V1006" s="161">
        <f t="shared" si="445"/>
        <v>0</v>
      </c>
      <c r="W1006" s="163">
        <f t="shared" si="445"/>
        <v>0</v>
      </c>
      <c r="X1006" s="160">
        <f t="shared" si="426"/>
        <v>94.703047577285687</v>
      </c>
      <c r="Y1006" s="161">
        <f t="shared" si="426"/>
        <v>100</v>
      </c>
      <c r="Z1006" s="161">
        <f t="shared" si="426"/>
        <v>91.683511187607564</v>
      </c>
      <c r="AA1006" s="161">
        <f t="shared" si="426"/>
        <v>100</v>
      </c>
      <c r="AB1006" s="162">
        <f t="shared" si="426"/>
        <v>100</v>
      </c>
      <c r="AC1006" s="165"/>
      <c r="AD1006" s="166"/>
      <c r="AE1006" s="167"/>
    </row>
    <row r="1007" spans="1:31" ht="12.95" customHeight="1" x14ac:dyDescent="0.25">
      <c r="A1007" s="171">
        <v>1895</v>
      </c>
      <c r="B1007" s="158">
        <v>999</v>
      </c>
      <c r="C1007" s="159" t="s">
        <v>2080</v>
      </c>
      <c r="D1007" s="160">
        <f t="shared" si="440"/>
        <v>2984.8999999999996</v>
      </c>
      <c r="E1007" s="161">
        <v>1147.3</v>
      </c>
      <c r="F1007" s="161">
        <v>1821.9</v>
      </c>
      <c r="G1007" s="161">
        <v>15.7</v>
      </c>
      <c r="H1007" s="162">
        <v>0</v>
      </c>
      <c r="I1007" s="160">
        <f t="shared" si="442"/>
        <v>3002.7999999999997</v>
      </c>
      <c r="J1007" s="161">
        <v>1147.3</v>
      </c>
      <c r="K1007" s="161">
        <v>1821.8999999999999</v>
      </c>
      <c r="L1007" s="161">
        <v>15.7</v>
      </c>
      <c r="M1007" s="163">
        <v>17.899999999999999</v>
      </c>
      <c r="N1007" s="160">
        <f t="shared" si="452"/>
        <v>2997.2247999999995</v>
      </c>
      <c r="O1007" s="161">
        <v>1147.3</v>
      </c>
      <c r="P1007" s="161">
        <v>1816.3247999999999</v>
      </c>
      <c r="Q1007" s="161">
        <v>15.7</v>
      </c>
      <c r="R1007" s="162">
        <v>17.899999999999999</v>
      </c>
      <c r="S1007" s="164">
        <f t="shared" si="445"/>
        <v>-5.5752000000002226</v>
      </c>
      <c r="T1007" s="161">
        <f t="shared" si="445"/>
        <v>0</v>
      </c>
      <c r="U1007" s="161">
        <f t="shared" si="445"/>
        <v>-5.5751999999999953</v>
      </c>
      <c r="V1007" s="161">
        <f t="shared" si="445"/>
        <v>0</v>
      </c>
      <c r="W1007" s="163">
        <f t="shared" si="445"/>
        <v>0</v>
      </c>
      <c r="X1007" s="160">
        <f t="shared" si="426"/>
        <v>99.814333288930328</v>
      </c>
      <c r="Y1007" s="161">
        <f t="shared" si="426"/>
        <v>100</v>
      </c>
      <c r="Z1007" s="161">
        <f t="shared" si="426"/>
        <v>99.693989790877652</v>
      </c>
      <c r="AA1007" s="161">
        <f t="shared" si="426"/>
        <v>100</v>
      </c>
      <c r="AB1007" s="162">
        <f t="shared" si="426"/>
        <v>100</v>
      </c>
      <c r="AC1007" s="165"/>
      <c r="AD1007" s="166"/>
      <c r="AE1007" s="167"/>
    </row>
    <row r="1008" spans="1:31" ht="12.95" customHeight="1" x14ac:dyDescent="0.25">
      <c r="A1008" s="171">
        <v>1889</v>
      </c>
      <c r="B1008" s="158">
        <v>1000</v>
      </c>
      <c r="C1008" s="159" t="s">
        <v>2058</v>
      </c>
      <c r="D1008" s="160">
        <f t="shared" si="440"/>
        <v>9635.2000000000007</v>
      </c>
      <c r="E1008" s="161">
        <v>1154.5</v>
      </c>
      <c r="F1008" s="161">
        <v>8480.7000000000007</v>
      </c>
      <c r="G1008" s="161">
        <v>0</v>
      </c>
      <c r="H1008" s="162">
        <v>0</v>
      </c>
      <c r="I1008" s="160">
        <f t="shared" si="442"/>
        <v>10059.6</v>
      </c>
      <c r="J1008" s="161">
        <v>1154.5</v>
      </c>
      <c r="K1008" s="161">
        <v>8480.7000000000007</v>
      </c>
      <c r="L1008" s="161">
        <v>0</v>
      </c>
      <c r="M1008" s="163">
        <v>424.4</v>
      </c>
      <c r="N1008" s="160">
        <f t="shared" si="452"/>
        <v>10059.6</v>
      </c>
      <c r="O1008" s="161">
        <v>1154.5</v>
      </c>
      <c r="P1008" s="161">
        <v>8480.7000000000007</v>
      </c>
      <c r="Q1008" s="161">
        <v>0</v>
      </c>
      <c r="R1008" s="162">
        <v>424.4</v>
      </c>
      <c r="S1008" s="164">
        <f t="shared" si="445"/>
        <v>0</v>
      </c>
      <c r="T1008" s="161">
        <f t="shared" si="445"/>
        <v>0</v>
      </c>
      <c r="U1008" s="161">
        <f t="shared" si="445"/>
        <v>0</v>
      </c>
      <c r="V1008" s="161">
        <f t="shared" si="445"/>
        <v>0</v>
      </c>
      <c r="W1008" s="163">
        <f t="shared" si="445"/>
        <v>0</v>
      </c>
      <c r="X1008" s="160">
        <f t="shared" ref="X1008:AB1072" si="453">IF(I1008=0,0,N1008/I1008*100)</f>
        <v>100</v>
      </c>
      <c r="Y1008" s="161">
        <f t="shared" si="453"/>
        <v>100</v>
      </c>
      <c r="Z1008" s="161">
        <f t="shared" si="453"/>
        <v>100</v>
      </c>
      <c r="AA1008" s="161">
        <f t="shared" si="453"/>
        <v>0</v>
      </c>
      <c r="AB1008" s="162">
        <f t="shared" si="453"/>
        <v>100</v>
      </c>
      <c r="AC1008" s="165"/>
      <c r="AD1008" s="166"/>
      <c r="AE1008" s="167"/>
    </row>
    <row r="1009" spans="1:31" ht="12.95" customHeight="1" x14ac:dyDescent="0.25">
      <c r="A1009" s="171">
        <v>1897</v>
      </c>
      <c r="B1009" s="158">
        <v>1001</v>
      </c>
      <c r="C1009" s="159" t="s">
        <v>2081</v>
      </c>
      <c r="D1009" s="160">
        <f t="shared" si="440"/>
        <v>2689.3</v>
      </c>
      <c r="E1009" s="161">
        <v>1145.0999999999999</v>
      </c>
      <c r="F1009" s="161">
        <v>1544.2</v>
      </c>
      <c r="G1009" s="161">
        <v>0</v>
      </c>
      <c r="H1009" s="162">
        <v>0</v>
      </c>
      <c r="I1009" s="160">
        <f t="shared" si="442"/>
        <v>2706.3</v>
      </c>
      <c r="J1009" s="161">
        <v>1145.0999999999999</v>
      </c>
      <c r="K1009" s="161">
        <v>1544.2</v>
      </c>
      <c r="L1009" s="161">
        <v>0</v>
      </c>
      <c r="M1009" s="163">
        <v>17</v>
      </c>
      <c r="N1009" s="160">
        <f t="shared" si="452"/>
        <v>2649.1615000000002</v>
      </c>
      <c r="O1009" s="161">
        <v>1145.0999999999999</v>
      </c>
      <c r="P1009" s="161">
        <v>1487.0615</v>
      </c>
      <c r="Q1009" s="161">
        <v>0</v>
      </c>
      <c r="R1009" s="162">
        <v>17</v>
      </c>
      <c r="S1009" s="164">
        <f t="shared" si="445"/>
        <v>-57.138500000000022</v>
      </c>
      <c r="T1009" s="161">
        <f t="shared" si="445"/>
        <v>0</v>
      </c>
      <c r="U1009" s="161">
        <f t="shared" si="445"/>
        <v>-57.138500000000022</v>
      </c>
      <c r="V1009" s="161">
        <f t="shared" si="445"/>
        <v>0</v>
      </c>
      <c r="W1009" s="163">
        <f t="shared" si="445"/>
        <v>0</v>
      </c>
      <c r="X1009" s="160">
        <f t="shared" si="453"/>
        <v>97.888685659387349</v>
      </c>
      <c r="Y1009" s="161">
        <f t="shared" si="453"/>
        <v>100</v>
      </c>
      <c r="Z1009" s="161">
        <f t="shared" si="453"/>
        <v>96.299799248801961</v>
      </c>
      <c r="AA1009" s="161">
        <f t="shared" si="453"/>
        <v>0</v>
      </c>
      <c r="AB1009" s="162">
        <f t="shared" si="453"/>
        <v>100</v>
      </c>
      <c r="AC1009" s="165"/>
      <c r="AD1009" s="166"/>
      <c r="AE1009" s="167"/>
    </row>
    <row r="1010" spans="1:31" ht="12.95" customHeight="1" x14ac:dyDescent="0.25">
      <c r="A1010" s="171">
        <v>1896</v>
      </c>
      <c r="B1010" s="158">
        <v>1002</v>
      </c>
      <c r="C1010" s="159" t="s">
        <v>2082</v>
      </c>
      <c r="D1010" s="160">
        <f t="shared" si="440"/>
        <v>3036.9</v>
      </c>
      <c r="E1010" s="161">
        <v>1152.5</v>
      </c>
      <c r="F1010" s="161">
        <v>1852</v>
      </c>
      <c r="G1010" s="161">
        <v>32.4</v>
      </c>
      <c r="H1010" s="162">
        <v>0</v>
      </c>
      <c r="I1010" s="160">
        <f t="shared" si="442"/>
        <v>3053.9</v>
      </c>
      <c r="J1010" s="161">
        <v>1152.5</v>
      </c>
      <c r="K1010" s="161">
        <v>1852</v>
      </c>
      <c r="L1010" s="161">
        <v>32.4</v>
      </c>
      <c r="M1010" s="163">
        <v>17</v>
      </c>
      <c r="N1010" s="160">
        <f t="shared" si="452"/>
        <v>2833.1146000000003</v>
      </c>
      <c r="O1010" s="161">
        <v>1152.5</v>
      </c>
      <c r="P1010" s="161">
        <v>1631.2146</v>
      </c>
      <c r="Q1010" s="161">
        <v>32.4</v>
      </c>
      <c r="R1010" s="162">
        <v>17</v>
      </c>
      <c r="S1010" s="164">
        <f t="shared" si="445"/>
        <v>-220.78539999999975</v>
      </c>
      <c r="T1010" s="161">
        <f t="shared" si="445"/>
        <v>0</v>
      </c>
      <c r="U1010" s="161">
        <f t="shared" si="445"/>
        <v>-220.78539999999998</v>
      </c>
      <c r="V1010" s="161">
        <f t="shared" si="445"/>
        <v>0</v>
      </c>
      <c r="W1010" s="163">
        <f t="shared" si="445"/>
        <v>0</v>
      </c>
      <c r="X1010" s="160">
        <f t="shared" si="453"/>
        <v>92.770378859818607</v>
      </c>
      <c r="Y1010" s="161">
        <f t="shared" si="453"/>
        <v>100</v>
      </c>
      <c r="Z1010" s="161">
        <f t="shared" si="453"/>
        <v>88.078542116630672</v>
      </c>
      <c r="AA1010" s="161">
        <f t="shared" si="453"/>
        <v>100</v>
      </c>
      <c r="AB1010" s="162">
        <f t="shared" si="453"/>
        <v>100</v>
      </c>
      <c r="AC1010" s="165"/>
      <c r="AD1010" s="166"/>
      <c r="AE1010" s="167"/>
    </row>
    <row r="1011" spans="1:31" ht="12.95" customHeight="1" x14ac:dyDescent="0.25">
      <c r="A1011" s="171">
        <v>1898</v>
      </c>
      <c r="B1011" s="158">
        <v>1003</v>
      </c>
      <c r="C1011" s="159" t="s">
        <v>1769</v>
      </c>
      <c r="D1011" s="160">
        <f t="shared" si="440"/>
        <v>2314</v>
      </c>
      <c r="E1011" s="161">
        <v>1070.3</v>
      </c>
      <c r="F1011" s="161">
        <v>1243.7</v>
      </c>
      <c r="G1011" s="161">
        <v>0</v>
      </c>
      <c r="H1011" s="162">
        <v>0</v>
      </c>
      <c r="I1011" s="160">
        <f t="shared" si="442"/>
        <v>2325.8000000000002</v>
      </c>
      <c r="J1011" s="161">
        <v>1070.3</v>
      </c>
      <c r="K1011" s="161">
        <v>1243.6999999999998</v>
      </c>
      <c r="L1011" s="161">
        <v>0</v>
      </c>
      <c r="M1011" s="163">
        <v>11.8</v>
      </c>
      <c r="N1011" s="160">
        <f t="shared" si="452"/>
        <v>2111.8523</v>
      </c>
      <c r="O1011" s="161">
        <v>1070.3</v>
      </c>
      <c r="P1011" s="161">
        <v>1029.7522999999999</v>
      </c>
      <c r="Q1011" s="161">
        <v>0</v>
      </c>
      <c r="R1011" s="162">
        <v>11.8</v>
      </c>
      <c r="S1011" s="164">
        <f t="shared" si="445"/>
        <v>-213.94770000000017</v>
      </c>
      <c r="T1011" s="161">
        <f t="shared" si="445"/>
        <v>0</v>
      </c>
      <c r="U1011" s="161">
        <f t="shared" si="445"/>
        <v>-213.94769999999994</v>
      </c>
      <c r="V1011" s="161">
        <f t="shared" si="445"/>
        <v>0</v>
      </c>
      <c r="W1011" s="163">
        <f t="shared" si="445"/>
        <v>0</v>
      </c>
      <c r="X1011" s="160">
        <f t="shared" si="453"/>
        <v>90.801113595322036</v>
      </c>
      <c r="Y1011" s="161">
        <f t="shared" si="453"/>
        <v>100</v>
      </c>
      <c r="Z1011" s="161">
        <f t="shared" si="453"/>
        <v>82.797483315912203</v>
      </c>
      <c r="AA1011" s="161">
        <f t="shared" si="453"/>
        <v>0</v>
      </c>
      <c r="AB1011" s="162">
        <f t="shared" si="453"/>
        <v>100</v>
      </c>
      <c r="AC1011" s="165"/>
      <c r="AD1011" s="166"/>
      <c r="AE1011" s="167"/>
    </row>
    <row r="1012" spans="1:31" ht="12.95" customHeight="1" x14ac:dyDescent="0.25">
      <c r="A1012" s="171">
        <v>1899</v>
      </c>
      <c r="B1012" s="158">
        <v>1004</v>
      </c>
      <c r="C1012" s="159" t="s">
        <v>2083</v>
      </c>
      <c r="D1012" s="160">
        <f t="shared" si="440"/>
        <v>4206.3</v>
      </c>
      <c r="E1012" s="161">
        <v>1289.9000000000001</v>
      </c>
      <c r="F1012" s="161">
        <v>2916.4</v>
      </c>
      <c r="G1012" s="161">
        <v>0</v>
      </c>
      <c r="H1012" s="162">
        <v>0</v>
      </c>
      <c r="I1012" s="160">
        <f t="shared" si="442"/>
        <v>4235.4999999999991</v>
      </c>
      <c r="J1012" s="161">
        <v>1289.9000000000001</v>
      </c>
      <c r="K1012" s="161">
        <v>2916.3999999999996</v>
      </c>
      <c r="L1012" s="161">
        <v>0</v>
      </c>
      <c r="M1012" s="163">
        <v>29.2</v>
      </c>
      <c r="N1012" s="160">
        <f t="shared" si="452"/>
        <v>4235.4999999999991</v>
      </c>
      <c r="O1012" s="161">
        <v>1289.9000000000001</v>
      </c>
      <c r="P1012" s="161">
        <v>2916.3999999999996</v>
      </c>
      <c r="Q1012" s="161">
        <v>0</v>
      </c>
      <c r="R1012" s="162">
        <v>29.2</v>
      </c>
      <c r="S1012" s="164">
        <f t="shared" si="445"/>
        <v>0</v>
      </c>
      <c r="T1012" s="161">
        <f t="shared" si="445"/>
        <v>0</v>
      </c>
      <c r="U1012" s="161">
        <f t="shared" si="445"/>
        <v>0</v>
      </c>
      <c r="V1012" s="161">
        <f t="shared" si="445"/>
        <v>0</v>
      </c>
      <c r="W1012" s="163">
        <f t="shared" si="445"/>
        <v>0</v>
      </c>
      <c r="X1012" s="160">
        <f t="shared" si="453"/>
        <v>100</v>
      </c>
      <c r="Y1012" s="161">
        <f t="shared" si="453"/>
        <v>100</v>
      </c>
      <c r="Z1012" s="161">
        <f t="shared" si="453"/>
        <v>100</v>
      </c>
      <c r="AA1012" s="161">
        <f t="shared" si="453"/>
        <v>0</v>
      </c>
      <c r="AB1012" s="162">
        <f t="shared" si="453"/>
        <v>100</v>
      </c>
      <c r="AC1012" s="165"/>
      <c r="AD1012" s="166"/>
      <c r="AE1012" s="167"/>
    </row>
    <row r="1013" spans="1:31" ht="12.95" customHeight="1" x14ac:dyDescent="0.25">
      <c r="A1013" s="171">
        <v>1900</v>
      </c>
      <c r="B1013" s="158">
        <v>1005</v>
      </c>
      <c r="C1013" s="159" t="s">
        <v>2084</v>
      </c>
      <c r="D1013" s="160">
        <f t="shared" si="440"/>
        <v>1742.7</v>
      </c>
      <c r="E1013" s="161">
        <v>971.2</v>
      </c>
      <c r="F1013" s="161">
        <v>771.5</v>
      </c>
      <c r="G1013" s="161">
        <v>0</v>
      </c>
      <c r="H1013" s="162">
        <v>0</v>
      </c>
      <c r="I1013" s="160">
        <f t="shared" si="442"/>
        <v>1747.9</v>
      </c>
      <c r="J1013" s="161">
        <v>971.2</v>
      </c>
      <c r="K1013" s="161">
        <v>771.5</v>
      </c>
      <c r="L1013" s="161">
        <v>0</v>
      </c>
      <c r="M1013" s="163">
        <v>5.2</v>
      </c>
      <c r="N1013" s="160">
        <f t="shared" si="452"/>
        <v>1659.1014000000002</v>
      </c>
      <c r="O1013" s="161">
        <v>971.2</v>
      </c>
      <c r="P1013" s="161">
        <v>682.70140000000004</v>
      </c>
      <c r="Q1013" s="161">
        <v>0</v>
      </c>
      <c r="R1013" s="162">
        <v>5.2</v>
      </c>
      <c r="S1013" s="164">
        <f t="shared" si="445"/>
        <v>-88.798599999999851</v>
      </c>
      <c r="T1013" s="161">
        <f t="shared" si="445"/>
        <v>0</v>
      </c>
      <c r="U1013" s="161">
        <f t="shared" si="445"/>
        <v>-88.798599999999965</v>
      </c>
      <c r="V1013" s="161">
        <f t="shared" si="445"/>
        <v>0</v>
      </c>
      <c r="W1013" s="163">
        <f t="shared" si="445"/>
        <v>0</v>
      </c>
      <c r="X1013" s="160">
        <f t="shared" si="453"/>
        <v>94.919697923222159</v>
      </c>
      <c r="Y1013" s="161">
        <f t="shared" si="453"/>
        <v>100</v>
      </c>
      <c r="Z1013" s="161">
        <f t="shared" si="453"/>
        <v>88.490136098509396</v>
      </c>
      <c r="AA1013" s="161">
        <f t="shared" si="453"/>
        <v>0</v>
      </c>
      <c r="AB1013" s="162">
        <f t="shared" si="453"/>
        <v>100</v>
      </c>
      <c r="AC1013" s="165"/>
      <c r="AD1013" s="166"/>
      <c r="AE1013" s="167"/>
    </row>
    <row r="1014" spans="1:31" ht="12.95" customHeight="1" x14ac:dyDescent="0.25">
      <c r="A1014" s="158"/>
      <c r="B1014" s="158">
        <v>1006</v>
      </c>
      <c r="C1014" s="159"/>
      <c r="D1014" s="160"/>
      <c r="E1014" s="161"/>
      <c r="F1014" s="161"/>
      <c r="G1014" s="161"/>
      <c r="H1014" s="162"/>
      <c r="I1014" s="160"/>
      <c r="J1014" s="161"/>
      <c r="K1014" s="161"/>
      <c r="L1014" s="161"/>
      <c r="M1014" s="163">
        <v>0</v>
      </c>
      <c r="N1014" s="160"/>
      <c r="O1014" s="161"/>
      <c r="P1014" s="161"/>
      <c r="Q1014" s="161"/>
      <c r="R1014" s="162"/>
      <c r="S1014" s="164"/>
      <c r="T1014" s="161"/>
      <c r="U1014" s="161"/>
      <c r="V1014" s="161"/>
      <c r="W1014" s="163"/>
      <c r="X1014" s="160"/>
      <c r="Y1014" s="161"/>
      <c r="Z1014" s="161"/>
      <c r="AA1014" s="161"/>
      <c r="AB1014" s="162"/>
      <c r="AC1014" s="165"/>
      <c r="AD1014" s="166"/>
      <c r="AE1014" s="167"/>
    </row>
    <row r="1015" spans="1:31" ht="12.95" customHeight="1" x14ac:dyDescent="0.25">
      <c r="A1015" s="158"/>
      <c r="B1015" s="158">
        <v>1007</v>
      </c>
      <c r="C1015" s="152" t="s">
        <v>2085</v>
      </c>
      <c r="D1015" s="156">
        <f t="shared" ref="D1015:D1051" si="454">SUM(E1015:H1015)</f>
        <v>473077.2</v>
      </c>
      <c r="E1015" s="153">
        <f>E1016+E1017</f>
        <v>90092.5</v>
      </c>
      <c r="F1015" s="153">
        <f t="shared" ref="F1015:H1015" si="455">F1016+F1017</f>
        <v>381991</v>
      </c>
      <c r="G1015" s="153">
        <f t="shared" si="455"/>
        <v>993.69999999999993</v>
      </c>
      <c r="H1015" s="154">
        <f t="shared" si="455"/>
        <v>0</v>
      </c>
      <c r="I1015" s="156">
        <f t="shared" ref="I1015:I1051" si="456">SUM(J1015:M1015)</f>
        <v>485764.3</v>
      </c>
      <c r="J1015" s="153">
        <f>J1016+J1017</f>
        <v>90092.5</v>
      </c>
      <c r="K1015" s="153">
        <f>K1016+K1017</f>
        <v>389830.5</v>
      </c>
      <c r="L1015" s="153">
        <f t="shared" ref="L1015:M1015" si="457">L1016+L1017</f>
        <v>993.69999999999993</v>
      </c>
      <c r="M1015" s="155">
        <f t="shared" si="457"/>
        <v>4847.6000000000004</v>
      </c>
      <c r="N1015" s="156">
        <f>N1016+N1017</f>
        <v>472976.51809999999</v>
      </c>
      <c r="O1015" s="153">
        <f t="shared" ref="O1015:R1015" si="458">O1016+O1017</f>
        <v>90092.5</v>
      </c>
      <c r="P1015" s="153">
        <f t="shared" si="458"/>
        <v>377042.7181</v>
      </c>
      <c r="Q1015" s="153">
        <f t="shared" si="458"/>
        <v>993.69999999999993</v>
      </c>
      <c r="R1015" s="154">
        <f t="shared" si="458"/>
        <v>4847.6000000000004</v>
      </c>
      <c r="S1015" s="157">
        <f t="shared" ref="S1015:W1051" si="459">N1015-I1015</f>
        <v>-12787.781900000002</v>
      </c>
      <c r="T1015" s="153">
        <f t="shared" si="459"/>
        <v>0</v>
      </c>
      <c r="U1015" s="153">
        <f t="shared" si="459"/>
        <v>-12787.781900000002</v>
      </c>
      <c r="V1015" s="153">
        <f t="shared" si="459"/>
        <v>0</v>
      </c>
      <c r="W1015" s="155">
        <f t="shared" si="459"/>
        <v>0</v>
      </c>
      <c r="X1015" s="156">
        <f t="shared" si="453"/>
        <v>97.367492444380943</v>
      </c>
      <c r="Y1015" s="153">
        <f t="shared" si="453"/>
        <v>100</v>
      </c>
      <c r="Z1015" s="153">
        <f t="shared" si="453"/>
        <v>96.719655876079486</v>
      </c>
      <c r="AA1015" s="153">
        <f t="shared" si="453"/>
        <v>100</v>
      </c>
      <c r="AB1015" s="154">
        <f t="shared" si="453"/>
        <v>100</v>
      </c>
      <c r="AC1015" s="147"/>
      <c r="AD1015" s="166"/>
      <c r="AE1015" s="167"/>
    </row>
    <row r="1016" spans="1:31" s="170" customFormat="1" ht="12.95" customHeight="1" x14ac:dyDescent="0.2">
      <c r="A1016" s="158"/>
      <c r="B1016" s="158">
        <v>1008</v>
      </c>
      <c r="C1016" s="152" t="s">
        <v>1287</v>
      </c>
      <c r="D1016" s="156">
        <f t="shared" si="454"/>
        <v>302225.2</v>
      </c>
      <c r="E1016" s="153">
        <f>E1018</f>
        <v>50311.199999999997</v>
      </c>
      <c r="F1016" s="153">
        <f t="shared" ref="F1016:H1016" si="460">F1018</f>
        <v>251581.1</v>
      </c>
      <c r="G1016" s="153">
        <f t="shared" si="460"/>
        <v>332.9</v>
      </c>
      <c r="H1016" s="154">
        <f t="shared" si="460"/>
        <v>0</v>
      </c>
      <c r="I1016" s="156">
        <f t="shared" si="456"/>
        <v>310985.60000000003</v>
      </c>
      <c r="J1016" s="153">
        <f>J1018</f>
        <v>50311.199999999997</v>
      </c>
      <c r="K1016" s="153">
        <f>K1018</f>
        <v>259204.5</v>
      </c>
      <c r="L1016" s="153">
        <f t="shared" ref="L1016:M1016" si="461">L1018</f>
        <v>332.9</v>
      </c>
      <c r="M1016" s="155">
        <f t="shared" si="461"/>
        <v>1137</v>
      </c>
      <c r="N1016" s="156">
        <f>N1018</f>
        <v>301987.82130000001</v>
      </c>
      <c r="O1016" s="153">
        <f t="shared" ref="O1016:R1016" si="462">O1018</f>
        <v>50311.199999999997</v>
      </c>
      <c r="P1016" s="153">
        <f t="shared" si="462"/>
        <v>250206.7213</v>
      </c>
      <c r="Q1016" s="153">
        <f t="shared" si="462"/>
        <v>332.9</v>
      </c>
      <c r="R1016" s="154">
        <f t="shared" si="462"/>
        <v>1137</v>
      </c>
      <c r="S1016" s="157">
        <f t="shared" si="459"/>
        <v>-8997.7787000000244</v>
      </c>
      <c r="T1016" s="153">
        <f t="shared" si="459"/>
        <v>0</v>
      </c>
      <c r="U1016" s="153">
        <f t="shared" si="459"/>
        <v>-8997.7786999999953</v>
      </c>
      <c r="V1016" s="153">
        <f t="shared" si="459"/>
        <v>0</v>
      </c>
      <c r="W1016" s="155">
        <f t="shared" si="459"/>
        <v>0</v>
      </c>
      <c r="X1016" s="156">
        <f t="shared" si="453"/>
        <v>97.106689602348141</v>
      </c>
      <c r="Y1016" s="153">
        <f t="shared" si="453"/>
        <v>100</v>
      </c>
      <c r="Z1016" s="153">
        <f t="shared" si="453"/>
        <v>96.528695026513816</v>
      </c>
      <c r="AA1016" s="153">
        <f t="shared" si="453"/>
        <v>100</v>
      </c>
      <c r="AB1016" s="154">
        <f t="shared" si="453"/>
        <v>100</v>
      </c>
      <c r="AC1016" s="147"/>
      <c r="AD1016" s="167"/>
      <c r="AE1016" s="167"/>
    </row>
    <row r="1017" spans="1:31" s="170" customFormat="1" ht="12.95" customHeight="1" x14ac:dyDescent="0.2">
      <c r="A1017" s="158"/>
      <c r="B1017" s="158">
        <v>1009</v>
      </c>
      <c r="C1017" s="152" t="s">
        <v>1288</v>
      </c>
      <c r="D1017" s="156">
        <f t="shared" si="454"/>
        <v>170851.99999999997</v>
      </c>
      <c r="E1017" s="153">
        <f>SUM(E1019:E1051)</f>
        <v>39781.299999999996</v>
      </c>
      <c r="F1017" s="153">
        <f t="shared" ref="F1017:H1017" si="463">SUM(F1019:F1051)</f>
        <v>130409.9</v>
      </c>
      <c r="G1017" s="153">
        <f t="shared" si="463"/>
        <v>660.8</v>
      </c>
      <c r="H1017" s="154">
        <f t="shared" si="463"/>
        <v>0</v>
      </c>
      <c r="I1017" s="156">
        <f t="shared" si="456"/>
        <v>174778.69999999998</v>
      </c>
      <c r="J1017" s="153">
        <f>SUM(J1019:J1051)</f>
        <v>39781.299999999996</v>
      </c>
      <c r="K1017" s="153">
        <f>SUM(K1019:K1051)</f>
        <v>130626</v>
      </c>
      <c r="L1017" s="153">
        <f t="shared" ref="L1017:M1017" si="464">SUM(L1019:L1051)</f>
        <v>660.8</v>
      </c>
      <c r="M1017" s="155">
        <f t="shared" si="464"/>
        <v>3710.6000000000004</v>
      </c>
      <c r="N1017" s="156">
        <f>SUM(N1019:N1051)</f>
        <v>170988.69679999998</v>
      </c>
      <c r="O1017" s="153">
        <f t="shared" ref="O1017:R1017" si="465">SUM(O1019:O1051)</f>
        <v>39781.299999999996</v>
      </c>
      <c r="P1017" s="153">
        <f t="shared" si="465"/>
        <v>126835.99680000001</v>
      </c>
      <c r="Q1017" s="153">
        <f t="shared" si="465"/>
        <v>660.8</v>
      </c>
      <c r="R1017" s="154">
        <f t="shared" si="465"/>
        <v>3710.6000000000004</v>
      </c>
      <c r="S1017" s="157">
        <f t="shared" si="459"/>
        <v>-3790.0032000000065</v>
      </c>
      <c r="T1017" s="153">
        <f t="shared" si="459"/>
        <v>0</v>
      </c>
      <c r="U1017" s="153">
        <f t="shared" si="459"/>
        <v>-3790.0031999999919</v>
      </c>
      <c r="V1017" s="153">
        <f t="shared" si="459"/>
        <v>0</v>
      </c>
      <c r="W1017" s="155">
        <f t="shared" si="459"/>
        <v>0</v>
      </c>
      <c r="X1017" s="156">
        <f t="shared" si="453"/>
        <v>97.831541715323439</v>
      </c>
      <c r="Y1017" s="153">
        <f t="shared" si="453"/>
        <v>100</v>
      </c>
      <c r="Z1017" s="153">
        <f t="shared" si="453"/>
        <v>97.098584355335078</v>
      </c>
      <c r="AA1017" s="153">
        <f t="shared" si="453"/>
        <v>100</v>
      </c>
      <c r="AB1017" s="154">
        <f t="shared" si="453"/>
        <v>100</v>
      </c>
      <c r="AC1017" s="147"/>
      <c r="AD1017" s="167"/>
      <c r="AE1017" s="167"/>
    </row>
    <row r="1018" spans="1:31" ht="12.95" customHeight="1" x14ac:dyDescent="0.25">
      <c r="A1018" s="171">
        <v>1901</v>
      </c>
      <c r="B1018" s="158">
        <v>1010</v>
      </c>
      <c r="C1018" s="159" t="s">
        <v>1313</v>
      </c>
      <c r="D1018" s="160">
        <f t="shared" si="454"/>
        <v>302225.2</v>
      </c>
      <c r="E1018" s="161">
        <v>50311.199999999997</v>
      </c>
      <c r="F1018" s="161">
        <v>251581.1</v>
      </c>
      <c r="G1018" s="161">
        <v>332.9</v>
      </c>
      <c r="H1018" s="162">
        <v>0</v>
      </c>
      <c r="I1018" s="160">
        <f t="shared" si="456"/>
        <v>310985.60000000003</v>
      </c>
      <c r="J1018" s="161">
        <v>50311.199999999997</v>
      </c>
      <c r="K1018" s="161">
        <v>259204.5</v>
      </c>
      <c r="L1018" s="161">
        <v>332.9</v>
      </c>
      <c r="M1018" s="163">
        <v>1137</v>
      </c>
      <c r="N1018" s="160">
        <f t="shared" ref="N1018:N1051" si="466">SUM(O1018:R1018)</f>
        <v>301987.82130000001</v>
      </c>
      <c r="O1018" s="161">
        <v>50311.199999999997</v>
      </c>
      <c r="P1018" s="161">
        <v>250206.7213</v>
      </c>
      <c r="Q1018" s="161">
        <v>332.9</v>
      </c>
      <c r="R1018" s="162">
        <v>1137</v>
      </c>
      <c r="S1018" s="164">
        <f t="shared" si="459"/>
        <v>-8997.7787000000244</v>
      </c>
      <c r="T1018" s="161">
        <f t="shared" si="459"/>
        <v>0</v>
      </c>
      <c r="U1018" s="161">
        <f t="shared" si="459"/>
        <v>-8997.7786999999953</v>
      </c>
      <c r="V1018" s="161">
        <f t="shared" si="459"/>
        <v>0</v>
      </c>
      <c r="W1018" s="163">
        <f t="shared" si="459"/>
        <v>0</v>
      </c>
      <c r="X1018" s="160">
        <f t="shared" si="453"/>
        <v>97.106689602348141</v>
      </c>
      <c r="Y1018" s="161">
        <f t="shared" si="453"/>
        <v>100</v>
      </c>
      <c r="Z1018" s="161">
        <f t="shared" si="453"/>
        <v>96.528695026513816</v>
      </c>
      <c r="AA1018" s="161">
        <f t="shared" si="453"/>
        <v>100</v>
      </c>
      <c r="AB1018" s="162">
        <f t="shared" si="453"/>
        <v>100</v>
      </c>
      <c r="AC1018" s="165"/>
      <c r="AD1018" s="166"/>
      <c r="AE1018" s="167"/>
    </row>
    <row r="1019" spans="1:31" ht="12.95" customHeight="1" x14ac:dyDescent="0.25">
      <c r="A1019" s="171">
        <v>1902</v>
      </c>
      <c r="B1019" s="158">
        <v>1011</v>
      </c>
      <c r="C1019" s="159" t="s">
        <v>2086</v>
      </c>
      <c r="D1019" s="160">
        <f t="shared" si="454"/>
        <v>1883.8000000000002</v>
      </c>
      <c r="E1019" s="161">
        <v>946.7</v>
      </c>
      <c r="F1019" s="161">
        <v>937.1</v>
      </c>
      <c r="G1019" s="161">
        <v>0</v>
      </c>
      <c r="H1019" s="162">
        <v>0</v>
      </c>
      <c r="I1019" s="160">
        <f t="shared" si="456"/>
        <v>1909.2000000000003</v>
      </c>
      <c r="J1019" s="161">
        <v>946.7</v>
      </c>
      <c r="K1019" s="161">
        <v>937.1</v>
      </c>
      <c r="L1019" s="161">
        <v>0</v>
      </c>
      <c r="M1019" s="163">
        <v>25.4</v>
      </c>
      <c r="N1019" s="160">
        <f t="shared" si="466"/>
        <v>1685.1981000000001</v>
      </c>
      <c r="O1019" s="161">
        <v>946.7</v>
      </c>
      <c r="P1019" s="161">
        <v>713.09809999999993</v>
      </c>
      <c r="Q1019" s="161">
        <v>0</v>
      </c>
      <c r="R1019" s="162">
        <v>25.4</v>
      </c>
      <c r="S1019" s="164">
        <f t="shared" si="459"/>
        <v>-224.00190000000021</v>
      </c>
      <c r="T1019" s="161">
        <f t="shared" si="459"/>
        <v>0</v>
      </c>
      <c r="U1019" s="161">
        <f t="shared" si="459"/>
        <v>-224.00190000000009</v>
      </c>
      <c r="V1019" s="161">
        <f t="shared" si="459"/>
        <v>0</v>
      </c>
      <c r="W1019" s="163">
        <f t="shared" si="459"/>
        <v>0</v>
      </c>
      <c r="X1019" s="160">
        <f t="shared" si="453"/>
        <v>88.267237586423619</v>
      </c>
      <c r="Y1019" s="161">
        <f t="shared" si="453"/>
        <v>100</v>
      </c>
      <c r="Z1019" s="161">
        <f t="shared" si="453"/>
        <v>76.09626507309784</v>
      </c>
      <c r="AA1019" s="161">
        <f t="shared" si="453"/>
        <v>0</v>
      </c>
      <c r="AB1019" s="162">
        <f t="shared" si="453"/>
        <v>100</v>
      </c>
      <c r="AC1019" s="165"/>
      <c r="AD1019" s="166"/>
      <c r="AE1019" s="167"/>
    </row>
    <row r="1020" spans="1:31" ht="12.95" customHeight="1" x14ac:dyDescent="0.25">
      <c r="A1020" s="171">
        <v>1903</v>
      </c>
      <c r="B1020" s="158">
        <v>1012</v>
      </c>
      <c r="C1020" s="159" t="s">
        <v>1598</v>
      </c>
      <c r="D1020" s="160">
        <f t="shared" si="454"/>
        <v>2225</v>
      </c>
      <c r="E1020" s="161">
        <v>1026.5</v>
      </c>
      <c r="F1020" s="161">
        <v>1165.9000000000001</v>
      </c>
      <c r="G1020" s="161">
        <v>32.6</v>
      </c>
      <c r="H1020" s="162">
        <v>0</v>
      </c>
      <c r="I1020" s="160">
        <f t="shared" si="456"/>
        <v>2242.7999999999997</v>
      </c>
      <c r="J1020" s="161">
        <v>1026.5</v>
      </c>
      <c r="K1020" s="161">
        <v>1165.8999999999999</v>
      </c>
      <c r="L1020" s="161">
        <v>32.6</v>
      </c>
      <c r="M1020" s="163">
        <v>17.8</v>
      </c>
      <c r="N1020" s="160">
        <f t="shared" si="466"/>
        <v>2168.1671000000001</v>
      </c>
      <c r="O1020" s="161">
        <v>1026.5</v>
      </c>
      <c r="P1020" s="161">
        <v>1091.2671</v>
      </c>
      <c r="Q1020" s="161">
        <v>32.6</v>
      </c>
      <c r="R1020" s="162">
        <v>17.8</v>
      </c>
      <c r="S1020" s="164">
        <f t="shared" si="459"/>
        <v>-74.632899999999609</v>
      </c>
      <c r="T1020" s="161">
        <f t="shared" si="459"/>
        <v>0</v>
      </c>
      <c r="U1020" s="161">
        <f t="shared" si="459"/>
        <v>-74.632899999999836</v>
      </c>
      <c r="V1020" s="161">
        <f t="shared" si="459"/>
        <v>0</v>
      </c>
      <c r="W1020" s="163">
        <f t="shared" si="459"/>
        <v>0</v>
      </c>
      <c r="X1020" s="160">
        <f t="shared" si="453"/>
        <v>96.672333690030328</v>
      </c>
      <c r="Y1020" s="161">
        <f t="shared" si="453"/>
        <v>100</v>
      </c>
      <c r="Z1020" s="161">
        <f t="shared" si="453"/>
        <v>93.59868770906597</v>
      </c>
      <c r="AA1020" s="161">
        <f t="shared" si="453"/>
        <v>100</v>
      </c>
      <c r="AB1020" s="162">
        <f t="shared" si="453"/>
        <v>100</v>
      </c>
      <c r="AC1020" s="165"/>
      <c r="AD1020" s="166"/>
      <c r="AE1020" s="167"/>
    </row>
    <row r="1021" spans="1:31" ht="12.95" customHeight="1" x14ac:dyDescent="0.25">
      <c r="A1021" s="171">
        <v>1904</v>
      </c>
      <c r="B1021" s="158">
        <v>1013</v>
      </c>
      <c r="C1021" s="159" t="s">
        <v>2087</v>
      </c>
      <c r="D1021" s="160">
        <f t="shared" si="454"/>
        <v>3534.8</v>
      </c>
      <c r="E1021" s="161">
        <v>1073.7</v>
      </c>
      <c r="F1021" s="161">
        <v>2461.1</v>
      </c>
      <c r="G1021" s="161">
        <v>0</v>
      </c>
      <c r="H1021" s="162">
        <v>0</v>
      </c>
      <c r="I1021" s="160">
        <f t="shared" si="456"/>
        <v>3559.1000000000004</v>
      </c>
      <c r="J1021" s="161">
        <v>1073.7</v>
      </c>
      <c r="K1021" s="161">
        <v>2461.1</v>
      </c>
      <c r="L1021" s="161">
        <v>0</v>
      </c>
      <c r="M1021" s="163">
        <v>24.3</v>
      </c>
      <c r="N1021" s="160">
        <f t="shared" si="466"/>
        <v>3101.2617</v>
      </c>
      <c r="O1021" s="161">
        <v>1073.7</v>
      </c>
      <c r="P1021" s="161">
        <v>2003.2617</v>
      </c>
      <c r="Q1021" s="161">
        <v>0</v>
      </c>
      <c r="R1021" s="162">
        <v>24.3</v>
      </c>
      <c r="S1021" s="164">
        <f t="shared" si="459"/>
        <v>-457.83830000000034</v>
      </c>
      <c r="T1021" s="161">
        <f t="shared" si="459"/>
        <v>0</v>
      </c>
      <c r="U1021" s="161">
        <f t="shared" si="459"/>
        <v>-457.83829999999989</v>
      </c>
      <c r="V1021" s="161">
        <f t="shared" si="459"/>
        <v>0</v>
      </c>
      <c r="W1021" s="163">
        <f t="shared" si="459"/>
        <v>0</v>
      </c>
      <c r="X1021" s="160">
        <f t="shared" si="453"/>
        <v>87.136121491388266</v>
      </c>
      <c r="Y1021" s="161">
        <f t="shared" si="453"/>
        <v>100</v>
      </c>
      <c r="Z1021" s="161">
        <f t="shared" si="453"/>
        <v>81.397005404087608</v>
      </c>
      <c r="AA1021" s="161">
        <f t="shared" si="453"/>
        <v>0</v>
      </c>
      <c r="AB1021" s="162">
        <f t="shared" si="453"/>
        <v>100</v>
      </c>
      <c r="AC1021" s="165"/>
      <c r="AD1021" s="166"/>
      <c r="AE1021" s="167"/>
    </row>
    <row r="1022" spans="1:31" ht="12.95" customHeight="1" x14ac:dyDescent="0.25">
      <c r="A1022" s="171">
        <v>1905</v>
      </c>
      <c r="B1022" s="158">
        <v>1014</v>
      </c>
      <c r="C1022" s="159" t="s">
        <v>2088</v>
      </c>
      <c r="D1022" s="160">
        <f t="shared" si="454"/>
        <v>2251.6999999999998</v>
      </c>
      <c r="E1022" s="161">
        <v>1083</v>
      </c>
      <c r="F1022" s="161">
        <v>1168.7</v>
      </c>
      <c r="G1022" s="161">
        <v>0</v>
      </c>
      <c r="H1022" s="162">
        <v>0</v>
      </c>
      <c r="I1022" s="160">
        <f t="shared" si="456"/>
        <v>2266.1999999999998</v>
      </c>
      <c r="J1022" s="161">
        <v>1083</v>
      </c>
      <c r="K1022" s="161">
        <v>1168.7</v>
      </c>
      <c r="L1022" s="161">
        <v>0</v>
      </c>
      <c r="M1022" s="163">
        <v>14.5</v>
      </c>
      <c r="N1022" s="160">
        <f t="shared" si="466"/>
        <v>2251.8701000000001</v>
      </c>
      <c r="O1022" s="161">
        <v>1083</v>
      </c>
      <c r="P1022" s="161">
        <v>1154.3700999999999</v>
      </c>
      <c r="Q1022" s="161">
        <v>0</v>
      </c>
      <c r="R1022" s="162">
        <v>14.5</v>
      </c>
      <c r="S1022" s="164">
        <f t="shared" si="459"/>
        <v>-14.329899999999725</v>
      </c>
      <c r="T1022" s="161">
        <f t="shared" si="459"/>
        <v>0</v>
      </c>
      <c r="U1022" s="161">
        <f t="shared" si="459"/>
        <v>-14.32990000000018</v>
      </c>
      <c r="V1022" s="161">
        <f t="shared" si="459"/>
        <v>0</v>
      </c>
      <c r="W1022" s="163">
        <f t="shared" si="459"/>
        <v>0</v>
      </c>
      <c r="X1022" s="160">
        <f t="shared" si="453"/>
        <v>99.367668343482492</v>
      </c>
      <c r="Y1022" s="161">
        <f t="shared" si="453"/>
        <v>100</v>
      </c>
      <c r="Z1022" s="161">
        <f t="shared" si="453"/>
        <v>98.773859844271399</v>
      </c>
      <c r="AA1022" s="161">
        <f t="shared" si="453"/>
        <v>0</v>
      </c>
      <c r="AB1022" s="162">
        <f t="shared" si="453"/>
        <v>100</v>
      </c>
      <c r="AC1022" s="165"/>
      <c r="AD1022" s="166"/>
      <c r="AE1022" s="167"/>
    </row>
    <row r="1023" spans="1:31" ht="12.95" customHeight="1" x14ac:dyDescent="0.25">
      <c r="A1023" s="171">
        <v>1906</v>
      </c>
      <c r="B1023" s="158">
        <v>1015</v>
      </c>
      <c r="C1023" s="159" t="s">
        <v>2089</v>
      </c>
      <c r="D1023" s="160">
        <f t="shared" si="454"/>
        <v>3052.1000000000004</v>
      </c>
      <c r="E1023" s="161">
        <v>1216.2</v>
      </c>
      <c r="F1023" s="161">
        <v>1835.9</v>
      </c>
      <c r="G1023" s="161">
        <v>0</v>
      </c>
      <c r="H1023" s="162">
        <v>0</v>
      </c>
      <c r="I1023" s="160">
        <f t="shared" si="456"/>
        <v>3071.0000000000005</v>
      </c>
      <c r="J1023" s="161">
        <v>1216.2</v>
      </c>
      <c r="K1023" s="161">
        <v>1835.9</v>
      </c>
      <c r="L1023" s="161">
        <v>0</v>
      </c>
      <c r="M1023" s="163">
        <v>18.899999999999999</v>
      </c>
      <c r="N1023" s="160">
        <f t="shared" si="466"/>
        <v>3069.7297000000003</v>
      </c>
      <c r="O1023" s="161">
        <v>1216.2</v>
      </c>
      <c r="P1023" s="161">
        <v>1834.6297</v>
      </c>
      <c r="Q1023" s="161">
        <v>0</v>
      </c>
      <c r="R1023" s="162">
        <v>18.899999999999999</v>
      </c>
      <c r="S1023" s="164">
        <f t="shared" si="459"/>
        <v>-1.2703000000001339</v>
      </c>
      <c r="T1023" s="161">
        <f t="shared" si="459"/>
        <v>0</v>
      </c>
      <c r="U1023" s="161">
        <f t="shared" si="459"/>
        <v>-1.2703000000001339</v>
      </c>
      <c r="V1023" s="161">
        <f t="shared" si="459"/>
        <v>0</v>
      </c>
      <c r="W1023" s="163">
        <f t="shared" si="459"/>
        <v>0</v>
      </c>
      <c r="X1023" s="160">
        <f t="shared" si="453"/>
        <v>99.958635623575375</v>
      </c>
      <c r="Y1023" s="161">
        <f t="shared" si="453"/>
        <v>100</v>
      </c>
      <c r="Z1023" s="161">
        <f t="shared" si="453"/>
        <v>99.930807778201427</v>
      </c>
      <c r="AA1023" s="161">
        <f t="shared" si="453"/>
        <v>0</v>
      </c>
      <c r="AB1023" s="162">
        <f t="shared" si="453"/>
        <v>100</v>
      </c>
      <c r="AC1023" s="165"/>
      <c r="AD1023" s="166"/>
      <c r="AE1023" s="167"/>
    </row>
    <row r="1024" spans="1:31" ht="12.95" customHeight="1" x14ac:dyDescent="0.25">
      <c r="A1024" s="171">
        <v>1907</v>
      </c>
      <c r="B1024" s="158">
        <v>1016</v>
      </c>
      <c r="C1024" s="159" t="s">
        <v>2090</v>
      </c>
      <c r="D1024" s="160">
        <f t="shared" si="454"/>
        <v>3492.7000000000003</v>
      </c>
      <c r="E1024" s="161">
        <v>1045</v>
      </c>
      <c r="F1024" s="161">
        <v>2366.3000000000002</v>
      </c>
      <c r="G1024" s="161">
        <v>81.400000000000006</v>
      </c>
      <c r="H1024" s="162">
        <v>0</v>
      </c>
      <c r="I1024" s="160">
        <f t="shared" si="456"/>
        <v>3511.2999999999997</v>
      </c>
      <c r="J1024" s="161">
        <v>1045</v>
      </c>
      <c r="K1024" s="161">
        <v>2366.2999999999997</v>
      </c>
      <c r="L1024" s="161">
        <v>81.400000000000006</v>
      </c>
      <c r="M1024" s="163">
        <v>18.600000000000001</v>
      </c>
      <c r="N1024" s="160">
        <f t="shared" si="466"/>
        <v>3511.2999999999997</v>
      </c>
      <c r="O1024" s="161">
        <v>1045</v>
      </c>
      <c r="P1024" s="161">
        <v>2366.2999999999997</v>
      </c>
      <c r="Q1024" s="161">
        <v>81.400000000000006</v>
      </c>
      <c r="R1024" s="162">
        <v>18.600000000000001</v>
      </c>
      <c r="S1024" s="164">
        <f t="shared" si="459"/>
        <v>0</v>
      </c>
      <c r="T1024" s="161">
        <f t="shared" si="459"/>
        <v>0</v>
      </c>
      <c r="U1024" s="161">
        <f t="shared" si="459"/>
        <v>0</v>
      </c>
      <c r="V1024" s="161">
        <f t="shared" si="459"/>
        <v>0</v>
      </c>
      <c r="W1024" s="163">
        <f t="shared" si="459"/>
        <v>0</v>
      </c>
      <c r="X1024" s="160">
        <f t="shared" si="453"/>
        <v>100</v>
      </c>
      <c r="Y1024" s="161">
        <f t="shared" si="453"/>
        <v>100</v>
      </c>
      <c r="Z1024" s="161">
        <f t="shared" si="453"/>
        <v>100</v>
      </c>
      <c r="AA1024" s="161">
        <f t="shared" si="453"/>
        <v>100</v>
      </c>
      <c r="AB1024" s="162">
        <f t="shared" si="453"/>
        <v>100</v>
      </c>
      <c r="AC1024" s="165"/>
      <c r="AD1024" s="166"/>
      <c r="AE1024" s="167"/>
    </row>
    <row r="1025" spans="1:31" ht="12.95" customHeight="1" x14ac:dyDescent="0.25">
      <c r="A1025" s="171">
        <v>1908</v>
      </c>
      <c r="B1025" s="158">
        <v>1017</v>
      </c>
      <c r="C1025" s="159" t="s">
        <v>2091</v>
      </c>
      <c r="D1025" s="160">
        <f t="shared" si="454"/>
        <v>2899</v>
      </c>
      <c r="E1025" s="161">
        <v>1042</v>
      </c>
      <c r="F1025" s="161">
        <v>1857</v>
      </c>
      <c r="G1025" s="161">
        <v>0</v>
      </c>
      <c r="H1025" s="162">
        <v>0</v>
      </c>
      <c r="I1025" s="160">
        <f t="shared" si="456"/>
        <v>2946.2</v>
      </c>
      <c r="J1025" s="161">
        <v>1042</v>
      </c>
      <c r="K1025" s="161">
        <v>1879.7</v>
      </c>
      <c r="L1025" s="161">
        <v>0</v>
      </c>
      <c r="M1025" s="163">
        <v>24.5</v>
      </c>
      <c r="N1025" s="160">
        <f t="shared" si="466"/>
        <v>2859.6025</v>
      </c>
      <c r="O1025" s="161">
        <v>1042</v>
      </c>
      <c r="P1025" s="161">
        <v>1793.1025</v>
      </c>
      <c r="Q1025" s="161">
        <v>0</v>
      </c>
      <c r="R1025" s="162">
        <v>24.5</v>
      </c>
      <c r="S1025" s="164">
        <f t="shared" si="459"/>
        <v>-86.597499999999854</v>
      </c>
      <c r="T1025" s="161">
        <f t="shared" si="459"/>
        <v>0</v>
      </c>
      <c r="U1025" s="161">
        <f t="shared" si="459"/>
        <v>-86.597500000000082</v>
      </c>
      <c r="V1025" s="161">
        <f t="shared" si="459"/>
        <v>0</v>
      </c>
      <c r="W1025" s="163">
        <f t="shared" si="459"/>
        <v>0</v>
      </c>
      <c r="X1025" s="160">
        <f t="shared" si="453"/>
        <v>97.060705315321442</v>
      </c>
      <c r="Y1025" s="161">
        <f t="shared" si="453"/>
        <v>100</v>
      </c>
      <c r="Z1025" s="161">
        <f t="shared" si="453"/>
        <v>95.393014842794059</v>
      </c>
      <c r="AA1025" s="161">
        <f t="shared" si="453"/>
        <v>0</v>
      </c>
      <c r="AB1025" s="162">
        <f t="shared" si="453"/>
        <v>100</v>
      </c>
      <c r="AC1025" s="165"/>
      <c r="AD1025" s="166"/>
      <c r="AE1025" s="167"/>
    </row>
    <row r="1026" spans="1:31" ht="12.95" customHeight="1" x14ac:dyDescent="0.25">
      <c r="A1026" s="171">
        <v>1909</v>
      </c>
      <c r="B1026" s="158">
        <v>1018</v>
      </c>
      <c r="C1026" s="159" t="s">
        <v>2092</v>
      </c>
      <c r="D1026" s="160">
        <f t="shared" si="454"/>
        <v>3237.7000000000003</v>
      </c>
      <c r="E1026" s="161">
        <v>1147.2</v>
      </c>
      <c r="F1026" s="161">
        <v>1951.9</v>
      </c>
      <c r="G1026" s="161">
        <v>138.6</v>
      </c>
      <c r="H1026" s="162">
        <v>0</v>
      </c>
      <c r="I1026" s="160">
        <f t="shared" si="456"/>
        <v>3275.9</v>
      </c>
      <c r="J1026" s="161">
        <v>1147.2</v>
      </c>
      <c r="K1026" s="161">
        <v>1951.9</v>
      </c>
      <c r="L1026" s="161">
        <v>138.6</v>
      </c>
      <c r="M1026" s="163">
        <v>38.200000000000003</v>
      </c>
      <c r="N1026" s="160">
        <f t="shared" si="466"/>
        <v>3119.2676999999999</v>
      </c>
      <c r="O1026" s="161">
        <v>1147.2</v>
      </c>
      <c r="P1026" s="161">
        <v>1795.2676999999999</v>
      </c>
      <c r="Q1026" s="161">
        <v>138.6</v>
      </c>
      <c r="R1026" s="162">
        <v>38.200000000000003</v>
      </c>
      <c r="S1026" s="164">
        <f t="shared" si="459"/>
        <v>-156.63230000000021</v>
      </c>
      <c r="T1026" s="161">
        <f t="shared" si="459"/>
        <v>0</v>
      </c>
      <c r="U1026" s="161">
        <f t="shared" si="459"/>
        <v>-156.63230000000021</v>
      </c>
      <c r="V1026" s="161">
        <f t="shared" si="459"/>
        <v>0</v>
      </c>
      <c r="W1026" s="163">
        <f t="shared" si="459"/>
        <v>0</v>
      </c>
      <c r="X1026" s="160">
        <f t="shared" si="453"/>
        <v>95.218648310387977</v>
      </c>
      <c r="Y1026" s="161">
        <f t="shared" si="453"/>
        <v>100</v>
      </c>
      <c r="Z1026" s="161">
        <f t="shared" si="453"/>
        <v>91.975393206619188</v>
      </c>
      <c r="AA1026" s="161">
        <f t="shared" si="453"/>
        <v>100</v>
      </c>
      <c r="AB1026" s="162">
        <f t="shared" si="453"/>
        <v>100</v>
      </c>
      <c r="AC1026" s="165"/>
      <c r="AD1026" s="166"/>
      <c r="AE1026" s="167"/>
    </row>
    <row r="1027" spans="1:31" ht="12.95" customHeight="1" x14ac:dyDescent="0.25">
      <c r="A1027" s="171">
        <v>1910</v>
      </c>
      <c r="B1027" s="158">
        <v>1019</v>
      </c>
      <c r="C1027" s="159" t="s">
        <v>2093</v>
      </c>
      <c r="D1027" s="160">
        <f t="shared" si="454"/>
        <v>3065.8</v>
      </c>
      <c r="E1027" s="161">
        <v>1195.5</v>
      </c>
      <c r="F1027" s="161">
        <v>1848</v>
      </c>
      <c r="G1027" s="161">
        <v>22.3</v>
      </c>
      <c r="H1027" s="162">
        <v>0</v>
      </c>
      <c r="I1027" s="160">
        <f t="shared" si="456"/>
        <v>3146.4</v>
      </c>
      <c r="J1027" s="161">
        <v>1195.5</v>
      </c>
      <c r="K1027" s="161">
        <v>1886.6</v>
      </c>
      <c r="L1027" s="161">
        <v>22.3</v>
      </c>
      <c r="M1027" s="163">
        <v>42.000000000000007</v>
      </c>
      <c r="N1027" s="160">
        <f t="shared" si="466"/>
        <v>3114.8546000000001</v>
      </c>
      <c r="O1027" s="161">
        <v>1195.5</v>
      </c>
      <c r="P1027" s="161">
        <v>1855.0545999999999</v>
      </c>
      <c r="Q1027" s="161">
        <v>22.3</v>
      </c>
      <c r="R1027" s="162">
        <v>42.000000000000007</v>
      </c>
      <c r="S1027" s="164">
        <f t="shared" si="459"/>
        <v>-31.545399999999972</v>
      </c>
      <c r="T1027" s="161">
        <f t="shared" si="459"/>
        <v>0</v>
      </c>
      <c r="U1027" s="161">
        <f t="shared" si="459"/>
        <v>-31.545399999999972</v>
      </c>
      <c r="V1027" s="161">
        <f t="shared" si="459"/>
        <v>0</v>
      </c>
      <c r="W1027" s="163">
        <f t="shared" si="459"/>
        <v>0</v>
      </c>
      <c r="X1027" s="160">
        <f t="shared" si="453"/>
        <v>98.99741291634885</v>
      </c>
      <c r="Y1027" s="161">
        <f t="shared" si="453"/>
        <v>100</v>
      </c>
      <c r="Z1027" s="161">
        <f t="shared" si="453"/>
        <v>98.327923248171317</v>
      </c>
      <c r="AA1027" s="161">
        <f t="shared" si="453"/>
        <v>100</v>
      </c>
      <c r="AB1027" s="162">
        <f t="shared" si="453"/>
        <v>100</v>
      </c>
      <c r="AC1027" s="165"/>
      <c r="AD1027" s="166"/>
      <c r="AE1027" s="167"/>
    </row>
    <row r="1028" spans="1:31" ht="12.95" customHeight="1" x14ac:dyDescent="0.25">
      <c r="A1028" s="171">
        <v>1911</v>
      </c>
      <c r="B1028" s="158">
        <v>1020</v>
      </c>
      <c r="C1028" s="159" t="s">
        <v>2094</v>
      </c>
      <c r="D1028" s="160">
        <f t="shared" si="454"/>
        <v>2273.1000000000004</v>
      </c>
      <c r="E1028" s="161">
        <v>1089.9000000000001</v>
      </c>
      <c r="F1028" s="161">
        <v>1098.9000000000001</v>
      </c>
      <c r="G1028" s="161">
        <v>84.3</v>
      </c>
      <c r="H1028" s="162">
        <v>0</v>
      </c>
      <c r="I1028" s="160">
        <f t="shared" si="456"/>
        <v>2287.4000000000005</v>
      </c>
      <c r="J1028" s="161">
        <v>1089.9000000000001</v>
      </c>
      <c r="K1028" s="161">
        <v>1098.9000000000001</v>
      </c>
      <c r="L1028" s="161">
        <v>84.3</v>
      </c>
      <c r="M1028" s="163">
        <v>14.3</v>
      </c>
      <c r="N1028" s="160">
        <f t="shared" si="466"/>
        <v>2280.5434000000005</v>
      </c>
      <c r="O1028" s="161">
        <v>1089.9000000000001</v>
      </c>
      <c r="P1028" s="161">
        <v>1092.0434</v>
      </c>
      <c r="Q1028" s="161">
        <v>84.3</v>
      </c>
      <c r="R1028" s="162">
        <v>14.3</v>
      </c>
      <c r="S1028" s="164">
        <f t="shared" si="459"/>
        <v>-6.8566000000000713</v>
      </c>
      <c r="T1028" s="161">
        <f t="shared" si="459"/>
        <v>0</v>
      </c>
      <c r="U1028" s="161">
        <f t="shared" si="459"/>
        <v>-6.8566000000000713</v>
      </c>
      <c r="V1028" s="161">
        <f t="shared" si="459"/>
        <v>0</v>
      </c>
      <c r="W1028" s="163">
        <f t="shared" si="459"/>
        <v>0</v>
      </c>
      <c r="X1028" s="160">
        <f t="shared" si="453"/>
        <v>99.700244819445658</v>
      </c>
      <c r="Y1028" s="161">
        <f t="shared" si="453"/>
        <v>100</v>
      </c>
      <c r="Z1028" s="161">
        <f t="shared" si="453"/>
        <v>99.376048776048762</v>
      </c>
      <c r="AA1028" s="161">
        <f t="shared" si="453"/>
        <v>100</v>
      </c>
      <c r="AB1028" s="162">
        <f t="shared" si="453"/>
        <v>100</v>
      </c>
      <c r="AC1028" s="165"/>
      <c r="AD1028" s="166"/>
      <c r="AE1028" s="167"/>
    </row>
    <row r="1029" spans="1:31" ht="12.95" customHeight="1" x14ac:dyDescent="0.25">
      <c r="A1029" s="171">
        <v>1912</v>
      </c>
      <c r="B1029" s="158">
        <v>1021</v>
      </c>
      <c r="C1029" s="159" t="s">
        <v>2095</v>
      </c>
      <c r="D1029" s="160">
        <f t="shared" si="454"/>
        <v>2981.2999999999997</v>
      </c>
      <c r="E1029" s="161">
        <v>1096.2</v>
      </c>
      <c r="F1029" s="161">
        <v>1764.5</v>
      </c>
      <c r="G1029" s="161">
        <v>120.6</v>
      </c>
      <c r="H1029" s="162">
        <v>0</v>
      </c>
      <c r="I1029" s="160">
        <f t="shared" si="456"/>
        <v>3021.8999999999996</v>
      </c>
      <c r="J1029" s="161">
        <v>1096.2</v>
      </c>
      <c r="K1029" s="161">
        <v>1764.5</v>
      </c>
      <c r="L1029" s="161">
        <v>120.6</v>
      </c>
      <c r="M1029" s="163">
        <v>40.599999999999994</v>
      </c>
      <c r="N1029" s="160">
        <f t="shared" si="466"/>
        <v>3020.3729999999996</v>
      </c>
      <c r="O1029" s="161">
        <v>1096.2</v>
      </c>
      <c r="P1029" s="161">
        <v>1762.973</v>
      </c>
      <c r="Q1029" s="161">
        <v>120.6</v>
      </c>
      <c r="R1029" s="162">
        <v>40.599999999999994</v>
      </c>
      <c r="S1029" s="164">
        <f t="shared" si="459"/>
        <v>-1.5270000000000437</v>
      </c>
      <c r="T1029" s="161">
        <f t="shared" si="459"/>
        <v>0</v>
      </c>
      <c r="U1029" s="161">
        <f t="shared" si="459"/>
        <v>-1.5270000000000437</v>
      </c>
      <c r="V1029" s="161">
        <f t="shared" si="459"/>
        <v>0</v>
      </c>
      <c r="W1029" s="163">
        <f t="shared" si="459"/>
        <v>0</v>
      </c>
      <c r="X1029" s="160">
        <f t="shared" si="453"/>
        <v>99.949468877196466</v>
      </c>
      <c r="Y1029" s="161">
        <f t="shared" si="453"/>
        <v>100</v>
      </c>
      <c r="Z1029" s="161">
        <f t="shared" si="453"/>
        <v>99.913459903655422</v>
      </c>
      <c r="AA1029" s="161">
        <f t="shared" si="453"/>
        <v>100</v>
      </c>
      <c r="AB1029" s="162">
        <f t="shared" si="453"/>
        <v>100</v>
      </c>
      <c r="AC1029" s="165"/>
      <c r="AD1029" s="166"/>
      <c r="AE1029" s="167"/>
    </row>
    <row r="1030" spans="1:31" ht="12.95" customHeight="1" x14ac:dyDescent="0.25">
      <c r="A1030" s="171">
        <v>1923</v>
      </c>
      <c r="B1030" s="158">
        <v>1032</v>
      </c>
      <c r="C1030" s="159" t="s">
        <v>2096</v>
      </c>
      <c r="D1030" s="160">
        <f>SUM(E1030:H1030)</f>
        <v>4009.2</v>
      </c>
      <c r="E1030" s="161">
        <v>961.6</v>
      </c>
      <c r="F1030" s="161">
        <v>3047.6</v>
      </c>
      <c r="G1030" s="161">
        <v>0</v>
      </c>
      <c r="H1030" s="162">
        <v>0</v>
      </c>
      <c r="I1030" s="160">
        <f>SUM(J1030:M1030)</f>
        <v>2387.5</v>
      </c>
      <c r="J1030" s="161">
        <v>961.6</v>
      </c>
      <c r="K1030" s="161">
        <v>1335.2</v>
      </c>
      <c r="L1030" s="161">
        <v>0</v>
      </c>
      <c r="M1030" s="163">
        <v>90.7</v>
      </c>
      <c r="N1030" s="160">
        <f>SUM(O1030:R1030)</f>
        <v>2355.9907999999996</v>
      </c>
      <c r="O1030" s="161">
        <v>961.6</v>
      </c>
      <c r="P1030" s="161">
        <v>1303.6907999999999</v>
      </c>
      <c r="Q1030" s="161">
        <v>0</v>
      </c>
      <c r="R1030" s="162">
        <v>90.7</v>
      </c>
      <c r="S1030" s="164">
        <f>N1030-I1030</f>
        <v>-31.509200000000419</v>
      </c>
      <c r="T1030" s="161">
        <f>O1030-J1030</f>
        <v>0</v>
      </c>
      <c r="U1030" s="161">
        <f>P1030-K1030</f>
        <v>-31.509200000000192</v>
      </c>
      <c r="V1030" s="161">
        <f>Q1030-L1030</f>
        <v>0</v>
      </c>
      <c r="W1030" s="163">
        <f>R1030-M1030</f>
        <v>0</v>
      </c>
      <c r="X1030" s="160">
        <f>IF(I1030=0,0,N1030/I1030*100)</f>
        <v>98.680242931937158</v>
      </c>
      <c r="Y1030" s="161">
        <f>IF(J1030=0,0,O1030/J1030*100)</f>
        <v>100</v>
      </c>
      <c r="Z1030" s="161">
        <f>IF(K1030=0,0,P1030/K1030*100)</f>
        <v>97.640113840623115</v>
      </c>
      <c r="AA1030" s="161">
        <f>IF(L1030=0,0,Q1030/L1030*100)</f>
        <v>0</v>
      </c>
      <c r="AB1030" s="162">
        <f>IF(M1030=0,0,R1030/M1030*100)</f>
        <v>100</v>
      </c>
      <c r="AC1030" s="165"/>
      <c r="AD1030" s="166"/>
      <c r="AE1030" s="167"/>
    </row>
    <row r="1031" spans="1:31" ht="12.95" customHeight="1" x14ac:dyDescent="0.25">
      <c r="A1031" s="171">
        <v>1913</v>
      </c>
      <c r="B1031" s="158">
        <v>1022</v>
      </c>
      <c r="C1031" s="159" t="s">
        <v>2097</v>
      </c>
      <c r="D1031" s="160">
        <f t="shared" si="454"/>
        <v>2319.4</v>
      </c>
      <c r="E1031" s="161">
        <v>984.2</v>
      </c>
      <c r="F1031" s="161">
        <v>1335.2</v>
      </c>
      <c r="G1031" s="161">
        <v>0</v>
      </c>
      <c r="H1031" s="162">
        <v>0</v>
      </c>
      <c r="I1031" s="160">
        <f t="shared" si="456"/>
        <v>3948.2</v>
      </c>
      <c r="J1031" s="161">
        <v>984.2</v>
      </c>
      <c r="K1031" s="161">
        <v>2954</v>
      </c>
      <c r="L1031" s="161">
        <v>0</v>
      </c>
      <c r="M1031" s="163">
        <v>10</v>
      </c>
      <c r="N1031" s="160">
        <f t="shared" si="466"/>
        <v>3910.8575000000001</v>
      </c>
      <c r="O1031" s="161">
        <v>984.2</v>
      </c>
      <c r="P1031" s="161">
        <v>2916.6574999999998</v>
      </c>
      <c r="Q1031" s="161">
        <v>0</v>
      </c>
      <c r="R1031" s="162">
        <v>10</v>
      </c>
      <c r="S1031" s="164">
        <f t="shared" si="459"/>
        <v>-37.342499999999745</v>
      </c>
      <c r="T1031" s="161">
        <f t="shared" si="459"/>
        <v>0</v>
      </c>
      <c r="U1031" s="161">
        <f t="shared" si="459"/>
        <v>-37.3425000000002</v>
      </c>
      <c r="V1031" s="161">
        <f t="shared" si="459"/>
        <v>0</v>
      </c>
      <c r="W1031" s="163">
        <f t="shared" si="459"/>
        <v>0</v>
      </c>
      <c r="X1031" s="160">
        <f t="shared" si="453"/>
        <v>99.054189250797847</v>
      </c>
      <c r="Y1031" s="161">
        <f t="shared" si="453"/>
        <v>100</v>
      </c>
      <c r="Z1031" s="161">
        <f t="shared" si="453"/>
        <v>98.735866621530121</v>
      </c>
      <c r="AA1031" s="161">
        <f t="shared" si="453"/>
        <v>0</v>
      </c>
      <c r="AB1031" s="162">
        <f t="shared" si="453"/>
        <v>100</v>
      </c>
      <c r="AC1031" s="165"/>
      <c r="AD1031" s="166"/>
      <c r="AE1031" s="167"/>
    </row>
    <row r="1032" spans="1:31" ht="12.95" customHeight="1" x14ac:dyDescent="0.25">
      <c r="A1032" s="171">
        <v>1914</v>
      </c>
      <c r="B1032" s="158">
        <v>1023</v>
      </c>
      <c r="C1032" s="159" t="s">
        <v>2098</v>
      </c>
      <c r="D1032" s="160">
        <f t="shared" si="454"/>
        <v>4259.6000000000004</v>
      </c>
      <c r="E1032" s="161">
        <v>1305.5999999999999</v>
      </c>
      <c r="F1032" s="161">
        <v>2954</v>
      </c>
      <c r="G1032" s="161">
        <v>0</v>
      </c>
      <c r="H1032" s="162">
        <v>0</v>
      </c>
      <c r="I1032" s="160">
        <f t="shared" si="456"/>
        <v>4392.3000000000011</v>
      </c>
      <c r="J1032" s="161">
        <v>1305.5999999999999</v>
      </c>
      <c r="K1032" s="161">
        <v>3050.1000000000004</v>
      </c>
      <c r="L1032" s="161">
        <v>0</v>
      </c>
      <c r="M1032" s="163">
        <v>36.6</v>
      </c>
      <c r="N1032" s="160">
        <f t="shared" si="466"/>
        <v>4186.6617000000006</v>
      </c>
      <c r="O1032" s="161">
        <v>1305.5999999999999</v>
      </c>
      <c r="P1032" s="161">
        <v>2844.4617000000003</v>
      </c>
      <c r="Q1032" s="161">
        <v>0</v>
      </c>
      <c r="R1032" s="162">
        <v>36.6</v>
      </c>
      <c r="S1032" s="164">
        <f t="shared" si="459"/>
        <v>-205.63830000000053</v>
      </c>
      <c r="T1032" s="161">
        <f t="shared" si="459"/>
        <v>0</v>
      </c>
      <c r="U1032" s="161">
        <f t="shared" si="459"/>
        <v>-205.63830000000007</v>
      </c>
      <c r="V1032" s="161">
        <f t="shared" si="459"/>
        <v>0</v>
      </c>
      <c r="W1032" s="163">
        <f t="shared" si="459"/>
        <v>0</v>
      </c>
      <c r="X1032" s="160">
        <f t="shared" si="453"/>
        <v>95.318209138720022</v>
      </c>
      <c r="Y1032" s="161">
        <f t="shared" si="453"/>
        <v>100</v>
      </c>
      <c r="Z1032" s="161">
        <f t="shared" si="453"/>
        <v>93.257981705517849</v>
      </c>
      <c r="AA1032" s="161">
        <f t="shared" si="453"/>
        <v>0</v>
      </c>
      <c r="AB1032" s="162">
        <f t="shared" si="453"/>
        <v>100</v>
      </c>
      <c r="AC1032" s="165"/>
      <c r="AD1032" s="166"/>
      <c r="AE1032" s="167"/>
    </row>
    <row r="1033" spans="1:31" ht="12.95" customHeight="1" x14ac:dyDescent="0.25">
      <c r="A1033" s="171">
        <v>1915</v>
      </c>
      <c r="B1033" s="158">
        <v>1024</v>
      </c>
      <c r="C1033" s="159" t="s">
        <v>2099</v>
      </c>
      <c r="D1033" s="160">
        <f t="shared" si="454"/>
        <v>4207.7</v>
      </c>
      <c r="E1033" s="161">
        <v>1157.5999999999999</v>
      </c>
      <c r="F1033" s="161">
        <v>3050.1</v>
      </c>
      <c r="G1033" s="161">
        <v>0</v>
      </c>
      <c r="H1033" s="162">
        <v>0</v>
      </c>
      <c r="I1033" s="160">
        <f t="shared" si="456"/>
        <v>2096.8999999999996</v>
      </c>
      <c r="J1033" s="161">
        <v>1157.5999999999999</v>
      </c>
      <c r="K1033" s="161">
        <v>896.6</v>
      </c>
      <c r="L1033" s="161">
        <v>0</v>
      </c>
      <c r="M1033" s="163">
        <v>42.7</v>
      </c>
      <c r="N1033" s="160">
        <f t="shared" si="466"/>
        <v>2045.9644000000001</v>
      </c>
      <c r="O1033" s="161">
        <v>1157.5999999999999</v>
      </c>
      <c r="P1033" s="161">
        <v>845.6644</v>
      </c>
      <c r="Q1033" s="161">
        <v>0</v>
      </c>
      <c r="R1033" s="162">
        <v>42.7</v>
      </c>
      <c r="S1033" s="164">
        <f t="shared" si="459"/>
        <v>-50.935599999999567</v>
      </c>
      <c r="T1033" s="161">
        <f t="shared" si="459"/>
        <v>0</v>
      </c>
      <c r="U1033" s="161">
        <f t="shared" si="459"/>
        <v>-50.935600000000022</v>
      </c>
      <c r="V1033" s="161">
        <f t="shared" si="459"/>
        <v>0</v>
      </c>
      <c r="W1033" s="163">
        <f t="shared" si="459"/>
        <v>0</v>
      </c>
      <c r="X1033" s="160">
        <f t="shared" si="453"/>
        <v>97.570909437741449</v>
      </c>
      <c r="Y1033" s="161">
        <f t="shared" si="453"/>
        <v>100</v>
      </c>
      <c r="Z1033" s="161">
        <f t="shared" si="453"/>
        <v>94.319027436984157</v>
      </c>
      <c r="AA1033" s="161">
        <f t="shared" si="453"/>
        <v>0</v>
      </c>
      <c r="AB1033" s="162">
        <f t="shared" si="453"/>
        <v>100</v>
      </c>
      <c r="AC1033" s="165"/>
      <c r="AD1033" s="166"/>
      <c r="AE1033" s="167"/>
    </row>
    <row r="1034" spans="1:31" ht="12.95" customHeight="1" x14ac:dyDescent="0.25">
      <c r="A1034" s="171">
        <v>1916</v>
      </c>
      <c r="B1034" s="158">
        <v>1025</v>
      </c>
      <c r="C1034" s="159" t="s">
        <v>2100</v>
      </c>
      <c r="D1034" s="160">
        <f t="shared" si="454"/>
        <v>2116.5</v>
      </c>
      <c r="E1034" s="161">
        <v>1249.3</v>
      </c>
      <c r="F1034" s="161">
        <v>867.2</v>
      </c>
      <c r="G1034" s="161">
        <v>0</v>
      </c>
      <c r="H1034" s="162">
        <v>0</v>
      </c>
      <c r="I1034" s="160">
        <f t="shared" si="456"/>
        <v>5714.9000000000005</v>
      </c>
      <c r="J1034" s="161">
        <v>1249.3</v>
      </c>
      <c r="K1034" s="161">
        <v>4458.9000000000005</v>
      </c>
      <c r="L1034" s="161">
        <v>0</v>
      </c>
      <c r="M1034" s="163">
        <v>6.6999999999999993</v>
      </c>
      <c r="N1034" s="160">
        <f t="shared" si="466"/>
        <v>5519.4838</v>
      </c>
      <c r="O1034" s="161">
        <v>1249.3</v>
      </c>
      <c r="P1034" s="161">
        <v>4263.4838</v>
      </c>
      <c r="Q1034" s="161">
        <v>0</v>
      </c>
      <c r="R1034" s="162">
        <v>6.6999999999999993</v>
      </c>
      <c r="S1034" s="164">
        <f t="shared" si="459"/>
        <v>-195.41620000000057</v>
      </c>
      <c r="T1034" s="161">
        <f t="shared" si="459"/>
        <v>0</v>
      </c>
      <c r="U1034" s="161">
        <f t="shared" si="459"/>
        <v>-195.41620000000057</v>
      </c>
      <c r="V1034" s="161">
        <f t="shared" si="459"/>
        <v>0</v>
      </c>
      <c r="W1034" s="163">
        <f t="shared" si="459"/>
        <v>0</v>
      </c>
      <c r="X1034" s="160">
        <f t="shared" si="453"/>
        <v>96.580584087210624</v>
      </c>
      <c r="Y1034" s="161">
        <f t="shared" si="453"/>
        <v>100</v>
      </c>
      <c r="Z1034" s="161">
        <f t="shared" si="453"/>
        <v>95.617389939222662</v>
      </c>
      <c r="AA1034" s="161">
        <f t="shared" si="453"/>
        <v>0</v>
      </c>
      <c r="AB1034" s="162">
        <f t="shared" si="453"/>
        <v>100</v>
      </c>
      <c r="AC1034" s="165"/>
      <c r="AD1034" s="166"/>
      <c r="AE1034" s="167"/>
    </row>
    <row r="1035" spans="1:31" ht="12.95" customHeight="1" x14ac:dyDescent="0.25">
      <c r="A1035" s="171">
        <v>1917</v>
      </c>
      <c r="B1035" s="158">
        <v>1027</v>
      </c>
      <c r="C1035" s="159" t="s">
        <v>2101</v>
      </c>
      <c r="D1035" s="160">
        <f>SUM(E1035:H1035)</f>
        <v>6396.4</v>
      </c>
      <c r="E1035" s="161">
        <v>1517.6</v>
      </c>
      <c r="F1035" s="161">
        <v>4878.8</v>
      </c>
      <c r="G1035" s="161">
        <v>0</v>
      </c>
      <c r="H1035" s="162">
        <v>0</v>
      </c>
      <c r="I1035" s="160">
        <f>SUM(J1035:M1035)</f>
        <v>6449.2</v>
      </c>
      <c r="J1035" s="161">
        <v>1517.6</v>
      </c>
      <c r="K1035" s="161">
        <v>4878.8</v>
      </c>
      <c r="L1035" s="161">
        <v>0</v>
      </c>
      <c r="M1035" s="163">
        <v>52.8</v>
      </c>
      <c r="N1035" s="160">
        <f>SUM(O1035:R1035)</f>
        <v>6371.9466000000002</v>
      </c>
      <c r="O1035" s="161">
        <v>1517.6</v>
      </c>
      <c r="P1035" s="161">
        <v>4801.5465999999997</v>
      </c>
      <c r="Q1035" s="161">
        <v>0</v>
      </c>
      <c r="R1035" s="162">
        <v>52.8</v>
      </c>
      <c r="S1035" s="164">
        <f t="shared" si="459"/>
        <v>-77.253399999999601</v>
      </c>
      <c r="T1035" s="161">
        <f t="shared" si="459"/>
        <v>0</v>
      </c>
      <c r="U1035" s="161">
        <f t="shared" si="459"/>
        <v>-77.253400000000511</v>
      </c>
      <c r="V1035" s="161">
        <f t="shared" si="459"/>
        <v>0</v>
      </c>
      <c r="W1035" s="163">
        <f t="shared" si="459"/>
        <v>0</v>
      </c>
      <c r="X1035" s="160">
        <f t="shared" si="453"/>
        <v>98.802124294486148</v>
      </c>
      <c r="Y1035" s="161">
        <f t="shared" si="453"/>
        <v>100</v>
      </c>
      <c r="Z1035" s="161">
        <f t="shared" si="453"/>
        <v>98.416549151430672</v>
      </c>
      <c r="AA1035" s="161">
        <f t="shared" si="453"/>
        <v>0</v>
      </c>
      <c r="AB1035" s="162">
        <f t="shared" si="453"/>
        <v>100</v>
      </c>
      <c r="AC1035" s="165"/>
      <c r="AD1035" s="166"/>
      <c r="AE1035" s="167"/>
    </row>
    <row r="1036" spans="1:31" ht="12.95" customHeight="1" x14ac:dyDescent="0.25">
      <c r="A1036" s="171">
        <v>1918</v>
      </c>
      <c r="B1036" s="158">
        <v>1028</v>
      </c>
      <c r="C1036" s="159" t="s">
        <v>2102</v>
      </c>
      <c r="D1036" s="160">
        <f>SUM(E1036:H1036)</f>
        <v>2878.7</v>
      </c>
      <c r="E1036" s="161">
        <v>984.8</v>
      </c>
      <c r="F1036" s="161">
        <v>1893.9</v>
      </c>
      <c r="G1036" s="161">
        <v>0</v>
      </c>
      <c r="H1036" s="162">
        <v>0</v>
      </c>
      <c r="I1036" s="160">
        <f>SUM(J1036:M1036)</f>
        <v>2890.6</v>
      </c>
      <c r="J1036" s="161">
        <v>984.8</v>
      </c>
      <c r="K1036" s="161">
        <v>1893.9</v>
      </c>
      <c r="L1036" s="161">
        <v>0</v>
      </c>
      <c r="M1036" s="163">
        <v>11.9</v>
      </c>
      <c r="N1036" s="160">
        <f>SUM(O1036:R1036)</f>
        <v>2776.9092999999998</v>
      </c>
      <c r="O1036" s="161">
        <v>984.8</v>
      </c>
      <c r="P1036" s="161">
        <v>1780.2093</v>
      </c>
      <c r="Q1036" s="161">
        <v>0</v>
      </c>
      <c r="R1036" s="162">
        <v>11.9</v>
      </c>
      <c r="S1036" s="164">
        <f t="shared" si="459"/>
        <v>-113.69070000000011</v>
      </c>
      <c r="T1036" s="161">
        <f t="shared" si="459"/>
        <v>0</v>
      </c>
      <c r="U1036" s="161">
        <f t="shared" si="459"/>
        <v>-113.69070000000011</v>
      </c>
      <c r="V1036" s="161">
        <f t="shared" si="459"/>
        <v>0</v>
      </c>
      <c r="W1036" s="163">
        <f t="shared" si="459"/>
        <v>0</v>
      </c>
      <c r="X1036" s="160">
        <f t="shared" si="453"/>
        <v>96.066882308171301</v>
      </c>
      <c r="Y1036" s="161">
        <f t="shared" si="453"/>
        <v>100</v>
      </c>
      <c r="Z1036" s="161">
        <f t="shared" si="453"/>
        <v>93.997006177728494</v>
      </c>
      <c r="AA1036" s="161">
        <f t="shared" si="453"/>
        <v>0</v>
      </c>
      <c r="AB1036" s="162">
        <f t="shared" si="453"/>
        <v>100</v>
      </c>
      <c r="AC1036" s="165"/>
      <c r="AD1036" s="166"/>
      <c r="AE1036" s="167"/>
    </row>
    <row r="1037" spans="1:31" ht="12.95" customHeight="1" x14ac:dyDescent="0.25">
      <c r="A1037" s="171">
        <v>1919</v>
      </c>
      <c r="B1037" s="158">
        <v>1026</v>
      </c>
      <c r="C1037" s="159" t="s">
        <v>2103</v>
      </c>
      <c r="D1037" s="160">
        <f t="shared" si="454"/>
        <v>5851.8</v>
      </c>
      <c r="E1037" s="161">
        <v>1375.3</v>
      </c>
      <c r="F1037" s="161">
        <v>4458.8999999999996</v>
      </c>
      <c r="G1037" s="161">
        <v>17.600000000000001</v>
      </c>
      <c r="H1037" s="162">
        <v>0</v>
      </c>
      <c r="I1037" s="160">
        <f t="shared" si="456"/>
        <v>2668.6</v>
      </c>
      <c r="J1037" s="161">
        <v>1375.3</v>
      </c>
      <c r="K1037" s="161">
        <v>1252.3</v>
      </c>
      <c r="L1037" s="161">
        <v>17.600000000000001</v>
      </c>
      <c r="M1037" s="163">
        <v>23.4</v>
      </c>
      <c r="N1037" s="160">
        <f t="shared" si="466"/>
        <v>2667.8607000000002</v>
      </c>
      <c r="O1037" s="161">
        <v>1375.3</v>
      </c>
      <c r="P1037" s="161">
        <v>1251.5607</v>
      </c>
      <c r="Q1037" s="161">
        <v>17.600000000000001</v>
      </c>
      <c r="R1037" s="162">
        <v>23.4</v>
      </c>
      <c r="S1037" s="164">
        <f t="shared" si="459"/>
        <v>-0.73929999999973006</v>
      </c>
      <c r="T1037" s="161">
        <f t="shared" si="459"/>
        <v>0</v>
      </c>
      <c r="U1037" s="161">
        <f t="shared" si="459"/>
        <v>-0.73929999999995744</v>
      </c>
      <c r="V1037" s="161">
        <f t="shared" si="459"/>
        <v>0</v>
      </c>
      <c r="W1037" s="163">
        <f t="shared" si="459"/>
        <v>0</v>
      </c>
      <c r="X1037" s="160">
        <f t="shared" si="453"/>
        <v>99.972296335157012</v>
      </c>
      <c r="Y1037" s="161">
        <f t="shared" si="453"/>
        <v>100</v>
      </c>
      <c r="Z1037" s="161">
        <f t="shared" si="453"/>
        <v>99.940964625089833</v>
      </c>
      <c r="AA1037" s="161">
        <f t="shared" si="453"/>
        <v>100</v>
      </c>
      <c r="AB1037" s="162">
        <f t="shared" si="453"/>
        <v>100</v>
      </c>
      <c r="AC1037" s="165"/>
      <c r="AD1037" s="166"/>
      <c r="AE1037" s="167"/>
    </row>
    <row r="1038" spans="1:31" ht="12.95" customHeight="1" x14ac:dyDescent="0.25">
      <c r="A1038" s="171">
        <v>1920</v>
      </c>
      <c r="B1038" s="158">
        <v>1029</v>
      </c>
      <c r="C1038" s="159" t="s">
        <v>2104</v>
      </c>
      <c r="D1038" s="160">
        <f t="shared" si="454"/>
        <v>2164.1</v>
      </c>
      <c r="E1038" s="161">
        <v>911.8</v>
      </c>
      <c r="F1038" s="161">
        <v>1252.3</v>
      </c>
      <c r="G1038" s="161">
        <v>0</v>
      </c>
      <c r="H1038" s="162">
        <v>0</v>
      </c>
      <c r="I1038" s="160">
        <f t="shared" si="456"/>
        <v>1926.5</v>
      </c>
      <c r="J1038" s="161">
        <v>911.8</v>
      </c>
      <c r="K1038" s="161">
        <v>996</v>
      </c>
      <c r="L1038" s="161">
        <v>0</v>
      </c>
      <c r="M1038" s="163">
        <v>18.7</v>
      </c>
      <c r="N1038" s="160">
        <f t="shared" si="466"/>
        <v>1882.0761</v>
      </c>
      <c r="O1038" s="161">
        <v>911.8</v>
      </c>
      <c r="P1038" s="161">
        <v>951.5761</v>
      </c>
      <c r="Q1038" s="161">
        <v>0</v>
      </c>
      <c r="R1038" s="162">
        <v>18.7</v>
      </c>
      <c r="S1038" s="164">
        <f t="shared" si="459"/>
        <v>-44.423900000000003</v>
      </c>
      <c r="T1038" s="161">
        <f t="shared" si="459"/>
        <v>0</v>
      </c>
      <c r="U1038" s="161">
        <f t="shared" si="459"/>
        <v>-44.423900000000003</v>
      </c>
      <c r="V1038" s="161">
        <f t="shared" si="459"/>
        <v>0</v>
      </c>
      <c r="W1038" s="163">
        <f t="shared" si="459"/>
        <v>0</v>
      </c>
      <c r="X1038" s="160">
        <f t="shared" si="453"/>
        <v>97.694061770049316</v>
      </c>
      <c r="Y1038" s="161">
        <f t="shared" si="453"/>
        <v>100</v>
      </c>
      <c r="Z1038" s="161">
        <f t="shared" si="453"/>
        <v>95.53976907630522</v>
      </c>
      <c r="AA1038" s="161">
        <f t="shared" si="453"/>
        <v>0</v>
      </c>
      <c r="AB1038" s="162">
        <f t="shared" si="453"/>
        <v>100</v>
      </c>
      <c r="AC1038" s="165"/>
      <c r="AD1038" s="166"/>
      <c r="AE1038" s="167"/>
    </row>
    <row r="1039" spans="1:31" ht="12.95" customHeight="1" x14ac:dyDescent="0.25">
      <c r="A1039" s="171">
        <v>1921</v>
      </c>
      <c r="B1039" s="158">
        <v>1030</v>
      </c>
      <c r="C1039" s="159" t="s">
        <v>2105</v>
      </c>
      <c r="D1039" s="160">
        <f t="shared" si="454"/>
        <v>1942.9</v>
      </c>
      <c r="E1039" s="161">
        <v>946.9</v>
      </c>
      <c r="F1039" s="161">
        <v>996</v>
      </c>
      <c r="G1039" s="161">
        <v>0</v>
      </c>
      <c r="H1039" s="162">
        <v>0</v>
      </c>
      <c r="I1039" s="160">
        <f t="shared" si="456"/>
        <v>3429.6</v>
      </c>
      <c r="J1039" s="161">
        <v>946.9</v>
      </c>
      <c r="K1039" s="161">
        <v>2466.2999999999997</v>
      </c>
      <c r="L1039" s="161">
        <v>0</v>
      </c>
      <c r="M1039" s="163">
        <v>16.399999999999999</v>
      </c>
      <c r="N1039" s="160">
        <f t="shared" si="466"/>
        <v>3341.3121999999998</v>
      </c>
      <c r="O1039" s="161">
        <v>946.9</v>
      </c>
      <c r="P1039" s="161">
        <v>2378.0121999999997</v>
      </c>
      <c r="Q1039" s="161">
        <v>0</v>
      </c>
      <c r="R1039" s="162">
        <v>16.399999999999999</v>
      </c>
      <c r="S1039" s="164">
        <f t="shared" si="459"/>
        <v>-88.287800000000061</v>
      </c>
      <c r="T1039" s="161">
        <f t="shared" si="459"/>
        <v>0</v>
      </c>
      <c r="U1039" s="161">
        <f t="shared" si="459"/>
        <v>-88.287800000000061</v>
      </c>
      <c r="V1039" s="161">
        <f t="shared" si="459"/>
        <v>0</v>
      </c>
      <c r="W1039" s="163">
        <f t="shared" si="459"/>
        <v>0</v>
      </c>
      <c r="X1039" s="160">
        <f t="shared" si="453"/>
        <v>97.425711453230704</v>
      </c>
      <c r="Y1039" s="161">
        <f t="shared" si="453"/>
        <v>100</v>
      </c>
      <c r="Z1039" s="161">
        <f t="shared" si="453"/>
        <v>96.42023273729879</v>
      </c>
      <c r="AA1039" s="161">
        <f t="shared" si="453"/>
        <v>0</v>
      </c>
      <c r="AB1039" s="162">
        <f t="shared" si="453"/>
        <v>100</v>
      </c>
      <c r="AC1039" s="165"/>
      <c r="AD1039" s="166"/>
      <c r="AE1039" s="167"/>
    </row>
    <row r="1040" spans="1:31" ht="12.95" customHeight="1" x14ac:dyDescent="0.25">
      <c r="A1040" s="171">
        <v>1922</v>
      </c>
      <c r="B1040" s="158">
        <v>1031</v>
      </c>
      <c r="C1040" s="159" t="s">
        <v>2106</v>
      </c>
      <c r="D1040" s="160">
        <f t="shared" si="454"/>
        <v>3781.7000000000003</v>
      </c>
      <c r="E1040" s="161">
        <v>1152</v>
      </c>
      <c r="F1040" s="161">
        <v>2466.3000000000002</v>
      </c>
      <c r="G1040" s="161">
        <v>163.4</v>
      </c>
      <c r="H1040" s="162">
        <v>0</v>
      </c>
      <c r="I1040" s="160">
        <f t="shared" si="456"/>
        <v>4387.7</v>
      </c>
      <c r="J1040" s="161">
        <v>1152</v>
      </c>
      <c r="K1040" s="161">
        <v>3047.6</v>
      </c>
      <c r="L1040" s="161">
        <v>163.4</v>
      </c>
      <c r="M1040" s="163">
        <v>24.7</v>
      </c>
      <c r="N1040" s="160">
        <f t="shared" si="466"/>
        <v>4387.6677999999993</v>
      </c>
      <c r="O1040" s="161">
        <v>1152</v>
      </c>
      <c r="P1040" s="161">
        <v>3047.5677999999998</v>
      </c>
      <c r="Q1040" s="161">
        <v>163.4</v>
      </c>
      <c r="R1040" s="162">
        <v>24.7</v>
      </c>
      <c r="S1040" s="164">
        <f t="shared" si="459"/>
        <v>-3.2200000000557338E-2</v>
      </c>
      <c r="T1040" s="161">
        <f t="shared" si="459"/>
        <v>0</v>
      </c>
      <c r="U1040" s="161">
        <f t="shared" si="459"/>
        <v>-3.2200000000102591E-2</v>
      </c>
      <c r="V1040" s="161">
        <f t="shared" si="459"/>
        <v>0</v>
      </c>
      <c r="W1040" s="163">
        <f t="shared" si="459"/>
        <v>0</v>
      </c>
      <c r="X1040" s="160">
        <f t="shared" si="453"/>
        <v>99.99926613031883</v>
      </c>
      <c r="Y1040" s="161">
        <f t="shared" si="453"/>
        <v>100</v>
      </c>
      <c r="Z1040" s="161">
        <f t="shared" si="453"/>
        <v>99.998943430896432</v>
      </c>
      <c r="AA1040" s="161">
        <f t="shared" si="453"/>
        <v>100</v>
      </c>
      <c r="AB1040" s="162">
        <f t="shared" si="453"/>
        <v>100</v>
      </c>
      <c r="AC1040" s="165"/>
      <c r="AD1040" s="166"/>
      <c r="AE1040" s="167"/>
    </row>
    <row r="1041" spans="1:31" ht="12.95" customHeight="1" x14ac:dyDescent="0.25">
      <c r="A1041" s="171">
        <v>1925</v>
      </c>
      <c r="B1041" s="158">
        <v>1033</v>
      </c>
      <c r="C1041" s="159" t="s">
        <v>2107</v>
      </c>
      <c r="D1041" s="160">
        <f t="shared" si="454"/>
        <v>5243.5</v>
      </c>
      <c r="E1041" s="161">
        <v>1427.6</v>
      </c>
      <c r="F1041" s="161">
        <v>3815.9</v>
      </c>
      <c r="G1041" s="161">
        <v>0</v>
      </c>
      <c r="H1041" s="162">
        <v>0</v>
      </c>
      <c r="I1041" s="160">
        <f t="shared" si="456"/>
        <v>5311.1</v>
      </c>
      <c r="J1041" s="161">
        <v>1427.6</v>
      </c>
      <c r="K1041" s="161">
        <v>3815.9</v>
      </c>
      <c r="L1041" s="161">
        <v>0</v>
      </c>
      <c r="M1041" s="163">
        <v>67.599999999999994</v>
      </c>
      <c r="N1041" s="160">
        <f t="shared" si="466"/>
        <v>5059.4178000000011</v>
      </c>
      <c r="O1041" s="161">
        <v>1427.6</v>
      </c>
      <c r="P1041" s="161">
        <v>3564.2178000000004</v>
      </c>
      <c r="Q1041" s="161">
        <v>0</v>
      </c>
      <c r="R1041" s="162">
        <v>67.599999999999994</v>
      </c>
      <c r="S1041" s="164">
        <f t="shared" si="459"/>
        <v>-251.68219999999928</v>
      </c>
      <c r="T1041" s="161">
        <f t="shared" si="459"/>
        <v>0</v>
      </c>
      <c r="U1041" s="161">
        <f t="shared" si="459"/>
        <v>-251.68219999999974</v>
      </c>
      <c r="V1041" s="161">
        <f t="shared" si="459"/>
        <v>0</v>
      </c>
      <c r="W1041" s="163">
        <f t="shared" si="459"/>
        <v>0</v>
      </c>
      <c r="X1041" s="160">
        <f t="shared" si="453"/>
        <v>95.261203893732002</v>
      </c>
      <c r="Y1041" s="161">
        <f t="shared" si="453"/>
        <v>100</v>
      </c>
      <c r="Z1041" s="161">
        <f t="shared" si="453"/>
        <v>93.404381666186225</v>
      </c>
      <c r="AA1041" s="161">
        <f t="shared" si="453"/>
        <v>0</v>
      </c>
      <c r="AB1041" s="162">
        <f t="shared" si="453"/>
        <v>100</v>
      </c>
      <c r="AC1041" s="165"/>
      <c r="AD1041" s="166"/>
      <c r="AE1041" s="167"/>
    </row>
    <row r="1042" spans="1:31" ht="12.95" customHeight="1" x14ac:dyDescent="0.25">
      <c r="A1042" s="171">
        <v>1926</v>
      </c>
      <c r="B1042" s="158">
        <v>1034</v>
      </c>
      <c r="C1042" s="159" t="s">
        <v>1653</v>
      </c>
      <c r="D1042" s="160">
        <f t="shared" si="454"/>
        <v>7676.5</v>
      </c>
      <c r="E1042" s="161">
        <v>1370.2</v>
      </c>
      <c r="F1042" s="161">
        <v>6306.3</v>
      </c>
      <c r="G1042" s="161">
        <v>0</v>
      </c>
      <c r="H1042" s="162">
        <v>0</v>
      </c>
      <c r="I1042" s="160">
        <f t="shared" si="456"/>
        <v>7827.6</v>
      </c>
      <c r="J1042" s="161">
        <v>1370.2</v>
      </c>
      <c r="K1042" s="161">
        <v>6306.3</v>
      </c>
      <c r="L1042" s="161">
        <v>0</v>
      </c>
      <c r="M1042" s="163">
        <v>151.1</v>
      </c>
      <c r="N1042" s="160">
        <f t="shared" si="466"/>
        <v>7827.6</v>
      </c>
      <c r="O1042" s="161">
        <v>1370.2</v>
      </c>
      <c r="P1042" s="161">
        <v>6306.3</v>
      </c>
      <c r="Q1042" s="161">
        <v>0</v>
      </c>
      <c r="R1042" s="162">
        <v>151.1</v>
      </c>
      <c r="S1042" s="164">
        <f t="shared" si="459"/>
        <v>0</v>
      </c>
      <c r="T1042" s="161">
        <f t="shared" si="459"/>
        <v>0</v>
      </c>
      <c r="U1042" s="161">
        <f t="shared" si="459"/>
        <v>0</v>
      </c>
      <c r="V1042" s="161">
        <f t="shared" si="459"/>
        <v>0</v>
      </c>
      <c r="W1042" s="163">
        <f t="shared" si="459"/>
        <v>0</v>
      </c>
      <c r="X1042" s="160">
        <f t="shared" si="453"/>
        <v>100</v>
      </c>
      <c r="Y1042" s="161">
        <f t="shared" si="453"/>
        <v>100</v>
      </c>
      <c r="Z1042" s="161">
        <f t="shared" si="453"/>
        <v>100</v>
      </c>
      <c r="AA1042" s="161">
        <f t="shared" si="453"/>
        <v>0</v>
      </c>
      <c r="AB1042" s="162">
        <f t="shared" si="453"/>
        <v>100</v>
      </c>
      <c r="AC1042" s="165"/>
      <c r="AD1042" s="166"/>
      <c r="AE1042" s="167"/>
    </row>
    <row r="1043" spans="1:31" ht="12.95" customHeight="1" x14ac:dyDescent="0.25">
      <c r="A1043" s="171">
        <v>1927</v>
      </c>
      <c r="B1043" s="158">
        <v>1035</v>
      </c>
      <c r="C1043" s="159" t="s">
        <v>2108</v>
      </c>
      <c r="D1043" s="160">
        <f t="shared" si="454"/>
        <v>2783.1</v>
      </c>
      <c r="E1043" s="161">
        <v>933.1</v>
      </c>
      <c r="F1043" s="161">
        <v>1850</v>
      </c>
      <c r="G1043" s="161">
        <v>0</v>
      </c>
      <c r="H1043" s="162">
        <v>0</v>
      </c>
      <c r="I1043" s="160">
        <f t="shared" si="456"/>
        <v>2826.1</v>
      </c>
      <c r="J1043" s="161">
        <v>933.1</v>
      </c>
      <c r="K1043" s="161">
        <v>1850</v>
      </c>
      <c r="L1043" s="161">
        <v>0</v>
      </c>
      <c r="M1043" s="163">
        <v>43</v>
      </c>
      <c r="N1043" s="160">
        <f t="shared" si="466"/>
        <v>2567.2049000000002</v>
      </c>
      <c r="O1043" s="161">
        <v>933.1</v>
      </c>
      <c r="P1043" s="161">
        <v>1591.1049</v>
      </c>
      <c r="Q1043" s="161">
        <v>0</v>
      </c>
      <c r="R1043" s="162">
        <v>43</v>
      </c>
      <c r="S1043" s="164">
        <f t="shared" si="459"/>
        <v>-258.89509999999973</v>
      </c>
      <c r="T1043" s="161">
        <f t="shared" si="459"/>
        <v>0</v>
      </c>
      <c r="U1043" s="161">
        <f t="shared" si="459"/>
        <v>-258.89509999999996</v>
      </c>
      <c r="V1043" s="161">
        <f t="shared" si="459"/>
        <v>0</v>
      </c>
      <c r="W1043" s="163">
        <f t="shared" si="459"/>
        <v>0</v>
      </c>
      <c r="X1043" s="160">
        <f t="shared" si="453"/>
        <v>90.839138742436589</v>
      </c>
      <c r="Y1043" s="161">
        <f t="shared" si="453"/>
        <v>100</v>
      </c>
      <c r="Z1043" s="161">
        <f t="shared" si="453"/>
        <v>86.005670270270272</v>
      </c>
      <c r="AA1043" s="161">
        <f t="shared" si="453"/>
        <v>0</v>
      </c>
      <c r="AB1043" s="162">
        <f t="shared" si="453"/>
        <v>100</v>
      </c>
      <c r="AC1043" s="165"/>
      <c r="AD1043" s="166"/>
      <c r="AE1043" s="167"/>
    </row>
    <row r="1044" spans="1:31" ht="12.95" customHeight="1" x14ac:dyDescent="0.25">
      <c r="A1044" s="171">
        <v>1928</v>
      </c>
      <c r="B1044" s="158">
        <v>1036</v>
      </c>
      <c r="C1044" s="159" t="s">
        <v>2109</v>
      </c>
      <c r="D1044" s="160">
        <f t="shared" si="454"/>
        <v>6699.1</v>
      </c>
      <c r="E1044" s="161">
        <v>896</v>
      </c>
      <c r="F1044" s="161">
        <v>5803.1</v>
      </c>
      <c r="G1044" s="161">
        <v>0</v>
      </c>
      <c r="H1044" s="162">
        <v>0</v>
      </c>
      <c r="I1044" s="160">
        <f t="shared" si="456"/>
        <v>6971.9000000000005</v>
      </c>
      <c r="J1044" s="161">
        <v>896</v>
      </c>
      <c r="K1044" s="161">
        <v>5803.1</v>
      </c>
      <c r="L1044" s="161">
        <v>0</v>
      </c>
      <c r="M1044" s="163">
        <v>272.8</v>
      </c>
      <c r="N1044" s="160">
        <f t="shared" si="466"/>
        <v>6711.6238000000003</v>
      </c>
      <c r="O1044" s="161">
        <v>896</v>
      </c>
      <c r="P1044" s="161">
        <v>5542.8238000000001</v>
      </c>
      <c r="Q1044" s="161">
        <v>0</v>
      </c>
      <c r="R1044" s="162">
        <v>272.8</v>
      </c>
      <c r="S1044" s="164">
        <f t="shared" si="459"/>
        <v>-260.27620000000024</v>
      </c>
      <c r="T1044" s="161">
        <f t="shared" si="459"/>
        <v>0</v>
      </c>
      <c r="U1044" s="161">
        <f t="shared" si="459"/>
        <v>-260.27620000000024</v>
      </c>
      <c r="V1044" s="161">
        <f t="shared" si="459"/>
        <v>0</v>
      </c>
      <c r="W1044" s="163">
        <f t="shared" si="459"/>
        <v>0</v>
      </c>
      <c r="X1044" s="160">
        <f t="shared" si="453"/>
        <v>96.266782369225027</v>
      </c>
      <c r="Y1044" s="161">
        <f t="shared" si="453"/>
        <v>100</v>
      </c>
      <c r="Z1044" s="161">
        <f t="shared" si="453"/>
        <v>95.514876531509017</v>
      </c>
      <c r="AA1044" s="161">
        <f t="shared" si="453"/>
        <v>0</v>
      </c>
      <c r="AB1044" s="162">
        <f t="shared" si="453"/>
        <v>100</v>
      </c>
      <c r="AC1044" s="165"/>
      <c r="AD1044" s="166"/>
      <c r="AE1044" s="167"/>
    </row>
    <row r="1045" spans="1:31" ht="12.95" customHeight="1" x14ac:dyDescent="0.25">
      <c r="A1045" s="171">
        <v>1929</v>
      </c>
      <c r="B1045" s="158">
        <v>1037</v>
      </c>
      <c r="C1045" s="159" t="s">
        <v>2110</v>
      </c>
      <c r="D1045" s="160">
        <f t="shared" si="454"/>
        <v>2372.5</v>
      </c>
      <c r="E1045" s="161">
        <v>1078.8</v>
      </c>
      <c r="F1045" s="161">
        <v>1293.7</v>
      </c>
      <c r="G1045" s="161">
        <v>0</v>
      </c>
      <c r="H1045" s="162">
        <v>0</v>
      </c>
      <c r="I1045" s="160">
        <f t="shared" si="456"/>
        <v>2390.4</v>
      </c>
      <c r="J1045" s="161">
        <v>1078.8</v>
      </c>
      <c r="K1045" s="161">
        <v>1293.7</v>
      </c>
      <c r="L1045" s="161">
        <v>0</v>
      </c>
      <c r="M1045" s="163">
        <v>17.899999999999999</v>
      </c>
      <c r="N1045" s="160">
        <f t="shared" si="466"/>
        <v>2183.3062</v>
      </c>
      <c r="O1045" s="161">
        <v>1078.8</v>
      </c>
      <c r="P1045" s="161">
        <v>1086.6061999999999</v>
      </c>
      <c r="Q1045" s="161">
        <v>0</v>
      </c>
      <c r="R1045" s="162">
        <v>17.899999999999999</v>
      </c>
      <c r="S1045" s="164">
        <f t="shared" si="459"/>
        <v>-207.0938000000001</v>
      </c>
      <c r="T1045" s="161">
        <f t="shared" si="459"/>
        <v>0</v>
      </c>
      <c r="U1045" s="161">
        <f t="shared" si="459"/>
        <v>-207.0938000000001</v>
      </c>
      <c r="V1045" s="161">
        <f t="shared" si="459"/>
        <v>0</v>
      </c>
      <c r="W1045" s="163">
        <f t="shared" si="459"/>
        <v>0</v>
      </c>
      <c r="X1045" s="160">
        <f t="shared" si="453"/>
        <v>91.336437416331989</v>
      </c>
      <c r="Y1045" s="161">
        <f t="shared" si="453"/>
        <v>100</v>
      </c>
      <c r="Z1045" s="161">
        <f t="shared" si="453"/>
        <v>83.992131096853967</v>
      </c>
      <c r="AA1045" s="161">
        <f t="shared" si="453"/>
        <v>0</v>
      </c>
      <c r="AB1045" s="162">
        <f t="shared" si="453"/>
        <v>100</v>
      </c>
      <c r="AC1045" s="165"/>
      <c r="AD1045" s="166"/>
      <c r="AE1045" s="167"/>
    </row>
    <row r="1046" spans="1:31" ht="12.95" customHeight="1" x14ac:dyDescent="0.25">
      <c r="A1046" s="171">
        <v>1930</v>
      </c>
      <c r="B1046" s="158">
        <v>1038</v>
      </c>
      <c r="C1046" s="159" t="s">
        <v>2111</v>
      </c>
      <c r="D1046" s="160">
        <f t="shared" si="454"/>
        <v>2274.4</v>
      </c>
      <c r="E1046" s="161">
        <v>957</v>
      </c>
      <c r="F1046" s="161">
        <v>1317.4</v>
      </c>
      <c r="G1046" s="161">
        <v>0</v>
      </c>
      <c r="H1046" s="162">
        <v>0</v>
      </c>
      <c r="I1046" s="160">
        <f t="shared" si="456"/>
        <v>2290.2000000000003</v>
      </c>
      <c r="J1046" s="161">
        <v>957</v>
      </c>
      <c r="K1046" s="161">
        <v>1317.4</v>
      </c>
      <c r="L1046" s="161">
        <v>0</v>
      </c>
      <c r="M1046" s="163">
        <v>15.8</v>
      </c>
      <c r="N1046" s="160">
        <f t="shared" si="466"/>
        <v>2086.6777000000002</v>
      </c>
      <c r="O1046" s="161">
        <v>957</v>
      </c>
      <c r="P1046" s="161">
        <v>1113.8777</v>
      </c>
      <c r="Q1046" s="161">
        <v>0</v>
      </c>
      <c r="R1046" s="162">
        <v>15.8</v>
      </c>
      <c r="S1046" s="164">
        <f t="shared" si="459"/>
        <v>-203.52230000000009</v>
      </c>
      <c r="T1046" s="161">
        <f t="shared" si="459"/>
        <v>0</v>
      </c>
      <c r="U1046" s="161">
        <f t="shared" si="459"/>
        <v>-203.52230000000009</v>
      </c>
      <c r="V1046" s="161">
        <f t="shared" si="459"/>
        <v>0</v>
      </c>
      <c r="W1046" s="163">
        <f t="shared" si="459"/>
        <v>0</v>
      </c>
      <c r="X1046" s="160">
        <f t="shared" si="453"/>
        <v>91.113339446336568</v>
      </c>
      <c r="Y1046" s="161">
        <f t="shared" si="453"/>
        <v>100</v>
      </c>
      <c r="Z1046" s="161">
        <f t="shared" si="453"/>
        <v>84.551214513435553</v>
      </c>
      <c r="AA1046" s="161">
        <f t="shared" si="453"/>
        <v>0</v>
      </c>
      <c r="AB1046" s="162">
        <f t="shared" si="453"/>
        <v>100</v>
      </c>
      <c r="AC1046" s="165"/>
      <c r="AD1046" s="166"/>
      <c r="AE1046" s="167"/>
    </row>
    <row r="1047" spans="1:31" ht="12.95" customHeight="1" x14ac:dyDescent="0.25">
      <c r="A1047" s="171">
        <v>1931</v>
      </c>
      <c r="B1047" s="158">
        <v>1039</v>
      </c>
      <c r="C1047" s="159" t="s">
        <v>2112</v>
      </c>
      <c r="D1047" s="160">
        <f t="shared" si="454"/>
        <v>6468.2</v>
      </c>
      <c r="E1047" s="161">
        <v>1381.8</v>
      </c>
      <c r="F1047" s="161">
        <v>5086.3999999999996</v>
      </c>
      <c r="G1047" s="161">
        <v>0</v>
      </c>
      <c r="H1047" s="162">
        <v>0</v>
      </c>
      <c r="I1047" s="160">
        <f t="shared" si="456"/>
        <v>6543.8000000000011</v>
      </c>
      <c r="J1047" s="161">
        <v>1381.8</v>
      </c>
      <c r="K1047" s="161">
        <v>5086.4000000000005</v>
      </c>
      <c r="L1047" s="161">
        <v>0</v>
      </c>
      <c r="M1047" s="163">
        <v>75.599999999999994</v>
      </c>
      <c r="N1047" s="160">
        <f t="shared" si="466"/>
        <v>6117.7242000000006</v>
      </c>
      <c r="O1047" s="161">
        <v>1381.8</v>
      </c>
      <c r="P1047" s="161">
        <v>4660.3242</v>
      </c>
      <c r="Q1047" s="161">
        <v>0</v>
      </c>
      <c r="R1047" s="162">
        <v>75.599999999999994</v>
      </c>
      <c r="S1047" s="164">
        <f t="shared" si="459"/>
        <v>-426.07580000000053</v>
      </c>
      <c r="T1047" s="161">
        <f t="shared" si="459"/>
        <v>0</v>
      </c>
      <c r="U1047" s="161">
        <f t="shared" si="459"/>
        <v>-426.07580000000053</v>
      </c>
      <c r="V1047" s="161">
        <f t="shared" si="459"/>
        <v>0</v>
      </c>
      <c r="W1047" s="163">
        <f t="shared" si="459"/>
        <v>0</v>
      </c>
      <c r="X1047" s="160">
        <f t="shared" si="453"/>
        <v>93.488862740303787</v>
      </c>
      <c r="Y1047" s="161">
        <f t="shared" si="453"/>
        <v>100</v>
      </c>
      <c r="Z1047" s="161">
        <f t="shared" si="453"/>
        <v>91.623234507706826</v>
      </c>
      <c r="AA1047" s="161">
        <f t="shared" si="453"/>
        <v>0</v>
      </c>
      <c r="AB1047" s="162">
        <f t="shared" si="453"/>
        <v>100</v>
      </c>
      <c r="AC1047" s="165"/>
      <c r="AD1047" s="166"/>
      <c r="AE1047" s="167"/>
    </row>
    <row r="1048" spans="1:31" ht="12.95" customHeight="1" x14ac:dyDescent="0.25">
      <c r="A1048" s="171">
        <v>1924</v>
      </c>
      <c r="B1048" s="158">
        <v>1040</v>
      </c>
      <c r="C1048" s="159" t="s">
        <v>2085</v>
      </c>
      <c r="D1048" s="160">
        <f t="shared" si="454"/>
        <v>53709.4</v>
      </c>
      <c r="E1048" s="161">
        <v>3906.9</v>
      </c>
      <c r="F1048" s="161">
        <v>49802.5</v>
      </c>
      <c r="G1048" s="161">
        <v>0</v>
      </c>
      <c r="H1048" s="162">
        <v>0</v>
      </c>
      <c r="I1048" s="160">
        <f t="shared" si="456"/>
        <v>55997.200000000004</v>
      </c>
      <c r="J1048" s="161">
        <v>3906.9</v>
      </c>
      <c r="K1048" s="161">
        <v>49802.5</v>
      </c>
      <c r="L1048" s="161">
        <v>0</v>
      </c>
      <c r="M1048" s="163">
        <v>2287.8000000000002</v>
      </c>
      <c r="N1048" s="160">
        <f t="shared" si="466"/>
        <v>55984.215500000006</v>
      </c>
      <c r="O1048" s="161">
        <v>3906.9</v>
      </c>
      <c r="P1048" s="161">
        <v>49789.515500000001</v>
      </c>
      <c r="Q1048" s="161">
        <v>0</v>
      </c>
      <c r="R1048" s="162">
        <v>2287.8000000000002</v>
      </c>
      <c r="S1048" s="164">
        <f t="shared" si="459"/>
        <v>-12.984499999998661</v>
      </c>
      <c r="T1048" s="161">
        <f t="shared" si="459"/>
        <v>0</v>
      </c>
      <c r="U1048" s="161">
        <f t="shared" si="459"/>
        <v>-12.984499999998661</v>
      </c>
      <c r="V1048" s="161">
        <f t="shared" si="459"/>
        <v>0</v>
      </c>
      <c r="W1048" s="163">
        <f t="shared" si="459"/>
        <v>0</v>
      </c>
      <c r="X1048" s="160">
        <f t="shared" si="453"/>
        <v>99.97681223346882</v>
      </c>
      <c r="Y1048" s="161">
        <f t="shared" si="453"/>
        <v>100</v>
      </c>
      <c r="Z1048" s="161">
        <f t="shared" si="453"/>
        <v>99.973928015661869</v>
      </c>
      <c r="AA1048" s="161">
        <f t="shared" si="453"/>
        <v>0</v>
      </c>
      <c r="AB1048" s="162">
        <f t="shared" si="453"/>
        <v>100</v>
      </c>
      <c r="AC1048" s="165"/>
      <c r="AD1048" s="166"/>
      <c r="AE1048" s="167"/>
    </row>
    <row r="1049" spans="1:31" ht="12.95" customHeight="1" x14ac:dyDescent="0.25">
      <c r="A1049" s="171">
        <v>1932</v>
      </c>
      <c r="B1049" s="158">
        <v>1041</v>
      </c>
      <c r="C1049" s="159" t="s">
        <v>2113</v>
      </c>
      <c r="D1049" s="160">
        <f t="shared" si="454"/>
        <v>2694.3</v>
      </c>
      <c r="E1049" s="161">
        <v>1024</v>
      </c>
      <c r="F1049" s="161">
        <v>1670.3</v>
      </c>
      <c r="G1049" s="161">
        <v>0</v>
      </c>
      <c r="H1049" s="162">
        <v>0</v>
      </c>
      <c r="I1049" s="160">
        <f t="shared" si="456"/>
        <v>2842</v>
      </c>
      <c r="J1049" s="161">
        <v>1024</v>
      </c>
      <c r="K1049" s="161">
        <v>1795.7</v>
      </c>
      <c r="L1049" s="161">
        <v>0</v>
      </c>
      <c r="M1049" s="163">
        <v>22.3</v>
      </c>
      <c r="N1049" s="160">
        <f t="shared" si="466"/>
        <v>2637.2332999999999</v>
      </c>
      <c r="O1049" s="161">
        <v>1024</v>
      </c>
      <c r="P1049" s="161">
        <v>1590.9332999999999</v>
      </c>
      <c r="Q1049" s="161">
        <v>0</v>
      </c>
      <c r="R1049" s="162">
        <v>22.3</v>
      </c>
      <c r="S1049" s="164">
        <f t="shared" si="459"/>
        <v>-204.76670000000013</v>
      </c>
      <c r="T1049" s="161">
        <f t="shared" si="459"/>
        <v>0</v>
      </c>
      <c r="U1049" s="161">
        <f t="shared" si="459"/>
        <v>-204.76670000000013</v>
      </c>
      <c r="V1049" s="161">
        <f t="shared" si="459"/>
        <v>0</v>
      </c>
      <c r="W1049" s="163">
        <f t="shared" si="459"/>
        <v>0</v>
      </c>
      <c r="X1049" s="160">
        <f t="shared" si="453"/>
        <v>92.794978888106954</v>
      </c>
      <c r="Y1049" s="161">
        <f t="shared" si="453"/>
        <v>100</v>
      </c>
      <c r="Z1049" s="161">
        <f t="shared" si="453"/>
        <v>88.596831319262677</v>
      </c>
      <c r="AA1049" s="161">
        <f t="shared" si="453"/>
        <v>0</v>
      </c>
      <c r="AB1049" s="162">
        <f t="shared" si="453"/>
        <v>100</v>
      </c>
      <c r="AC1049" s="165"/>
      <c r="AD1049" s="166"/>
      <c r="AE1049" s="167"/>
    </row>
    <row r="1050" spans="1:31" ht="12.95" customHeight="1" x14ac:dyDescent="0.25">
      <c r="A1050" s="171">
        <v>1933</v>
      </c>
      <c r="B1050" s="158">
        <v>1042</v>
      </c>
      <c r="C1050" s="159" t="s">
        <v>2114</v>
      </c>
      <c r="D1050" s="160">
        <f t="shared" si="454"/>
        <v>6117.8</v>
      </c>
      <c r="E1050" s="161">
        <v>1244.3</v>
      </c>
      <c r="F1050" s="161">
        <v>4873.5</v>
      </c>
      <c r="G1050" s="161">
        <v>0</v>
      </c>
      <c r="H1050" s="162">
        <v>0</v>
      </c>
      <c r="I1050" s="160">
        <f t="shared" si="456"/>
        <v>6178.7</v>
      </c>
      <c r="J1050" s="161">
        <v>1244.3</v>
      </c>
      <c r="K1050" s="161">
        <v>4873.5</v>
      </c>
      <c r="L1050" s="161">
        <v>0</v>
      </c>
      <c r="M1050" s="163">
        <v>60.899999999999991</v>
      </c>
      <c r="N1050" s="160">
        <f t="shared" si="466"/>
        <v>6119.2773999999999</v>
      </c>
      <c r="O1050" s="161">
        <v>1244.3</v>
      </c>
      <c r="P1050" s="161">
        <v>4814.0774000000001</v>
      </c>
      <c r="Q1050" s="161">
        <v>0</v>
      </c>
      <c r="R1050" s="162">
        <v>60.899999999999991</v>
      </c>
      <c r="S1050" s="164">
        <f t="shared" si="459"/>
        <v>-59.422599999999875</v>
      </c>
      <c r="T1050" s="161">
        <f t="shared" si="459"/>
        <v>0</v>
      </c>
      <c r="U1050" s="161">
        <f t="shared" si="459"/>
        <v>-59.422599999999875</v>
      </c>
      <c r="V1050" s="161">
        <f t="shared" si="459"/>
        <v>0</v>
      </c>
      <c r="W1050" s="163">
        <f t="shared" si="459"/>
        <v>0</v>
      </c>
      <c r="X1050" s="160">
        <f t="shared" si="453"/>
        <v>99.038266949358274</v>
      </c>
      <c r="Y1050" s="161">
        <f t="shared" si="453"/>
        <v>100</v>
      </c>
      <c r="Z1050" s="161">
        <f t="shared" si="453"/>
        <v>98.78069970247256</v>
      </c>
      <c r="AA1050" s="161">
        <f t="shared" si="453"/>
        <v>0</v>
      </c>
      <c r="AB1050" s="162">
        <f t="shared" si="453"/>
        <v>100</v>
      </c>
      <c r="AC1050" s="165"/>
      <c r="AD1050" s="166"/>
      <c r="AE1050" s="167"/>
    </row>
    <row r="1051" spans="1:31" ht="12.95" customHeight="1" x14ac:dyDescent="0.25">
      <c r="A1051" s="171">
        <v>1934</v>
      </c>
      <c r="B1051" s="158">
        <v>1043</v>
      </c>
      <c r="C1051" s="159" t="s">
        <v>2115</v>
      </c>
      <c r="D1051" s="160">
        <f t="shared" si="454"/>
        <v>3988.2</v>
      </c>
      <c r="E1051" s="161">
        <v>1053</v>
      </c>
      <c r="F1051" s="161">
        <v>2935.2</v>
      </c>
      <c r="G1051" s="161">
        <v>0</v>
      </c>
      <c r="H1051" s="162">
        <v>0</v>
      </c>
      <c r="I1051" s="160">
        <f t="shared" si="456"/>
        <v>4070.3</v>
      </c>
      <c r="J1051" s="161">
        <v>1053</v>
      </c>
      <c r="K1051" s="161">
        <v>2935.2000000000003</v>
      </c>
      <c r="L1051" s="161">
        <v>0</v>
      </c>
      <c r="M1051" s="163">
        <v>82.1</v>
      </c>
      <c r="N1051" s="160">
        <f t="shared" si="466"/>
        <v>4065.5171999999998</v>
      </c>
      <c r="O1051" s="161">
        <v>1053</v>
      </c>
      <c r="P1051" s="161">
        <v>2930.4171999999999</v>
      </c>
      <c r="Q1051" s="161">
        <v>0</v>
      </c>
      <c r="R1051" s="162">
        <v>82.1</v>
      </c>
      <c r="S1051" s="164">
        <f t="shared" si="459"/>
        <v>-4.7828000000004067</v>
      </c>
      <c r="T1051" s="161">
        <f t="shared" si="459"/>
        <v>0</v>
      </c>
      <c r="U1051" s="161">
        <f t="shared" si="459"/>
        <v>-4.7828000000004067</v>
      </c>
      <c r="V1051" s="161">
        <f t="shared" si="459"/>
        <v>0</v>
      </c>
      <c r="W1051" s="163">
        <f t="shared" si="459"/>
        <v>0</v>
      </c>
      <c r="X1051" s="160">
        <f t="shared" si="453"/>
        <v>99.882495147777789</v>
      </c>
      <c r="Y1051" s="161">
        <f t="shared" si="453"/>
        <v>100</v>
      </c>
      <c r="Z1051" s="161">
        <f t="shared" si="453"/>
        <v>99.837053693104366</v>
      </c>
      <c r="AA1051" s="161">
        <f t="shared" si="453"/>
        <v>0</v>
      </c>
      <c r="AB1051" s="162">
        <f t="shared" si="453"/>
        <v>100</v>
      </c>
      <c r="AC1051" s="165"/>
      <c r="AD1051" s="166"/>
      <c r="AE1051" s="167"/>
    </row>
    <row r="1052" spans="1:31" ht="12.95" customHeight="1" x14ac:dyDescent="0.25">
      <c r="A1052" s="158"/>
      <c r="B1052" s="158">
        <v>1044</v>
      </c>
      <c r="C1052" s="159"/>
      <c r="D1052" s="160"/>
      <c r="E1052" s="161"/>
      <c r="F1052" s="161"/>
      <c r="G1052" s="161"/>
      <c r="H1052" s="162"/>
      <c r="I1052" s="160"/>
      <c r="J1052" s="161"/>
      <c r="K1052" s="161"/>
      <c r="L1052" s="161"/>
      <c r="M1052" s="163">
        <v>0</v>
      </c>
      <c r="N1052" s="160"/>
      <c r="O1052" s="161"/>
      <c r="P1052" s="161"/>
      <c r="Q1052" s="161"/>
      <c r="R1052" s="162"/>
      <c r="S1052" s="164"/>
      <c r="T1052" s="161"/>
      <c r="U1052" s="161"/>
      <c r="V1052" s="161"/>
      <c r="W1052" s="163"/>
      <c r="X1052" s="160"/>
      <c r="Y1052" s="161"/>
      <c r="Z1052" s="161"/>
      <c r="AA1052" s="161"/>
      <c r="AB1052" s="162"/>
      <c r="AC1052" s="165"/>
      <c r="AD1052" s="166"/>
      <c r="AE1052" s="167"/>
    </row>
    <row r="1053" spans="1:31" s="182" customFormat="1" ht="12.95" customHeight="1" thickBot="1" x14ac:dyDescent="0.25">
      <c r="A1053" s="173">
        <v>1210</v>
      </c>
      <c r="B1053" s="174">
        <v>1045</v>
      </c>
      <c r="C1053" s="175" t="s">
        <v>2116</v>
      </c>
      <c r="D1053" s="176">
        <f>SUM(E1053:H1053)</f>
        <v>548602.70000000007</v>
      </c>
      <c r="E1053" s="177">
        <v>0</v>
      </c>
      <c r="F1053" s="177">
        <v>548602.70000000007</v>
      </c>
      <c r="G1053" s="177">
        <v>0</v>
      </c>
      <c r="H1053" s="178">
        <v>0</v>
      </c>
      <c r="I1053" s="176">
        <f>SUM(J1053:M1053)</f>
        <v>568872.6</v>
      </c>
      <c r="J1053" s="177">
        <v>0</v>
      </c>
      <c r="K1053" s="177">
        <v>560376.6</v>
      </c>
      <c r="L1053" s="177">
        <v>0</v>
      </c>
      <c r="M1053" s="179">
        <v>8496</v>
      </c>
      <c r="N1053" s="176">
        <f>SUM(O1053:R1053)</f>
        <v>549168.32039999997</v>
      </c>
      <c r="O1053" s="177">
        <v>0</v>
      </c>
      <c r="P1053" s="177">
        <v>540672.32039999997</v>
      </c>
      <c r="Q1053" s="177">
        <v>0</v>
      </c>
      <c r="R1053" s="178">
        <v>8496</v>
      </c>
      <c r="S1053" s="157">
        <f>N1053-I1053</f>
        <v>-19704.279600000009</v>
      </c>
      <c r="T1053" s="153">
        <f>O1053-J1053</f>
        <v>0</v>
      </c>
      <c r="U1053" s="153">
        <f>P1053-K1053</f>
        <v>-19704.279600000009</v>
      </c>
      <c r="V1053" s="153">
        <f>Q1053-L1053</f>
        <v>0</v>
      </c>
      <c r="W1053" s="155">
        <f>R1053-M1053</f>
        <v>0</v>
      </c>
      <c r="X1053" s="176">
        <f t="shared" si="453"/>
        <v>96.53625792488512</v>
      </c>
      <c r="Y1053" s="177">
        <f t="shared" si="453"/>
        <v>0</v>
      </c>
      <c r="Z1053" s="177">
        <f t="shared" si="453"/>
        <v>96.483743325470755</v>
      </c>
      <c r="AA1053" s="177">
        <f t="shared" si="453"/>
        <v>0</v>
      </c>
      <c r="AB1053" s="178">
        <f t="shared" si="453"/>
        <v>100</v>
      </c>
      <c r="AC1053" s="180"/>
      <c r="AD1053" s="181"/>
      <c r="AE1053" s="167"/>
    </row>
    <row r="1054" spans="1:31" s="182" customFormat="1" ht="9.75" customHeight="1" x14ac:dyDescent="0.2">
      <c r="A1054" s="183"/>
      <c r="B1054" s="168"/>
      <c r="C1054" s="180"/>
      <c r="D1054" s="184"/>
      <c r="E1054" s="184"/>
      <c r="F1054" s="184"/>
      <c r="G1054" s="184"/>
      <c r="H1054" s="184"/>
      <c r="I1054" s="184"/>
      <c r="J1054" s="184"/>
      <c r="K1054" s="184"/>
      <c r="L1054" s="184"/>
      <c r="M1054" s="184"/>
      <c r="N1054" s="184"/>
      <c r="O1054" s="184"/>
      <c r="P1054" s="184"/>
      <c r="Q1054" s="184"/>
      <c r="R1054" s="184"/>
      <c r="S1054" s="185"/>
      <c r="T1054" s="185"/>
      <c r="U1054" s="185"/>
      <c r="V1054" s="185"/>
      <c r="W1054" s="185"/>
      <c r="X1054" s="184"/>
      <c r="Y1054" s="184"/>
      <c r="Z1054" s="184"/>
      <c r="AA1054" s="184"/>
      <c r="AB1054" s="184"/>
      <c r="AC1054" s="186"/>
      <c r="AD1054" s="186"/>
      <c r="AE1054" s="186"/>
    </row>
    <row r="1055" spans="1:31" s="193" customFormat="1" ht="8.25" customHeight="1" x14ac:dyDescent="0.25">
      <c r="A1055" s="187"/>
      <c r="B1055" s="187"/>
      <c r="C1055" s="188"/>
      <c r="D1055" s="188"/>
      <c r="E1055" s="188"/>
      <c r="F1055" s="188"/>
      <c r="G1055" s="189"/>
      <c r="H1055" s="190"/>
      <c r="I1055" s="190"/>
      <c r="J1055" s="190"/>
      <c r="K1055" s="191"/>
      <c r="L1055" s="191"/>
      <c r="M1055" s="191"/>
      <c r="N1055" s="192"/>
      <c r="O1055" s="192"/>
      <c r="P1055" s="192"/>
      <c r="Q1055" s="192"/>
      <c r="R1055" s="192"/>
      <c r="S1055" s="192"/>
      <c r="T1055" s="192"/>
      <c r="U1055" s="192"/>
      <c r="V1055" s="192"/>
      <c r="W1055" s="192"/>
      <c r="X1055" s="192"/>
      <c r="Y1055" s="192"/>
    </row>
    <row r="1056" spans="1:31" s="193" customFormat="1" ht="31.5" customHeight="1" x14ac:dyDescent="0.25">
      <c r="A1056" s="187"/>
      <c r="B1056" s="187"/>
      <c r="C1056" s="194" t="s">
        <v>2117</v>
      </c>
      <c r="D1056" s="194"/>
      <c r="E1056" s="194"/>
      <c r="F1056" s="194"/>
      <c r="G1056" s="195"/>
      <c r="H1056" s="190"/>
      <c r="I1056" s="190"/>
      <c r="J1056" s="190"/>
      <c r="K1056" s="196" t="s">
        <v>87</v>
      </c>
      <c r="L1056" s="196"/>
      <c r="M1056" s="196"/>
      <c r="N1056" s="192"/>
      <c r="O1056" s="192"/>
      <c r="P1056" s="192"/>
      <c r="Q1056" s="192"/>
      <c r="R1056" s="192"/>
      <c r="S1056" s="192"/>
      <c r="T1056" s="192"/>
      <c r="U1056" s="192"/>
      <c r="V1056" s="192"/>
      <c r="W1056" s="192"/>
      <c r="X1056" s="192"/>
      <c r="Y1056" s="192"/>
    </row>
    <row r="1057" spans="1:13" ht="9" customHeight="1" x14ac:dyDescent="0.25">
      <c r="A1057" s="197"/>
      <c r="B1057" s="197"/>
      <c r="C1057" s="198"/>
      <c r="D1057" s="198"/>
      <c r="E1057" s="198"/>
      <c r="F1057" s="198"/>
      <c r="G1057" s="195"/>
      <c r="H1057" s="190"/>
      <c r="I1057" s="190"/>
      <c r="J1057" s="190"/>
      <c r="K1057" s="191"/>
      <c r="L1057" s="191"/>
      <c r="M1057" s="191"/>
    </row>
    <row r="1058" spans="1:13" ht="33.75" customHeight="1" x14ac:dyDescent="0.25">
      <c r="C1058" s="194" t="s">
        <v>2118</v>
      </c>
      <c r="D1058" s="194"/>
      <c r="E1058" s="194"/>
      <c r="F1058" s="194"/>
      <c r="G1058" s="195"/>
      <c r="H1058" s="190"/>
      <c r="I1058" s="190"/>
      <c r="J1058" s="190"/>
      <c r="K1058" s="196" t="s">
        <v>1226</v>
      </c>
      <c r="L1058" s="196"/>
      <c r="M1058" s="196"/>
    </row>
    <row r="1059" spans="1:13" ht="9.75" customHeight="1" x14ac:dyDescent="0.25">
      <c r="C1059" s="198"/>
      <c r="D1059" s="198"/>
      <c r="E1059" s="198"/>
      <c r="F1059" s="198"/>
      <c r="G1059" s="195"/>
      <c r="H1059" s="190"/>
      <c r="I1059" s="190"/>
      <c r="J1059" s="190"/>
      <c r="K1059" s="191"/>
      <c r="L1059" s="191"/>
      <c r="M1059" s="191"/>
    </row>
    <row r="1060" spans="1:13" ht="32.25" customHeight="1" x14ac:dyDescent="0.25">
      <c r="C1060" s="194" t="s">
        <v>2119</v>
      </c>
      <c r="D1060" s="194"/>
      <c r="E1060" s="194"/>
      <c r="F1060" s="194"/>
      <c r="G1060" s="195"/>
      <c r="H1060" s="190"/>
      <c r="I1060" s="190"/>
      <c r="J1060" s="190"/>
      <c r="K1060" s="196" t="s">
        <v>89</v>
      </c>
      <c r="L1060" s="196"/>
      <c r="M1060" s="196"/>
    </row>
    <row r="1061" spans="1:13" ht="10.5" customHeight="1" x14ac:dyDescent="0.25">
      <c r="C1061" s="198"/>
      <c r="D1061" s="198"/>
      <c r="E1061" s="198"/>
      <c r="F1061" s="198"/>
      <c r="G1061" s="195"/>
      <c r="H1061" s="190"/>
      <c r="I1061" s="190"/>
      <c r="J1061" s="190"/>
      <c r="K1061" s="191"/>
      <c r="L1061" s="191"/>
      <c r="M1061" s="191"/>
    </row>
    <row r="1062" spans="1:13" ht="35.25" customHeight="1" x14ac:dyDescent="0.25">
      <c r="C1062" s="194" t="s">
        <v>2120</v>
      </c>
      <c r="D1062" s="194"/>
      <c r="E1062" s="194"/>
      <c r="F1062" s="194"/>
      <c r="G1062" s="201"/>
      <c r="H1062" s="202"/>
      <c r="I1062" s="202"/>
      <c r="J1062" s="202"/>
      <c r="K1062" s="203" t="s">
        <v>90</v>
      </c>
      <c r="L1062" s="203"/>
      <c r="M1062" s="203"/>
    </row>
  </sheetData>
  <mergeCells count="29">
    <mergeCell ref="C1060:F1060"/>
    <mergeCell ref="K1060:M1060"/>
    <mergeCell ref="C1062:F1062"/>
    <mergeCell ref="K1062:M1062"/>
    <mergeCell ref="T6:W6"/>
    <mergeCell ref="X6:X7"/>
    <mergeCell ref="Y6:AB6"/>
    <mergeCell ref="C1056:F1056"/>
    <mergeCell ref="K1056:M1056"/>
    <mergeCell ref="C1058:F1058"/>
    <mergeCell ref="K1058:M1058"/>
    <mergeCell ref="S4:AB4"/>
    <mergeCell ref="S5:W5"/>
    <mergeCell ref="X5:AB5"/>
    <mergeCell ref="D6:D7"/>
    <mergeCell ref="E6:H6"/>
    <mergeCell ref="I6:I7"/>
    <mergeCell ref="J6:M6"/>
    <mergeCell ref="N6:N7"/>
    <mergeCell ref="O6:R6"/>
    <mergeCell ref="S6:S7"/>
    <mergeCell ref="C1:T1"/>
    <mergeCell ref="Y1:AB1"/>
    <mergeCell ref="A4:A7"/>
    <mergeCell ref="B4:B7"/>
    <mergeCell ref="C4:C7"/>
    <mergeCell ref="D4:H5"/>
    <mergeCell ref="I4:M5"/>
    <mergeCell ref="N4:R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Y1066"/>
  <sheetViews>
    <sheetView workbookViewId="0">
      <selection activeCell="D2" sqref="D2:AE2"/>
    </sheetView>
  </sheetViews>
  <sheetFormatPr defaultColWidth="9.140625" defaultRowHeight="15" x14ac:dyDescent="0.25"/>
  <cols>
    <col min="1" max="1" width="5" style="200" customWidth="1"/>
    <col min="2" max="2" width="5" style="84" customWidth="1"/>
    <col min="3" max="3" width="12.85546875" style="84" customWidth="1"/>
    <col min="4" max="4" width="11.28515625" style="199" customWidth="1"/>
    <col min="5" max="5" width="10.7109375" style="199" customWidth="1"/>
    <col min="6" max="6" width="11.5703125" style="199" customWidth="1"/>
    <col min="7" max="8" width="11.28515625" style="199" customWidth="1"/>
    <col min="9" max="9" width="13.140625" style="199" customWidth="1"/>
    <col min="10" max="11" width="11.28515625" style="199" customWidth="1"/>
    <col min="12" max="12" width="10.28515625" style="199" bestFit="1" customWidth="1"/>
    <col min="13" max="13" width="11.140625" style="199" customWidth="1"/>
    <col min="14" max="14" width="10.42578125" style="199" bestFit="1" customWidth="1"/>
    <col min="15" max="15" width="10.42578125" style="199" customWidth="1"/>
    <col min="16" max="16" width="10" style="199" bestFit="1" customWidth="1"/>
    <col min="17" max="17" width="8.85546875" style="199" bestFit="1" customWidth="1"/>
    <col min="18" max="18" width="12" style="199" bestFit="1" customWidth="1"/>
    <col min="19" max="19" width="8.85546875" style="199" bestFit="1" customWidth="1"/>
    <col min="20" max="20" width="11.28515625" style="199" bestFit="1" customWidth="1"/>
    <col min="21" max="21" width="9.85546875" style="199" customWidth="1"/>
    <col min="22" max="22" width="11.140625" style="199" customWidth="1"/>
    <col min="23" max="23" width="10.42578125" style="199" bestFit="1" customWidth="1"/>
    <col min="24" max="24" width="12.5703125" style="199" customWidth="1"/>
    <col min="25" max="25" width="10" style="199" customWidth="1"/>
    <col min="26" max="26" width="8.85546875" style="199" customWidth="1"/>
    <col min="27" max="27" width="10.42578125" style="199" customWidth="1"/>
    <col min="28" max="28" width="9" style="199" customWidth="1"/>
    <col min="29" max="29" width="9.7109375" style="199" customWidth="1"/>
    <col min="30" max="30" width="8.140625" style="199" customWidth="1"/>
    <col min="31" max="32" width="9.42578125" style="199" customWidth="1"/>
    <col min="33" max="33" width="10.42578125" style="199" customWidth="1"/>
    <col min="34" max="34" width="7.7109375" style="199" customWidth="1"/>
    <col min="35" max="35" width="8.28515625" style="199" customWidth="1"/>
    <col min="36" max="36" width="9.140625" style="199" customWidth="1"/>
    <col min="37" max="37" width="7.5703125" style="199" customWidth="1"/>
    <col min="38" max="38" width="8.42578125" style="199" customWidth="1"/>
    <col min="39" max="39" width="9.28515625" style="199" customWidth="1"/>
    <col min="40" max="40" width="7.28515625" style="199" customWidth="1"/>
    <col min="41" max="41" width="6.7109375" style="199" customWidth="1"/>
    <col min="42" max="42" width="7.28515625" style="199" customWidth="1"/>
    <col min="43" max="43" width="7.7109375" style="199" customWidth="1"/>
    <col min="44" max="44" width="6.85546875" style="199" customWidth="1"/>
    <col min="45" max="45" width="12" style="199" customWidth="1"/>
    <col min="46" max="46" width="7.42578125" style="199" customWidth="1"/>
    <col min="47" max="47" width="7.85546875" style="199" customWidth="1"/>
    <col min="48" max="48" width="6.7109375" style="84" customWidth="1"/>
    <col min="49" max="49" width="18.140625" style="84" customWidth="1"/>
    <col min="50" max="50" width="18.5703125" style="84" customWidth="1"/>
    <col min="51" max="51" width="20.140625" style="84" customWidth="1"/>
    <col min="52" max="16384" width="9.140625" style="84"/>
  </cols>
  <sheetData>
    <row r="2" spans="1:51" ht="57.75" customHeight="1" x14ac:dyDescent="0.25">
      <c r="A2" s="81"/>
      <c r="B2" s="81"/>
      <c r="C2" s="204"/>
      <c r="D2" s="205" t="s">
        <v>2121</v>
      </c>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83"/>
      <c r="AG2" s="83"/>
      <c r="AH2" s="83"/>
      <c r="AI2" s="83"/>
      <c r="AJ2" s="83"/>
      <c r="AK2" s="83"/>
      <c r="AP2" s="83"/>
      <c r="AQ2" s="83"/>
      <c r="AR2" s="206" t="s">
        <v>2122</v>
      </c>
      <c r="AS2" s="206"/>
      <c r="AT2" s="206"/>
      <c r="AU2" s="206"/>
      <c r="AV2" s="95"/>
    </row>
    <row r="3" spans="1:51" ht="15.75" thickBot="1" x14ac:dyDescent="0.3">
      <c r="A3" s="81"/>
      <c r="B3" s="81"/>
      <c r="C3" s="90"/>
      <c r="D3" s="91"/>
      <c r="E3" s="91"/>
      <c r="F3" s="91"/>
      <c r="G3" s="92"/>
      <c r="H3" s="92"/>
      <c r="I3" s="92"/>
      <c r="J3" s="91"/>
      <c r="K3" s="91"/>
      <c r="L3" s="91"/>
      <c r="M3" s="91"/>
      <c r="N3" s="93"/>
      <c r="O3" s="93"/>
      <c r="P3" s="93"/>
      <c r="Q3" s="93"/>
      <c r="R3" s="93"/>
      <c r="S3" s="93"/>
      <c r="T3" s="93"/>
      <c r="U3" s="93"/>
      <c r="V3" s="93"/>
      <c r="W3" s="94"/>
      <c r="X3" s="94"/>
      <c r="Y3" s="94"/>
      <c r="Z3" s="94"/>
      <c r="AA3" s="94"/>
      <c r="AB3" s="94"/>
      <c r="AC3" s="22"/>
      <c r="AD3" s="22"/>
      <c r="AE3" s="22"/>
      <c r="AF3" s="22"/>
      <c r="AG3" s="22"/>
      <c r="AH3" s="22"/>
      <c r="AI3" s="22"/>
      <c r="AJ3" s="22"/>
      <c r="AK3" s="22"/>
      <c r="AL3" s="22"/>
      <c r="AM3" s="22"/>
      <c r="AN3" s="22"/>
      <c r="AO3" s="22"/>
      <c r="AP3" s="22"/>
      <c r="AQ3" s="22"/>
      <c r="AR3" s="22"/>
      <c r="AS3" s="22"/>
      <c r="AT3" s="22"/>
      <c r="AU3" s="22"/>
      <c r="AV3" s="95" t="s">
        <v>74</v>
      </c>
    </row>
    <row r="4" spans="1:51" ht="15" customHeight="1" thickBot="1" x14ac:dyDescent="0.3">
      <c r="A4" s="97" t="s">
        <v>1260</v>
      </c>
      <c r="B4" s="97" t="s">
        <v>1261</v>
      </c>
      <c r="C4" s="97" t="s">
        <v>1262</v>
      </c>
      <c r="D4" s="207" t="s">
        <v>1263</v>
      </c>
      <c r="E4" s="208"/>
      <c r="F4" s="208"/>
      <c r="G4" s="208"/>
      <c r="H4" s="208"/>
      <c r="I4" s="208"/>
      <c r="J4" s="208"/>
      <c r="K4" s="208"/>
      <c r="L4" s="209"/>
      <c r="M4" s="207" t="s">
        <v>1264</v>
      </c>
      <c r="N4" s="208"/>
      <c r="O4" s="208"/>
      <c r="P4" s="208"/>
      <c r="Q4" s="208"/>
      <c r="R4" s="208"/>
      <c r="S4" s="208"/>
      <c r="T4" s="208"/>
      <c r="U4" s="209"/>
      <c r="V4" s="207" t="s">
        <v>1093</v>
      </c>
      <c r="W4" s="208"/>
      <c r="X4" s="208"/>
      <c r="Y4" s="208"/>
      <c r="Z4" s="208"/>
      <c r="AA4" s="208"/>
      <c r="AB4" s="208"/>
      <c r="AC4" s="208"/>
      <c r="AD4" s="209"/>
      <c r="AE4" s="210" t="s">
        <v>1265</v>
      </c>
      <c r="AF4" s="211"/>
      <c r="AG4" s="211"/>
      <c r="AH4" s="211"/>
      <c r="AI4" s="211"/>
      <c r="AJ4" s="211"/>
      <c r="AK4" s="211"/>
      <c r="AL4" s="211"/>
      <c r="AM4" s="211"/>
      <c r="AN4" s="211"/>
      <c r="AO4" s="211"/>
      <c r="AP4" s="211"/>
      <c r="AQ4" s="211"/>
      <c r="AR4" s="211"/>
      <c r="AS4" s="211"/>
      <c r="AT4" s="211"/>
      <c r="AU4" s="211"/>
      <c r="AV4" s="212"/>
    </row>
    <row r="5" spans="1:51" ht="9.75" customHeight="1" x14ac:dyDescent="0.25">
      <c r="A5" s="104"/>
      <c r="B5" s="104"/>
      <c r="C5" s="104"/>
      <c r="D5" s="213"/>
      <c r="E5" s="214"/>
      <c r="F5" s="214"/>
      <c r="G5" s="214"/>
      <c r="H5" s="214"/>
      <c r="I5" s="214"/>
      <c r="J5" s="214"/>
      <c r="K5" s="214"/>
      <c r="L5" s="215"/>
      <c r="M5" s="213"/>
      <c r="N5" s="214"/>
      <c r="O5" s="214"/>
      <c r="P5" s="214"/>
      <c r="Q5" s="214"/>
      <c r="R5" s="214"/>
      <c r="S5" s="214"/>
      <c r="T5" s="214"/>
      <c r="U5" s="215"/>
      <c r="V5" s="213"/>
      <c r="W5" s="214"/>
      <c r="X5" s="214"/>
      <c r="Y5" s="214"/>
      <c r="Z5" s="214"/>
      <c r="AA5" s="214"/>
      <c r="AB5" s="214"/>
      <c r="AC5" s="214"/>
      <c r="AD5" s="215"/>
      <c r="AE5" s="216" t="s">
        <v>2123</v>
      </c>
      <c r="AF5" s="217"/>
      <c r="AG5" s="217"/>
      <c r="AH5" s="217"/>
      <c r="AI5" s="217"/>
      <c r="AJ5" s="217"/>
      <c r="AK5" s="217"/>
      <c r="AL5" s="217"/>
      <c r="AM5" s="218"/>
      <c r="AN5" s="219" t="s">
        <v>2124</v>
      </c>
      <c r="AO5" s="220"/>
      <c r="AP5" s="220"/>
      <c r="AQ5" s="220"/>
      <c r="AR5" s="220"/>
      <c r="AS5" s="220"/>
      <c r="AT5" s="220"/>
      <c r="AU5" s="220"/>
      <c r="AV5" s="221"/>
    </row>
    <row r="6" spans="1:51" ht="15" customHeight="1" x14ac:dyDescent="0.25">
      <c r="A6" s="104"/>
      <c r="B6" s="104"/>
      <c r="C6" s="104"/>
      <c r="D6" s="111" t="s">
        <v>2125</v>
      </c>
      <c r="E6" s="112" t="s">
        <v>1269</v>
      </c>
      <c r="F6" s="113"/>
      <c r="G6" s="113"/>
      <c r="H6" s="113"/>
      <c r="I6" s="113"/>
      <c r="J6" s="113"/>
      <c r="K6" s="113"/>
      <c r="L6" s="114"/>
      <c r="M6" s="111" t="s">
        <v>2125</v>
      </c>
      <c r="N6" s="112" t="s">
        <v>1269</v>
      </c>
      <c r="O6" s="113"/>
      <c r="P6" s="113"/>
      <c r="Q6" s="113"/>
      <c r="R6" s="113"/>
      <c r="S6" s="113"/>
      <c r="T6" s="113"/>
      <c r="U6" s="114"/>
      <c r="V6" s="111" t="s">
        <v>2125</v>
      </c>
      <c r="W6" s="112" t="s">
        <v>1269</v>
      </c>
      <c r="X6" s="113"/>
      <c r="Y6" s="113"/>
      <c r="Z6" s="113"/>
      <c r="AA6" s="113"/>
      <c r="AB6" s="113"/>
      <c r="AC6" s="113"/>
      <c r="AD6" s="114"/>
      <c r="AE6" s="111" t="s">
        <v>2125</v>
      </c>
      <c r="AF6" s="112" t="s">
        <v>1269</v>
      </c>
      <c r="AG6" s="113"/>
      <c r="AH6" s="113"/>
      <c r="AI6" s="113"/>
      <c r="AJ6" s="113"/>
      <c r="AK6" s="113"/>
      <c r="AL6" s="113"/>
      <c r="AM6" s="114"/>
      <c r="AN6" s="111" t="s">
        <v>2125</v>
      </c>
      <c r="AO6" s="112" t="s">
        <v>1269</v>
      </c>
      <c r="AP6" s="113"/>
      <c r="AQ6" s="113"/>
      <c r="AR6" s="113"/>
      <c r="AS6" s="113"/>
      <c r="AT6" s="113"/>
      <c r="AU6" s="113"/>
      <c r="AV6" s="114"/>
    </row>
    <row r="7" spans="1:51" ht="174" customHeight="1" thickBot="1" x14ac:dyDescent="0.3">
      <c r="A7" s="119"/>
      <c r="B7" s="119"/>
      <c r="C7" s="119"/>
      <c r="D7" s="120"/>
      <c r="E7" s="121" t="s">
        <v>2126</v>
      </c>
      <c r="F7" s="121" t="s">
        <v>2127</v>
      </c>
      <c r="G7" s="121" t="s">
        <v>2128</v>
      </c>
      <c r="H7" s="121" t="s">
        <v>2129</v>
      </c>
      <c r="I7" s="121" t="s">
        <v>2130</v>
      </c>
      <c r="J7" s="121" t="s">
        <v>2131</v>
      </c>
      <c r="K7" s="121" t="s">
        <v>2132</v>
      </c>
      <c r="L7" s="122" t="s">
        <v>2133</v>
      </c>
      <c r="M7" s="120"/>
      <c r="N7" s="121" t="s">
        <v>2126</v>
      </c>
      <c r="O7" s="121" t="s">
        <v>2127</v>
      </c>
      <c r="P7" s="121" t="s">
        <v>2128</v>
      </c>
      <c r="Q7" s="121" t="s">
        <v>2129</v>
      </c>
      <c r="R7" s="121" t="s">
        <v>2134</v>
      </c>
      <c r="S7" s="121" t="s">
        <v>2131</v>
      </c>
      <c r="T7" s="121" t="s">
        <v>2132</v>
      </c>
      <c r="U7" s="122" t="s">
        <v>2133</v>
      </c>
      <c r="V7" s="120"/>
      <c r="W7" s="121" t="s">
        <v>2126</v>
      </c>
      <c r="X7" s="121" t="s">
        <v>2127</v>
      </c>
      <c r="Y7" s="121" t="s">
        <v>2128</v>
      </c>
      <c r="Z7" s="121" t="s">
        <v>2129</v>
      </c>
      <c r="AA7" s="121" t="s">
        <v>2134</v>
      </c>
      <c r="AB7" s="121" t="s">
        <v>2131</v>
      </c>
      <c r="AC7" s="121" t="s">
        <v>2132</v>
      </c>
      <c r="AD7" s="122" t="s">
        <v>2133</v>
      </c>
      <c r="AE7" s="120"/>
      <c r="AF7" s="121" t="s">
        <v>2126</v>
      </c>
      <c r="AG7" s="121" t="s">
        <v>2127</v>
      </c>
      <c r="AH7" s="121" t="s">
        <v>2128</v>
      </c>
      <c r="AI7" s="121" t="s">
        <v>2129</v>
      </c>
      <c r="AJ7" s="121" t="s">
        <v>2134</v>
      </c>
      <c r="AK7" s="121" t="s">
        <v>2131</v>
      </c>
      <c r="AL7" s="121" t="s">
        <v>2132</v>
      </c>
      <c r="AM7" s="122" t="s">
        <v>2133</v>
      </c>
      <c r="AN7" s="120"/>
      <c r="AO7" s="121" t="s">
        <v>2126</v>
      </c>
      <c r="AP7" s="121" t="s">
        <v>2127</v>
      </c>
      <c r="AQ7" s="121" t="s">
        <v>2128</v>
      </c>
      <c r="AR7" s="121" t="s">
        <v>2129</v>
      </c>
      <c r="AS7" s="121" t="s">
        <v>2134</v>
      </c>
      <c r="AT7" s="121" t="s">
        <v>2131</v>
      </c>
      <c r="AU7" s="121" t="s">
        <v>2132</v>
      </c>
      <c r="AV7" s="222" t="s">
        <v>2133</v>
      </c>
      <c r="AW7" s="124"/>
      <c r="AX7" s="124"/>
      <c r="AY7" s="124"/>
    </row>
    <row r="8" spans="1:51" s="231" customFormat="1" ht="29.25" customHeight="1" thickBot="1" x14ac:dyDescent="0.3">
      <c r="A8" s="223"/>
      <c r="B8" s="224"/>
      <c r="C8" s="224" t="s">
        <v>1</v>
      </c>
      <c r="D8" s="131" t="s">
        <v>2135</v>
      </c>
      <c r="E8" s="225">
        <v>3</v>
      </c>
      <c r="F8" s="225">
        <v>4</v>
      </c>
      <c r="G8" s="225">
        <v>5</v>
      </c>
      <c r="H8" s="225">
        <v>6</v>
      </c>
      <c r="I8" s="225">
        <v>8</v>
      </c>
      <c r="J8" s="225">
        <v>9</v>
      </c>
      <c r="K8" s="225">
        <v>10</v>
      </c>
      <c r="L8" s="226">
        <v>11</v>
      </c>
      <c r="M8" s="131" t="s">
        <v>2136</v>
      </c>
      <c r="N8" s="225">
        <v>13</v>
      </c>
      <c r="O8" s="225">
        <v>14</v>
      </c>
      <c r="P8" s="225">
        <v>16</v>
      </c>
      <c r="Q8" s="225">
        <v>17</v>
      </c>
      <c r="R8" s="225">
        <v>18</v>
      </c>
      <c r="S8" s="225">
        <v>19</v>
      </c>
      <c r="T8" s="225">
        <v>20</v>
      </c>
      <c r="U8" s="226">
        <v>21</v>
      </c>
      <c r="V8" s="131" t="s">
        <v>2137</v>
      </c>
      <c r="W8" s="225">
        <v>23</v>
      </c>
      <c r="X8" s="225">
        <v>24</v>
      </c>
      <c r="Y8" s="225">
        <v>26</v>
      </c>
      <c r="Z8" s="225">
        <v>27</v>
      </c>
      <c r="AA8" s="225">
        <v>28</v>
      </c>
      <c r="AB8" s="225">
        <v>29</v>
      </c>
      <c r="AC8" s="225">
        <v>30</v>
      </c>
      <c r="AD8" s="226">
        <v>31</v>
      </c>
      <c r="AE8" s="128" t="s">
        <v>2138</v>
      </c>
      <c r="AF8" s="227" t="s">
        <v>2139</v>
      </c>
      <c r="AG8" s="227" t="s">
        <v>2140</v>
      </c>
      <c r="AH8" s="227" t="s">
        <v>2141</v>
      </c>
      <c r="AI8" s="227" t="s">
        <v>2142</v>
      </c>
      <c r="AJ8" s="227" t="s">
        <v>2143</v>
      </c>
      <c r="AK8" s="227" t="s">
        <v>2144</v>
      </c>
      <c r="AL8" s="227" t="s">
        <v>2145</v>
      </c>
      <c r="AM8" s="228" t="s">
        <v>2146</v>
      </c>
      <c r="AN8" s="128" t="s">
        <v>2147</v>
      </c>
      <c r="AO8" s="227" t="s">
        <v>2148</v>
      </c>
      <c r="AP8" s="227" t="s">
        <v>2149</v>
      </c>
      <c r="AQ8" s="227" t="s">
        <v>2150</v>
      </c>
      <c r="AR8" s="227" t="s">
        <v>2151</v>
      </c>
      <c r="AS8" s="227" t="s">
        <v>2152</v>
      </c>
      <c r="AT8" s="227" t="s">
        <v>2153</v>
      </c>
      <c r="AU8" s="227" t="s">
        <v>2154</v>
      </c>
      <c r="AV8" s="228" t="s">
        <v>2155</v>
      </c>
      <c r="AW8" s="187"/>
      <c r="AX8" s="229"/>
      <c r="AY8" s="230"/>
    </row>
    <row r="9" spans="1:51" s="150" customFormat="1" ht="28.5" customHeight="1" x14ac:dyDescent="0.2">
      <c r="A9" s="136"/>
      <c r="B9" s="232">
        <v>1</v>
      </c>
      <c r="C9" s="233" t="s">
        <v>1268</v>
      </c>
      <c r="D9" s="138">
        <f>D10+D11</f>
        <v>11065092.800000001</v>
      </c>
      <c r="E9" s="139">
        <f>E10+E11</f>
        <v>9352406.1999999993</v>
      </c>
      <c r="F9" s="139">
        <f t="shared" ref="F9:L9" si="0">F10+F11</f>
        <v>47009</v>
      </c>
      <c r="G9" s="139">
        <f t="shared" si="0"/>
        <v>215255.49999999994</v>
      </c>
      <c r="H9" s="139">
        <f t="shared" si="0"/>
        <v>252357.59999999995</v>
      </c>
      <c r="I9" s="139">
        <f t="shared" si="0"/>
        <v>630</v>
      </c>
      <c r="J9" s="139">
        <f t="shared" si="0"/>
        <v>110813.40000000001</v>
      </c>
      <c r="K9" s="139">
        <f t="shared" si="0"/>
        <v>1021919.2</v>
      </c>
      <c r="L9" s="234">
        <f t="shared" si="0"/>
        <v>64701.900000000016</v>
      </c>
      <c r="M9" s="235">
        <f>M10+M11</f>
        <v>11212753</v>
      </c>
      <c r="N9" s="139">
        <f t="shared" ref="N9:U9" si="1">N10+N11</f>
        <v>9422734.8000000007</v>
      </c>
      <c r="O9" s="139">
        <f t="shared" si="1"/>
        <v>51532.6</v>
      </c>
      <c r="P9" s="139">
        <f t="shared" si="1"/>
        <v>216663.49999999997</v>
      </c>
      <c r="Q9" s="139">
        <f t="shared" si="1"/>
        <v>252357.59999999995</v>
      </c>
      <c r="R9" s="139">
        <f t="shared" si="1"/>
        <v>630</v>
      </c>
      <c r="S9" s="139">
        <f t="shared" si="1"/>
        <v>111213.40000000001</v>
      </c>
      <c r="T9" s="139">
        <f t="shared" si="1"/>
        <v>1021919.2</v>
      </c>
      <c r="U9" s="234">
        <f t="shared" si="1"/>
        <v>135701.9</v>
      </c>
      <c r="V9" s="235">
        <f>V10+V11</f>
        <v>10770355.648199998</v>
      </c>
      <c r="W9" s="139">
        <f t="shared" ref="W9:AD9" si="2">W10+W11</f>
        <v>9141704.5427000001</v>
      </c>
      <c r="X9" s="139">
        <f t="shared" si="2"/>
        <v>41098.818899999998</v>
      </c>
      <c r="Y9" s="139">
        <f t="shared" si="2"/>
        <v>210843.48650000003</v>
      </c>
      <c r="Z9" s="139">
        <f t="shared" si="2"/>
        <v>200930.89119999998</v>
      </c>
      <c r="AA9" s="139">
        <f t="shared" si="2"/>
        <v>630</v>
      </c>
      <c r="AB9" s="139">
        <f t="shared" si="2"/>
        <v>104358.2362</v>
      </c>
      <c r="AC9" s="139">
        <f t="shared" si="2"/>
        <v>988628.87269999995</v>
      </c>
      <c r="AD9" s="234">
        <f t="shared" si="2"/>
        <v>82160.799999999988</v>
      </c>
      <c r="AE9" s="145">
        <f t="shared" ref="AE9:AM11" si="3">V9-M9</f>
        <v>-442397.35180000216</v>
      </c>
      <c r="AF9" s="143">
        <f t="shared" si="3"/>
        <v>-281030.25730000064</v>
      </c>
      <c r="AG9" s="143">
        <f t="shared" si="3"/>
        <v>-10433.7811</v>
      </c>
      <c r="AH9" s="143">
        <f t="shared" si="3"/>
        <v>-5820.0134999999427</v>
      </c>
      <c r="AI9" s="143">
        <f t="shared" si="3"/>
        <v>-51426.708799999964</v>
      </c>
      <c r="AJ9" s="143">
        <f t="shared" si="3"/>
        <v>0</v>
      </c>
      <c r="AK9" s="143">
        <f t="shared" si="3"/>
        <v>-6855.1638000000094</v>
      </c>
      <c r="AL9" s="143">
        <f t="shared" si="3"/>
        <v>-33290.327300000004</v>
      </c>
      <c r="AM9" s="146">
        <f t="shared" si="3"/>
        <v>-53541.100000000006</v>
      </c>
      <c r="AN9" s="145">
        <f t="shared" ref="AN9:AV11" si="4">IF(M9=0,0,V9/M9*100)</f>
        <v>96.054516212031047</v>
      </c>
      <c r="AO9" s="143">
        <f t="shared" si="4"/>
        <v>97.017529801433014</v>
      </c>
      <c r="AP9" s="143">
        <f t="shared" si="4"/>
        <v>79.753047391360028</v>
      </c>
      <c r="AQ9" s="143">
        <f t="shared" si="4"/>
        <v>97.313800663240485</v>
      </c>
      <c r="AR9" s="143">
        <f t="shared" si="4"/>
        <v>79.621493943515091</v>
      </c>
      <c r="AS9" s="143">
        <f t="shared" si="4"/>
        <v>100</v>
      </c>
      <c r="AT9" s="143">
        <f t="shared" si="4"/>
        <v>93.83602713342097</v>
      </c>
      <c r="AU9" s="143">
        <f t="shared" si="4"/>
        <v>96.742371872453319</v>
      </c>
      <c r="AV9" s="146">
        <f t="shared" si="4"/>
        <v>60.545062375692595</v>
      </c>
      <c r="AW9" s="147"/>
      <c r="AX9" s="236"/>
      <c r="AY9" s="237"/>
    </row>
    <row r="10" spans="1:51" s="150" customFormat="1" ht="22.5" customHeight="1" x14ac:dyDescent="0.2">
      <c r="A10" s="151"/>
      <c r="B10" s="238">
        <v>2</v>
      </c>
      <c r="C10" s="239" t="s">
        <v>1287</v>
      </c>
      <c r="D10" s="156">
        <f>D14+D21+D44+D75+D87+D120+D162+D194+D227+D259+D287+D317+D344+D377+D393+D430+D468+D513+D537+D581+D611+D641+D669+D695+D738+D768+D801+D832+D872+D904+D932+D960+D980+D1016+D1053</f>
        <v>8377003.6000000006</v>
      </c>
      <c r="E10" s="153">
        <f>E14+E21+E44+E75+E87+E120+E162+E194+E227+E259+E287+E317+E344+E377+E393+E430+E468+E513+E537+E581+E611+E641+E669+E695+E738+E768+E801+E832+E872+E904+E932+E960+E980+E1016+E1053</f>
        <v>7066453.7999999998</v>
      </c>
      <c r="F10" s="153">
        <f t="shared" ref="F10:L10" si="5">F14+F21+F44+F75+F87+F120+F162+F194+F227+F259+F287+F317+F344+F377+F393+F430+F468+F513+F537+F581+F611+F641+F669+F695+F738+F768+F801+F832+F872+F904+F932+F960+F980+F1016+F1053</f>
        <v>47009</v>
      </c>
      <c r="G10" s="153">
        <f t="shared" si="5"/>
        <v>189050.49999999994</v>
      </c>
      <c r="H10" s="153">
        <f t="shared" si="5"/>
        <v>249668.09999999995</v>
      </c>
      <c r="I10" s="153">
        <f t="shared" si="5"/>
        <v>0</v>
      </c>
      <c r="J10" s="153">
        <f t="shared" si="5"/>
        <v>20982.3</v>
      </c>
      <c r="K10" s="153">
        <f t="shared" si="5"/>
        <v>739138</v>
      </c>
      <c r="L10" s="240">
        <f t="shared" si="5"/>
        <v>64701.900000000016</v>
      </c>
      <c r="M10" s="172">
        <f>M14+M21+M44+M75+M87+M120+M162+M194+M227+M259+M287+M317+M344+M377+M393+M430+M468+M513+M537+M581+M611+M641+M669+M695+M738+M768+M801+M832+M872+M904+M932+M960+M980+M1016+M1053</f>
        <v>8511710</v>
      </c>
      <c r="N10" s="172">
        <f t="shared" ref="N10:U10" si="6">N14+N21+N44+N75+N87+N120+N162+N194+N227+N259+N287+N317+N344+N377+N393+N430+N468+N513+N537+N581+N611+N641+N669+N695+N738+N768+N801+N832+N872+N904+N932+N960+N980+N1016+N1053</f>
        <v>7123044.5000000009</v>
      </c>
      <c r="O10" s="153">
        <f t="shared" si="6"/>
        <v>51532.6</v>
      </c>
      <c r="P10" s="153">
        <f t="shared" si="6"/>
        <v>190458.49999999997</v>
      </c>
      <c r="Q10" s="153">
        <f t="shared" si="6"/>
        <v>249602.19999999995</v>
      </c>
      <c r="R10" s="153">
        <f t="shared" si="6"/>
        <v>0</v>
      </c>
      <c r="S10" s="153">
        <f t="shared" si="6"/>
        <v>22232.3</v>
      </c>
      <c r="T10" s="153">
        <f t="shared" si="6"/>
        <v>739138</v>
      </c>
      <c r="U10" s="240">
        <f t="shared" si="6"/>
        <v>135701.9</v>
      </c>
      <c r="V10" s="172">
        <f>V14+V21+V44+V75+V87+V120+V162+V194+V227+V259+V287+V317+V344+V377+V393+V430+V468+V513+V537+V581+V611+V641+V669+V695+V738+V768+V801+V832+V872+V904+V932+V960+V980+V1016+V1053</f>
        <v>8182378.0903999973</v>
      </c>
      <c r="W10" s="153">
        <f t="shared" ref="W10:AD10" si="7">W14+W21+W44+W75+W87+W120+W162+W194+W227+W259+W287+W317+W344+W377+W393+W430+W468+W513+W537+W581+W611+W641+W669+W695+W738+W768+W801+W832+W872+W904+W932+W960+W980+W1016+W1053</f>
        <v>6945650.7386000007</v>
      </c>
      <c r="X10" s="153">
        <f t="shared" si="7"/>
        <v>41098.818899999998</v>
      </c>
      <c r="Y10" s="153">
        <f t="shared" si="7"/>
        <v>185350.01020000002</v>
      </c>
      <c r="Z10" s="153">
        <f t="shared" si="7"/>
        <v>198942.2824</v>
      </c>
      <c r="AA10" s="153">
        <f t="shared" si="7"/>
        <v>0</v>
      </c>
      <c r="AB10" s="153">
        <f t="shared" si="7"/>
        <v>19707.626</v>
      </c>
      <c r="AC10" s="153">
        <f t="shared" si="7"/>
        <v>709467.81429999997</v>
      </c>
      <c r="AD10" s="240">
        <f t="shared" si="7"/>
        <v>82160.799999999988</v>
      </c>
      <c r="AE10" s="156">
        <f t="shared" si="3"/>
        <v>-329331.90960000269</v>
      </c>
      <c r="AF10" s="153">
        <f t="shared" si="3"/>
        <v>-177393.76140000019</v>
      </c>
      <c r="AG10" s="153">
        <f t="shared" si="3"/>
        <v>-10433.7811</v>
      </c>
      <c r="AH10" s="153">
        <f t="shared" si="3"/>
        <v>-5108.4897999999521</v>
      </c>
      <c r="AI10" s="153">
        <f t="shared" si="3"/>
        <v>-50659.917599999957</v>
      </c>
      <c r="AJ10" s="153">
        <f t="shared" si="3"/>
        <v>0</v>
      </c>
      <c r="AK10" s="153">
        <f t="shared" si="3"/>
        <v>-2524.6739999999991</v>
      </c>
      <c r="AL10" s="153">
        <f t="shared" si="3"/>
        <v>-29670.185700000031</v>
      </c>
      <c r="AM10" s="154">
        <f t="shared" si="3"/>
        <v>-53541.100000000006</v>
      </c>
      <c r="AN10" s="156">
        <f t="shared" si="4"/>
        <v>96.130837286514662</v>
      </c>
      <c r="AO10" s="153">
        <f t="shared" si="4"/>
        <v>97.5095794866928</v>
      </c>
      <c r="AP10" s="153">
        <f t="shared" si="4"/>
        <v>79.753047391360028</v>
      </c>
      <c r="AQ10" s="153">
        <f t="shared" si="4"/>
        <v>97.317793745094107</v>
      </c>
      <c r="AR10" s="153">
        <f t="shared" si="4"/>
        <v>79.703737547185099</v>
      </c>
      <c r="AS10" s="153">
        <f t="shared" si="4"/>
        <v>0</v>
      </c>
      <c r="AT10" s="153">
        <f t="shared" si="4"/>
        <v>88.644116892989032</v>
      </c>
      <c r="AU10" s="153">
        <f t="shared" si="4"/>
        <v>95.98583949140756</v>
      </c>
      <c r="AV10" s="154">
        <f t="shared" si="4"/>
        <v>60.545062375692595</v>
      </c>
      <c r="AW10" s="147"/>
      <c r="AX10" s="236"/>
      <c r="AY10" s="237"/>
    </row>
    <row r="11" spans="1:51" s="150" customFormat="1" ht="21.75" customHeight="1" x14ac:dyDescent="0.2">
      <c r="A11" s="151"/>
      <c r="B11" s="238">
        <v>3</v>
      </c>
      <c r="C11" s="239" t="s">
        <v>1288</v>
      </c>
      <c r="D11" s="156">
        <f>D15+D22+D45+D76+D88+D121+D163+D195+D228+D260+D288+D318+D345+D378+D394+D431+D469+D514+D538+D582+D612+D642+D670+D696+D739+D769+D802+D833+D873+D905+D933+D961+D981+D1017</f>
        <v>2688089.1999999993</v>
      </c>
      <c r="E11" s="153">
        <f>E15+E22+E45+E76+E88+E121+E163+E195+E228+E260+E288+E318+E345+E378+E394+E431+E469+E514+E538+E582+E612+E642+E670+E696+E739+E769+E802+E833+E873+E905+E933+E961+E981+E1017</f>
        <v>2285952.4000000004</v>
      </c>
      <c r="F11" s="153">
        <f t="shared" ref="F11:L11" si="8">F15+F22+F45+F76+F88+F121+F163+F195+F228+F260+F288+F318+F345+F378+F394+F431+F469+F514+F538+F582+F612+F642+F670+F696+F739+F769+F802+F833+F873+F905+F933+F961+F981+F1017</f>
        <v>0</v>
      </c>
      <c r="G11" s="153">
        <f t="shared" si="8"/>
        <v>26205</v>
      </c>
      <c r="H11" s="153">
        <f t="shared" si="8"/>
        <v>2689.5000000000005</v>
      </c>
      <c r="I11" s="153">
        <f t="shared" si="8"/>
        <v>630</v>
      </c>
      <c r="J11" s="153">
        <f t="shared" si="8"/>
        <v>89831.1</v>
      </c>
      <c r="K11" s="153">
        <f t="shared" si="8"/>
        <v>282781.2</v>
      </c>
      <c r="L11" s="240">
        <f t="shared" si="8"/>
        <v>0</v>
      </c>
      <c r="M11" s="172">
        <f>M15+M22+M45+M76+M88+M121+M163+M195+M228+M260+M288+M318+M345+M378+M394+M431+M469+M514+M538+M582+M612+M642+M670+M696+M739+M769+M802+M833+M873+M905+M933+M961+M981+M1017</f>
        <v>2701042.9999999995</v>
      </c>
      <c r="N11" s="172">
        <f t="shared" ref="N11:U11" si="9">N15+N22+N45+N76+N88+N121+N163+N195+N228+N260+N288+N318+N345+N378+N394+N431+N469+N514+N538+N582+N612+N642+N670+N696+N739+N769+N802+N833+N873+N905+N933+N961+N981+N1017</f>
        <v>2299690.2999999998</v>
      </c>
      <c r="O11" s="153">
        <f t="shared" si="9"/>
        <v>0</v>
      </c>
      <c r="P11" s="153">
        <f t="shared" si="9"/>
        <v>26205</v>
      </c>
      <c r="Q11" s="153">
        <f t="shared" si="9"/>
        <v>2755.4</v>
      </c>
      <c r="R11" s="153">
        <f t="shared" si="9"/>
        <v>630</v>
      </c>
      <c r="S11" s="153">
        <f t="shared" si="9"/>
        <v>88981.1</v>
      </c>
      <c r="T11" s="153">
        <f t="shared" si="9"/>
        <v>282781.2</v>
      </c>
      <c r="U11" s="240">
        <f t="shared" si="9"/>
        <v>0</v>
      </c>
      <c r="V11" s="172">
        <f>V15+V22+V45+V76+V88+V121+V163+V195+V228+V260+V288+V318+V345+V378+V394+V431+V469+V514+V538+V582+V612+V642+V670+V696+V739+V769+V802+V833+V873+V905+V933+V961+V981+V1017</f>
        <v>2587977.5577999996</v>
      </c>
      <c r="W11" s="153">
        <f t="shared" ref="W11:AD11" si="10">W15+W22+W45+W76+W88+W121+W163+W195+W228+W260+W288+W318+W345+W378+W394+W431+W469+W514+W538+W582+W612+W642+W670+W696+W739+W769+W802+W833+W873+W905+W933+W961+W981+W1017</f>
        <v>2196053.8041000003</v>
      </c>
      <c r="X11" s="153">
        <f t="shared" si="10"/>
        <v>0</v>
      </c>
      <c r="Y11" s="153">
        <f t="shared" si="10"/>
        <v>25493.476299999998</v>
      </c>
      <c r="Z11" s="153">
        <f t="shared" si="10"/>
        <v>1988.6088000000002</v>
      </c>
      <c r="AA11" s="153">
        <f t="shared" si="10"/>
        <v>630</v>
      </c>
      <c r="AB11" s="153">
        <f t="shared" si="10"/>
        <v>84650.610199999996</v>
      </c>
      <c r="AC11" s="153">
        <f t="shared" si="10"/>
        <v>279161.05839999998</v>
      </c>
      <c r="AD11" s="240">
        <f t="shared" si="10"/>
        <v>0</v>
      </c>
      <c r="AE11" s="156">
        <f t="shared" si="3"/>
        <v>-113065.44219999993</v>
      </c>
      <c r="AF11" s="153">
        <f t="shared" si="3"/>
        <v>-103636.49589999951</v>
      </c>
      <c r="AG11" s="153">
        <f t="shared" si="3"/>
        <v>0</v>
      </c>
      <c r="AH11" s="153">
        <f t="shared" si="3"/>
        <v>-711.52370000000155</v>
      </c>
      <c r="AI11" s="153">
        <f t="shared" si="3"/>
        <v>-766.79119999999989</v>
      </c>
      <c r="AJ11" s="153">
        <f t="shared" si="3"/>
        <v>0</v>
      </c>
      <c r="AK11" s="153">
        <f t="shared" si="3"/>
        <v>-4330.4898000000103</v>
      </c>
      <c r="AL11" s="153">
        <f t="shared" si="3"/>
        <v>-3620.1416000000318</v>
      </c>
      <c r="AM11" s="154">
        <f t="shared" si="3"/>
        <v>0</v>
      </c>
      <c r="AN11" s="156">
        <f t="shared" si="4"/>
        <v>95.814008062811297</v>
      </c>
      <c r="AO11" s="153">
        <f t="shared" si="4"/>
        <v>95.493458580053172</v>
      </c>
      <c r="AP11" s="153">
        <f t="shared" si="4"/>
        <v>0</v>
      </c>
      <c r="AQ11" s="153">
        <f t="shared" si="4"/>
        <v>97.284778858996361</v>
      </c>
      <c r="AR11" s="153">
        <f t="shared" si="4"/>
        <v>72.171329026638602</v>
      </c>
      <c r="AS11" s="153">
        <f t="shared" si="4"/>
        <v>100</v>
      </c>
      <c r="AT11" s="153">
        <f t="shared" si="4"/>
        <v>95.133247622247865</v>
      </c>
      <c r="AU11" s="153">
        <f t="shared" si="4"/>
        <v>98.719808247507245</v>
      </c>
      <c r="AV11" s="154">
        <f t="shared" si="4"/>
        <v>0</v>
      </c>
      <c r="AW11" s="147"/>
      <c r="AX11" s="236"/>
      <c r="AY11" s="237"/>
    </row>
    <row r="12" spans="1:51" ht="12.75" customHeight="1" x14ac:dyDescent="0.25">
      <c r="A12" s="158"/>
      <c r="B12" s="241">
        <v>4</v>
      </c>
      <c r="C12" s="242"/>
      <c r="D12" s="160"/>
      <c r="E12" s="161"/>
      <c r="F12" s="161"/>
      <c r="G12" s="161"/>
      <c r="H12" s="161"/>
      <c r="I12" s="161"/>
      <c r="J12" s="161"/>
      <c r="K12" s="161"/>
      <c r="L12" s="243"/>
      <c r="M12" s="244"/>
      <c r="N12" s="161">
        <v>0</v>
      </c>
      <c r="O12" s="161"/>
      <c r="P12" s="161">
        <v>0</v>
      </c>
      <c r="Q12" s="161"/>
      <c r="R12" s="161"/>
      <c r="S12" s="161"/>
      <c r="T12" s="161"/>
      <c r="U12" s="243"/>
      <c r="V12" s="244"/>
      <c r="W12" s="161">
        <v>0</v>
      </c>
      <c r="X12" s="161"/>
      <c r="Y12" s="161">
        <v>0</v>
      </c>
      <c r="Z12" s="161"/>
      <c r="AA12" s="161"/>
      <c r="AB12" s="161"/>
      <c r="AC12" s="161"/>
      <c r="AD12" s="243"/>
      <c r="AE12" s="160"/>
      <c r="AF12" s="161"/>
      <c r="AG12" s="161"/>
      <c r="AH12" s="161"/>
      <c r="AI12" s="161"/>
      <c r="AJ12" s="161"/>
      <c r="AK12" s="161"/>
      <c r="AL12" s="161"/>
      <c r="AM12" s="162"/>
      <c r="AN12" s="160"/>
      <c r="AO12" s="161"/>
      <c r="AP12" s="161"/>
      <c r="AQ12" s="161"/>
      <c r="AR12" s="161"/>
      <c r="AS12" s="161"/>
      <c r="AT12" s="161"/>
      <c r="AU12" s="161"/>
      <c r="AV12" s="162"/>
      <c r="AW12" s="165"/>
      <c r="AX12" s="245"/>
      <c r="AY12" s="246"/>
    </row>
    <row r="13" spans="1:51" ht="17.25" customHeight="1" x14ac:dyDescent="0.25">
      <c r="A13" s="158"/>
      <c r="B13" s="241">
        <v>5</v>
      </c>
      <c r="C13" s="239" t="s">
        <v>1289</v>
      </c>
      <c r="D13" s="156">
        <f>D14+D15</f>
        <v>434656.5</v>
      </c>
      <c r="E13" s="153">
        <f t="shared" ref="E13:L13" si="11">E14+E15</f>
        <v>372249.5</v>
      </c>
      <c r="F13" s="153">
        <f t="shared" si="11"/>
        <v>0</v>
      </c>
      <c r="G13" s="153">
        <f t="shared" si="11"/>
        <v>25527.1</v>
      </c>
      <c r="H13" s="153">
        <f t="shared" si="11"/>
        <v>15782.2</v>
      </c>
      <c r="I13" s="153">
        <f t="shared" si="11"/>
        <v>0</v>
      </c>
      <c r="J13" s="153">
        <f t="shared" si="11"/>
        <v>700</v>
      </c>
      <c r="K13" s="153">
        <f t="shared" si="11"/>
        <v>17641.7</v>
      </c>
      <c r="L13" s="240">
        <f t="shared" si="11"/>
        <v>2756</v>
      </c>
      <c r="M13" s="172">
        <f>M14+M15</f>
        <v>436163.3</v>
      </c>
      <c r="N13" s="153">
        <f t="shared" ref="N13:U13" si="12">N14+N15</f>
        <v>372249.5</v>
      </c>
      <c r="O13" s="153">
        <f t="shared" si="12"/>
        <v>0</v>
      </c>
      <c r="P13" s="153">
        <f t="shared" si="12"/>
        <v>26383.599999999999</v>
      </c>
      <c r="Q13" s="153">
        <f t="shared" si="12"/>
        <v>15782.2</v>
      </c>
      <c r="R13" s="153">
        <f t="shared" si="12"/>
        <v>0</v>
      </c>
      <c r="S13" s="153">
        <f t="shared" si="12"/>
        <v>700</v>
      </c>
      <c r="T13" s="153">
        <f t="shared" si="12"/>
        <v>17641.7</v>
      </c>
      <c r="U13" s="240">
        <f t="shared" si="12"/>
        <v>3406.3</v>
      </c>
      <c r="V13" s="172">
        <f>V14+V15</f>
        <v>429560.94020000001</v>
      </c>
      <c r="W13" s="153">
        <f t="shared" ref="W13:AD13" si="13">W14+W15</f>
        <v>371239.73019999999</v>
      </c>
      <c r="X13" s="153">
        <f t="shared" si="13"/>
        <v>0</v>
      </c>
      <c r="Y13" s="153">
        <f t="shared" si="13"/>
        <v>26383.599999999999</v>
      </c>
      <c r="Z13" s="153">
        <f t="shared" si="13"/>
        <v>11973.288</v>
      </c>
      <c r="AA13" s="153">
        <f t="shared" si="13"/>
        <v>0</v>
      </c>
      <c r="AB13" s="153">
        <f t="shared" si="13"/>
        <v>682.72199999999998</v>
      </c>
      <c r="AC13" s="153">
        <f t="shared" si="13"/>
        <v>17641.100000000002</v>
      </c>
      <c r="AD13" s="240">
        <f t="shared" si="13"/>
        <v>1640.5</v>
      </c>
      <c r="AE13" s="156">
        <f t="shared" ref="AE13:AM18" si="14">V13-M13</f>
        <v>-6602.3597999999765</v>
      </c>
      <c r="AF13" s="153">
        <f t="shared" si="14"/>
        <v>-1009.7698000000091</v>
      </c>
      <c r="AG13" s="153">
        <f t="shared" si="14"/>
        <v>0</v>
      </c>
      <c r="AH13" s="153">
        <f t="shared" si="14"/>
        <v>0</v>
      </c>
      <c r="AI13" s="153">
        <f t="shared" si="14"/>
        <v>-3808.9120000000003</v>
      </c>
      <c r="AJ13" s="153">
        <f t="shared" si="14"/>
        <v>0</v>
      </c>
      <c r="AK13" s="153">
        <f t="shared" si="14"/>
        <v>-17.27800000000002</v>
      </c>
      <c r="AL13" s="153">
        <f t="shared" si="14"/>
        <v>-0.59999999999854481</v>
      </c>
      <c r="AM13" s="154">
        <f t="shared" si="14"/>
        <v>-1765.8000000000002</v>
      </c>
      <c r="AN13" s="156">
        <f t="shared" ref="AN13:AV18" si="15">IF(M13=0,0,V13/M13*100)</f>
        <v>98.486264250109997</v>
      </c>
      <c r="AO13" s="153">
        <f t="shared" si="15"/>
        <v>99.728738440212823</v>
      </c>
      <c r="AP13" s="153">
        <f t="shared" si="15"/>
        <v>0</v>
      </c>
      <c r="AQ13" s="153">
        <f t="shared" si="15"/>
        <v>100</v>
      </c>
      <c r="AR13" s="153">
        <f t="shared" si="15"/>
        <v>75.865772832684925</v>
      </c>
      <c r="AS13" s="153">
        <f t="shared" si="15"/>
        <v>0</v>
      </c>
      <c r="AT13" s="153">
        <f t="shared" si="15"/>
        <v>97.531714285714287</v>
      </c>
      <c r="AU13" s="153">
        <f t="shared" si="15"/>
        <v>99.996598967219725</v>
      </c>
      <c r="AV13" s="154">
        <f t="shared" si="15"/>
        <v>48.160760942958632</v>
      </c>
      <c r="AW13" s="147"/>
      <c r="AX13" s="166"/>
      <c r="AY13" s="246"/>
    </row>
    <row r="14" spans="1:51" s="170" customFormat="1" ht="15.75" customHeight="1" x14ac:dyDescent="0.2">
      <c r="A14" s="158"/>
      <c r="B14" s="241">
        <v>6</v>
      </c>
      <c r="C14" s="239" t="s">
        <v>1287</v>
      </c>
      <c r="D14" s="156">
        <f>D16</f>
        <v>429620.7</v>
      </c>
      <c r="E14" s="153">
        <f t="shared" ref="E14:L14" si="16">E16</f>
        <v>367967.7</v>
      </c>
      <c r="F14" s="153">
        <f t="shared" si="16"/>
        <v>0</v>
      </c>
      <c r="G14" s="153">
        <f t="shared" si="16"/>
        <v>25527.1</v>
      </c>
      <c r="H14" s="153">
        <f t="shared" si="16"/>
        <v>15782.2</v>
      </c>
      <c r="I14" s="153">
        <f t="shared" si="16"/>
        <v>0</v>
      </c>
      <c r="J14" s="153">
        <f t="shared" si="16"/>
        <v>500</v>
      </c>
      <c r="K14" s="153">
        <f t="shared" si="16"/>
        <v>17087.7</v>
      </c>
      <c r="L14" s="240">
        <f t="shared" si="16"/>
        <v>2756</v>
      </c>
      <c r="M14" s="172">
        <f>M16</f>
        <v>431127.5</v>
      </c>
      <c r="N14" s="153">
        <f t="shared" ref="N14:U14" si="17">N16</f>
        <v>367967.7</v>
      </c>
      <c r="O14" s="153">
        <f t="shared" si="17"/>
        <v>0</v>
      </c>
      <c r="P14" s="153">
        <f t="shared" si="17"/>
        <v>26383.599999999999</v>
      </c>
      <c r="Q14" s="153">
        <f t="shared" si="17"/>
        <v>15782.2</v>
      </c>
      <c r="R14" s="153">
        <f t="shared" si="17"/>
        <v>0</v>
      </c>
      <c r="S14" s="153">
        <f t="shared" si="17"/>
        <v>500</v>
      </c>
      <c r="T14" s="153">
        <f t="shared" si="17"/>
        <v>17087.7</v>
      </c>
      <c r="U14" s="240">
        <f t="shared" si="17"/>
        <v>3406.3</v>
      </c>
      <c r="V14" s="172">
        <f>V16</f>
        <v>424548.0319</v>
      </c>
      <c r="W14" s="153">
        <f t="shared" ref="W14:AD14" si="18">W16</f>
        <v>366980.2219</v>
      </c>
      <c r="X14" s="153">
        <f t="shared" si="18"/>
        <v>0</v>
      </c>
      <c r="Y14" s="153">
        <f t="shared" si="18"/>
        <v>26383.599999999999</v>
      </c>
      <c r="Z14" s="153">
        <f t="shared" si="18"/>
        <v>11973.288</v>
      </c>
      <c r="AA14" s="153">
        <f t="shared" si="18"/>
        <v>0</v>
      </c>
      <c r="AB14" s="153">
        <f t="shared" si="18"/>
        <v>482.72199999999998</v>
      </c>
      <c r="AC14" s="153">
        <f t="shared" si="18"/>
        <v>17087.7</v>
      </c>
      <c r="AD14" s="240">
        <f t="shared" si="18"/>
        <v>1640.5</v>
      </c>
      <c r="AE14" s="156">
        <f t="shared" si="14"/>
        <v>-6579.4680999999982</v>
      </c>
      <c r="AF14" s="153">
        <f t="shared" si="14"/>
        <v>-987.47810000000754</v>
      </c>
      <c r="AG14" s="153">
        <f t="shared" si="14"/>
        <v>0</v>
      </c>
      <c r="AH14" s="153">
        <f t="shared" si="14"/>
        <v>0</v>
      </c>
      <c r="AI14" s="153">
        <f t="shared" si="14"/>
        <v>-3808.9120000000003</v>
      </c>
      <c r="AJ14" s="153">
        <f t="shared" si="14"/>
        <v>0</v>
      </c>
      <c r="AK14" s="153">
        <f t="shared" si="14"/>
        <v>-17.27800000000002</v>
      </c>
      <c r="AL14" s="153">
        <f t="shared" si="14"/>
        <v>0</v>
      </c>
      <c r="AM14" s="154">
        <f t="shared" si="14"/>
        <v>-1765.8000000000002</v>
      </c>
      <c r="AN14" s="156">
        <f t="shared" si="15"/>
        <v>98.473892734747835</v>
      </c>
      <c r="AO14" s="153">
        <f t="shared" si="15"/>
        <v>99.731640005359168</v>
      </c>
      <c r="AP14" s="153">
        <f t="shared" si="15"/>
        <v>0</v>
      </c>
      <c r="AQ14" s="153">
        <f t="shared" si="15"/>
        <v>100</v>
      </c>
      <c r="AR14" s="153">
        <f t="shared" si="15"/>
        <v>75.865772832684925</v>
      </c>
      <c r="AS14" s="153">
        <f t="shared" si="15"/>
        <v>0</v>
      </c>
      <c r="AT14" s="153">
        <f t="shared" si="15"/>
        <v>96.544399999999996</v>
      </c>
      <c r="AU14" s="153">
        <f t="shared" si="15"/>
        <v>100</v>
      </c>
      <c r="AV14" s="154">
        <f t="shared" si="15"/>
        <v>48.160760942958632</v>
      </c>
      <c r="AW14" s="147"/>
      <c r="AX14" s="245"/>
      <c r="AY14" s="246"/>
    </row>
    <row r="15" spans="1:51" s="170" customFormat="1" ht="15.75" customHeight="1" x14ac:dyDescent="0.2">
      <c r="A15" s="158"/>
      <c r="B15" s="241">
        <v>7</v>
      </c>
      <c r="C15" s="239" t="s">
        <v>1288</v>
      </c>
      <c r="D15" s="156">
        <f>D17+D18</f>
        <v>5035.8</v>
      </c>
      <c r="E15" s="153">
        <f t="shared" ref="E15:L15" si="19">E17+E18</f>
        <v>4281.8</v>
      </c>
      <c r="F15" s="153">
        <f t="shared" si="19"/>
        <v>0</v>
      </c>
      <c r="G15" s="153">
        <f t="shared" si="19"/>
        <v>0</v>
      </c>
      <c r="H15" s="153">
        <f t="shared" si="19"/>
        <v>0</v>
      </c>
      <c r="I15" s="153">
        <f t="shared" si="19"/>
        <v>0</v>
      </c>
      <c r="J15" s="153">
        <f t="shared" si="19"/>
        <v>200</v>
      </c>
      <c r="K15" s="153">
        <f t="shared" si="19"/>
        <v>554</v>
      </c>
      <c r="L15" s="240">
        <f t="shared" si="19"/>
        <v>0</v>
      </c>
      <c r="M15" s="172">
        <f>M17+M18</f>
        <v>5035.8</v>
      </c>
      <c r="N15" s="153">
        <f t="shared" ref="N15:U15" si="20">N17+N18</f>
        <v>4281.8</v>
      </c>
      <c r="O15" s="153">
        <f t="shared" si="20"/>
        <v>0</v>
      </c>
      <c r="P15" s="153">
        <f t="shared" si="20"/>
        <v>0</v>
      </c>
      <c r="Q15" s="153">
        <f t="shared" si="20"/>
        <v>0</v>
      </c>
      <c r="R15" s="153">
        <f t="shared" si="20"/>
        <v>0</v>
      </c>
      <c r="S15" s="153">
        <f t="shared" si="20"/>
        <v>200</v>
      </c>
      <c r="T15" s="153">
        <f t="shared" si="20"/>
        <v>554</v>
      </c>
      <c r="U15" s="240">
        <f t="shared" si="20"/>
        <v>0</v>
      </c>
      <c r="V15" s="172">
        <f>V17+V18</f>
        <v>5012.9083000000001</v>
      </c>
      <c r="W15" s="153">
        <f t="shared" ref="W15:AD15" si="21">W17+W18</f>
        <v>4259.5082999999995</v>
      </c>
      <c r="X15" s="153">
        <f t="shared" si="21"/>
        <v>0</v>
      </c>
      <c r="Y15" s="153">
        <f t="shared" si="21"/>
        <v>0</v>
      </c>
      <c r="Z15" s="153">
        <f t="shared" si="21"/>
        <v>0</v>
      </c>
      <c r="AA15" s="153">
        <f t="shared" si="21"/>
        <v>0</v>
      </c>
      <c r="AB15" s="153">
        <f t="shared" si="21"/>
        <v>200</v>
      </c>
      <c r="AC15" s="153">
        <f t="shared" si="21"/>
        <v>553.4</v>
      </c>
      <c r="AD15" s="240">
        <f t="shared" si="21"/>
        <v>0</v>
      </c>
      <c r="AE15" s="156">
        <f t="shared" si="14"/>
        <v>-22.891700000000128</v>
      </c>
      <c r="AF15" s="153">
        <f t="shared" si="14"/>
        <v>-22.291700000000674</v>
      </c>
      <c r="AG15" s="153">
        <f t="shared" si="14"/>
        <v>0</v>
      </c>
      <c r="AH15" s="153">
        <f t="shared" si="14"/>
        <v>0</v>
      </c>
      <c r="AI15" s="153">
        <f t="shared" si="14"/>
        <v>0</v>
      </c>
      <c r="AJ15" s="153">
        <f t="shared" si="14"/>
        <v>0</v>
      </c>
      <c r="AK15" s="153">
        <f t="shared" si="14"/>
        <v>0</v>
      </c>
      <c r="AL15" s="153">
        <f t="shared" si="14"/>
        <v>-0.60000000000002274</v>
      </c>
      <c r="AM15" s="154">
        <f t="shared" si="14"/>
        <v>0</v>
      </c>
      <c r="AN15" s="156">
        <f t="shared" si="15"/>
        <v>99.545420787163906</v>
      </c>
      <c r="AO15" s="153">
        <f t="shared" si="15"/>
        <v>99.479384838152157</v>
      </c>
      <c r="AP15" s="153">
        <f t="shared" si="15"/>
        <v>0</v>
      </c>
      <c r="AQ15" s="153">
        <f t="shared" si="15"/>
        <v>0</v>
      </c>
      <c r="AR15" s="153">
        <f t="shared" si="15"/>
        <v>0</v>
      </c>
      <c r="AS15" s="153">
        <f t="shared" si="15"/>
        <v>0</v>
      </c>
      <c r="AT15" s="153">
        <f t="shared" si="15"/>
        <v>100</v>
      </c>
      <c r="AU15" s="153">
        <f t="shared" si="15"/>
        <v>99.891696750902526</v>
      </c>
      <c r="AV15" s="154">
        <f t="shared" si="15"/>
        <v>0</v>
      </c>
      <c r="AW15" s="147"/>
      <c r="AX15" s="245"/>
      <c r="AY15" s="246"/>
    </row>
    <row r="16" spans="1:51" ht="12.75" customHeight="1" x14ac:dyDescent="0.25">
      <c r="A16" s="171">
        <v>1020</v>
      </c>
      <c r="B16" s="241">
        <v>8</v>
      </c>
      <c r="C16" s="242" t="s">
        <v>1290</v>
      </c>
      <c r="D16" s="156">
        <f t="shared" ref="D16:D18" si="22">SUM(E16:L16)</f>
        <v>429620.7</v>
      </c>
      <c r="E16" s="161">
        <v>367967.7</v>
      </c>
      <c r="F16" s="161">
        <v>0</v>
      </c>
      <c r="G16" s="161">
        <v>25527.1</v>
      </c>
      <c r="H16" s="161">
        <v>15782.2</v>
      </c>
      <c r="I16" s="161">
        <v>0</v>
      </c>
      <c r="J16" s="161">
        <v>500</v>
      </c>
      <c r="K16" s="161">
        <v>17087.7</v>
      </c>
      <c r="L16" s="243">
        <v>2756</v>
      </c>
      <c r="M16" s="172">
        <f t="shared" ref="M16:M18" si="23">SUM(N16:U16)</f>
        <v>431127.5</v>
      </c>
      <c r="N16" s="161">
        <v>367967.7</v>
      </c>
      <c r="O16" s="161">
        <v>0</v>
      </c>
      <c r="P16" s="161">
        <v>26383.599999999999</v>
      </c>
      <c r="Q16" s="161">
        <v>15782.2</v>
      </c>
      <c r="R16" s="161">
        <v>0</v>
      </c>
      <c r="S16" s="161">
        <v>500</v>
      </c>
      <c r="T16" s="161">
        <v>17087.7</v>
      </c>
      <c r="U16" s="243">
        <v>3406.3</v>
      </c>
      <c r="V16" s="172">
        <f t="shared" ref="V16:V18" si="24">SUM(W16:AD16)</f>
        <v>424548.0319</v>
      </c>
      <c r="W16" s="161">
        <v>366980.2219</v>
      </c>
      <c r="X16" s="161">
        <v>0</v>
      </c>
      <c r="Y16" s="161">
        <v>26383.599999999999</v>
      </c>
      <c r="Z16" s="161">
        <v>11973.288</v>
      </c>
      <c r="AA16" s="161">
        <v>0</v>
      </c>
      <c r="AB16" s="161">
        <v>482.72199999999998</v>
      </c>
      <c r="AC16" s="161">
        <v>17087.7</v>
      </c>
      <c r="AD16" s="243">
        <v>1640.5</v>
      </c>
      <c r="AE16" s="156">
        <f t="shared" si="14"/>
        <v>-6579.4680999999982</v>
      </c>
      <c r="AF16" s="161">
        <f t="shared" si="14"/>
        <v>-987.47810000000754</v>
      </c>
      <c r="AG16" s="161">
        <f t="shared" si="14"/>
        <v>0</v>
      </c>
      <c r="AH16" s="161">
        <f t="shared" si="14"/>
        <v>0</v>
      </c>
      <c r="AI16" s="161">
        <f t="shared" si="14"/>
        <v>-3808.9120000000003</v>
      </c>
      <c r="AJ16" s="161">
        <f t="shared" si="14"/>
        <v>0</v>
      </c>
      <c r="AK16" s="161">
        <f t="shared" si="14"/>
        <v>-17.27800000000002</v>
      </c>
      <c r="AL16" s="161">
        <f t="shared" si="14"/>
        <v>0</v>
      </c>
      <c r="AM16" s="162">
        <f t="shared" si="14"/>
        <v>-1765.8000000000002</v>
      </c>
      <c r="AN16" s="156">
        <f t="shared" si="15"/>
        <v>98.473892734747835</v>
      </c>
      <c r="AO16" s="161">
        <f t="shared" si="15"/>
        <v>99.731640005359168</v>
      </c>
      <c r="AP16" s="161">
        <f t="shared" si="15"/>
        <v>0</v>
      </c>
      <c r="AQ16" s="161">
        <f t="shared" si="15"/>
        <v>100</v>
      </c>
      <c r="AR16" s="161">
        <f t="shared" si="15"/>
        <v>75.865772832684925</v>
      </c>
      <c r="AS16" s="161">
        <f t="shared" si="15"/>
        <v>0</v>
      </c>
      <c r="AT16" s="161">
        <f t="shared" si="15"/>
        <v>96.544399999999996</v>
      </c>
      <c r="AU16" s="161">
        <f t="shared" si="15"/>
        <v>100</v>
      </c>
      <c r="AV16" s="162">
        <f t="shared" si="15"/>
        <v>48.160760942958632</v>
      </c>
      <c r="AW16" s="165"/>
      <c r="AX16" s="245"/>
      <c r="AY16" s="246"/>
    </row>
    <row r="17" spans="1:51" ht="12.75" customHeight="1" x14ac:dyDescent="0.25">
      <c r="A17" s="171">
        <v>1021</v>
      </c>
      <c r="B17" s="241">
        <v>9</v>
      </c>
      <c r="C17" s="242" t="s">
        <v>1291</v>
      </c>
      <c r="D17" s="156">
        <f t="shared" si="22"/>
        <v>3494</v>
      </c>
      <c r="E17" s="161">
        <v>2897.6</v>
      </c>
      <c r="F17" s="161">
        <v>0</v>
      </c>
      <c r="G17" s="161">
        <v>0</v>
      </c>
      <c r="H17" s="161">
        <v>0</v>
      </c>
      <c r="I17" s="161">
        <v>0</v>
      </c>
      <c r="J17" s="161">
        <v>200</v>
      </c>
      <c r="K17" s="161">
        <v>396.4</v>
      </c>
      <c r="L17" s="243">
        <v>0</v>
      </c>
      <c r="M17" s="172">
        <f t="shared" si="23"/>
        <v>3494</v>
      </c>
      <c r="N17" s="161">
        <v>2897.6</v>
      </c>
      <c r="O17" s="161">
        <v>0</v>
      </c>
      <c r="P17" s="161">
        <v>0</v>
      </c>
      <c r="Q17" s="161">
        <v>0</v>
      </c>
      <c r="R17" s="161">
        <v>0</v>
      </c>
      <c r="S17" s="161">
        <v>200</v>
      </c>
      <c r="T17" s="161">
        <v>396.4</v>
      </c>
      <c r="U17" s="243">
        <v>0</v>
      </c>
      <c r="V17" s="172">
        <f t="shared" si="24"/>
        <v>3494</v>
      </c>
      <c r="W17" s="161">
        <v>2897.6</v>
      </c>
      <c r="X17" s="161">
        <v>0</v>
      </c>
      <c r="Y17" s="161">
        <v>0</v>
      </c>
      <c r="Z17" s="161">
        <v>0</v>
      </c>
      <c r="AA17" s="161">
        <v>0</v>
      </c>
      <c r="AB17" s="161">
        <v>200</v>
      </c>
      <c r="AC17" s="161">
        <v>396.4</v>
      </c>
      <c r="AD17" s="243">
        <v>0</v>
      </c>
      <c r="AE17" s="156">
        <f t="shared" si="14"/>
        <v>0</v>
      </c>
      <c r="AF17" s="161">
        <f t="shared" si="14"/>
        <v>0</v>
      </c>
      <c r="AG17" s="161">
        <f t="shared" si="14"/>
        <v>0</v>
      </c>
      <c r="AH17" s="161">
        <f t="shared" si="14"/>
        <v>0</v>
      </c>
      <c r="AI17" s="161">
        <f t="shared" si="14"/>
        <v>0</v>
      </c>
      <c r="AJ17" s="161">
        <f t="shared" si="14"/>
        <v>0</v>
      </c>
      <c r="AK17" s="161">
        <f t="shared" si="14"/>
        <v>0</v>
      </c>
      <c r="AL17" s="161">
        <f t="shared" si="14"/>
        <v>0</v>
      </c>
      <c r="AM17" s="162">
        <f t="shared" si="14"/>
        <v>0</v>
      </c>
      <c r="AN17" s="156">
        <f t="shared" si="15"/>
        <v>100</v>
      </c>
      <c r="AO17" s="161">
        <f t="shared" si="15"/>
        <v>100</v>
      </c>
      <c r="AP17" s="161">
        <f t="shared" si="15"/>
        <v>0</v>
      </c>
      <c r="AQ17" s="161">
        <f t="shared" si="15"/>
        <v>0</v>
      </c>
      <c r="AR17" s="161">
        <f t="shared" si="15"/>
        <v>0</v>
      </c>
      <c r="AS17" s="161">
        <f t="shared" si="15"/>
        <v>0</v>
      </c>
      <c r="AT17" s="161">
        <f t="shared" si="15"/>
        <v>100</v>
      </c>
      <c r="AU17" s="161">
        <f t="shared" si="15"/>
        <v>100</v>
      </c>
      <c r="AV17" s="162">
        <f t="shared" si="15"/>
        <v>0</v>
      </c>
      <c r="AW17" s="165"/>
      <c r="AX17" s="245"/>
      <c r="AY17" s="246"/>
    </row>
    <row r="18" spans="1:51" ht="12.75" customHeight="1" x14ac:dyDescent="0.25">
      <c r="A18" s="171">
        <v>1022</v>
      </c>
      <c r="B18" s="241">
        <v>10</v>
      </c>
      <c r="C18" s="242" t="s">
        <v>1292</v>
      </c>
      <c r="D18" s="156">
        <f t="shared" si="22"/>
        <v>1541.8</v>
      </c>
      <c r="E18" s="161">
        <v>1384.2</v>
      </c>
      <c r="F18" s="161">
        <v>0</v>
      </c>
      <c r="G18" s="161">
        <v>0</v>
      </c>
      <c r="H18" s="161">
        <v>0</v>
      </c>
      <c r="I18" s="161">
        <v>0</v>
      </c>
      <c r="J18" s="161">
        <v>0</v>
      </c>
      <c r="K18" s="161">
        <v>157.6</v>
      </c>
      <c r="L18" s="243">
        <v>0</v>
      </c>
      <c r="M18" s="172">
        <f t="shared" si="23"/>
        <v>1541.8</v>
      </c>
      <c r="N18" s="161">
        <v>1384.2</v>
      </c>
      <c r="O18" s="161">
        <v>0</v>
      </c>
      <c r="P18" s="161">
        <v>0</v>
      </c>
      <c r="Q18" s="161">
        <v>0</v>
      </c>
      <c r="R18" s="161">
        <v>0</v>
      </c>
      <c r="S18" s="161">
        <v>0</v>
      </c>
      <c r="T18" s="161">
        <v>157.6</v>
      </c>
      <c r="U18" s="243">
        <v>0</v>
      </c>
      <c r="V18" s="172">
        <f t="shared" si="24"/>
        <v>1518.9083000000001</v>
      </c>
      <c r="W18" s="161">
        <v>1361.9083000000001</v>
      </c>
      <c r="X18" s="161">
        <v>0</v>
      </c>
      <c r="Y18" s="161">
        <v>0</v>
      </c>
      <c r="Z18" s="161">
        <v>0</v>
      </c>
      <c r="AA18" s="161">
        <v>0</v>
      </c>
      <c r="AB18" s="161">
        <v>0</v>
      </c>
      <c r="AC18" s="161">
        <v>157</v>
      </c>
      <c r="AD18" s="243">
        <v>0</v>
      </c>
      <c r="AE18" s="156">
        <f t="shared" si="14"/>
        <v>-22.891699999999901</v>
      </c>
      <c r="AF18" s="161">
        <f t="shared" si="14"/>
        <v>-22.291699999999992</v>
      </c>
      <c r="AG18" s="161">
        <f t="shared" si="14"/>
        <v>0</v>
      </c>
      <c r="AH18" s="161">
        <f t="shared" si="14"/>
        <v>0</v>
      </c>
      <c r="AI18" s="161">
        <f t="shared" si="14"/>
        <v>0</v>
      </c>
      <c r="AJ18" s="161">
        <f t="shared" si="14"/>
        <v>0</v>
      </c>
      <c r="AK18" s="161">
        <f t="shared" si="14"/>
        <v>0</v>
      </c>
      <c r="AL18" s="161">
        <f t="shared" si="14"/>
        <v>-0.59999999999999432</v>
      </c>
      <c r="AM18" s="162">
        <f t="shared" si="14"/>
        <v>0</v>
      </c>
      <c r="AN18" s="156">
        <f t="shared" si="15"/>
        <v>98.515261382799338</v>
      </c>
      <c r="AO18" s="161">
        <f t="shared" si="15"/>
        <v>98.38956075711603</v>
      </c>
      <c r="AP18" s="161">
        <f t="shared" si="15"/>
        <v>0</v>
      </c>
      <c r="AQ18" s="161">
        <f t="shared" si="15"/>
        <v>0</v>
      </c>
      <c r="AR18" s="161">
        <f t="shared" si="15"/>
        <v>0</v>
      </c>
      <c r="AS18" s="161">
        <f t="shared" si="15"/>
        <v>0</v>
      </c>
      <c r="AT18" s="161">
        <f t="shared" si="15"/>
        <v>0</v>
      </c>
      <c r="AU18" s="161">
        <f t="shared" si="15"/>
        <v>99.619289340101531</v>
      </c>
      <c r="AV18" s="162">
        <f t="shared" si="15"/>
        <v>0</v>
      </c>
      <c r="AW18" s="165"/>
      <c r="AX18" s="245"/>
      <c r="AY18" s="246"/>
    </row>
    <row r="19" spans="1:51" ht="12.75" customHeight="1" x14ac:dyDescent="0.25">
      <c r="A19" s="158"/>
      <c r="B19" s="241">
        <v>11</v>
      </c>
      <c r="C19" s="242"/>
      <c r="D19" s="160"/>
      <c r="E19" s="161"/>
      <c r="F19" s="161"/>
      <c r="G19" s="161"/>
      <c r="H19" s="161"/>
      <c r="I19" s="161"/>
      <c r="J19" s="161"/>
      <c r="K19" s="161"/>
      <c r="L19" s="243">
        <v>0</v>
      </c>
      <c r="M19" s="244"/>
      <c r="N19" s="161">
        <v>0</v>
      </c>
      <c r="O19" s="161"/>
      <c r="P19" s="161">
        <v>0</v>
      </c>
      <c r="Q19" s="161"/>
      <c r="R19" s="161"/>
      <c r="S19" s="161"/>
      <c r="T19" s="161"/>
      <c r="U19" s="243">
        <v>0</v>
      </c>
      <c r="V19" s="244"/>
      <c r="W19" s="161">
        <v>0</v>
      </c>
      <c r="X19" s="161"/>
      <c r="Y19" s="161">
        <v>0</v>
      </c>
      <c r="Z19" s="161"/>
      <c r="AA19" s="161"/>
      <c r="AB19" s="161"/>
      <c r="AC19" s="161"/>
      <c r="AD19" s="243"/>
      <c r="AE19" s="160"/>
      <c r="AF19" s="161"/>
      <c r="AG19" s="161"/>
      <c r="AH19" s="161"/>
      <c r="AI19" s="161"/>
      <c r="AJ19" s="161"/>
      <c r="AK19" s="161"/>
      <c r="AL19" s="161"/>
      <c r="AM19" s="162"/>
      <c r="AN19" s="160"/>
      <c r="AO19" s="161"/>
      <c r="AP19" s="161"/>
      <c r="AQ19" s="161"/>
      <c r="AR19" s="161"/>
      <c r="AS19" s="161"/>
      <c r="AT19" s="161"/>
      <c r="AU19" s="161"/>
      <c r="AV19" s="162"/>
      <c r="AW19" s="165"/>
      <c r="AX19" s="245"/>
      <c r="AY19" s="246"/>
    </row>
    <row r="20" spans="1:51" ht="15" customHeight="1" x14ac:dyDescent="0.25">
      <c r="A20" s="158"/>
      <c r="B20" s="241">
        <v>12</v>
      </c>
      <c r="C20" s="239" t="s">
        <v>1293</v>
      </c>
      <c r="D20" s="156">
        <f>D21+D22</f>
        <v>2614237.2999999998</v>
      </c>
      <c r="E20" s="153">
        <f t="shared" ref="E20:L20" si="25">E21+E22</f>
        <v>2298326.6</v>
      </c>
      <c r="F20" s="153">
        <f t="shared" si="25"/>
        <v>0</v>
      </c>
      <c r="G20" s="153">
        <f t="shared" si="25"/>
        <v>66427.199999999997</v>
      </c>
      <c r="H20" s="153">
        <f t="shared" si="25"/>
        <v>46372</v>
      </c>
      <c r="I20" s="153">
        <f t="shared" si="25"/>
        <v>0</v>
      </c>
      <c r="J20" s="153">
        <f t="shared" si="25"/>
        <v>2400</v>
      </c>
      <c r="K20" s="153">
        <f t="shared" si="25"/>
        <v>185761.4</v>
      </c>
      <c r="L20" s="240">
        <f t="shared" si="25"/>
        <v>14950.1</v>
      </c>
      <c r="M20" s="172">
        <f>M21+M22</f>
        <v>2626558.7999999998</v>
      </c>
      <c r="N20" s="153">
        <f t="shared" ref="N20:U20" si="26">N21+N22</f>
        <v>2303738.6</v>
      </c>
      <c r="O20" s="153">
        <f t="shared" si="26"/>
        <v>0</v>
      </c>
      <c r="P20" s="153">
        <f t="shared" si="26"/>
        <v>66427.199999999997</v>
      </c>
      <c r="Q20" s="153">
        <f t="shared" si="26"/>
        <v>46372</v>
      </c>
      <c r="R20" s="153">
        <f t="shared" si="26"/>
        <v>0</v>
      </c>
      <c r="S20" s="153">
        <f t="shared" si="26"/>
        <v>2400</v>
      </c>
      <c r="T20" s="153">
        <f t="shared" si="26"/>
        <v>185761.4</v>
      </c>
      <c r="U20" s="240">
        <f t="shared" si="26"/>
        <v>21859.599999999999</v>
      </c>
      <c r="V20" s="172">
        <f>V21+V22</f>
        <v>2476102.9201999996</v>
      </c>
      <c r="W20" s="153">
        <f t="shared" ref="W20:AD20" si="27">W21+W22</f>
        <v>2188525.0598999998</v>
      </c>
      <c r="X20" s="153">
        <f t="shared" si="27"/>
        <v>0</v>
      </c>
      <c r="Y20" s="153">
        <f t="shared" si="27"/>
        <v>62869.560399999995</v>
      </c>
      <c r="Z20" s="153">
        <f t="shared" si="27"/>
        <v>40172.472399999999</v>
      </c>
      <c r="AA20" s="153">
        <f t="shared" si="27"/>
        <v>0</v>
      </c>
      <c r="AB20" s="153">
        <f t="shared" si="27"/>
        <v>305.38159999999999</v>
      </c>
      <c r="AC20" s="153">
        <f t="shared" si="27"/>
        <v>172169.5459</v>
      </c>
      <c r="AD20" s="240">
        <f t="shared" si="27"/>
        <v>12060.9</v>
      </c>
      <c r="AE20" s="156">
        <f t="shared" ref="AE20:AM41" si="28">V20-M20</f>
        <v>-150455.87980000023</v>
      </c>
      <c r="AF20" s="153">
        <f t="shared" si="28"/>
        <v>-115213.54010000033</v>
      </c>
      <c r="AG20" s="153">
        <f t="shared" si="28"/>
        <v>0</v>
      </c>
      <c r="AH20" s="153">
        <f t="shared" si="28"/>
        <v>-3557.6396000000022</v>
      </c>
      <c r="AI20" s="153">
        <f t="shared" si="28"/>
        <v>-6199.5276000000013</v>
      </c>
      <c r="AJ20" s="153">
        <f t="shared" si="28"/>
        <v>0</v>
      </c>
      <c r="AK20" s="153">
        <f t="shared" si="28"/>
        <v>-2094.6183999999998</v>
      </c>
      <c r="AL20" s="153">
        <f t="shared" si="28"/>
        <v>-13591.854099999997</v>
      </c>
      <c r="AM20" s="154">
        <f t="shared" si="28"/>
        <v>-9798.6999999999989</v>
      </c>
      <c r="AN20" s="156">
        <f t="shared" ref="AN20:AV41" si="29">IF(M20=0,0,V20/M20*100)</f>
        <v>94.271749035277637</v>
      </c>
      <c r="AO20" s="153">
        <f t="shared" si="29"/>
        <v>94.99884491669323</v>
      </c>
      <c r="AP20" s="153">
        <f t="shared" si="29"/>
        <v>0</v>
      </c>
      <c r="AQ20" s="153">
        <f t="shared" si="29"/>
        <v>94.644302936146644</v>
      </c>
      <c r="AR20" s="153">
        <f t="shared" si="29"/>
        <v>86.63088156646252</v>
      </c>
      <c r="AS20" s="153">
        <f t="shared" si="29"/>
        <v>0</v>
      </c>
      <c r="AT20" s="153">
        <f t="shared" si="29"/>
        <v>12.724233333333332</v>
      </c>
      <c r="AU20" s="153">
        <f t="shared" si="29"/>
        <v>92.683165555384491</v>
      </c>
      <c r="AV20" s="154">
        <f t="shared" si="29"/>
        <v>55.174385624622587</v>
      </c>
      <c r="AW20" s="147"/>
      <c r="AX20" s="245"/>
      <c r="AY20" s="246"/>
    </row>
    <row r="21" spans="1:51" s="170" customFormat="1" ht="15.75" customHeight="1" x14ac:dyDescent="0.2">
      <c r="A21" s="158"/>
      <c r="B21" s="241">
        <v>13</v>
      </c>
      <c r="C21" s="239" t="s">
        <v>1287</v>
      </c>
      <c r="D21" s="156">
        <f>D23</f>
        <v>2460022.6999999997</v>
      </c>
      <c r="E21" s="153">
        <f t="shared" ref="E21:L21" si="30">E23</f>
        <v>2162041.5</v>
      </c>
      <c r="F21" s="153">
        <f t="shared" si="30"/>
        <v>0</v>
      </c>
      <c r="G21" s="153">
        <f t="shared" si="30"/>
        <v>65008.3</v>
      </c>
      <c r="H21" s="153">
        <f t="shared" si="30"/>
        <v>46372</v>
      </c>
      <c r="I21" s="153">
        <f t="shared" si="30"/>
        <v>0</v>
      </c>
      <c r="J21" s="153">
        <f t="shared" si="30"/>
        <v>2400</v>
      </c>
      <c r="K21" s="153">
        <f t="shared" si="30"/>
        <v>169250.8</v>
      </c>
      <c r="L21" s="240">
        <f t="shared" si="30"/>
        <v>14950.1</v>
      </c>
      <c r="M21" s="172">
        <f>M23</f>
        <v>2472344.1999999997</v>
      </c>
      <c r="N21" s="153">
        <f t="shared" ref="N21:U21" si="31">N23</f>
        <v>2167453.5</v>
      </c>
      <c r="O21" s="153">
        <f t="shared" si="31"/>
        <v>0</v>
      </c>
      <c r="P21" s="153">
        <f t="shared" si="31"/>
        <v>65008.3</v>
      </c>
      <c r="Q21" s="153">
        <f t="shared" si="31"/>
        <v>46372</v>
      </c>
      <c r="R21" s="153">
        <f t="shared" si="31"/>
        <v>0</v>
      </c>
      <c r="S21" s="153">
        <f t="shared" si="31"/>
        <v>2400</v>
      </c>
      <c r="T21" s="153">
        <f t="shared" si="31"/>
        <v>169250.8</v>
      </c>
      <c r="U21" s="240">
        <f t="shared" si="31"/>
        <v>21859.599999999999</v>
      </c>
      <c r="V21" s="172">
        <f>V23</f>
        <v>2336593.9708999996</v>
      </c>
      <c r="W21" s="153">
        <f t="shared" ref="W21:AD21" si="32">W23</f>
        <v>2066500.1876999999</v>
      </c>
      <c r="X21" s="153">
        <f t="shared" si="32"/>
        <v>0</v>
      </c>
      <c r="Y21" s="153">
        <f t="shared" si="32"/>
        <v>61810.669199999997</v>
      </c>
      <c r="Z21" s="153">
        <f t="shared" si="32"/>
        <v>40172.472399999999</v>
      </c>
      <c r="AA21" s="153">
        <f t="shared" si="32"/>
        <v>0</v>
      </c>
      <c r="AB21" s="153">
        <f t="shared" si="32"/>
        <v>305.38159999999999</v>
      </c>
      <c r="AC21" s="153">
        <f t="shared" si="32"/>
        <v>155744.35999999999</v>
      </c>
      <c r="AD21" s="240">
        <f t="shared" si="32"/>
        <v>12060.9</v>
      </c>
      <c r="AE21" s="156">
        <f t="shared" si="28"/>
        <v>-135750.22910000011</v>
      </c>
      <c r="AF21" s="153">
        <f t="shared" si="28"/>
        <v>-100953.31230000011</v>
      </c>
      <c r="AG21" s="153">
        <f t="shared" si="28"/>
        <v>0</v>
      </c>
      <c r="AH21" s="153">
        <f t="shared" si="28"/>
        <v>-3197.6308000000063</v>
      </c>
      <c r="AI21" s="153">
        <f t="shared" si="28"/>
        <v>-6199.5276000000013</v>
      </c>
      <c r="AJ21" s="153">
        <f t="shared" si="28"/>
        <v>0</v>
      </c>
      <c r="AK21" s="153">
        <f t="shared" si="28"/>
        <v>-2094.6183999999998</v>
      </c>
      <c r="AL21" s="153">
        <f t="shared" si="28"/>
        <v>-13506.440000000002</v>
      </c>
      <c r="AM21" s="154">
        <f t="shared" si="28"/>
        <v>-9798.6999999999989</v>
      </c>
      <c r="AN21" s="156">
        <f t="shared" si="29"/>
        <v>94.509250406961939</v>
      </c>
      <c r="AO21" s="153">
        <f t="shared" si="29"/>
        <v>95.34230781421607</v>
      </c>
      <c r="AP21" s="153">
        <f t="shared" si="29"/>
        <v>0</v>
      </c>
      <c r="AQ21" s="153">
        <f t="shared" si="29"/>
        <v>95.081196093421909</v>
      </c>
      <c r="AR21" s="153">
        <f t="shared" si="29"/>
        <v>86.63088156646252</v>
      </c>
      <c r="AS21" s="153">
        <f t="shared" si="29"/>
        <v>0</v>
      </c>
      <c r="AT21" s="153">
        <f t="shared" si="29"/>
        <v>12.724233333333332</v>
      </c>
      <c r="AU21" s="153">
        <f t="shared" si="29"/>
        <v>92.019866375816235</v>
      </c>
      <c r="AV21" s="154">
        <f t="shared" si="29"/>
        <v>55.174385624622587</v>
      </c>
      <c r="AW21" s="147"/>
      <c r="AX21" s="245"/>
      <c r="AY21" s="246"/>
    </row>
    <row r="22" spans="1:51" s="170" customFormat="1" ht="16.5" customHeight="1" x14ac:dyDescent="0.2">
      <c r="A22" s="158"/>
      <c r="B22" s="241">
        <v>14</v>
      </c>
      <c r="C22" s="239" t="s">
        <v>1288</v>
      </c>
      <c r="D22" s="156">
        <f>SUM(D24:D41)</f>
        <v>154214.60000000003</v>
      </c>
      <c r="E22" s="153">
        <f t="shared" ref="E22:L22" si="33">SUM(E24:E41)</f>
        <v>136285.09999999998</v>
      </c>
      <c r="F22" s="153">
        <f t="shared" si="33"/>
        <v>0</v>
      </c>
      <c r="G22" s="153">
        <f t="shared" si="33"/>
        <v>1418.9</v>
      </c>
      <c r="H22" s="153">
        <f t="shared" si="33"/>
        <v>0</v>
      </c>
      <c r="I22" s="153">
        <f t="shared" si="33"/>
        <v>0</v>
      </c>
      <c r="J22" s="153">
        <f t="shared" si="33"/>
        <v>0</v>
      </c>
      <c r="K22" s="153">
        <f t="shared" si="33"/>
        <v>16510.600000000002</v>
      </c>
      <c r="L22" s="240">
        <f t="shared" si="33"/>
        <v>0</v>
      </c>
      <c r="M22" s="172">
        <f>SUM(M24:M41)</f>
        <v>154214.60000000003</v>
      </c>
      <c r="N22" s="153">
        <f t="shared" ref="N22:U22" si="34">SUM(N24:N41)</f>
        <v>136285.09999999998</v>
      </c>
      <c r="O22" s="153">
        <f t="shared" si="34"/>
        <v>0</v>
      </c>
      <c r="P22" s="153">
        <f t="shared" si="34"/>
        <v>1418.9</v>
      </c>
      <c r="Q22" s="153">
        <f t="shared" si="34"/>
        <v>0</v>
      </c>
      <c r="R22" s="153">
        <f t="shared" si="34"/>
        <v>0</v>
      </c>
      <c r="S22" s="153">
        <f t="shared" si="34"/>
        <v>0</v>
      </c>
      <c r="T22" s="153">
        <f t="shared" si="34"/>
        <v>16510.600000000002</v>
      </c>
      <c r="U22" s="240">
        <f t="shared" si="34"/>
        <v>0</v>
      </c>
      <c r="V22" s="172">
        <f>SUM(V24:V41)</f>
        <v>139508.94929999998</v>
      </c>
      <c r="W22" s="153">
        <f t="shared" ref="W22:AD22" si="35">SUM(W24:W41)</f>
        <v>122024.87219999998</v>
      </c>
      <c r="X22" s="153">
        <f t="shared" si="35"/>
        <v>0</v>
      </c>
      <c r="Y22" s="153">
        <f t="shared" si="35"/>
        <v>1058.8912</v>
      </c>
      <c r="Z22" s="153">
        <f t="shared" si="35"/>
        <v>0</v>
      </c>
      <c r="AA22" s="153">
        <f t="shared" si="35"/>
        <v>0</v>
      </c>
      <c r="AB22" s="153">
        <f t="shared" si="35"/>
        <v>0</v>
      </c>
      <c r="AC22" s="153">
        <f t="shared" si="35"/>
        <v>16425.1859</v>
      </c>
      <c r="AD22" s="240">
        <f t="shared" si="35"/>
        <v>0</v>
      </c>
      <c r="AE22" s="156">
        <f t="shared" si="28"/>
        <v>-14705.650700000057</v>
      </c>
      <c r="AF22" s="153">
        <f t="shared" si="28"/>
        <v>-14260.227799999993</v>
      </c>
      <c r="AG22" s="153">
        <f t="shared" si="28"/>
        <v>0</v>
      </c>
      <c r="AH22" s="153">
        <f t="shared" si="28"/>
        <v>-360.00880000000006</v>
      </c>
      <c r="AI22" s="153">
        <f t="shared" si="28"/>
        <v>0</v>
      </c>
      <c r="AJ22" s="153">
        <f t="shared" si="28"/>
        <v>0</v>
      </c>
      <c r="AK22" s="153">
        <f t="shared" si="28"/>
        <v>0</v>
      </c>
      <c r="AL22" s="153">
        <f t="shared" si="28"/>
        <v>-85.414100000001781</v>
      </c>
      <c r="AM22" s="154">
        <f t="shared" si="28"/>
        <v>0</v>
      </c>
      <c r="AN22" s="156">
        <f t="shared" si="29"/>
        <v>90.464164417636169</v>
      </c>
      <c r="AO22" s="153">
        <f t="shared" si="29"/>
        <v>89.53647331953384</v>
      </c>
      <c r="AP22" s="153">
        <f t="shared" si="29"/>
        <v>0</v>
      </c>
      <c r="AQ22" s="153">
        <f t="shared" si="29"/>
        <v>74.627612939601093</v>
      </c>
      <c r="AR22" s="153">
        <f t="shared" si="29"/>
        <v>0</v>
      </c>
      <c r="AS22" s="153">
        <f t="shared" si="29"/>
        <v>0</v>
      </c>
      <c r="AT22" s="153">
        <f t="shared" si="29"/>
        <v>0</v>
      </c>
      <c r="AU22" s="153">
        <f t="shared" si="29"/>
        <v>99.482671132484583</v>
      </c>
      <c r="AV22" s="154">
        <f t="shared" si="29"/>
        <v>0</v>
      </c>
      <c r="AW22" s="147"/>
      <c r="AX22" s="245"/>
      <c r="AY22" s="246"/>
    </row>
    <row r="23" spans="1:51" ht="12.75" customHeight="1" x14ac:dyDescent="0.25">
      <c r="A23" s="171">
        <v>1001</v>
      </c>
      <c r="B23" s="241">
        <v>15</v>
      </c>
      <c r="C23" s="242" t="s">
        <v>1290</v>
      </c>
      <c r="D23" s="156">
        <f t="shared" ref="D23:D41" si="36">SUM(E23:L23)</f>
        <v>2460022.6999999997</v>
      </c>
      <c r="E23" s="161">
        <v>2162041.5</v>
      </c>
      <c r="F23" s="161">
        <v>0</v>
      </c>
      <c r="G23" s="161">
        <v>65008.3</v>
      </c>
      <c r="H23" s="161">
        <v>46372</v>
      </c>
      <c r="I23" s="161">
        <v>0</v>
      </c>
      <c r="J23" s="161">
        <v>2400</v>
      </c>
      <c r="K23" s="161">
        <v>169250.8</v>
      </c>
      <c r="L23" s="243">
        <v>14950.1</v>
      </c>
      <c r="M23" s="172">
        <f t="shared" ref="M23:M41" si="37">SUM(N23:U23)</f>
        <v>2472344.1999999997</v>
      </c>
      <c r="N23" s="161">
        <v>2167453.5</v>
      </c>
      <c r="O23" s="161">
        <v>0</v>
      </c>
      <c r="P23" s="161">
        <v>65008.3</v>
      </c>
      <c r="Q23" s="161">
        <v>46372</v>
      </c>
      <c r="R23" s="161">
        <v>0</v>
      </c>
      <c r="S23" s="161">
        <v>2400</v>
      </c>
      <c r="T23" s="161">
        <v>169250.8</v>
      </c>
      <c r="U23" s="243">
        <v>21859.599999999999</v>
      </c>
      <c r="V23" s="172">
        <f t="shared" ref="V23:V41" si="38">SUM(W23:AD23)</f>
        <v>2336593.9708999996</v>
      </c>
      <c r="W23" s="161">
        <v>2066500.1876999999</v>
      </c>
      <c r="X23" s="161">
        <v>0</v>
      </c>
      <c r="Y23" s="161">
        <v>61810.669199999997</v>
      </c>
      <c r="Z23" s="161">
        <v>40172.472399999999</v>
      </c>
      <c r="AA23" s="161">
        <v>0</v>
      </c>
      <c r="AB23" s="161">
        <v>305.38159999999999</v>
      </c>
      <c r="AC23" s="161">
        <v>155744.35999999999</v>
      </c>
      <c r="AD23" s="243">
        <v>12060.9</v>
      </c>
      <c r="AE23" s="156">
        <f t="shared" si="28"/>
        <v>-135750.22910000011</v>
      </c>
      <c r="AF23" s="161">
        <f t="shared" si="28"/>
        <v>-100953.31230000011</v>
      </c>
      <c r="AG23" s="161">
        <f t="shared" si="28"/>
        <v>0</v>
      </c>
      <c r="AH23" s="161">
        <f t="shared" si="28"/>
        <v>-3197.6308000000063</v>
      </c>
      <c r="AI23" s="161">
        <f t="shared" si="28"/>
        <v>-6199.5276000000013</v>
      </c>
      <c r="AJ23" s="161">
        <f t="shared" si="28"/>
        <v>0</v>
      </c>
      <c r="AK23" s="161">
        <f t="shared" si="28"/>
        <v>-2094.6183999999998</v>
      </c>
      <c r="AL23" s="161">
        <f t="shared" si="28"/>
        <v>-13506.440000000002</v>
      </c>
      <c r="AM23" s="162">
        <f t="shared" si="28"/>
        <v>-9798.6999999999989</v>
      </c>
      <c r="AN23" s="156">
        <f t="shared" si="29"/>
        <v>94.509250406961939</v>
      </c>
      <c r="AO23" s="161">
        <f t="shared" si="29"/>
        <v>95.34230781421607</v>
      </c>
      <c r="AP23" s="161">
        <f t="shared" si="29"/>
        <v>0</v>
      </c>
      <c r="AQ23" s="161">
        <f t="shared" si="29"/>
        <v>95.081196093421909</v>
      </c>
      <c r="AR23" s="161">
        <f t="shared" si="29"/>
        <v>86.63088156646252</v>
      </c>
      <c r="AS23" s="161">
        <f t="shared" si="29"/>
        <v>0</v>
      </c>
      <c r="AT23" s="161">
        <f t="shared" si="29"/>
        <v>12.724233333333332</v>
      </c>
      <c r="AU23" s="161">
        <f t="shared" si="29"/>
        <v>92.019866375816235</v>
      </c>
      <c r="AV23" s="162">
        <f t="shared" si="29"/>
        <v>55.174385624622587</v>
      </c>
      <c r="AW23" s="165"/>
      <c r="AX23" s="245"/>
      <c r="AY23" s="246"/>
    </row>
    <row r="24" spans="1:51" ht="12.75" customHeight="1" x14ac:dyDescent="0.25">
      <c r="A24" s="171">
        <v>1002</v>
      </c>
      <c r="B24" s="241">
        <v>16</v>
      </c>
      <c r="C24" s="242" t="s">
        <v>1294</v>
      </c>
      <c r="D24" s="156">
        <f t="shared" si="36"/>
        <v>13639</v>
      </c>
      <c r="E24" s="161">
        <v>12334.7</v>
      </c>
      <c r="F24" s="161">
        <v>0</v>
      </c>
      <c r="G24" s="161">
        <v>0</v>
      </c>
      <c r="H24" s="161">
        <v>0</v>
      </c>
      <c r="I24" s="161">
        <v>0</v>
      </c>
      <c r="J24" s="161">
        <v>0</v>
      </c>
      <c r="K24" s="161">
        <v>1304.3</v>
      </c>
      <c r="L24" s="243">
        <v>0</v>
      </c>
      <c r="M24" s="172">
        <f t="shared" si="37"/>
        <v>13639</v>
      </c>
      <c r="N24" s="161">
        <v>12334.7</v>
      </c>
      <c r="O24" s="161">
        <v>0</v>
      </c>
      <c r="P24" s="161">
        <v>0</v>
      </c>
      <c r="Q24" s="161">
        <v>0</v>
      </c>
      <c r="R24" s="161">
        <v>0</v>
      </c>
      <c r="S24" s="161">
        <v>0</v>
      </c>
      <c r="T24" s="161">
        <v>1304.3</v>
      </c>
      <c r="U24" s="243">
        <v>0</v>
      </c>
      <c r="V24" s="172">
        <f t="shared" si="38"/>
        <v>10532.823200000001</v>
      </c>
      <c r="W24" s="161">
        <v>9228.5239000000001</v>
      </c>
      <c r="X24" s="161">
        <v>0</v>
      </c>
      <c r="Y24" s="161">
        <v>0</v>
      </c>
      <c r="Z24" s="161">
        <v>0</v>
      </c>
      <c r="AA24" s="161">
        <v>0</v>
      </c>
      <c r="AB24" s="161">
        <v>0</v>
      </c>
      <c r="AC24" s="161">
        <v>1304.2992999999999</v>
      </c>
      <c r="AD24" s="243">
        <v>0</v>
      </c>
      <c r="AE24" s="156">
        <f t="shared" si="28"/>
        <v>-3106.1767999999993</v>
      </c>
      <c r="AF24" s="161">
        <f t="shared" si="28"/>
        <v>-3106.1761000000006</v>
      </c>
      <c r="AG24" s="161">
        <f t="shared" si="28"/>
        <v>0</v>
      </c>
      <c r="AH24" s="161">
        <f t="shared" si="28"/>
        <v>0</v>
      </c>
      <c r="AI24" s="161">
        <f t="shared" si="28"/>
        <v>0</v>
      </c>
      <c r="AJ24" s="161">
        <f t="shared" si="28"/>
        <v>0</v>
      </c>
      <c r="AK24" s="161">
        <f t="shared" si="28"/>
        <v>0</v>
      </c>
      <c r="AL24" s="161">
        <f t="shared" si="28"/>
        <v>-7.000000000516593E-4</v>
      </c>
      <c r="AM24" s="162">
        <f t="shared" si="28"/>
        <v>0</v>
      </c>
      <c r="AN24" s="156">
        <f t="shared" si="29"/>
        <v>77.225773150524233</v>
      </c>
      <c r="AO24" s="161">
        <f t="shared" si="29"/>
        <v>74.817578862882755</v>
      </c>
      <c r="AP24" s="161">
        <f t="shared" si="29"/>
        <v>0</v>
      </c>
      <c r="AQ24" s="161">
        <f t="shared" si="29"/>
        <v>0</v>
      </c>
      <c r="AR24" s="161">
        <f t="shared" si="29"/>
        <v>0</v>
      </c>
      <c r="AS24" s="161">
        <f t="shared" si="29"/>
        <v>0</v>
      </c>
      <c r="AT24" s="161">
        <f t="shared" si="29"/>
        <v>0</v>
      </c>
      <c r="AU24" s="161">
        <f t="shared" si="29"/>
        <v>99.999946331365479</v>
      </c>
      <c r="AV24" s="162">
        <f t="shared" si="29"/>
        <v>0</v>
      </c>
      <c r="AW24" s="165"/>
      <c r="AX24" s="245"/>
      <c r="AY24" s="246"/>
    </row>
    <row r="25" spans="1:51" ht="12.75" customHeight="1" x14ac:dyDescent="0.25">
      <c r="A25" s="171">
        <v>1003</v>
      </c>
      <c r="B25" s="241">
        <v>17</v>
      </c>
      <c r="C25" s="242" t="s">
        <v>1295</v>
      </c>
      <c r="D25" s="156">
        <f t="shared" si="36"/>
        <v>7954.8</v>
      </c>
      <c r="E25" s="161">
        <v>6989.1</v>
      </c>
      <c r="F25" s="161">
        <v>0</v>
      </c>
      <c r="G25" s="161">
        <v>0</v>
      </c>
      <c r="H25" s="161">
        <v>0</v>
      </c>
      <c r="I25" s="161">
        <v>0</v>
      </c>
      <c r="J25" s="161">
        <v>0</v>
      </c>
      <c r="K25" s="161">
        <v>965.7</v>
      </c>
      <c r="L25" s="243">
        <v>0</v>
      </c>
      <c r="M25" s="172">
        <f t="shared" si="37"/>
        <v>7954.8</v>
      </c>
      <c r="N25" s="161">
        <v>6989.1</v>
      </c>
      <c r="O25" s="161">
        <v>0</v>
      </c>
      <c r="P25" s="161">
        <v>0</v>
      </c>
      <c r="Q25" s="161">
        <v>0</v>
      </c>
      <c r="R25" s="161">
        <v>0</v>
      </c>
      <c r="S25" s="161">
        <v>0</v>
      </c>
      <c r="T25" s="161">
        <v>965.7</v>
      </c>
      <c r="U25" s="243">
        <v>0</v>
      </c>
      <c r="V25" s="172">
        <f t="shared" si="38"/>
        <v>7821.7425999999996</v>
      </c>
      <c r="W25" s="161">
        <v>6862.3028999999997</v>
      </c>
      <c r="X25" s="161">
        <v>0</v>
      </c>
      <c r="Y25" s="161">
        <v>0</v>
      </c>
      <c r="Z25" s="161">
        <v>0</v>
      </c>
      <c r="AA25" s="161">
        <v>0</v>
      </c>
      <c r="AB25" s="161">
        <v>0</v>
      </c>
      <c r="AC25" s="161">
        <v>959.43970000000002</v>
      </c>
      <c r="AD25" s="243">
        <v>0</v>
      </c>
      <c r="AE25" s="156">
        <f t="shared" si="28"/>
        <v>-133.0574000000006</v>
      </c>
      <c r="AF25" s="161">
        <f t="shared" si="28"/>
        <v>-126.79710000000068</v>
      </c>
      <c r="AG25" s="161">
        <f t="shared" si="28"/>
        <v>0</v>
      </c>
      <c r="AH25" s="161">
        <f t="shared" si="28"/>
        <v>0</v>
      </c>
      <c r="AI25" s="161">
        <f t="shared" si="28"/>
        <v>0</v>
      </c>
      <c r="AJ25" s="161">
        <f t="shared" si="28"/>
        <v>0</v>
      </c>
      <c r="AK25" s="161">
        <f t="shared" si="28"/>
        <v>0</v>
      </c>
      <c r="AL25" s="161">
        <f t="shared" si="28"/>
        <v>-6.2603000000000293</v>
      </c>
      <c r="AM25" s="162">
        <f t="shared" si="28"/>
        <v>0</v>
      </c>
      <c r="AN25" s="156">
        <f t="shared" si="29"/>
        <v>98.327331925378374</v>
      </c>
      <c r="AO25" s="161">
        <f t="shared" si="29"/>
        <v>98.185787869682784</v>
      </c>
      <c r="AP25" s="161">
        <f t="shared" si="29"/>
        <v>0</v>
      </c>
      <c r="AQ25" s="161">
        <f t="shared" si="29"/>
        <v>0</v>
      </c>
      <c r="AR25" s="161">
        <f t="shared" si="29"/>
        <v>0</v>
      </c>
      <c r="AS25" s="161">
        <f t="shared" si="29"/>
        <v>0</v>
      </c>
      <c r="AT25" s="161">
        <f t="shared" si="29"/>
        <v>0</v>
      </c>
      <c r="AU25" s="161">
        <f t="shared" si="29"/>
        <v>99.351734493113796</v>
      </c>
      <c r="AV25" s="162">
        <f t="shared" si="29"/>
        <v>0</v>
      </c>
      <c r="AW25" s="165"/>
      <c r="AX25" s="245"/>
      <c r="AY25" s="246"/>
    </row>
    <row r="26" spans="1:51" ht="12.75" customHeight="1" x14ac:dyDescent="0.25">
      <c r="A26" s="171">
        <v>1004</v>
      </c>
      <c r="B26" s="241">
        <v>18</v>
      </c>
      <c r="C26" s="242" t="s">
        <v>1296</v>
      </c>
      <c r="D26" s="156">
        <f t="shared" si="36"/>
        <v>5221.5</v>
      </c>
      <c r="E26" s="161">
        <v>4632.8999999999996</v>
      </c>
      <c r="F26" s="161">
        <v>0</v>
      </c>
      <c r="G26" s="161">
        <v>0</v>
      </c>
      <c r="H26" s="161">
        <v>0</v>
      </c>
      <c r="I26" s="161">
        <v>0</v>
      </c>
      <c r="J26" s="161">
        <v>0</v>
      </c>
      <c r="K26" s="161">
        <v>588.6</v>
      </c>
      <c r="L26" s="243">
        <v>0</v>
      </c>
      <c r="M26" s="172">
        <f t="shared" si="37"/>
        <v>5221.5</v>
      </c>
      <c r="N26" s="161">
        <v>4632.8999999999996</v>
      </c>
      <c r="O26" s="161">
        <v>0</v>
      </c>
      <c r="P26" s="161">
        <v>0</v>
      </c>
      <c r="Q26" s="161">
        <v>0</v>
      </c>
      <c r="R26" s="161">
        <v>0</v>
      </c>
      <c r="S26" s="161">
        <v>0</v>
      </c>
      <c r="T26" s="161">
        <v>588.6</v>
      </c>
      <c r="U26" s="243">
        <v>0</v>
      </c>
      <c r="V26" s="172">
        <f t="shared" si="38"/>
        <v>5221.5</v>
      </c>
      <c r="W26" s="161">
        <v>4632.8999999999996</v>
      </c>
      <c r="X26" s="161">
        <v>0</v>
      </c>
      <c r="Y26" s="161">
        <v>0</v>
      </c>
      <c r="Z26" s="161">
        <v>0</v>
      </c>
      <c r="AA26" s="161">
        <v>0</v>
      </c>
      <c r="AB26" s="161">
        <v>0</v>
      </c>
      <c r="AC26" s="161">
        <v>588.6</v>
      </c>
      <c r="AD26" s="243">
        <v>0</v>
      </c>
      <c r="AE26" s="156">
        <f t="shared" si="28"/>
        <v>0</v>
      </c>
      <c r="AF26" s="161">
        <f t="shared" si="28"/>
        <v>0</v>
      </c>
      <c r="AG26" s="161">
        <f t="shared" si="28"/>
        <v>0</v>
      </c>
      <c r="AH26" s="161">
        <f t="shared" si="28"/>
        <v>0</v>
      </c>
      <c r="AI26" s="161">
        <f t="shared" si="28"/>
        <v>0</v>
      </c>
      <c r="AJ26" s="161">
        <f t="shared" si="28"/>
        <v>0</v>
      </c>
      <c r="AK26" s="161">
        <f t="shared" si="28"/>
        <v>0</v>
      </c>
      <c r="AL26" s="161">
        <f t="shared" si="28"/>
        <v>0</v>
      </c>
      <c r="AM26" s="162">
        <f t="shared" si="28"/>
        <v>0</v>
      </c>
      <c r="AN26" s="156">
        <f t="shared" si="29"/>
        <v>100</v>
      </c>
      <c r="AO26" s="161">
        <f t="shared" si="29"/>
        <v>100</v>
      </c>
      <c r="AP26" s="161">
        <f t="shared" si="29"/>
        <v>0</v>
      </c>
      <c r="AQ26" s="161">
        <f t="shared" si="29"/>
        <v>0</v>
      </c>
      <c r="AR26" s="161">
        <f t="shared" si="29"/>
        <v>0</v>
      </c>
      <c r="AS26" s="161">
        <f t="shared" si="29"/>
        <v>0</v>
      </c>
      <c r="AT26" s="161">
        <f t="shared" si="29"/>
        <v>0</v>
      </c>
      <c r="AU26" s="161">
        <f t="shared" si="29"/>
        <v>100</v>
      </c>
      <c r="AV26" s="162">
        <f t="shared" si="29"/>
        <v>0</v>
      </c>
      <c r="AW26" s="165"/>
      <c r="AX26" s="245"/>
      <c r="AY26" s="246"/>
    </row>
    <row r="27" spans="1:51" ht="12.75" customHeight="1" x14ac:dyDescent="0.25">
      <c r="A27" s="171">
        <v>1005</v>
      </c>
      <c r="B27" s="241">
        <v>19</v>
      </c>
      <c r="C27" s="242" t="s">
        <v>1297</v>
      </c>
      <c r="D27" s="156">
        <f t="shared" si="36"/>
        <v>10339.300000000001</v>
      </c>
      <c r="E27" s="161">
        <v>9522.1</v>
      </c>
      <c r="F27" s="161">
        <v>0</v>
      </c>
      <c r="G27" s="161">
        <v>0</v>
      </c>
      <c r="H27" s="161">
        <v>0</v>
      </c>
      <c r="I27" s="161">
        <v>0</v>
      </c>
      <c r="J27" s="161">
        <v>0</v>
      </c>
      <c r="K27" s="161">
        <v>817.2</v>
      </c>
      <c r="L27" s="243">
        <v>0</v>
      </c>
      <c r="M27" s="172">
        <f t="shared" si="37"/>
        <v>10339.300000000001</v>
      </c>
      <c r="N27" s="161">
        <v>9522.1</v>
      </c>
      <c r="O27" s="161">
        <v>0</v>
      </c>
      <c r="P27" s="161">
        <v>0</v>
      </c>
      <c r="Q27" s="161">
        <v>0</v>
      </c>
      <c r="R27" s="161">
        <v>0</v>
      </c>
      <c r="S27" s="161">
        <v>0</v>
      </c>
      <c r="T27" s="161">
        <v>817.2</v>
      </c>
      <c r="U27" s="243">
        <v>0</v>
      </c>
      <c r="V27" s="172">
        <f t="shared" si="38"/>
        <v>10339.300000000001</v>
      </c>
      <c r="W27" s="161">
        <v>9522.1</v>
      </c>
      <c r="X27" s="161">
        <v>0</v>
      </c>
      <c r="Y27" s="161">
        <v>0</v>
      </c>
      <c r="Z27" s="161">
        <v>0</v>
      </c>
      <c r="AA27" s="161">
        <v>0</v>
      </c>
      <c r="AB27" s="161">
        <v>0</v>
      </c>
      <c r="AC27" s="161">
        <v>817.2</v>
      </c>
      <c r="AD27" s="243">
        <v>0</v>
      </c>
      <c r="AE27" s="156">
        <f t="shared" si="28"/>
        <v>0</v>
      </c>
      <c r="AF27" s="161">
        <f t="shared" si="28"/>
        <v>0</v>
      </c>
      <c r="AG27" s="161">
        <f t="shared" si="28"/>
        <v>0</v>
      </c>
      <c r="AH27" s="161">
        <f t="shared" si="28"/>
        <v>0</v>
      </c>
      <c r="AI27" s="161">
        <f t="shared" si="28"/>
        <v>0</v>
      </c>
      <c r="AJ27" s="161">
        <f t="shared" si="28"/>
        <v>0</v>
      </c>
      <c r="AK27" s="161">
        <f t="shared" si="28"/>
        <v>0</v>
      </c>
      <c r="AL27" s="161">
        <f t="shared" si="28"/>
        <v>0</v>
      </c>
      <c r="AM27" s="162">
        <f t="shared" si="28"/>
        <v>0</v>
      </c>
      <c r="AN27" s="156">
        <f t="shared" si="29"/>
        <v>100</v>
      </c>
      <c r="AO27" s="161">
        <f t="shared" si="29"/>
        <v>100</v>
      </c>
      <c r="AP27" s="161">
        <f t="shared" si="29"/>
        <v>0</v>
      </c>
      <c r="AQ27" s="161">
        <f t="shared" si="29"/>
        <v>0</v>
      </c>
      <c r="AR27" s="161">
        <f t="shared" si="29"/>
        <v>0</v>
      </c>
      <c r="AS27" s="161">
        <f t="shared" si="29"/>
        <v>0</v>
      </c>
      <c r="AT27" s="161">
        <f t="shared" si="29"/>
        <v>0</v>
      </c>
      <c r="AU27" s="161">
        <f t="shared" si="29"/>
        <v>100</v>
      </c>
      <c r="AV27" s="162">
        <f t="shared" si="29"/>
        <v>0</v>
      </c>
      <c r="AW27" s="165"/>
      <c r="AX27" s="245"/>
      <c r="AY27" s="246"/>
    </row>
    <row r="28" spans="1:51" ht="12.75" customHeight="1" x14ac:dyDescent="0.25">
      <c r="A28" s="171">
        <v>1011</v>
      </c>
      <c r="B28" s="241">
        <v>20</v>
      </c>
      <c r="C28" s="242" t="s">
        <v>1298</v>
      </c>
      <c r="D28" s="156">
        <f t="shared" si="36"/>
        <v>9238.7000000000007</v>
      </c>
      <c r="E28" s="161">
        <v>7341.5</v>
      </c>
      <c r="F28" s="161">
        <v>0</v>
      </c>
      <c r="G28" s="161">
        <v>0</v>
      </c>
      <c r="H28" s="161">
        <v>0</v>
      </c>
      <c r="I28" s="161">
        <v>0</v>
      </c>
      <c r="J28" s="161">
        <v>0</v>
      </c>
      <c r="K28" s="161">
        <v>1897.2</v>
      </c>
      <c r="L28" s="243">
        <v>0</v>
      </c>
      <c r="M28" s="172">
        <f t="shared" si="37"/>
        <v>9238.7000000000007</v>
      </c>
      <c r="N28" s="161">
        <v>7341.5</v>
      </c>
      <c r="O28" s="161">
        <v>0</v>
      </c>
      <c r="P28" s="161">
        <v>0</v>
      </c>
      <c r="Q28" s="161">
        <v>0</v>
      </c>
      <c r="R28" s="161">
        <v>0</v>
      </c>
      <c r="S28" s="161">
        <v>0</v>
      </c>
      <c r="T28" s="161">
        <v>1897.2</v>
      </c>
      <c r="U28" s="243">
        <v>0</v>
      </c>
      <c r="V28" s="172">
        <f t="shared" si="38"/>
        <v>8664.4876000000004</v>
      </c>
      <c r="W28" s="161">
        <v>6767.2875999999997</v>
      </c>
      <c r="X28" s="161">
        <v>0</v>
      </c>
      <c r="Y28" s="161">
        <v>0</v>
      </c>
      <c r="Z28" s="161">
        <v>0</v>
      </c>
      <c r="AA28" s="161">
        <v>0</v>
      </c>
      <c r="AB28" s="161">
        <v>0</v>
      </c>
      <c r="AC28" s="161">
        <v>1897.2</v>
      </c>
      <c r="AD28" s="243">
        <v>0</v>
      </c>
      <c r="AE28" s="156">
        <f t="shared" si="28"/>
        <v>-574.21240000000034</v>
      </c>
      <c r="AF28" s="161">
        <f t="shared" si="28"/>
        <v>-574.21240000000034</v>
      </c>
      <c r="AG28" s="161">
        <f t="shared" si="28"/>
        <v>0</v>
      </c>
      <c r="AH28" s="161">
        <f t="shared" si="28"/>
        <v>0</v>
      </c>
      <c r="AI28" s="161">
        <f t="shared" si="28"/>
        <v>0</v>
      </c>
      <c r="AJ28" s="161">
        <f t="shared" si="28"/>
        <v>0</v>
      </c>
      <c r="AK28" s="161">
        <f t="shared" si="28"/>
        <v>0</v>
      </c>
      <c r="AL28" s="161">
        <f t="shared" si="28"/>
        <v>0</v>
      </c>
      <c r="AM28" s="162">
        <f t="shared" si="28"/>
        <v>0</v>
      </c>
      <c r="AN28" s="156">
        <f t="shared" si="29"/>
        <v>93.784705640403956</v>
      </c>
      <c r="AO28" s="161">
        <f t="shared" si="29"/>
        <v>92.178541170060612</v>
      </c>
      <c r="AP28" s="161">
        <f t="shared" si="29"/>
        <v>0</v>
      </c>
      <c r="AQ28" s="161">
        <f t="shared" si="29"/>
        <v>0</v>
      </c>
      <c r="AR28" s="161">
        <f t="shared" si="29"/>
        <v>0</v>
      </c>
      <c r="AS28" s="161">
        <f t="shared" si="29"/>
        <v>0</v>
      </c>
      <c r="AT28" s="161">
        <f t="shared" si="29"/>
        <v>0</v>
      </c>
      <c r="AU28" s="161">
        <f t="shared" si="29"/>
        <v>100</v>
      </c>
      <c r="AV28" s="162">
        <f t="shared" si="29"/>
        <v>0</v>
      </c>
      <c r="AW28" s="165"/>
      <c r="AX28" s="245"/>
      <c r="AY28" s="246"/>
    </row>
    <row r="29" spans="1:51" ht="12.75" customHeight="1" x14ac:dyDescent="0.25">
      <c r="A29" s="171">
        <v>1006</v>
      </c>
      <c r="B29" s="241">
        <v>21</v>
      </c>
      <c r="C29" s="242" t="s">
        <v>1299</v>
      </c>
      <c r="D29" s="156">
        <f t="shared" si="36"/>
        <v>8252.7000000000007</v>
      </c>
      <c r="E29" s="161">
        <v>7822.8</v>
      </c>
      <c r="F29" s="161">
        <v>0</v>
      </c>
      <c r="G29" s="161">
        <v>0</v>
      </c>
      <c r="H29" s="161">
        <v>0</v>
      </c>
      <c r="I29" s="161">
        <v>0</v>
      </c>
      <c r="J29" s="161">
        <v>0</v>
      </c>
      <c r="K29" s="161">
        <v>429.9</v>
      </c>
      <c r="L29" s="243">
        <v>0</v>
      </c>
      <c r="M29" s="172">
        <f t="shared" si="37"/>
        <v>8252.7000000000007</v>
      </c>
      <c r="N29" s="161">
        <v>7822.8</v>
      </c>
      <c r="O29" s="161">
        <v>0</v>
      </c>
      <c r="P29" s="161">
        <v>0</v>
      </c>
      <c r="Q29" s="161">
        <v>0</v>
      </c>
      <c r="R29" s="161">
        <v>0</v>
      </c>
      <c r="S29" s="161">
        <v>0</v>
      </c>
      <c r="T29" s="161">
        <v>429.9</v>
      </c>
      <c r="U29" s="243">
        <v>0</v>
      </c>
      <c r="V29" s="172">
        <f t="shared" si="38"/>
        <v>7817.5949000000001</v>
      </c>
      <c r="W29" s="161">
        <v>7387.6949999999997</v>
      </c>
      <c r="X29" s="161">
        <v>0</v>
      </c>
      <c r="Y29" s="161">
        <v>0</v>
      </c>
      <c r="Z29" s="161">
        <v>0</v>
      </c>
      <c r="AA29" s="161">
        <v>0</v>
      </c>
      <c r="AB29" s="161">
        <v>0</v>
      </c>
      <c r="AC29" s="161">
        <v>429.8999</v>
      </c>
      <c r="AD29" s="243">
        <v>0</v>
      </c>
      <c r="AE29" s="156">
        <f t="shared" si="28"/>
        <v>-435.10510000000068</v>
      </c>
      <c r="AF29" s="161">
        <f t="shared" si="28"/>
        <v>-435.10500000000047</v>
      </c>
      <c r="AG29" s="161">
        <f t="shared" si="28"/>
        <v>0</v>
      </c>
      <c r="AH29" s="161">
        <f t="shared" si="28"/>
        <v>0</v>
      </c>
      <c r="AI29" s="161">
        <f t="shared" si="28"/>
        <v>0</v>
      </c>
      <c r="AJ29" s="161">
        <f t="shared" si="28"/>
        <v>0</v>
      </c>
      <c r="AK29" s="161">
        <f t="shared" si="28"/>
        <v>0</v>
      </c>
      <c r="AL29" s="161">
        <f t="shared" si="28"/>
        <v>-9.9999999974897946E-5</v>
      </c>
      <c r="AM29" s="162">
        <f t="shared" si="28"/>
        <v>0</v>
      </c>
      <c r="AN29" s="156">
        <f t="shared" si="29"/>
        <v>94.727724259939166</v>
      </c>
      <c r="AO29" s="161">
        <f t="shared" si="29"/>
        <v>94.437988955361234</v>
      </c>
      <c r="AP29" s="161">
        <f t="shared" si="29"/>
        <v>0</v>
      </c>
      <c r="AQ29" s="161">
        <f t="shared" si="29"/>
        <v>0</v>
      </c>
      <c r="AR29" s="161">
        <f t="shared" si="29"/>
        <v>0</v>
      </c>
      <c r="AS29" s="161">
        <f t="shared" si="29"/>
        <v>0</v>
      </c>
      <c r="AT29" s="161">
        <f t="shared" si="29"/>
        <v>0</v>
      </c>
      <c r="AU29" s="161">
        <f t="shared" si="29"/>
        <v>99.999976738776468</v>
      </c>
      <c r="AV29" s="162">
        <f t="shared" si="29"/>
        <v>0</v>
      </c>
      <c r="AW29" s="165"/>
      <c r="AX29" s="245"/>
      <c r="AY29" s="246"/>
    </row>
    <row r="30" spans="1:51" ht="12.75" customHeight="1" x14ac:dyDescent="0.25">
      <c r="A30" s="171">
        <v>1007</v>
      </c>
      <c r="B30" s="241">
        <v>22</v>
      </c>
      <c r="C30" s="242" t="s">
        <v>1300</v>
      </c>
      <c r="D30" s="156">
        <f t="shared" si="36"/>
        <v>78.900000000000006</v>
      </c>
      <c r="E30" s="161">
        <v>0</v>
      </c>
      <c r="F30" s="161">
        <v>0</v>
      </c>
      <c r="G30" s="161">
        <v>0</v>
      </c>
      <c r="H30" s="161">
        <v>0</v>
      </c>
      <c r="I30" s="161">
        <v>0</v>
      </c>
      <c r="J30" s="161">
        <v>0</v>
      </c>
      <c r="K30" s="161">
        <v>78.900000000000006</v>
      </c>
      <c r="L30" s="243">
        <v>0</v>
      </c>
      <c r="M30" s="172">
        <f t="shared" si="37"/>
        <v>78.900000000000006</v>
      </c>
      <c r="N30" s="161">
        <v>0</v>
      </c>
      <c r="O30" s="161">
        <v>0</v>
      </c>
      <c r="P30" s="161">
        <v>0</v>
      </c>
      <c r="Q30" s="161">
        <v>0</v>
      </c>
      <c r="R30" s="161">
        <v>0</v>
      </c>
      <c r="S30" s="161">
        <v>0</v>
      </c>
      <c r="T30" s="161">
        <v>78.900000000000006</v>
      </c>
      <c r="U30" s="243">
        <v>0</v>
      </c>
      <c r="V30" s="172">
        <f t="shared" si="38"/>
        <v>0</v>
      </c>
      <c r="W30" s="161">
        <v>0</v>
      </c>
      <c r="X30" s="161">
        <v>0</v>
      </c>
      <c r="Y30" s="161">
        <v>0</v>
      </c>
      <c r="Z30" s="161">
        <v>0</v>
      </c>
      <c r="AA30" s="161">
        <v>0</v>
      </c>
      <c r="AB30" s="161">
        <v>0</v>
      </c>
      <c r="AC30" s="161">
        <v>0</v>
      </c>
      <c r="AD30" s="243">
        <v>0</v>
      </c>
      <c r="AE30" s="156">
        <f t="shared" si="28"/>
        <v>-78.900000000000006</v>
      </c>
      <c r="AF30" s="161">
        <f t="shared" si="28"/>
        <v>0</v>
      </c>
      <c r="AG30" s="161">
        <f t="shared" si="28"/>
        <v>0</v>
      </c>
      <c r="AH30" s="161">
        <f t="shared" si="28"/>
        <v>0</v>
      </c>
      <c r="AI30" s="161">
        <f t="shared" si="28"/>
        <v>0</v>
      </c>
      <c r="AJ30" s="161">
        <f t="shared" si="28"/>
        <v>0</v>
      </c>
      <c r="AK30" s="161">
        <f t="shared" si="28"/>
        <v>0</v>
      </c>
      <c r="AL30" s="161">
        <f t="shared" si="28"/>
        <v>-78.900000000000006</v>
      </c>
      <c r="AM30" s="162">
        <f t="shared" si="28"/>
        <v>0</v>
      </c>
      <c r="AN30" s="156">
        <f t="shared" si="29"/>
        <v>0</v>
      </c>
      <c r="AO30" s="161">
        <f t="shared" si="29"/>
        <v>0</v>
      </c>
      <c r="AP30" s="161">
        <f t="shared" si="29"/>
        <v>0</v>
      </c>
      <c r="AQ30" s="161">
        <f t="shared" si="29"/>
        <v>0</v>
      </c>
      <c r="AR30" s="161">
        <f t="shared" si="29"/>
        <v>0</v>
      </c>
      <c r="AS30" s="161">
        <f t="shared" si="29"/>
        <v>0</v>
      </c>
      <c r="AT30" s="161">
        <f t="shared" si="29"/>
        <v>0</v>
      </c>
      <c r="AU30" s="161">
        <f t="shared" si="29"/>
        <v>0</v>
      </c>
      <c r="AV30" s="162">
        <f t="shared" si="29"/>
        <v>0</v>
      </c>
      <c r="AW30" s="165"/>
      <c r="AX30" s="245"/>
      <c r="AY30" s="246"/>
    </row>
    <row r="31" spans="1:51" ht="12.75" customHeight="1" x14ac:dyDescent="0.25">
      <c r="A31" s="171">
        <v>1012</v>
      </c>
      <c r="B31" s="241">
        <v>23</v>
      </c>
      <c r="C31" s="242" t="s">
        <v>1301</v>
      </c>
      <c r="D31" s="156">
        <f t="shared" si="36"/>
        <v>11188.9</v>
      </c>
      <c r="E31" s="161">
        <v>9929.2999999999993</v>
      </c>
      <c r="F31" s="161">
        <v>0</v>
      </c>
      <c r="G31" s="161">
        <v>0</v>
      </c>
      <c r="H31" s="161">
        <v>0</v>
      </c>
      <c r="I31" s="161">
        <v>0</v>
      </c>
      <c r="J31" s="161">
        <v>0</v>
      </c>
      <c r="K31" s="161">
        <v>1259.5999999999999</v>
      </c>
      <c r="L31" s="243">
        <v>0</v>
      </c>
      <c r="M31" s="172">
        <f t="shared" si="37"/>
        <v>11188.9</v>
      </c>
      <c r="N31" s="161">
        <v>9929.2999999999993</v>
      </c>
      <c r="O31" s="161">
        <v>0</v>
      </c>
      <c r="P31" s="161">
        <v>0</v>
      </c>
      <c r="Q31" s="161">
        <v>0</v>
      </c>
      <c r="R31" s="161">
        <v>0</v>
      </c>
      <c r="S31" s="161">
        <v>0</v>
      </c>
      <c r="T31" s="161">
        <v>1259.5999999999999</v>
      </c>
      <c r="U31" s="243">
        <v>0</v>
      </c>
      <c r="V31" s="172">
        <f t="shared" si="38"/>
        <v>9966.1838000000007</v>
      </c>
      <c r="W31" s="161">
        <v>8706.5838000000003</v>
      </c>
      <c r="X31" s="161">
        <v>0</v>
      </c>
      <c r="Y31" s="161">
        <v>0</v>
      </c>
      <c r="Z31" s="161">
        <v>0</v>
      </c>
      <c r="AA31" s="161">
        <v>0</v>
      </c>
      <c r="AB31" s="161">
        <v>0</v>
      </c>
      <c r="AC31" s="161">
        <v>1259.5999999999999</v>
      </c>
      <c r="AD31" s="243">
        <v>0</v>
      </c>
      <c r="AE31" s="156">
        <f t="shared" si="28"/>
        <v>-1222.7161999999989</v>
      </c>
      <c r="AF31" s="161">
        <f t="shared" si="28"/>
        <v>-1222.7161999999989</v>
      </c>
      <c r="AG31" s="161">
        <f t="shared" si="28"/>
        <v>0</v>
      </c>
      <c r="AH31" s="161">
        <f t="shared" si="28"/>
        <v>0</v>
      </c>
      <c r="AI31" s="161">
        <f t="shared" si="28"/>
        <v>0</v>
      </c>
      <c r="AJ31" s="161">
        <f t="shared" si="28"/>
        <v>0</v>
      </c>
      <c r="AK31" s="161">
        <f t="shared" si="28"/>
        <v>0</v>
      </c>
      <c r="AL31" s="161">
        <f t="shared" si="28"/>
        <v>0</v>
      </c>
      <c r="AM31" s="162">
        <f t="shared" si="28"/>
        <v>0</v>
      </c>
      <c r="AN31" s="156">
        <f t="shared" si="29"/>
        <v>89.072060703018181</v>
      </c>
      <c r="AO31" s="161">
        <f t="shared" si="29"/>
        <v>87.68577643942676</v>
      </c>
      <c r="AP31" s="161">
        <f t="shared" si="29"/>
        <v>0</v>
      </c>
      <c r="AQ31" s="161">
        <f t="shared" si="29"/>
        <v>0</v>
      </c>
      <c r="AR31" s="161">
        <f t="shared" si="29"/>
        <v>0</v>
      </c>
      <c r="AS31" s="161">
        <f t="shared" si="29"/>
        <v>0</v>
      </c>
      <c r="AT31" s="161">
        <f t="shared" si="29"/>
        <v>0</v>
      </c>
      <c r="AU31" s="161">
        <f t="shared" si="29"/>
        <v>100</v>
      </c>
      <c r="AV31" s="162">
        <f t="shared" si="29"/>
        <v>0</v>
      </c>
      <c r="AW31" s="165"/>
      <c r="AX31" s="245"/>
      <c r="AY31" s="246"/>
    </row>
    <row r="32" spans="1:51" ht="12.75" customHeight="1" x14ac:dyDescent="0.25">
      <c r="A32" s="171">
        <v>1008</v>
      </c>
      <c r="B32" s="241">
        <v>24</v>
      </c>
      <c r="C32" s="242" t="s">
        <v>1302</v>
      </c>
      <c r="D32" s="156">
        <f t="shared" si="36"/>
        <v>216.5</v>
      </c>
      <c r="E32" s="161">
        <v>0</v>
      </c>
      <c r="F32" s="161">
        <v>0</v>
      </c>
      <c r="G32" s="161">
        <v>0</v>
      </c>
      <c r="H32" s="161">
        <v>0</v>
      </c>
      <c r="I32" s="161">
        <v>0</v>
      </c>
      <c r="J32" s="161">
        <v>0</v>
      </c>
      <c r="K32" s="161">
        <v>216.5</v>
      </c>
      <c r="L32" s="243">
        <v>0</v>
      </c>
      <c r="M32" s="172">
        <f t="shared" si="37"/>
        <v>216.5</v>
      </c>
      <c r="N32" s="161">
        <v>0</v>
      </c>
      <c r="O32" s="161">
        <v>0</v>
      </c>
      <c r="P32" s="161">
        <v>0</v>
      </c>
      <c r="Q32" s="161">
        <v>0</v>
      </c>
      <c r="R32" s="161">
        <v>0</v>
      </c>
      <c r="S32" s="161">
        <v>0</v>
      </c>
      <c r="T32" s="161">
        <v>216.5</v>
      </c>
      <c r="U32" s="243">
        <v>0</v>
      </c>
      <c r="V32" s="172">
        <f t="shared" si="38"/>
        <v>216.5</v>
      </c>
      <c r="W32" s="161">
        <v>0</v>
      </c>
      <c r="X32" s="161">
        <v>0</v>
      </c>
      <c r="Y32" s="161">
        <v>0</v>
      </c>
      <c r="Z32" s="161">
        <v>0</v>
      </c>
      <c r="AA32" s="161">
        <v>0</v>
      </c>
      <c r="AB32" s="161">
        <v>0</v>
      </c>
      <c r="AC32" s="161">
        <v>216.5</v>
      </c>
      <c r="AD32" s="243">
        <v>0</v>
      </c>
      <c r="AE32" s="156">
        <f t="shared" si="28"/>
        <v>0</v>
      </c>
      <c r="AF32" s="161">
        <f t="shared" si="28"/>
        <v>0</v>
      </c>
      <c r="AG32" s="161">
        <f t="shared" si="28"/>
        <v>0</v>
      </c>
      <c r="AH32" s="161">
        <f t="shared" si="28"/>
        <v>0</v>
      </c>
      <c r="AI32" s="161">
        <f t="shared" si="28"/>
        <v>0</v>
      </c>
      <c r="AJ32" s="161">
        <f t="shared" si="28"/>
        <v>0</v>
      </c>
      <c r="AK32" s="161">
        <f t="shared" si="28"/>
        <v>0</v>
      </c>
      <c r="AL32" s="161">
        <f t="shared" si="28"/>
        <v>0</v>
      </c>
      <c r="AM32" s="162">
        <f t="shared" si="28"/>
        <v>0</v>
      </c>
      <c r="AN32" s="156">
        <f t="shared" si="29"/>
        <v>100</v>
      </c>
      <c r="AO32" s="161">
        <f t="shared" si="29"/>
        <v>0</v>
      </c>
      <c r="AP32" s="161">
        <f t="shared" si="29"/>
        <v>0</v>
      </c>
      <c r="AQ32" s="161">
        <f t="shared" si="29"/>
        <v>0</v>
      </c>
      <c r="AR32" s="161">
        <f t="shared" si="29"/>
        <v>0</v>
      </c>
      <c r="AS32" s="161">
        <f t="shared" si="29"/>
        <v>0</v>
      </c>
      <c r="AT32" s="161">
        <f t="shared" si="29"/>
        <v>0</v>
      </c>
      <c r="AU32" s="161">
        <f t="shared" si="29"/>
        <v>100</v>
      </c>
      <c r="AV32" s="162">
        <f t="shared" si="29"/>
        <v>0</v>
      </c>
      <c r="AW32" s="165"/>
      <c r="AX32" s="245"/>
      <c r="AY32" s="246"/>
    </row>
    <row r="33" spans="1:51" ht="12.75" customHeight="1" x14ac:dyDescent="0.25">
      <c r="A33" s="171">
        <v>1013</v>
      </c>
      <c r="B33" s="241">
        <v>25</v>
      </c>
      <c r="C33" s="242" t="s">
        <v>1303</v>
      </c>
      <c r="D33" s="156">
        <f t="shared" si="36"/>
        <v>20222.099999999999</v>
      </c>
      <c r="E33" s="161">
        <v>17941.8</v>
      </c>
      <c r="F33" s="161">
        <v>0</v>
      </c>
      <c r="G33" s="161">
        <v>0</v>
      </c>
      <c r="H33" s="161">
        <v>0</v>
      </c>
      <c r="I33" s="161">
        <v>0</v>
      </c>
      <c r="J33" s="161">
        <v>0</v>
      </c>
      <c r="K33" s="161">
        <v>2280.3000000000002</v>
      </c>
      <c r="L33" s="243">
        <v>0</v>
      </c>
      <c r="M33" s="172">
        <f t="shared" si="37"/>
        <v>20222.099999999999</v>
      </c>
      <c r="N33" s="161">
        <v>17941.8</v>
      </c>
      <c r="O33" s="161">
        <v>0</v>
      </c>
      <c r="P33" s="161">
        <v>0</v>
      </c>
      <c r="Q33" s="161">
        <v>0</v>
      </c>
      <c r="R33" s="161">
        <v>0</v>
      </c>
      <c r="S33" s="161">
        <v>0</v>
      </c>
      <c r="T33" s="161">
        <v>2280.3000000000002</v>
      </c>
      <c r="U33" s="243">
        <v>0</v>
      </c>
      <c r="V33" s="172">
        <f t="shared" si="38"/>
        <v>18745.269799999998</v>
      </c>
      <c r="W33" s="161">
        <v>16464.969799999999</v>
      </c>
      <c r="X33" s="161">
        <v>0</v>
      </c>
      <c r="Y33" s="161">
        <v>0</v>
      </c>
      <c r="Z33" s="161">
        <v>0</v>
      </c>
      <c r="AA33" s="161">
        <v>0</v>
      </c>
      <c r="AB33" s="161">
        <v>0</v>
      </c>
      <c r="AC33" s="161">
        <v>2280.3000000000002</v>
      </c>
      <c r="AD33" s="243">
        <v>0</v>
      </c>
      <c r="AE33" s="156">
        <f t="shared" si="28"/>
        <v>-1476.8302000000003</v>
      </c>
      <c r="AF33" s="161">
        <f t="shared" si="28"/>
        <v>-1476.8302000000003</v>
      </c>
      <c r="AG33" s="161">
        <f t="shared" si="28"/>
        <v>0</v>
      </c>
      <c r="AH33" s="161">
        <f t="shared" si="28"/>
        <v>0</v>
      </c>
      <c r="AI33" s="161">
        <f t="shared" si="28"/>
        <v>0</v>
      </c>
      <c r="AJ33" s="161">
        <f t="shared" si="28"/>
        <v>0</v>
      </c>
      <c r="AK33" s="161">
        <f t="shared" si="28"/>
        <v>0</v>
      </c>
      <c r="AL33" s="161">
        <f t="shared" si="28"/>
        <v>0</v>
      </c>
      <c r="AM33" s="162">
        <f t="shared" si="28"/>
        <v>0</v>
      </c>
      <c r="AN33" s="156">
        <f t="shared" si="29"/>
        <v>92.696949377166561</v>
      </c>
      <c r="AO33" s="161">
        <f t="shared" si="29"/>
        <v>91.768773478692211</v>
      </c>
      <c r="AP33" s="161">
        <f t="shared" si="29"/>
        <v>0</v>
      </c>
      <c r="AQ33" s="161">
        <f t="shared" si="29"/>
        <v>0</v>
      </c>
      <c r="AR33" s="161">
        <f t="shared" si="29"/>
        <v>0</v>
      </c>
      <c r="AS33" s="161">
        <f t="shared" si="29"/>
        <v>0</v>
      </c>
      <c r="AT33" s="161">
        <f t="shared" si="29"/>
        <v>0</v>
      </c>
      <c r="AU33" s="161">
        <f t="shared" si="29"/>
        <v>100</v>
      </c>
      <c r="AV33" s="162">
        <f t="shared" si="29"/>
        <v>0</v>
      </c>
      <c r="AW33" s="165"/>
      <c r="AX33" s="245"/>
      <c r="AY33" s="246"/>
    </row>
    <row r="34" spans="1:51" ht="12.75" customHeight="1" x14ac:dyDescent="0.25">
      <c r="A34" s="171">
        <v>1009</v>
      </c>
      <c r="B34" s="241">
        <v>26</v>
      </c>
      <c r="C34" s="242" t="s">
        <v>1304</v>
      </c>
      <c r="D34" s="156">
        <f t="shared" si="36"/>
        <v>7097.2</v>
      </c>
      <c r="E34" s="161">
        <v>6484.5</v>
      </c>
      <c r="F34" s="161">
        <v>0</v>
      </c>
      <c r="G34" s="161">
        <v>0</v>
      </c>
      <c r="H34" s="161">
        <v>0</v>
      </c>
      <c r="I34" s="161">
        <v>0</v>
      </c>
      <c r="J34" s="161">
        <v>0</v>
      </c>
      <c r="K34" s="161">
        <v>612.70000000000005</v>
      </c>
      <c r="L34" s="243">
        <v>0</v>
      </c>
      <c r="M34" s="172">
        <f t="shared" si="37"/>
        <v>7097.2</v>
      </c>
      <c r="N34" s="161">
        <v>6484.5</v>
      </c>
      <c r="O34" s="161">
        <v>0</v>
      </c>
      <c r="P34" s="161">
        <v>0</v>
      </c>
      <c r="Q34" s="161">
        <v>0</v>
      </c>
      <c r="R34" s="161">
        <v>0</v>
      </c>
      <c r="S34" s="161">
        <v>0</v>
      </c>
      <c r="T34" s="161">
        <v>612.70000000000005</v>
      </c>
      <c r="U34" s="243">
        <v>0</v>
      </c>
      <c r="V34" s="172">
        <f t="shared" si="38"/>
        <v>6834.4853000000003</v>
      </c>
      <c r="W34" s="161">
        <v>6222.0382</v>
      </c>
      <c r="X34" s="161">
        <v>0</v>
      </c>
      <c r="Y34" s="161">
        <v>0</v>
      </c>
      <c r="Z34" s="161">
        <v>0</v>
      </c>
      <c r="AA34" s="161">
        <v>0</v>
      </c>
      <c r="AB34" s="161">
        <v>0</v>
      </c>
      <c r="AC34" s="161">
        <v>612.44709999999998</v>
      </c>
      <c r="AD34" s="243">
        <v>0</v>
      </c>
      <c r="AE34" s="156">
        <f t="shared" si="28"/>
        <v>-262.71469999999954</v>
      </c>
      <c r="AF34" s="161">
        <f t="shared" si="28"/>
        <v>-262.46180000000004</v>
      </c>
      <c r="AG34" s="161">
        <f t="shared" si="28"/>
        <v>0</v>
      </c>
      <c r="AH34" s="161">
        <f t="shared" si="28"/>
        <v>0</v>
      </c>
      <c r="AI34" s="161">
        <f t="shared" si="28"/>
        <v>0</v>
      </c>
      <c r="AJ34" s="161">
        <f t="shared" si="28"/>
        <v>0</v>
      </c>
      <c r="AK34" s="161">
        <f t="shared" si="28"/>
        <v>0</v>
      </c>
      <c r="AL34" s="161">
        <f t="shared" si="28"/>
        <v>-0.25290000000006785</v>
      </c>
      <c r="AM34" s="162">
        <f t="shared" si="28"/>
        <v>0</v>
      </c>
      <c r="AN34" s="156">
        <f t="shared" si="29"/>
        <v>96.298333145465818</v>
      </c>
      <c r="AO34" s="161">
        <f t="shared" si="29"/>
        <v>95.952474361940006</v>
      </c>
      <c r="AP34" s="161">
        <f t="shared" si="29"/>
        <v>0</v>
      </c>
      <c r="AQ34" s="161">
        <f t="shared" si="29"/>
        <v>0</v>
      </c>
      <c r="AR34" s="161">
        <f t="shared" si="29"/>
        <v>0</v>
      </c>
      <c r="AS34" s="161">
        <f t="shared" si="29"/>
        <v>0</v>
      </c>
      <c r="AT34" s="161">
        <f t="shared" si="29"/>
        <v>0</v>
      </c>
      <c r="AU34" s="161">
        <f t="shared" si="29"/>
        <v>99.958723682062995</v>
      </c>
      <c r="AV34" s="162">
        <f t="shared" si="29"/>
        <v>0</v>
      </c>
      <c r="AW34" s="165"/>
      <c r="AX34" s="245"/>
      <c r="AY34" s="246"/>
    </row>
    <row r="35" spans="1:51" ht="12.75" customHeight="1" x14ac:dyDescent="0.25">
      <c r="A35" s="171">
        <v>1010</v>
      </c>
      <c r="B35" s="241">
        <v>27</v>
      </c>
      <c r="C35" s="242" t="s">
        <v>1305</v>
      </c>
      <c r="D35" s="156">
        <f t="shared" si="36"/>
        <v>8933.5</v>
      </c>
      <c r="E35" s="161">
        <v>8142.4</v>
      </c>
      <c r="F35" s="161">
        <v>0</v>
      </c>
      <c r="G35" s="161">
        <v>0</v>
      </c>
      <c r="H35" s="161">
        <v>0</v>
      </c>
      <c r="I35" s="161">
        <v>0</v>
      </c>
      <c r="J35" s="161">
        <v>0</v>
      </c>
      <c r="K35" s="161">
        <v>791.1</v>
      </c>
      <c r="L35" s="243">
        <v>0</v>
      </c>
      <c r="M35" s="172">
        <f t="shared" si="37"/>
        <v>8933.5</v>
      </c>
      <c r="N35" s="161">
        <v>8142.4</v>
      </c>
      <c r="O35" s="161">
        <v>0</v>
      </c>
      <c r="P35" s="161">
        <v>0</v>
      </c>
      <c r="Q35" s="161">
        <v>0</v>
      </c>
      <c r="R35" s="161">
        <v>0</v>
      </c>
      <c r="S35" s="161">
        <v>0</v>
      </c>
      <c r="T35" s="161">
        <v>791.1</v>
      </c>
      <c r="U35" s="243">
        <v>0</v>
      </c>
      <c r="V35" s="172">
        <f t="shared" si="38"/>
        <v>8377.5125000000007</v>
      </c>
      <c r="W35" s="161">
        <v>7586.4125000000004</v>
      </c>
      <c r="X35" s="161">
        <v>0</v>
      </c>
      <c r="Y35" s="161">
        <v>0</v>
      </c>
      <c r="Z35" s="161">
        <v>0</v>
      </c>
      <c r="AA35" s="161">
        <v>0</v>
      </c>
      <c r="AB35" s="161">
        <v>0</v>
      </c>
      <c r="AC35" s="161">
        <v>791.1</v>
      </c>
      <c r="AD35" s="243">
        <v>0</v>
      </c>
      <c r="AE35" s="156">
        <f t="shared" si="28"/>
        <v>-555.98749999999927</v>
      </c>
      <c r="AF35" s="161">
        <f t="shared" si="28"/>
        <v>-555.98749999999927</v>
      </c>
      <c r="AG35" s="161">
        <f t="shared" si="28"/>
        <v>0</v>
      </c>
      <c r="AH35" s="161">
        <f t="shared" si="28"/>
        <v>0</v>
      </c>
      <c r="AI35" s="161">
        <f t="shared" si="28"/>
        <v>0</v>
      </c>
      <c r="AJ35" s="161">
        <f t="shared" si="28"/>
        <v>0</v>
      </c>
      <c r="AK35" s="161">
        <f t="shared" si="28"/>
        <v>0</v>
      </c>
      <c r="AL35" s="161">
        <f t="shared" si="28"/>
        <v>0</v>
      </c>
      <c r="AM35" s="162">
        <f t="shared" si="28"/>
        <v>0</v>
      </c>
      <c r="AN35" s="156">
        <f t="shared" si="29"/>
        <v>93.776375440756709</v>
      </c>
      <c r="AO35" s="161">
        <f t="shared" si="29"/>
        <v>93.171699990174901</v>
      </c>
      <c r="AP35" s="161">
        <f t="shared" si="29"/>
        <v>0</v>
      </c>
      <c r="AQ35" s="161">
        <f t="shared" si="29"/>
        <v>0</v>
      </c>
      <c r="AR35" s="161">
        <f t="shared" si="29"/>
        <v>0</v>
      </c>
      <c r="AS35" s="161">
        <f t="shared" si="29"/>
        <v>0</v>
      </c>
      <c r="AT35" s="161">
        <f t="shared" si="29"/>
        <v>0</v>
      </c>
      <c r="AU35" s="161">
        <f t="shared" si="29"/>
        <v>100</v>
      </c>
      <c r="AV35" s="162">
        <f t="shared" si="29"/>
        <v>0</v>
      </c>
      <c r="AW35" s="165"/>
      <c r="AX35" s="245"/>
      <c r="AY35" s="246"/>
    </row>
    <row r="36" spans="1:51" ht="12.75" customHeight="1" x14ac:dyDescent="0.25">
      <c r="A36" s="171">
        <v>1014</v>
      </c>
      <c r="B36" s="241">
        <v>28</v>
      </c>
      <c r="C36" s="242" t="s">
        <v>1306</v>
      </c>
      <c r="D36" s="156">
        <f t="shared" si="36"/>
        <v>8833.2999999999993</v>
      </c>
      <c r="E36" s="161">
        <v>7246.2</v>
      </c>
      <c r="F36" s="161">
        <v>0</v>
      </c>
      <c r="G36" s="161">
        <v>0</v>
      </c>
      <c r="H36" s="161">
        <v>0</v>
      </c>
      <c r="I36" s="161">
        <v>0</v>
      </c>
      <c r="J36" s="161">
        <v>0</v>
      </c>
      <c r="K36" s="161">
        <v>1587.1</v>
      </c>
      <c r="L36" s="243">
        <v>0</v>
      </c>
      <c r="M36" s="172">
        <f t="shared" si="37"/>
        <v>8833.2999999999993</v>
      </c>
      <c r="N36" s="161">
        <v>7246.2</v>
      </c>
      <c r="O36" s="161">
        <v>0</v>
      </c>
      <c r="P36" s="161">
        <v>0</v>
      </c>
      <c r="Q36" s="161">
        <v>0</v>
      </c>
      <c r="R36" s="161">
        <v>0</v>
      </c>
      <c r="S36" s="161">
        <v>0</v>
      </c>
      <c r="T36" s="161">
        <v>1587.1</v>
      </c>
      <c r="U36" s="243">
        <v>0</v>
      </c>
      <c r="V36" s="172">
        <f t="shared" si="38"/>
        <v>8833.2999999999993</v>
      </c>
      <c r="W36" s="161">
        <v>7246.2</v>
      </c>
      <c r="X36" s="161">
        <v>0</v>
      </c>
      <c r="Y36" s="161">
        <v>0</v>
      </c>
      <c r="Z36" s="161">
        <v>0</v>
      </c>
      <c r="AA36" s="161">
        <v>0</v>
      </c>
      <c r="AB36" s="161">
        <v>0</v>
      </c>
      <c r="AC36" s="161">
        <v>1587.1</v>
      </c>
      <c r="AD36" s="243">
        <v>0</v>
      </c>
      <c r="AE36" s="156">
        <f t="shared" si="28"/>
        <v>0</v>
      </c>
      <c r="AF36" s="161">
        <f t="shared" si="28"/>
        <v>0</v>
      </c>
      <c r="AG36" s="161">
        <f t="shared" si="28"/>
        <v>0</v>
      </c>
      <c r="AH36" s="161">
        <f t="shared" si="28"/>
        <v>0</v>
      </c>
      <c r="AI36" s="161">
        <f t="shared" si="28"/>
        <v>0</v>
      </c>
      <c r="AJ36" s="161">
        <f t="shared" si="28"/>
        <v>0</v>
      </c>
      <c r="AK36" s="161">
        <f t="shared" si="28"/>
        <v>0</v>
      </c>
      <c r="AL36" s="161">
        <f t="shared" si="28"/>
        <v>0</v>
      </c>
      <c r="AM36" s="162">
        <f t="shared" si="28"/>
        <v>0</v>
      </c>
      <c r="AN36" s="156">
        <f t="shared" si="29"/>
        <v>100</v>
      </c>
      <c r="AO36" s="161">
        <f t="shared" si="29"/>
        <v>100</v>
      </c>
      <c r="AP36" s="161">
        <f t="shared" si="29"/>
        <v>0</v>
      </c>
      <c r="AQ36" s="161">
        <f t="shared" si="29"/>
        <v>0</v>
      </c>
      <c r="AR36" s="161">
        <f t="shared" si="29"/>
        <v>0</v>
      </c>
      <c r="AS36" s="161">
        <f t="shared" si="29"/>
        <v>0</v>
      </c>
      <c r="AT36" s="161">
        <f t="shared" si="29"/>
        <v>0</v>
      </c>
      <c r="AU36" s="161">
        <f t="shared" si="29"/>
        <v>100</v>
      </c>
      <c r="AV36" s="162">
        <f t="shared" si="29"/>
        <v>0</v>
      </c>
      <c r="AW36" s="165"/>
      <c r="AX36" s="245"/>
      <c r="AY36" s="246"/>
    </row>
    <row r="37" spans="1:51" ht="12.75" customHeight="1" x14ac:dyDescent="0.25">
      <c r="A37" s="171">
        <v>1017</v>
      </c>
      <c r="B37" s="241">
        <v>29</v>
      </c>
      <c r="C37" s="242" t="s">
        <v>1307</v>
      </c>
      <c r="D37" s="156">
        <f t="shared" si="36"/>
        <v>15136.6</v>
      </c>
      <c r="E37" s="161">
        <v>12652.2</v>
      </c>
      <c r="F37" s="161">
        <v>0</v>
      </c>
      <c r="G37" s="161">
        <v>1418.9</v>
      </c>
      <c r="H37" s="161">
        <v>0</v>
      </c>
      <c r="I37" s="161">
        <v>0</v>
      </c>
      <c r="J37" s="161">
        <v>0</v>
      </c>
      <c r="K37" s="161">
        <v>1065.5</v>
      </c>
      <c r="L37" s="243">
        <v>0</v>
      </c>
      <c r="M37" s="172">
        <f t="shared" si="37"/>
        <v>15136.6</v>
      </c>
      <c r="N37" s="161">
        <v>12652.2</v>
      </c>
      <c r="O37" s="161">
        <v>0</v>
      </c>
      <c r="P37" s="161">
        <v>1418.9</v>
      </c>
      <c r="Q37" s="161">
        <v>0</v>
      </c>
      <c r="R37" s="161">
        <v>0</v>
      </c>
      <c r="S37" s="161">
        <v>0</v>
      </c>
      <c r="T37" s="161">
        <v>1065.5</v>
      </c>
      <c r="U37" s="243">
        <v>0</v>
      </c>
      <c r="V37" s="172">
        <f t="shared" si="38"/>
        <v>13940.4004</v>
      </c>
      <c r="W37" s="161">
        <v>11816.0092</v>
      </c>
      <c r="X37" s="161">
        <v>0</v>
      </c>
      <c r="Y37" s="161">
        <v>1058.8912</v>
      </c>
      <c r="Z37" s="161">
        <v>0</v>
      </c>
      <c r="AA37" s="161">
        <v>0</v>
      </c>
      <c r="AB37" s="161">
        <v>0</v>
      </c>
      <c r="AC37" s="161">
        <v>1065.5</v>
      </c>
      <c r="AD37" s="243">
        <v>0</v>
      </c>
      <c r="AE37" s="156">
        <f t="shared" si="28"/>
        <v>-1196.1995999999999</v>
      </c>
      <c r="AF37" s="161">
        <f t="shared" si="28"/>
        <v>-836.19080000000031</v>
      </c>
      <c r="AG37" s="161">
        <f t="shared" si="28"/>
        <v>0</v>
      </c>
      <c r="AH37" s="161">
        <f t="shared" si="28"/>
        <v>-360.00880000000006</v>
      </c>
      <c r="AI37" s="161">
        <f t="shared" si="28"/>
        <v>0</v>
      </c>
      <c r="AJ37" s="161">
        <f t="shared" si="28"/>
        <v>0</v>
      </c>
      <c r="AK37" s="161">
        <f t="shared" si="28"/>
        <v>0</v>
      </c>
      <c r="AL37" s="161">
        <f t="shared" si="28"/>
        <v>0</v>
      </c>
      <c r="AM37" s="162">
        <f t="shared" si="28"/>
        <v>0</v>
      </c>
      <c r="AN37" s="156">
        <f t="shared" si="29"/>
        <v>92.097303225294979</v>
      </c>
      <c r="AO37" s="161">
        <f t="shared" si="29"/>
        <v>93.390945448222439</v>
      </c>
      <c r="AP37" s="161">
        <f t="shared" si="29"/>
        <v>0</v>
      </c>
      <c r="AQ37" s="161">
        <f t="shared" si="29"/>
        <v>74.627612939601093</v>
      </c>
      <c r="AR37" s="161">
        <f t="shared" si="29"/>
        <v>0</v>
      </c>
      <c r="AS37" s="161">
        <f t="shared" si="29"/>
        <v>0</v>
      </c>
      <c r="AT37" s="161">
        <f t="shared" si="29"/>
        <v>0</v>
      </c>
      <c r="AU37" s="161">
        <f t="shared" si="29"/>
        <v>100</v>
      </c>
      <c r="AV37" s="162">
        <f t="shared" si="29"/>
        <v>0</v>
      </c>
      <c r="AW37" s="165"/>
      <c r="AX37" s="245"/>
      <c r="AY37" s="246"/>
    </row>
    <row r="38" spans="1:51" ht="12.75" customHeight="1" x14ac:dyDescent="0.25">
      <c r="A38" s="171">
        <v>1018</v>
      </c>
      <c r="B38" s="241">
        <v>30</v>
      </c>
      <c r="C38" s="242" t="s">
        <v>1308</v>
      </c>
      <c r="D38" s="156">
        <f t="shared" si="36"/>
        <v>3662.1000000000004</v>
      </c>
      <c r="E38" s="161">
        <v>3329.3</v>
      </c>
      <c r="F38" s="161">
        <v>0</v>
      </c>
      <c r="G38" s="161">
        <v>0</v>
      </c>
      <c r="H38" s="161">
        <v>0</v>
      </c>
      <c r="I38" s="161">
        <v>0</v>
      </c>
      <c r="J38" s="161">
        <v>0</v>
      </c>
      <c r="K38" s="161">
        <v>332.8</v>
      </c>
      <c r="L38" s="243">
        <v>0</v>
      </c>
      <c r="M38" s="172">
        <f t="shared" si="37"/>
        <v>3662.1000000000004</v>
      </c>
      <c r="N38" s="161">
        <v>3329.3</v>
      </c>
      <c r="O38" s="161">
        <v>0</v>
      </c>
      <c r="P38" s="161">
        <v>0</v>
      </c>
      <c r="Q38" s="161">
        <v>0</v>
      </c>
      <c r="R38" s="161">
        <v>0</v>
      </c>
      <c r="S38" s="161">
        <v>0</v>
      </c>
      <c r="T38" s="161">
        <v>332.8</v>
      </c>
      <c r="U38" s="243">
        <v>0</v>
      </c>
      <c r="V38" s="172">
        <f t="shared" si="38"/>
        <v>3308.3841000000002</v>
      </c>
      <c r="W38" s="161">
        <v>2975.5841</v>
      </c>
      <c r="X38" s="161">
        <v>0</v>
      </c>
      <c r="Y38" s="161">
        <v>0</v>
      </c>
      <c r="Z38" s="161">
        <v>0</v>
      </c>
      <c r="AA38" s="161">
        <v>0</v>
      </c>
      <c r="AB38" s="161">
        <v>0</v>
      </c>
      <c r="AC38" s="161">
        <v>332.8</v>
      </c>
      <c r="AD38" s="243">
        <v>0</v>
      </c>
      <c r="AE38" s="156">
        <f t="shared" si="28"/>
        <v>-353.71590000000015</v>
      </c>
      <c r="AF38" s="161">
        <f t="shared" si="28"/>
        <v>-353.71590000000015</v>
      </c>
      <c r="AG38" s="161">
        <f t="shared" si="28"/>
        <v>0</v>
      </c>
      <c r="AH38" s="161">
        <f t="shared" si="28"/>
        <v>0</v>
      </c>
      <c r="AI38" s="161">
        <f t="shared" si="28"/>
        <v>0</v>
      </c>
      <c r="AJ38" s="161">
        <f t="shared" si="28"/>
        <v>0</v>
      </c>
      <c r="AK38" s="161">
        <f t="shared" si="28"/>
        <v>0</v>
      </c>
      <c r="AL38" s="161">
        <f t="shared" si="28"/>
        <v>0</v>
      </c>
      <c r="AM38" s="162">
        <f t="shared" si="28"/>
        <v>0</v>
      </c>
      <c r="AN38" s="156">
        <f t="shared" si="29"/>
        <v>90.341173097403129</v>
      </c>
      <c r="AO38" s="161">
        <f t="shared" si="29"/>
        <v>89.375667557744862</v>
      </c>
      <c r="AP38" s="161">
        <f t="shared" si="29"/>
        <v>0</v>
      </c>
      <c r="AQ38" s="161">
        <f t="shared" si="29"/>
        <v>0</v>
      </c>
      <c r="AR38" s="161">
        <f t="shared" si="29"/>
        <v>0</v>
      </c>
      <c r="AS38" s="161">
        <f t="shared" si="29"/>
        <v>0</v>
      </c>
      <c r="AT38" s="161">
        <f t="shared" si="29"/>
        <v>0</v>
      </c>
      <c r="AU38" s="161">
        <f t="shared" si="29"/>
        <v>100</v>
      </c>
      <c r="AV38" s="162">
        <f t="shared" si="29"/>
        <v>0</v>
      </c>
      <c r="AW38" s="165"/>
      <c r="AX38" s="245"/>
      <c r="AY38" s="246"/>
    </row>
    <row r="39" spans="1:51" ht="12.75" customHeight="1" x14ac:dyDescent="0.25">
      <c r="A39" s="171">
        <v>1019</v>
      </c>
      <c r="B39" s="241">
        <v>31</v>
      </c>
      <c r="C39" s="242" t="s">
        <v>1309</v>
      </c>
      <c r="D39" s="156">
        <f t="shared" si="36"/>
        <v>10877.2</v>
      </c>
      <c r="E39" s="161">
        <v>9652</v>
      </c>
      <c r="F39" s="161">
        <v>0</v>
      </c>
      <c r="G39" s="161">
        <v>0</v>
      </c>
      <c r="H39" s="161">
        <v>0</v>
      </c>
      <c r="I39" s="161">
        <v>0</v>
      </c>
      <c r="J39" s="161">
        <v>0</v>
      </c>
      <c r="K39" s="161">
        <v>1225.2</v>
      </c>
      <c r="L39" s="243">
        <v>0</v>
      </c>
      <c r="M39" s="172">
        <f t="shared" si="37"/>
        <v>10877.2</v>
      </c>
      <c r="N39" s="161">
        <v>9652</v>
      </c>
      <c r="O39" s="161">
        <v>0</v>
      </c>
      <c r="P39" s="161">
        <v>0</v>
      </c>
      <c r="Q39" s="161">
        <v>0</v>
      </c>
      <c r="R39" s="161">
        <v>0</v>
      </c>
      <c r="S39" s="161">
        <v>0</v>
      </c>
      <c r="T39" s="161">
        <v>1225.2</v>
      </c>
      <c r="U39" s="243">
        <v>0</v>
      </c>
      <c r="V39" s="172">
        <f t="shared" si="38"/>
        <v>6935.6481999999996</v>
      </c>
      <c r="W39" s="161">
        <v>5710.4483</v>
      </c>
      <c r="X39" s="161">
        <v>0</v>
      </c>
      <c r="Y39" s="161">
        <v>0</v>
      </c>
      <c r="Z39" s="161">
        <v>0</v>
      </c>
      <c r="AA39" s="161">
        <v>0</v>
      </c>
      <c r="AB39" s="161">
        <v>0</v>
      </c>
      <c r="AC39" s="161">
        <v>1225.1999000000001</v>
      </c>
      <c r="AD39" s="243">
        <v>0</v>
      </c>
      <c r="AE39" s="156">
        <f t="shared" si="28"/>
        <v>-3941.5518000000011</v>
      </c>
      <c r="AF39" s="161">
        <f t="shared" si="28"/>
        <v>-3941.5517</v>
      </c>
      <c r="AG39" s="161">
        <f t="shared" si="28"/>
        <v>0</v>
      </c>
      <c r="AH39" s="161">
        <f t="shared" si="28"/>
        <v>0</v>
      </c>
      <c r="AI39" s="161">
        <f t="shared" si="28"/>
        <v>0</v>
      </c>
      <c r="AJ39" s="161">
        <f t="shared" si="28"/>
        <v>0</v>
      </c>
      <c r="AK39" s="161">
        <f t="shared" si="28"/>
        <v>0</v>
      </c>
      <c r="AL39" s="161">
        <f t="shared" si="28"/>
        <v>-9.9999999974897946E-5</v>
      </c>
      <c r="AM39" s="162">
        <f t="shared" si="28"/>
        <v>0</v>
      </c>
      <c r="AN39" s="156">
        <f t="shared" si="29"/>
        <v>63.763176185047612</v>
      </c>
      <c r="AO39" s="161">
        <f t="shared" si="29"/>
        <v>59.163368213841693</v>
      </c>
      <c r="AP39" s="161">
        <f t="shared" si="29"/>
        <v>0</v>
      </c>
      <c r="AQ39" s="161">
        <f t="shared" si="29"/>
        <v>0</v>
      </c>
      <c r="AR39" s="161">
        <f t="shared" si="29"/>
        <v>0</v>
      </c>
      <c r="AS39" s="161">
        <f t="shared" si="29"/>
        <v>0</v>
      </c>
      <c r="AT39" s="161">
        <f t="shared" si="29"/>
        <v>0</v>
      </c>
      <c r="AU39" s="161">
        <f t="shared" si="29"/>
        <v>99.99999183806726</v>
      </c>
      <c r="AV39" s="162">
        <f t="shared" si="29"/>
        <v>0</v>
      </c>
      <c r="AW39" s="165"/>
      <c r="AX39" s="245"/>
      <c r="AY39" s="246"/>
    </row>
    <row r="40" spans="1:51" ht="12.75" customHeight="1" x14ac:dyDescent="0.25">
      <c r="A40" s="171">
        <v>1015</v>
      </c>
      <c r="B40" s="241">
        <v>32</v>
      </c>
      <c r="C40" s="242" t="s">
        <v>1310</v>
      </c>
      <c r="D40" s="156">
        <f t="shared" si="36"/>
        <v>9142.2000000000007</v>
      </c>
      <c r="E40" s="161">
        <v>8504.5</v>
      </c>
      <c r="F40" s="161">
        <v>0</v>
      </c>
      <c r="G40" s="161">
        <v>0</v>
      </c>
      <c r="H40" s="161">
        <v>0</v>
      </c>
      <c r="I40" s="161">
        <v>0</v>
      </c>
      <c r="J40" s="161">
        <v>0</v>
      </c>
      <c r="K40" s="161">
        <v>637.70000000000005</v>
      </c>
      <c r="L40" s="243">
        <v>0</v>
      </c>
      <c r="M40" s="172">
        <f t="shared" si="37"/>
        <v>9142.2000000000007</v>
      </c>
      <c r="N40" s="161">
        <v>8504.5</v>
      </c>
      <c r="O40" s="161">
        <v>0</v>
      </c>
      <c r="P40" s="161">
        <v>0</v>
      </c>
      <c r="Q40" s="161">
        <v>0</v>
      </c>
      <c r="R40" s="161">
        <v>0</v>
      </c>
      <c r="S40" s="161">
        <v>0</v>
      </c>
      <c r="T40" s="161">
        <v>637.70000000000005</v>
      </c>
      <c r="U40" s="243">
        <v>0</v>
      </c>
      <c r="V40" s="172">
        <f t="shared" si="38"/>
        <v>8115.5571</v>
      </c>
      <c r="W40" s="161">
        <v>7477.8571000000002</v>
      </c>
      <c r="X40" s="161">
        <v>0</v>
      </c>
      <c r="Y40" s="161">
        <v>0</v>
      </c>
      <c r="Z40" s="161">
        <v>0</v>
      </c>
      <c r="AA40" s="161">
        <v>0</v>
      </c>
      <c r="AB40" s="161">
        <v>0</v>
      </c>
      <c r="AC40" s="161">
        <v>637.70000000000005</v>
      </c>
      <c r="AD40" s="243">
        <v>0</v>
      </c>
      <c r="AE40" s="156">
        <f t="shared" si="28"/>
        <v>-1026.6429000000007</v>
      </c>
      <c r="AF40" s="161">
        <f t="shared" si="28"/>
        <v>-1026.6428999999998</v>
      </c>
      <c r="AG40" s="161">
        <f t="shared" si="28"/>
        <v>0</v>
      </c>
      <c r="AH40" s="161">
        <f t="shared" si="28"/>
        <v>0</v>
      </c>
      <c r="AI40" s="161">
        <f t="shared" si="28"/>
        <v>0</v>
      </c>
      <c r="AJ40" s="161">
        <f t="shared" si="28"/>
        <v>0</v>
      </c>
      <c r="AK40" s="161">
        <f t="shared" si="28"/>
        <v>0</v>
      </c>
      <c r="AL40" s="161">
        <f t="shared" si="28"/>
        <v>0</v>
      </c>
      <c r="AM40" s="162">
        <f t="shared" si="28"/>
        <v>0</v>
      </c>
      <c r="AN40" s="156">
        <f t="shared" si="29"/>
        <v>88.7702861455667</v>
      </c>
      <c r="AO40" s="161">
        <f t="shared" si="29"/>
        <v>87.928239167499555</v>
      </c>
      <c r="AP40" s="161">
        <f t="shared" si="29"/>
        <v>0</v>
      </c>
      <c r="AQ40" s="161">
        <f t="shared" si="29"/>
        <v>0</v>
      </c>
      <c r="AR40" s="161">
        <f t="shared" si="29"/>
        <v>0</v>
      </c>
      <c r="AS40" s="161">
        <f t="shared" si="29"/>
        <v>0</v>
      </c>
      <c r="AT40" s="161">
        <f t="shared" si="29"/>
        <v>0</v>
      </c>
      <c r="AU40" s="161">
        <f t="shared" si="29"/>
        <v>100</v>
      </c>
      <c r="AV40" s="162">
        <f t="shared" si="29"/>
        <v>0</v>
      </c>
      <c r="AW40" s="165"/>
      <c r="AX40" s="245"/>
      <c r="AY40" s="246"/>
    </row>
    <row r="41" spans="1:51" ht="12.75" customHeight="1" x14ac:dyDescent="0.25">
      <c r="A41" s="171">
        <v>1016</v>
      </c>
      <c r="B41" s="241">
        <v>33</v>
      </c>
      <c r="C41" s="242" t="s">
        <v>1311</v>
      </c>
      <c r="D41" s="156">
        <f t="shared" si="36"/>
        <v>4180.1000000000004</v>
      </c>
      <c r="E41" s="161">
        <v>3759.8</v>
      </c>
      <c r="F41" s="161">
        <v>0</v>
      </c>
      <c r="G41" s="161">
        <v>0</v>
      </c>
      <c r="H41" s="161">
        <v>0</v>
      </c>
      <c r="I41" s="161">
        <v>0</v>
      </c>
      <c r="J41" s="161">
        <v>0</v>
      </c>
      <c r="K41" s="161">
        <v>420.3</v>
      </c>
      <c r="L41" s="243">
        <v>0</v>
      </c>
      <c r="M41" s="172">
        <f t="shared" si="37"/>
        <v>4180.1000000000004</v>
      </c>
      <c r="N41" s="161">
        <v>3759.8</v>
      </c>
      <c r="O41" s="161">
        <v>0</v>
      </c>
      <c r="P41" s="161">
        <v>0</v>
      </c>
      <c r="Q41" s="161">
        <v>0</v>
      </c>
      <c r="R41" s="161">
        <v>0</v>
      </c>
      <c r="S41" s="161">
        <v>0</v>
      </c>
      <c r="T41" s="161">
        <v>420.3</v>
      </c>
      <c r="U41" s="243">
        <v>0</v>
      </c>
      <c r="V41" s="172">
        <f t="shared" si="38"/>
        <v>3838.2598000000003</v>
      </c>
      <c r="W41" s="161">
        <v>3417.9598000000001</v>
      </c>
      <c r="X41" s="161">
        <v>0</v>
      </c>
      <c r="Y41" s="161">
        <v>0</v>
      </c>
      <c r="Z41" s="161">
        <v>0</v>
      </c>
      <c r="AA41" s="161">
        <v>0</v>
      </c>
      <c r="AB41" s="161">
        <v>0</v>
      </c>
      <c r="AC41" s="161">
        <v>420.3</v>
      </c>
      <c r="AD41" s="243">
        <v>0</v>
      </c>
      <c r="AE41" s="156">
        <f t="shared" si="28"/>
        <v>-341.8402000000001</v>
      </c>
      <c r="AF41" s="161">
        <f t="shared" si="28"/>
        <v>-341.8402000000001</v>
      </c>
      <c r="AG41" s="161">
        <f t="shared" si="28"/>
        <v>0</v>
      </c>
      <c r="AH41" s="161">
        <f t="shared" si="28"/>
        <v>0</v>
      </c>
      <c r="AI41" s="161">
        <f t="shared" si="28"/>
        <v>0</v>
      </c>
      <c r="AJ41" s="161">
        <f t="shared" si="28"/>
        <v>0</v>
      </c>
      <c r="AK41" s="161">
        <f t="shared" si="28"/>
        <v>0</v>
      </c>
      <c r="AL41" s="161">
        <f t="shared" si="28"/>
        <v>0</v>
      </c>
      <c r="AM41" s="162">
        <f t="shared" si="28"/>
        <v>0</v>
      </c>
      <c r="AN41" s="156">
        <f t="shared" si="29"/>
        <v>91.822200425827134</v>
      </c>
      <c r="AO41" s="161">
        <f t="shared" si="29"/>
        <v>90.908021703282088</v>
      </c>
      <c r="AP41" s="161">
        <f t="shared" si="29"/>
        <v>0</v>
      </c>
      <c r="AQ41" s="161">
        <f t="shared" si="29"/>
        <v>0</v>
      </c>
      <c r="AR41" s="161">
        <f t="shared" si="29"/>
        <v>0</v>
      </c>
      <c r="AS41" s="161">
        <f t="shared" si="29"/>
        <v>0</v>
      </c>
      <c r="AT41" s="161">
        <f t="shared" si="29"/>
        <v>0</v>
      </c>
      <c r="AU41" s="161">
        <f t="shared" si="29"/>
        <v>100</v>
      </c>
      <c r="AV41" s="162">
        <f t="shared" si="29"/>
        <v>0</v>
      </c>
      <c r="AW41" s="165"/>
      <c r="AX41" s="245"/>
      <c r="AY41" s="246"/>
    </row>
    <row r="42" spans="1:51" ht="12.75" customHeight="1" x14ac:dyDescent="0.25">
      <c r="A42" s="158"/>
      <c r="B42" s="241">
        <v>34</v>
      </c>
      <c r="C42" s="242"/>
      <c r="D42" s="160"/>
      <c r="E42" s="161"/>
      <c r="F42" s="161"/>
      <c r="G42" s="161"/>
      <c r="H42" s="161"/>
      <c r="I42" s="161"/>
      <c r="J42" s="161"/>
      <c r="K42" s="161"/>
      <c r="L42" s="243">
        <v>0</v>
      </c>
      <c r="M42" s="244"/>
      <c r="N42" s="161">
        <v>0</v>
      </c>
      <c r="O42" s="161"/>
      <c r="P42" s="161">
        <v>0</v>
      </c>
      <c r="Q42" s="161"/>
      <c r="R42" s="161"/>
      <c r="S42" s="161"/>
      <c r="T42" s="161"/>
      <c r="U42" s="243">
        <v>0</v>
      </c>
      <c r="V42" s="244"/>
      <c r="W42" s="161">
        <v>0</v>
      </c>
      <c r="X42" s="161"/>
      <c r="Y42" s="161">
        <v>0</v>
      </c>
      <c r="Z42" s="161"/>
      <c r="AA42" s="161"/>
      <c r="AB42" s="161"/>
      <c r="AC42" s="161"/>
      <c r="AD42" s="243"/>
      <c r="AE42" s="160"/>
      <c r="AF42" s="161"/>
      <c r="AG42" s="161"/>
      <c r="AH42" s="161"/>
      <c r="AI42" s="161"/>
      <c r="AJ42" s="161"/>
      <c r="AK42" s="161"/>
      <c r="AL42" s="161"/>
      <c r="AM42" s="162"/>
      <c r="AN42" s="160"/>
      <c r="AO42" s="161"/>
      <c r="AP42" s="161"/>
      <c r="AQ42" s="161"/>
      <c r="AR42" s="161"/>
      <c r="AS42" s="161"/>
      <c r="AT42" s="161"/>
      <c r="AU42" s="161"/>
      <c r="AV42" s="162"/>
      <c r="AW42" s="165"/>
      <c r="AX42" s="245"/>
      <c r="AY42" s="246"/>
    </row>
    <row r="43" spans="1:51" ht="16.5" customHeight="1" x14ac:dyDescent="0.25">
      <c r="A43" s="158"/>
      <c r="B43" s="241">
        <v>35</v>
      </c>
      <c r="C43" s="239" t="s">
        <v>1312</v>
      </c>
      <c r="D43" s="156">
        <f>D44+D45</f>
        <v>265396.40000000002</v>
      </c>
      <c r="E43" s="153">
        <f t="shared" ref="E43:L43" si="39">E44+E45</f>
        <v>221620.2</v>
      </c>
      <c r="F43" s="153">
        <f t="shared" si="39"/>
        <v>5685</v>
      </c>
      <c r="G43" s="153">
        <f t="shared" si="39"/>
        <v>3477</v>
      </c>
      <c r="H43" s="153">
        <f t="shared" si="39"/>
        <v>6113.6</v>
      </c>
      <c r="I43" s="153">
        <f t="shared" si="39"/>
        <v>0</v>
      </c>
      <c r="J43" s="153">
        <f t="shared" si="39"/>
        <v>2662</v>
      </c>
      <c r="K43" s="153">
        <f t="shared" si="39"/>
        <v>24318.5</v>
      </c>
      <c r="L43" s="240">
        <f t="shared" si="39"/>
        <v>1520.1</v>
      </c>
      <c r="M43" s="172">
        <f>M44+M45</f>
        <v>266805.40000000002</v>
      </c>
      <c r="N43" s="153">
        <f t="shared" ref="N43:U43" si="40">N44+N45</f>
        <v>221620.2</v>
      </c>
      <c r="O43" s="153">
        <f t="shared" si="40"/>
        <v>5685</v>
      </c>
      <c r="P43" s="153">
        <f t="shared" si="40"/>
        <v>3477</v>
      </c>
      <c r="Q43" s="153">
        <f t="shared" si="40"/>
        <v>6113.6</v>
      </c>
      <c r="R43" s="153">
        <f t="shared" si="40"/>
        <v>0</v>
      </c>
      <c r="S43" s="153">
        <f t="shared" si="40"/>
        <v>2662</v>
      </c>
      <c r="T43" s="153">
        <f t="shared" si="40"/>
        <v>24318.5</v>
      </c>
      <c r="U43" s="240">
        <f t="shared" si="40"/>
        <v>2929.1</v>
      </c>
      <c r="V43" s="172">
        <f>V44+V45</f>
        <v>248515.15300000002</v>
      </c>
      <c r="W43" s="153">
        <f t="shared" ref="W43:AD43" si="41">W44+W45</f>
        <v>212615.72730000003</v>
      </c>
      <c r="X43" s="153">
        <f t="shared" si="41"/>
        <v>0</v>
      </c>
      <c r="Y43" s="153">
        <f t="shared" si="41"/>
        <v>3477</v>
      </c>
      <c r="Z43" s="153">
        <f t="shared" si="41"/>
        <v>4353.1904000000004</v>
      </c>
      <c r="AA43" s="153">
        <f t="shared" si="41"/>
        <v>0</v>
      </c>
      <c r="AB43" s="153">
        <f t="shared" si="41"/>
        <v>2245.7855999999997</v>
      </c>
      <c r="AC43" s="153">
        <f t="shared" si="41"/>
        <v>23529.5497</v>
      </c>
      <c r="AD43" s="240">
        <f t="shared" si="41"/>
        <v>2293.9</v>
      </c>
      <c r="AE43" s="156">
        <f t="shared" ref="AE43:AM72" si="42">V43-M43</f>
        <v>-18290.247000000003</v>
      </c>
      <c r="AF43" s="153">
        <f t="shared" si="42"/>
        <v>-9004.4726999999839</v>
      </c>
      <c r="AG43" s="153">
        <f t="shared" si="42"/>
        <v>-5685</v>
      </c>
      <c r="AH43" s="153">
        <f t="shared" si="42"/>
        <v>0</v>
      </c>
      <c r="AI43" s="153">
        <f t="shared" si="42"/>
        <v>-1760.4096</v>
      </c>
      <c r="AJ43" s="153">
        <f t="shared" si="42"/>
        <v>0</v>
      </c>
      <c r="AK43" s="153">
        <f t="shared" si="42"/>
        <v>-416.2144000000003</v>
      </c>
      <c r="AL43" s="153">
        <f t="shared" si="42"/>
        <v>-788.95030000000042</v>
      </c>
      <c r="AM43" s="154">
        <f t="shared" si="42"/>
        <v>-635.19999999999982</v>
      </c>
      <c r="AN43" s="156">
        <f t="shared" ref="AN43:AV72" si="43">IF(M43=0,0,V43/M43*100)</f>
        <v>93.14472383242618</v>
      </c>
      <c r="AO43" s="153">
        <f t="shared" si="43"/>
        <v>95.936980157945897</v>
      </c>
      <c r="AP43" s="153">
        <f t="shared" si="43"/>
        <v>0</v>
      </c>
      <c r="AQ43" s="153">
        <f t="shared" si="43"/>
        <v>100</v>
      </c>
      <c r="AR43" s="153">
        <f t="shared" si="43"/>
        <v>71.205024862601419</v>
      </c>
      <c r="AS43" s="153">
        <f t="shared" si="43"/>
        <v>0</v>
      </c>
      <c r="AT43" s="153">
        <f t="shared" si="43"/>
        <v>84.364598046581506</v>
      </c>
      <c r="AU43" s="153">
        <f t="shared" si="43"/>
        <v>96.755760840512366</v>
      </c>
      <c r="AV43" s="154">
        <f t="shared" si="43"/>
        <v>78.314157932470735</v>
      </c>
      <c r="AW43" s="147"/>
      <c r="AX43" s="245"/>
      <c r="AY43" s="246"/>
    </row>
    <row r="44" spans="1:51" s="170" customFormat="1" ht="16.5" customHeight="1" x14ac:dyDescent="0.2">
      <c r="A44" s="158"/>
      <c r="B44" s="241">
        <v>36</v>
      </c>
      <c r="C44" s="239" t="s">
        <v>1287</v>
      </c>
      <c r="D44" s="156">
        <f>D46</f>
        <v>170871.00000000003</v>
      </c>
      <c r="E44" s="153">
        <f t="shared" ref="E44:L44" si="44">E46</f>
        <v>139068.20000000001</v>
      </c>
      <c r="F44" s="153">
        <f t="shared" si="44"/>
        <v>5685</v>
      </c>
      <c r="G44" s="153">
        <f t="shared" si="44"/>
        <v>3477</v>
      </c>
      <c r="H44" s="153">
        <f t="shared" si="44"/>
        <v>6113.6</v>
      </c>
      <c r="I44" s="153">
        <f t="shared" si="44"/>
        <v>0</v>
      </c>
      <c r="J44" s="153">
        <f t="shared" si="44"/>
        <v>200</v>
      </c>
      <c r="K44" s="153">
        <f t="shared" si="44"/>
        <v>14807.1</v>
      </c>
      <c r="L44" s="240">
        <f t="shared" si="44"/>
        <v>1520.1</v>
      </c>
      <c r="M44" s="172">
        <f>M46</f>
        <v>172280.00000000003</v>
      </c>
      <c r="N44" s="153">
        <f t="shared" ref="N44:U44" si="45">N46</f>
        <v>139068.20000000001</v>
      </c>
      <c r="O44" s="153">
        <f t="shared" si="45"/>
        <v>5685</v>
      </c>
      <c r="P44" s="153">
        <f t="shared" si="45"/>
        <v>3477</v>
      </c>
      <c r="Q44" s="153">
        <f t="shared" si="45"/>
        <v>6113.6</v>
      </c>
      <c r="R44" s="153">
        <f t="shared" si="45"/>
        <v>0</v>
      </c>
      <c r="S44" s="153">
        <f t="shared" si="45"/>
        <v>200</v>
      </c>
      <c r="T44" s="153">
        <f t="shared" si="45"/>
        <v>14807.1</v>
      </c>
      <c r="U44" s="240">
        <f t="shared" si="45"/>
        <v>2929.1</v>
      </c>
      <c r="V44" s="172">
        <f>V46</f>
        <v>159464.0092</v>
      </c>
      <c r="W44" s="153">
        <f t="shared" ref="W44:AD44" si="46">W46</f>
        <v>134495.7041</v>
      </c>
      <c r="X44" s="153">
        <f t="shared" si="46"/>
        <v>0</v>
      </c>
      <c r="Y44" s="153">
        <f t="shared" si="46"/>
        <v>3477</v>
      </c>
      <c r="Z44" s="153">
        <f t="shared" si="46"/>
        <v>4353.1904000000004</v>
      </c>
      <c r="AA44" s="153">
        <f t="shared" si="46"/>
        <v>0</v>
      </c>
      <c r="AB44" s="153">
        <f t="shared" si="46"/>
        <v>197.48599999999999</v>
      </c>
      <c r="AC44" s="153">
        <f t="shared" si="46"/>
        <v>14646.7287</v>
      </c>
      <c r="AD44" s="240">
        <f t="shared" si="46"/>
        <v>2293.9</v>
      </c>
      <c r="AE44" s="156">
        <f t="shared" si="42"/>
        <v>-12815.990800000029</v>
      </c>
      <c r="AF44" s="153">
        <f t="shared" si="42"/>
        <v>-4572.495900000009</v>
      </c>
      <c r="AG44" s="153">
        <f t="shared" si="42"/>
        <v>-5685</v>
      </c>
      <c r="AH44" s="153">
        <f t="shared" si="42"/>
        <v>0</v>
      </c>
      <c r="AI44" s="153">
        <f t="shared" si="42"/>
        <v>-1760.4096</v>
      </c>
      <c r="AJ44" s="153">
        <f t="shared" si="42"/>
        <v>0</v>
      </c>
      <c r="AK44" s="153">
        <f t="shared" si="42"/>
        <v>-2.51400000000001</v>
      </c>
      <c r="AL44" s="153">
        <f t="shared" si="42"/>
        <v>-160.3713000000007</v>
      </c>
      <c r="AM44" s="154">
        <f t="shared" si="42"/>
        <v>-635.19999999999982</v>
      </c>
      <c r="AN44" s="156">
        <f t="shared" si="43"/>
        <v>92.560952635244931</v>
      </c>
      <c r="AO44" s="153">
        <f t="shared" si="43"/>
        <v>96.712047829769844</v>
      </c>
      <c r="AP44" s="153">
        <f t="shared" si="43"/>
        <v>0</v>
      </c>
      <c r="AQ44" s="153">
        <f t="shared" si="43"/>
        <v>100</v>
      </c>
      <c r="AR44" s="153">
        <f t="shared" si="43"/>
        <v>71.205024862601419</v>
      </c>
      <c r="AS44" s="153">
        <f t="shared" si="43"/>
        <v>0</v>
      </c>
      <c r="AT44" s="153">
        <f t="shared" si="43"/>
        <v>98.742999999999995</v>
      </c>
      <c r="AU44" s="153">
        <f t="shared" si="43"/>
        <v>98.916929716149681</v>
      </c>
      <c r="AV44" s="154">
        <f t="shared" si="43"/>
        <v>78.314157932470735</v>
      </c>
      <c r="AW44" s="147"/>
      <c r="AX44" s="245"/>
      <c r="AY44" s="246"/>
    </row>
    <row r="45" spans="1:51" s="170" customFormat="1" ht="16.5" customHeight="1" x14ac:dyDescent="0.2">
      <c r="A45" s="158"/>
      <c r="B45" s="241">
        <v>37</v>
      </c>
      <c r="C45" s="239" t="s">
        <v>1288</v>
      </c>
      <c r="D45" s="156">
        <f>SUM(D47:D72)</f>
        <v>94525.4</v>
      </c>
      <c r="E45" s="153">
        <f t="shared" ref="E45:L45" si="47">SUM(E47:E72)</f>
        <v>82552.000000000015</v>
      </c>
      <c r="F45" s="153">
        <f t="shared" si="47"/>
        <v>0</v>
      </c>
      <c r="G45" s="153">
        <f t="shared" si="47"/>
        <v>0</v>
      </c>
      <c r="H45" s="153">
        <f t="shared" si="47"/>
        <v>0</v>
      </c>
      <c r="I45" s="153">
        <f t="shared" si="47"/>
        <v>0</v>
      </c>
      <c r="J45" s="153">
        <f t="shared" si="47"/>
        <v>2462</v>
      </c>
      <c r="K45" s="153">
        <f t="shared" si="47"/>
        <v>9511.4</v>
      </c>
      <c r="L45" s="240">
        <f t="shared" si="47"/>
        <v>0</v>
      </c>
      <c r="M45" s="172">
        <f>SUM(M47:M72)</f>
        <v>94525.4</v>
      </c>
      <c r="N45" s="153">
        <f t="shared" ref="N45:U45" si="48">SUM(N47:N72)</f>
        <v>82552.000000000015</v>
      </c>
      <c r="O45" s="153">
        <f t="shared" si="48"/>
        <v>0</v>
      </c>
      <c r="P45" s="153">
        <f t="shared" si="48"/>
        <v>0</v>
      </c>
      <c r="Q45" s="153">
        <f t="shared" si="48"/>
        <v>0</v>
      </c>
      <c r="R45" s="153">
        <f t="shared" si="48"/>
        <v>0</v>
      </c>
      <c r="S45" s="153">
        <f t="shared" si="48"/>
        <v>2462</v>
      </c>
      <c r="T45" s="153">
        <f t="shared" si="48"/>
        <v>9511.4</v>
      </c>
      <c r="U45" s="240">
        <f t="shared" si="48"/>
        <v>0</v>
      </c>
      <c r="V45" s="172">
        <f>SUM(V47:V72)</f>
        <v>89051.14380000002</v>
      </c>
      <c r="W45" s="153">
        <f t="shared" ref="W45:AD45" si="49">SUM(W47:W72)</f>
        <v>78120.023200000011</v>
      </c>
      <c r="X45" s="153">
        <f t="shared" si="49"/>
        <v>0</v>
      </c>
      <c r="Y45" s="153">
        <f t="shared" si="49"/>
        <v>0</v>
      </c>
      <c r="Z45" s="153">
        <f t="shared" si="49"/>
        <v>0</v>
      </c>
      <c r="AA45" s="153">
        <f t="shared" si="49"/>
        <v>0</v>
      </c>
      <c r="AB45" s="153">
        <f t="shared" si="49"/>
        <v>2048.2995999999998</v>
      </c>
      <c r="AC45" s="153">
        <f t="shared" si="49"/>
        <v>8882.8209999999999</v>
      </c>
      <c r="AD45" s="240">
        <f t="shared" si="49"/>
        <v>0</v>
      </c>
      <c r="AE45" s="156">
        <f t="shared" si="42"/>
        <v>-5474.2561999999743</v>
      </c>
      <c r="AF45" s="153">
        <f t="shared" si="42"/>
        <v>-4431.976800000004</v>
      </c>
      <c r="AG45" s="153">
        <f t="shared" si="42"/>
        <v>0</v>
      </c>
      <c r="AH45" s="153">
        <f t="shared" si="42"/>
        <v>0</v>
      </c>
      <c r="AI45" s="153">
        <f t="shared" si="42"/>
        <v>0</v>
      </c>
      <c r="AJ45" s="153">
        <f t="shared" si="42"/>
        <v>0</v>
      </c>
      <c r="AK45" s="153">
        <f t="shared" si="42"/>
        <v>-413.70040000000017</v>
      </c>
      <c r="AL45" s="153">
        <f t="shared" si="42"/>
        <v>-628.57899999999972</v>
      </c>
      <c r="AM45" s="154">
        <f t="shared" si="42"/>
        <v>0</v>
      </c>
      <c r="AN45" s="156">
        <f t="shared" si="43"/>
        <v>94.208692901590496</v>
      </c>
      <c r="AO45" s="153">
        <f t="shared" si="43"/>
        <v>94.631290822754139</v>
      </c>
      <c r="AP45" s="153">
        <f t="shared" si="43"/>
        <v>0</v>
      </c>
      <c r="AQ45" s="153">
        <f t="shared" si="43"/>
        <v>0</v>
      </c>
      <c r="AR45" s="153">
        <f t="shared" si="43"/>
        <v>0</v>
      </c>
      <c r="AS45" s="153">
        <f t="shared" si="43"/>
        <v>0</v>
      </c>
      <c r="AT45" s="153">
        <f t="shared" si="43"/>
        <v>83.196571892770095</v>
      </c>
      <c r="AU45" s="153">
        <f t="shared" si="43"/>
        <v>93.391309376117079</v>
      </c>
      <c r="AV45" s="154">
        <f t="shared" si="43"/>
        <v>0</v>
      </c>
      <c r="AW45" s="147"/>
      <c r="AX45" s="245"/>
      <c r="AY45" s="246"/>
    </row>
    <row r="46" spans="1:51" ht="12.75" customHeight="1" x14ac:dyDescent="0.25">
      <c r="A46" s="171">
        <v>1023</v>
      </c>
      <c r="B46" s="241">
        <v>38</v>
      </c>
      <c r="C46" s="242" t="s">
        <v>1313</v>
      </c>
      <c r="D46" s="156">
        <f t="shared" ref="D46:D72" si="50">SUM(E46:L46)</f>
        <v>170871.00000000003</v>
      </c>
      <c r="E46" s="161">
        <v>139068.20000000001</v>
      </c>
      <c r="F46" s="161">
        <v>5685</v>
      </c>
      <c r="G46" s="161">
        <v>3477</v>
      </c>
      <c r="H46" s="161">
        <v>6113.6</v>
      </c>
      <c r="I46" s="161">
        <v>0</v>
      </c>
      <c r="J46" s="161">
        <v>200</v>
      </c>
      <c r="K46" s="161">
        <v>14807.1</v>
      </c>
      <c r="L46" s="243">
        <v>1520.1</v>
      </c>
      <c r="M46" s="172">
        <f t="shared" ref="M46:M72" si="51">SUM(N46:U46)</f>
        <v>172280.00000000003</v>
      </c>
      <c r="N46" s="161">
        <v>139068.20000000001</v>
      </c>
      <c r="O46" s="161">
        <v>5685</v>
      </c>
      <c r="P46" s="161">
        <v>3477</v>
      </c>
      <c r="Q46" s="161">
        <v>6113.6</v>
      </c>
      <c r="R46" s="161">
        <v>0</v>
      </c>
      <c r="S46" s="161">
        <v>200</v>
      </c>
      <c r="T46" s="161">
        <v>14807.1</v>
      </c>
      <c r="U46" s="243">
        <v>2929.1</v>
      </c>
      <c r="V46" s="172">
        <f t="shared" ref="V46:V72" si="52">SUM(W46:AD46)</f>
        <v>159464.0092</v>
      </c>
      <c r="W46" s="161">
        <v>134495.7041</v>
      </c>
      <c r="X46" s="161">
        <v>0</v>
      </c>
      <c r="Y46" s="161">
        <v>3477</v>
      </c>
      <c r="Z46" s="161">
        <v>4353.1904000000004</v>
      </c>
      <c r="AA46" s="161">
        <v>0</v>
      </c>
      <c r="AB46" s="161">
        <v>197.48599999999999</v>
      </c>
      <c r="AC46" s="161">
        <v>14646.7287</v>
      </c>
      <c r="AD46" s="243">
        <v>2293.9</v>
      </c>
      <c r="AE46" s="156">
        <f t="shared" si="42"/>
        <v>-12815.990800000029</v>
      </c>
      <c r="AF46" s="161">
        <f t="shared" si="42"/>
        <v>-4572.495900000009</v>
      </c>
      <c r="AG46" s="161">
        <f t="shared" si="42"/>
        <v>-5685</v>
      </c>
      <c r="AH46" s="161">
        <f t="shared" si="42"/>
        <v>0</v>
      </c>
      <c r="AI46" s="161">
        <f t="shared" si="42"/>
        <v>-1760.4096</v>
      </c>
      <c r="AJ46" s="161">
        <f t="shared" si="42"/>
        <v>0</v>
      </c>
      <c r="AK46" s="161">
        <f t="shared" si="42"/>
        <v>-2.51400000000001</v>
      </c>
      <c r="AL46" s="161">
        <f t="shared" si="42"/>
        <v>-160.3713000000007</v>
      </c>
      <c r="AM46" s="162">
        <f t="shared" si="42"/>
        <v>-635.19999999999982</v>
      </c>
      <c r="AN46" s="156">
        <f t="shared" si="43"/>
        <v>92.560952635244931</v>
      </c>
      <c r="AO46" s="161">
        <f t="shared" si="43"/>
        <v>96.712047829769844</v>
      </c>
      <c r="AP46" s="161">
        <f t="shared" si="43"/>
        <v>0</v>
      </c>
      <c r="AQ46" s="161">
        <f t="shared" si="43"/>
        <v>100</v>
      </c>
      <c r="AR46" s="161">
        <f t="shared" si="43"/>
        <v>71.205024862601419</v>
      </c>
      <c r="AS46" s="161">
        <f t="shared" si="43"/>
        <v>0</v>
      </c>
      <c r="AT46" s="161">
        <f t="shared" si="43"/>
        <v>98.742999999999995</v>
      </c>
      <c r="AU46" s="161">
        <f t="shared" si="43"/>
        <v>98.916929716149681</v>
      </c>
      <c r="AV46" s="162">
        <f t="shared" si="43"/>
        <v>78.314157932470735</v>
      </c>
      <c r="AW46" s="165"/>
      <c r="AX46" s="245"/>
      <c r="AY46" s="246"/>
    </row>
    <row r="47" spans="1:51" ht="12.75" customHeight="1" x14ac:dyDescent="0.25">
      <c r="A47" s="171">
        <v>1041</v>
      </c>
      <c r="B47" s="241">
        <v>39</v>
      </c>
      <c r="C47" s="242" t="s">
        <v>1312</v>
      </c>
      <c r="D47" s="156">
        <f t="shared" si="50"/>
        <v>14958.7</v>
      </c>
      <c r="E47" s="161">
        <v>13620.5</v>
      </c>
      <c r="F47" s="161">
        <v>0</v>
      </c>
      <c r="G47" s="161">
        <v>0</v>
      </c>
      <c r="H47" s="161">
        <v>0</v>
      </c>
      <c r="I47" s="161">
        <v>0</v>
      </c>
      <c r="J47" s="161">
        <v>0</v>
      </c>
      <c r="K47" s="161">
        <v>1338.2</v>
      </c>
      <c r="L47" s="243">
        <v>0</v>
      </c>
      <c r="M47" s="172">
        <f t="shared" si="51"/>
        <v>14958.7</v>
      </c>
      <c r="N47" s="161">
        <v>13620.5</v>
      </c>
      <c r="O47" s="161">
        <v>0</v>
      </c>
      <c r="P47" s="161">
        <v>0</v>
      </c>
      <c r="Q47" s="161">
        <v>0</v>
      </c>
      <c r="R47" s="161">
        <v>0</v>
      </c>
      <c r="S47" s="161">
        <v>0</v>
      </c>
      <c r="T47" s="161">
        <v>1338.2</v>
      </c>
      <c r="U47" s="243">
        <v>0</v>
      </c>
      <c r="V47" s="172">
        <f t="shared" si="52"/>
        <v>13492.905500000001</v>
      </c>
      <c r="W47" s="161">
        <v>12154.775600000001</v>
      </c>
      <c r="X47" s="161">
        <v>0</v>
      </c>
      <c r="Y47" s="161">
        <v>0</v>
      </c>
      <c r="Z47" s="161">
        <v>0</v>
      </c>
      <c r="AA47" s="161">
        <v>0</v>
      </c>
      <c r="AB47" s="161">
        <v>0</v>
      </c>
      <c r="AC47" s="161">
        <v>1338.1298999999999</v>
      </c>
      <c r="AD47" s="243">
        <v>0</v>
      </c>
      <c r="AE47" s="156">
        <f t="shared" si="42"/>
        <v>-1465.7945</v>
      </c>
      <c r="AF47" s="161">
        <f t="shared" si="42"/>
        <v>-1465.7243999999992</v>
      </c>
      <c r="AG47" s="161">
        <f t="shared" si="42"/>
        <v>0</v>
      </c>
      <c r="AH47" s="161">
        <f t="shared" si="42"/>
        <v>0</v>
      </c>
      <c r="AI47" s="161">
        <f t="shared" si="42"/>
        <v>0</v>
      </c>
      <c r="AJ47" s="161">
        <f t="shared" si="42"/>
        <v>0</v>
      </c>
      <c r="AK47" s="161">
        <f t="shared" si="42"/>
        <v>0</v>
      </c>
      <c r="AL47" s="161">
        <f t="shared" si="42"/>
        <v>-7.0100000000138607E-2</v>
      </c>
      <c r="AM47" s="162">
        <f t="shared" si="42"/>
        <v>0</v>
      </c>
      <c r="AN47" s="156">
        <f t="shared" si="43"/>
        <v>90.201056910025599</v>
      </c>
      <c r="AO47" s="161">
        <f t="shared" si="43"/>
        <v>89.238835578723254</v>
      </c>
      <c r="AP47" s="161">
        <f t="shared" si="43"/>
        <v>0</v>
      </c>
      <c r="AQ47" s="161">
        <f t="shared" si="43"/>
        <v>0</v>
      </c>
      <c r="AR47" s="161">
        <f t="shared" si="43"/>
        <v>0</v>
      </c>
      <c r="AS47" s="161">
        <f t="shared" si="43"/>
        <v>0</v>
      </c>
      <c r="AT47" s="161">
        <f t="shared" si="43"/>
        <v>0</v>
      </c>
      <c r="AU47" s="161">
        <f t="shared" si="43"/>
        <v>99.994761620086663</v>
      </c>
      <c r="AV47" s="162">
        <f t="shared" si="43"/>
        <v>0</v>
      </c>
      <c r="AW47" s="165"/>
      <c r="AX47" s="245"/>
      <c r="AY47" s="246"/>
    </row>
    <row r="48" spans="1:51" ht="12.75" customHeight="1" x14ac:dyDescent="0.25">
      <c r="A48" s="171">
        <v>1024</v>
      </c>
      <c r="B48" s="241">
        <v>40</v>
      </c>
      <c r="C48" s="242" t="s">
        <v>1314</v>
      </c>
      <c r="D48" s="156">
        <f t="shared" si="50"/>
        <v>2008.1000000000001</v>
      </c>
      <c r="E48" s="161">
        <v>1686.7</v>
      </c>
      <c r="F48" s="161">
        <v>0</v>
      </c>
      <c r="G48" s="161">
        <v>0</v>
      </c>
      <c r="H48" s="161">
        <v>0</v>
      </c>
      <c r="I48" s="161">
        <v>0</v>
      </c>
      <c r="J48" s="161">
        <v>200</v>
      </c>
      <c r="K48" s="161">
        <v>121.4</v>
      </c>
      <c r="L48" s="243">
        <v>0</v>
      </c>
      <c r="M48" s="172">
        <f t="shared" si="51"/>
        <v>2008.1000000000001</v>
      </c>
      <c r="N48" s="161">
        <v>1686.7</v>
      </c>
      <c r="O48" s="161">
        <v>0</v>
      </c>
      <c r="P48" s="161">
        <v>0</v>
      </c>
      <c r="Q48" s="161">
        <v>0</v>
      </c>
      <c r="R48" s="161">
        <v>0</v>
      </c>
      <c r="S48" s="161">
        <v>200</v>
      </c>
      <c r="T48" s="161">
        <v>121.4</v>
      </c>
      <c r="U48" s="243">
        <v>0</v>
      </c>
      <c r="V48" s="172">
        <f t="shared" si="52"/>
        <v>2007.3816999999999</v>
      </c>
      <c r="W48" s="161">
        <v>1686.1904999999999</v>
      </c>
      <c r="X48" s="161">
        <v>0</v>
      </c>
      <c r="Y48" s="161">
        <v>0</v>
      </c>
      <c r="Z48" s="161">
        <v>0</v>
      </c>
      <c r="AA48" s="161">
        <v>0</v>
      </c>
      <c r="AB48" s="161">
        <v>199.7912</v>
      </c>
      <c r="AC48" s="161">
        <v>121.4</v>
      </c>
      <c r="AD48" s="243">
        <v>0</v>
      </c>
      <c r="AE48" s="156">
        <f t="shared" si="42"/>
        <v>-0.71830000000022665</v>
      </c>
      <c r="AF48" s="161">
        <f t="shared" si="42"/>
        <v>-0.50950000000011642</v>
      </c>
      <c r="AG48" s="161">
        <f t="shared" si="42"/>
        <v>0</v>
      </c>
      <c r="AH48" s="161">
        <f t="shared" si="42"/>
        <v>0</v>
      </c>
      <c r="AI48" s="161">
        <f t="shared" si="42"/>
        <v>0</v>
      </c>
      <c r="AJ48" s="161">
        <f t="shared" si="42"/>
        <v>0</v>
      </c>
      <c r="AK48" s="161">
        <f t="shared" si="42"/>
        <v>-0.20879999999999654</v>
      </c>
      <c r="AL48" s="161">
        <f t="shared" si="42"/>
        <v>0</v>
      </c>
      <c r="AM48" s="162">
        <f t="shared" si="42"/>
        <v>0</v>
      </c>
      <c r="AN48" s="156">
        <f t="shared" si="43"/>
        <v>99.964229869030419</v>
      </c>
      <c r="AO48" s="161">
        <f t="shared" si="43"/>
        <v>99.969793087093123</v>
      </c>
      <c r="AP48" s="161">
        <f t="shared" si="43"/>
        <v>0</v>
      </c>
      <c r="AQ48" s="161">
        <f t="shared" si="43"/>
        <v>0</v>
      </c>
      <c r="AR48" s="161">
        <f t="shared" si="43"/>
        <v>0</v>
      </c>
      <c r="AS48" s="161">
        <f t="shared" si="43"/>
        <v>0</v>
      </c>
      <c r="AT48" s="161">
        <f t="shared" si="43"/>
        <v>99.895600000000002</v>
      </c>
      <c r="AU48" s="161">
        <f t="shared" si="43"/>
        <v>100</v>
      </c>
      <c r="AV48" s="162">
        <f t="shared" si="43"/>
        <v>0</v>
      </c>
      <c r="AW48" s="165"/>
      <c r="AX48" s="245"/>
      <c r="AY48" s="246"/>
    </row>
    <row r="49" spans="1:51" ht="12.75" customHeight="1" x14ac:dyDescent="0.25">
      <c r="A49" s="171">
        <v>1025</v>
      </c>
      <c r="B49" s="241">
        <v>41</v>
      </c>
      <c r="C49" s="242" t="s">
        <v>1315</v>
      </c>
      <c r="D49" s="156">
        <f t="shared" si="50"/>
        <v>5482.5</v>
      </c>
      <c r="E49" s="161">
        <v>4566.6000000000004</v>
      </c>
      <c r="F49" s="161">
        <v>0</v>
      </c>
      <c r="G49" s="161">
        <v>0</v>
      </c>
      <c r="H49" s="161">
        <v>0</v>
      </c>
      <c r="I49" s="161">
        <v>0</v>
      </c>
      <c r="J49" s="161">
        <v>300</v>
      </c>
      <c r="K49" s="161">
        <v>615.9</v>
      </c>
      <c r="L49" s="243">
        <v>0</v>
      </c>
      <c r="M49" s="172">
        <f t="shared" si="51"/>
        <v>5482.5</v>
      </c>
      <c r="N49" s="161">
        <v>4566.6000000000004</v>
      </c>
      <c r="O49" s="161">
        <v>0</v>
      </c>
      <c r="P49" s="161">
        <v>0</v>
      </c>
      <c r="Q49" s="161">
        <v>0</v>
      </c>
      <c r="R49" s="161">
        <v>0</v>
      </c>
      <c r="S49" s="161">
        <v>300</v>
      </c>
      <c r="T49" s="161">
        <v>615.9</v>
      </c>
      <c r="U49" s="243">
        <v>0</v>
      </c>
      <c r="V49" s="172">
        <f t="shared" si="52"/>
        <v>4830.8700000000008</v>
      </c>
      <c r="W49" s="161">
        <v>4566.6000000000004</v>
      </c>
      <c r="X49" s="161">
        <v>0</v>
      </c>
      <c r="Y49" s="161">
        <v>0</v>
      </c>
      <c r="Z49" s="161">
        <v>0</v>
      </c>
      <c r="AA49" s="161">
        <v>0</v>
      </c>
      <c r="AB49" s="161">
        <v>0</v>
      </c>
      <c r="AC49" s="161">
        <v>264.27</v>
      </c>
      <c r="AD49" s="243">
        <v>0</v>
      </c>
      <c r="AE49" s="156">
        <f t="shared" si="42"/>
        <v>-651.6299999999992</v>
      </c>
      <c r="AF49" s="161">
        <f t="shared" si="42"/>
        <v>0</v>
      </c>
      <c r="AG49" s="161">
        <f t="shared" si="42"/>
        <v>0</v>
      </c>
      <c r="AH49" s="161">
        <f t="shared" si="42"/>
        <v>0</v>
      </c>
      <c r="AI49" s="161">
        <f t="shared" si="42"/>
        <v>0</v>
      </c>
      <c r="AJ49" s="161">
        <f t="shared" si="42"/>
        <v>0</v>
      </c>
      <c r="AK49" s="161">
        <f t="shared" si="42"/>
        <v>-300</v>
      </c>
      <c r="AL49" s="161">
        <f t="shared" si="42"/>
        <v>-351.63</v>
      </c>
      <c r="AM49" s="162">
        <f t="shared" si="42"/>
        <v>0</v>
      </c>
      <c r="AN49" s="156">
        <f t="shared" si="43"/>
        <v>88.114363885088935</v>
      </c>
      <c r="AO49" s="161">
        <f t="shared" si="43"/>
        <v>100</v>
      </c>
      <c r="AP49" s="161">
        <f t="shared" si="43"/>
        <v>0</v>
      </c>
      <c r="AQ49" s="161">
        <f t="shared" si="43"/>
        <v>0</v>
      </c>
      <c r="AR49" s="161">
        <f t="shared" si="43"/>
        <v>0</v>
      </c>
      <c r="AS49" s="161">
        <f t="shared" si="43"/>
        <v>0</v>
      </c>
      <c r="AT49" s="161">
        <f t="shared" si="43"/>
        <v>0</v>
      </c>
      <c r="AU49" s="161">
        <f t="shared" si="43"/>
        <v>42.907939600584513</v>
      </c>
      <c r="AV49" s="162">
        <f t="shared" si="43"/>
        <v>0</v>
      </c>
      <c r="AW49" s="165"/>
      <c r="AX49" s="245"/>
      <c r="AY49" s="246"/>
    </row>
    <row r="50" spans="1:51" ht="12.75" customHeight="1" x14ac:dyDescent="0.25">
      <c r="A50" s="171">
        <v>1026</v>
      </c>
      <c r="B50" s="241">
        <v>42</v>
      </c>
      <c r="C50" s="242" t="s">
        <v>1316</v>
      </c>
      <c r="D50" s="156">
        <f t="shared" si="50"/>
        <v>1881.5</v>
      </c>
      <c r="E50" s="161">
        <v>1690.6</v>
      </c>
      <c r="F50" s="161">
        <v>0</v>
      </c>
      <c r="G50" s="161">
        <v>0</v>
      </c>
      <c r="H50" s="161">
        <v>0</v>
      </c>
      <c r="I50" s="161">
        <v>0</v>
      </c>
      <c r="J50" s="161">
        <v>0</v>
      </c>
      <c r="K50" s="161">
        <v>190.9</v>
      </c>
      <c r="L50" s="243">
        <v>0</v>
      </c>
      <c r="M50" s="172">
        <f t="shared" si="51"/>
        <v>1881.5</v>
      </c>
      <c r="N50" s="161">
        <v>1690.6</v>
      </c>
      <c r="O50" s="161">
        <v>0</v>
      </c>
      <c r="P50" s="161">
        <v>0</v>
      </c>
      <c r="Q50" s="161">
        <v>0</v>
      </c>
      <c r="R50" s="161">
        <v>0</v>
      </c>
      <c r="S50" s="161">
        <v>0</v>
      </c>
      <c r="T50" s="161">
        <v>190.9</v>
      </c>
      <c r="U50" s="243">
        <v>0</v>
      </c>
      <c r="V50" s="172">
        <f t="shared" si="52"/>
        <v>1876.3323</v>
      </c>
      <c r="W50" s="161">
        <v>1685.4322999999999</v>
      </c>
      <c r="X50" s="161">
        <v>0</v>
      </c>
      <c r="Y50" s="161">
        <v>0</v>
      </c>
      <c r="Z50" s="161">
        <v>0</v>
      </c>
      <c r="AA50" s="161">
        <v>0</v>
      </c>
      <c r="AB50" s="161">
        <v>0</v>
      </c>
      <c r="AC50" s="161">
        <v>190.9</v>
      </c>
      <c r="AD50" s="243">
        <v>0</v>
      </c>
      <c r="AE50" s="156">
        <f t="shared" si="42"/>
        <v>-5.167699999999968</v>
      </c>
      <c r="AF50" s="161">
        <f t="shared" si="42"/>
        <v>-5.167699999999968</v>
      </c>
      <c r="AG50" s="161">
        <f t="shared" si="42"/>
        <v>0</v>
      </c>
      <c r="AH50" s="161">
        <f t="shared" si="42"/>
        <v>0</v>
      </c>
      <c r="AI50" s="161">
        <f t="shared" si="42"/>
        <v>0</v>
      </c>
      <c r="AJ50" s="161">
        <f t="shared" si="42"/>
        <v>0</v>
      </c>
      <c r="AK50" s="161">
        <f t="shared" si="42"/>
        <v>0</v>
      </c>
      <c r="AL50" s="161">
        <f t="shared" si="42"/>
        <v>0</v>
      </c>
      <c r="AM50" s="162">
        <f t="shared" si="42"/>
        <v>0</v>
      </c>
      <c r="AN50" s="156">
        <f t="shared" si="43"/>
        <v>99.72534148285942</v>
      </c>
      <c r="AO50" s="161">
        <f t="shared" si="43"/>
        <v>99.694327457707317</v>
      </c>
      <c r="AP50" s="161">
        <f t="shared" si="43"/>
        <v>0</v>
      </c>
      <c r="AQ50" s="161">
        <f t="shared" si="43"/>
        <v>0</v>
      </c>
      <c r="AR50" s="161">
        <f t="shared" si="43"/>
        <v>0</v>
      </c>
      <c r="AS50" s="161">
        <f t="shared" si="43"/>
        <v>0</v>
      </c>
      <c r="AT50" s="161">
        <f t="shared" si="43"/>
        <v>0</v>
      </c>
      <c r="AU50" s="161">
        <f t="shared" si="43"/>
        <v>100</v>
      </c>
      <c r="AV50" s="162">
        <f t="shared" si="43"/>
        <v>0</v>
      </c>
      <c r="AW50" s="165"/>
      <c r="AX50" s="245"/>
      <c r="AY50" s="246"/>
    </row>
    <row r="51" spans="1:51" ht="12.75" customHeight="1" x14ac:dyDescent="0.25">
      <c r="A51" s="171">
        <v>1027</v>
      </c>
      <c r="B51" s="241">
        <v>43</v>
      </c>
      <c r="C51" s="242" t="s">
        <v>1317</v>
      </c>
      <c r="D51" s="156">
        <f t="shared" si="50"/>
        <v>4601.5</v>
      </c>
      <c r="E51" s="161">
        <v>4145.6000000000004</v>
      </c>
      <c r="F51" s="161">
        <v>0</v>
      </c>
      <c r="G51" s="161">
        <v>0</v>
      </c>
      <c r="H51" s="161">
        <v>0</v>
      </c>
      <c r="I51" s="161">
        <v>0</v>
      </c>
      <c r="J51" s="161">
        <v>0</v>
      </c>
      <c r="K51" s="161">
        <v>455.9</v>
      </c>
      <c r="L51" s="243">
        <v>0</v>
      </c>
      <c r="M51" s="172">
        <f t="shared" si="51"/>
        <v>4601.5</v>
      </c>
      <c r="N51" s="161">
        <v>4145.6000000000004</v>
      </c>
      <c r="O51" s="161">
        <v>0</v>
      </c>
      <c r="P51" s="161">
        <v>0</v>
      </c>
      <c r="Q51" s="161">
        <v>0</v>
      </c>
      <c r="R51" s="161">
        <v>0</v>
      </c>
      <c r="S51" s="161">
        <v>0</v>
      </c>
      <c r="T51" s="161">
        <v>455.9</v>
      </c>
      <c r="U51" s="243">
        <v>0</v>
      </c>
      <c r="V51" s="172">
        <f t="shared" si="52"/>
        <v>4601.5</v>
      </c>
      <c r="W51" s="161">
        <v>4145.6000000000004</v>
      </c>
      <c r="X51" s="161">
        <v>0</v>
      </c>
      <c r="Y51" s="161">
        <v>0</v>
      </c>
      <c r="Z51" s="161">
        <v>0</v>
      </c>
      <c r="AA51" s="161">
        <v>0</v>
      </c>
      <c r="AB51" s="161">
        <v>0</v>
      </c>
      <c r="AC51" s="161">
        <v>455.9</v>
      </c>
      <c r="AD51" s="243">
        <v>0</v>
      </c>
      <c r="AE51" s="156">
        <f t="shared" si="42"/>
        <v>0</v>
      </c>
      <c r="AF51" s="161">
        <f t="shared" si="42"/>
        <v>0</v>
      </c>
      <c r="AG51" s="161">
        <f t="shared" si="42"/>
        <v>0</v>
      </c>
      <c r="AH51" s="161">
        <f t="shared" si="42"/>
        <v>0</v>
      </c>
      <c r="AI51" s="161">
        <f t="shared" si="42"/>
        <v>0</v>
      </c>
      <c r="AJ51" s="161">
        <f t="shared" si="42"/>
        <v>0</v>
      </c>
      <c r="AK51" s="161">
        <f t="shared" si="42"/>
        <v>0</v>
      </c>
      <c r="AL51" s="161">
        <f t="shared" si="42"/>
        <v>0</v>
      </c>
      <c r="AM51" s="162">
        <f t="shared" si="42"/>
        <v>0</v>
      </c>
      <c r="AN51" s="156">
        <f t="shared" si="43"/>
        <v>100</v>
      </c>
      <c r="AO51" s="161">
        <f t="shared" si="43"/>
        <v>100</v>
      </c>
      <c r="AP51" s="161">
        <f t="shared" si="43"/>
        <v>0</v>
      </c>
      <c r="AQ51" s="161">
        <f t="shared" si="43"/>
        <v>0</v>
      </c>
      <c r="AR51" s="161">
        <f t="shared" si="43"/>
        <v>0</v>
      </c>
      <c r="AS51" s="161">
        <f t="shared" si="43"/>
        <v>0</v>
      </c>
      <c r="AT51" s="161">
        <f t="shared" si="43"/>
        <v>0</v>
      </c>
      <c r="AU51" s="161">
        <f t="shared" si="43"/>
        <v>100</v>
      </c>
      <c r="AV51" s="162">
        <f t="shared" si="43"/>
        <v>0</v>
      </c>
      <c r="AW51" s="165"/>
      <c r="AX51" s="245"/>
      <c r="AY51" s="246"/>
    </row>
    <row r="52" spans="1:51" ht="12.75" customHeight="1" x14ac:dyDescent="0.25">
      <c r="A52" s="171">
        <v>1028</v>
      </c>
      <c r="B52" s="241">
        <v>44</v>
      </c>
      <c r="C52" s="242" t="s">
        <v>1318</v>
      </c>
      <c r="D52" s="156">
        <f t="shared" si="50"/>
        <v>2154.6</v>
      </c>
      <c r="E52" s="161">
        <v>1439.2</v>
      </c>
      <c r="F52" s="161">
        <v>0</v>
      </c>
      <c r="G52" s="161">
        <v>0</v>
      </c>
      <c r="H52" s="161">
        <v>0</v>
      </c>
      <c r="I52" s="161">
        <v>0</v>
      </c>
      <c r="J52" s="161">
        <v>500</v>
      </c>
      <c r="K52" s="161">
        <v>215.4</v>
      </c>
      <c r="L52" s="243">
        <v>0</v>
      </c>
      <c r="M52" s="172">
        <f t="shared" si="51"/>
        <v>2154.6</v>
      </c>
      <c r="N52" s="161">
        <v>1439.2</v>
      </c>
      <c r="O52" s="161">
        <v>0</v>
      </c>
      <c r="P52" s="161">
        <v>0</v>
      </c>
      <c r="Q52" s="161">
        <v>0</v>
      </c>
      <c r="R52" s="161">
        <v>0</v>
      </c>
      <c r="S52" s="161">
        <v>500</v>
      </c>
      <c r="T52" s="161">
        <v>215.4</v>
      </c>
      <c r="U52" s="243">
        <v>0</v>
      </c>
      <c r="V52" s="172">
        <f t="shared" si="52"/>
        <v>2154.6</v>
      </c>
      <c r="W52" s="161">
        <v>1439.2</v>
      </c>
      <c r="X52" s="161">
        <v>0</v>
      </c>
      <c r="Y52" s="161">
        <v>0</v>
      </c>
      <c r="Z52" s="161">
        <v>0</v>
      </c>
      <c r="AA52" s="161">
        <v>0</v>
      </c>
      <c r="AB52" s="161">
        <v>500</v>
      </c>
      <c r="AC52" s="161">
        <v>215.4</v>
      </c>
      <c r="AD52" s="243">
        <v>0</v>
      </c>
      <c r="AE52" s="156">
        <f t="shared" si="42"/>
        <v>0</v>
      </c>
      <c r="AF52" s="161">
        <f t="shared" si="42"/>
        <v>0</v>
      </c>
      <c r="AG52" s="161">
        <f t="shared" si="42"/>
        <v>0</v>
      </c>
      <c r="AH52" s="161">
        <f t="shared" si="42"/>
        <v>0</v>
      </c>
      <c r="AI52" s="161">
        <f t="shared" si="42"/>
        <v>0</v>
      </c>
      <c r="AJ52" s="161">
        <f t="shared" si="42"/>
        <v>0</v>
      </c>
      <c r="AK52" s="161">
        <f t="shared" si="42"/>
        <v>0</v>
      </c>
      <c r="AL52" s="161">
        <f t="shared" si="42"/>
        <v>0</v>
      </c>
      <c r="AM52" s="162">
        <f t="shared" si="42"/>
        <v>0</v>
      </c>
      <c r="AN52" s="156">
        <f t="shared" si="43"/>
        <v>100</v>
      </c>
      <c r="AO52" s="161">
        <f t="shared" si="43"/>
        <v>100</v>
      </c>
      <c r="AP52" s="161">
        <f t="shared" si="43"/>
        <v>0</v>
      </c>
      <c r="AQ52" s="161">
        <f t="shared" si="43"/>
        <v>0</v>
      </c>
      <c r="AR52" s="161">
        <f t="shared" si="43"/>
        <v>0</v>
      </c>
      <c r="AS52" s="161">
        <f t="shared" si="43"/>
        <v>0</v>
      </c>
      <c r="AT52" s="161">
        <f t="shared" si="43"/>
        <v>100</v>
      </c>
      <c r="AU52" s="161">
        <f t="shared" si="43"/>
        <v>100</v>
      </c>
      <c r="AV52" s="162">
        <f t="shared" si="43"/>
        <v>0</v>
      </c>
      <c r="AW52" s="165"/>
      <c r="AX52" s="245"/>
      <c r="AY52" s="246"/>
    </row>
    <row r="53" spans="1:51" ht="12.75" customHeight="1" x14ac:dyDescent="0.25">
      <c r="A53" s="171">
        <v>1029</v>
      </c>
      <c r="B53" s="241">
        <v>45</v>
      </c>
      <c r="C53" s="242" t="s">
        <v>1319</v>
      </c>
      <c r="D53" s="156">
        <f t="shared" si="50"/>
        <v>2275.6</v>
      </c>
      <c r="E53" s="161">
        <v>2071.5</v>
      </c>
      <c r="F53" s="161">
        <v>0</v>
      </c>
      <c r="G53" s="161">
        <v>0</v>
      </c>
      <c r="H53" s="161">
        <v>0</v>
      </c>
      <c r="I53" s="161">
        <v>0</v>
      </c>
      <c r="J53" s="161">
        <v>0</v>
      </c>
      <c r="K53" s="161">
        <v>204.1</v>
      </c>
      <c r="L53" s="243">
        <v>0</v>
      </c>
      <c r="M53" s="172">
        <f t="shared" si="51"/>
        <v>2275.6</v>
      </c>
      <c r="N53" s="161">
        <v>2071.5</v>
      </c>
      <c r="O53" s="161">
        <v>0</v>
      </c>
      <c r="P53" s="161">
        <v>0</v>
      </c>
      <c r="Q53" s="161">
        <v>0</v>
      </c>
      <c r="R53" s="161">
        <v>0</v>
      </c>
      <c r="S53" s="161">
        <v>0</v>
      </c>
      <c r="T53" s="161">
        <v>204.1</v>
      </c>
      <c r="U53" s="243">
        <v>0</v>
      </c>
      <c r="V53" s="172">
        <f t="shared" si="52"/>
        <v>1631.2962</v>
      </c>
      <c r="W53" s="161">
        <v>1427.2983999999999</v>
      </c>
      <c r="X53" s="161">
        <v>0</v>
      </c>
      <c r="Y53" s="161">
        <v>0</v>
      </c>
      <c r="Z53" s="161">
        <v>0</v>
      </c>
      <c r="AA53" s="161">
        <v>0</v>
      </c>
      <c r="AB53" s="161">
        <v>0</v>
      </c>
      <c r="AC53" s="161">
        <v>203.99780000000001</v>
      </c>
      <c r="AD53" s="243">
        <v>0</v>
      </c>
      <c r="AE53" s="156">
        <f t="shared" si="42"/>
        <v>-644.30379999999991</v>
      </c>
      <c r="AF53" s="161">
        <f t="shared" si="42"/>
        <v>-644.2016000000001</v>
      </c>
      <c r="AG53" s="161">
        <f t="shared" si="42"/>
        <v>0</v>
      </c>
      <c r="AH53" s="161">
        <f t="shared" si="42"/>
        <v>0</v>
      </c>
      <c r="AI53" s="161">
        <f t="shared" si="42"/>
        <v>0</v>
      </c>
      <c r="AJ53" s="161">
        <f t="shared" si="42"/>
        <v>0</v>
      </c>
      <c r="AK53" s="161">
        <f t="shared" si="42"/>
        <v>0</v>
      </c>
      <c r="AL53" s="161">
        <f t="shared" si="42"/>
        <v>-0.10219999999998208</v>
      </c>
      <c r="AM53" s="162">
        <f t="shared" si="42"/>
        <v>0</v>
      </c>
      <c r="AN53" s="156">
        <f t="shared" si="43"/>
        <v>71.686421163649143</v>
      </c>
      <c r="AO53" s="161">
        <f t="shared" si="43"/>
        <v>68.9016847694907</v>
      </c>
      <c r="AP53" s="161">
        <f t="shared" si="43"/>
        <v>0</v>
      </c>
      <c r="AQ53" s="161">
        <f t="shared" si="43"/>
        <v>0</v>
      </c>
      <c r="AR53" s="161">
        <f t="shared" si="43"/>
        <v>0</v>
      </c>
      <c r="AS53" s="161">
        <f t="shared" si="43"/>
        <v>0</v>
      </c>
      <c r="AT53" s="161">
        <f t="shared" si="43"/>
        <v>0</v>
      </c>
      <c r="AU53" s="161">
        <f t="shared" si="43"/>
        <v>99.949926506614418</v>
      </c>
      <c r="AV53" s="162">
        <f t="shared" si="43"/>
        <v>0</v>
      </c>
      <c r="AW53" s="165"/>
      <c r="AX53" s="245"/>
      <c r="AY53" s="246"/>
    </row>
    <row r="54" spans="1:51" ht="12.75" customHeight="1" x14ac:dyDescent="0.25">
      <c r="A54" s="171">
        <v>1030</v>
      </c>
      <c r="B54" s="241">
        <v>46</v>
      </c>
      <c r="C54" s="242" t="s">
        <v>1320</v>
      </c>
      <c r="D54" s="156">
        <f t="shared" si="50"/>
        <v>2620.5</v>
      </c>
      <c r="E54" s="161">
        <v>2242.6999999999998</v>
      </c>
      <c r="F54" s="161">
        <v>0</v>
      </c>
      <c r="G54" s="161">
        <v>0</v>
      </c>
      <c r="H54" s="161">
        <v>0</v>
      </c>
      <c r="I54" s="161">
        <v>0</v>
      </c>
      <c r="J54" s="161">
        <v>200</v>
      </c>
      <c r="K54" s="161">
        <v>177.8</v>
      </c>
      <c r="L54" s="243">
        <v>0</v>
      </c>
      <c r="M54" s="172">
        <f t="shared" si="51"/>
        <v>2620.5</v>
      </c>
      <c r="N54" s="161">
        <v>2242.6999999999998</v>
      </c>
      <c r="O54" s="161">
        <v>0</v>
      </c>
      <c r="P54" s="161">
        <v>0</v>
      </c>
      <c r="Q54" s="161">
        <v>0</v>
      </c>
      <c r="R54" s="161">
        <v>0</v>
      </c>
      <c r="S54" s="161">
        <v>200</v>
      </c>
      <c r="T54" s="161">
        <v>177.8</v>
      </c>
      <c r="U54" s="243">
        <v>0</v>
      </c>
      <c r="V54" s="172">
        <f t="shared" si="52"/>
        <v>2620.1577000000002</v>
      </c>
      <c r="W54" s="161">
        <v>2242.6999999999998</v>
      </c>
      <c r="X54" s="161">
        <v>0</v>
      </c>
      <c r="Y54" s="161">
        <v>0</v>
      </c>
      <c r="Z54" s="161">
        <v>0</v>
      </c>
      <c r="AA54" s="161">
        <v>0</v>
      </c>
      <c r="AB54" s="161">
        <v>199.88679999999999</v>
      </c>
      <c r="AC54" s="161">
        <v>177.57089999999999</v>
      </c>
      <c r="AD54" s="243">
        <v>0</v>
      </c>
      <c r="AE54" s="156">
        <f t="shared" si="42"/>
        <v>-0.34229999999979555</v>
      </c>
      <c r="AF54" s="161">
        <f t="shared" si="42"/>
        <v>0</v>
      </c>
      <c r="AG54" s="161">
        <f t="shared" si="42"/>
        <v>0</v>
      </c>
      <c r="AH54" s="161">
        <f t="shared" si="42"/>
        <v>0</v>
      </c>
      <c r="AI54" s="161">
        <f t="shared" si="42"/>
        <v>0</v>
      </c>
      <c r="AJ54" s="161">
        <f t="shared" si="42"/>
        <v>0</v>
      </c>
      <c r="AK54" s="161">
        <f t="shared" si="42"/>
        <v>-0.11320000000000618</v>
      </c>
      <c r="AL54" s="161">
        <f t="shared" si="42"/>
        <v>-0.22910000000001673</v>
      </c>
      <c r="AM54" s="162">
        <f t="shared" si="42"/>
        <v>0</v>
      </c>
      <c r="AN54" s="156">
        <f t="shared" si="43"/>
        <v>99.986937607326851</v>
      </c>
      <c r="AO54" s="161">
        <f t="shared" si="43"/>
        <v>100</v>
      </c>
      <c r="AP54" s="161">
        <f t="shared" si="43"/>
        <v>0</v>
      </c>
      <c r="AQ54" s="161">
        <f t="shared" si="43"/>
        <v>0</v>
      </c>
      <c r="AR54" s="161">
        <f t="shared" si="43"/>
        <v>0</v>
      </c>
      <c r="AS54" s="161">
        <f t="shared" si="43"/>
        <v>0</v>
      </c>
      <c r="AT54" s="161">
        <f t="shared" si="43"/>
        <v>99.943399999999997</v>
      </c>
      <c r="AU54" s="161">
        <f t="shared" si="43"/>
        <v>99.871147356580408</v>
      </c>
      <c r="AV54" s="162">
        <f t="shared" si="43"/>
        <v>0</v>
      </c>
      <c r="AW54" s="165"/>
      <c r="AX54" s="245"/>
      <c r="AY54" s="246"/>
    </row>
    <row r="55" spans="1:51" ht="12.75" customHeight="1" x14ac:dyDescent="0.25">
      <c r="A55" s="171">
        <v>1031</v>
      </c>
      <c r="B55" s="241">
        <v>47</v>
      </c>
      <c r="C55" s="242" t="s">
        <v>1321</v>
      </c>
      <c r="D55" s="156">
        <f t="shared" si="50"/>
        <v>3051.9</v>
      </c>
      <c r="E55" s="161">
        <v>2668.4</v>
      </c>
      <c r="F55" s="161">
        <v>0</v>
      </c>
      <c r="G55" s="161">
        <v>0</v>
      </c>
      <c r="H55" s="161">
        <v>0</v>
      </c>
      <c r="I55" s="161">
        <v>0</v>
      </c>
      <c r="J55" s="161">
        <v>112</v>
      </c>
      <c r="K55" s="161">
        <v>271.5</v>
      </c>
      <c r="L55" s="243">
        <v>0</v>
      </c>
      <c r="M55" s="172">
        <f t="shared" si="51"/>
        <v>3051.9</v>
      </c>
      <c r="N55" s="161">
        <v>2668.4</v>
      </c>
      <c r="O55" s="161">
        <v>0</v>
      </c>
      <c r="P55" s="161">
        <v>0</v>
      </c>
      <c r="Q55" s="161">
        <v>0</v>
      </c>
      <c r="R55" s="161">
        <v>0</v>
      </c>
      <c r="S55" s="161">
        <v>112</v>
      </c>
      <c r="T55" s="161">
        <v>271.5</v>
      </c>
      <c r="U55" s="243">
        <v>0</v>
      </c>
      <c r="V55" s="172">
        <f t="shared" si="52"/>
        <v>3047.8532</v>
      </c>
      <c r="W55" s="161">
        <v>2664.3532</v>
      </c>
      <c r="X55" s="161">
        <v>0</v>
      </c>
      <c r="Y55" s="161">
        <v>0</v>
      </c>
      <c r="Z55" s="161">
        <v>0</v>
      </c>
      <c r="AA55" s="161">
        <v>0</v>
      </c>
      <c r="AB55" s="161">
        <v>112</v>
      </c>
      <c r="AC55" s="161">
        <v>271.5</v>
      </c>
      <c r="AD55" s="243">
        <v>0</v>
      </c>
      <c r="AE55" s="156">
        <f t="shared" si="42"/>
        <v>-4.0468000000000757</v>
      </c>
      <c r="AF55" s="161">
        <f t="shared" si="42"/>
        <v>-4.0468000000000757</v>
      </c>
      <c r="AG55" s="161">
        <f t="shared" si="42"/>
        <v>0</v>
      </c>
      <c r="AH55" s="161">
        <f t="shared" si="42"/>
        <v>0</v>
      </c>
      <c r="AI55" s="161">
        <f t="shared" si="42"/>
        <v>0</v>
      </c>
      <c r="AJ55" s="161">
        <f t="shared" si="42"/>
        <v>0</v>
      </c>
      <c r="AK55" s="161">
        <f t="shared" si="42"/>
        <v>0</v>
      </c>
      <c r="AL55" s="161">
        <f t="shared" si="42"/>
        <v>0</v>
      </c>
      <c r="AM55" s="162">
        <f t="shared" si="42"/>
        <v>0</v>
      </c>
      <c r="AN55" s="156">
        <f t="shared" si="43"/>
        <v>99.867400635669583</v>
      </c>
      <c r="AO55" s="161">
        <f t="shared" si="43"/>
        <v>99.848343576675163</v>
      </c>
      <c r="AP55" s="161">
        <f t="shared" si="43"/>
        <v>0</v>
      </c>
      <c r="AQ55" s="161">
        <f t="shared" si="43"/>
        <v>0</v>
      </c>
      <c r="AR55" s="161">
        <f t="shared" si="43"/>
        <v>0</v>
      </c>
      <c r="AS55" s="161">
        <f t="shared" si="43"/>
        <v>0</v>
      </c>
      <c r="AT55" s="161">
        <f t="shared" si="43"/>
        <v>100</v>
      </c>
      <c r="AU55" s="161">
        <f t="shared" si="43"/>
        <v>100</v>
      </c>
      <c r="AV55" s="162">
        <f t="shared" si="43"/>
        <v>0</v>
      </c>
      <c r="AW55" s="165"/>
      <c r="AX55" s="245"/>
      <c r="AY55" s="246"/>
    </row>
    <row r="56" spans="1:51" ht="12.75" customHeight="1" x14ac:dyDescent="0.25">
      <c r="A56" s="171">
        <v>1032</v>
      </c>
      <c r="B56" s="241">
        <v>48</v>
      </c>
      <c r="C56" s="242" t="s">
        <v>1322</v>
      </c>
      <c r="D56" s="156">
        <f t="shared" si="50"/>
        <v>243.3</v>
      </c>
      <c r="E56" s="161">
        <v>0</v>
      </c>
      <c r="F56" s="161">
        <v>0</v>
      </c>
      <c r="G56" s="161">
        <v>0</v>
      </c>
      <c r="H56" s="161">
        <v>0</v>
      </c>
      <c r="I56" s="161">
        <v>0</v>
      </c>
      <c r="J56" s="161">
        <v>0</v>
      </c>
      <c r="K56" s="161">
        <v>243.3</v>
      </c>
      <c r="L56" s="243">
        <v>0</v>
      </c>
      <c r="M56" s="172">
        <f t="shared" si="51"/>
        <v>243.3</v>
      </c>
      <c r="N56" s="161">
        <v>0</v>
      </c>
      <c r="O56" s="161">
        <v>0</v>
      </c>
      <c r="P56" s="161">
        <v>0</v>
      </c>
      <c r="Q56" s="161">
        <v>0</v>
      </c>
      <c r="R56" s="161">
        <v>0</v>
      </c>
      <c r="S56" s="161">
        <v>0</v>
      </c>
      <c r="T56" s="161">
        <v>243.3</v>
      </c>
      <c r="U56" s="243">
        <v>0</v>
      </c>
      <c r="V56" s="172">
        <f t="shared" si="52"/>
        <v>243.3</v>
      </c>
      <c r="W56" s="161">
        <v>0</v>
      </c>
      <c r="X56" s="161">
        <v>0</v>
      </c>
      <c r="Y56" s="161">
        <v>0</v>
      </c>
      <c r="Z56" s="161">
        <v>0</v>
      </c>
      <c r="AA56" s="161">
        <v>0</v>
      </c>
      <c r="AB56" s="161">
        <v>0</v>
      </c>
      <c r="AC56" s="161">
        <v>243.3</v>
      </c>
      <c r="AD56" s="243">
        <v>0</v>
      </c>
      <c r="AE56" s="156">
        <f t="shared" si="42"/>
        <v>0</v>
      </c>
      <c r="AF56" s="161">
        <f t="shared" si="42"/>
        <v>0</v>
      </c>
      <c r="AG56" s="161">
        <f t="shared" si="42"/>
        <v>0</v>
      </c>
      <c r="AH56" s="161">
        <f t="shared" si="42"/>
        <v>0</v>
      </c>
      <c r="AI56" s="161">
        <f t="shared" si="42"/>
        <v>0</v>
      </c>
      <c r="AJ56" s="161">
        <f t="shared" si="42"/>
        <v>0</v>
      </c>
      <c r="AK56" s="161">
        <f t="shared" si="42"/>
        <v>0</v>
      </c>
      <c r="AL56" s="161">
        <f t="shared" si="42"/>
        <v>0</v>
      </c>
      <c r="AM56" s="162">
        <f t="shared" si="42"/>
        <v>0</v>
      </c>
      <c r="AN56" s="156">
        <f t="shared" si="43"/>
        <v>100</v>
      </c>
      <c r="AO56" s="161">
        <f t="shared" si="43"/>
        <v>0</v>
      </c>
      <c r="AP56" s="161">
        <f t="shared" si="43"/>
        <v>0</v>
      </c>
      <c r="AQ56" s="161">
        <f t="shared" si="43"/>
        <v>0</v>
      </c>
      <c r="AR56" s="161">
        <f t="shared" si="43"/>
        <v>0</v>
      </c>
      <c r="AS56" s="161">
        <f t="shared" si="43"/>
        <v>0</v>
      </c>
      <c r="AT56" s="161">
        <f t="shared" si="43"/>
        <v>0</v>
      </c>
      <c r="AU56" s="161">
        <f t="shared" si="43"/>
        <v>100</v>
      </c>
      <c r="AV56" s="162">
        <f t="shared" si="43"/>
        <v>0</v>
      </c>
      <c r="AW56" s="165"/>
      <c r="AX56" s="245"/>
      <c r="AY56" s="246"/>
    </row>
    <row r="57" spans="1:51" ht="12.75" customHeight="1" x14ac:dyDescent="0.25">
      <c r="A57" s="171">
        <v>1033</v>
      </c>
      <c r="B57" s="241">
        <v>49</v>
      </c>
      <c r="C57" s="242" t="s">
        <v>1323</v>
      </c>
      <c r="D57" s="156">
        <f t="shared" si="50"/>
        <v>5035.7</v>
      </c>
      <c r="E57" s="161">
        <v>4565</v>
      </c>
      <c r="F57" s="161">
        <v>0</v>
      </c>
      <c r="G57" s="161">
        <v>0</v>
      </c>
      <c r="H57" s="161">
        <v>0</v>
      </c>
      <c r="I57" s="161">
        <v>0</v>
      </c>
      <c r="J57" s="161">
        <v>0</v>
      </c>
      <c r="K57" s="161">
        <v>470.7</v>
      </c>
      <c r="L57" s="243">
        <v>0</v>
      </c>
      <c r="M57" s="172">
        <f t="shared" si="51"/>
        <v>5035.7</v>
      </c>
      <c r="N57" s="161">
        <v>4565</v>
      </c>
      <c r="O57" s="161">
        <v>0</v>
      </c>
      <c r="P57" s="161">
        <v>0</v>
      </c>
      <c r="Q57" s="161">
        <v>0</v>
      </c>
      <c r="R57" s="161">
        <v>0</v>
      </c>
      <c r="S57" s="161">
        <v>0</v>
      </c>
      <c r="T57" s="161">
        <v>470.7</v>
      </c>
      <c r="U57" s="243">
        <v>0</v>
      </c>
      <c r="V57" s="172">
        <f t="shared" si="52"/>
        <v>4515.9426000000003</v>
      </c>
      <c r="W57" s="161">
        <v>4045.2426</v>
      </c>
      <c r="X57" s="161">
        <v>0</v>
      </c>
      <c r="Y57" s="161">
        <v>0</v>
      </c>
      <c r="Z57" s="161">
        <v>0</v>
      </c>
      <c r="AA57" s="161">
        <v>0</v>
      </c>
      <c r="AB57" s="161">
        <v>0</v>
      </c>
      <c r="AC57" s="161">
        <v>470.7</v>
      </c>
      <c r="AD57" s="243">
        <v>0</v>
      </c>
      <c r="AE57" s="156">
        <f t="shared" si="42"/>
        <v>-519.75739999999951</v>
      </c>
      <c r="AF57" s="161">
        <f t="shared" si="42"/>
        <v>-519.75739999999996</v>
      </c>
      <c r="AG57" s="161">
        <f t="shared" si="42"/>
        <v>0</v>
      </c>
      <c r="AH57" s="161">
        <f t="shared" si="42"/>
        <v>0</v>
      </c>
      <c r="AI57" s="161">
        <f t="shared" si="42"/>
        <v>0</v>
      </c>
      <c r="AJ57" s="161">
        <f t="shared" si="42"/>
        <v>0</v>
      </c>
      <c r="AK57" s="161">
        <f t="shared" si="42"/>
        <v>0</v>
      </c>
      <c r="AL57" s="161">
        <f t="shared" si="42"/>
        <v>0</v>
      </c>
      <c r="AM57" s="162">
        <f t="shared" si="42"/>
        <v>0</v>
      </c>
      <c r="AN57" s="156">
        <f t="shared" si="43"/>
        <v>89.678547173183475</v>
      </c>
      <c r="AO57" s="161">
        <f t="shared" si="43"/>
        <v>88.61429572836802</v>
      </c>
      <c r="AP57" s="161">
        <f t="shared" si="43"/>
        <v>0</v>
      </c>
      <c r="AQ57" s="161">
        <f t="shared" si="43"/>
        <v>0</v>
      </c>
      <c r="AR57" s="161">
        <f t="shared" si="43"/>
        <v>0</v>
      </c>
      <c r="AS57" s="161">
        <f t="shared" si="43"/>
        <v>0</v>
      </c>
      <c r="AT57" s="161">
        <f t="shared" si="43"/>
        <v>0</v>
      </c>
      <c r="AU57" s="161">
        <f t="shared" si="43"/>
        <v>100</v>
      </c>
      <c r="AV57" s="162">
        <f t="shared" si="43"/>
        <v>0</v>
      </c>
      <c r="AW57" s="165"/>
      <c r="AX57" s="245"/>
      <c r="AY57" s="246"/>
    </row>
    <row r="58" spans="1:51" ht="12.75" customHeight="1" x14ac:dyDescent="0.25">
      <c r="A58" s="171">
        <v>1034</v>
      </c>
      <c r="B58" s="241">
        <v>50</v>
      </c>
      <c r="C58" s="242" t="s">
        <v>1324</v>
      </c>
      <c r="D58" s="156">
        <f t="shared" si="50"/>
        <v>8923.9</v>
      </c>
      <c r="E58" s="161">
        <v>8438.6</v>
      </c>
      <c r="F58" s="161">
        <v>0</v>
      </c>
      <c r="G58" s="161">
        <v>0</v>
      </c>
      <c r="H58" s="161">
        <v>0</v>
      </c>
      <c r="I58" s="161">
        <v>0</v>
      </c>
      <c r="J58" s="161">
        <v>112</v>
      </c>
      <c r="K58" s="161">
        <v>373.3</v>
      </c>
      <c r="L58" s="243">
        <v>0</v>
      </c>
      <c r="M58" s="172">
        <f t="shared" si="51"/>
        <v>8923.9</v>
      </c>
      <c r="N58" s="161">
        <v>8438.6</v>
      </c>
      <c r="O58" s="161">
        <v>0</v>
      </c>
      <c r="P58" s="161">
        <v>0</v>
      </c>
      <c r="Q58" s="161">
        <v>0</v>
      </c>
      <c r="R58" s="161">
        <v>0</v>
      </c>
      <c r="S58" s="161">
        <v>112</v>
      </c>
      <c r="T58" s="161">
        <v>373.3</v>
      </c>
      <c r="U58" s="243">
        <v>0</v>
      </c>
      <c r="V58" s="172">
        <f t="shared" si="52"/>
        <v>7942.7022999999999</v>
      </c>
      <c r="W58" s="161">
        <v>7561.0982999999997</v>
      </c>
      <c r="X58" s="161">
        <v>0</v>
      </c>
      <c r="Y58" s="161">
        <v>0</v>
      </c>
      <c r="Z58" s="161">
        <v>0</v>
      </c>
      <c r="AA58" s="161">
        <v>0</v>
      </c>
      <c r="AB58" s="161">
        <v>112</v>
      </c>
      <c r="AC58" s="161">
        <v>269.60399999999998</v>
      </c>
      <c r="AD58" s="243">
        <v>0</v>
      </c>
      <c r="AE58" s="156">
        <f t="shared" si="42"/>
        <v>-981.19769999999971</v>
      </c>
      <c r="AF58" s="161">
        <f t="shared" si="42"/>
        <v>-877.50170000000071</v>
      </c>
      <c r="AG58" s="161">
        <f t="shared" si="42"/>
        <v>0</v>
      </c>
      <c r="AH58" s="161">
        <f t="shared" si="42"/>
        <v>0</v>
      </c>
      <c r="AI58" s="161">
        <f t="shared" si="42"/>
        <v>0</v>
      </c>
      <c r="AJ58" s="161">
        <f t="shared" si="42"/>
        <v>0</v>
      </c>
      <c r="AK58" s="161">
        <f t="shared" si="42"/>
        <v>0</v>
      </c>
      <c r="AL58" s="161">
        <f t="shared" si="42"/>
        <v>-103.69600000000003</v>
      </c>
      <c r="AM58" s="162">
        <f t="shared" si="42"/>
        <v>0</v>
      </c>
      <c r="AN58" s="156">
        <f t="shared" si="43"/>
        <v>89.004833088672001</v>
      </c>
      <c r="AO58" s="161">
        <f t="shared" si="43"/>
        <v>89.601335529590216</v>
      </c>
      <c r="AP58" s="161">
        <f t="shared" si="43"/>
        <v>0</v>
      </c>
      <c r="AQ58" s="161">
        <f t="shared" si="43"/>
        <v>0</v>
      </c>
      <c r="AR58" s="161">
        <f t="shared" si="43"/>
        <v>0</v>
      </c>
      <c r="AS58" s="161">
        <f t="shared" si="43"/>
        <v>0</v>
      </c>
      <c r="AT58" s="161">
        <f t="shared" si="43"/>
        <v>100</v>
      </c>
      <c r="AU58" s="161">
        <f t="shared" si="43"/>
        <v>72.221805518349839</v>
      </c>
      <c r="AV58" s="162">
        <f t="shared" si="43"/>
        <v>0</v>
      </c>
      <c r="AW58" s="165"/>
      <c r="AX58" s="245"/>
      <c r="AY58" s="246"/>
    </row>
    <row r="59" spans="1:51" ht="12.75" customHeight="1" x14ac:dyDescent="0.25">
      <c r="A59" s="171">
        <v>1035</v>
      </c>
      <c r="B59" s="241">
        <v>51</v>
      </c>
      <c r="C59" s="242" t="s">
        <v>1325</v>
      </c>
      <c r="D59" s="156">
        <f t="shared" si="50"/>
        <v>3399.4</v>
      </c>
      <c r="E59" s="161">
        <v>2794.8</v>
      </c>
      <c r="F59" s="161">
        <v>0</v>
      </c>
      <c r="G59" s="161">
        <v>0</v>
      </c>
      <c r="H59" s="161">
        <v>0</v>
      </c>
      <c r="I59" s="161">
        <v>0</v>
      </c>
      <c r="J59" s="161">
        <v>200</v>
      </c>
      <c r="K59" s="161">
        <v>404.6</v>
      </c>
      <c r="L59" s="243">
        <v>0</v>
      </c>
      <c r="M59" s="172">
        <f t="shared" si="51"/>
        <v>3399.4</v>
      </c>
      <c r="N59" s="161">
        <v>2794.8</v>
      </c>
      <c r="O59" s="161">
        <v>0</v>
      </c>
      <c r="P59" s="161">
        <v>0</v>
      </c>
      <c r="Q59" s="161">
        <v>0</v>
      </c>
      <c r="R59" s="161">
        <v>0</v>
      </c>
      <c r="S59" s="161">
        <v>200</v>
      </c>
      <c r="T59" s="161">
        <v>404.6</v>
      </c>
      <c r="U59" s="243">
        <v>0</v>
      </c>
      <c r="V59" s="172">
        <f t="shared" si="52"/>
        <v>2858.9038</v>
      </c>
      <c r="W59" s="161">
        <v>2255.0088000000001</v>
      </c>
      <c r="X59" s="161">
        <v>0</v>
      </c>
      <c r="Y59" s="161">
        <v>0</v>
      </c>
      <c r="Z59" s="161">
        <v>0</v>
      </c>
      <c r="AA59" s="161">
        <v>0</v>
      </c>
      <c r="AB59" s="161">
        <v>199.29640000000001</v>
      </c>
      <c r="AC59" s="161">
        <v>404.59859999999998</v>
      </c>
      <c r="AD59" s="243">
        <v>0</v>
      </c>
      <c r="AE59" s="156">
        <f t="shared" si="42"/>
        <v>-540.49620000000004</v>
      </c>
      <c r="AF59" s="161">
        <f t="shared" si="42"/>
        <v>-539.79120000000012</v>
      </c>
      <c r="AG59" s="161">
        <f t="shared" si="42"/>
        <v>0</v>
      </c>
      <c r="AH59" s="161">
        <f t="shared" si="42"/>
        <v>0</v>
      </c>
      <c r="AI59" s="161">
        <f t="shared" si="42"/>
        <v>0</v>
      </c>
      <c r="AJ59" s="161">
        <f t="shared" si="42"/>
        <v>0</v>
      </c>
      <c r="AK59" s="161">
        <f t="shared" si="42"/>
        <v>-0.70359999999999445</v>
      </c>
      <c r="AL59" s="161">
        <f t="shared" si="42"/>
        <v>-1.4000000000464752E-3</v>
      </c>
      <c r="AM59" s="162">
        <f t="shared" si="42"/>
        <v>0</v>
      </c>
      <c r="AN59" s="156">
        <f t="shared" si="43"/>
        <v>84.100247102429833</v>
      </c>
      <c r="AO59" s="161">
        <f t="shared" si="43"/>
        <v>80.685873765564622</v>
      </c>
      <c r="AP59" s="161">
        <f t="shared" si="43"/>
        <v>0</v>
      </c>
      <c r="AQ59" s="161">
        <f t="shared" si="43"/>
        <v>0</v>
      </c>
      <c r="AR59" s="161">
        <f t="shared" si="43"/>
        <v>0</v>
      </c>
      <c r="AS59" s="161">
        <f t="shared" si="43"/>
        <v>0</v>
      </c>
      <c r="AT59" s="161">
        <f t="shared" si="43"/>
        <v>99.648200000000003</v>
      </c>
      <c r="AU59" s="161">
        <f t="shared" si="43"/>
        <v>99.999653979238744</v>
      </c>
      <c r="AV59" s="162">
        <f t="shared" si="43"/>
        <v>0</v>
      </c>
      <c r="AW59" s="165"/>
      <c r="AX59" s="245"/>
      <c r="AY59" s="246"/>
    </row>
    <row r="60" spans="1:51" ht="12.75" customHeight="1" x14ac:dyDescent="0.25">
      <c r="A60" s="171">
        <v>1036</v>
      </c>
      <c r="B60" s="241">
        <v>52</v>
      </c>
      <c r="C60" s="242" t="s">
        <v>1326</v>
      </c>
      <c r="D60" s="156">
        <f t="shared" si="50"/>
        <v>6143.7</v>
      </c>
      <c r="E60" s="161">
        <v>5412.4</v>
      </c>
      <c r="F60" s="161">
        <v>0</v>
      </c>
      <c r="G60" s="161">
        <v>0</v>
      </c>
      <c r="H60" s="161">
        <v>0</v>
      </c>
      <c r="I60" s="161">
        <v>0</v>
      </c>
      <c r="J60" s="161">
        <v>112</v>
      </c>
      <c r="K60" s="161">
        <v>619.29999999999995</v>
      </c>
      <c r="L60" s="243">
        <v>0</v>
      </c>
      <c r="M60" s="172">
        <f t="shared" si="51"/>
        <v>6143.7</v>
      </c>
      <c r="N60" s="161">
        <v>5412.4</v>
      </c>
      <c r="O60" s="161">
        <v>0</v>
      </c>
      <c r="P60" s="161">
        <v>0</v>
      </c>
      <c r="Q60" s="161">
        <v>0</v>
      </c>
      <c r="R60" s="161">
        <v>0</v>
      </c>
      <c r="S60" s="161">
        <v>112</v>
      </c>
      <c r="T60" s="161">
        <v>619.29999999999995</v>
      </c>
      <c r="U60" s="243">
        <v>0</v>
      </c>
      <c r="V60" s="172">
        <f t="shared" si="52"/>
        <v>6143.5205999999998</v>
      </c>
      <c r="W60" s="161">
        <v>5412.3998000000001</v>
      </c>
      <c r="X60" s="161">
        <v>0</v>
      </c>
      <c r="Y60" s="161">
        <v>0</v>
      </c>
      <c r="Z60" s="161">
        <v>0</v>
      </c>
      <c r="AA60" s="161">
        <v>0</v>
      </c>
      <c r="AB60" s="161">
        <v>112</v>
      </c>
      <c r="AC60" s="161">
        <v>619.12080000000003</v>
      </c>
      <c r="AD60" s="243">
        <v>0</v>
      </c>
      <c r="AE60" s="156">
        <f t="shared" si="42"/>
        <v>-0.1793999999999869</v>
      </c>
      <c r="AF60" s="161">
        <f t="shared" si="42"/>
        <v>-1.9999999949504854E-4</v>
      </c>
      <c r="AG60" s="161">
        <f t="shared" si="42"/>
        <v>0</v>
      </c>
      <c r="AH60" s="161">
        <f t="shared" si="42"/>
        <v>0</v>
      </c>
      <c r="AI60" s="161">
        <f t="shared" si="42"/>
        <v>0</v>
      </c>
      <c r="AJ60" s="161">
        <f t="shared" si="42"/>
        <v>0</v>
      </c>
      <c r="AK60" s="161">
        <f t="shared" si="42"/>
        <v>0</v>
      </c>
      <c r="AL60" s="161">
        <f t="shared" si="42"/>
        <v>-0.17919999999992342</v>
      </c>
      <c r="AM60" s="162">
        <f t="shared" si="42"/>
        <v>0</v>
      </c>
      <c r="AN60" s="156">
        <f t="shared" si="43"/>
        <v>99.997079935543738</v>
      </c>
      <c r="AO60" s="161">
        <f t="shared" si="43"/>
        <v>99.999996304781618</v>
      </c>
      <c r="AP60" s="161">
        <f t="shared" si="43"/>
        <v>0</v>
      </c>
      <c r="AQ60" s="161">
        <f t="shared" si="43"/>
        <v>0</v>
      </c>
      <c r="AR60" s="161">
        <f t="shared" si="43"/>
        <v>0</v>
      </c>
      <c r="AS60" s="161">
        <f t="shared" si="43"/>
        <v>0</v>
      </c>
      <c r="AT60" s="161">
        <f t="shared" si="43"/>
        <v>100</v>
      </c>
      <c r="AU60" s="161">
        <f t="shared" si="43"/>
        <v>99.97106410463428</v>
      </c>
      <c r="AV60" s="162">
        <f t="shared" si="43"/>
        <v>0</v>
      </c>
      <c r="AW60" s="165"/>
      <c r="AX60" s="245"/>
      <c r="AY60" s="246"/>
    </row>
    <row r="61" spans="1:51" ht="12.75" customHeight="1" x14ac:dyDescent="0.25">
      <c r="A61" s="171">
        <v>1037</v>
      </c>
      <c r="B61" s="241">
        <v>53</v>
      </c>
      <c r="C61" s="242" t="s">
        <v>1327</v>
      </c>
      <c r="D61" s="156">
        <f t="shared" si="50"/>
        <v>2086.8000000000002</v>
      </c>
      <c r="E61" s="161">
        <v>1866.4</v>
      </c>
      <c r="F61" s="161">
        <v>0</v>
      </c>
      <c r="G61" s="161">
        <v>0</v>
      </c>
      <c r="H61" s="161">
        <v>0</v>
      </c>
      <c r="I61" s="161">
        <v>0</v>
      </c>
      <c r="J61" s="161">
        <v>0</v>
      </c>
      <c r="K61" s="161">
        <v>220.4</v>
      </c>
      <c r="L61" s="243">
        <v>0</v>
      </c>
      <c r="M61" s="172">
        <f t="shared" si="51"/>
        <v>2086.8000000000002</v>
      </c>
      <c r="N61" s="161">
        <v>1866.4</v>
      </c>
      <c r="O61" s="161">
        <v>0</v>
      </c>
      <c r="P61" s="161">
        <v>0</v>
      </c>
      <c r="Q61" s="161">
        <v>0</v>
      </c>
      <c r="R61" s="161">
        <v>0</v>
      </c>
      <c r="S61" s="161">
        <v>0</v>
      </c>
      <c r="T61" s="161">
        <v>220.4</v>
      </c>
      <c r="U61" s="243">
        <v>0</v>
      </c>
      <c r="V61" s="172">
        <f t="shared" si="52"/>
        <v>2046.2367000000002</v>
      </c>
      <c r="W61" s="161">
        <v>1825.8367000000001</v>
      </c>
      <c r="X61" s="161">
        <v>0</v>
      </c>
      <c r="Y61" s="161">
        <v>0</v>
      </c>
      <c r="Z61" s="161">
        <v>0</v>
      </c>
      <c r="AA61" s="161">
        <v>0</v>
      </c>
      <c r="AB61" s="161">
        <v>0</v>
      </c>
      <c r="AC61" s="161">
        <v>220.4</v>
      </c>
      <c r="AD61" s="243">
        <v>0</v>
      </c>
      <c r="AE61" s="156">
        <f t="shared" si="42"/>
        <v>-40.563300000000027</v>
      </c>
      <c r="AF61" s="161">
        <f t="shared" si="42"/>
        <v>-40.563300000000027</v>
      </c>
      <c r="AG61" s="161">
        <f t="shared" si="42"/>
        <v>0</v>
      </c>
      <c r="AH61" s="161">
        <f t="shared" si="42"/>
        <v>0</v>
      </c>
      <c r="AI61" s="161">
        <f t="shared" si="42"/>
        <v>0</v>
      </c>
      <c r="AJ61" s="161">
        <f t="shared" si="42"/>
        <v>0</v>
      </c>
      <c r="AK61" s="161">
        <f t="shared" si="42"/>
        <v>0</v>
      </c>
      <c r="AL61" s="161">
        <f t="shared" si="42"/>
        <v>0</v>
      </c>
      <c r="AM61" s="162">
        <f t="shared" si="42"/>
        <v>0</v>
      </c>
      <c r="AN61" s="156">
        <f t="shared" si="43"/>
        <v>98.056196089706731</v>
      </c>
      <c r="AO61" s="161">
        <f t="shared" si="43"/>
        <v>97.826655593656227</v>
      </c>
      <c r="AP61" s="161">
        <f t="shared" si="43"/>
        <v>0</v>
      </c>
      <c r="AQ61" s="161">
        <f t="shared" si="43"/>
        <v>0</v>
      </c>
      <c r="AR61" s="161">
        <f t="shared" si="43"/>
        <v>0</v>
      </c>
      <c r="AS61" s="161">
        <f t="shared" si="43"/>
        <v>0</v>
      </c>
      <c r="AT61" s="161">
        <f t="shared" si="43"/>
        <v>0</v>
      </c>
      <c r="AU61" s="161">
        <f t="shared" si="43"/>
        <v>100</v>
      </c>
      <c r="AV61" s="162">
        <f t="shared" si="43"/>
        <v>0</v>
      </c>
      <c r="AW61" s="165"/>
      <c r="AX61" s="245"/>
      <c r="AY61" s="246"/>
    </row>
    <row r="62" spans="1:51" ht="12.75" customHeight="1" x14ac:dyDescent="0.25">
      <c r="A62" s="171">
        <v>1038</v>
      </c>
      <c r="B62" s="241">
        <v>54</v>
      </c>
      <c r="C62" s="242" t="s">
        <v>1328</v>
      </c>
      <c r="D62" s="156">
        <f t="shared" si="50"/>
        <v>6682.4</v>
      </c>
      <c r="E62" s="161">
        <v>5878</v>
      </c>
      <c r="F62" s="161">
        <v>0</v>
      </c>
      <c r="G62" s="161">
        <v>0</v>
      </c>
      <c r="H62" s="161">
        <v>0</v>
      </c>
      <c r="I62" s="161">
        <v>0</v>
      </c>
      <c r="J62" s="161">
        <v>102</v>
      </c>
      <c r="K62" s="161">
        <v>702.4</v>
      </c>
      <c r="L62" s="243">
        <v>0</v>
      </c>
      <c r="M62" s="172">
        <f t="shared" si="51"/>
        <v>6682.4</v>
      </c>
      <c r="N62" s="161">
        <v>5878</v>
      </c>
      <c r="O62" s="161">
        <v>0</v>
      </c>
      <c r="P62" s="161">
        <v>0</v>
      </c>
      <c r="Q62" s="161">
        <v>0</v>
      </c>
      <c r="R62" s="161">
        <v>0</v>
      </c>
      <c r="S62" s="161">
        <v>102</v>
      </c>
      <c r="T62" s="161">
        <v>702.4</v>
      </c>
      <c r="U62" s="243">
        <v>0</v>
      </c>
      <c r="V62" s="172">
        <f t="shared" si="52"/>
        <v>6547.6650999999993</v>
      </c>
      <c r="W62" s="161">
        <v>5743.2650999999996</v>
      </c>
      <c r="X62" s="161">
        <v>0</v>
      </c>
      <c r="Y62" s="161">
        <v>0</v>
      </c>
      <c r="Z62" s="161">
        <v>0</v>
      </c>
      <c r="AA62" s="161">
        <v>0</v>
      </c>
      <c r="AB62" s="161">
        <v>102</v>
      </c>
      <c r="AC62" s="161">
        <v>702.4</v>
      </c>
      <c r="AD62" s="243">
        <v>0</v>
      </c>
      <c r="AE62" s="156">
        <f t="shared" si="42"/>
        <v>-134.73490000000038</v>
      </c>
      <c r="AF62" s="161">
        <f t="shared" si="42"/>
        <v>-134.73490000000038</v>
      </c>
      <c r="AG62" s="161">
        <f t="shared" si="42"/>
        <v>0</v>
      </c>
      <c r="AH62" s="161">
        <f t="shared" si="42"/>
        <v>0</v>
      </c>
      <c r="AI62" s="161">
        <f t="shared" si="42"/>
        <v>0</v>
      </c>
      <c r="AJ62" s="161">
        <f t="shared" si="42"/>
        <v>0</v>
      </c>
      <c r="AK62" s="161">
        <f t="shared" si="42"/>
        <v>0</v>
      </c>
      <c r="AL62" s="161">
        <f t="shared" si="42"/>
        <v>0</v>
      </c>
      <c r="AM62" s="162">
        <f t="shared" si="42"/>
        <v>0</v>
      </c>
      <c r="AN62" s="156">
        <f t="shared" si="43"/>
        <v>97.983734885669818</v>
      </c>
      <c r="AO62" s="161">
        <f t="shared" si="43"/>
        <v>97.707810479755011</v>
      </c>
      <c r="AP62" s="161">
        <f t="shared" si="43"/>
        <v>0</v>
      </c>
      <c r="AQ62" s="161">
        <f t="shared" si="43"/>
        <v>0</v>
      </c>
      <c r="AR62" s="161">
        <f t="shared" si="43"/>
        <v>0</v>
      </c>
      <c r="AS62" s="161">
        <f t="shared" si="43"/>
        <v>0</v>
      </c>
      <c r="AT62" s="161">
        <f t="shared" si="43"/>
        <v>100</v>
      </c>
      <c r="AU62" s="161">
        <f t="shared" si="43"/>
        <v>100</v>
      </c>
      <c r="AV62" s="162">
        <f t="shared" si="43"/>
        <v>0</v>
      </c>
      <c r="AW62" s="165"/>
      <c r="AX62" s="245"/>
      <c r="AY62" s="246"/>
    </row>
    <row r="63" spans="1:51" ht="12.75" customHeight="1" x14ac:dyDescent="0.25">
      <c r="A63" s="171">
        <v>1039</v>
      </c>
      <c r="B63" s="241">
        <v>55</v>
      </c>
      <c r="C63" s="242" t="s">
        <v>1329</v>
      </c>
      <c r="D63" s="156">
        <f t="shared" si="50"/>
        <v>176.7</v>
      </c>
      <c r="E63" s="161">
        <v>0</v>
      </c>
      <c r="F63" s="161">
        <v>0</v>
      </c>
      <c r="G63" s="161">
        <v>0</v>
      </c>
      <c r="H63" s="161">
        <v>0</v>
      </c>
      <c r="I63" s="161">
        <v>0</v>
      </c>
      <c r="J63" s="161">
        <v>0</v>
      </c>
      <c r="K63" s="161">
        <v>176.7</v>
      </c>
      <c r="L63" s="243">
        <v>0</v>
      </c>
      <c r="M63" s="172">
        <f t="shared" si="51"/>
        <v>176.7</v>
      </c>
      <c r="N63" s="161">
        <v>0</v>
      </c>
      <c r="O63" s="161">
        <v>0</v>
      </c>
      <c r="P63" s="161">
        <v>0</v>
      </c>
      <c r="Q63" s="161">
        <v>0</v>
      </c>
      <c r="R63" s="161">
        <v>0</v>
      </c>
      <c r="S63" s="161">
        <v>0</v>
      </c>
      <c r="T63" s="161">
        <v>176.7</v>
      </c>
      <c r="U63" s="243">
        <v>0</v>
      </c>
      <c r="V63" s="172">
        <f t="shared" si="52"/>
        <v>175.86179999999999</v>
      </c>
      <c r="W63" s="161">
        <v>0</v>
      </c>
      <c r="X63" s="161">
        <v>0</v>
      </c>
      <c r="Y63" s="161">
        <v>0</v>
      </c>
      <c r="Z63" s="161">
        <v>0</v>
      </c>
      <c r="AA63" s="161">
        <v>0</v>
      </c>
      <c r="AB63" s="161">
        <v>0</v>
      </c>
      <c r="AC63" s="161">
        <v>175.86179999999999</v>
      </c>
      <c r="AD63" s="243">
        <v>0</v>
      </c>
      <c r="AE63" s="156">
        <f t="shared" si="42"/>
        <v>-0.8382000000000005</v>
      </c>
      <c r="AF63" s="161">
        <f t="shared" si="42"/>
        <v>0</v>
      </c>
      <c r="AG63" s="161">
        <f t="shared" si="42"/>
        <v>0</v>
      </c>
      <c r="AH63" s="161">
        <f t="shared" si="42"/>
        <v>0</v>
      </c>
      <c r="AI63" s="161">
        <f t="shared" si="42"/>
        <v>0</v>
      </c>
      <c r="AJ63" s="161">
        <f t="shared" si="42"/>
        <v>0</v>
      </c>
      <c r="AK63" s="161">
        <f t="shared" si="42"/>
        <v>0</v>
      </c>
      <c r="AL63" s="161">
        <f t="shared" si="42"/>
        <v>-0.8382000000000005</v>
      </c>
      <c r="AM63" s="162">
        <f t="shared" si="42"/>
        <v>0</v>
      </c>
      <c r="AN63" s="156">
        <f t="shared" si="43"/>
        <v>99.525636672325973</v>
      </c>
      <c r="AO63" s="161">
        <f t="shared" si="43"/>
        <v>0</v>
      </c>
      <c r="AP63" s="161">
        <f t="shared" si="43"/>
        <v>0</v>
      </c>
      <c r="AQ63" s="161">
        <f t="shared" si="43"/>
        <v>0</v>
      </c>
      <c r="AR63" s="161">
        <f t="shared" si="43"/>
        <v>0</v>
      </c>
      <c r="AS63" s="161">
        <f t="shared" si="43"/>
        <v>0</v>
      </c>
      <c r="AT63" s="161">
        <f t="shared" si="43"/>
        <v>0</v>
      </c>
      <c r="AU63" s="161">
        <f t="shared" si="43"/>
        <v>99.525636672325973</v>
      </c>
      <c r="AV63" s="162">
        <f t="shared" si="43"/>
        <v>0</v>
      </c>
      <c r="AW63" s="165"/>
      <c r="AX63" s="245"/>
      <c r="AY63" s="246"/>
    </row>
    <row r="64" spans="1:51" ht="12.75" customHeight="1" x14ac:dyDescent="0.25">
      <c r="A64" s="171">
        <v>1040</v>
      </c>
      <c r="B64" s="241">
        <v>56</v>
      </c>
      <c r="C64" s="242" t="s">
        <v>1330</v>
      </c>
      <c r="D64" s="156">
        <f t="shared" si="50"/>
        <v>40.799999999999997</v>
      </c>
      <c r="E64" s="161">
        <v>0</v>
      </c>
      <c r="F64" s="161">
        <v>0</v>
      </c>
      <c r="G64" s="161">
        <v>0</v>
      </c>
      <c r="H64" s="161">
        <v>0</v>
      </c>
      <c r="I64" s="161">
        <v>0</v>
      </c>
      <c r="J64" s="161">
        <v>0</v>
      </c>
      <c r="K64" s="161">
        <v>40.799999999999997</v>
      </c>
      <c r="L64" s="243">
        <v>0</v>
      </c>
      <c r="M64" s="172">
        <f t="shared" si="51"/>
        <v>40.799999999999997</v>
      </c>
      <c r="N64" s="161">
        <v>0</v>
      </c>
      <c r="O64" s="161">
        <v>0</v>
      </c>
      <c r="P64" s="161">
        <v>0</v>
      </c>
      <c r="Q64" s="161">
        <v>0</v>
      </c>
      <c r="R64" s="161">
        <v>0</v>
      </c>
      <c r="S64" s="161">
        <v>0</v>
      </c>
      <c r="T64" s="161">
        <v>40.799999999999997</v>
      </c>
      <c r="U64" s="243">
        <v>0</v>
      </c>
      <c r="V64" s="172">
        <f t="shared" si="52"/>
        <v>40.799999999999997</v>
      </c>
      <c r="W64" s="161">
        <v>0</v>
      </c>
      <c r="X64" s="161">
        <v>0</v>
      </c>
      <c r="Y64" s="161">
        <v>0</v>
      </c>
      <c r="Z64" s="161">
        <v>0</v>
      </c>
      <c r="AA64" s="161">
        <v>0</v>
      </c>
      <c r="AB64" s="161">
        <v>0</v>
      </c>
      <c r="AC64" s="161">
        <v>40.799999999999997</v>
      </c>
      <c r="AD64" s="243">
        <v>0</v>
      </c>
      <c r="AE64" s="156">
        <f t="shared" si="42"/>
        <v>0</v>
      </c>
      <c r="AF64" s="161">
        <f t="shared" si="42"/>
        <v>0</v>
      </c>
      <c r="AG64" s="161">
        <f t="shared" si="42"/>
        <v>0</v>
      </c>
      <c r="AH64" s="161">
        <f t="shared" si="42"/>
        <v>0</v>
      </c>
      <c r="AI64" s="161">
        <f t="shared" si="42"/>
        <v>0</v>
      </c>
      <c r="AJ64" s="161">
        <f t="shared" si="42"/>
        <v>0</v>
      </c>
      <c r="AK64" s="161">
        <f t="shared" si="42"/>
        <v>0</v>
      </c>
      <c r="AL64" s="161">
        <f t="shared" si="42"/>
        <v>0</v>
      </c>
      <c r="AM64" s="162">
        <f t="shared" si="42"/>
        <v>0</v>
      </c>
      <c r="AN64" s="156">
        <f t="shared" si="43"/>
        <v>100</v>
      </c>
      <c r="AO64" s="161">
        <f t="shared" si="43"/>
        <v>0</v>
      </c>
      <c r="AP64" s="161">
        <f t="shared" si="43"/>
        <v>0</v>
      </c>
      <c r="AQ64" s="161">
        <f t="shared" si="43"/>
        <v>0</v>
      </c>
      <c r="AR64" s="161">
        <f t="shared" si="43"/>
        <v>0</v>
      </c>
      <c r="AS64" s="161">
        <f t="shared" si="43"/>
        <v>0</v>
      </c>
      <c r="AT64" s="161">
        <f t="shared" si="43"/>
        <v>0</v>
      </c>
      <c r="AU64" s="161">
        <f t="shared" si="43"/>
        <v>100</v>
      </c>
      <c r="AV64" s="162">
        <f t="shared" si="43"/>
        <v>0</v>
      </c>
      <c r="AW64" s="165"/>
      <c r="AX64" s="245"/>
      <c r="AY64" s="246"/>
    </row>
    <row r="65" spans="1:51" ht="12.75" customHeight="1" x14ac:dyDescent="0.25">
      <c r="A65" s="171">
        <v>1042</v>
      </c>
      <c r="B65" s="241">
        <v>57</v>
      </c>
      <c r="C65" s="242" t="s">
        <v>1331</v>
      </c>
      <c r="D65" s="156">
        <f t="shared" si="50"/>
        <v>3690.2999999999997</v>
      </c>
      <c r="E65" s="161">
        <v>3278.2</v>
      </c>
      <c r="F65" s="161">
        <v>0</v>
      </c>
      <c r="G65" s="161">
        <v>0</v>
      </c>
      <c r="H65" s="161">
        <v>0</v>
      </c>
      <c r="I65" s="161">
        <v>0</v>
      </c>
      <c r="J65" s="161">
        <v>0</v>
      </c>
      <c r="K65" s="161">
        <v>412.1</v>
      </c>
      <c r="L65" s="243">
        <v>0</v>
      </c>
      <c r="M65" s="172">
        <f t="shared" si="51"/>
        <v>3690.2999999999997</v>
      </c>
      <c r="N65" s="161">
        <v>3278.2</v>
      </c>
      <c r="O65" s="161">
        <v>0</v>
      </c>
      <c r="P65" s="161">
        <v>0</v>
      </c>
      <c r="Q65" s="161">
        <v>0</v>
      </c>
      <c r="R65" s="161">
        <v>0</v>
      </c>
      <c r="S65" s="161">
        <v>0</v>
      </c>
      <c r="T65" s="161">
        <v>412.1</v>
      </c>
      <c r="U65" s="243">
        <v>0</v>
      </c>
      <c r="V65" s="172">
        <f t="shared" si="52"/>
        <v>3616.8885</v>
      </c>
      <c r="W65" s="161">
        <v>3204.9731999999999</v>
      </c>
      <c r="X65" s="161">
        <v>0</v>
      </c>
      <c r="Y65" s="161">
        <v>0</v>
      </c>
      <c r="Z65" s="161">
        <v>0</v>
      </c>
      <c r="AA65" s="161">
        <v>0</v>
      </c>
      <c r="AB65" s="161">
        <v>0</v>
      </c>
      <c r="AC65" s="161">
        <v>411.9153</v>
      </c>
      <c r="AD65" s="243">
        <v>0</v>
      </c>
      <c r="AE65" s="156">
        <f t="shared" si="42"/>
        <v>-73.411499999999705</v>
      </c>
      <c r="AF65" s="161">
        <f t="shared" si="42"/>
        <v>-73.226799999999912</v>
      </c>
      <c r="AG65" s="161">
        <f t="shared" si="42"/>
        <v>0</v>
      </c>
      <c r="AH65" s="161">
        <f t="shared" si="42"/>
        <v>0</v>
      </c>
      <c r="AI65" s="161">
        <f t="shared" si="42"/>
        <v>0</v>
      </c>
      <c r="AJ65" s="161">
        <f t="shared" si="42"/>
        <v>0</v>
      </c>
      <c r="AK65" s="161">
        <f t="shared" si="42"/>
        <v>0</v>
      </c>
      <c r="AL65" s="161">
        <f t="shared" si="42"/>
        <v>-0.18470000000002074</v>
      </c>
      <c r="AM65" s="162">
        <f t="shared" si="42"/>
        <v>0</v>
      </c>
      <c r="AN65" s="156">
        <f t="shared" si="43"/>
        <v>98.010690187789621</v>
      </c>
      <c r="AO65" s="161">
        <f t="shared" si="43"/>
        <v>97.766249771215925</v>
      </c>
      <c r="AP65" s="161">
        <f t="shared" si="43"/>
        <v>0</v>
      </c>
      <c r="AQ65" s="161">
        <f t="shared" si="43"/>
        <v>0</v>
      </c>
      <c r="AR65" s="161">
        <f t="shared" si="43"/>
        <v>0</v>
      </c>
      <c r="AS65" s="161">
        <f t="shared" si="43"/>
        <v>0</v>
      </c>
      <c r="AT65" s="161">
        <f t="shared" si="43"/>
        <v>0</v>
      </c>
      <c r="AU65" s="161">
        <f t="shared" si="43"/>
        <v>99.955180781363737</v>
      </c>
      <c r="AV65" s="162">
        <f t="shared" si="43"/>
        <v>0</v>
      </c>
      <c r="AW65" s="165"/>
      <c r="AX65" s="245"/>
      <c r="AY65" s="246"/>
    </row>
    <row r="66" spans="1:51" ht="12.75" customHeight="1" x14ac:dyDescent="0.25">
      <c r="A66" s="171">
        <v>1043</v>
      </c>
      <c r="B66" s="241">
        <v>58</v>
      </c>
      <c r="C66" s="242" t="s">
        <v>1332</v>
      </c>
      <c r="D66" s="156">
        <f t="shared" si="50"/>
        <v>3122.5</v>
      </c>
      <c r="E66" s="161">
        <v>2618.8000000000002</v>
      </c>
      <c r="F66" s="161">
        <v>0</v>
      </c>
      <c r="G66" s="161">
        <v>0</v>
      </c>
      <c r="H66" s="161">
        <v>0</v>
      </c>
      <c r="I66" s="161">
        <v>0</v>
      </c>
      <c r="J66" s="161">
        <v>200</v>
      </c>
      <c r="K66" s="161">
        <v>303.7</v>
      </c>
      <c r="L66" s="243">
        <v>0</v>
      </c>
      <c r="M66" s="172">
        <f t="shared" si="51"/>
        <v>3122.5</v>
      </c>
      <c r="N66" s="161">
        <v>2618.8000000000002</v>
      </c>
      <c r="O66" s="161">
        <v>0</v>
      </c>
      <c r="P66" s="161">
        <v>0</v>
      </c>
      <c r="Q66" s="161">
        <v>0</v>
      </c>
      <c r="R66" s="161">
        <v>0</v>
      </c>
      <c r="S66" s="161">
        <v>200</v>
      </c>
      <c r="T66" s="161">
        <v>303.7</v>
      </c>
      <c r="U66" s="243">
        <v>0</v>
      </c>
      <c r="V66" s="172">
        <f t="shared" si="52"/>
        <v>3122.5</v>
      </c>
      <c r="W66" s="161">
        <v>2618.8000000000002</v>
      </c>
      <c r="X66" s="161">
        <v>0</v>
      </c>
      <c r="Y66" s="161">
        <v>0</v>
      </c>
      <c r="Z66" s="161">
        <v>0</v>
      </c>
      <c r="AA66" s="161">
        <v>0</v>
      </c>
      <c r="AB66" s="161">
        <v>200</v>
      </c>
      <c r="AC66" s="161">
        <v>303.7</v>
      </c>
      <c r="AD66" s="243">
        <v>0</v>
      </c>
      <c r="AE66" s="156">
        <f t="shared" si="42"/>
        <v>0</v>
      </c>
      <c r="AF66" s="161">
        <f t="shared" si="42"/>
        <v>0</v>
      </c>
      <c r="AG66" s="161">
        <f t="shared" si="42"/>
        <v>0</v>
      </c>
      <c r="AH66" s="161">
        <f t="shared" si="42"/>
        <v>0</v>
      </c>
      <c r="AI66" s="161">
        <f t="shared" si="42"/>
        <v>0</v>
      </c>
      <c r="AJ66" s="161">
        <f t="shared" si="42"/>
        <v>0</v>
      </c>
      <c r="AK66" s="161">
        <f t="shared" si="42"/>
        <v>0</v>
      </c>
      <c r="AL66" s="161">
        <f t="shared" si="42"/>
        <v>0</v>
      </c>
      <c r="AM66" s="162">
        <f t="shared" si="42"/>
        <v>0</v>
      </c>
      <c r="AN66" s="156">
        <f t="shared" si="43"/>
        <v>100</v>
      </c>
      <c r="AO66" s="161">
        <f t="shared" si="43"/>
        <v>100</v>
      </c>
      <c r="AP66" s="161">
        <f t="shared" si="43"/>
        <v>0</v>
      </c>
      <c r="AQ66" s="161">
        <f t="shared" si="43"/>
        <v>0</v>
      </c>
      <c r="AR66" s="161">
        <f t="shared" si="43"/>
        <v>0</v>
      </c>
      <c r="AS66" s="161">
        <f t="shared" si="43"/>
        <v>0</v>
      </c>
      <c r="AT66" s="161">
        <f t="shared" si="43"/>
        <v>100</v>
      </c>
      <c r="AU66" s="161">
        <f t="shared" si="43"/>
        <v>100</v>
      </c>
      <c r="AV66" s="162">
        <f t="shared" si="43"/>
        <v>0</v>
      </c>
      <c r="AW66" s="165"/>
      <c r="AX66" s="245"/>
      <c r="AY66" s="246"/>
    </row>
    <row r="67" spans="1:51" ht="12.75" customHeight="1" x14ac:dyDescent="0.25">
      <c r="A67" s="171">
        <v>1045</v>
      </c>
      <c r="B67" s="241">
        <v>59</v>
      </c>
      <c r="C67" s="242" t="s">
        <v>1333</v>
      </c>
      <c r="D67" s="156">
        <f t="shared" si="50"/>
        <v>2865</v>
      </c>
      <c r="E67" s="161">
        <v>2415.1</v>
      </c>
      <c r="F67" s="161">
        <v>0</v>
      </c>
      <c r="G67" s="161">
        <v>0</v>
      </c>
      <c r="H67" s="161">
        <v>0</v>
      </c>
      <c r="I67" s="161">
        <v>0</v>
      </c>
      <c r="J67" s="161">
        <v>112</v>
      </c>
      <c r="K67" s="161">
        <v>337.9</v>
      </c>
      <c r="L67" s="243">
        <v>0</v>
      </c>
      <c r="M67" s="172">
        <f t="shared" si="51"/>
        <v>2865</v>
      </c>
      <c r="N67" s="161">
        <v>2415.1</v>
      </c>
      <c r="O67" s="161">
        <v>0</v>
      </c>
      <c r="P67" s="161">
        <v>0</v>
      </c>
      <c r="Q67" s="161">
        <v>0</v>
      </c>
      <c r="R67" s="161">
        <v>0</v>
      </c>
      <c r="S67" s="161">
        <v>112</v>
      </c>
      <c r="T67" s="161">
        <v>337.9</v>
      </c>
      <c r="U67" s="243">
        <v>0</v>
      </c>
      <c r="V67" s="172">
        <f t="shared" si="52"/>
        <v>2695.7682</v>
      </c>
      <c r="W67" s="161">
        <v>2361.5747000000001</v>
      </c>
      <c r="X67" s="161">
        <v>0</v>
      </c>
      <c r="Y67" s="161">
        <v>0</v>
      </c>
      <c r="Z67" s="161">
        <v>0</v>
      </c>
      <c r="AA67" s="161">
        <v>0</v>
      </c>
      <c r="AB67" s="161">
        <v>0</v>
      </c>
      <c r="AC67" s="161">
        <v>334.19349999999997</v>
      </c>
      <c r="AD67" s="243">
        <v>0</v>
      </c>
      <c r="AE67" s="156">
        <f t="shared" si="42"/>
        <v>-169.23180000000002</v>
      </c>
      <c r="AF67" s="161">
        <f t="shared" si="42"/>
        <v>-53.525299999999788</v>
      </c>
      <c r="AG67" s="161">
        <f t="shared" si="42"/>
        <v>0</v>
      </c>
      <c r="AH67" s="161">
        <f t="shared" si="42"/>
        <v>0</v>
      </c>
      <c r="AI67" s="161">
        <f t="shared" si="42"/>
        <v>0</v>
      </c>
      <c r="AJ67" s="161">
        <f t="shared" si="42"/>
        <v>0</v>
      </c>
      <c r="AK67" s="161">
        <f t="shared" si="42"/>
        <v>-112</v>
      </c>
      <c r="AL67" s="161">
        <f t="shared" si="42"/>
        <v>-3.7065000000000055</v>
      </c>
      <c r="AM67" s="162">
        <f t="shared" si="42"/>
        <v>0</v>
      </c>
      <c r="AN67" s="156">
        <f t="shared" si="43"/>
        <v>94.09313089005235</v>
      </c>
      <c r="AO67" s="161">
        <f t="shared" si="43"/>
        <v>97.783723241273663</v>
      </c>
      <c r="AP67" s="161">
        <f t="shared" si="43"/>
        <v>0</v>
      </c>
      <c r="AQ67" s="161">
        <f t="shared" si="43"/>
        <v>0</v>
      </c>
      <c r="AR67" s="161">
        <f t="shared" si="43"/>
        <v>0</v>
      </c>
      <c r="AS67" s="161">
        <f t="shared" si="43"/>
        <v>0</v>
      </c>
      <c r="AT67" s="161">
        <f t="shared" si="43"/>
        <v>0</v>
      </c>
      <c r="AU67" s="161">
        <f t="shared" si="43"/>
        <v>98.903077833678594</v>
      </c>
      <c r="AV67" s="162">
        <f t="shared" si="43"/>
        <v>0</v>
      </c>
      <c r="AW67" s="165"/>
      <c r="AX67" s="245"/>
      <c r="AY67" s="246"/>
    </row>
    <row r="68" spans="1:51" ht="12.75" customHeight="1" x14ac:dyDescent="0.25">
      <c r="A68" s="171">
        <v>1044</v>
      </c>
      <c r="B68" s="241">
        <v>60</v>
      </c>
      <c r="C68" s="242" t="s">
        <v>1334</v>
      </c>
      <c r="D68" s="156">
        <f t="shared" si="50"/>
        <v>2980.2</v>
      </c>
      <c r="E68" s="161">
        <v>2373.5</v>
      </c>
      <c r="F68" s="161">
        <v>0</v>
      </c>
      <c r="G68" s="161">
        <v>0</v>
      </c>
      <c r="H68" s="161">
        <v>0</v>
      </c>
      <c r="I68" s="161">
        <v>0</v>
      </c>
      <c r="J68" s="161">
        <v>200</v>
      </c>
      <c r="K68" s="161">
        <v>406.7</v>
      </c>
      <c r="L68" s="243">
        <v>0</v>
      </c>
      <c r="M68" s="172">
        <f t="shared" si="51"/>
        <v>2980.2</v>
      </c>
      <c r="N68" s="161">
        <v>2373.5</v>
      </c>
      <c r="O68" s="161">
        <v>0</v>
      </c>
      <c r="P68" s="161">
        <v>0</v>
      </c>
      <c r="Q68" s="161">
        <v>0</v>
      </c>
      <c r="R68" s="161">
        <v>0</v>
      </c>
      <c r="S68" s="161">
        <v>200</v>
      </c>
      <c r="T68" s="161">
        <v>406.7</v>
      </c>
      <c r="U68" s="243">
        <v>0</v>
      </c>
      <c r="V68" s="172">
        <f t="shared" si="52"/>
        <v>2969.2543000000005</v>
      </c>
      <c r="W68" s="161">
        <v>2371.8234000000002</v>
      </c>
      <c r="X68" s="161">
        <v>0</v>
      </c>
      <c r="Y68" s="161">
        <v>0</v>
      </c>
      <c r="Z68" s="161">
        <v>0</v>
      </c>
      <c r="AA68" s="161">
        <v>0</v>
      </c>
      <c r="AB68" s="161">
        <v>199.3252</v>
      </c>
      <c r="AC68" s="161">
        <v>398.10570000000001</v>
      </c>
      <c r="AD68" s="243">
        <v>0</v>
      </c>
      <c r="AE68" s="156">
        <f t="shared" si="42"/>
        <v>-10.945699999999306</v>
      </c>
      <c r="AF68" s="161">
        <f t="shared" si="42"/>
        <v>-1.6765999999997803</v>
      </c>
      <c r="AG68" s="161">
        <f t="shared" si="42"/>
        <v>0</v>
      </c>
      <c r="AH68" s="161">
        <f t="shared" si="42"/>
        <v>0</v>
      </c>
      <c r="AI68" s="161">
        <f t="shared" si="42"/>
        <v>0</v>
      </c>
      <c r="AJ68" s="161">
        <f t="shared" si="42"/>
        <v>0</v>
      </c>
      <c r="AK68" s="161">
        <f t="shared" si="42"/>
        <v>-0.67480000000000473</v>
      </c>
      <c r="AL68" s="161">
        <f t="shared" si="42"/>
        <v>-8.5942999999999756</v>
      </c>
      <c r="AM68" s="162">
        <f t="shared" si="42"/>
        <v>0</v>
      </c>
      <c r="AN68" s="156">
        <f t="shared" si="43"/>
        <v>99.632719280585206</v>
      </c>
      <c r="AO68" s="161">
        <f t="shared" si="43"/>
        <v>99.929361702127679</v>
      </c>
      <c r="AP68" s="161">
        <f t="shared" si="43"/>
        <v>0</v>
      </c>
      <c r="AQ68" s="161">
        <f t="shared" si="43"/>
        <v>0</v>
      </c>
      <c r="AR68" s="161">
        <f t="shared" si="43"/>
        <v>0</v>
      </c>
      <c r="AS68" s="161">
        <f t="shared" si="43"/>
        <v>0</v>
      </c>
      <c r="AT68" s="161">
        <f t="shared" si="43"/>
        <v>99.662599999999998</v>
      </c>
      <c r="AU68" s="161">
        <f t="shared" si="43"/>
        <v>97.886820752397355</v>
      </c>
      <c r="AV68" s="162">
        <f t="shared" si="43"/>
        <v>0</v>
      </c>
      <c r="AW68" s="165"/>
      <c r="AX68" s="245"/>
      <c r="AY68" s="246"/>
    </row>
    <row r="69" spans="1:51" ht="12.75" customHeight="1" x14ac:dyDescent="0.25">
      <c r="A69" s="171">
        <v>1046</v>
      </c>
      <c r="B69" s="241">
        <v>61</v>
      </c>
      <c r="C69" s="242" t="s">
        <v>1335</v>
      </c>
      <c r="D69" s="156">
        <f t="shared" si="50"/>
        <v>131.69999999999999</v>
      </c>
      <c r="E69" s="161">
        <v>0</v>
      </c>
      <c r="F69" s="161">
        <v>0</v>
      </c>
      <c r="G69" s="161">
        <v>0</v>
      </c>
      <c r="H69" s="161">
        <v>0</v>
      </c>
      <c r="I69" s="161">
        <v>0</v>
      </c>
      <c r="J69" s="161">
        <v>0</v>
      </c>
      <c r="K69" s="161">
        <v>131.69999999999999</v>
      </c>
      <c r="L69" s="243">
        <v>0</v>
      </c>
      <c r="M69" s="172">
        <f t="shared" si="51"/>
        <v>131.69999999999999</v>
      </c>
      <c r="N69" s="161">
        <v>0</v>
      </c>
      <c r="O69" s="161">
        <v>0</v>
      </c>
      <c r="P69" s="161">
        <v>0</v>
      </c>
      <c r="Q69" s="161">
        <v>0</v>
      </c>
      <c r="R69" s="161">
        <v>0</v>
      </c>
      <c r="S69" s="161">
        <v>0</v>
      </c>
      <c r="T69" s="161">
        <v>131.69999999999999</v>
      </c>
      <c r="U69" s="243">
        <v>0</v>
      </c>
      <c r="V69" s="172">
        <f t="shared" si="52"/>
        <v>123.37860000000001</v>
      </c>
      <c r="W69" s="161">
        <v>0</v>
      </c>
      <c r="X69" s="161">
        <v>0</v>
      </c>
      <c r="Y69" s="161">
        <v>0</v>
      </c>
      <c r="Z69" s="161">
        <v>0</v>
      </c>
      <c r="AA69" s="161">
        <v>0</v>
      </c>
      <c r="AB69" s="161">
        <v>0</v>
      </c>
      <c r="AC69" s="161">
        <v>123.37860000000001</v>
      </c>
      <c r="AD69" s="243">
        <v>0</v>
      </c>
      <c r="AE69" s="156">
        <f t="shared" si="42"/>
        <v>-8.3213999999999828</v>
      </c>
      <c r="AF69" s="161">
        <f t="shared" si="42"/>
        <v>0</v>
      </c>
      <c r="AG69" s="161">
        <f t="shared" si="42"/>
        <v>0</v>
      </c>
      <c r="AH69" s="161">
        <f t="shared" si="42"/>
        <v>0</v>
      </c>
      <c r="AI69" s="161">
        <f t="shared" si="42"/>
        <v>0</v>
      </c>
      <c r="AJ69" s="161">
        <f t="shared" si="42"/>
        <v>0</v>
      </c>
      <c r="AK69" s="161">
        <f t="shared" si="42"/>
        <v>0</v>
      </c>
      <c r="AL69" s="161">
        <f t="shared" si="42"/>
        <v>-8.3213999999999828</v>
      </c>
      <c r="AM69" s="162">
        <f t="shared" si="42"/>
        <v>0</v>
      </c>
      <c r="AN69" s="156">
        <f t="shared" si="43"/>
        <v>93.68154897494307</v>
      </c>
      <c r="AO69" s="161">
        <f t="shared" si="43"/>
        <v>0</v>
      </c>
      <c r="AP69" s="161">
        <f t="shared" si="43"/>
        <v>0</v>
      </c>
      <c r="AQ69" s="161">
        <f t="shared" si="43"/>
        <v>0</v>
      </c>
      <c r="AR69" s="161">
        <f t="shared" si="43"/>
        <v>0</v>
      </c>
      <c r="AS69" s="161">
        <f t="shared" si="43"/>
        <v>0</v>
      </c>
      <c r="AT69" s="161">
        <f t="shared" si="43"/>
        <v>0</v>
      </c>
      <c r="AU69" s="161">
        <f t="shared" si="43"/>
        <v>93.68154897494307</v>
      </c>
      <c r="AV69" s="162">
        <f t="shared" si="43"/>
        <v>0</v>
      </c>
      <c r="AW69" s="165"/>
      <c r="AX69" s="245"/>
      <c r="AY69" s="246"/>
    </row>
    <row r="70" spans="1:51" ht="12.75" customHeight="1" x14ac:dyDescent="0.25">
      <c r="A70" s="171">
        <v>1047</v>
      </c>
      <c r="B70" s="241">
        <v>62</v>
      </c>
      <c r="C70" s="242" t="s">
        <v>1336</v>
      </c>
      <c r="D70" s="156">
        <f t="shared" si="50"/>
        <v>3730.5</v>
      </c>
      <c r="E70" s="161">
        <v>3350.7</v>
      </c>
      <c r="F70" s="161">
        <v>0</v>
      </c>
      <c r="G70" s="161">
        <v>0</v>
      </c>
      <c r="H70" s="161">
        <v>0</v>
      </c>
      <c r="I70" s="161">
        <v>0</v>
      </c>
      <c r="J70" s="161">
        <v>0</v>
      </c>
      <c r="K70" s="161">
        <v>379.8</v>
      </c>
      <c r="L70" s="243">
        <v>0</v>
      </c>
      <c r="M70" s="172">
        <f t="shared" si="51"/>
        <v>3730.5</v>
      </c>
      <c r="N70" s="161">
        <v>3350.7</v>
      </c>
      <c r="O70" s="161">
        <v>0</v>
      </c>
      <c r="P70" s="161">
        <v>0</v>
      </c>
      <c r="Q70" s="161">
        <v>0</v>
      </c>
      <c r="R70" s="161">
        <v>0</v>
      </c>
      <c r="S70" s="161">
        <v>0</v>
      </c>
      <c r="T70" s="161">
        <v>379.8</v>
      </c>
      <c r="U70" s="243">
        <v>0</v>
      </c>
      <c r="V70" s="172">
        <f t="shared" si="52"/>
        <v>3595.7</v>
      </c>
      <c r="W70" s="161">
        <v>3350.7</v>
      </c>
      <c r="X70" s="161">
        <v>0</v>
      </c>
      <c r="Y70" s="161">
        <v>0</v>
      </c>
      <c r="Z70" s="161">
        <v>0</v>
      </c>
      <c r="AA70" s="161">
        <v>0</v>
      </c>
      <c r="AB70" s="161">
        <v>0</v>
      </c>
      <c r="AC70" s="161">
        <v>245</v>
      </c>
      <c r="AD70" s="243">
        <v>0</v>
      </c>
      <c r="AE70" s="156">
        <f t="shared" si="42"/>
        <v>-134.80000000000018</v>
      </c>
      <c r="AF70" s="161">
        <f t="shared" si="42"/>
        <v>0</v>
      </c>
      <c r="AG70" s="161">
        <f t="shared" si="42"/>
        <v>0</v>
      </c>
      <c r="AH70" s="161">
        <f t="shared" si="42"/>
        <v>0</v>
      </c>
      <c r="AI70" s="161">
        <f t="shared" si="42"/>
        <v>0</v>
      </c>
      <c r="AJ70" s="161">
        <f t="shared" si="42"/>
        <v>0</v>
      </c>
      <c r="AK70" s="161">
        <f t="shared" si="42"/>
        <v>0</v>
      </c>
      <c r="AL70" s="161">
        <f t="shared" si="42"/>
        <v>-134.80000000000001</v>
      </c>
      <c r="AM70" s="162">
        <f t="shared" si="42"/>
        <v>0</v>
      </c>
      <c r="AN70" s="156">
        <f t="shared" si="43"/>
        <v>96.386543358799088</v>
      </c>
      <c r="AO70" s="161">
        <f t="shared" si="43"/>
        <v>100</v>
      </c>
      <c r="AP70" s="161">
        <f t="shared" si="43"/>
        <v>0</v>
      </c>
      <c r="AQ70" s="161">
        <f t="shared" si="43"/>
        <v>0</v>
      </c>
      <c r="AR70" s="161">
        <f t="shared" si="43"/>
        <v>0</v>
      </c>
      <c r="AS70" s="161">
        <f t="shared" si="43"/>
        <v>0</v>
      </c>
      <c r="AT70" s="161">
        <f t="shared" si="43"/>
        <v>0</v>
      </c>
      <c r="AU70" s="161">
        <f t="shared" si="43"/>
        <v>64.507635597682992</v>
      </c>
      <c r="AV70" s="162">
        <f t="shared" si="43"/>
        <v>0</v>
      </c>
      <c r="AW70" s="165"/>
      <c r="AX70" s="245"/>
      <c r="AY70" s="246"/>
    </row>
    <row r="71" spans="1:51" ht="12.75" customHeight="1" x14ac:dyDescent="0.25">
      <c r="A71" s="171">
        <v>1048</v>
      </c>
      <c r="B71" s="241">
        <v>64</v>
      </c>
      <c r="C71" s="242" t="s">
        <v>1337</v>
      </c>
      <c r="D71" s="156">
        <f>SUM(E71:L71)</f>
        <v>5551.7</v>
      </c>
      <c r="E71" s="161">
        <v>4839.3</v>
      </c>
      <c r="F71" s="161">
        <v>0</v>
      </c>
      <c r="G71" s="161">
        <v>0</v>
      </c>
      <c r="H71" s="161">
        <v>0</v>
      </c>
      <c r="I71" s="161">
        <v>0</v>
      </c>
      <c r="J71" s="161">
        <v>112</v>
      </c>
      <c r="K71" s="161">
        <v>600.4</v>
      </c>
      <c r="L71" s="243">
        <v>0</v>
      </c>
      <c r="M71" s="172">
        <f>SUM(N71:U71)</f>
        <v>5551.7</v>
      </c>
      <c r="N71" s="161">
        <v>4839.3</v>
      </c>
      <c r="O71" s="161">
        <v>0</v>
      </c>
      <c r="P71" s="161">
        <v>0</v>
      </c>
      <c r="Q71" s="161">
        <v>0</v>
      </c>
      <c r="R71" s="161">
        <v>0</v>
      </c>
      <c r="S71" s="161">
        <v>112</v>
      </c>
      <c r="T71" s="161">
        <v>600.4</v>
      </c>
      <c r="U71" s="243">
        <v>0</v>
      </c>
      <c r="V71" s="172">
        <f>SUM(W71:AD71)</f>
        <v>5535.4741000000004</v>
      </c>
      <c r="W71" s="161">
        <v>4839.3</v>
      </c>
      <c r="X71" s="161">
        <v>0</v>
      </c>
      <c r="Y71" s="161">
        <v>0</v>
      </c>
      <c r="Z71" s="161">
        <v>0</v>
      </c>
      <c r="AA71" s="161">
        <v>0</v>
      </c>
      <c r="AB71" s="161">
        <v>112</v>
      </c>
      <c r="AC71" s="161">
        <v>584.17409999999995</v>
      </c>
      <c r="AD71" s="243">
        <v>0</v>
      </c>
      <c r="AE71" s="156">
        <f t="shared" si="42"/>
        <v>-16.225899999999456</v>
      </c>
      <c r="AF71" s="161">
        <f t="shared" si="42"/>
        <v>0</v>
      </c>
      <c r="AG71" s="161">
        <f t="shared" si="42"/>
        <v>0</v>
      </c>
      <c r="AH71" s="161">
        <f t="shared" ref="AH71:AM72" si="53">Y71-P71</f>
        <v>0</v>
      </c>
      <c r="AI71" s="161">
        <f t="shared" si="53"/>
        <v>0</v>
      </c>
      <c r="AJ71" s="161">
        <f t="shared" si="53"/>
        <v>0</v>
      </c>
      <c r="AK71" s="161">
        <f t="shared" si="53"/>
        <v>0</v>
      </c>
      <c r="AL71" s="161">
        <f t="shared" si="53"/>
        <v>-16.225900000000024</v>
      </c>
      <c r="AM71" s="162">
        <f t="shared" si="53"/>
        <v>0</v>
      </c>
      <c r="AN71" s="156">
        <f t="shared" si="43"/>
        <v>99.707730965289926</v>
      </c>
      <c r="AO71" s="161">
        <f t="shared" si="43"/>
        <v>100</v>
      </c>
      <c r="AP71" s="161">
        <f t="shared" si="43"/>
        <v>0</v>
      </c>
      <c r="AQ71" s="161">
        <f t="shared" ref="AQ71:AV72" si="54">IF(P71=0,0,Y71/P71*100)</f>
        <v>0</v>
      </c>
      <c r="AR71" s="161">
        <f t="shared" si="54"/>
        <v>0</v>
      </c>
      <c r="AS71" s="161">
        <f t="shared" si="54"/>
        <v>0</v>
      </c>
      <c r="AT71" s="161">
        <f t="shared" si="54"/>
        <v>100</v>
      </c>
      <c r="AU71" s="161">
        <f t="shared" si="54"/>
        <v>97.297485009993338</v>
      </c>
      <c r="AV71" s="162">
        <f t="shared" si="54"/>
        <v>0</v>
      </c>
      <c r="AW71" s="165"/>
      <c r="AX71" s="245"/>
      <c r="AY71" s="246"/>
    </row>
    <row r="72" spans="1:51" ht="12.75" customHeight="1" x14ac:dyDescent="0.25">
      <c r="A72" s="171">
        <v>1049</v>
      </c>
      <c r="B72" s="241">
        <v>63</v>
      </c>
      <c r="C72" s="242" t="s">
        <v>1338</v>
      </c>
      <c r="D72" s="156">
        <f t="shared" si="50"/>
        <v>685.9</v>
      </c>
      <c r="E72" s="161">
        <v>589.4</v>
      </c>
      <c r="F72" s="161">
        <v>0</v>
      </c>
      <c r="G72" s="161">
        <v>0</v>
      </c>
      <c r="H72" s="161">
        <v>0</v>
      </c>
      <c r="I72" s="161">
        <v>0</v>
      </c>
      <c r="J72" s="161">
        <v>0</v>
      </c>
      <c r="K72" s="161">
        <v>96.5</v>
      </c>
      <c r="L72" s="243">
        <v>0</v>
      </c>
      <c r="M72" s="172">
        <f t="shared" si="51"/>
        <v>685.9</v>
      </c>
      <c r="N72" s="161">
        <v>589.4</v>
      </c>
      <c r="O72" s="161">
        <v>0</v>
      </c>
      <c r="P72" s="161">
        <v>0</v>
      </c>
      <c r="Q72" s="161">
        <v>0</v>
      </c>
      <c r="R72" s="161">
        <v>0</v>
      </c>
      <c r="S72" s="161">
        <v>0</v>
      </c>
      <c r="T72" s="161">
        <v>96.5</v>
      </c>
      <c r="U72" s="243">
        <v>0</v>
      </c>
      <c r="V72" s="172">
        <f t="shared" si="52"/>
        <v>614.35059999999999</v>
      </c>
      <c r="W72" s="161">
        <v>517.85059999999999</v>
      </c>
      <c r="X72" s="161">
        <v>0</v>
      </c>
      <c r="Y72" s="161">
        <v>0</v>
      </c>
      <c r="Z72" s="161">
        <v>0</v>
      </c>
      <c r="AA72" s="161">
        <v>0</v>
      </c>
      <c r="AB72" s="161">
        <v>0</v>
      </c>
      <c r="AC72" s="161">
        <v>96.5</v>
      </c>
      <c r="AD72" s="243">
        <v>0</v>
      </c>
      <c r="AE72" s="156">
        <f t="shared" ref="AE72:AG101" si="55">V72-M72</f>
        <v>-71.549399999999991</v>
      </c>
      <c r="AF72" s="161">
        <f t="shared" si="55"/>
        <v>-71.549399999999991</v>
      </c>
      <c r="AG72" s="161">
        <f t="shared" si="55"/>
        <v>0</v>
      </c>
      <c r="AH72" s="161">
        <f t="shared" si="53"/>
        <v>0</v>
      </c>
      <c r="AI72" s="161">
        <f t="shared" si="53"/>
        <v>0</v>
      </c>
      <c r="AJ72" s="161">
        <f t="shared" si="53"/>
        <v>0</v>
      </c>
      <c r="AK72" s="161">
        <f t="shared" si="53"/>
        <v>0</v>
      </c>
      <c r="AL72" s="161">
        <f t="shared" si="53"/>
        <v>0</v>
      </c>
      <c r="AM72" s="162">
        <f t="shared" si="53"/>
        <v>0</v>
      </c>
      <c r="AN72" s="156">
        <f t="shared" ref="AN72:AP101" si="56">IF(M72=0,0,V72/M72*100)</f>
        <v>89.568537687709579</v>
      </c>
      <c r="AO72" s="161">
        <f t="shared" si="56"/>
        <v>87.86063793688497</v>
      </c>
      <c r="AP72" s="161">
        <f t="shared" si="56"/>
        <v>0</v>
      </c>
      <c r="AQ72" s="161">
        <f t="shared" si="54"/>
        <v>0</v>
      </c>
      <c r="AR72" s="161">
        <f t="shared" si="54"/>
        <v>0</v>
      </c>
      <c r="AS72" s="161">
        <f t="shared" si="54"/>
        <v>0</v>
      </c>
      <c r="AT72" s="161">
        <f t="shared" si="54"/>
        <v>0</v>
      </c>
      <c r="AU72" s="161">
        <f t="shared" si="54"/>
        <v>100</v>
      </c>
      <c r="AV72" s="162">
        <f t="shared" si="54"/>
        <v>0</v>
      </c>
      <c r="AW72" s="165"/>
      <c r="AX72" s="245"/>
      <c r="AY72" s="246"/>
    </row>
    <row r="73" spans="1:51" ht="12.75" customHeight="1" x14ac:dyDescent="0.25">
      <c r="A73" s="158"/>
      <c r="B73" s="241">
        <v>65</v>
      </c>
      <c r="C73" s="242"/>
      <c r="D73" s="160"/>
      <c r="E73" s="161"/>
      <c r="F73" s="161"/>
      <c r="G73" s="161"/>
      <c r="H73" s="161"/>
      <c r="I73" s="161"/>
      <c r="J73" s="161"/>
      <c r="K73" s="161"/>
      <c r="L73" s="243">
        <v>0</v>
      </c>
      <c r="M73" s="244"/>
      <c r="N73" s="161">
        <v>0</v>
      </c>
      <c r="O73" s="161"/>
      <c r="P73" s="161">
        <v>0</v>
      </c>
      <c r="Q73" s="161"/>
      <c r="R73" s="161"/>
      <c r="S73" s="161"/>
      <c r="T73" s="161"/>
      <c r="U73" s="243">
        <v>0</v>
      </c>
      <c r="V73" s="244"/>
      <c r="W73" s="161">
        <v>0</v>
      </c>
      <c r="X73" s="161"/>
      <c r="Y73" s="161">
        <v>0</v>
      </c>
      <c r="Z73" s="161"/>
      <c r="AA73" s="161"/>
      <c r="AB73" s="161"/>
      <c r="AC73" s="161"/>
      <c r="AD73" s="243"/>
      <c r="AE73" s="160"/>
      <c r="AF73" s="161"/>
      <c r="AG73" s="161"/>
      <c r="AH73" s="161"/>
      <c r="AI73" s="161"/>
      <c r="AJ73" s="161"/>
      <c r="AK73" s="161"/>
      <c r="AL73" s="161"/>
      <c r="AM73" s="162"/>
      <c r="AN73" s="160"/>
      <c r="AO73" s="161"/>
      <c r="AP73" s="161"/>
      <c r="AQ73" s="161"/>
      <c r="AR73" s="161"/>
      <c r="AS73" s="161"/>
      <c r="AT73" s="161"/>
      <c r="AU73" s="161"/>
      <c r="AV73" s="162"/>
      <c r="AW73" s="165"/>
      <c r="AX73" s="245"/>
      <c r="AY73" s="246"/>
    </row>
    <row r="74" spans="1:51" ht="16.5" customHeight="1" x14ac:dyDescent="0.25">
      <c r="A74" s="158"/>
      <c r="B74" s="241">
        <v>66</v>
      </c>
      <c r="C74" s="239" t="s">
        <v>1339</v>
      </c>
      <c r="D74" s="156">
        <f>D75+D76</f>
        <v>78609.399999999994</v>
      </c>
      <c r="E74" s="153">
        <f t="shared" ref="E74:L74" si="57">E75+E76</f>
        <v>68911.899999999994</v>
      </c>
      <c r="F74" s="153">
        <f t="shared" si="57"/>
        <v>0</v>
      </c>
      <c r="G74" s="153">
        <f t="shared" si="57"/>
        <v>1055.8</v>
      </c>
      <c r="H74" s="153">
        <f t="shared" si="57"/>
        <v>1537.5</v>
      </c>
      <c r="I74" s="153">
        <f t="shared" si="57"/>
        <v>0</v>
      </c>
      <c r="J74" s="153">
        <f t="shared" si="57"/>
        <v>936</v>
      </c>
      <c r="K74" s="153">
        <f t="shared" si="57"/>
        <v>5653.4000000000005</v>
      </c>
      <c r="L74" s="240">
        <f t="shared" si="57"/>
        <v>514.79999999999995</v>
      </c>
      <c r="M74" s="172">
        <f>M75+M76</f>
        <v>78865.600000000006</v>
      </c>
      <c r="N74" s="153">
        <f t="shared" ref="N74:U74" si="58">N75+N76</f>
        <v>68551.299999999988</v>
      </c>
      <c r="O74" s="153">
        <f t="shared" si="58"/>
        <v>0</v>
      </c>
      <c r="P74" s="153">
        <f t="shared" si="58"/>
        <v>1055.8</v>
      </c>
      <c r="Q74" s="153">
        <f t="shared" si="58"/>
        <v>1537.5</v>
      </c>
      <c r="R74" s="153">
        <f t="shared" si="58"/>
        <v>0</v>
      </c>
      <c r="S74" s="153">
        <f t="shared" si="58"/>
        <v>1336</v>
      </c>
      <c r="T74" s="153">
        <f t="shared" si="58"/>
        <v>5653.4000000000005</v>
      </c>
      <c r="U74" s="240">
        <f t="shared" si="58"/>
        <v>731.59999999999991</v>
      </c>
      <c r="V74" s="172">
        <f>V75+V76</f>
        <v>76476.313500000004</v>
      </c>
      <c r="W74" s="153">
        <f t="shared" ref="W74:AD74" si="59">W75+W76</f>
        <v>66616.144</v>
      </c>
      <c r="X74" s="153">
        <f t="shared" si="59"/>
        <v>0</v>
      </c>
      <c r="Y74" s="153">
        <f t="shared" si="59"/>
        <v>1055.7522000000001</v>
      </c>
      <c r="Z74" s="153">
        <f t="shared" si="59"/>
        <v>1436.67</v>
      </c>
      <c r="AA74" s="153">
        <f t="shared" si="59"/>
        <v>0</v>
      </c>
      <c r="AB74" s="153">
        <f t="shared" si="59"/>
        <v>1325.7703999999999</v>
      </c>
      <c r="AC74" s="153">
        <f t="shared" si="59"/>
        <v>5547.1769000000004</v>
      </c>
      <c r="AD74" s="240">
        <f t="shared" si="59"/>
        <v>494.8</v>
      </c>
      <c r="AE74" s="156">
        <f t="shared" ref="AE74:AM84" si="60">V74-M74</f>
        <v>-2389.286500000002</v>
      </c>
      <c r="AF74" s="153">
        <f t="shared" si="60"/>
        <v>-1935.1559999999881</v>
      </c>
      <c r="AG74" s="153">
        <f t="shared" si="60"/>
        <v>0</v>
      </c>
      <c r="AH74" s="153">
        <f t="shared" si="60"/>
        <v>-4.7799999999824649E-2</v>
      </c>
      <c r="AI74" s="153">
        <f t="shared" si="60"/>
        <v>-100.82999999999993</v>
      </c>
      <c r="AJ74" s="153">
        <f t="shared" si="60"/>
        <v>0</v>
      </c>
      <c r="AK74" s="153">
        <f t="shared" si="60"/>
        <v>-10.229600000000119</v>
      </c>
      <c r="AL74" s="153">
        <f t="shared" si="60"/>
        <v>-106.22310000000016</v>
      </c>
      <c r="AM74" s="154">
        <f t="shared" si="60"/>
        <v>-236.7999999999999</v>
      </c>
      <c r="AN74" s="156">
        <f t="shared" ref="AN74:AV84" si="61">IF(M74=0,0,V74/M74*100)</f>
        <v>96.970432609401314</v>
      </c>
      <c r="AO74" s="153">
        <f t="shared" si="61"/>
        <v>97.177068852085966</v>
      </c>
      <c r="AP74" s="153">
        <f t="shared" si="61"/>
        <v>0</v>
      </c>
      <c r="AQ74" s="153">
        <f t="shared" si="61"/>
        <v>99.995472627391564</v>
      </c>
      <c r="AR74" s="153">
        <f t="shared" si="61"/>
        <v>93.441951219512191</v>
      </c>
      <c r="AS74" s="153">
        <f t="shared" si="61"/>
        <v>0</v>
      </c>
      <c r="AT74" s="153">
        <f t="shared" si="61"/>
        <v>99.234311377245504</v>
      </c>
      <c r="AU74" s="153">
        <f t="shared" si="61"/>
        <v>98.121075812785222</v>
      </c>
      <c r="AV74" s="154">
        <f t="shared" si="61"/>
        <v>67.632586112629866</v>
      </c>
      <c r="AW74" s="147"/>
      <c r="AX74" s="245"/>
      <c r="AY74" s="246"/>
    </row>
    <row r="75" spans="1:51" s="170" customFormat="1" ht="15" customHeight="1" x14ac:dyDescent="0.2">
      <c r="A75" s="158"/>
      <c r="B75" s="241">
        <v>67</v>
      </c>
      <c r="C75" s="239" t="s">
        <v>1287</v>
      </c>
      <c r="D75" s="156">
        <f>D77</f>
        <v>49176.5</v>
      </c>
      <c r="E75" s="153">
        <f t="shared" ref="E75:L75" si="62">E77</f>
        <v>43242.5</v>
      </c>
      <c r="F75" s="153">
        <f t="shared" si="62"/>
        <v>0</v>
      </c>
      <c r="G75" s="153">
        <f t="shared" si="62"/>
        <v>1055.8</v>
      </c>
      <c r="H75" s="153">
        <f t="shared" si="62"/>
        <v>1462.7</v>
      </c>
      <c r="I75" s="153">
        <f t="shared" si="62"/>
        <v>0</v>
      </c>
      <c r="J75" s="153">
        <f t="shared" si="62"/>
        <v>400</v>
      </c>
      <c r="K75" s="153">
        <f t="shared" si="62"/>
        <v>2500.6999999999998</v>
      </c>
      <c r="L75" s="240">
        <f t="shared" si="62"/>
        <v>514.79999999999995</v>
      </c>
      <c r="M75" s="172">
        <f>M77</f>
        <v>49393.299999999996</v>
      </c>
      <c r="N75" s="153">
        <f t="shared" ref="N75:U75" si="63">N77</f>
        <v>42842.5</v>
      </c>
      <c r="O75" s="153">
        <f t="shared" si="63"/>
        <v>0</v>
      </c>
      <c r="P75" s="153">
        <f t="shared" si="63"/>
        <v>1055.8</v>
      </c>
      <c r="Q75" s="153">
        <f t="shared" si="63"/>
        <v>1462.7</v>
      </c>
      <c r="R75" s="153">
        <f t="shared" si="63"/>
        <v>0</v>
      </c>
      <c r="S75" s="153">
        <f t="shared" si="63"/>
        <v>800</v>
      </c>
      <c r="T75" s="153">
        <f t="shared" si="63"/>
        <v>2500.6999999999998</v>
      </c>
      <c r="U75" s="240">
        <f t="shared" si="63"/>
        <v>731.59999999999991</v>
      </c>
      <c r="V75" s="172">
        <f>V77</f>
        <v>48216.818100000004</v>
      </c>
      <c r="W75" s="153">
        <f t="shared" ref="W75:AD75" si="64">W77</f>
        <v>42081.644699999997</v>
      </c>
      <c r="X75" s="153">
        <f t="shared" si="64"/>
        <v>0</v>
      </c>
      <c r="Y75" s="153">
        <f t="shared" si="64"/>
        <v>1055.7522000000001</v>
      </c>
      <c r="Z75" s="153">
        <f t="shared" si="64"/>
        <v>1364.5532000000001</v>
      </c>
      <c r="AA75" s="153">
        <f t="shared" si="64"/>
        <v>0</v>
      </c>
      <c r="AB75" s="153">
        <f t="shared" si="64"/>
        <v>799.99540000000002</v>
      </c>
      <c r="AC75" s="153">
        <f t="shared" si="64"/>
        <v>2420.0726</v>
      </c>
      <c r="AD75" s="240">
        <f t="shared" si="64"/>
        <v>494.8</v>
      </c>
      <c r="AE75" s="156">
        <f t="shared" si="60"/>
        <v>-1176.4818999999916</v>
      </c>
      <c r="AF75" s="153">
        <f t="shared" si="60"/>
        <v>-760.8553000000029</v>
      </c>
      <c r="AG75" s="153">
        <f t="shared" si="60"/>
        <v>0</v>
      </c>
      <c r="AH75" s="153">
        <f t="shared" si="60"/>
        <v>-4.7799999999824649E-2</v>
      </c>
      <c r="AI75" s="153">
        <f t="shared" si="60"/>
        <v>-98.146799999999985</v>
      </c>
      <c r="AJ75" s="153">
        <f t="shared" si="60"/>
        <v>0</v>
      </c>
      <c r="AK75" s="153">
        <f t="shared" si="60"/>
        <v>-4.5999999999821739E-3</v>
      </c>
      <c r="AL75" s="153">
        <f t="shared" si="60"/>
        <v>-80.627399999999852</v>
      </c>
      <c r="AM75" s="154">
        <f t="shared" si="60"/>
        <v>-236.7999999999999</v>
      </c>
      <c r="AN75" s="156">
        <f t="shared" si="61"/>
        <v>97.618134645792054</v>
      </c>
      <c r="AO75" s="153">
        <f t="shared" si="61"/>
        <v>98.224064188597765</v>
      </c>
      <c r="AP75" s="153">
        <f t="shared" si="61"/>
        <v>0</v>
      </c>
      <c r="AQ75" s="153">
        <f t="shared" si="61"/>
        <v>99.995472627391564</v>
      </c>
      <c r="AR75" s="153">
        <f t="shared" si="61"/>
        <v>93.290025295686064</v>
      </c>
      <c r="AS75" s="153">
        <f t="shared" si="61"/>
        <v>0</v>
      </c>
      <c r="AT75" s="153">
        <f t="shared" si="61"/>
        <v>99.999425000000002</v>
      </c>
      <c r="AU75" s="153">
        <f t="shared" si="61"/>
        <v>96.775806774103259</v>
      </c>
      <c r="AV75" s="154">
        <f t="shared" si="61"/>
        <v>67.632586112629866</v>
      </c>
      <c r="AW75" s="147"/>
      <c r="AX75" s="245"/>
      <c r="AY75" s="246"/>
    </row>
    <row r="76" spans="1:51" s="170" customFormat="1" ht="15.75" customHeight="1" x14ac:dyDescent="0.2">
      <c r="A76" s="158"/>
      <c r="B76" s="241">
        <v>68</v>
      </c>
      <c r="C76" s="239" t="s">
        <v>1288</v>
      </c>
      <c r="D76" s="156">
        <f>SUM(D78:D84)</f>
        <v>29432.9</v>
      </c>
      <c r="E76" s="153">
        <f t="shared" ref="E76:L76" si="65">SUM(E78:E84)</f>
        <v>25669.399999999998</v>
      </c>
      <c r="F76" s="153">
        <f t="shared" si="65"/>
        <v>0</v>
      </c>
      <c r="G76" s="153">
        <f t="shared" si="65"/>
        <v>0</v>
      </c>
      <c r="H76" s="153">
        <f t="shared" si="65"/>
        <v>74.8</v>
      </c>
      <c r="I76" s="153">
        <f t="shared" si="65"/>
        <v>0</v>
      </c>
      <c r="J76" s="153">
        <f t="shared" si="65"/>
        <v>536</v>
      </c>
      <c r="K76" s="153">
        <f t="shared" si="65"/>
        <v>3152.7000000000007</v>
      </c>
      <c r="L76" s="240">
        <f t="shared" si="65"/>
        <v>0</v>
      </c>
      <c r="M76" s="172">
        <f>SUM(M78:M84)</f>
        <v>29472.300000000003</v>
      </c>
      <c r="N76" s="153">
        <f t="shared" ref="N76:U76" si="66">SUM(N78:N84)</f>
        <v>25708.799999999996</v>
      </c>
      <c r="O76" s="153">
        <f t="shared" si="66"/>
        <v>0</v>
      </c>
      <c r="P76" s="153">
        <f t="shared" si="66"/>
        <v>0</v>
      </c>
      <c r="Q76" s="153">
        <f t="shared" si="66"/>
        <v>74.8</v>
      </c>
      <c r="R76" s="153">
        <f t="shared" si="66"/>
        <v>0</v>
      </c>
      <c r="S76" s="153">
        <f t="shared" si="66"/>
        <v>536</v>
      </c>
      <c r="T76" s="153">
        <f t="shared" si="66"/>
        <v>3152.7000000000007</v>
      </c>
      <c r="U76" s="240">
        <f t="shared" si="66"/>
        <v>0</v>
      </c>
      <c r="V76" s="172">
        <f>SUM(V78:V84)</f>
        <v>28259.4954</v>
      </c>
      <c r="W76" s="153">
        <f t="shared" ref="W76:AD76" si="67">SUM(W78:W84)</f>
        <v>24534.499299999996</v>
      </c>
      <c r="X76" s="153">
        <f t="shared" si="67"/>
        <v>0</v>
      </c>
      <c r="Y76" s="153">
        <f t="shared" si="67"/>
        <v>0</v>
      </c>
      <c r="Z76" s="153">
        <f t="shared" si="67"/>
        <v>72.116799999999998</v>
      </c>
      <c r="AA76" s="153">
        <f t="shared" si="67"/>
        <v>0</v>
      </c>
      <c r="AB76" s="153">
        <f t="shared" si="67"/>
        <v>525.77499999999998</v>
      </c>
      <c r="AC76" s="153">
        <f t="shared" si="67"/>
        <v>3127.1043000000004</v>
      </c>
      <c r="AD76" s="240">
        <f t="shared" si="67"/>
        <v>0</v>
      </c>
      <c r="AE76" s="156">
        <f t="shared" si="60"/>
        <v>-1212.8046000000031</v>
      </c>
      <c r="AF76" s="153">
        <f t="shared" si="60"/>
        <v>-1174.3006999999998</v>
      </c>
      <c r="AG76" s="153">
        <f t="shared" si="60"/>
        <v>0</v>
      </c>
      <c r="AH76" s="153">
        <f t="shared" si="60"/>
        <v>0</v>
      </c>
      <c r="AI76" s="153">
        <f t="shared" si="60"/>
        <v>-2.6831999999999994</v>
      </c>
      <c r="AJ76" s="153">
        <f t="shared" si="60"/>
        <v>0</v>
      </c>
      <c r="AK76" s="153">
        <f t="shared" si="60"/>
        <v>-10.225000000000023</v>
      </c>
      <c r="AL76" s="153">
        <f t="shared" si="60"/>
        <v>-25.595700000000306</v>
      </c>
      <c r="AM76" s="154">
        <f t="shared" si="60"/>
        <v>0</v>
      </c>
      <c r="AN76" s="156">
        <f t="shared" si="61"/>
        <v>95.884933988864105</v>
      </c>
      <c r="AO76" s="153">
        <f t="shared" si="61"/>
        <v>95.432300613019677</v>
      </c>
      <c r="AP76" s="153">
        <f t="shared" si="61"/>
        <v>0</v>
      </c>
      <c r="AQ76" s="153">
        <f t="shared" si="61"/>
        <v>0</v>
      </c>
      <c r="AR76" s="153">
        <f t="shared" si="61"/>
        <v>96.412834224598924</v>
      </c>
      <c r="AS76" s="153">
        <f t="shared" si="61"/>
        <v>0</v>
      </c>
      <c r="AT76" s="153">
        <f t="shared" si="61"/>
        <v>98.09235074626865</v>
      </c>
      <c r="AU76" s="153">
        <f t="shared" si="61"/>
        <v>99.188133980397737</v>
      </c>
      <c r="AV76" s="154">
        <f t="shared" si="61"/>
        <v>0</v>
      </c>
      <c r="AW76" s="147"/>
      <c r="AX76" s="245"/>
      <c r="AY76" s="246"/>
    </row>
    <row r="77" spans="1:51" ht="12.75" customHeight="1" x14ac:dyDescent="0.25">
      <c r="A77" s="171">
        <v>1050</v>
      </c>
      <c r="B77" s="241">
        <v>69</v>
      </c>
      <c r="C77" s="242" t="s">
        <v>1313</v>
      </c>
      <c r="D77" s="156">
        <f t="shared" ref="D77:D84" si="68">SUM(E77:L77)</f>
        <v>49176.5</v>
      </c>
      <c r="E77" s="161">
        <v>43242.5</v>
      </c>
      <c r="F77" s="161">
        <v>0</v>
      </c>
      <c r="G77" s="161">
        <v>1055.8</v>
      </c>
      <c r="H77" s="161">
        <v>1462.7</v>
      </c>
      <c r="I77" s="161">
        <v>0</v>
      </c>
      <c r="J77" s="161">
        <v>400</v>
      </c>
      <c r="K77" s="161">
        <v>2500.6999999999998</v>
      </c>
      <c r="L77" s="243">
        <v>514.79999999999995</v>
      </c>
      <c r="M77" s="172">
        <f t="shared" ref="M77:M84" si="69">SUM(N77:U77)</f>
        <v>49393.299999999996</v>
      </c>
      <c r="N77" s="161">
        <v>42842.5</v>
      </c>
      <c r="O77" s="161">
        <v>0</v>
      </c>
      <c r="P77" s="161">
        <v>1055.8</v>
      </c>
      <c r="Q77" s="161">
        <v>1462.7</v>
      </c>
      <c r="R77" s="161">
        <v>0</v>
      </c>
      <c r="S77" s="161">
        <v>800</v>
      </c>
      <c r="T77" s="161">
        <v>2500.6999999999998</v>
      </c>
      <c r="U77" s="243">
        <v>731.59999999999991</v>
      </c>
      <c r="V77" s="172">
        <f t="shared" ref="V77:V84" si="70">SUM(W77:AD77)</f>
        <v>48216.818100000004</v>
      </c>
      <c r="W77" s="161">
        <v>42081.644699999997</v>
      </c>
      <c r="X77" s="161">
        <v>0</v>
      </c>
      <c r="Y77" s="161">
        <v>1055.7522000000001</v>
      </c>
      <c r="Z77" s="161">
        <v>1364.5532000000001</v>
      </c>
      <c r="AA77" s="161">
        <v>0</v>
      </c>
      <c r="AB77" s="161">
        <v>799.99540000000002</v>
      </c>
      <c r="AC77" s="161">
        <v>2420.0726</v>
      </c>
      <c r="AD77" s="243">
        <v>494.8</v>
      </c>
      <c r="AE77" s="156">
        <f t="shared" si="60"/>
        <v>-1176.4818999999916</v>
      </c>
      <c r="AF77" s="161">
        <f t="shared" si="60"/>
        <v>-760.8553000000029</v>
      </c>
      <c r="AG77" s="161">
        <f t="shared" si="60"/>
        <v>0</v>
      </c>
      <c r="AH77" s="161">
        <f t="shared" si="60"/>
        <v>-4.7799999999824649E-2</v>
      </c>
      <c r="AI77" s="161">
        <f t="shared" si="60"/>
        <v>-98.146799999999985</v>
      </c>
      <c r="AJ77" s="161">
        <f t="shared" si="60"/>
        <v>0</v>
      </c>
      <c r="AK77" s="161">
        <f t="shared" si="60"/>
        <v>-4.5999999999821739E-3</v>
      </c>
      <c r="AL77" s="161">
        <f t="shared" si="60"/>
        <v>-80.627399999999852</v>
      </c>
      <c r="AM77" s="162">
        <f t="shared" si="60"/>
        <v>-236.7999999999999</v>
      </c>
      <c r="AN77" s="156">
        <f t="shared" si="61"/>
        <v>97.618134645792054</v>
      </c>
      <c r="AO77" s="161">
        <f t="shared" si="61"/>
        <v>98.224064188597765</v>
      </c>
      <c r="AP77" s="161">
        <f t="shared" si="61"/>
        <v>0</v>
      </c>
      <c r="AQ77" s="161">
        <f t="shared" si="61"/>
        <v>99.995472627391564</v>
      </c>
      <c r="AR77" s="161">
        <f t="shared" si="61"/>
        <v>93.290025295686064</v>
      </c>
      <c r="AS77" s="161">
        <f t="shared" si="61"/>
        <v>0</v>
      </c>
      <c r="AT77" s="161">
        <f t="shared" si="61"/>
        <v>99.999425000000002</v>
      </c>
      <c r="AU77" s="161">
        <f t="shared" si="61"/>
        <v>96.775806774103259</v>
      </c>
      <c r="AV77" s="162">
        <f t="shared" si="61"/>
        <v>67.632586112629866</v>
      </c>
      <c r="AW77" s="165"/>
      <c r="AX77" s="245"/>
      <c r="AY77" s="246"/>
    </row>
    <row r="78" spans="1:51" ht="12.75" customHeight="1" x14ac:dyDescent="0.25">
      <c r="A78" s="171">
        <v>1051</v>
      </c>
      <c r="B78" s="241">
        <v>70</v>
      </c>
      <c r="C78" s="242" t="s">
        <v>1340</v>
      </c>
      <c r="D78" s="156">
        <f t="shared" si="68"/>
        <v>6267.3</v>
      </c>
      <c r="E78" s="161">
        <v>5667.5</v>
      </c>
      <c r="F78" s="161">
        <v>0</v>
      </c>
      <c r="G78" s="161">
        <v>0</v>
      </c>
      <c r="H78" s="161">
        <v>0</v>
      </c>
      <c r="I78" s="161">
        <v>0</v>
      </c>
      <c r="J78" s="161">
        <v>0</v>
      </c>
      <c r="K78" s="161">
        <v>599.79999999999995</v>
      </c>
      <c r="L78" s="243">
        <v>0</v>
      </c>
      <c r="M78" s="172">
        <f t="shared" si="69"/>
        <v>6267.3</v>
      </c>
      <c r="N78" s="161">
        <v>5667.5</v>
      </c>
      <c r="O78" s="161">
        <v>0</v>
      </c>
      <c r="P78" s="161">
        <v>0</v>
      </c>
      <c r="Q78" s="161">
        <v>0</v>
      </c>
      <c r="R78" s="161">
        <v>0</v>
      </c>
      <c r="S78" s="161">
        <v>0</v>
      </c>
      <c r="T78" s="161">
        <v>599.79999999999995</v>
      </c>
      <c r="U78" s="243">
        <v>0</v>
      </c>
      <c r="V78" s="172">
        <f t="shared" si="70"/>
        <v>5626.0703999999996</v>
      </c>
      <c r="W78" s="161">
        <v>5045.6126999999997</v>
      </c>
      <c r="X78" s="161">
        <v>0</v>
      </c>
      <c r="Y78" s="161">
        <v>0</v>
      </c>
      <c r="Z78" s="161">
        <v>0</v>
      </c>
      <c r="AA78" s="161">
        <v>0</v>
      </c>
      <c r="AB78" s="161">
        <v>0</v>
      </c>
      <c r="AC78" s="161">
        <v>580.45770000000005</v>
      </c>
      <c r="AD78" s="243">
        <v>0</v>
      </c>
      <c r="AE78" s="156">
        <f t="shared" si="60"/>
        <v>-641.22960000000057</v>
      </c>
      <c r="AF78" s="161">
        <f t="shared" si="60"/>
        <v>-621.88730000000032</v>
      </c>
      <c r="AG78" s="161">
        <f t="shared" si="60"/>
        <v>0</v>
      </c>
      <c r="AH78" s="161">
        <f t="shared" si="60"/>
        <v>0</v>
      </c>
      <c r="AI78" s="161">
        <f t="shared" si="60"/>
        <v>0</v>
      </c>
      <c r="AJ78" s="161">
        <f t="shared" si="60"/>
        <v>0</v>
      </c>
      <c r="AK78" s="161">
        <f t="shared" si="60"/>
        <v>0</v>
      </c>
      <c r="AL78" s="161">
        <f t="shared" si="60"/>
        <v>-19.342299999999909</v>
      </c>
      <c r="AM78" s="162">
        <f t="shared" si="60"/>
        <v>0</v>
      </c>
      <c r="AN78" s="156">
        <f t="shared" si="61"/>
        <v>89.768646785697186</v>
      </c>
      <c r="AO78" s="161">
        <f t="shared" si="61"/>
        <v>89.027131892368757</v>
      </c>
      <c r="AP78" s="161">
        <f t="shared" si="61"/>
        <v>0</v>
      </c>
      <c r="AQ78" s="161">
        <f t="shared" si="61"/>
        <v>0</v>
      </c>
      <c r="AR78" s="161">
        <f t="shared" si="61"/>
        <v>0</v>
      </c>
      <c r="AS78" s="161">
        <f t="shared" si="61"/>
        <v>0</v>
      </c>
      <c r="AT78" s="161">
        <f t="shared" si="61"/>
        <v>0</v>
      </c>
      <c r="AU78" s="161">
        <f t="shared" si="61"/>
        <v>96.775208402800956</v>
      </c>
      <c r="AV78" s="162">
        <f t="shared" si="61"/>
        <v>0</v>
      </c>
      <c r="AW78" s="165"/>
      <c r="AX78" s="245"/>
      <c r="AY78" s="246"/>
    </row>
    <row r="79" spans="1:51" ht="12.75" customHeight="1" x14ac:dyDescent="0.25">
      <c r="A79" s="171">
        <v>1056</v>
      </c>
      <c r="B79" s="241">
        <v>71</v>
      </c>
      <c r="C79" s="242" t="s">
        <v>1339</v>
      </c>
      <c r="D79" s="156">
        <f t="shared" si="68"/>
        <v>11766.9</v>
      </c>
      <c r="E79" s="161">
        <v>10436.1</v>
      </c>
      <c r="F79" s="161">
        <v>0</v>
      </c>
      <c r="G79" s="161">
        <v>0</v>
      </c>
      <c r="H79" s="161">
        <v>74.8</v>
      </c>
      <c r="I79" s="161">
        <v>0</v>
      </c>
      <c r="J79" s="161">
        <v>0</v>
      </c>
      <c r="K79" s="161">
        <v>1256</v>
      </c>
      <c r="L79" s="243">
        <v>0</v>
      </c>
      <c r="M79" s="172">
        <f t="shared" si="69"/>
        <v>11766.9</v>
      </c>
      <c r="N79" s="161">
        <v>10436.1</v>
      </c>
      <c r="O79" s="161">
        <v>0</v>
      </c>
      <c r="P79" s="161">
        <v>0</v>
      </c>
      <c r="Q79" s="161">
        <v>74.8</v>
      </c>
      <c r="R79" s="161">
        <v>0</v>
      </c>
      <c r="S79" s="161">
        <v>0</v>
      </c>
      <c r="T79" s="161">
        <v>1256</v>
      </c>
      <c r="U79" s="243">
        <v>0</v>
      </c>
      <c r="V79" s="172">
        <f t="shared" si="70"/>
        <v>11286.081</v>
      </c>
      <c r="W79" s="161">
        <v>9958.0321999999996</v>
      </c>
      <c r="X79" s="161">
        <v>0</v>
      </c>
      <c r="Y79" s="161">
        <v>0</v>
      </c>
      <c r="Z79" s="161">
        <v>72.116799999999998</v>
      </c>
      <c r="AA79" s="161">
        <v>0</v>
      </c>
      <c r="AB79" s="161">
        <v>0</v>
      </c>
      <c r="AC79" s="161">
        <v>1255.932</v>
      </c>
      <c r="AD79" s="243">
        <v>0</v>
      </c>
      <c r="AE79" s="156">
        <f t="shared" si="60"/>
        <v>-480.81899999999951</v>
      </c>
      <c r="AF79" s="161">
        <f t="shared" si="60"/>
        <v>-478.06780000000072</v>
      </c>
      <c r="AG79" s="161">
        <f t="shared" si="60"/>
        <v>0</v>
      </c>
      <c r="AH79" s="161">
        <f t="shared" si="60"/>
        <v>0</v>
      </c>
      <c r="AI79" s="161">
        <f t="shared" si="60"/>
        <v>-2.6831999999999994</v>
      </c>
      <c r="AJ79" s="161">
        <f t="shared" si="60"/>
        <v>0</v>
      </c>
      <c r="AK79" s="161">
        <f t="shared" si="60"/>
        <v>0</v>
      </c>
      <c r="AL79" s="161">
        <f t="shared" si="60"/>
        <v>-6.7999999999983629E-2</v>
      </c>
      <c r="AM79" s="162">
        <f t="shared" si="60"/>
        <v>0</v>
      </c>
      <c r="AN79" s="156">
        <f t="shared" si="61"/>
        <v>95.913800576192543</v>
      </c>
      <c r="AO79" s="161">
        <f t="shared" si="61"/>
        <v>95.41909525589061</v>
      </c>
      <c r="AP79" s="161">
        <f t="shared" si="61"/>
        <v>0</v>
      </c>
      <c r="AQ79" s="161">
        <f t="shared" si="61"/>
        <v>0</v>
      </c>
      <c r="AR79" s="161">
        <f t="shared" si="61"/>
        <v>96.412834224598924</v>
      </c>
      <c r="AS79" s="161">
        <f t="shared" si="61"/>
        <v>0</v>
      </c>
      <c r="AT79" s="161">
        <f t="shared" si="61"/>
        <v>0</v>
      </c>
      <c r="AU79" s="161">
        <f t="shared" si="61"/>
        <v>99.994585987261146</v>
      </c>
      <c r="AV79" s="162">
        <f t="shared" si="61"/>
        <v>0</v>
      </c>
      <c r="AW79" s="165"/>
      <c r="AX79" s="245"/>
      <c r="AY79" s="246"/>
    </row>
    <row r="80" spans="1:51" ht="12.75" customHeight="1" x14ac:dyDescent="0.25">
      <c r="A80" s="171">
        <v>1052</v>
      </c>
      <c r="B80" s="241">
        <v>72</v>
      </c>
      <c r="C80" s="242" t="s">
        <v>1341</v>
      </c>
      <c r="D80" s="156">
        <f t="shared" si="68"/>
        <v>2724.4</v>
      </c>
      <c r="E80" s="161">
        <v>2205.3000000000002</v>
      </c>
      <c r="F80" s="161">
        <v>0</v>
      </c>
      <c r="G80" s="161">
        <v>0</v>
      </c>
      <c r="H80" s="161">
        <v>0</v>
      </c>
      <c r="I80" s="161">
        <v>0</v>
      </c>
      <c r="J80" s="161">
        <v>112</v>
      </c>
      <c r="K80" s="161">
        <v>407.1</v>
      </c>
      <c r="L80" s="243">
        <v>0</v>
      </c>
      <c r="M80" s="172">
        <f t="shared" si="69"/>
        <v>2763.8</v>
      </c>
      <c r="N80" s="161">
        <v>2244.7000000000003</v>
      </c>
      <c r="O80" s="161">
        <v>0</v>
      </c>
      <c r="P80" s="161">
        <v>0</v>
      </c>
      <c r="Q80" s="161">
        <v>0</v>
      </c>
      <c r="R80" s="161">
        <v>0</v>
      </c>
      <c r="S80" s="161">
        <v>112</v>
      </c>
      <c r="T80" s="161">
        <v>407.1</v>
      </c>
      <c r="U80" s="243">
        <v>0</v>
      </c>
      <c r="V80" s="172">
        <f t="shared" si="70"/>
        <v>2748.8431000000005</v>
      </c>
      <c r="W80" s="161">
        <v>2244.7000000000003</v>
      </c>
      <c r="X80" s="161">
        <v>0</v>
      </c>
      <c r="Y80" s="161">
        <v>0</v>
      </c>
      <c r="Z80" s="161">
        <v>0</v>
      </c>
      <c r="AA80" s="161">
        <v>0</v>
      </c>
      <c r="AB80" s="161">
        <v>101.77500000000001</v>
      </c>
      <c r="AC80" s="161">
        <v>402.36810000000003</v>
      </c>
      <c r="AD80" s="243">
        <v>0</v>
      </c>
      <c r="AE80" s="156">
        <f t="shared" si="60"/>
        <v>-14.956899999999678</v>
      </c>
      <c r="AF80" s="161">
        <f t="shared" si="60"/>
        <v>0</v>
      </c>
      <c r="AG80" s="161">
        <f t="shared" si="60"/>
        <v>0</v>
      </c>
      <c r="AH80" s="161">
        <f t="shared" si="60"/>
        <v>0</v>
      </c>
      <c r="AI80" s="161">
        <f t="shared" si="60"/>
        <v>0</v>
      </c>
      <c r="AJ80" s="161">
        <f t="shared" si="60"/>
        <v>0</v>
      </c>
      <c r="AK80" s="161">
        <f t="shared" si="60"/>
        <v>-10.224999999999994</v>
      </c>
      <c r="AL80" s="161">
        <f t="shared" si="60"/>
        <v>-4.731899999999996</v>
      </c>
      <c r="AM80" s="162">
        <f t="shared" si="60"/>
        <v>0</v>
      </c>
      <c r="AN80" s="156">
        <f t="shared" si="61"/>
        <v>99.458828424632756</v>
      </c>
      <c r="AO80" s="161">
        <f t="shared" si="61"/>
        <v>100</v>
      </c>
      <c r="AP80" s="161">
        <f t="shared" si="61"/>
        <v>0</v>
      </c>
      <c r="AQ80" s="161">
        <f t="shared" si="61"/>
        <v>0</v>
      </c>
      <c r="AR80" s="161">
        <f t="shared" si="61"/>
        <v>0</v>
      </c>
      <c r="AS80" s="161">
        <f t="shared" si="61"/>
        <v>0</v>
      </c>
      <c r="AT80" s="161">
        <f t="shared" si="61"/>
        <v>90.870535714285722</v>
      </c>
      <c r="AU80" s="161">
        <f t="shared" si="61"/>
        <v>98.837656595431099</v>
      </c>
      <c r="AV80" s="162">
        <f t="shared" si="61"/>
        <v>0</v>
      </c>
      <c r="AW80" s="165"/>
      <c r="AX80" s="245"/>
      <c r="AY80" s="246"/>
    </row>
    <row r="81" spans="1:51" ht="12.75" customHeight="1" x14ac:dyDescent="0.25">
      <c r="A81" s="171">
        <v>1053</v>
      </c>
      <c r="B81" s="241">
        <v>73</v>
      </c>
      <c r="C81" s="242" t="s">
        <v>1342</v>
      </c>
      <c r="D81" s="156">
        <f t="shared" si="68"/>
        <v>1725.6</v>
      </c>
      <c r="E81" s="161">
        <v>1412.8</v>
      </c>
      <c r="F81" s="161">
        <v>0</v>
      </c>
      <c r="G81" s="161">
        <v>0</v>
      </c>
      <c r="H81" s="161">
        <v>0</v>
      </c>
      <c r="I81" s="161">
        <v>0</v>
      </c>
      <c r="J81" s="161">
        <v>112</v>
      </c>
      <c r="K81" s="161">
        <v>200.8</v>
      </c>
      <c r="L81" s="243">
        <v>0</v>
      </c>
      <c r="M81" s="172">
        <f t="shared" si="69"/>
        <v>1725.6</v>
      </c>
      <c r="N81" s="161">
        <v>1412.8</v>
      </c>
      <c r="O81" s="161">
        <v>0</v>
      </c>
      <c r="P81" s="161">
        <v>0</v>
      </c>
      <c r="Q81" s="161">
        <v>0</v>
      </c>
      <c r="R81" s="161">
        <v>0</v>
      </c>
      <c r="S81" s="161">
        <v>112</v>
      </c>
      <c r="T81" s="161">
        <v>200.8</v>
      </c>
      <c r="U81" s="243">
        <v>0</v>
      </c>
      <c r="V81" s="172">
        <f t="shared" si="70"/>
        <v>1724.7541999999999</v>
      </c>
      <c r="W81" s="161">
        <v>1411.9550999999999</v>
      </c>
      <c r="X81" s="161">
        <v>0</v>
      </c>
      <c r="Y81" s="161">
        <v>0</v>
      </c>
      <c r="Z81" s="161">
        <v>0</v>
      </c>
      <c r="AA81" s="161">
        <v>0</v>
      </c>
      <c r="AB81" s="161">
        <v>112</v>
      </c>
      <c r="AC81" s="161">
        <v>200.79910000000001</v>
      </c>
      <c r="AD81" s="243">
        <v>0</v>
      </c>
      <c r="AE81" s="156">
        <f t="shared" si="60"/>
        <v>-0.84580000000005384</v>
      </c>
      <c r="AF81" s="161">
        <f t="shared" si="60"/>
        <v>-0.84490000000005239</v>
      </c>
      <c r="AG81" s="161">
        <f t="shared" si="60"/>
        <v>0</v>
      </c>
      <c r="AH81" s="161">
        <f t="shared" si="60"/>
        <v>0</v>
      </c>
      <c r="AI81" s="161">
        <f t="shared" si="60"/>
        <v>0</v>
      </c>
      <c r="AJ81" s="161">
        <f t="shared" si="60"/>
        <v>0</v>
      </c>
      <c r="AK81" s="161">
        <f t="shared" si="60"/>
        <v>0</v>
      </c>
      <c r="AL81" s="161">
        <f t="shared" si="60"/>
        <v>-9.0000000000145519E-4</v>
      </c>
      <c r="AM81" s="162">
        <f t="shared" si="60"/>
        <v>0</v>
      </c>
      <c r="AN81" s="156">
        <f t="shared" si="61"/>
        <v>99.95098516458043</v>
      </c>
      <c r="AO81" s="161">
        <f t="shared" si="61"/>
        <v>99.940196772366932</v>
      </c>
      <c r="AP81" s="161">
        <f t="shared" si="61"/>
        <v>0</v>
      </c>
      <c r="AQ81" s="161">
        <f t="shared" si="61"/>
        <v>0</v>
      </c>
      <c r="AR81" s="161">
        <f t="shared" si="61"/>
        <v>0</v>
      </c>
      <c r="AS81" s="161">
        <f t="shared" si="61"/>
        <v>0</v>
      </c>
      <c r="AT81" s="161">
        <f t="shared" si="61"/>
        <v>100</v>
      </c>
      <c r="AU81" s="161">
        <f t="shared" si="61"/>
        <v>99.999551792828683</v>
      </c>
      <c r="AV81" s="162">
        <f t="shared" si="61"/>
        <v>0</v>
      </c>
      <c r="AW81" s="165"/>
      <c r="AX81" s="245"/>
      <c r="AY81" s="246"/>
    </row>
    <row r="82" spans="1:51" ht="12.75" customHeight="1" x14ac:dyDescent="0.25">
      <c r="A82" s="171">
        <v>1054</v>
      </c>
      <c r="B82" s="241">
        <v>74</v>
      </c>
      <c r="C82" s="242" t="s">
        <v>1343</v>
      </c>
      <c r="D82" s="156">
        <f t="shared" si="68"/>
        <v>1078.2</v>
      </c>
      <c r="E82" s="161">
        <v>869.3</v>
      </c>
      <c r="F82" s="161">
        <v>0</v>
      </c>
      <c r="G82" s="161">
        <v>0</v>
      </c>
      <c r="H82" s="161">
        <v>0</v>
      </c>
      <c r="I82" s="161">
        <v>0</v>
      </c>
      <c r="J82" s="161">
        <v>112</v>
      </c>
      <c r="K82" s="161">
        <v>96.9</v>
      </c>
      <c r="L82" s="243">
        <v>0</v>
      </c>
      <c r="M82" s="172">
        <f t="shared" si="69"/>
        <v>1078.2</v>
      </c>
      <c r="N82" s="161">
        <v>869.3</v>
      </c>
      <c r="O82" s="161">
        <v>0</v>
      </c>
      <c r="P82" s="161">
        <v>0</v>
      </c>
      <c r="Q82" s="161">
        <v>0</v>
      </c>
      <c r="R82" s="161">
        <v>0</v>
      </c>
      <c r="S82" s="161">
        <v>112</v>
      </c>
      <c r="T82" s="161">
        <v>96.9</v>
      </c>
      <c r="U82" s="243">
        <v>0</v>
      </c>
      <c r="V82" s="172">
        <f t="shared" si="70"/>
        <v>1075.2665</v>
      </c>
      <c r="W82" s="161">
        <v>866.36649999999997</v>
      </c>
      <c r="X82" s="161">
        <v>0</v>
      </c>
      <c r="Y82" s="161">
        <v>0</v>
      </c>
      <c r="Z82" s="161">
        <v>0</v>
      </c>
      <c r="AA82" s="161">
        <v>0</v>
      </c>
      <c r="AB82" s="161">
        <v>112</v>
      </c>
      <c r="AC82" s="161">
        <v>96.9</v>
      </c>
      <c r="AD82" s="243">
        <v>0</v>
      </c>
      <c r="AE82" s="156">
        <f t="shared" si="60"/>
        <v>-2.9335000000000946</v>
      </c>
      <c r="AF82" s="161">
        <f t="shared" si="60"/>
        <v>-2.9334999999999809</v>
      </c>
      <c r="AG82" s="161">
        <f t="shared" si="60"/>
        <v>0</v>
      </c>
      <c r="AH82" s="161">
        <f t="shared" si="60"/>
        <v>0</v>
      </c>
      <c r="AI82" s="161">
        <f t="shared" si="60"/>
        <v>0</v>
      </c>
      <c r="AJ82" s="161">
        <f t="shared" si="60"/>
        <v>0</v>
      </c>
      <c r="AK82" s="161">
        <f t="shared" si="60"/>
        <v>0</v>
      </c>
      <c r="AL82" s="161">
        <f t="shared" si="60"/>
        <v>0</v>
      </c>
      <c r="AM82" s="162">
        <f t="shared" si="60"/>
        <v>0</v>
      </c>
      <c r="AN82" s="156">
        <f t="shared" si="61"/>
        <v>99.727926173251703</v>
      </c>
      <c r="AO82" s="161">
        <f t="shared" si="61"/>
        <v>99.662544576095712</v>
      </c>
      <c r="AP82" s="161">
        <f t="shared" si="61"/>
        <v>0</v>
      </c>
      <c r="AQ82" s="161">
        <f t="shared" si="61"/>
        <v>0</v>
      </c>
      <c r="AR82" s="161">
        <f t="shared" si="61"/>
        <v>0</v>
      </c>
      <c r="AS82" s="161">
        <f t="shared" si="61"/>
        <v>0</v>
      </c>
      <c r="AT82" s="161">
        <f t="shared" si="61"/>
        <v>100</v>
      </c>
      <c r="AU82" s="161">
        <f t="shared" si="61"/>
        <v>100</v>
      </c>
      <c r="AV82" s="162">
        <f t="shared" si="61"/>
        <v>0</v>
      </c>
      <c r="AW82" s="165"/>
      <c r="AX82" s="245"/>
      <c r="AY82" s="246"/>
    </row>
    <row r="83" spans="1:51" ht="12.75" customHeight="1" x14ac:dyDescent="0.25">
      <c r="A83" s="171">
        <v>1055</v>
      </c>
      <c r="B83" s="241">
        <v>75</v>
      </c>
      <c r="C83" s="242" t="s">
        <v>1344</v>
      </c>
      <c r="D83" s="156">
        <f t="shared" si="68"/>
        <v>1265.8999999999999</v>
      </c>
      <c r="E83" s="161">
        <v>940.1</v>
      </c>
      <c r="F83" s="161">
        <v>0</v>
      </c>
      <c r="G83" s="161">
        <v>0</v>
      </c>
      <c r="H83" s="161">
        <v>0</v>
      </c>
      <c r="I83" s="161">
        <v>0</v>
      </c>
      <c r="J83" s="161">
        <v>200</v>
      </c>
      <c r="K83" s="161">
        <v>125.8</v>
      </c>
      <c r="L83" s="243">
        <v>0</v>
      </c>
      <c r="M83" s="172">
        <f t="shared" si="69"/>
        <v>1265.8999999999999</v>
      </c>
      <c r="N83" s="161">
        <v>940.1</v>
      </c>
      <c r="O83" s="161">
        <v>0</v>
      </c>
      <c r="P83" s="161">
        <v>0</v>
      </c>
      <c r="Q83" s="161">
        <v>0</v>
      </c>
      <c r="R83" s="161">
        <v>0</v>
      </c>
      <c r="S83" s="161">
        <v>200</v>
      </c>
      <c r="T83" s="161">
        <v>125.8</v>
      </c>
      <c r="U83" s="243">
        <v>0</v>
      </c>
      <c r="V83" s="172">
        <f t="shared" si="70"/>
        <v>1196.8197</v>
      </c>
      <c r="W83" s="161">
        <v>872.27769999999998</v>
      </c>
      <c r="X83" s="161">
        <v>0</v>
      </c>
      <c r="Y83" s="161">
        <v>0</v>
      </c>
      <c r="Z83" s="161">
        <v>0</v>
      </c>
      <c r="AA83" s="161">
        <v>0</v>
      </c>
      <c r="AB83" s="161">
        <v>200</v>
      </c>
      <c r="AC83" s="161">
        <v>124.542</v>
      </c>
      <c r="AD83" s="243">
        <v>0</v>
      </c>
      <c r="AE83" s="156">
        <f t="shared" si="60"/>
        <v>-69.080299999999852</v>
      </c>
      <c r="AF83" s="161">
        <f t="shared" si="60"/>
        <v>-67.822300000000041</v>
      </c>
      <c r="AG83" s="161">
        <f t="shared" si="60"/>
        <v>0</v>
      </c>
      <c r="AH83" s="161">
        <f t="shared" si="60"/>
        <v>0</v>
      </c>
      <c r="AI83" s="161">
        <f t="shared" si="60"/>
        <v>0</v>
      </c>
      <c r="AJ83" s="161">
        <f t="shared" si="60"/>
        <v>0</v>
      </c>
      <c r="AK83" s="161">
        <f t="shared" si="60"/>
        <v>0</v>
      </c>
      <c r="AL83" s="161">
        <f t="shared" si="60"/>
        <v>-1.2579999999999956</v>
      </c>
      <c r="AM83" s="162">
        <f t="shared" si="60"/>
        <v>0</v>
      </c>
      <c r="AN83" s="156">
        <f t="shared" si="61"/>
        <v>94.542989177660175</v>
      </c>
      <c r="AO83" s="161">
        <f t="shared" si="61"/>
        <v>92.785629188384206</v>
      </c>
      <c r="AP83" s="161">
        <f t="shared" si="61"/>
        <v>0</v>
      </c>
      <c r="AQ83" s="161">
        <f t="shared" si="61"/>
        <v>0</v>
      </c>
      <c r="AR83" s="161">
        <f t="shared" si="61"/>
        <v>0</v>
      </c>
      <c r="AS83" s="161">
        <f t="shared" si="61"/>
        <v>0</v>
      </c>
      <c r="AT83" s="161">
        <f t="shared" si="61"/>
        <v>100</v>
      </c>
      <c r="AU83" s="161">
        <f t="shared" si="61"/>
        <v>99</v>
      </c>
      <c r="AV83" s="162">
        <f t="shared" si="61"/>
        <v>0</v>
      </c>
      <c r="AW83" s="165"/>
      <c r="AX83" s="245"/>
      <c r="AY83" s="246"/>
    </row>
    <row r="84" spans="1:51" ht="12.75" customHeight="1" x14ac:dyDescent="0.25">
      <c r="A84" s="171">
        <v>1057</v>
      </c>
      <c r="B84" s="241">
        <v>76</v>
      </c>
      <c r="C84" s="242" t="s">
        <v>1345</v>
      </c>
      <c r="D84" s="156">
        <f t="shared" si="68"/>
        <v>4604.6000000000004</v>
      </c>
      <c r="E84" s="161">
        <v>4138.3</v>
      </c>
      <c r="F84" s="161">
        <v>0</v>
      </c>
      <c r="G84" s="161">
        <v>0</v>
      </c>
      <c r="H84" s="161">
        <v>0</v>
      </c>
      <c r="I84" s="161">
        <v>0</v>
      </c>
      <c r="J84" s="161">
        <v>0</v>
      </c>
      <c r="K84" s="161">
        <v>466.3</v>
      </c>
      <c r="L84" s="243">
        <v>0</v>
      </c>
      <c r="M84" s="172">
        <f t="shared" si="69"/>
        <v>4604.6000000000004</v>
      </c>
      <c r="N84" s="161">
        <v>4138.3</v>
      </c>
      <c r="O84" s="161">
        <v>0</v>
      </c>
      <c r="P84" s="161">
        <v>0</v>
      </c>
      <c r="Q84" s="161">
        <v>0</v>
      </c>
      <c r="R84" s="161">
        <v>0</v>
      </c>
      <c r="S84" s="161">
        <v>0</v>
      </c>
      <c r="T84" s="161">
        <v>466.3</v>
      </c>
      <c r="U84" s="243">
        <v>0</v>
      </c>
      <c r="V84" s="172">
        <f t="shared" si="70"/>
        <v>4601.6605</v>
      </c>
      <c r="W84" s="161">
        <v>4135.5550999999996</v>
      </c>
      <c r="X84" s="161">
        <v>0</v>
      </c>
      <c r="Y84" s="161">
        <v>0</v>
      </c>
      <c r="Z84" s="161">
        <v>0</v>
      </c>
      <c r="AA84" s="161">
        <v>0</v>
      </c>
      <c r="AB84" s="161">
        <v>0</v>
      </c>
      <c r="AC84" s="161">
        <v>466.10539999999997</v>
      </c>
      <c r="AD84" s="243">
        <v>0</v>
      </c>
      <c r="AE84" s="156">
        <f t="shared" si="60"/>
        <v>-2.9395000000004075</v>
      </c>
      <c r="AF84" s="161">
        <f t="shared" si="60"/>
        <v>-2.7449000000005981</v>
      </c>
      <c r="AG84" s="161">
        <f t="shared" si="60"/>
        <v>0</v>
      </c>
      <c r="AH84" s="161">
        <f t="shared" si="60"/>
        <v>0</v>
      </c>
      <c r="AI84" s="161">
        <f t="shared" si="60"/>
        <v>0</v>
      </c>
      <c r="AJ84" s="161">
        <f t="shared" si="60"/>
        <v>0</v>
      </c>
      <c r="AK84" s="161">
        <f t="shared" si="60"/>
        <v>0</v>
      </c>
      <c r="AL84" s="161">
        <f t="shared" si="60"/>
        <v>-0.19460000000003674</v>
      </c>
      <c r="AM84" s="162">
        <f t="shared" si="60"/>
        <v>0</v>
      </c>
      <c r="AN84" s="156">
        <f t="shared" si="61"/>
        <v>99.936161664422528</v>
      </c>
      <c r="AO84" s="161">
        <f t="shared" si="61"/>
        <v>99.933670831017551</v>
      </c>
      <c r="AP84" s="161">
        <f t="shared" si="61"/>
        <v>0</v>
      </c>
      <c r="AQ84" s="161">
        <f t="shared" si="61"/>
        <v>0</v>
      </c>
      <c r="AR84" s="161">
        <f t="shared" si="61"/>
        <v>0</v>
      </c>
      <c r="AS84" s="161">
        <f t="shared" si="61"/>
        <v>0</v>
      </c>
      <c r="AT84" s="161">
        <f t="shared" si="61"/>
        <v>0</v>
      </c>
      <c r="AU84" s="161">
        <f t="shared" si="61"/>
        <v>99.958267209950662</v>
      </c>
      <c r="AV84" s="162">
        <f t="shared" si="61"/>
        <v>0</v>
      </c>
      <c r="AW84" s="165"/>
      <c r="AX84" s="245"/>
      <c r="AY84" s="246"/>
    </row>
    <row r="85" spans="1:51" ht="12.75" customHeight="1" x14ac:dyDescent="0.25">
      <c r="A85" s="158"/>
      <c r="B85" s="241">
        <v>77</v>
      </c>
      <c r="C85" s="242"/>
      <c r="D85" s="160"/>
      <c r="E85" s="161"/>
      <c r="F85" s="161"/>
      <c r="G85" s="161"/>
      <c r="H85" s="161"/>
      <c r="I85" s="161"/>
      <c r="J85" s="161"/>
      <c r="K85" s="161"/>
      <c r="L85" s="243">
        <v>0</v>
      </c>
      <c r="M85" s="244"/>
      <c r="N85" s="161">
        <v>0</v>
      </c>
      <c r="O85" s="161"/>
      <c r="P85" s="161">
        <v>0</v>
      </c>
      <c r="Q85" s="161"/>
      <c r="R85" s="161"/>
      <c r="S85" s="161"/>
      <c r="T85" s="161"/>
      <c r="U85" s="243">
        <v>0</v>
      </c>
      <c r="V85" s="244"/>
      <c r="W85" s="161">
        <v>0</v>
      </c>
      <c r="X85" s="161"/>
      <c r="Y85" s="161">
        <v>0</v>
      </c>
      <c r="Z85" s="161"/>
      <c r="AA85" s="161"/>
      <c r="AB85" s="161"/>
      <c r="AC85" s="161"/>
      <c r="AD85" s="243"/>
      <c r="AE85" s="160"/>
      <c r="AF85" s="161"/>
      <c r="AG85" s="161"/>
      <c r="AH85" s="161"/>
      <c r="AI85" s="161"/>
      <c r="AJ85" s="161"/>
      <c r="AK85" s="161"/>
      <c r="AL85" s="161"/>
      <c r="AM85" s="162"/>
      <c r="AN85" s="160"/>
      <c r="AO85" s="161"/>
      <c r="AP85" s="161"/>
      <c r="AQ85" s="161"/>
      <c r="AR85" s="161"/>
      <c r="AS85" s="161"/>
      <c r="AT85" s="161"/>
      <c r="AU85" s="161"/>
      <c r="AV85" s="162"/>
      <c r="AW85" s="165"/>
      <c r="AX85" s="245"/>
      <c r="AY85" s="246"/>
    </row>
    <row r="86" spans="1:51" ht="18" customHeight="1" x14ac:dyDescent="0.25">
      <c r="A86" s="158"/>
      <c r="B86" s="241">
        <v>78</v>
      </c>
      <c r="C86" s="239" t="s">
        <v>1346</v>
      </c>
      <c r="D86" s="156">
        <f>D87+D88</f>
        <v>219846.90000000002</v>
      </c>
      <c r="E86" s="153">
        <f t="shared" ref="E86:L86" si="71">E87+E88</f>
        <v>181733.8</v>
      </c>
      <c r="F86" s="153">
        <f t="shared" si="71"/>
        <v>0</v>
      </c>
      <c r="G86" s="153">
        <f t="shared" si="71"/>
        <v>3805</v>
      </c>
      <c r="H86" s="153">
        <f t="shared" si="71"/>
        <v>3205.6</v>
      </c>
      <c r="I86" s="153">
        <f t="shared" si="71"/>
        <v>0</v>
      </c>
      <c r="J86" s="153">
        <f t="shared" si="71"/>
        <v>3564.2</v>
      </c>
      <c r="K86" s="153">
        <f t="shared" si="71"/>
        <v>26218.2</v>
      </c>
      <c r="L86" s="240">
        <f t="shared" si="71"/>
        <v>1320.1</v>
      </c>
      <c r="M86" s="172">
        <f>M87+M88</f>
        <v>220779.2</v>
      </c>
      <c r="N86" s="153">
        <f t="shared" ref="N86:U86" si="72">N87+N88</f>
        <v>182340.90000000002</v>
      </c>
      <c r="O86" s="153">
        <f t="shared" si="72"/>
        <v>0</v>
      </c>
      <c r="P86" s="153">
        <f t="shared" si="72"/>
        <v>3805</v>
      </c>
      <c r="Q86" s="153">
        <f t="shared" si="72"/>
        <v>3205.6</v>
      </c>
      <c r="R86" s="153">
        <f t="shared" si="72"/>
        <v>0</v>
      </c>
      <c r="S86" s="153">
        <f t="shared" si="72"/>
        <v>3564.2</v>
      </c>
      <c r="T86" s="153">
        <f t="shared" si="72"/>
        <v>26218.2</v>
      </c>
      <c r="U86" s="240">
        <f t="shared" si="72"/>
        <v>1645.3</v>
      </c>
      <c r="V86" s="172">
        <f>V87+V88</f>
        <v>213065.69929999998</v>
      </c>
      <c r="W86" s="153">
        <f t="shared" ref="W86:AD86" si="73">W87+W88</f>
        <v>176868.4001</v>
      </c>
      <c r="X86" s="153">
        <f t="shared" si="73"/>
        <v>0</v>
      </c>
      <c r="Y86" s="153">
        <f t="shared" si="73"/>
        <v>3742.2855999999997</v>
      </c>
      <c r="Z86" s="153">
        <f t="shared" si="73"/>
        <v>2124.2716</v>
      </c>
      <c r="AA86" s="153">
        <f t="shared" si="73"/>
        <v>0</v>
      </c>
      <c r="AB86" s="153">
        <f t="shared" si="73"/>
        <v>3316.9744999999998</v>
      </c>
      <c r="AC86" s="153">
        <f t="shared" si="73"/>
        <v>26044.6675</v>
      </c>
      <c r="AD86" s="240">
        <f t="shared" si="73"/>
        <v>969.1</v>
      </c>
      <c r="AE86" s="156">
        <f t="shared" ref="AE86:AM117" si="74">V86-M86</f>
        <v>-7713.5007000000332</v>
      </c>
      <c r="AF86" s="153">
        <f t="shared" si="74"/>
        <v>-5472.4999000000244</v>
      </c>
      <c r="AG86" s="153">
        <f t="shared" si="74"/>
        <v>0</v>
      </c>
      <c r="AH86" s="153">
        <f t="shared" si="74"/>
        <v>-62.714400000000296</v>
      </c>
      <c r="AI86" s="153">
        <f t="shared" si="74"/>
        <v>-1081.3283999999999</v>
      </c>
      <c r="AJ86" s="153">
        <f t="shared" si="74"/>
        <v>0</v>
      </c>
      <c r="AK86" s="153">
        <f t="shared" si="74"/>
        <v>-247.22550000000001</v>
      </c>
      <c r="AL86" s="153">
        <f t="shared" si="74"/>
        <v>-173.53250000000116</v>
      </c>
      <c r="AM86" s="154">
        <f t="shared" si="74"/>
        <v>-676.19999999999993</v>
      </c>
      <c r="AN86" s="156">
        <f t="shared" ref="AN86:AV117" si="75">IF(M86=0,0,V86/M86*100)</f>
        <v>96.506237589410588</v>
      </c>
      <c r="AO86" s="153">
        <f t="shared" si="75"/>
        <v>96.998753488657769</v>
      </c>
      <c r="AP86" s="153">
        <f t="shared" si="75"/>
        <v>0</v>
      </c>
      <c r="AQ86" s="153">
        <f t="shared" si="75"/>
        <v>98.351789750328507</v>
      </c>
      <c r="AR86" s="153">
        <f t="shared" si="75"/>
        <v>66.267519341152976</v>
      </c>
      <c r="AS86" s="153">
        <f t="shared" si="75"/>
        <v>0</v>
      </c>
      <c r="AT86" s="153">
        <f t="shared" si="75"/>
        <v>93.063646821166031</v>
      </c>
      <c r="AU86" s="153">
        <f t="shared" si="75"/>
        <v>99.338121991593624</v>
      </c>
      <c r="AV86" s="154">
        <f t="shared" si="75"/>
        <v>58.901112259162467</v>
      </c>
      <c r="AW86" s="147"/>
      <c r="AX86" s="245"/>
      <c r="AY86" s="246"/>
    </row>
    <row r="87" spans="1:51" s="170" customFormat="1" ht="16.5" customHeight="1" x14ac:dyDescent="0.2">
      <c r="A87" s="158"/>
      <c r="B87" s="241">
        <v>79</v>
      </c>
      <c r="C87" s="239" t="s">
        <v>1287</v>
      </c>
      <c r="D87" s="156">
        <f>D89</f>
        <v>143141.70000000001</v>
      </c>
      <c r="E87" s="153">
        <f t="shared" ref="E87:L87" si="76">E89</f>
        <v>117624.3</v>
      </c>
      <c r="F87" s="153">
        <f t="shared" si="76"/>
        <v>0</v>
      </c>
      <c r="G87" s="153">
        <f t="shared" si="76"/>
        <v>3347.7</v>
      </c>
      <c r="H87" s="153">
        <f t="shared" si="76"/>
        <v>3188.5</v>
      </c>
      <c r="I87" s="153">
        <f t="shared" si="76"/>
        <v>0</v>
      </c>
      <c r="J87" s="153">
        <f t="shared" si="76"/>
        <v>0</v>
      </c>
      <c r="K87" s="153">
        <f t="shared" si="76"/>
        <v>17661.099999999999</v>
      </c>
      <c r="L87" s="240">
        <f t="shared" si="76"/>
        <v>1320.1</v>
      </c>
      <c r="M87" s="172">
        <f>M89</f>
        <v>142390.09999999998</v>
      </c>
      <c r="N87" s="153">
        <f t="shared" ref="N87:U87" si="77">N89</f>
        <v>116547.5</v>
      </c>
      <c r="O87" s="153">
        <f t="shared" si="77"/>
        <v>0</v>
      </c>
      <c r="P87" s="153">
        <f t="shared" si="77"/>
        <v>3347.7</v>
      </c>
      <c r="Q87" s="153">
        <f t="shared" si="77"/>
        <v>3188.5</v>
      </c>
      <c r="R87" s="153">
        <f t="shared" si="77"/>
        <v>0</v>
      </c>
      <c r="S87" s="153">
        <f t="shared" si="77"/>
        <v>0</v>
      </c>
      <c r="T87" s="153">
        <f t="shared" si="77"/>
        <v>17661.099999999999</v>
      </c>
      <c r="U87" s="240">
        <f t="shared" si="77"/>
        <v>1645.3</v>
      </c>
      <c r="V87" s="172">
        <f>V89</f>
        <v>139110.4222</v>
      </c>
      <c r="W87" s="153">
        <f t="shared" ref="W87:AD87" si="78">W89</f>
        <v>115183.4546</v>
      </c>
      <c r="X87" s="153">
        <f t="shared" si="78"/>
        <v>0</v>
      </c>
      <c r="Y87" s="153">
        <f t="shared" si="78"/>
        <v>3300.9353999999998</v>
      </c>
      <c r="Z87" s="153">
        <f t="shared" si="78"/>
        <v>2124.2716</v>
      </c>
      <c r="AA87" s="153">
        <f t="shared" si="78"/>
        <v>0</v>
      </c>
      <c r="AB87" s="153">
        <f t="shared" si="78"/>
        <v>0</v>
      </c>
      <c r="AC87" s="153">
        <f t="shared" si="78"/>
        <v>17532.660599999999</v>
      </c>
      <c r="AD87" s="240">
        <f t="shared" si="78"/>
        <v>969.1</v>
      </c>
      <c r="AE87" s="156">
        <f t="shared" si="74"/>
        <v>-3279.6777999999758</v>
      </c>
      <c r="AF87" s="153">
        <f t="shared" si="74"/>
        <v>-1364.0454000000027</v>
      </c>
      <c r="AG87" s="153">
        <f t="shared" si="74"/>
        <v>0</v>
      </c>
      <c r="AH87" s="153">
        <f t="shared" si="74"/>
        <v>-46.764599999999973</v>
      </c>
      <c r="AI87" s="153">
        <f t="shared" si="74"/>
        <v>-1064.2284</v>
      </c>
      <c r="AJ87" s="153">
        <f t="shared" si="74"/>
        <v>0</v>
      </c>
      <c r="AK87" s="153">
        <f t="shared" si="74"/>
        <v>0</v>
      </c>
      <c r="AL87" s="153">
        <f t="shared" si="74"/>
        <v>-128.4393999999993</v>
      </c>
      <c r="AM87" s="154">
        <f t="shared" si="74"/>
        <v>-676.19999999999993</v>
      </c>
      <c r="AN87" s="156">
        <f t="shared" si="75"/>
        <v>97.696695346095012</v>
      </c>
      <c r="AO87" s="153">
        <f t="shared" si="75"/>
        <v>98.829622771831225</v>
      </c>
      <c r="AP87" s="153">
        <f t="shared" si="75"/>
        <v>0</v>
      </c>
      <c r="AQ87" s="153">
        <f t="shared" si="75"/>
        <v>98.60308271350479</v>
      </c>
      <c r="AR87" s="153">
        <f t="shared" si="75"/>
        <v>66.622913595734673</v>
      </c>
      <c r="AS87" s="153">
        <f t="shared" si="75"/>
        <v>0</v>
      </c>
      <c r="AT87" s="153">
        <f t="shared" si="75"/>
        <v>0</v>
      </c>
      <c r="AU87" s="153">
        <f t="shared" si="75"/>
        <v>99.272755377637864</v>
      </c>
      <c r="AV87" s="154">
        <f t="shared" si="75"/>
        <v>58.901112259162467</v>
      </c>
      <c r="AW87" s="147"/>
      <c r="AX87" s="245"/>
      <c r="AY87" s="246"/>
    </row>
    <row r="88" spans="1:51" s="170" customFormat="1" ht="17.25" customHeight="1" x14ac:dyDescent="0.2">
      <c r="A88" s="158"/>
      <c r="B88" s="241">
        <v>80</v>
      </c>
      <c r="C88" s="239" t="s">
        <v>1288</v>
      </c>
      <c r="D88" s="156">
        <f>SUM(D90:D117)</f>
        <v>76705.200000000026</v>
      </c>
      <c r="E88" s="153">
        <f t="shared" ref="E88:L88" si="79">SUM(E90:E117)</f>
        <v>64109.5</v>
      </c>
      <c r="F88" s="153">
        <f t="shared" si="79"/>
        <v>0</v>
      </c>
      <c r="G88" s="153">
        <f t="shared" si="79"/>
        <v>457.3</v>
      </c>
      <c r="H88" s="153">
        <f t="shared" si="79"/>
        <v>17.100000000000001</v>
      </c>
      <c r="I88" s="153">
        <f t="shared" si="79"/>
        <v>0</v>
      </c>
      <c r="J88" s="153">
        <f t="shared" si="79"/>
        <v>3564.2</v>
      </c>
      <c r="K88" s="153">
        <f t="shared" si="79"/>
        <v>8557.1000000000022</v>
      </c>
      <c r="L88" s="240">
        <f t="shared" si="79"/>
        <v>0</v>
      </c>
      <c r="M88" s="172">
        <f>SUM(M90:M117)</f>
        <v>78389.10000000002</v>
      </c>
      <c r="N88" s="153">
        <f t="shared" ref="N88:U88" si="80">SUM(N90:N117)</f>
        <v>65793.400000000009</v>
      </c>
      <c r="O88" s="153">
        <f t="shared" si="80"/>
        <v>0</v>
      </c>
      <c r="P88" s="153">
        <f t="shared" si="80"/>
        <v>457.3</v>
      </c>
      <c r="Q88" s="153">
        <f t="shared" si="80"/>
        <v>17.100000000000001</v>
      </c>
      <c r="R88" s="153">
        <f t="shared" si="80"/>
        <v>0</v>
      </c>
      <c r="S88" s="153">
        <f t="shared" si="80"/>
        <v>3564.2</v>
      </c>
      <c r="T88" s="153">
        <f t="shared" si="80"/>
        <v>8557.1000000000022</v>
      </c>
      <c r="U88" s="240">
        <f t="shared" si="80"/>
        <v>0</v>
      </c>
      <c r="V88" s="172">
        <f>SUM(V90:V117)</f>
        <v>73955.277099999992</v>
      </c>
      <c r="W88" s="153">
        <f t="shared" ref="W88:AD88" si="81">SUM(W90:W117)</f>
        <v>61684.945500000009</v>
      </c>
      <c r="X88" s="153">
        <f t="shared" si="81"/>
        <v>0</v>
      </c>
      <c r="Y88" s="153">
        <f t="shared" si="81"/>
        <v>441.35019999999997</v>
      </c>
      <c r="Z88" s="153">
        <f t="shared" si="81"/>
        <v>0</v>
      </c>
      <c r="AA88" s="153">
        <f t="shared" si="81"/>
        <v>0</v>
      </c>
      <c r="AB88" s="153">
        <f t="shared" si="81"/>
        <v>3316.9744999999998</v>
      </c>
      <c r="AC88" s="153">
        <f t="shared" si="81"/>
        <v>8512.0069000000003</v>
      </c>
      <c r="AD88" s="240">
        <f t="shared" si="81"/>
        <v>0</v>
      </c>
      <c r="AE88" s="156">
        <f t="shared" si="74"/>
        <v>-4433.8229000000283</v>
      </c>
      <c r="AF88" s="153">
        <f t="shared" si="74"/>
        <v>-4108.4544999999998</v>
      </c>
      <c r="AG88" s="153">
        <f t="shared" si="74"/>
        <v>0</v>
      </c>
      <c r="AH88" s="153">
        <f t="shared" si="74"/>
        <v>-15.949800000000039</v>
      </c>
      <c r="AI88" s="153">
        <f t="shared" si="74"/>
        <v>-17.100000000000001</v>
      </c>
      <c r="AJ88" s="153">
        <f t="shared" si="74"/>
        <v>0</v>
      </c>
      <c r="AK88" s="153">
        <f t="shared" si="74"/>
        <v>-247.22550000000001</v>
      </c>
      <c r="AL88" s="153">
        <f t="shared" si="74"/>
        <v>-45.093100000001868</v>
      </c>
      <c r="AM88" s="154">
        <f t="shared" si="74"/>
        <v>0</v>
      </c>
      <c r="AN88" s="156">
        <f t="shared" si="75"/>
        <v>94.3438272668011</v>
      </c>
      <c r="AO88" s="153">
        <f t="shared" si="75"/>
        <v>93.755521830457155</v>
      </c>
      <c r="AP88" s="153">
        <f t="shared" si="75"/>
        <v>0</v>
      </c>
      <c r="AQ88" s="153">
        <f t="shared" si="75"/>
        <v>96.512180188060341</v>
      </c>
      <c r="AR88" s="153">
        <f t="shared" si="75"/>
        <v>0</v>
      </c>
      <c r="AS88" s="153">
        <f t="shared" si="75"/>
        <v>0</v>
      </c>
      <c r="AT88" s="153">
        <f t="shared" si="75"/>
        <v>93.063646821166031</v>
      </c>
      <c r="AU88" s="153">
        <f t="shared" si="75"/>
        <v>99.473032920031301</v>
      </c>
      <c r="AV88" s="154">
        <f t="shared" si="75"/>
        <v>0</v>
      </c>
      <c r="AW88" s="147"/>
      <c r="AX88" s="245"/>
      <c r="AY88" s="246"/>
    </row>
    <row r="89" spans="1:51" ht="12.75" customHeight="1" x14ac:dyDescent="0.25">
      <c r="A89" s="171">
        <v>1058</v>
      </c>
      <c r="B89" s="241">
        <v>81</v>
      </c>
      <c r="C89" s="242" t="s">
        <v>1313</v>
      </c>
      <c r="D89" s="156">
        <f t="shared" ref="D89:D117" si="82">SUM(E89:L89)</f>
        <v>143141.70000000001</v>
      </c>
      <c r="E89" s="161">
        <v>117624.3</v>
      </c>
      <c r="F89" s="161">
        <v>0</v>
      </c>
      <c r="G89" s="161">
        <v>3347.7</v>
      </c>
      <c r="H89" s="161">
        <v>3188.5</v>
      </c>
      <c r="I89" s="161">
        <v>0</v>
      </c>
      <c r="J89" s="161">
        <v>0</v>
      </c>
      <c r="K89" s="161">
        <v>17661.099999999999</v>
      </c>
      <c r="L89" s="243">
        <v>1320.1</v>
      </c>
      <c r="M89" s="172">
        <f t="shared" ref="M89:M117" si="83">SUM(N89:U89)</f>
        <v>142390.09999999998</v>
      </c>
      <c r="N89" s="161">
        <v>116547.5</v>
      </c>
      <c r="O89" s="161">
        <v>0</v>
      </c>
      <c r="P89" s="161">
        <v>3347.7</v>
      </c>
      <c r="Q89" s="161">
        <v>3188.5</v>
      </c>
      <c r="R89" s="161">
        <v>0</v>
      </c>
      <c r="S89" s="161">
        <v>0</v>
      </c>
      <c r="T89" s="161">
        <v>17661.099999999999</v>
      </c>
      <c r="U89" s="243">
        <v>1645.3</v>
      </c>
      <c r="V89" s="172">
        <f t="shared" ref="V89:V117" si="84">SUM(W89:AD89)</f>
        <v>139110.4222</v>
      </c>
      <c r="W89" s="161">
        <v>115183.4546</v>
      </c>
      <c r="X89" s="161">
        <v>0</v>
      </c>
      <c r="Y89" s="161">
        <v>3300.9353999999998</v>
      </c>
      <c r="Z89" s="161">
        <v>2124.2716</v>
      </c>
      <c r="AA89" s="161">
        <v>0</v>
      </c>
      <c r="AB89" s="161">
        <v>0</v>
      </c>
      <c r="AC89" s="161">
        <v>17532.660599999999</v>
      </c>
      <c r="AD89" s="243">
        <v>969.1</v>
      </c>
      <c r="AE89" s="156">
        <f t="shared" si="74"/>
        <v>-3279.6777999999758</v>
      </c>
      <c r="AF89" s="161">
        <f t="shared" si="74"/>
        <v>-1364.0454000000027</v>
      </c>
      <c r="AG89" s="161">
        <f t="shared" si="74"/>
        <v>0</v>
      </c>
      <c r="AH89" s="161">
        <f t="shared" si="74"/>
        <v>-46.764599999999973</v>
      </c>
      <c r="AI89" s="161">
        <f t="shared" si="74"/>
        <v>-1064.2284</v>
      </c>
      <c r="AJ89" s="161">
        <f t="shared" si="74"/>
        <v>0</v>
      </c>
      <c r="AK89" s="161">
        <f t="shared" si="74"/>
        <v>0</v>
      </c>
      <c r="AL89" s="161">
        <f t="shared" si="74"/>
        <v>-128.4393999999993</v>
      </c>
      <c r="AM89" s="162">
        <f t="shared" si="74"/>
        <v>-676.19999999999993</v>
      </c>
      <c r="AN89" s="156">
        <f t="shared" si="75"/>
        <v>97.696695346095012</v>
      </c>
      <c r="AO89" s="161">
        <f t="shared" si="75"/>
        <v>98.829622771831225</v>
      </c>
      <c r="AP89" s="161">
        <f t="shared" si="75"/>
        <v>0</v>
      </c>
      <c r="AQ89" s="161">
        <f t="shared" si="75"/>
        <v>98.60308271350479</v>
      </c>
      <c r="AR89" s="161">
        <f t="shared" si="75"/>
        <v>66.622913595734673</v>
      </c>
      <c r="AS89" s="161">
        <f t="shared" si="75"/>
        <v>0</v>
      </c>
      <c r="AT89" s="161">
        <f t="shared" si="75"/>
        <v>0</v>
      </c>
      <c r="AU89" s="161">
        <f t="shared" si="75"/>
        <v>99.272755377637864</v>
      </c>
      <c r="AV89" s="162">
        <f t="shared" si="75"/>
        <v>58.901112259162467</v>
      </c>
      <c r="AW89" s="165"/>
      <c r="AX89" s="245"/>
      <c r="AY89" s="246"/>
    </row>
    <row r="90" spans="1:51" ht="12.75" customHeight="1" x14ac:dyDescent="0.25">
      <c r="A90" s="171">
        <v>1060</v>
      </c>
      <c r="B90" s="241">
        <v>82</v>
      </c>
      <c r="C90" s="242" t="s">
        <v>1347</v>
      </c>
      <c r="D90" s="156">
        <f t="shared" si="82"/>
        <v>2284.1</v>
      </c>
      <c r="E90" s="161">
        <v>1944.1</v>
      </c>
      <c r="F90" s="161">
        <v>0</v>
      </c>
      <c r="G90" s="161">
        <v>0</v>
      </c>
      <c r="H90" s="161">
        <v>0</v>
      </c>
      <c r="I90" s="161">
        <v>0</v>
      </c>
      <c r="J90" s="161">
        <v>70</v>
      </c>
      <c r="K90" s="161">
        <v>270</v>
      </c>
      <c r="L90" s="243">
        <v>0</v>
      </c>
      <c r="M90" s="172">
        <f t="shared" si="83"/>
        <v>2284.1</v>
      </c>
      <c r="N90" s="161">
        <v>1944.1</v>
      </c>
      <c r="O90" s="161">
        <v>0</v>
      </c>
      <c r="P90" s="161">
        <v>0</v>
      </c>
      <c r="Q90" s="161">
        <v>0</v>
      </c>
      <c r="R90" s="161">
        <v>0</v>
      </c>
      <c r="S90" s="161">
        <v>70</v>
      </c>
      <c r="T90" s="161">
        <v>270</v>
      </c>
      <c r="U90" s="243">
        <v>0</v>
      </c>
      <c r="V90" s="172">
        <f t="shared" si="84"/>
        <v>1907.4796000000001</v>
      </c>
      <c r="W90" s="161">
        <v>1568.7229</v>
      </c>
      <c r="X90" s="161">
        <v>0</v>
      </c>
      <c r="Y90" s="161">
        <v>0</v>
      </c>
      <c r="Z90" s="161">
        <v>0</v>
      </c>
      <c r="AA90" s="161">
        <v>0</v>
      </c>
      <c r="AB90" s="161">
        <v>69.990499999999997</v>
      </c>
      <c r="AC90" s="161">
        <v>268.76620000000003</v>
      </c>
      <c r="AD90" s="243">
        <v>0</v>
      </c>
      <c r="AE90" s="156">
        <f t="shared" si="74"/>
        <v>-376.62039999999979</v>
      </c>
      <c r="AF90" s="161">
        <f t="shared" si="74"/>
        <v>-375.37709999999993</v>
      </c>
      <c r="AG90" s="161">
        <f t="shared" si="74"/>
        <v>0</v>
      </c>
      <c r="AH90" s="161">
        <f t="shared" si="74"/>
        <v>0</v>
      </c>
      <c r="AI90" s="161">
        <f t="shared" si="74"/>
        <v>0</v>
      </c>
      <c r="AJ90" s="161">
        <f t="shared" si="74"/>
        <v>0</v>
      </c>
      <c r="AK90" s="161">
        <f t="shared" si="74"/>
        <v>-9.5000000000027285E-3</v>
      </c>
      <c r="AL90" s="161">
        <f t="shared" si="74"/>
        <v>-1.2337999999999738</v>
      </c>
      <c r="AM90" s="162">
        <f t="shared" si="74"/>
        <v>0</v>
      </c>
      <c r="AN90" s="156">
        <f t="shared" si="75"/>
        <v>83.511212293682419</v>
      </c>
      <c r="AO90" s="161">
        <f t="shared" si="75"/>
        <v>80.691471632117697</v>
      </c>
      <c r="AP90" s="161">
        <f t="shared" si="75"/>
        <v>0</v>
      </c>
      <c r="AQ90" s="161">
        <f t="shared" si="75"/>
        <v>0</v>
      </c>
      <c r="AR90" s="161">
        <f t="shared" si="75"/>
        <v>0</v>
      </c>
      <c r="AS90" s="161">
        <f t="shared" si="75"/>
        <v>0</v>
      </c>
      <c r="AT90" s="161">
        <f t="shared" si="75"/>
        <v>99.986428571428561</v>
      </c>
      <c r="AU90" s="161">
        <f t="shared" si="75"/>
        <v>99.543037037037053</v>
      </c>
      <c r="AV90" s="162">
        <f t="shared" si="75"/>
        <v>0</v>
      </c>
      <c r="AW90" s="165"/>
      <c r="AX90" s="245"/>
      <c r="AY90" s="246"/>
    </row>
    <row r="91" spans="1:51" ht="12.75" customHeight="1" x14ac:dyDescent="0.25">
      <c r="A91" s="171">
        <v>1061</v>
      </c>
      <c r="B91" s="241">
        <v>83</v>
      </c>
      <c r="C91" s="242" t="s">
        <v>1348</v>
      </c>
      <c r="D91" s="156">
        <f t="shared" si="82"/>
        <v>79.400000000000006</v>
      </c>
      <c r="E91" s="161">
        <v>0</v>
      </c>
      <c r="F91" s="161">
        <v>0</v>
      </c>
      <c r="G91" s="161">
        <v>0</v>
      </c>
      <c r="H91" s="161">
        <v>0</v>
      </c>
      <c r="I91" s="161">
        <v>0</v>
      </c>
      <c r="J91" s="161">
        <v>0</v>
      </c>
      <c r="K91" s="161">
        <v>79.400000000000006</v>
      </c>
      <c r="L91" s="243">
        <v>0</v>
      </c>
      <c r="M91" s="172">
        <f t="shared" si="83"/>
        <v>580.6</v>
      </c>
      <c r="N91" s="161">
        <v>501.2</v>
      </c>
      <c r="O91" s="161">
        <v>0</v>
      </c>
      <c r="P91" s="161">
        <v>0</v>
      </c>
      <c r="Q91" s="161">
        <v>0</v>
      </c>
      <c r="R91" s="161">
        <v>0</v>
      </c>
      <c r="S91" s="161">
        <v>0</v>
      </c>
      <c r="T91" s="161">
        <v>79.400000000000006</v>
      </c>
      <c r="U91" s="243">
        <v>0</v>
      </c>
      <c r="V91" s="172">
        <f t="shared" si="84"/>
        <v>565.48569999999995</v>
      </c>
      <c r="W91" s="161">
        <v>486.50369999999998</v>
      </c>
      <c r="X91" s="161">
        <v>0</v>
      </c>
      <c r="Y91" s="161">
        <v>0</v>
      </c>
      <c r="Z91" s="161">
        <v>0</v>
      </c>
      <c r="AA91" s="161">
        <v>0</v>
      </c>
      <c r="AB91" s="161">
        <v>0</v>
      </c>
      <c r="AC91" s="161">
        <v>78.981999999999999</v>
      </c>
      <c r="AD91" s="243">
        <v>0</v>
      </c>
      <c r="AE91" s="156">
        <f t="shared" si="74"/>
        <v>-15.114300000000071</v>
      </c>
      <c r="AF91" s="161">
        <f t="shared" si="74"/>
        <v>-14.696300000000008</v>
      </c>
      <c r="AG91" s="161">
        <f t="shared" si="74"/>
        <v>0</v>
      </c>
      <c r="AH91" s="161">
        <f t="shared" si="74"/>
        <v>0</v>
      </c>
      <c r="AI91" s="161">
        <f t="shared" si="74"/>
        <v>0</v>
      </c>
      <c r="AJ91" s="161">
        <f t="shared" si="74"/>
        <v>0</v>
      </c>
      <c r="AK91" s="161">
        <f t="shared" si="74"/>
        <v>0</v>
      </c>
      <c r="AL91" s="161">
        <f t="shared" si="74"/>
        <v>-0.41800000000000637</v>
      </c>
      <c r="AM91" s="162">
        <f t="shared" si="74"/>
        <v>0</v>
      </c>
      <c r="AN91" s="156">
        <f t="shared" si="75"/>
        <v>97.396779193937306</v>
      </c>
      <c r="AO91" s="161">
        <f t="shared" si="75"/>
        <v>97.067777334397448</v>
      </c>
      <c r="AP91" s="161">
        <f t="shared" si="75"/>
        <v>0</v>
      </c>
      <c r="AQ91" s="161">
        <f t="shared" si="75"/>
        <v>0</v>
      </c>
      <c r="AR91" s="161">
        <f t="shared" si="75"/>
        <v>0</v>
      </c>
      <c r="AS91" s="161">
        <f t="shared" si="75"/>
        <v>0</v>
      </c>
      <c r="AT91" s="161">
        <f t="shared" si="75"/>
        <v>0</v>
      </c>
      <c r="AU91" s="161">
        <f t="shared" si="75"/>
        <v>99.473551637279584</v>
      </c>
      <c r="AV91" s="162">
        <f t="shared" si="75"/>
        <v>0</v>
      </c>
      <c r="AW91" s="165"/>
      <c r="AX91" s="245"/>
      <c r="AY91" s="246"/>
    </row>
    <row r="92" spans="1:51" ht="12.75" customHeight="1" x14ac:dyDescent="0.25">
      <c r="A92" s="171">
        <v>1059</v>
      </c>
      <c r="B92" s="241">
        <v>84</v>
      </c>
      <c r="C92" s="242" t="s">
        <v>1349</v>
      </c>
      <c r="D92" s="156">
        <f t="shared" si="82"/>
        <v>1896.8999999999999</v>
      </c>
      <c r="E92" s="161">
        <v>1637.1</v>
      </c>
      <c r="F92" s="161">
        <v>0</v>
      </c>
      <c r="G92" s="161">
        <v>0</v>
      </c>
      <c r="H92" s="161">
        <v>0</v>
      </c>
      <c r="I92" s="161">
        <v>0</v>
      </c>
      <c r="J92" s="161">
        <v>0</v>
      </c>
      <c r="K92" s="161">
        <v>259.8</v>
      </c>
      <c r="L92" s="243">
        <v>0</v>
      </c>
      <c r="M92" s="172">
        <f t="shared" si="83"/>
        <v>1896.8999999999999</v>
      </c>
      <c r="N92" s="161">
        <v>1637.1</v>
      </c>
      <c r="O92" s="161">
        <v>0</v>
      </c>
      <c r="P92" s="161">
        <v>0</v>
      </c>
      <c r="Q92" s="161">
        <v>0</v>
      </c>
      <c r="R92" s="161">
        <v>0</v>
      </c>
      <c r="S92" s="161">
        <v>0</v>
      </c>
      <c r="T92" s="161">
        <v>259.8</v>
      </c>
      <c r="U92" s="243">
        <v>0</v>
      </c>
      <c r="V92" s="172">
        <f t="shared" si="84"/>
        <v>1544.9765</v>
      </c>
      <c r="W92" s="161">
        <v>1285.1765</v>
      </c>
      <c r="X92" s="161">
        <v>0</v>
      </c>
      <c r="Y92" s="161">
        <v>0</v>
      </c>
      <c r="Z92" s="161">
        <v>0</v>
      </c>
      <c r="AA92" s="161">
        <v>0</v>
      </c>
      <c r="AB92" s="161">
        <v>0</v>
      </c>
      <c r="AC92" s="161">
        <v>259.8</v>
      </c>
      <c r="AD92" s="243">
        <v>0</v>
      </c>
      <c r="AE92" s="156">
        <f t="shared" si="74"/>
        <v>-351.92349999999988</v>
      </c>
      <c r="AF92" s="161">
        <f t="shared" si="74"/>
        <v>-351.92349999999988</v>
      </c>
      <c r="AG92" s="161">
        <f t="shared" si="74"/>
        <v>0</v>
      </c>
      <c r="AH92" s="161">
        <f t="shared" si="74"/>
        <v>0</v>
      </c>
      <c r="AI92" s="161">
        <f t="shared" si="74"/>
        <v>0</v>
      </c>
      <c r="AJ92" s="161">
        <f t="shared" si="74"/>
        <v>0</v>
      </c>
      <c r="AK92" s="161">
        <f t="shared" si="74"/>
        <v>0</v>
      </c>
      <c r="AL92" s="161">
        <f t="shared" si="74"/>
        <v>0</v>
      </c>
      <c r="AM92" s="162">
        <f t="shared" si="74"/>
        <v>0</v>
      </c>
      <c r="AN92" s="156">
        <f t="shared" si="75"/>
        <v>81.447440560915183</v>
      </c>
      <c r="AO92" s="161">
        <f t="shared" si="75"/>
        <v>78.503237432044472</v>
      </c>
      <c r="AP92" s="161">
        <f t="shared" si="75"/>
        <v>0</v>
      </c>
      <c r="AQ92" s="161">
        <f t="shared" si="75"/>
        <v>0</v>
      </c>
      <c r="AR92" s="161">
        <f t="shared" si="75"/>
        <v>0</v>
      </c>
      <c r="AS92" s="161">
        <f t="shared" si="75"/>
        <v>0</v>
      </c>
      <c r="AT92" s="161">
        <f t="shared" si="75"/>
        <v>0</v>
      </c>
      <c r="AU92" s="161">
        <f t="shared" si="75"/>
        <v>100</v>
      </c>
      <c r="AV92" s="162">
        <f t="shared" si="75"/>
        <v>0</v>
      </c>
      <c r="AW92" s="165"/>
      <c r="AX92" s="245"/>
      <c r="AY92" s="246"/>
    </row>
    <row r="93" spans="1:51" ht="12.75" customHeight="1" x14ac:dyDescent="0.25">
      <c r="A93" s="171">
        <v>1062</v>
      </c>
      <c r="B93" s="241">
        <v>85</v>
      </c>
      <c r="C93" s="242" t="s">
        <v>1350</v>
      </c>
      <c r="D93" s="156">
        <f t="shared" si="82"/>
        <v>2121.6999999999998</v>
      </c>
      <c r="E93" s="161">
        <v>1781.8</v>
      </c>
      <c r="F93" s="161">
        <v>0</v>
      </c>
      <c r="G93" s="161">
        <v>0</v>
      </c>
      <c r="H93" s="161">
        <v>0</v>
      </c>
      <c r="I93" s="161">
        <v>0</v>
      </c>
      <c r="J93" s="161">
        <v>112</v>
      </c>
      <c r="K93" s="161">
        <v>227.9</v>
      </c>
      <c r="L93" s="243">
        <v>0</v>
      </c>
      <c r="M93" s="172">
        <f t="shared" si="83"/>
        <v>2121.6999999999998</v>
      </c>
      <c r="N93" s="161">
        <v>1781.8</v>
      </c>
      <c r="O93" s="161">
        <v>0</v>
      </c>
      <c r="P93" s="161">
        <v>0</v>
      </c>
      <c r="Q93" s="161">
        <v>0</v>
      </c>
      <c r="R93" s="161">
        <v>0</v>
      </c>
      <c r="S93" s="161">
        <v>112</v>
      </c>
      <c r="T93" s="161">
        <v>227.9</v>
      </c>
      <c r="U93" s="243">
        <v>0</v>
      </c>
      <c r="V93" s="172">
        <f t="shared" si="84"/>
        <v>1885.3544999999999</v>
      </c>
      <c r="W93" s="161">
        <v>1545.4947999999999</v>
      </c>
      <c r="X93" s="161">
        <v>0</v>
      </c>
      <c r="Y93" s="161">
        <v>0</v>
      </c>
      <c r="Z93" s="161">
        <v>0</v>
      </c>
      <c r="AA93" s="161">
        <v>0</v>
      </c>
      <c r="AB93" s="161">
        <v>111.96</v>
      </c>
      <c r="AC93" s="161">
        <v>227.8997</v>
      </c>
      <c r="AD93" s="243">
        <v>0</v>
      </c>
      <c r="AE93" s="156">
        <f t="shared" si="74"/>
        <v>-236.3454999999999</v>
      </c>
      <c r="AF93" s="161">
        <f t="shared" si="74"/>
        <v>-236.30520000000001</v>
      </c>
      <c r="AG93" s="161">
        <f t="shared" si="74"/>
        <v>0</v>
      </c>
      <c r="AH93" s="161">
        <f t="shared" si="74"/>
        <v>0</v>
      </c>
      <c r="AI93" s="161">
        <f t="shared" si="74"/>
        <v>0</v>
      </c>
      <c r="AJ93" s="161">
        <f t="shared" si="74"/>
        <v>0</v>
      </c>
      <c r="AK93" s="161">
        <f t="shared" si="74"/>
        <v>-4.0000000000006253E-2</v>
      </c>
      <c r="AL93" s="161">
        <f t="shared" si="74"/>
        <v>-3.0000000000995897E-4</v>
      </c>
      <c r="AM93" s="162">
        <f t="shared" si="74"/>
        <v>0</v>
      </c>
      <c r="AN93" s="156">
        <f t="shared" si="75"/>
        <v>88.860559928359336</v>
      </c>
      <c r="AO93" s="161">
        <f t="shared" si="75"/>
        <v>86.737838141205529</v>
      </c>
      <c r="AP93" s="161">
        <f t="shared" si="75"/>
        <v>0</v>
      </c>
      <c r="AQ93" s="161">
        <f t="shared" si="75"/>
        <v>0</v>
      </c>
      <c r="AR93" s="161">
        <f t="shared" si="75"/>
        <v>0</v>
      </c>
      <c r="AS93" s="161">
        <f t="shared" si="75"/>
        <v>0</v>
      </c>
      <c r="AT93" s="161">
        <f t="shared" si="75"/>
        <v>99.964285714285708</v>
      </c>
      <c r="AU93" s="161">
        <f t="shared" si="75"/>
        <v>99.999868363317233</v>
      </c>
      <c r="AV93" s="162">
        <f t="shared" si="75"/>
        <v>0</v>
      </c>
      <c r="AW93" s="165"/>
      <c r="AX93" s="245"/>
      <c r="AY93" s="246"/>
    </row>
    <row r="94" spans="1:51" ht="12.75" customHeight="1" x14ac:dyDescent="0.25">
      <c r="A94" s="171">
        <v>1063</v>
      </c>
      <c r="B94" s="241">
        <v>86</v>
      </c>
      <c r="C94" s="242" t="s">
        <v>1351</v>
      </c>
      <c r="D94" s="156">
        <f t="shared" si="82"/>
        <v>1668.3999999999999</v>
      </c>
      <c r="E94" s="161">
        <v>1530.8</v>
      </c>
      <c r="F94" s="161">
        <v>0</v>
      </c>
      <c r="G94" s="161">
        <v>0</v>
      </c>
      <c r="H94" s="161">
        <v>0</v>
      </c>
      <c r="I94" s="161">
        <v>0</v>
      </c>
      <c r="J94" s="161">
        <v>0</v>
      </c>
      <c r="K94" s="161">
        <v>137.6</v>
      </c>
      <c r="L94" s="243">
        <v>0</v>
      </c>
      <c r="M94" s="172">
        <f t="shared" si="83"/>
        <v>1668.3999999999999</v>
      </c>
      <c r="N94" s="161">
        <v>1530.8</v>
      </c>
      <c r="O94" s="161">
        <v>0</v>
      </c>
      <c r="P94" s="161">
        <v>0</v>
      </c>
      <c r="Q94" s="161">
        <v>0</v>
      </c>
      <c r="R94" s="161">
        <v>0</v>
      </c>
      <c r="S94" s="161">
        <v>0</v>
      </c>
      <c r="T94" s="161">
        <v>137.6</v>
      </c>
      <c r="U94" s="243">
        <v>0</v>
      </c>
      <c r="V94" s="172">
        <f t="shared" si="84"/>
        <v>1554.1014999999998</v>
      </c>
      <c r="W94" s="161">
        <v>1416.5864999999999</v>
      </c>
      <c r="X94" s="161">
        <v>0</v>
      </c>
      <c r="Y94" s="161">
        <v>0</v>
      </c>
      <c r="Z94" s="161">
        <v>0</v>
      </c>
      <c r="AA94" s="161">
        <v>0</v>
      </c>
      <c r="AB94" s="161">
        <v>0</v>
      </c>
      <c r="AC94" s="161">
        <v>137.51499999999999</v>
      </c>
      <c r="AD94" s="243">
        <v>0</v>
      </c>
      <c r="AE94" s="156">
        <f t="shared" si="74"/>
        <v>-114.2985000000001</v>
      </c>
      <c r="AF94" s="161">
        <f t="shared" si="74"/>
        <v>-114.21350000000007</v>
      </c>
      <c r="AG94" s="161">
        <f t="shared" si="74"/>
        <v>0</v>
      </c>
      <c r="AH94" s="161">
        <f t="shared" si="74"/>
        <v>0</v>
      </c>
      <c r="AI94" s="161">
        <f t="shared" si="74"/>
        <v>0</v>
      </c>
      <c r="AJ94" s="161">
        <f t="shared" si="74"/>
        <v>0</v>
      </c>
      <c r="AK94" s="161">
        <f t="shared" si="74"/>
        <v>0</v>
      </c>
      <c r="AL94" s="161">
        <f t="shared" si="74"/>
        <v>-8.5000000000007958E-2</v>
      </c>
      <c r="AM94" s="162">
        <f t="shared" si="74"/>
        <v>0</v>
      </c>
      <c r="AN94" s="156">
        <f t="shared" si="75"/>
        <v>93.149214816590742</v>
      </c>
      <c r="AO94" s="161">
        <f t="shared" si="75"/>
        <v>92.538966553436111</v>
      </c>
      <c r="AP94" s="161">
        <f t="shared" si="75"/>
        <v>0</v>
      </c>
      <c r="AQ94" s="161">
        <f t="shared" si="75"/>
        <v>0</v>
      </c>
      <c r="AR94" s="161">
        <f t="shared" si="75"/>
        <v>0</v>
      </c>
      <c r="AS94" s="161">
        <f t="shared" si="75"/>
        <v>0</v>
      </c>
      <c r="AT94" s="161">
        <f t="shared" si="75"/>
        <v>0</v>
      </c>
      <c r="AU94" s="161">
        <f t="shared" si="75"/>
        <v>99.938226744186039</v>
      </c>
      <c r="AV94" s="162">
        <f t="shared" si="75"/>
        <v>0</v>
      </c>
      <c r="AW94" s="165"/>
      <c r="AX94" s="245"/>
      <c r="AY94" s="246"/>
    </row>
    <row r="95" spans="1:51" ht="12.75" customHeight="1" x14ac:dyDescent="0.25">
      <c r="A95" s="171">
        <v>1079</v>
      </c>
      <c r="B95" s="241">
        <v>87</v>
      </c>
      <c r="C95" s="242" t="s">
        <v>1346</v>
      </c>
      <c r="D95" s="156">
        <f t="shared" si="82"/>
        <v>15866.1</v>
      </c>
      <c r="E95" s="161">
        <v>14375.8</v>
      </c>
      <c r="F95" s="161">
        <v>0</v>
      </c>
      <c r="G95" s="161">
        <v>0</v>
      </c>
      <c r="H95" s="161">
        <v>17.100000000000001</v>
      </c>
      <c r="I95" s="161">
        <v>0</v>
      </c>
      <c r="J95" s="161">
        <v>500</v>
      </c>
      <c r="K95" s="161">
        <v>973.2</v>
      </c>
      <c r="L95" s="243">
        <v>0</v>
      </c>
      <c r="M95" s="172">
        <f t="shared" si="83"/>
        <v>15866.1</v>
      </c>
      <c r="N95" s="161">
        <v>14375.8</v>
      </c>
      <c r="O95" s="161">
        <v>0</v>
      </c>
      <c r="P95" s="161">
        <v>0</v>
      </c>
      <c r="Q95" s="161">
        <v>17.100000000000001</v>
      </c>
      <c r="R95" s="161">
        <v>0</v>
      </c>
      <c r="S95" s="161">
        <v>500</v>
      </c>
      <c r="T95" s="161">
        <v>973.2</v>
      </c>
      <c r="U95" s="243">
        <v>0</v>
      </c>
      <c r="V95" s="172">
        <f t="shared" si="84"/>
        <v>15849</v>
      </c>
      <c r="W95" s="161">
        <v>14375.8</v>
      </c>
      <c r="X95" s="161">
        <v>0</v>
      </c>
      <c r="Y95" s="161">
        <v>0</v>
      </c>
      <c r="Z95" s="161">
        <v>0</v>
      </c>
      <c r="AA95" s="161">
        <v>0</v>
      </c>
      <c r="AB95" s="161">
        <v>500</v>
      </c>
      <c r="AC95" s="161">
        <v>973.2</v>
      </c>
      <c r="AD95" s="243">
        <v>0</v>
      </c>
      <c r="AE95" s="156">
        <f t="shared" si="74"/>
        <v>-17.100000000000364</v>
      </c>
      <c r="AF95" s="161">
        <f t="shared" si="74"/>
        <v>0</v>
      </c>
      <c r="AG95" s="161">
        <f t="shared" si="74"/>
        <v>0</v>
      </c>
      <c r="AH95" s="161">
        <f t="shared" si="74"/>
        <v>0</v>
      </c>
      <c r="AI95" s="161">
        <f t="shared" si="74"/>
        <v>-17.100000000000001</v>
      </c>
      <c r="AJ95" s="161">
        <f t="shared" si="74"/>
        <v>0</v>
      </c>
      <c r="AK95" s="161">
        <f t="shared" si="74"/>
        <v>0</v>
      </c>
      <c r="AL95" s="161">
        <f t="shared" si="74"/>
        <v>0</v>
      </c>
      <c r="AM95" s="162">
        <f t="shared" si="74"/>
        <v>0</v>
      </c>
      <c r="AN95" s="156">
        <f t="shared" si="75"/>
        <v>99.892223041579214</v>
      </c>
      <c r="AO95" s="161">
        <f t="shared" si="75"/>
        <v>100</v>
      </c>
      <c r="AP95" s="161">
        <f t="shared" si="75"/>
        <v>0</v>
      </c>
      <c r="AQ95" s="161">
        <f t="shared" si="75"/>
        <v>0</v>
      </c>
      <c r="AR95" s="161">
        <f t="shared" si="75"/>
        <v>0</v>
      </c>
      <c r="AS95" s="161">
        <f t="shared" si="75"/>
        <v>0</v>
      </c>
      <c r="AT95" s="161">
        <f t="shared" si="75"/>
        <v>100</v>
      </c>
      <c r="AU95" s="161">
        <f t="shared" si="75"/>
        <v>100</v>
      </c>
      <c r="AV95" s="162">
        <f t="shared" si="75"/>
        <v>0</v>
      </c>
      <c r="AW95" s="165"/>
      <c r="AX95" s="245"/>
      <c r="AY95" s="246"/>
    </row>
    <row r="96" spans="1:51" ht="12.75" customHeight="1" x14ac:dyDescent="0.25">
      <c r="A96" s="171">
        <v>1064</v>
      </c>
      <c r="B96" s="241">
        <v>88</v>
      </c>
      <c r="C96" s="242" t="s">
        <v>1315</v>
      </c>
      <c r="D96" s="156">
        <f t="shared" si="82"/>
        <v>734.19999999999993</v>
      </c>
      <c r="E96" s="161">
        <v>526.4</v>
      </c>
      <c r="F96" s="161">
        <v>0</v>
      </c>
      <c r="G96" s="161">
        <v>0</v>
      </c>
      <c r="H96" s="161">
        <v>0</v>
      </c>
      <c r="I96" s="161">
        <v>0</v>
      </c>
      <c r="J96" s="161">
        <v>112</v>
      </c>
      <c r="K96" s="161">
        <v>95.8</v>
      </c>
      <c r="L96" s="243">
        <v>0</v>
      </c>
      <c r="M96" s="172">
        <f t="shared" si="83"/>
        <v>734.19999999999993</v>
      </c>
      <c r="N96" s="161">
        <v>526.4</v>
      </c>
      <c r="O96" s="161">
        <v>0</v>
      </c>
      <c r="P96" s="161">
        <v>0</v>
      </c>
      <c r="Q96" s="161">
        <v>0</v>
      </c>
      <c r="R96" s="161">
        <v>0</v>
      </c>
      <c r="S96" s="161">
        <v>112</v>
      </c>
      <c r="T96" s="161">
        <v>95.8</v>
      </c>
      <c r="U96" s="243">
        <v>0</v>
      </c>
      <c r="V96" s="172">
        <f t="shared" si="84"/>
        <v>568.04480000000001</v>
      </c>
      <c r="W96" s="161">
        <v>472.52499999999998</v>
      </c>
      <c r="X96" s="161">
        <v>0</v>
      </c>
      <c r="Y96" s="161">
        <v>0</v>
      </c>
      <c r="Z96" s="161">
        <v>0</v>
      </c>
      <c r="AA96" s="161">
        <v>0</v>
      </c>
      <c r="AB96" s="161">
        <v>0</v>
      </c>
      <c r="AC96" s="161">
        <v>95.519800000000004</v>
      </c>
      <c r="AD96" s="243">
        <v>0</v>
      </c>
      <c r="AE96" s="156">
        <f t="shared" si="74"/>
        <v>-166.15519999999992</v>
      </c>
      <c r="AF96" s="161">
        <f t="shared" si="74"/>
        <v>-53.875</v>
      </c>
      <c r="AG96" s="161">
        <f t="shared" si="74"/>
        <v>0</v>
      </c>
      <c r="AH96" s="161">
        <f t="shared" si="74"/>
        <v>0</v>
      </c>
      <c r="AI96" s="161">
        <f t="shared" si="74"/>
        <v>0</v>
      </c>
      <c r="AJ96" s="161">
        <f t="shared" si="74"/>
        <v>0</v>
      </c>
      <c r="AK96" s="161">
        <f t="shared" si="74"/>
        <v>-112</v>
      </c>
      <c r="AL96" s="161">
        <f t="shared" si="74"/>
        <v>-0.28019999999999357</v>
      </c>
      <c r="AM96" s="162">
        <f t="shared" si="74"/>
        <v>0</v>
      </c>
      <c r="AN96" s="156">
        <f t="shared" si="75"/>
        <v>77.369218196676655</v>
      </c>
      <c r="AO96" s="161">
        <f t="shared" si="75"/>
        <v>89.765387537993917</v>
      </c>
      <c r="AP96" s="161">
        <f t="shared" si="75"/>
        <v>0</v>
      </c>
      <c r="AQ96" s="161">
        <f t="shared" si="75"/>
        <v>0</v>
      </c>
      <c r="AR96" s="161">
        <f t="shared" si="75"/>
        <v>0</v>
      </c>
      <c r="AS96" s="161">
        <f t="shared" si="75"/>
        <v>0</v>
      </c>
      <c r="AT96" s="161">
        <f t="shared" si="75"/>
        <v>0</v>
      </c>
      <c r="AU96" s="161">
        <f t="shared" si="75"/>
        <v>99.70751565762005</v>
      </c>
      <c r="AV96" s="162">
        <f t="shared" si="75"/>
        <v>0</v>
      </c>
      <c r="AW96" s="165"/>
      <c r="AX96" s="245"/>
      <c r="AY96" s="246"/>
    </row>
    <row r="97" spans="1:51" ht="12.75" customHeight="1" x14ac:dyDescent="0.25">
      <c r="A97" s="171">
        <v>1065</v>
      </c>
      <c r="B97" s="241">
        <v>89</v>
      </c>
      <c r="C97" s="242" t="s">
        <v>1352</v>
      </c>
      <c r="D97" s="156">
        <f t="shared" si="82"/>
        <v>2622.2</v>
      </c>
      <c r="E97" s="161">
        <v>2037.6</v>
      </c>
      <c r="F97" s="161">
        <v>0</v>
      </c>
      <c r="G97" s="161">
        <v>0</v>
      </c>
      <c r="H97" s="161">
        <v>0</v>
      </c>
      <c r="I97" s="161">
        <v>0</v>
      </c>
      <c r="J97" s="161">
        <v>112</v>
      </c>
      <c r="K97" s="161">
        <v>472.6</v>
      </c>
      <c r="L97" s="243">
        <v>0</v>
      </c>
      <c r="M97" s="172">
        <f t="shared" si="83"/>
        <v>2622.2</v>
      </c>
      <c r="N97" s="161">
        <v>2037.6</v>
      </c>
      <c r="O97" s="161">
        <v>0</v>
      </c>
      <c r="P97" s="161">
        <v>0</v>
      </c>
      <c r="Q97" s="161">
        <v>0</v>
      </c>
      <c r="R97" s="161">
        <v>0</v>
      </c>
      <c r="S97" s="161">
        <v>112</v>
      </c>
      <c r="T97" s="161">
        <v>472.6</v>
      </c>
      <c r="U97" s="243">
        <v>0</v>
      </c>
      <c r="V97" s="172">
        <f t="shared" si="84"/>
        <v>2232.9661000000001</v>
      </c>
      <c r="W97" s="161">
        <v>1677.9455</v>
      </c>
      <c r="X97" s="161">
        <v>0</v>
      </c>
      <c r="Y97" s="161">
        <v>0</v>
      </c>
      <c r="Z97" s="161">
        <v>0</v>
      </c>
      <c r="AA97" s="161">
        <v>0</v>
      </c>
      <c r="AB97" s="161">
        <v>112</v>
      </c>
      <c r="AC97" s="161">
        <v>443.0206</v>
      </c>
      <c r="AD97" s="243">
        <v>0</v>
      </c>
      <c r="AE97" s="156">
        <f t="shared" si="74"/>
        <v>-389.23389999999972</v>
      </c>
      <c r="AF97" s="161">
        <f t="shared" si="74"/>
        <v>-359.65449999999987</v>
      </c>
      <c r="AG97" s="161">
        <f t="shared" si="74"/>
        <v>0</v>
      </c>
      <c r="AH97" s="161">
        <f t="shared" si="74"/>
        <v>0</v>
      </c>
      <c r="AI97" s="161">
        <f t="shared" si="74"/>
        <v>0</v>
      </c>
      <c r="AJ97" s="161">
        <f t="shared" si="74"/>
        <v>0</v>
      </c>
      <c r="AK97" s="161">
        <f t="shared" si="74"/>
        <v>0</v>
      </c>
      <c r="AL97" s="161">
        <f t="shared" si="74"/>
        <v>-29.579400000000021</v>
      </c>
      <c r="AM97" s="162">
        <f t="shared" si="74"/>
        <v>0</v>
      </c>
      <c r="AN97" s="156">
        <f t="shared" si="75"/>
        <v>85.156208527190913</v>
      </c>
      <c r="AO97" s="161">
        <f t="shared" si="75"/>
        <v>82.349111700039273</v>
      </c>
      <c r="AP97" s="161">
        <f t="shared" si="75"/>
        <v>0</v>
      </c>
      <c r="AQ97" s="161">
        <f t="shared" si="75"/>
        <v>0</v>
      </c>
      <c r="AR97" s="161">
        <f t="shared" si="75"/>
        <v>0</v>
      </c>
      <c r="AS97" s="161">
        <f t="shared" si="75"/>
        <v>0</v>
      </c>
      <c r="AT97" s="161">
        <f t="shared" si="75"/>
        <v>100</v>
      </c>
      <c r="AU97" s="161">
        <f t="shared" si="75"/>
        <v>93.741134151502322</v>
      </c>
      <c r="AV97" s="162">
        <f t="shared" si="75"/>
        <v>0</v>
      </c>
      <c r="AW97" s="165"/>
      <c r="AX97" s="245"/>
      <c r="AY97" s="246"/>
    </row>
    <row r="98" spans="1:51" ht="12.75" customHeight="1" x14ac:dyDescent="0.25">
      <c r="A98" s="171">
        <v>1066</v>
      </c>
      <c r="B98" s="241">
        <v>92</v>
      </c>
      <c r="C98" s="242" t="s">
        <v>1353</v>
      </c>
      <c r="D98" s="156">
        <f>SUM(E98:L98)</f>
        <v>3565.6</v>
      </c>
      <c r="E98" s="161">
        <v>3218.9</v>
      </c>
      <c r="F98" s="161">
        <v>0</v>
      </c>
      <c r="G98" s="161">
        <v>0</v>
      </c>
      <c r="H98" s="161">
        <v>0</v>
      </c>
      <c r="I98" s="161">
        <v>0</v>
      </c>
      <c r="J98" s="161">
        <v>0</v>
      </c>
      <c r="K98" s="161">
        <v>346.7</v>
      </c>
      <c r="L98" s="243">
        <v>0</v>
      </c>
      <c r="M98" s="172">
        <f>SUM(N98:U98)</f>
        <v>4369.6000000000004</v>
      </c>
      <c r="N98" s="161">
        <v>4022.9</v>
      </c>
      <c r="O98" s="161">
        <v>0</v>
      </c>
      <c r="P98" s="161">
        <v>0</v>
      </c>
      <c r="Q98" s="161">
        <v>0</v>
      </c>
      <c r="R98" s="161">
        <v>0</v>
      </c>
      <c r="S98" s="161">
        <v>0</v>
      </c>
      <c r="T98" s="161">
        <v>346.7</v>
      </c>
      <c r="U98" s="243">
        <v>0</v>
      </c>
      <c r="V98" s="172">
        <f>SUM(W98:AD98)</f>
        <v>4101.3762999999999</v>
      </c>
      <c r="W98" s="161">
        <v>3754.7988999999998</v>
      </c>
      <c r="X98" s="161">
        <v>0</v>
      </c>
      <c r="Y98" s="161">
        <v>0</v>
      </c>
      <c r="Z98" s="161">
        <v>0</v>
      </c>
      <c r="AA98" s="161">
        <v>0</v>
      </c>
      <c r="AB98" s="161">
        <v>0</v>
      </c>
      <c r="AC98" s="161">
        <v>346.57740000000001</v>
      </c>
      <c r="AD98" s="243">
        <v>0</v>
      </c>
      <c r="AE98" s="156">
        <f t="shared" si="74"/>
        <v>-268.22370000000046</v>
      </c>
      <c r="AF98" s="161">
        <f t="shared" si="74"/>
        <v>-268.10110000000032</v>
      </c>
      <c r="AG98" s="161">
        <f t="shared" si="74"/>
        <v>0</v>
      </c>
      <c r="AH98" s="161">
        <f t="shared" si="74"/>
        <v>0</v>
      </c>
      <c r="AI98" s="161">
        <f t="shared" si="74"/>
        <v>0</v>
      </c>
      <c r="AJ98" s="161">
        <f t="shared" si="74"/>
        <v>0</v>
      </c>
      <c r="AK98" s="161">
        <f t="shared" si="74"/>
        <v>0</v>
      </c>
      <c r="AL98" s="161">
        <f t="shared" si="74"/>
        <v>-0.12259999999997717</v>
      </c>
      <c r="AM98" s="162">
        <f t="shared" si="74"/>
        <v>0</v>
      </c>
      <c r="AN98" s="156">
        <f t="shared" si="75"/>
        <v>93.861596027096297</v>
      </c>
      <c r="AO98" s="161">
        <f t="shared" si="75"/>
        <v>93.335626040915756</v>
      </c>
      <c r="AP98" s="161">
        <f t="shared" si="75"/>
        <v>0</v>
      </c>
      <c r="AQ98" s="161">
        <f t="shared" si="75"/>
        <v>0</v>
      </c>
      <c r="AR98" s="161">
        <f t="shared" si="75"/>
        <v>0</v>
      </c>
      <c r="AS98" s="161">
        <f t="shared" si="75"/>
        <v>0</v>
      </c>
      <c r="AT98" s="161">
        <f t="shared" si="75"/>
        <v>0</v>
      </c>
      <c r="AU98" s="161">
        <f t="shared" si="75"/>
        <v>99.964638015575431</v>
      </c>
      <c r="AV98" s="162">
        <f t="shared" si="75"/>
        <v>0</v>
      </c>
      <c r="AW98" s="165"/>
      <c r="AX98" s="245"/>
      <c r="AY98" s="246"/>
    </row>
    <row r="99" spans="1:51" ht="12.75" customHeight="1" x14ac:dyDescent="0.25">
      <c r="A99" s="171">
        <v>1067</v>
      </c>
      <c r="B99" s="241">
        <v>93</v>
      </c>
      <c r="C99" s="242" t="s">
        <v>1354</v>
      </c>
      <c r="D99" s="156">
        <f>SUM(E99:L99)</f>
        <v>3359.5</v>
      </c>
      <c r="E99" s="161">
        <v>2477</v>
      </c>
      <c r="F99" s="161">
        <v>0</v>
      </c>
      <c r="G99" s="161">
        <v>0</v>
      </c>
      <c r="H99" s="161">
        <v>0</v>
      </c>
      <c r="I99" s="161">
        <v>0</v>
      </c>
      <c r="J99" s="161">
        <v>0</v>
      </c>
      <c r="K99" s="161">
        <v>882.5</v>
      </c>
      <c r="L99" s="243">
        <v>0</v>
      </c>
      <c r="M99" s="172">
        <f>SUM(N99:U99)</f>
        <v>3359.5</v>
      </c>
      <c r="N99" s="161">
        <v>2477</v>
      </c>
      <c r="O99" s="161">
        <v>0</v>
      </c>
      <c r="P99" s="161">
        <v>0</v>
      </c>
      <c r="Q99" s="161">
        <v>0</v>
      </c>
      <c r="R99" s="161">
        <v>0</v>
      </c>
      <c r="S99" s="161">
        <v>0</v>
      </c>
      <c r="T99" s="161">
        <v>882.5</v>
      </c>
      <c r="U99" s="243">
        <v>0</v>
      </c>
      <c r="V99" s="172">
        <f>SUM(W99:AD99)</f>
        <v>3359.5</v>
      </c>
      <c r="W99" s="161">
        <v>2477</v>
      </c>
      <c r="X99" s="161">
        <v>0</v>
      </c>
      <c r="Y99" s="161">
        <v>0</v>
      </c>
      <c r="Z99" s="161">
        <v>0</v>
      </c>
      <c r="AA99" s="161">
        <v>0</v>
      </c>
      <c r="AB99" s="161">
        <v>0</v>
      </c>
      <c r="AC99" s="161">
        <v>882.5</v>
      </c>
      <c r="AD99" s="243">
        <v>0</v>
      </c>
      <c r="AE99" s="156">
        <f t="shared" si="74"/>
        <v>0</v>
      </c>
      <c r="AF99" s="161">
        <f t="shared" si="74"/>
        <v>0</v>
      </c>
      <c r="AG99" s="161">
        <f t="shared" si="74"/>
        <v>0</v>
      </c>
      <c r="AH99" s="161">
        <f t="shared" si="74"/>
        <v>0</v>
      </c>
      <c r="AI99" s="161">
        <f t="shared" si="74"/>
        <v>0</v>
      </c>
      <c r="AJ99" s="161">
        <f t="shared" si="74"/>
        <v>0</v>
      </c>
      <c r="AK99" s="161">
        <f t="shared" si="74"/>
        <v>0</v>
      </c>
      <c r="AL99" s="161">
        <f t="shared" si="74"/>
        <v>0</v>
      </c>
      <c r="AM99" s="162">
        <f t="shared" si="74"/>
        <v>0</v>
      </c>
      <c r="AN99" s="156">
        <f t="shared" si="75"/>
        <v>100</v>
      </c>
      <c r="AO99" s="161">
        <f t="shared" si="75"/>
        <v>100</v>
      </c>
      <c r="AP99" s="161">
        <f t="shared" si="75"/>
        <v>0</v>
      </c>
      <c r="AQ99" s="161">
        <f t="shared" si="75"/>
        <v>0</v>
      </c>
      <c r="AR99" s="161">
        <f t="shared" si="75"/>
        <v>0</v>
      </c>
      <c r="AS99" s="161">
        <f t="shared" si="75"/>
        <v>0</v>
      </c>
      <c r="AT99" s="161">
        <f t="shared" si="75"/>
        <v>0</v>
      </c>
      <c r="AU99" s="161">
        <f t="shared" si="75"/>
        <v>100</v>
      </c>
      <c r="AV99" s="162">
        <f t="shared" si="75"/>
        <v>0</v>
      </c>
      <c r="AW99" s="165"/>
      <c r="AX99" s="245"/>
      <c r="AY99" s="246"/>
    </row>
    <row r="100" spans="1:51" ht="12.75" customHeight="1" x14ac:dyDescent="0.25">
      <c r="A100" s="171">
        <v>1068</v>
      </c>
      <c r="B100" s="241">
        <v>90</v>
      </c>
      <c r="C100" s="242" t="s">
        <v>1355</v>
      </c>
      <c r="D100" s="156">
        <f t="shared" si="82"/>
        <v>1894.9</v>
      </c>
      <c r="E100" s="161">
        <v>1560.4</v>
      </c>
      <c r="F100" s="161">
        <v>0</v>
      </c>
      <c r="G100" s="161">
        <v>0</v>
      </c>
      <c r="H100" s="161">
        <v>0</v>
      </c>
      <c r="I100" s="161">
        <v>0</v>
      </c>
      <c r="J100" s="161">
        <v>112</v>
      </c>
      <c r="K100" s="161">
        <v>222.5</v>
      </c>
      <c r="L100" s="243">
        <v>0</v>
      </c>
      <c r="M100" s="172">
        <f t="shared" si="83"/>
        <v>1894.9</v>
      </c>
      <c r="N100" s="161">
        <v>1560.4</v>
      </c>
      <c r="O100" s="161">
        <v>0</v>
      </c>
      <c r="P100" s="161">
        <v>0</v>
      </c>
      <c r="Q100" s="161">
        <v>0</v>
      </c>
      <c r="R100" s="161">
        <v>0</v>
      </c>
      <c r="S100" s="161">
        <v>112</v>
      </c>
      <c r="T100" s="161">
        <v>222.5</v>
      </c>
      <c r="U100" s="243">
        <v>0</v>
      </c>
      <c r="V100" s="172">
        <f t="shared" si="84"/>
        <v>1837.69</v>
      </c>
      <c r="W100" s="161">
        <v>1503.19</v>
      </c>
      <c r="X100" s="161">
        <v>0</v>
      </c>
      <c r="Y100" s="161">
        <v>0</v>
      </c>
      <c r="Z100" s="161">
        <v>0</v>
      </c>
      <c r="AA100" s="161">
        <v>0</v>
      </c>
      <c r="AB100" s="161">
        <v>112</v>
      </c>
      <c r="AC100" s="161">
        <v>222.5</v>
      </c>
      <c r="AD100" s="243">
        <v>0</v>
      </c>
      <c r="AE100" s="156">
        <f t="shared" si="74"/>
        <v>-57.210000000000036</v>
      </c>
      <c r="AF100" s="161">
        <f t="shared" si="74"/>
        <v>-57.210000000000036</v>
      </c>
      <c r="AG100" s="161">
        <f t="shared" si="74"/>
        <v>0</v>
      </c>
      <c r="AH100" s="161">
        <f t="shared" si="74"/>
        <v>0</v>
      </c>
      <c r="AI100" s="161">
        <f t="shared" si="74"/>
        <v>0</v>
      </c>
      <c r="AJ100" s="161">
        <f t="shared" si="74"/>
        <v>0</v>
      </c>
      <c r="AK100" s="161">
        <f t="shared" si="74"/>
        <v>0</v>
      </c>
      <c r="AL100" s="161">
        <f t="shared" si="74"/>
        <v>0</v>
      </c>
      <c r="AM100" s="162">
        <f t="shared" si="74"/>
        <v>0</v>
      </c>
      <c r="AN100" s="156">
        <f t="shared" si="75"/>
        <v>96.980843316269983</v>
      </c>
      <c r="AO100" s="161">
        <f t="shared" si="75"/>
        <v>96.333632401948222</v>
      </c>
      <c r="AP100" s="161">
        <f t="shared" si="75"/>
        <v>0</v>
      </c>
      <c r="AQ100" s="161">
        <f t="shared" si="75"/>
        <v>0</v>
      </c>
      <c r="AR100" s="161">
        <f t="shared" si="75"/>
        <v>0</v>
      </c>
      <c r="AS100" s="161">
        <f t="shared" si="75"/>
        <v>0</v>
      </c>
      <c r="AT100" s="161">
        <f t="shared" si="75"/>
        <v>100</v>
      </c>
      <c r="AU100" s="161">
        <f t="shared" si="75"/>
        <v>100</v>
      </c>
      <c r="AV100" s="162">
        <f t="shared" si="75"/>
        <v>0</v>
      </c>
      <c r="AW100" s="165"/>
      <c r="AX100" s="245"/>
      <c r="AY100" s="246"/>
    </row>
    <row r="101" spans="1:51" ht="12.75" customHeight="1" x14ac:dyDescent="0.25">
      <c r="A101" s="171">
        <v>1069</v>
      </c>
      <c r="B101" s="241">
        <v>91</v>
      </c>
      <c r="C101" s="242" t="s">
        <v>1356</v>
      </c>
      <c r="D101" s="156">
        <f t="shared" si="82"/>
        <v>2717.1000000000004</v>
      </c>
      <c r="E101" s="161">
        <v>2305.3000000000002</v>
      </c>
      <c r="F101" s="161">
        <v>0</v>
      </c>
      <c r="G101" s="161">
        <v>0</v>
      </c>
      <c r="H101" s="161">
        <v>0</v>
      </c>
      <c r="I101" s="161">
        <v>0</v>
      </c>
      <c r="J101" s="161">
        <v>0</v>
      </c>
      <c r="K101" s="161">
        <v>411.8</v>
      </c>
      <c r="L101" s="243">
        <v>0</v>
      </c>
      <c r="M101" s="172">
        <f t="shared" si="83"/>
        <v>2717.1000000000004</v>
      </c>
      <c r="N101" s="161">
        <v>2305.3000000000002</v>
      </c>
      <c r="O101" s="161">
        <v>0</v>
      </c>
      <c r="P101" s="161">
        <v>0</v>
      </c>
      <c r="Q101" s="161">
        <v>0</v>
      </c>
      <c r="R101" s="161">
        <v>0</v>
      </c>
      <c r="S101" s="161">
        <v>0</v>
      </c>
      <c r="T101" s="161">
        <v>411.8</v>
      </c>
      <c r="U101" s="243">
        <v>0</v>
      </c>
      <c r="V101" s="172">
        <f t="shared" si="84"/>
        <v>2560.8465999999999</v>
      </c>
      <c r="W101" s="161">
        <v>2149.1462999999999</v>
      </c>
      <c r="X101" s="161">
        <v>0</v>
      </c>
      <c r="Y101" s="161">
        <v>0</v>
      </c>
      <c r="Z101" s="161">
        <v>0</v>
      </c>
      <c r="AA101" s="161">
        <v>0</v>
      </c>
      <c r="AB101" s="161">
        <v>0</v>
      </c>
      <c r="AC101" s="161">
        <v>411.70030000000003</v>
      </c>
      <c r="AD101" s="243">
        <v>0</v>
      </c>
      <c r="AE101" s="156">
        <f t="shared" si="74"/>
        <v>-156.25340000000051</v>
      </c>
      <c r="AF101" s="161">
        <f t="shared" si="74"/>
        <v>-156.1537000000003</v>
      </c>
      <c r="AG101" s="161">
        <f t="shared" si="74"/>
        <v>0</v>
      </c>
      <c r="AH101" s="161">
        <f t="shared" si="74"/>
        <v>0</v>
      </c>
      <c r="AI101" s="161">
        <f t="shared" si="74"/>
        <v>0</v>
      </c>
      <c r="AJ101" s="161">
        <f t="shared" si="74"/>
        <v>0</v>
      </c>
      <c r="AK101" s="161">
        <f t="shared" si="74"/>
        <v>0</v>
      </c>
      <c r="AL101" s="161">
        <f t="shared" si="74"/>
        <v>-9.9699999999984357E-2</v>
      </c>
      <c r="AM101" s="162">
        <f t="shared" si="74"/>
        <v>0</v>
      </c>
      <c r="AN101" s="156">
        <f t="shared" si="75"/>
        <v>94.249258400500509</v>
      </c>
      <c r="AO101" s="161">
        <f t="shared" si="75"/>
        <v>93.226317615928494</v>
      </c>
      <c r="AP101" s="161">
        <f t="shared" si="75"/>
        <v>0</v>
      </c>
      <c r="AQ101" s="161">
        <f t="shared" si="75"/>
        <v>0</v>
      </c>
      <c r="AR101" s="161">
        <f t="shared" si="75"/>
        <v>0</v>
      </c>
      <c r="AS101" s="161">
        <f t="shared" si="75"/>
        <v>0</v>
      </c>
      <c r="AT101" s="161">
        <f t="shared" si="75"/>
        <v>0</v>
      </c>
      <c r="AU101" s="161">
        <f t="shared" si="75"/>
        <v>99.975789218067021</v>
      </c>
      <c r="AV101" s="162">
        <f t="shared" si="75"/>
        <v>0</v>
      </c>
      <c r="AW101" s="165"/>
      <c r="AX101" s="245"/>
      <c r="AY101" s="246"/>
    </row>
    <row r="102" spans="1:51" ht="12.75" customHeight="1" x14ac:dyDescent="0.25">
      <c r="A102" s="171">
        <v>1070</v>
      </c>
      <c r="B102" s="241">
        <v>94</v>
      </c>
      <c r="C102" s="242" t="s">
        <v>1357</v>
      </c>
      <c r="D102" s="156">
        <f t="shared" si="82"/>
        <v>1331.6</v>
      </c>
      <c r="E102" s="161">
        <v>1043</v>
      </c>
      <c r="F102" s="161">
        <v>0</v>
      </c>
      <c r="G102" s="161">
        <v>0</v>
      </c>
      <c r="H102" s="161">
        <v>0</v>
      </c>
      <c r="I102" s="161">
        <v>0</v>
      </c>
      <c r="J102" s="161">
        <v>112</v>
      </c>
      <c r="K102" s="161">
        <v>176.6</v>
      </c>
      <c r="L102" s="243">
        <v>0</v>
      </c>
      <c r="M102" s="172">
        <f t="shared" si="83"/>
        <v>1331.6</v>
      </c>
      <c r="N102" s="161">
        <v>1043</v>
      </c>
      <c r="O102" s="161">
        <v>0</v>
      </c>
      <c r="P102" s="161">
        <v>0</v>
      </c>
      <c r="Q102" s="161">
        <v>0</v>
      </c>
      <c r="R102" s="161">
        <v>0</v>
      </c>
      <c r="S102" s="161">
        <v>112</v>
      </c>
      <c r="T102" s="161">
        <v>176.6</v>
      </c>
      <c r="U102" s="243">
        <v>0</v>
      </c>
      <c r="V102" s="172">
        <f t="shared" si="84"/>
        <v>1166.0974999999999</v>
      </c>
      <c r="W102" s="161">
        <v>877.54639999999995</v>
      </c>
      <c r="X102" s="161">
        <v>0</v>
      </c>
      <c r="Y102" s="161">
        <v>0</v>
      </c>
      <c r="Z102" s="161">
        <v>0</v>
      </c>
      <c r="AA102" s="161">
        <v>0</v>
      </c>
      <c r="AB102" s="161">
        <v>112</v>
      </c>
      <c r="AC102" s="161">
        <v>176.55109999999999</v>
      </c>
      <c r="AD102" s="243">
        <v>0</v>
      </c>
      <c r="AE102" s="156">
        <f t="shared" si="74"/>
        <v>-165.50250000000005</v>
      </c>
      <c r="AF102" s="161">
        <f t="shared" si="74"/>
        <v>-165.45360000000005</v>
      </c>
      <c r="AG102" s="161">
        <f t="shared" si="74"/>
        <v>0</v>
      </c>
      <c r="AH102" s="161">
        <f t="shared" si="74"/>
        <v>0</v>
      </c>
      <c r="AI102" s="161">
        <f t="shared" si="74"/>
        <v>0</v>
      </c>
      <c r="AJ102" s="161">
        <f t="shared" si="74"/>
        <v>0</v>
      </c>
      <c r="AK102" s="161">
        <f t="shared" si="74"/>
        <v>0</v>
      </c>
      <c r="AL102" s="161">
        <f t="shared" si="74"/>
        <v>-4.8900000000003274E-2</v>
      </c>
      <c r="AM102" s="162">
        <f t="shared" si="74"/>
        <v>0</v>
      </c>
      <c r="AN102" s="156">
        <f t="shared" si="75"/>
        <v>87.57115500150195</v>
      </c>
      <c r="AO102" s="161">
        <f t="shared" si="75"/>
        <v>84.136759348034502</v>
      </c>
      <c r="AP102" s="161">
        <f t="shared" si="75"/>
        <v>0</v>
      </c>
      <c r="AQ102" s="161">
        <f t="shared" si="75"/>
        <v>0</v>
      </c>
      <c r="AR102" s="161">
        <f t="shared" si="75"/>
        <v>0</v>
      </c>
      <c r="AS102" s="161">
        <f t="shared" si="75"/>
        <v>0</v>
      </c>
      <c r="AT102" s="161">
        <f t="shared" si="75"/>
        <v>100</v>
      </c>
      <c r="AU102" s="161">
        <f t="shared" si="75"/>
        <v>99.972310305775764</v>
      </c>
      <c r="AV102" s="162">
        <f t="shared" si="75"/>
        <v>0</v>
      </c>
      <c r="AW102" s="165"/>
      <c r="AX102" s="245"/>
      <c r="AY102" s="246"/>
    </row>
    <row r="103" spans="1:51" ht="12.75" customHeight="1" x14ac:dyDescent="0.25">
      <c r="A103" s="171">
        <v>1071</v>
      </c>
      <c r="B103" s="241">
        <v>95</v>
      </c>
      <c r="C103" s="242" t="s">
        <v>1358</v>
      </c>
      <c r="D103" s="156">
        <f t="shared" si="82"/>
        <v>1846</v>
      </c>
      <c r="E103" s="161">
        <v>1285.2</v>
      </c>
      <c r="F103" s="161">
        <v>0</v>
      </c>
      <c r="G103" s="161">
        <v>0</v>
      </c>
      <c r="H103" s="161">
        <v>0</v>
      </c>
      <c r="I103" s="161">
        <v>0</v>
      </c>
      <c r="J103" s="161">
        <v>300</v>
      </c>
      <c r="K103" s="161">
        <v>260.8</v>
      </c>
      <c r="L103" s="243">
        <v>0</v>
      </c>
      <c r="M103" s="172">
        <f t="shared" si="83"/>
        <v>2185.1</v>
      </c>
      <c r="N103" s="161">
        <v>1624.3</v>
      </c>
      <c r="O103" s="161">
        <v>0</v>
      </c>
      <c r="P103" s="161">
        <v>0</v>
      </c>
      <c r="Q103" s="161">
        <v>0</v>
      </c>
      <c r="R103" s="161">
        <v>0</v>
      </c>
      <c r="S103" s="161">
        <v>300</v>
      </c>
      <c r="T103" s="161">
        <v>260.8</v>
      </c>
      <c r="U103" s="243">
        <v>0</v>
      </c>
      <c r="V103" s="172">
        <f t="shared" si="84"/>
        <v>2175.8143999999998</v>
      </c>
      <c r="W103" s="161">
        <v>1624.3</v>
      </c>
      <c r="X103" s="161">
        <v>0</v>
      </c>
      <c r="Y103" s="161">
        <v>0</v>
      </c>
      <c r="Z103" s="161">
        <v>0</v>
      </c>
      <c r="AA103" s="161">
        <v>0</v>
      </c>
      <c r="AB103" s="161">
        <v>300</v>
      </c>
      <c r="AC103" s="161">
        <v>251.51439999999999</v>
      </c>
      <c r="AD103" s="243">
        <v>0</v>
      </c>
      <c r="AE103" s="156">
        <f t="shared" si="74"/>
        <v>-9.2856000000001586</v>
      </c>
      <c r="AF103" s="161">
        <f t="shared" si="74"/>
        <v>0</v>
      </c>
      <c r="AG103" s="161">
        <f t="shared" si="74"/>
        <v>0</v>
      </c>
      <c r="AH103" s="161">
        <f t="shared" si="74"/>
        <v>0</v>
      </c>
      <c r="AI103" s="161">
        <f t="shared" si="74"/>
        <v>0</v>
      </c>
      <c r="AJ103" s="161">
        <f t="shared" si="74"/>
        <v>0</v>
      </c>
      <c r="AK103" s="161">
        <f t="shared" si="74"/>
        <v>0</v>
      </c>
      <c r="AL103" s="161">
        <f t="shared" si="74"/>
        <v>-9.2856000000000165</v>
      </c>
      <c r="AM103" s="162">
        <f t="shared" si="74"/>
        <v>0</v>
      </c>
      <c r="AN103" s="156">
        <f t="shared" si="75"/>
        <v>99.575049196833092</v>
      </c>
      <c r="AO103" s="161">
        <f t="shared" si="75"/>
        <v>100</v>
      </c>
      <c r="AP103" s="161">
        <f t="shared" si="75"/>
        <v>0</v>
      </c>
      <c r="AQ103" s="161">
        <f t="shared" si="75"/>
        <v>0</v>
      </c>
      <c r="AR103" s="161">
        <f t="shared" si="75"/>
        <v>0</v>
      </c>
      <c r="AS103" s="161">
        <f t="shared" si="75"/>
        <v>0</v>
      </c>
      <c r="AT103" s="161">
        <f t="shared" si="75"/>
        <v>100</v>
      </c>
      <c r="AU103" s="161">
        <f t="shared" si="75"/>
        <v>96.439570552147231</v>
      </c>
      <c r="AV103" s="162">
        <f t="shared" si="75"/>
        <v>0</v>
      </c>
      <c r="AW103" s="165"/>
      <c r="AX103" s="245"/>
      <c r="AY103" s="246"/>
    </row>
    <row r="104" spans="1:51" ht="12.75" customHeight="1" x14ac:dyDescent="0.25">
      <c r="A104" s="171">
        <v>1072</v>
      </c>
      <c r="B104" s="241">
        <v>96</v>
      </c>
      <c r="C104" s="242" t="s">
        <v>1359</v>
      </c>
      <c r="D104" s="156">
        <f t="shared" si="82"/>
        <v>3117.2999999999997</v>
      </c>
      <c r="E104" s="161">
        <v>2258.1</v>
      </c>
      <c r="F104" s="161">
        <v>0</v>
      </c>
      <c r="G104" s="161">
        <v>0</v>
      </c>
      <c r="H104" s="161">
        <v>0</v>
      </c>
      <c r="I104" s="161">
        <v>0</v>
      </c>
      <c r="J104" s="161">
        <v>386.2</v>
      </c>
      <c r="K104" s="161">
        <v>473</v>
      </c>
      <c r="L104" s="243">
        <v>0</v>
      </c>
      <c r="M104" s="172">
        <f t="shared" si="83"/>
        <v>3117.2999999999997</v>
      </c>
      <c r="N104" s="161">
        <v>2258.1</v>
      </c>
      <c r="O104" s="161">
        <v>0</v>
      </c>
      <c r="P104" s="161">
        <v>0</v>
      </c>
      <c r="Q104" s="161">
        <v>0</v>
      </c>
      <c r="R104" s="161">
        <v>0</v>
      </c>
      <c r="S104" s="161">
        <v>386.2</v>
      </c>
      <c r="T104" s="161">
        <v>473</v>
      </c>
      <c r="U104" s="243">
        <v>0</v>
      </c>
      <c r="V104" s="172">
        <f t="shared" si="84"/>
        <v>2591.6370999999999</v>
      </c>
      <c r="W104" s="161">
        <v>1732.4371000000001</v>
      </c>
      <c r="X104" s="161">
        <v>0</v>
      </c>
      <c r="Y104" s="161">
        <v>0</v>
      </c>
      <c r="Z104" s="161">
        <v>0</v>
      </c>
      <c r="AA104" s="161">
        <v>0</v>
      </c>
      <c r="AB104" s="161">
        <v>386.2</v>
      </c>
      <c r="AC104" s="161">
        <v>473</v>
      </c>
      <c r="AD104" s="243">
        <v>0</v>
      </c>
      <c r="AE104" s="156">
        <f t="shared" si="74"/>
        <v>-525.66289999999981</v>
      </c>
      <c r="AF104" s="161">
        <f t="shared" si="74"/>
        <v>-525.66289999999981</v>
      </c>
      <c r="AG104" s="161">
        <f t="shared" si="74"/>
        <v>0</v>
      </c>
      <c r="AH104" s="161">
        <f t="shared" si="74"/>
        <v>0</v>
      </c>
      <c r="AI104" s="161">
        <f t="shared" si="74"/>
        <v>0</v>
      </c>
      <c r="AJ104" s="161">
        <f t="shared" si="74"/>
        <v>0</v>
      </c>
      <c r="AK104" s="161">
        <f t="shared" si="74"/>
        <v>0</v>
      </c>
      <c r="AL104" s="161">
        <f t="shared" si="74"/>
        <v>0</v>
      </c>
      <c r="AM104" s="162">
        <f t="shared" si="74"/>
        <v>0</v>
      </c>
      <c r="AN104" s="156">
        <f t="shared" si="75"/>
        <v>83.137237352837403</v>
      </c>
      <c r="AO104" s="161">
        <f t="shared" si="75"/>
        <v>76.721008812718665</v>
      </c>
      <c r="AP104" s="161">
        <f t="shared" si="75"/>
        <v>0</v>
      </c>
      <c r="AQ104" s="161">
        <f t="shared" si="75"/>
        <v>0</v>
      </c>
      <c r="AR104" s="161">
        <f t="shared" si="75"/>
        <v>0</v>
      </c>
      <c r="AS104" s="161">
        <f t="shared" si="75"/>
        <v>0</v>
      </c>
      <c r="AT104" s="161">
        <f t="shared" si="75"/>
        <v>100</v>
      </c>
      <c r="AU104" s="161">
        <f t="shared" si="75"/>
        <v>100</v>
      </c>
      <c r="AV104" s="162">
        <f t="shared" si="75"/>
        <v>0</v>
      </c>
      <c r="AW104" s="165"/>
      <c r="AX104" s="245"/>
      <c r="AY104" s="246"/>
    </row>
    <row r="105" spans="1:51" ht="12.75" customHeight="1" x14ac:dyDescent="0.25">
      <c r="A105" s="171">
        <v>1073</v>
      </c>
      <c r="B105" s="241">
        <v>97</v>
      </c>
      <c r="C105" s="242" t="s">
        <v>1360</v>
      </c>
      <c r="D105" s="156">
        <f t="shared" si="82"/>
        <v>1262.0999999999999</v>
      </c>
      <c r="E105" s="161">
        <v>1082</v>
      </c>
      <c r="F105" s="161">
        <v>0</v>
      </c>
      <c r="G105" s="161">
        <v>0</v>
      </c>
      <c r="H105" s="161">
        <v>0</v>
      </c>
      <c r="I105" s="161">
        <v>0</v>
      </c>
      <c r="J105" s="161">
        <v>0</v>
      </c>
      <c r="K105" s="161">
        <v>180.1</v>
      </c>
      <c r="L105" s="243">
        <v>0</v>
      </c>
      <c r="M105" s="172">
        <f t="shared" si="83"/>
        <v>1262.0999999999999</v>
      </c>
      <c r="N105" s="161">
        <v>1082</v>
      </c>
      <c r="O105" s="161">
        <v>0</v>
      </c>
      <c r="P105" s="161">
        <v>0</v>
      </c>
      <c r="Q105" s="161">
        <v>0</v>
      </c>
      <c r="R105" s="161">
        <v>0</v>
      </c>
      <c r="S105" s="161">
        <v>0</v>
      </c>
      <c r="T105" s="161">
        <v>180.1</v>
      </c>
      <c r="U105" s="243">
        <v>0</v>
      </c>
      <c r="V105" s="172">
        <f t="shared" si="84"/>
        <v>1262.0945999999999</v>
      </c>
      <c r="W105" s="161">
        <v>1081.9992</v>
      </c>
      <c r="X105" s="161">
        <v>0</v>
      </c>
      <c r="Y105" s="161">
        <v>0</v>
      </c>
      <c r="Z105" s="161">
        <v>0</v>
      </c>
      <c r="AA105" s="161">
        <v>0</v>
      </c>
      <c r="AB105" s="161">
        <v>0</v>
      </c>
      <c r="AC105" s="161">
        <v>180.09540000000001</v>
      </c>
      <c r="AD105" s="243">
        <v>0</v>
      </c>
      <c r="AE105" s="156">
        <f t="shared" si="74"/>
        <v>-5.4000000000087311E-3</v>
      </c>
      <c r="AF105" s="161">
        <f t="shared" si="74"/>
        <v>-8.0000000002655725E-4</v>
      </c>
      <c r="AG105" s="161">
        <f t="shared" si="74"/>
        <v>0</v>
      </c>
      <c r="AH105" s="161">
        <f t="shared" si="74"/>
        <v>0</v>
      </c>
      <c r="AI105" s="161">
        <f t="shared" si="74"/>
        <v>0</v>
      </c>
      <c r="AJ105" s="161">
        <f t="shared" si="74"/>
        <v>0</v>
      </c>
      <c r="AK105" s="161">
        <f t="shared" si="74"/>
        <v>0</v>
      </c>
      <c r="AL105" s="161">
        <f t="shared" si="74"/>
        <v>-4.5999999999821739E-3</v>
      </c>
      <c r="AM105" s="162">
        <f t="shared" si="74"/>
        <v>0</v>
      </c>
      <c r="AN105" s="156">
        <f t="shared" si="75"/>
        <v>99.999572141668651</v>
      </c>
      <c r="AO105" s="161">
        <f t="shared" si="75"/>
        <v>99.999926062846583</v>
      </c>
      <c r="AP105" s="161">
        <f t="shared" si="75"/>
        <v>0</v>
      </c>
      <c r="AQ105" s="161">
        <f t="shared" si="75"/>
        <v>0</v>
      </c>
      <c r="AR105" s="161">
        <f t="shared" si="75"/>
        <v>0</v>
      </c>
      <c r="AS105" s="161">
        <f t="shared" si="75"/>
        <v>0</v>
      </c>
      <c r="AT105" s="161">
        <f t="shared" si="75"/>
        <v>0</v>
      </c>
      <c r="AU105" s="161">
        <f t="shared" si="75"/>
        <v>99.997445863409226</v>
      </c>
      <c r="AV105" s="162">
        <f t="shared" si="75"/>
        <v>0</v>
      </c>
      <c r="AW105" s="165"/>
      <c r="AX105" s="245"/>
      <c r="AY105" s="246"/>
    </row>
    <row r="106" spans="1:51" ht="12.75" customHeight="1" x14ac:dyDescent="0.25">
      <c r="A106" s="171">
        <v>1074</v>
      </c>
      <c r="B106" s="241">
        <v>98</v>
      </c>
      <c r="C106" s="242" t="s">
        <v>1361</v>
      </c>
      <c r="D106" s="156">
        <f t="shared" si="82"/>
        <v>1593.8999999999999</v>
      </c>
      <c r="E106" s="161">
        <v>1371.3</v>
      </c>
      <c r="F106" s="161">
        <v>0</v>
      </c>
      <c r="G106" s="161">
        <v>0</v>
      </c>
      <c r="H106" s="161">
        <v>0</v>
      </c>
      <c r="I106" s="161">
        <v>0</v>
      </c>
      <c r="J106" s="161">
        <v>112</v>
      </c>
      <c r="K106" s="161">
        <v>110.6</v>
      </c>
      <c r="L106" s="243">
        <v>0</v>
      </c>
      <c r="M106" s="172">
        <f t="shared" si="83"/>
        <v>1593.8999999999999</v>
      </c>
      <c r="N106" s="161">
        <v>1371.3</v>
      </c>
      <c r="O106" s="161">
        <v>0</v>
      </c>
      <c r="P106" s="161">
        <v>0</v>
      </c>
      <c r="Q106" s="161">
        <v>0</v>
      </c>
      <c r="R106" s="161">
        <v>0</v>
      </c>
      <c r="S106" s="161">
        <v>112</v>
      </c>
      <c r="T106" s="161">
        <v>110.6</v>
      </c>
      <c r="U106" s="243">
        <v>0</v>
      </c>
      <c r="V106" s="172">
        <f t="shared" si="84"/>
        <v>1519.1487999999999</v>
      </c>
      <c r="W106" s="161">
        <v>1296.6687999999999</v>
      </c>
      <c r="X106" s="161">
        <v>0</v>
      </c>
      <c r="Y106" s="161">
        <v>0</v>
      </c>
      <c r="Z106" s="161">
        <v>0</v>
      </c>
      <c r="AA106" s="161">
        <v>0</v>
      </c>
      <c r="AB106" s="161">
        <v>112</v>
      </c>
      <c r="AC106" s="161">
        <v>110.48</v>
      </c>
      <c r="AD106" s="243">
        <v>0</v>
      </c>
      <c r="AE106" s="156">
        <f t="shared" si="74"/>
        <v>-74.751199999999926</v>
      </c>
      <c r="AF106" s="161">
        <f t="shared" si="74"/>
        <v>-74.631200000000035</v>
      </c>
      <c r="AG106" s="161">
        <f t="shared" si="74"/>
        <v>0</v>
      </c>
      <c r="AH106" s="161">
        <f t="shared" si="74"/>
        <v>0</v>
      </c>
      <c r="AI106" s="161">
        <f t="shared" si="74"/>
        <v>0</v>
      </c>
      <c r="AJ106" s="161">
        <f t="shared" si="74"/>
        <v>0</v>
      </c>
      <c r="AK106" s="161">
        <f t="shared" si="74"/>
        <v>0</v>
      </c>
      <c r="AL106" s="161">
        <f t="shared" si="74"/>
        <v>-0.11999999999999034</v>
      </c>
      <c r="AM106" s="162">
        <f t="shared" si="74"/>
        <v>0</v>
      </c>
      <c r="AN106" s="156">
        <f t="shared" si="75"/>
        <v>95.310170023213502</v>
      </c>
      <c r="AO106" s="161">
        <f t="shared" si="75"/>
        <v>94.5576314446146</v>
      </c>
      <c r="AP106" s="161">
        <f t="shared" si="75"/>
        <v>0</v>
      </c>
      <c r="AQ106" s="161">
        <f t="shared" si="75"/>
        <v>0</v>
      </c>
      <c r="AR106" s="161">
        <f t="shared" si="75"/>
        <v>0</v>
      </c>
      <c r="AS106" s="161">
        <f t="shared" si="75"/>
        <v>0</v>
      </c>
      <c r="AT106" s="161">
        <f t="shared" si="75"/>
        <v>100</v>
      </c>
      <c r="AU106" s="161">
        <f t="shared" si="75"/>
        <v>99.89150090415913</v>
      </c>
      <c r="AV106" s="162">
        <f t="shared" si="75"/>
        <v>0</v>
      </c>
      <c r="AW106" s="165"/>
      <c r="AX106" s="245"/>
      <c r="AY106" s="246"/>
    </row>
    <row r="107" spans="1:51" ht="12.75" customHeight="1" x14ac:dyDescent="0.25">
      <c r="A107" s="171">
        <v>1075</v>
      </c>
      <c r="B107" s="241">
        <v>99</v>
      </c>
      <c r="C107" s="242" t="s">
        <v>1362</v>
      </c>
      <c r="D107" s="156">
        <f t="shared" si="82"/>
        <v>6776.2000000000007</v>
      </c>
      <c r="E107" s="161">
        <v>5804.8</v>
      </c>
      <c r="F107" s="161">
        <v>0</v>
      </c>
      <c r="G107" s="161">
        <v>457.3</v>
      </c>
      <c r="H107" s="161">
        <v>0</v>
      </c>
      <c r="I107" s="161">
        <v>0</v>
      </c>
      <c r="J107" s="161">
        <v>0</v>
      </c>
      <c r="K107" s="161">
        <v>514.1</v>
      </c>
      <c r="L107" s="243">
        <v>0</v>
      </c>
      <c r="M107" s="172">
        <f t="shared" si="83"/>
        <v>6815.8</v>
      </c>
      <c r="N107" s="161">
        <v>5844.4</v>
      </c>
      <c r="O107" s="161">
        <v>0</v>
      </c>
      <c r="P107" s="161">
        <v>457.3</v>
      </c>
      <c r="Q107" s="161">
        <v>0</v>
      </c>
      <c r="R107" s="161">
        <v>0</v>
      </c>
      <c r="S107" s="161">
        <v>0</v>
      </c>
      <c r="T107" s="161">
        <v>514.1</v>
      </c>
      <c r="U107" s="243">
        <v>0</v>
      </c>
      <c r="V107" s="172">
        <f t="shared" si="84"/>
        <v>6620.3896000000004</v>
      </c>
      <c r="W107" s="161">
        <v>5666.0424000000003</v>
      </c>
      <c r="X107" s="161">
        <v>0</v>
      </c>
      <c r="Y107" s="161">
        <v>441.35019999999997</v>
      </c>
      <c r="Z107" s="161">
        <v>0</v>
      </c>
      <c r="AA107" s="161">
        <v>0</v>
      </c>
      <c r="AB107" s="161">
        <v>0</v>
      </c>
      <c r="AC107" s="161">
        <v>512.99699999999996</v>
      </c>
      <c r="AD107" s="243">
        <v>0</v>
      </c>
      <c r="AE107" s="156">
        <f t="shared" si="74"/>
        <v>-195.41039999999975</v>
      </c>
      <c r="AF107" s="161">
        <f t="shared" si="74"/>
        <v>-178.35759999999937</v>
      </c>
      <c r="AG107" s="161">
        <f t="shared" si="74"/>
        <v>0</v>
      </c>
      <c r="AH107" s="161">
        <f t="shared" si="74"/>
        <v>-15.949800000000039</v>
      </c>
      <c r="AI107" s="161">
        <f t="shared" si="74"/>
        <v>0</v>
      </c>
      <c r="AJ107" s="161">
        <f t="shared" si="74"/>
        <v>0</v>
      </c>
      <c r="AK107" s="161">
        <f t="shared" si="74"/>
        <v>0</v>
      </c>
      <c r="AL107" s="161">
        <f t="shared" si="74"/>
        <v>-1.1030000000000655</v>
      </c>
      <c r="AM107" s="162">
        <f t="shared" si="74"/>
        <v>0</v>
      </c>
      <c r="AN107" s="156">
        <f t="shared" si="75"/>
        <v>97.132979254086095</v>
      </c>
      <c r="AO107" s="161">
        <f t="shared" si="75"/>
        <v>96.94823078502499</v>
      </c>
      <c r="AP107" s="161">
        <f t="shared" si="75"/>
        <v>0</v>
      </c>
      <c r="AQ107" s="161">
        <f t="shared" si="75"/>
        <v>96.512180188060341</v>
      </c>
      <c r="AR107" s="161">
        <f t="shared" si="75"/>
        <v>0</v>
      </c>
      <c r="AS107" s="161">
        <f t="shared" si="75"/>
        <v>0</v>
      </c>
      <c r="AT107" s="161">
        <f t="shared" si="75"/>
        <v>0</v>
      </c>
      <c r="AU107" s="161">
        <f t="shared" si="75"/>
        <v>99.785450301497747</v>
      </c>
      <c r="AV107" s="162">
        <f t="shared" si="75"/>
        <v>0</v>
      </c>
      <c r="AW107" s="165"/>
      <c r="AX107" s="245"/>
      <c r="AY107" s="246"/>
    </row>
    <row r="108" spans="1:51" ht="12.75" customHeight="1" x14ac:dyDescent="0.25">
      <c r="A108" s="171">
        <v>1080</v>
      </c>
      <c r="B108" s="241">
        <v>100</v>
      </c>
      <c r="C108" s="242" t="s">
        <v>1363</v>
      </c>
      <c r="D108" s="156">
        <f t="shared" si="82"/>
        <v>6187.5999999999995</v>
      </c>
      <c r="E108" s="161">
        <v>5109.7</v>
      </c>
      <c r="F108" s="161">
        <v>0</v>
      </c>
      <c r="G108" s="161">
        <v>0</v>
      </c>
      <c r="H108" s="161">
        <v>0</v>
      </c>
      <c r="I108" s="161">
        <v>0</v>
      </c>
      <c r="J108" s="161">
        <v>500</v>
      </c>
      <c r="K108" s="161">
        <v>577.9</v>
      </c>
      <c r="L108" s="243">
        <v>0</v>
      </c>
      <c r="M108" s="172">
        <f t="shared" si="83"/>
        <v>6187.5999999999995</v>
      </c>
      <c r="N108" s="161">
        <v>5109.7</v>
      </c>
      <c r="O108" s="161">
        <v>0</v>
      </c>
      <c r="P108" s="161">
        <v>0</v>
      </c>
      <c r="Q108" s="161">
        <v>0</v>
      </c>
      <c r="R108" s="161">
        <v>0</v>
      </c>
      <c r="S108" s="161">
        <v>500</v>
      </c>
      <c r="T108" s="161">
        <v>577.9</v>
      </c>
      <c r="U108" s="243">
        <v>0</v>
      </c>
      <c r="V108" s="172">
        <f t="shared" si="84"/>
        <v>5887.8846999999996</v>
      </c>
      <c r="W108" s="161">
        <v>4809.9847</v>
      </c>
      <c r="X108" s="161">
        <v>0</v>
      </c>
      <c r="Y108" s="161">
        <v>0</v>
      </c>
      <c r="Z108" s="161">
        <v>0</v>
      </c>
      <c r="AA108" s="161">
        <v>0</v>
      </c>
      <c r="AB108" s="161">
        <v>500</v>
      </c>
      <c r="AC108" s="161">
        <v>577.9</v>
      </c>
      <c r="AD108" s="243">
        <v>0</v>
      </c>
      <c r="AE108" s="156">
        <f t="shared" si="74"/>
        <v>-299.71529999999984</v>
      </c>
      <c r="AF108" s="161">
        <f t="shared" si="74"/>
        <v>-299.71529999999984</v>
      </c>
      <c r="AG108" s="161">
        <f t="shared" si="74"/>
        <v>0</v>
      </c>
      <c r="AH108" s="161">
        <f t="shared" si="74"/>
        <v>0</v>
      </c>
      <c r="AI108" s="161">
        <f t="shared" si="74"/>
        <v>0</v>
      </c>
      <c r="AJ108" s="161">
        <f t="shared" si="74"/>
        <v>0</v>
      </c>
      <c r="AK108" s="161">
        <f t="shared" si="74"/>
        <v>0</v>
      </c>
      <c r="AL108" s="161">
        <f t="shared" si="74"/>
        <v>0</v>
      </c>
      <c r="AM108" s="162">
        <f t="shared" si="74"/>
        <v>0</v>
      </c>
      <c r="AN108" s="156">
        <f t="shared" si="75"/>
        <v>95.156194647359243</v>
      </c>
      <c r="AO108" s="161">
        <f t="shared" si="75"/>
        <v>94.134385580366754</v>
      </c>
      <c r="AP108" s="161">
        <f t="shared" si="75"/>
        <v>0</v>
      </c>
      <c r="AQ108" s="161">
        <f t="shared" si="75"/>
        <v>0</v>
      </c>
      <c r="AR108" s="161">
        <f t="shared" si="75"/>
        <v>0</v>
      </c>
      <c r="AS108" s="161">
        <f t="shared" si="75"/>
        <v>0</v>
      </c>
      <c r="AT108" s="161">
        <f t="shared" si="75"/>
        <v>100</v>
      </c>
      <c r="AU108" s="161">
        <f t="shared" si="75"/>
        <v>100</v>
      </c>
      <c r="AV108" s="162">
        <f t="shared" si="75"/>
        <v>0</v>
      </c>
      <c r="AW108" s="165"/>
      <c r="AX108" s="245"/>
      <c r="AY108" s="246"/>
    </row>
    <row r="109" spans="1:51" ht="12.75" customHeight="1" x14ac:dyDescent="0.25">
      <c r="A109" s="171">
        <v>1076</v>
      </c>
      <c r="B109" s="241">
        <v>101</v>
      </c>
      <c r="C109" s="242" t="s">
        <v>1364</v>
      </c>
      <c r="D109" s="156">
        <f t="shared" si="82"/>
        <v>1553.1000000000001</v>
      </c>
      <c r="E109" s="161">
        <v>1181.4000000000001</v>
      </c>
      <c r="F109" s="161">
        <v>0</v>
      </c>
      <c r="G109" s="161">
        <v>0</v>
      </c>
      <c r="H109" s="161">
        <v>0</v>
      </c>
      <c r="I109" s="161">
        <v>0</v>
      </c>
      <c r="J109" s="161">
        <v>200</v>
      </c>
      <c r="K109" s="161">
        <v>171.7</v>
      </c>
      <c r="L109" s="243">
        <v>0</v>
      </c>
      <c r="M109" s="172">
        <f t="shared" si="83"/>
        <v>1553.1000000000001</v>
      </c>
      <c r="N109" s="161">
        <v>1181.4000000000001</v>
      </c>
      <c r="O109" s="161">
        <v>0</v>
      </c>
      <c r="P109" s="161">
        <v>0</v>
      </c>
      <c r="Q109" s="161">
        <v>0</v>
      </c>
      <c r="R109" s="161">
        <v>0</v>
      </c>
      <c r="S109" s="161">
        <v>200</v>
      </c>
      <c r="T109" s="161">
        <v>171.7</v>
      </c>
      <c r="U109" s="243">
        <v>0</v>
      </c>
      <c r="V109" s="172">
        <f t="shared" si="84"/>
        <v>1498.0570000000002</v>
      </c>
      <c r="W109" s="161">
        <v>1127.9090000000001</v>
      </c>
      <c r="X109" s="161">
        <v>0</v>
      </c>
      <c r="Y109" s="161">
        <v>0</v>
      </c>
      <c r="Z109" s="161">
        <v>0</v>
      </c>
      <c r="AA109" s="161">
        <v>0</v>
      </c>
      <c r="AB109" s="161">
        <v>199.69159999999999</v>
      </c>
      <c r="AC109" s="161">
        <v>170.4564</v>
      </c>
      <c r="AD109" s="243">
        <v>0</v>
      </c>
      <c r="AE109" s="156">
        <f t="shared" si="74"/>
        <v>-55.042999999999893</v>
      </c>
      <c r="AF109" s="161">
        <f t="shared" si="74"/>
        <v>-53.490999999999985</v>
      </c>
      <c r="AG109" s="161">
        <f t="shared" si="74"/>
        <v>0</v>
      </c>
      <c r="AH109" s="161">
        <f t="shared" si="74"/>
        <v>0</v>
      </c>
      <c r="AI109" s="161">
        <f t="shared" si="74"/>
        <v>0</v>
      </c>
      <c r="AJ109" s="161">
        <f t="shared" si="74"/>
        <v>0</v>
      </c>
      <c r="AK109" s="161">
        <f t="shared" si="74"/>
        <v>-0.308400000000006</v>
      </c>
      <c r="AL109" s="161">
        <f t="shared" si="74"/>
        <v>-1.2435999999999865</v>
      </c>
      <c r="AM109" s="162">
        <f t="shared" si="74"/>
        <v>0</v>
      </c>
      <c r="AN109" s="156">
        <f t="shared" si="75"/>
        <v>96.455926855965487</v>
      </c>
      <c r="AO109" s="161">
        <f t="shared" si="75"/>
        <v>95.472236329778227</v>
      </c>
      <c r="AP109" s="161">
        <f t="shared" si="75"/>
        <v>0</v>
      </c>
      <c r="AQ109" s="161">
        <f t="shared" si="75"/>
        <v>0</v>
      </c>
      <c r="AR109" s="161">
        <f t="shared" si="75"/>
        <v>0</v>
      </c>
      <c r="AS109" s="161">
        <f t="shared" si="75"/>
        <v>0</v>
      </c>
      <c r="AT109" s="161">
        <f t="shared" si="75"/>
        <v>99.845799999999997</v>
      </c>
      <c r="AU109" s="161">
        <f t="shared" si="75"/>
        <v>99.275713453698316</v>
      </c>
      <c r="AV109" s="162">
        <f t="shared" si="75"/>
        <v>0</v>
      </c>
      <c r="AW109" s="165"/>
      <c r="AX109" s="245"/>
      <c r="AY109" s="246"/>
    </row>
    <row r="110" spans="1:51" ht="12.75" customHeight="1" x14ac:dyDescent="0.25">
      <c r="A110" s="171">
        <v>1077</v>
      </c>
      <c r="B110" s="241">
        <v>102</v>
      </c>
      <c r="C110" s="242" t="s">
        <v>1365</v>
      </c>
      <c r="D110" s="156">
        <f t="shared" si="82"/>
        <v>1255.5999999999999</v>
      </c>
      <c r="E110" s="161">
        <v>1087.5</v>
      </c>
      <c r="F110" s="161">
        <v>0</v>
      </c>
      <c r="G110" s="161">
        <v>0</v>
      </c>
      <c r="H110" s="161">
        <v>0</v>
      </c>
      <c r="I110" s="161">
        <v>0</v>
      </c>
      <c r="J110" s="161">
        <v>0</v>
      </c>
      <c r="K110" s="161">
        <v>168.1</v>
      </c>
      <c r="L110" s="243">
        <v>0</v>
      </c>
      <c r="M110" s="172">
        <f t="shared" si="83"/>
        <v>1255.5999999999999</v>
      </c>
      <c r="N110" s="161">
        <v>1087.5</v>
      </c>
      <c r="O110" s="161">
        <v>0</v>
      </c>
      <c r="P110" s="161">
        <v>0</v>
      </c>
      <c r="Q110" s="161">
        <v>0</v>
      </c>
      <c r="R110" s="161">
        <v>0</v>
      </c>
      <c r="S110" s="161">
        <v>0</v>
      </c>
      <c r="T110" s="161">
        <v>168.1</v>
      </c>
      <c r="U110" s="243">
        <v>0</v>
      </c>
      <c r="V110" s="172">
        <f t="shared" si="84"/>
        <v>1130.9992</v>
      </c>
      <c r="W110" s="161">
        <v>962.89919999999995</v>
      </c>
      <c r="X110" s="161">
        <v>0</v>
      </c>
      <c r="Y110" s="161">
        <v>0</v>
      </c>
      <c r="Z110" s="161">
        <v>0</v>
      </c>
      <c r="AA110" s="161">
        <v>0</v>
      </c>
      <c r="AB110" s="161">
        <v>0</v>
      </c>
      <c r="AC110" s="161">
        <v>168.1</v>
      </c>
      <c r="AD110" s="243">
        <v>0</v>
      </c>
      <c r="AE110" s="156">
        <f t="shared" si="74"/>
        <v>-124.60079999999994</v>
      </c>
      <c r="AF110" s="161">
        <f t="shared" si="74"/>
        <v>-124.60080000000005</v>
      </c>
      <c r="AG110" s="161">
        <f t="shared" si="74"/>
        <v>0</v>
      </c>
      <c r="AH110" s="161">
        <f t="shared" si="74"/>
        <v>0</v>
      </c>
      <c r="AI110" s="161">
        <f t="shared" si="74"/>
        <v>0</v>
      </c>
      <c r="AJ110" s="161">
        <f t="shared" si="74"/>
        <v>0</v>
      </c>
      <c r="AK110" s="161">
        <f t="shared" si="74"/>
        <v>0</v>
      </c>
      <c r="AL110" s="161">
        <f t="shared" si="74"/>
        <v>0</v>
      </c>
      <c r="AM110" s="162">
        <f t="shared" si="74"/>
        <v>0</v>
      </c>
      <c r="AN110" s="156">
        <f t="shared" si="75"/>
        <v>90.076393755973243</v>
      </c>
      <c r="AO110" s="161">
        <f t="shared" si="75"/>
        <v>88.542455172413796</v>
      </c>
      <c r="AP110" s="161">
        <f t="shared" si="75"/>
        <v>0</v>
      </c>
      <c r="AQ110" s="161">
        <f t="shared" si="75"/>
        <v>0</v>
      </c>
      <c r="AR110" s="161">
        <f t="shared" si="75"/>
        <v>0</v>
      </c>
      <c r="AS110" s="161">
        <f t="shared" si="75"/>
        <v>0</v>
      </c>
      <c r="AT110" s="161">
        <f t="shared" si="75"/>
        <v>0</v>
      </c>
      <c r="AU110" s="161">
        <f t="shared" si="75"/>
        <v>100</v>
      </c>
      <c r="AV110" s="162">
        <f t="shared" si="75"/>
        <v>0</v>
      </c>
      <c r="AW110" s="165"/>
      <c r="AX110" s="245"/>
      <c r="AY110" s="246"/>
    </row>
    <row r="111" spans="1:51" ht="12.75" customHeight="1" x14ac:dyDescent="0.25">
      <c r="A111" s="171">
        <v>1078</v>
      </c>
      <c r="B111" s="241">
        <v>103</v>
      </c>
      <c r="C111" s="242" t="s">
        <v>1366</v>
      </c>
      <c r="D111" s="156">
        <f t="shared" si="82"/>
        <v>993.30000000000007</v>
      </c>
      <c r="E111" s="161">
        <v>713.1</v>
      </c>
      <c r="F111" s="161">
        <v>0</v>
      </c>
      <c r="G111" s="161">
        <v>0</v>
      </c>
      <c r="H111" s="161">
        <v>0</v>
      </c>
      <c r="I111" s="161">
        <v>0</v>
      </c>
      <c r="J111" s="161">
        <v>200</v>
      </c>
      <c r="K111" s="161">
        <v>80.2</v>
      </c>
      <c r="L111" s="243">
        <v>0</v>
      </c>
      <c r="M111" s="172">
        <f t="shared" si="83"/>
        <v>993.30000000000007</v>
      </c>
      <c r="N111" s="161">
        <v>713.1</v>
      </c>
      <c r="O111" s="161">
        <v>0</v>
      </c>
      <c r="P111" s="161">
        <v>0</v>
      </c>
      <c r="Q111" s="161">
        <v>0</v>
      </c>
      <c r="R111" s="161">
        <v>0</v>
      </c>
      <c r="S111" s="161">
        <v>200</v>
      </c>
      <c r="T111" s="161">
        <v>80.2</v>
      </c>
      <c r="U111" s="243">
        <v>0</v>
      </c>
      <c r="V111" s="172">
        <f t="shared" si="84"/>
        <v>992.62860000000001</v>
      </c>
      <c r="W111" s="161">
        <v>712.64970000000005</v>
      </c>
      <c r="X111" s="161">
        <v>0</v>
      </c>
      <c r="Y111" s="161">
        <v>0</v>
      </c>
      <c r="Z111" s="161">
        <v>0</v>
      </c>
      <c r="AA111" s="161">
        <v>0</v>
      </c>
      <c r="AB111" s="161">
        <v>199.8349</v>
      </c>
      <c r="AC111" s="161">
        <v>80.144000000000005</v>
      </c>
      <c r="AD111" s="243">
        <v>0</v>
      </c>
      <c r="AE111" s="156">
        <f t="shared" si="74"/>
        <v>-0.67140000000006239</v>
      </c>
      <c r="AF111" s="161">
        <f t="shared" si="74"/>
        <v>-0.45029999999997017</v>
      </c>
      <c r="AG111" s="161">
        <f t="shared" si="74"/>
        <v>0</v>
      </c>
      <c r="AH111" s="161">
        <f t="shared" si="74"/>
        <v>0</v>
      </c>
      <c r="AI111" s="161">
        <f t="shared" si="74"/>
        <v>0</v>
      </c>
      <c r="AJ111" s="161">
        <f t="shared" si="74"/>
        <v>0</v>
      </c>
      <c r="AK111" s="161">
        <f t="shared" si="74"/>
        <v>-0.16509999999999536</v>
      </c>
      <c r="AL111" s="161">
        <f t="shared" si="74"/>
        <v>-5.5999999999997385E-2</v>
      </c>
      <c r="AM111" s="162">
        <f t="shared" si="74"/>
        <v>0</v>
      </c>
      <c r="AN111" s="156">
        <f t="shared" si="75"/>
        <v>99.932407127755965</v>
      </c>
      <c r="AO111" s="161">
        <f t="shared" si="75"/>
        <v>99.936853176272621</v>
      </c>
      <c r="AP111" s="161">
        <f t="shared" si="75"/>
        <v>0</v>
      </c>
      <c r="AQ111" s="161">
        <f t="shared" si="75"/>
        <v>0</v>
      </c>
      <c r="AR111" s="161">
        <f t="shared" si="75"/>
        <v>0</v>
      </c>
      <c r="AS111" s="161">
        <f t="shared" si="75"/>
        <v>0</v>
      </c>
      <c r="AT111" s="161">
        <f t="shared" si="75"/>
        <v>99.917450000000002</v>
      </c>
      <c r="AU111" s="161">
        <f t="shared" si="75"/>
        <v>99.930174563591024</v>
      </c>
      <c r="AV111" s="162">
        <f t="shared" si="75"/>
        <v>0</v>
      </c>
      <c r="AW111" s="165"/>
      <c r="AX111" s="245"/>
      <c r="AY111" s="246"/>
    </row>
    <row r="112" spans="1:51" ht="12.75" customHeight="1" x14ac:dyDescent="0.25">
      <c r="A112" s="171">
        <v>1081</v>
      </c>
      <c r="B112" s="241">
        <v>104</v>
      </c>
      <c r="C112" s="242" t="s">
        <v>1367</v>
      </c>
      <c r="D112" s="156">
        <f t="shared" si="82"/>
        <v>1778.6999999999998</v>
      </c>
      <c r="E112" s="161">
        <v>1467.6</v>
      </c>
      <c r="F112" s="161">
        <v>0</v>
      </c>
      <c r="G112" s="161">
        <v>0</v>
      </c>
      <c r="H112" s="161">
        <v>0</v>
      </c>
      <c r="I112" s="161">
        <v>0</v>
      </c>
      <c r="J112" s="161">
        <v>112</v>
      </c>
      <c r="K112" s="161">
        <v>199.1</v>
      </c>
      <c r="L112" s="243">
        <v>0</v>
      </c>
      <c r="M112" s="172">
        <f t="shared" si="83"/>
        <v>1778.6999999999998</v>
      </c>
      <c r="N112" s="161">
        <v>1467.6</v>
      </c>
      <c r="O112" s="161">
        <v>0</v>
      </c>
      <c r="P112" s="161">
        <v>0</v>
      </c>
      <c r="Q112" s="161">
        <v>0</v>
      </c>
      <c r="R112" s="161">
        <v>0</v>
      </c>
      <c r="S112" s="161">
        <v>112</v>
      </c>
      <c r="T112" s="161">
        <v>199.1</v>
      </c>
      <c r="U112" s="243">
        <v>0</v>
      </c>
      <c r="V112" s="172">
        <f t="shared" si="84"/>
        <v>1710.5467000000001</v>
      </c>
      <c r="W112" s="161">
        <v>1399.5151000000001</v>
      </c>
      <c r="X112" s="161">
        <v>0</v>
      </c>
      <c r="Y112" s="161">
        <v>0</v>
      </c>
      <c r="Z112" s="161">
        <v>0</v>
      </c>
      <c r="AA112" s="161">
        <v>0</v>
      </c>
      <c r="AB112" s="161">
        <v>112</v>
      </c>
      <c r="AC112" s="161">
        <v>199.0316</v>
      </c>
      <c r="AD112" s="243">
        <v>0</v>
      </c>
      <c r="AE112" s="156">
        <f t="shared" si="74"/>
        <v>-68.153299999999717</v>
      </c>
      <c r="AF112" s="161">
        <f t="shared" si="74"/>
        <v>-68.084899999999834</v>
      </c>
      <c r="AG112" s="161">
        <f t="shared" si="74"/>
        <v>0</v>
      </c>
      <c r="AH112" s="161">
        <f t="shared" si="74"/>
        <v>0</v>
      </c>
      <c r="AI112" s="161">
        <f t="shared" si="74"/>
        <v>0</v>
      </c>
      <c r="AJ112" s="161">
        <f t="shared" si="74"/>
        <v>0</v>
      </c>
      <c r="AK112" s="161">
        <f t="shared" si="74"/>
        <v>0</v>
      </c>
      <c r="AL112" s="161">
        <f t="shared" si="74"/>
        <v>-6.8399999999996908E-2</v>
      </c>
      <c r="AM112" s="162">
        <f t="shared" si="74"/>
        <v>0</v>
      </c>
      <c r="AN112" s="156">
        <f t="shared" si="75"/>
        <v>96.168364535897027</v>
      </c>
      <c r="AO112" s="161">
        <f t="shared" si="75"/>
        <v>95.360799945489248</v>
      </c>
      <c r="AP112" s="161">
        <f t="shared" si="75"/>
        <v>0</v>
      </c>
      <c r="AQ112" s="161">
        <f t="shared" si="75"/>
        <v>0</v>
      </c>
      <c r="AR112" s="161">
        <f t="shared" si="75"/>
        <v>0</v>
      </c>
      <c r="AS112" s="161">
        <f t="shared" si="75"/>
        <v>0</v>
      </c>
      <c r="AT112" s="161">
        <f t="shared" si="75"/>
        <v>100</v>
      </c>
      <c r="AU112" s="161">
        <f t="shared" si="75"/>
        <v>99.965645404319432</v>
      </c>
      <c r="AV112" s="162">
        <f t="shared" si="75"/>
        <v>0</v>
      </c>
      <c r="AW112" s="165"/>
      <c r="AX112" s="245"/>
      <c r="AY112" s="246"/>
    </row>
    <row r="113" spans="1:51" ht="12.75" customHeight="1" x14ac:dyDescent="0.25">
      <c r="A113" s="171">
        <v>1083</v>
      </c>
      <c r="B113" s="241">
        <v>106</v>
      </c>
      <c r="C113" s="242" t="s">
        <v>1368</v>
      </c>
      <c r="D113" s="156">
        <f>SUM(E113:L113)</f>
        <v>1389.1</v>
      </c>
      <c r="E113" s="161">
        <v>1073</v>
      </c>
      <c r="F113" s="161">
        <v>0</v>
      </c>
      <c r="G113" s="161">
        <v>0</v>
      </c>
      <c r="H113" s="161">
        <v>0</v>
      </c>
      <c r="I113" s="161">
        <v>0</v>
      </c>
      <c r="J113" s="161">
        <v>200</v>
      </c>
      <c r="K113" s="161">
        <v>116.1</v>
      </c>
      <c r="L113" s="243">
        <v>0</v>
      </c>
      <c r="M113" s="172">
        <f>SUM(N113:U113)</f>
        <v>1389.1</v>
      </c>
      <c r="N113" s="161">
        <v>1073</v>
      </c>
      <c r="O113" s="161">
        <v>0</v>
      </c>
      <c r="P113" s="161">
        <v>0</v>
      </c>
      <c r="Q113" s="161">
        <v>0</v>
      </c>
      <c r="R113" s="161">
        <v>0</v>
      </c>
      <c r="S113" s="161">
        <v>200</v>
      </c>
      <c r="T113" s="161">
        <v>116.1</v>
      </c>
      <c r="U113" s="243">
        <v>0</v>
      </c>
      <c r="V113" s="172">
        <f>SUM(W113:AD113)</f>
        <v>1284.6624999999999</v>
      </c>
      <c r="W113" s="161">
        <v>979.46709999999996</v>
      </c>
      <c r="X113" s="161">
        <v>0</v>
      </c>
      <c r="Y113" s="161">
        <v>0</v>
      </c>
      <c r="Z113" s="161">
        <v>0</v>
      </c>
      <c r="AA113" s="161">
        <v>0</v>
      </c>
      <c r="AB113" s="161">
        <v>189.98</v>
      </c>
      <c r="AC113" s="161">
        <v>115.2154</v>
      </c>
      <c r="AD113" s="243">
        <v>0</v>
      </c>
      <c r="AE113" s="156">
        <f t="shared" si="74"/>
        <v>-104.4375</v>
      </c>
      <c r="AF113" s="161">
        <f t="shared" si="74"/>
        <v>-93.532900000000041</v>
      </c>
      <c r="AG113" s="161">
        <f t="shared" si="74"/>
        <v>0</v>
      </c>
      <c r="AH113" s="161">
        <f t="shared" si="74"/>
        <v>0</v>
      </c>
      <c r="AI113" s="161">
        <f t="shared" si="74"/>
        <v>0</v>
      </c>
      <c r="AJ113" s="161">
        <f t="shared" si="74"/>
        <v>0</v>
      </c>
      <c r="AK113" s="161">
        <f t="shared" si="74"/>
        <v>-10.02000000000001</v>
      </c>
      <c r="AL113" s="161">
        <f t="shared" si="74"/>
        <v>-0.88459999999999184</v>
      </c>
      <c r="AM113" s="162">
        <f t="shared" si="74"/>
        <v>0</v>
      </c>
      <c r="AN113" s="156">
        <f t="shared" si="75"/>
        <v>92.481642790295865</v>
      </c>
      <c r="AO113" s="161">
        <f t="shared" si="75"/>
        <v>91.283047530288911</v>
      </c>
      <c r="AP113" s="161">
        <f t="shared" si="75"/>
        <v>0</v>
      </c>
      <c r="AQ113" s="161">
        <f t="shared" si="75"/>
        <v>0</v>
      </c>
      <c r="AR113" s="161">
        <f t="shared" si="75"/>
        <v>0</v>
      </c>
      <c r="AS113" s="161">
        <f t="shared" si="75"/>
        <v>0</v>
      </c>
      <c r="AT113" s="161">
        <f t="shared" si="75"/>
        <v>94.99</v>
      </c>
      <c r="AU113" s="161">
        <f t="shared" si="75"/>
        <v>99.238070628768313</v>
      </c>
      <c r="AV113" s="162">
        <f t="shared" si="75"/>
        <v>0</v>
      </c>
      <c r="AW113" s="165"/>
      <c r="AX113" s="245"/>
      <c r="AY113" s="246"/>
    </row>
    <row r="114" spans="1:51" ht="12.75" customHeight="1" x14ac:dyDescent="0.25">
      <c r="A114" s="171">
        <v>1082</v>
      </c>
      <c r="B114" s="241">
        <v>105</v>
      </c>
      <c r="C114" s="242" t="s">
        <v>1369</v>
      </c>
      <c r="D114" s="156">
        <f t="shared" si="82"/>
        <v>1821.6</v>
      </c>
      <c r="E114" s="161">
        <v>1439.5</v>
      </c>
      <c r="F114" s="161">
        <v>0</v>
      </c>
      <c r="G114" s="161">
        <v>0</v>
      </c>
      <c r="H114" s="161">
        <v>0</v>
      </c>
      <c r="I114" s="161">
        <v>0</v>
      </c>
      <c r="J114" s="161">
        <v>112</v>
      </c>
      <c r="K114" s="161">
        <v>270.10000000000002</v>
      </c>
      <c r="L114" s="243">
        <v>0</v>
      </c>
      <c r="M114" s="172">
        <f t="shared" si="83"/>
        <v>1821.6</v>
      </c>
      <c r="N114" s="161">
        <v>1439.5</v>
      </c>
      <c r="O114" s="161">
        <v>0</v>
      </c>
      <c r="P114" s="161">
        <v>0</v>
      </c>
      <c r="Q114" s="161">
        <v>0</v>
      </c>
      <c r="R114" s="161">
        <v>0</v>
      </c>
      <c r="S114" s="161">
        <v>112</v>
      </c>
      <c r="T114" s="161">
        <v>270.10000000000002</v>
      </c>
      <c r="U114" s="243">
        <v>0</v>
      </c>
      <c r="V114" s="172">
        <f t="shared" si="84"/>
        <v>1808.8057000000001</v>
      </c>
      <c r="W114" s="161">
        <v>1439.5</v>
      </c>
      <c r="X114" s="161">
        <v>0</v>
      </c>
      <c r="Y114" s="161">
        <v>0</v>
      </c>
      <c r="Z114" s="161">
        <v>0</v>
      </c>
      <c r="AA114" s="161">
        <v>0</v>
      </c>
      <c r="AB114" s="161">
        <v>99.341999999999999</v>
      </c>
      <c r="AC114" s="161">
        <v>269.96370000000002</v>
      </c>
      <c r="AD114" s="243">
        <v>0</v>
      </c>
      <c r="AE114" s="156">
        <f t="shared" si="74"/>
        <v>-12.794299999999794</v>
      </c>
      <c r="AF114" s="161">
        <f t="shared" si="74"/>
        <v>0</v>
      </c>
      <c r="AG114" s="161">
        <f t="shared" si="74"/>
        <v>0</v>
      </c>
      <c r="AH114" s="161">
        <f t="shared" ref="AH114:AM145" si="85">Y114-P114</f>
        <v>0</v>
      </c>
      <c r="AI114" s="161">
        <f t="shared" si="85"/>
        <v>0</v>
      </c>
      <c r="AJ114" s="161">
        <f t="shared" si="85"/>
        <v>0</v>
      </c>
      <c r="AK114" s="161">
        <f t="shared" si="85"/>
        <v>-12.658000000000001</v>
      </c>
      <c r="AL114" s="161">
        <f t="shared" si="85"/>
        <v>-0.13630000000000564</v>
      </c>
      <c r="AM114" s="162">
        <f t="shared" si="85"/>
        <v>0</v>
      </c>
      <c r="AN114" s="156">
        <f t="shared" si="75"/>
        <v>99.297633948177435</v>
      </c>
      <c r="AO114" s="161">
        <f t="shared" si="75"/>
        <v>100</v>
      </c>
      <c r="AP114" s="161">
        <f t="shared" si="75"/>
        <v>0</v>
      </c>
      <c r="AQ114" s="161">
        <f t="shared" ref="AQ114:AV145" si="86">IF(P114=0,0,Y114/P114*100)</f>
        <v>0</v>
      </c>
      <c r="AR114" s="161">
        <f t="shared" si="86"/>
        <v>0</v>
      </c>
      <c r="AS114" s="161">
        <f t="shared" si="86"/>
        <v>0</v>
      </c>
      <c r="AT114" s="161">
        <f t="shared" si="86"/>
        <v>88.698214285714286</v>
      </c>
      <c r="AU114" s="161">
        <f t="shared" si="86"/>
        <v>99.949537208441313</v>
      </c>
      <c r="AV114" s="162">
        <f t="shared" si="86"/>
        <v>0</v>
      </c>
      <c r="AW114" s="165"/>
      <c r="AX114" s="245"/>
      <c r="AY114" s="246"/>
    </row>
    <row r="115" spans="1:51" ht="15.75" customHeight="1" x14ac:dyDescent="0.25">
      <c r="A115" s="171">
        <v>1084</v>
      </c>
      <c r="B115" s="241">
        <v>107</v>
      </c>
      <c r="C115" s="242" t="s">
        <v>1370</v>
      </c>
      <c r="D115" s="156">
        <f t="shared" si="82"/>
        <v>1999.8</v>
      </c>
      <c r="E115" s="161">
        <v>1553.8</v>
      </c>
      <c r="F115" s="161">
        <v>0</v>
      </c>
      <c r="G115" s="161">
        <v>0</v>
      </c>
      <c r="H115" s="161">
        <v>0</v>
      </c>
      <c r="I115" s="161">
        <v>0</v>
      </c>
      <c r="J115" s="161">
        <v>112</v>
      </c>
      <c r="K115" s="161">
        <v>334</v>
      </c>
      <c r="L115" s="243">
        <v>0</v>
      </c>
      <c r="M115" s="172">
        <f t="shared" si="83"/>
        <v>1999.8</v>
      </c>
      <c r="N115" s="161">
        <v>1553.8</v>
      </c>
      <c r="O115" s="161">
        <v>0</v>
      </c>
      <c r="P115" s="161">
        <v>0</v>
      </c>
      <c r="Q115" s="161">
        <v>0</v>
      </c>
      <c r="R115" s="161">
        <v>0</v>
      </c>
      <c r="S115" s="161">
        <v>112</v>
      </c>
      <c r="T115" s="161">
        <v>334</v>
      </c>
      <c r="U115" s="243">
        <v>0</v>
      </c>
      <c r="V115" s="172">
        <f t="shared" si="84"/>
        <v>1791.7033999999999</v>
      </c>
      <c r="W115" s="161">
        <v>1457.8588</v>
      </c>
      <c r="X115" s="161">
        <v>0</v>
      </c>
      <c r="Y115" s="161">
        <v>0</v>
      </c>
      <c r="Z115" s="161">
        <v>0</v>
      </c>
      <c r="AA115" s="161">
        <v>0</v>
      </c>
      <c r="AB115" s="161">
        <v>0</v>
      </c>
      <c r="AC115" s="161">
        <v>333.84460000000001</v>
      </c>
      <c r="AD115" s="243">
        <v>0</v>
      </c>
      <c r="AE115" s="156">
        <f t="shared" ref="AE115:AG146" si="87">V115-M115</f>
        <v>-208.09660000000008</v>
      </c>
      <c r="AF115" s="161">
        <f t="shared" si="87"/>
        <v>-95.941199999999981</v>
      </c>
      <c r="AG115" s="161">
        <f t="shared" si="87"/>
        <v>0</v>
      </c>
      <c r="AH115" s="161">
        <f t="shared" si="85"/>
        <v>0</v>
      </c>
      <c r="AI115" s="161">
        <f t="shared" si="85"/>
        <v>0</v>
      </c>
      <c r="AJ115" s="161">
        <f t="shared" si="85"/>
        <v>0</v>
      </c>
      <c r="AK115" s="161">
        <f t="shared" si="85"/>
        <v>-112</v>
      </c>
      <c r="AL115" s="161">
        <f t="shared" si="85"/>
        <v>-0.15539999999998599</v>
      </c>
      <c r="AM115" s="162">
        <f t="shared" si="85"/>
        <v>0</v>
      </c>
      <c r="AN115" s="156">
        <f t="shared" ref="AN115:AP146" si="88">IF(M115=0,0,V115/M115*100)</f>
        <v>89.5941294129413</v>
      </c>
      <c r="AO115" s="161">
        <f t="shared" si="88"/>
        <v>93.825382932166306</v>
      </c>
      <c r="AP115" s="161">
        <f t="shared" si="88"/>
        <v>0</v>
      </c>
      <c r="AQ115" s="161">
        <f t="shared" si="86"/>
        <v>0</v>
      </c>
      <c r="AR115" s="161">
        <f t="shared" si="86"/>
        <v>0</v>
      </c>
      <c r="AS115" s="161">
        <f t="shared" si="86"/>
        <v>0</v>
      </c>
      <c r="AT115" s="161">
        <f t="shared" si="86"/>
        <v>0</v>
      </c>
      <c r="AU115" s="161">
        <f t="shared" si="86"/>
        <v>99.95347305389221</v>
      </c>
      <c r="AV115" s="162">
        <f t="shared" si="86"/>
        <v>0</v>
      </c>
      <c r="AW115" s="165"/>
      <c r="AX115" s="245"/>
      <c r="AY115" s="246"/>
    </row>
    <row r="116" spans="1:51" ht="18" customHeight="1" x14ac:dyDescent="0.25">
      <c r="A116" s="171">
        <v>1085</v>
      </c>
      <c r="B116" s="241">
        <v>108</v>
      </c>
      <c r="C116" s="242" t="s">
        <v>1371</v>
      </c>
      <c r="D116" s="156">
        <f t="shared" si="82"/>
        <v>2724.6</v>
      </c>
      <c r="E116" s="161">
        <v>2412.1</v>
      </c>
      <c r="F116" s="161">
        <v>0</v>
      </c>
      <c r="G116" s="161">
        <v>0</v>
      </c>
      <c r="H116" s="161">
        <v>0</v>
      </c>
      <c r="I116" s="161">
        <v>0</v>
      </c>
      <c r="J116" s="161">
        <v>0</v>
      </c>
      <c r="K116" s="161">
        <v>312.5</v>
      </c>
      <c r="L116" s="243">
        <v>0</v>
      </c>
      <c r="M116" s="172">
        <f t="shared" si="83"/>
        <v>2724.6</v>
      </c>
      <c r="N116" s="161">
        <v>2412.1</v>
      </c>
      <c r="O116" s="161">
        <v>0</v>
      </c>
      <c r="P116" s="161">
        <v>0</v>
      </c>
      <c r="Q116" s="161">
        <v>0</v>
      </c>
      <c r="R116" s="161">
        <v>0</v>
      </c>
      <c r="S116" s="161">
        <v>0</v>
      </c>
      <c r="T116" s="161">
        <v>312.5</v>
      </c>
      <c r="U116" s="243">
        <v>0</v>
      </c>
      <c r="V116" s="172">
        <f t="shared" si="84"/>
        <v>2668.3240000000001</v>
      </c>
      <c r="W116" s="161">
        <v>2355.9917</v>
      </c>
      <c r="X116" s="161">
        <v>0</v>
      </c>
      <c r="Y116" s="161">
        <v>0</v>
      </c>
      <c r="Z116" s="161">
        <v>0</v>
      </c>
      <c r="AA116" s="161">
        <v>0</v>
      </c>
      <c r="AB116" s="161">
        <v>0</v>
      </c>
      <c r="AC116" s="161">
        <v>312.33229999999998</v>
      </c>
      <c r="AD116" s="243">
        <v>0</v>
      </c>
      <c r="AE116" s="156">
        <f t="shared" si="87"/>
        <v>-56.27599999999984</v>
      </c>
      <c r="AF116" s="161">
        <f t="shared" si="87"/>
        <v>-56.108299999999872</v>
      </c>
      <c r="AG116" s="161">
        <f t="shared" si="87"/>
        <v>0</v>
      </c>
      <c r="AH116" s="161">
        <f t="shared" si="85"/>
        <v>0</v>
      </c>
      <c r="AI116" s="161">
        <f t="shared" si="85"/>
        <v>0</v>
      </c>
      <c r="AJ116" s="161">
        <f t="shared" si="85"/>
        <v>0</v>
      </c>
      <c r="AK116" s="161">
        <f t="shared" si="85"/>
        <v>0</v>
      </c>
      <c r="AL116" s="161">
        <f t="shared" si="85"/>
        <v>-0.16770000000002483</v>
      </c>
      <c r="AM116" s="162">
        <f t="shared" si="85"/>
        <v>0</v>
      </c>
      <c r="AN116" s="156">
        <f t="shared" si="88"/>
        <v>97.93452249871541</v>
      </c>
      <c r="AO116" s="161">
        <f t="shared" si="88"/>
        <v>97.673881679864024</v>
      </c>
      <c r="AP116" s="161">
        <f t="shared" si="88"/>
        <v>0</v>
      </c>
      <c r="AQ116" s="161">
        <f t="shared" si="86"/>
        <v>0</v>
      </c>
      <c r="AR116" s="161">
        <f t="shared" si="86"/>
        <v>0</v>
      </c>
      <c r="AS116" s="161">
        <f t="shared" si="86"/>
        <v>0</v>
      </c>
      <c r="AT116" s="161">
        <f t="shared" si="86"/>
        <v>0</v>
      </c>
      <c r="AU116" s="161">
        <f t="shared" si="86"/>
        <v>99.946335999999988</v>
      </c>
      <c r="AV116" s="162">
        <f t="shared" si="86"/>
        <v>0</v>
      </c>
      <c r="AW116" s="165"/>
      <c r="AX116" s="245"/>
      <c r="AY116" s="246"/>
    </row>
    <row r="117" spans="1:51" ht="15.75" customHeight="1" x14ac:dyDescent="0.25">
      <c r="A117" s="171">
        <v>1086</v>
      </c>
      <c r="B117" s="241">
        <v>109</v>
      </c>
      <c r="C117" s="242" t="s">
        <v>1372</v>
      </c>
      <c r="D117" s="156">
        <f t="shared" si="82"/>
        <v>2264.6</v>
      </c>
      <c r="E117" s="161">
        <v>1832.2</v>
      </c>
      <c r="F117" s="161">
        <v>0</v>
      </c>
      <c r="G117" s="161">
        <v>0</v>
      </c>
      <c r="H117" s="161">
        <v>0</v>
      </c>
      <c r="I117" s="161">
        <v>0</v>
      </c>
      <c r="J117" s="161">
        <v>200</v>
      </c>
      <c r="K117" s="161">
        <v>232.4</v>
      </c>
      <c r="L117" s="243">
        <v>0</v>
      </c>
      <c r="M117" s="172">
        <f t="shared" si="83"/>
        <v>2264.6</v>
      </c>
      <c r="N117" s="161">
        <v>1832.2</v>
      </c>
      <c r="O117" s="161">
        <v>0</v>
      </c>
      <c r="P117" s="161">
        <v>0</v>
      </c>
      <c r="Q117" s="161">
        <v>0</v>
      </c>
      <c r="R117" s="161">
        <v>0</v>
      </c>
      <c r="S117" s="161">
        <v>200</v>
      </c>
      <c r="T117" s="161">
        <v>232.4</v>
      </c>
      <c r="U117" s="243">
        <v>0</v>
      </c>
      <c r="V117" s="172">
        <f t="shared" si="84"/>
        <v>1879.6617000000001</v>
      </c>
      <c r="W117" s="161">
        <v>1447.2862</v>
      </c>
      <c r="X117" s="161">
        <v>0</v>
      </c>
      <c r="Y117" s="161">
        <v>0</v>
      </c>
      <c r="Z117" s="161">
        <v>0</v>
      </c>
      <c r="AA117" s="161">
        <v>0</v>
      </c>
      <c r="AB117" s="161">
        <v>199.97550000000001</v>
      </c>
      <c r="AC117" s="161">
        <v>232.4</v>
      </c>
      <c r="AD117" s="243">
        <v>0</v>
      </c>
      <c r="AE117" s="156">
        <f t="shared" si="87"/>
        <v>-384.9382999999998</v>
      </c>
      <c r="AF117" s="161">
        <f t="shared" si="87"/>
        <v>-384.91380000000004</v>
      </c>
      <c r="AG117" s="161">
        <f t="shared" si="87"/>
        <v>0</v>
      </c>
      <c r="AH117" s="161">
        <f t="shared" si="85"/>
        <v>0</v>
      </c>
      <c r="AI117" s="161">
        <f t="shared" si="85"/>
        <v>0</v>
      </c>
      <c r="AJ117" s="161">
        <f t="shared" si="85"/>
        <v>0</v>
      </c>
      <c r="AK117" s="161">
        <f t="shared" si="85"/>
        <v>-2.4499999999989086E-2</v>
      </c>
      <c r="AL117" s="161">
        <f t="shared" si="85"/>
        <v>0</v>
      </c>
      <c r="AM117" s="162">
        <f t="shared" si="85"/>
        <v>0</v>
      </c>
      <c r="AN117" s="156">
        <f t="shared" si="88"/>
        <v>83.001929700609395</v>
      </c>
      <c r="AO117" s="161">
        <f t="shared" si="88"/>
        <v>78.991714878288406</v>
      </c>
      <c r="AP117" s="161">
        <f t="shared" si="88"/>
        <v>0</v>
      </c>
      <c r="AQ117" s="161">
        <f t="shared" si="86"/>
        <v>0</v>
      </c>
      <c r="AR117" s="161">
        <f t="shared" si="86"/>
        <v>0</v>
      </c>
      <c r="AS117" s="161">
        <f t="shared" si="86"/>
        <v>0</v>
      </c>
      <c r="AT117" s="161">
        <f t="shared" si="86"/>
        <v>99.987750000000005</v>
      </c>
      <c r="AU117" s="161">
        <f t="shared" si="86"/>
        <v>100</v>
      </c>
      <c r="AV117" s="162">
        <f t="shared" si="86"/>
        <v>0</v>
      </c>
      <c r="AW117" s="165"/>
      <c r="AX117" s="245"/>
      <c r="AY117" s="246"/>
    </row>
    <row r="118" spans="1:51" ht="12.75" customHeight="1" x14ac:dyDescent="0.25">
      <c r="A118" s="158"/>
      <c r="B118" s="241">
        <v>110</v>
      </c>
      <c r="C118" s="242"/>
      <c r="D118" s="160"/>
      <c r="E118" s="161"/>
      <c r="F118" s="161"/>
      <c r="G118" s="161"/>
      <c r="H118" s="161"/>
      <c r="I118" s="161"/>
      <c r="J118" s="161"/>
      <c r="K118" s="161"/>
      <c r="L118" s="243">
        <v>0</v>
      </c>
      <c r="M118" s="244"/>
      <c r="N118" s="161">
        <v>0</v>
      </c>
      <c r="O118" s="161"/>
      <c r="P118" s="161">
        <v>0</v>
      </c>
      <c r="Q118" s="161"/>
      <c r="R118" s="161"/>
      <c r="S118" s="161"/>
      <c r="T118" s="161"/>
      <c r="U118" s="243">
        <v>0</v>
      </c>
      <c r="V118" s="244"/>
      <c r="W118" s="161">
        <v>0</v>
      </c>
      <c r="X118" s="161"/>
      <c r="Y118" s="161">
        <v>0</v>
      </c>
      <c r="Z118" s="161"/>
      <c r="AA118" s="161"/>
      <c r="AB118" s="161"/>
      <c r="AC118" s="161"/>
      <c r="AD118" s="243"/>
      <c r="AE118" s="160"/>
      <c r="AF118" s="161"/>
      <c r="AG118" s="161"/>
      <c r="AH118" s="161"/>
      <c r="AI118" s="161"/>
      <c r="AJ118" s="161"/>
      <c r="AK118" s="161"/>
      <c r="AL118" s="161"/>
      <c r="AM118" s="162"/>
      <c r="AN118" s="160"/>
      <c r="AO118" s="161"/>
      <c r="AP118" s="161"/>
      <c r="AQ118" s="161"/>
      <c r="AR118" s="161"/>
      <c r="AS118" s="161"/>
      <c r="AT118" s="161"/>
      <c r="AU118" s="161"/>
      <c r="AV118" s="162"/>
      <c r="AW118" s="165"/>
      <c r="AX118" s="245"/>
      <c r="AY118" s="246"/>
    </row>
    <row r="119" spans="1:51" ht="17.25" customHeight="1" x14ac:dyDescent="0.25">
      <c r="A119" s="158"/>
      <c r="B119" s="241">
        <v>111</v>
      </c>
      <c r="C119" s="239" t="s">
        <v>1373</v>
      </c>
      <c r="D119" s="156">
        <f>D120+D121</f>
        <v>387454.3</v>
      </c>
      <c r="E119" s="153">
        <f t="shared" ref="E119:L119" si="89">E120+E121</f>
        <v>327943.69999999995</v>
      </c>
      <c r="F119" s="153">
        <f t="shared" si="89"/>
        <v>4259</v>
      </c>
      <c r="G119" s="153">
        <f t="shared" si="89"/>
        <v>6672.7999999999993</v>
      </c>
      <c r="H119" s="153">
        <f t="shared" si="89"/>
        <v>6315.2999999999993</v>
      </c>
      <c r="I119" s="153">
        <f t="shared" si="89"/>
        <v>0</v>
      </c>
      <c r="J119" s="153">
        <f t="shared" si="89"/>
        <v>3368.8</v>
      </c>
      <c r="K119" s="153">
        <f t="shared" si="89"/>
        <v>36626.600000000006</v>
      </c>
      <c r="L119" s="240">
        <f t="shared" si="89"/>
        <v>2268.1</v>
      </c>
      <c r="M119" s="172">
        <f>M120+M121</f>
        <v>393832.69999999995</v>
      </c>
      <c r="N119" s="153">
        <f t="shared" ref="N119:U119" si="90">N120+N121</f>
        <v>331504.09999999998</v>
      </c>
      <c r="O119" s="153">
        <f t="shared" si="90"/>
        <v>4259</v>
      </c>
      <c r="P119" s="153">
        <f t="shared" si="90"/>
        <v>6672.7999999999993</v>
      </c>
      <c r="Q119" s="153">
        <f t="shared" si="90"/>
        <v>6315.2999999999993</v>
      </c>
      <c r="R119" s="153">
        <f t="shared" si="90"/>
        <v>0</v>
      </c>
      <c r="S119" s="153">
        <f t="shared" si="90"/>
        <v>3368.8</v>
      </c>
      <c r="T119" s="153">
        <f t="shared" si="90"/>
        <v>36626.600000000006</v>
      </c>
      <c r="U119" s="240">
        <f t="shared" si="90"/>
        <v>5086.1000000000004</v>
      </c>
      <c r="V119" s="172">
        <f>V120+V121</f>
        <v>384340.57160000002</v>
      </c>
      <c r="W119" s="153">
        <f t="shared" ref="W119:AD119" si="91">W120+W121</f>
        <v>327239.13339999999</v>
      </c>
      <c r="X119" s="153">
        <f t="shared" si="91"/>
        <v>4258.9728999999998</v>
      </c>
      <c r="Y119" s="153">
        <f t="shared" si="91"/>
        <v>6394.0954000000002</v>
      </c>
      <c r="Z119" s="153">
        <f t="shared" si="91"/>
        <v>5265.1902</v>
      </c>
      <c r="AA119" s="153">
        <f t="shared" si="91"/>
        <v>0</v>
      </c>
      <c r="AB119" s="153">
        <f t="shared" si="91"/>
        <v>3247.8384000000005</v>
      </c>
      <c r="AC119" s="153">
        <f t="shared" si="91"/>
        <v>36505.3413</v>
      </c>
      <c r="AD119" s="240">
        <f t="shared" si="91"/>
        <v>1430</v>
      </c>
      <c r="AE119" s="156">
        <f t="shared" ref="AE119:AM159" si="92">V119-M119</f>
        <v>-9492.1283999999287</v>
      </c>
      <c r="AF119" s="153">
        <f t="shared" si="92"/>
        <v>-4264.9665999999852</v>
      </c>
      <c r="AG119" s="153">
        <f t="shared" si="92"/>
        <v>-2.7100000000245927E-2</v>
      </c>
      <c r="AH119" s="153">
        <f t="shared" si="92"/>
        <v>-278.70459999999912</v>
      </c>
      <c r="AI119" s="153">
        <f t="shared" si="92"/>
        <v>-1050.1097999999993</v>
      </c>
      <c r="AJ119" s="153">
        <f t="shared" si="92"/>
        <v>0</v>
      </c>
      <c r="AK119" s="153">
        <f t="shared" si="92"/>
        <v>-120.96159999999963</v>
      </c>
      <c r="AL119" s="153">
        <f t="shared" si="92"/>
        <v>-121.25870000000577</v>
      </c>
      <c r="AM119" s="154">
        <f t="shared" si="92"/>
        <v>-3656.1000000000004</v>
      </c>
      <c r="AN119" s="156">
        <f t="shared" ref="AN119:AV159" si="93">IF(M119=0,0,V119/M119*100)</f>
        <v>97.589806940866026</v>
      </c>
      <c r="AO119" s="153">
        <f t="shared" si="93"/>
        <v>98.713449818569359</v>
      </c>
      <c r="AP119" s="153">
        <f t="shared" si="93"/>
        <v>99.999363700399144</v>
      </c>
      <c r="AQ119" s="153">
        <f t="shared" si="93"/>
        <v>95.823273588298775</v>
      </c>
      <c r="AR119" s="153">
        <f t="shared" si="93"/>
        <v>83.371972827894169</v>
      </c>
      <c r="AS119" s="153">
        <f t="shared" si="93"/>
        <v>0</v>
      </c>
      <c r="AT119" s="153">
        <f t="shared" si="93"/>
        <v>96.409356447399674</v>
      </c>
      <c r="AU119" s="153">
        <f t="shared" si="93"/>
        <v>99.668932688264803</v>
      </c>
      <c r="AV119" s="154">
        <f t="shared" si="93"/>
        <v>28.115845146575957</v>
      </c>
      <c r="AW119" s="147"/>
      <c r="AX119" s="245"/>
      <c r="AY119" s="246"/>
    </row>
    <row r="120" spans="1:51" s="170" customFormat="1" ht="12.75" customHeight="1" x14ac:dyDescent="0.2">
      <c r="A120" s="158"/>
      <c r="B120" s="241">
        <v>112</v>
      </c>
      <c r="C120" s="239" t="s">
        <v>1287</v>
      </c>
      <c r="D120" s="156">
        <f>D122</f>
        <v>239935.59999999998</v>
      </c>
      <c r="E120" s="153">
        <f t="shared" ref="E120:L120" si="94">E122</f>
        <v>202832.4</v>
      </c>
      <c r="F120" s="153">
        <f t="shared" si="94"/>
        <v>4259</v>
      </c>
      <c r="G120" s="153">
        <f t="shared" si="94"/>
        <v>1078.4000000000001</v>
      </c>
      <c r="H120" s="153">
        <f t="shared" si="94"/>
        <v>6246.9</v>
      </c>
      <c r="I120" s="153">
        <f t="shared" si="94"/>
        <v>0</v>
      </c>
      <c r="J120" s="153">
        <f t="shared" si="94"/>
        <v>200</v>
      </c>
      <c r="K120" s="153">
        <f t="shared" si="94"/>
        <v>23050.799999999999</v>
      </c>
      <c r="L120" s="240">
        <f t="shared" si="94"/>
        <v>2268.1</v>
      </c>
      <c r="M120" s="172">
        <f>M122</f>
        <v>244561.69999999998</v>
      </c>
      <c r="N120" s="153">
        <f t="shared" ref="N120:U120" si="95">N122</f>
        <v>204640.5</v>
      </c>
      <c r="O120" s="153">
        <f t="shared" si="95"/>
        <v>4259</v>
      </c>
      <c r="P120" s="153">
        <f t="shared" si="95"/>
        <v>1078.4000000000001</v>
      </c>
      <c r="Q120" s="153">
        <f t="shared" si="95"/>
        <v>6246.9</v>
      </c>
      <c r="R120" s="153">
        <f t="shared" si="95"/>
        <v>0</v>
      </c>
      <c r="S120" s="153">
        <f t="shared" si="95"/>
        <v>200</v>
      </c>
      <c r="T120" s="153">
        <f t="shared" si="95"/>
        <v>23050.799999999999</v>
      </c>
      <c r="U120" s="240">
        <f t="shared" si="95"/>
        <v>5086.1000000000004</v>
      </c>
      <c r="V120" s="172">
        <f>V122</f>
        <v>238320.51679999998</v>
      </c>
      <c r="W120" s="153">
        <f t="shared" ref="W120:AD120" si="96">W122</f>
        <v>203200.39</v>
      </c>
      <c r="X120" s="153">
        <f t="shared" si="96"/>
        <v>4258.9728999999998</v>
      </c>
      <c r="Y120" s="153">
        <f t="shared" si="96"/>
        <v>1078.4000000000001</v>
      </c>
      <c r="Z120" s="153">
        <f t="shared" si="96"/>
        <v>5196.9214000000002</v>
      </c>
      <c r="AA120" s="153">
        <f t="shared" si="96"/>
        <v>0</v>
      </c>
      <c r="AB120" s="153">
        <f t="shared" si="96"/>
        <v>199.9914</v>
      </c>
      <c r="AC120" s="153">
        <f t="shared" si="96"/>
        <v>22955.841100000001</v>
      </c>
      <c r="AD120" s="240">
        <f t="shared" si="96"/>
        <v>1430</v>
      </c>
      <c r="AE120" s="156">
        <f t="shared" si="92"/>
        <v>-6241.1831999999995</v>
      </c>
      <c r="AF120" s="153">
        <f t="shared" si="92"/>
        <v>-1440.109999999986</v>
      </c>
      <c r="AG120" s="153">
        <f t="shared" si="92"/>
        <v>-2.7100000000245927E-2</v>
      </c>
      <c r="AH120" s="153">
        <f t="shared" si="92"/>
        <v>0</v>
      </c>
      <c r="AI120" s="153">
        <f t="shared" si="92"/>
        <v>-1049.9785999999995</v>
      </c>
      <c r="AJ120" s="153">
        <f t="shared" si="92"/>
        <v>0</v>
      </c>
      <c r="AK120" s="153">
        <f t="shared" si="92"/>
        <v>-8.6000000000012733E-3</v>
      </c>
      <c r="AL120" s="153">
        <f t="shared" si="92"/>
        <v>-94.958899999997811</v>
      </c>
      <c r="AM120" s="154">
        <f t="shared" si="92"/>
        <v>-3656.1000000000004</v>
      </c>
      <c r="AN120" s="156">
        <f t="shared" si="93"/>
        <v>97.448012832753449</v>
      </c>
      <c r="AO120" s="153">
        <f t="shared" si="93"/>
        <v>99.296273220599062</v>
      </c>
      <c r="AP120" s="153">
        <f t="shared" si="93"/>
        <v>99.999363700399144</v>
      </c>
      <c r="AQ120" s="153">
        <f t="shared" si="93"/>
        <v>100</v>
      </c>
      <c r="AR120" s="153">
        <f t="shared" si="93"/>
        <v>83.192005634794867</v>
      </c>
      <c r="AS120" s="153">
        <f t="shared" si="93"/>
        <v>0</v>
      </c>
      <c r="AT120" s="153">
        <f t="shared" si="93"/>
        <v>99.995699999999999</v>
      </c>
      <c r="AU120" s="153">
        <f t="shared" si="93"/>
        <v>99.588045100386978</v>
      </c>
      <c r="AV120" s="154">
        <f t="shared" si="93"/>
        <v>28.115845146575957</v>
      </c>
      <c r="AW120" s="147"/>
      <c r="AX120" s="245"/>
      <c r="AY120" s="246"/>
    </row>
    <row r="121" spans="1:51" s="170" customFormat="1" ht="12.75" customHeight="1" x14ac:dyDescent="0.2">
      <c r="A121" s="158"/>
      <c r="B121" s="241">
        <v>113</v>
      </c>
      <c r="C121" s="239" t="s">
        <v>1288</v>
      </c>
      <c r="D121" s="156">
        <f>SUM(D123:D159)</f>
        <v>147518.70000000001</v>
      </c>
      <c r="E121" s="153">
        <f t="shared" ref="E121:L121" si="97">SUM(E123:E159)</f>
        <v>125111.29999999999</v>
      </c>
      <c r="F121" s="153">
        <f t="shared" si="97"/>
        <v>0</v>
      </c>
      <c r="G121" s="153">
        <f t="shared" si="97"/>
        <v>5594.4</v>
      </c>
      <c r="H121" s="153">
        <f t="shared" si="97"/>
        <v>68.400000000000006</v>
      </c>
      <c r="I121" s="153">
        <f t="shared" si="97"/>
        <v>0</v>
      </c>
      <c r="J121" s="153">
        <f t="shared" si="97"/>
        <v>3168.8</v>
      </c>
      <c r="K121" s="153">
        <f t="shared" si="97"/>
        <v>13575.800000000003</v>
      </c>
      <c r="L121" s="240">
        <f t="shared" si="97"/>
        <v>0</v>
      </c>
      <c r="M121" s="172">
        <f>SUM(M123:M159)</f>
        <v>149271</v>
      </c>
      <c r="N121" s="153">
        <f t="shared" ref="N121:U121" si="98">SUM(N123:N159)</f>
        <v>126863.59999999999</v>
      </c>
      <c r="O121" s="153">
        <f t="shared" si="98"/>
        <v>0</v>
      </c>
      <c r="P121" s="153">
        <f t="shared" si="98"/>
        <v>5594.4</v>
      </c>
      <c r="Q121" s="153">
        <f t="shared" si="98"/>
        <v>68.400000000000006</v>
      </c>
      <c r="R121" s="153">
        <f t="shared" si="98"/>
        <v>0</v>
      </c>
      <c r="S121" s="153">
        <f t="shared" si="98"/>
        <v>3168.8</v>
      </c>
      <c r="T121" s="153">
        <f t="shared" si="98"/>
        <v>13575.800000000003</v>
      </c>
      <c r="U121" s="240">
        <f t="shared" si="98"/>
        <v>0</v>
      </c>
      <c r="V121" s="172">
        <f>SUM(V123:V159)</f>
        <v>146020.05480000004</v>
      </c>
      <c r="W121" s="153">
        <f t="shared" ref="W121:AD121" si="99">SUM(W123:W159)</f>
        <v>124038.74339999999</v>
      </c>
      <c r="X121" s="153">
        <f t="shared" si="99"/>
        <v>0</v>
      </c>
      <c r="Y121" s="153">
        <f t="shared" si="99"/>
        <v>5315.6953999999996</v>
      </c>
      <c r="Z121" s="153">
        <f t="shared" si="99"/>
        <v>68.268799999999999</v>
      </c>
      <c r="AA121" s="153">
        <f t="shared" si="99"/>
        <v>0</v>
      </c>
      <c r="AB121" s="153">
        <f t="shared" si="99"/>
        <v>3047.8470000000007</v>
      </c>
      <c r="AC121" s="153">
        <f t="shared" si="99"/>
        <v>13549.5002</v>
      </c>
      <c r="AD121" s="240">
        <f t="shared" si="99"/>
        <v>0</v>
      </c>
      <c r="AE121" s="156">
        <f t="shared" si="92"/>
        <v>-3250.9451999999583</v>
      </c>
      <c r="AF121" s="153">
        <f t="shared" si="92"/>
        <v>-2824.8565999999992</v>
      </c>
      <c r="AG121" s="153">
        <f t="shared" si="92"/>
        <v>0</v>
      </c>
      <c r="AH121" s="153">
        <f t="shared" si="92"/>
        <v>-278.70460000000003</v>
      </c>
      <c r="AI121" s="153">
        <f t="shared" si="92"/>
        <v>-0.13120000000000687</v>
      </c>
      <c r="AJ121" s="153">
        <f t="shared" si="92"/>
        <v>0</v>
      </c>
      <c r="AK121" s="153">
        <f t="shared" si="92"/>
        <v>-120.95299999999952</v>
      </c>
      <c r="AL121" s="153">
        <f t="shared" si="92"/>
        <v>-26.299800000002506</v>
      </c>
      <c r="AM121" s="154">
        <f t="shared" si="92"/>
        <v>0</v>
      </c>
      <c r="AN121" s="156">
        <f t="shared" si="93"/>
        <v>97.822118696866795</v>
      </c>
      <c r="AO121" s="153">
        <f t="shared" si="93"/>
        <v>97.773311966553052</v>
      </c>
      <c r="AP121" s="153">
        <f t="shared" si="93"/>
        <v>0</v>
      </c>
      <c r="AQ121" s="153">
        <f t="shared" si="93"/>
        <v>95.018150293150299</v>
      </c>
      <c r="AR121" s="153">
        <f t="shared" si="93"/>
        <v>99.808187134502916</v>
      </c>
      <c r="AS121" s="153">
        <f t="shared" si="93"/>
        <v>0</v>
      </c>
      <c r="AT121" s="153">
        <f t="shared" si="93"/>
        <v>96.183003029538</v>
      </c>
      <c r="AU121" s="153">
        <f t="shared" si="93"/>
        <v>99.806274400035349</v>
      </c>
      <c r="AV121" s="154">
        <f t="shared" si="93"/>
        <v>0</v>
      </c>
      <c r="AW121" s="147"/>
      <c r="AX121" s="245"/>
      <c r="AY121" s="246"/>
    </row>
    <row r="122" spans="1:51" ht="12.75" customHeight="1" x14ac:dyDescent="0.25">
      <c r="A122" s="171">
        <v>1087</v>
      </c>
      <c r="B122" s="241">
        <v>114</v>
      </c>
      <c r="C122" s="242" t="s">
        <v>1313</v>
      </c>
      <c r="D122" s="156">
        <f t="shared" ref="D122:D159" si="100">SUM(E122:L122)</f>
        <v>239935.59999999998</v>
      </c>
      <c r="E122" s="161">
        <v>202832.4</v>
      </c>
      <c r="F122" s="161">
        <v>4259</v>
      </c>
      <c r="G122" s="161">
        <v>1078.4000000000001</v>
      </c>
      <c r="H122" s="161">
        <v>6246.9</v>
      </c>
      <c r="I122" s="161">
        <v>0</v>
      </c>
      <c r="J122" s="161">
        <v>200</v>
      </c>
      <c r="K122" s="161">
        <v>23050.799999999999</v>
      </c>
      <c r="L122" s="243">
        <v>2268.1</v>
      </c>
      <c r="M122" s="172">
        <f t="shared" ref="M122:M159" si="101">SUM(N122:U122)</f>
        <v>244561.69999999998</v>
      </c>
      <c r="N122" s="161">
        <v>204640.5</v>
      </c>
      <c r="O122" s="161">
        <v>4259</v>
      </c>
      <c r="P122" s="161">
        <v>1078.4000000000001</v>
      </c>
      <c r="Q122" s="161">
        <v>6246.9</v>
      </c>
      <c r="R122" s="161">
        <v>0</v>
      </c>
      <c r="S122" s="161">
        <v>200</v>
      </c>
      <c r="T122" s="161">
        <v>23050.799999999999</v>
      </c>
      <c r="U122" s="243">
        <v>5086.1000000000004</v>
      </c>
      <c r="V122" s="172">
        <f t="shared" ref="V122:V159" si="102">SUM(W122:AD122)</f>
        <v>238320.51679999998</v>
      </c>
      <c r="W122" s="161">
        <v>203200.39</v>
      </c>
      <c r="X122" s="161">
        <v>4258.9728999999998</v>
      </c>
      <c r="Y122" s="161">
        <v>1078.4000000000001</v>
      </c>
      <c r="Z122" s="161">
        <v>5196.9214000000002</v>
      </c>
      <c r="AA122" s="161">
        <v>0</v>
      </c>
      <c r="AB122" s="161">
        <v>199.9914</v>
      </c>
      <c r="AC122" s="161">
        <v>22955.841100000001</v>
      </c>
      <c r="AD122" s="243">
        <v>1430</v>
      </c>
      <c r="AE122" s="156">
        <f t="shared" si="92"/>
        <v>-6241.1831999999995</v>
      </c>
      <c r="AF122" s="161">
        <f t="shared" si="92"/>
        <v>-1440.109999999986</v>
      </c>
      <c r="AG122" s="161">
        <f t="shared" si="92"/>
        <v>-2.7100000000245927E-2</v>
      </c>
      <c r="AH122" s="161">
        <f t="shared" si="92"/>
        <v>0</v>
      </c>
      <c r="AI122" s="161">
        <f t="shared" si="92"/>
        <v>-1049.9785999999995</v>
      </c>
      <c r="AJ122" s="161">
        <f t="shared" si="92"/>
        <v>0</v>
      </c>
      <c r="AK122" s="161">
        <f t="shared" si="92"/>
        <v>-8.6000000000012733E-3</v>
      </c>
      <c r="AL122" s="161">
        <f t="shared" si="92"/>
        <v>-94.958899999997811</v>
      </c>
      <c r="AM122" s="162">
        <f t="shared" si="92"/>
        <v>-3656.1000000000004</v>
      </c>
      <c r="AN122" s="156">
        <f t="shared" si="93"/>
        <v>97.448012832753449</v>
      </c>
      <c r="AO122" s="161">
        <f t="shared" si="93"/>
        <v>99.296273220599062</v>
      </c>
      <c r="AP122" s="161">
        <f t="shared" si="93"/>
        <v>99.999363700399144</v>
      </c>
      <c r="AQ122" s="161">
        <f t="shared" si="93"/>
        <v>100</v>
      </c>
      <c r="AR122" s="161">
        <f t="shared" si="93"/>
        <v>83.192005634794867</v>
      </c>
      <c r="AS122" s="161">
        <f t="shared" si="93"/>
        <v>0</v>
      </c>
      <c r="AT122" s="161">
        <f t="shared" si="93"/>
        <v>99.995699999999999</v>
      </c>
      <c r="AU122" s="161">
        <f t="shared" si="93"/>
        <v>99.588045100386978</v>
      </c>
      <c r="AV122" s="162">
        <f t="shared" si="93"/>
        <v>28.115845146575957</v>
      </c>
      <c r="AW122" s="165"/>
      <c r="AX122" s="245"/>
      <c r="AY122" s="246"/>
    </row>
    <row r="123" spans="1:51" ht="12.75" customHeight="1" x14ac:dyDescent="0.25">
      <c r="A123" s="171">
        <v>1088</v>
      </c>
      <c r="B123" s="241">
        <v>115</v>
      </c>
      <c r="C123" s="242" t="s">
        <v>1374</v>
      </c>
      <c r="D123" s="156">
        <f t="shared" si="100"/>
        <v>1628.6999999999998</v>
      </c>
      <c r="E123" s="161">
        <v>1268.5999999999999</v>
      </c>
      <c r="F123" s="161">
        <v>0</v>
      </c>
      <c r="G123" s="161">
        <v>0</v>
      </c>
      <c r="H123" s="161">
        <v>0</v>
      </c>
      <c r="I123" s="161">
        <v>0</v>
      </c>
      <c r="J123" s="161">
        <v>200</v>
      </c>
      <c r="K123" s="161">
        <v>160.1</v>
      </c>
      <c r="L123" s="243">
        <v>0</v>
      </c>
      <c r="M123" s="172">
        <f t="shared" si="101"/>
        <v>1628.6999999999998</v>
      </c>
      <c r="N123" s="161">
        <v>1268.5999999999999</v>
      </c>
      <c r="O123" s="161">
        <v>0</v>
      </c>
      <c r="P123" s="161">
        <v>0</v>
      </c>
      <c r="Q123" s="161">
        <v>0</v>
      </c>
      <c r="R123" s="161">
        <v>0</v>
      </c>
      <c r="S123" s="161">
        <v>200</v>
      </c>
      <c r="T123" s="161">
        <v>160.1</v>
      </c>
      <c r="U123" s="243">
        <v>0</v>
      </c>
      <c r="V123" s="172">
        <f t="shared" si="102"/>
        <v>1461.9436999999998</v>
      </c>
      <c r="W123" s="161">
        <v>1101.8436999999999</v>
      </c>
      <c r="X123" s="161">
        <v>0</v>
      </c>
      <c r="Y123" s="161">
        <v>0</v>
      </c>
      <c r="Z123" s="161">
        <v>0</v>
      </c>
      <c r="AA123" s="161">
        <v>0</v>
      </c>
      <c r="AB123" s="161">
        <v>200</v>
      </c>
      <c r="AC123" s="161">
        <v>160.1</v>
      </c>
      <c r="AD123" s="243">
        <v>0</v>
      </c>
      <c r="AE123" s="156">
        <f t="shared" si="92"/>
        <v>-166.75630000000001</v>
      </c>
      <c r="AF123" s="161">
        <f t="shared" si="92"/>
        <v>-166.75630000000001</v>
      </c>
      <c r="AG123" s="161">
        <f t="shared" si="92"/>
        <v>0</v>
      </c>
      <c r="AH123" s="161">
        <f t="shared" si="92"/>
        <v>0</v>
      </c>
      <c r="AI123" s="161">
        <f t="shared" si="92"/>
        <v>0</v>
      </c>
      <c r="AJ123" s="161">
        <f t="shared" si="92"/>
        <v>0</v>
      </c>
      <c r="AK123" s="161">
        <f t="shared" si="92"/>
        <v>0</v>
      </c>
      <c r="AL123" s="161">
        <f t="shared" si="92"/>
        <v>0</v>
      </c>
      <c r="AM123" s="162">
        <f t="shared" si="92"/>
        <v>0</v>
      </c>
      <c r="AN123" s="156">
        <f t="shared" si="93"/>
        <v>89.761386381776873</v>
      </c>
      <c r="AO123" s="161">
        <f t="shared" si="93"/>
        <v>86.855092227652534</v>
      </c>
      <c r="AP123" s="161">
        <f t="shared" si="93"/>
        <v>0</v>
      </c>
      <c r="AQ123" s="161">
        <f t="shared" si="93"/>
        <v>0</v>
      </c>
      <c r="AR123" s="161">
        <f t="shared" si="93"/>
        <v>0</v>
      </c>
      <c r="AS123" s="161">
        <f t="shared" si="93"/>
        <v>0</v>
      </c>
      <c r="AT123" s="161">
        <f t="shared" si="93"/>
        <v>100</v>
      </c>
      <c r="AU123" s="161">
        <f t="shared" si="93"/>
        <v>100</v>
      </c>
      <c r="AV123" s="162">
        <f t="shared" si="93"/>
        <v>0</v>
      </c>
      <c r="AW123" s="165"/>
      <c r="AX123" s="245"/>
      <c r="AY123" s="246"/>
    </row>
    <row r="124" spans="1:51" ht="12.75" customHeight="1" x14ac:dyDescent="0.25">
      <c r="A124" s="171">
        <v>1089</v>
      </c>
      <c r="B124" s="241">
        <v>116</v>
      </c>
      <c r="C124" s="242" t="s">
        <v>1375</v>
      </c>
      <c r="D124" s="156">
        <f t="shared" si="100"/>
        <v>3366.2</v>
      </c>
      <c r="E124" s="161">
        <v>2999.1</v>
      </c>
      <c r="F124" s="161">
        <v>0</v>
      </c>
      <c r="G124" s="161">
        <v>0</v>
      </c>
      <c r="H124" s="161">
        <v>0</v>
      </c>
      <c r="I124" s="161">
        <v>0</v>
      </c>
      <c r="J124" s="161">
        <v>74</v>
      </c>
      <c r="K124" s="161">
        <v>293.10000000000002</v>
      </c>
      <c r="L124" s="243">
        <v>0</v>
      </c>
      <c r="M124" s="172">
        <f t="shared" si="101"/>
        <v>3366.2</v>
      </c>
      <c r="N124" s="161">
        <v>2999.1</v>
      </c>
      <c r="O124" s="161">
        <v>0</v>
      </c>
      <c r="P124" s="161">
        <v>0</v>
      </c>
      <c r="Q124" s="161">
        <v>0</v>
      </c>
      <c r="R124" s="161">
        <v>0</v>
      </c>
      <c r="S124" s="161">
        <v>74</v>
      </c>
      <c r="T124" s="161">
        <v>293.10000000000002</v>
      </c>
      <c r="U124" s="243">
        <v>0</v>
      </c>
      <c r="V124" s="172">
        <f t="shared" si="102"/>
        <v>3366.2</v>
      </c>
      <c r="W124" s="161">
        <v>2999.1</v>
      </c>
      <c r="X124" s="161">
        <v>0</v>
      </c>
      <c r="Y124" s="161">
        <v>0</v>
      </c>
      <c r="Z124" s="161">
        <v>0</v>
      </c>
      <c r="AA124" s="161">
        <v>0</v>
      </c>
      <c r="AB124" s="161">
        <v>74</v>
      </c>
      <c r="AC124" s="161">
        <v>293.10000000000002</v>
      </c>
      <c r="AD124" s="243">
        <v>0</v>
      </c>
      <c r="AE124" s="156">
        <f t="shared" si="92"/>
        <v>0</v>
      </c>
      <c r="AF124" s="161">
        <f t="shared" si="92"/>
        <v>0</v>
      </c>
      <c r="AG124" s="161">
        <f t="shared" si="92"/>
        <v>0</v>
      </c>
      <c r="AH124" s="161">
        <f t="shared" si="92"/>
        <v>0</v>
      </c>
      <c r="AI124" s="161">
        <f t="shared" si="92"/>
        <v>0</v>
      </c>
      <c r="AJ124" s="161">
        <f t="shared" si="92"/>
        <v>0</v>
      </c>
      <c r="AK124" s="161">
        <f t="shared" si="92"/>
        <v>0</v>
      </c>
      <c r="AL124" s="161">
        <f t="shared" si="92"/>
        <v>0</v>
      </c>
      <c r="AM124" s="162">
        <f t="shared" si="92"/>
        <v>0</v>
      </c>
      <c r="AN124" s="156">
        <f t="shared" si="93"/>
        <v>100</v>
      </c>
      <c r="AO124" s="161">
        <f t="shared" si="93"/>
        <v>100</v>
      </c>
      <c r="AP124" s="161">
        <f t="shared" si="93"/>
        <v>0</v>
      </c>
      <c r="AQ124" s="161">
        <f t="shared" si="93"/>
        <v>0</v>
      </c>
      <c r="AR124" s="161">
        <f t="shared" si="93"/>
        <v>0</v>
      </c>
      <c r="AS124" s="161">
        <f t="shared" si="93"/>
        <v>0</v>
      </c>
      <c r="AT124" s="161">
        <f t="shared" si="93"/>
        <v>100</v>
      </c>
      <c r="AU124" s="161">
        <f t="shared" si="93"/>
        <v>100</v>
      </c>
      <c r="AV124" s="162">
        <f t="shared" si="93"/>
        <v>0</v>
      </c>
      <c r="AW124" s="165"/>
      <c r="AX124" s="245"/>
      <c r="AY124" s="246"/>
    </row>
    <row r="125" spans="1:51" ht="12.75" customHeight="1" x14ac:dyDescent="0.25">
      <c r="A125" s="171">
        <v>1090</v>
      </c>
      <c r="B125" s="241">
        <v>117</v>
      </c>
      <c r="C125" s="242" t="s">
        <v>1376</v>
      </c>
      <c r="D125" s="156">
        <f t="shared" si="100"/>
        <v>3389.3999999999996</v>
      </c>
      <c r="E125" s="161">
        <v>2964.7</v>
      </c>
      <c r="F125" s="161">
        <v>0</v>
      </c>
      <c r="G125" s="161">
        <v>0</v>
      </c>
      <c r="H125" s="161">
        <v>0</v>
      </c>
      <c r="I125" s="161">
        <v>0</v>
      </c>
      <c r="J125" s="161">
        <v>150</v>
      </c>
      <c r="K125" s="161">
        <v>274.7</v>
      </c>
      <c r="L125" s="243">
        <v>0</v>
      </c>
      <c r="M125" s="172">
        <f t="shared" si="101"/>
        <v>3389.3999999999996</v>
      </c>
      <c r="N125" s="161">
        <v>2964.7</v>
      </c>
      <c r="O125" s="161">
        <v>0</v>
      </c>
      <c r="P125" s="161">
        <v>0</v>
      </c>
      <c r="Q125" s="161">
        <v>0</v>
      </c>
      <c r="R125" s="161">
        <v>0</v>
      </c>
      <c r="S125" s="161">
        <v>150</v>
      </c>
      <c r="T125" s="161">
        <v>274.7</v>
      </c>
      <c r="U125" s="243">
        <v>0</v>
      </c>
      <c r="V125" s="172">
        <f t="shared" si="102"/>
        <v>3305.4923000000003</v>
      </c>
      <c r="W125" s="161">
        <v>2880.7946000000002</v>
      </c>
      <c r="X125" s="161">
        <v>0</v>
      </c>
      <c r="Y125" s="161">
        <v>0</v>
      </c>
      <c r="Z125" s="161">
        <v>0</v>
      </c>
      <c r="AA125" s="161">
        <v>0</v>
      </c>
      <c r="AB125" s="161">
        <v>150</v>
      </c>
      <c r="AC125" s="161">
        <v>274.6977</v>
      </c>
      <c r="AD125" s="243">
        <v>0</v>
      </c>
      <c r="AE125" s="156">
        <f t="shared" si="92"/>
        <v>-83.907699999999295</v>
      </c>
      <c r="AF125" s="161">
        <f t="shared" si="92"/>
        <v>-83.905399999999645</v>
      </c>
      <c r="AG125" s="161">
        <f t="shared" si="92"/>
        <v>0</v>
      </c>
      <c r="AH125" s="161">
        <f t="shared" si="92"/>
        <v>0</v>
      </c>
      <c r="AI125" s="161">
        <f t="shared" si="92"/>
        <v>0</v>
      </c>
      <c r="AJ125" s="161">
        <f t="shared" si="92"/>
        <v>0</v>
      </c>
      <c r="AK125" s="161">
        <f t="shared" si="92"/>
        <v>0</v>
      </c>
      <c r="AL125" s="161">
        <f t="shared" si="92"/>
        <v>-2.299999999991087E-3</v>
      </c>
      <c r="AM125" s="162">
        <f t="shared" si="92"/>
        <v>0</v>
      </c>
      <c r="AN125" s="156">
        <f t="shared" si="93"/>
        <v>97.524408449873164</v>
      </c>
      <c r="AO125" s="161">
        <f t="shared" si="93"/>
        <v>97.169851924309384</v>
      </c>
      <c r="AP125" s="161">
        <f t="shared" si="93"/>
        <v>0</v>
      </c>
      <c r="AQ125" s="161">
        <f t="shared" si="93"/>
        <v>0</v>
      </c>
      <c r="AR125" s="161">
        <f t="shared" si="93"/>
        <v>0</v>
      </c>
      <c r="AS125" s="161">
        <f t="shared" si="93"/>
        <v>0</v>
      </c>
      <c r="AT125" s="161">
        <f t="shared" si="93"/>
        <v>100</v>
      </c>
      <c r="AU125" s="161">
        <f t="shared" si="93"/>
        <v>99.99916272297051</v>
      </c>
      <c r="AV125" s="162">
        <f t="shared" si="93"/>
        <v>0</v>
      </c>
      <c r="AW125" s="165"/>
      <c r="AX125" s="245"/>
      <c r="AY125" s="246"/>
    </row>
    <row r="126" spans="1:51" ht="12.75" customHeight="1" x14ac:dyDescent="0.25">
      <c r="A126" s="171">
        <v>1091</v>
      </c>
      <c r="B126" s="241">
        <v>118</v>
      </c>
      <c r="C126" s="242" t="s">
        <v>1377</v>
      </c>
      <c r="D126" s="156">
        <f t="shared" si="100"/>
        <v>2403.2999999999997</v>
      </c>
      <c r="E126" s="161">
        <v>2106.6</v>
      </c>
      <c r="F126" s="161">
        <v>0</v>
      </c>
      <c r="G126" s="161">
        <v>0</v>
      </c>
      <c r="H126" s="161">
        <v>0</v>
      </c>
      <c r="I126" s="161">
        <v>0</v>
      </c>
      <c r="J126" s="161">
        <v>120</v>
      </c>
      <c r="K126" s="161">
        <v>176.7</v>
      </c>
      <c r="L126" s="243">
        <v>0</v>
      </c>
      <c r="M126" s="172">
        <f t="shared" si="101"/>
        <v>2403.2999999999997</v>
      </c>
      <c r="N126" s="161">
        <v>2106.6</v>
      </c>
      <c r="O126" s="161">
        <v>0</v>
      </c>
      <c r="P126" s="161">
        <v>0</v>
      </c>
      <c r="Q126" s="161">
        <v>0</v>
      </c>
      <c r="R126" s="161">
        <v>0</v>
      </c>
      <c r="S126" s="161">
        <v>120</v>
      </c>
      <c r="T126" s="161">
        <v>176.7</v>
      </c>
      <c r="U126" s="243">
        <v>0</v>
      </c>
      <c r="V126" s="172">
        <f t="shared" si="102"/>
        <v>2403.2739000000001</v>
      </c>
      <c r="W126" s="161">
        <v>2106.6</v>
      </c>
      <c r="X126" s="161">
        <v>0</v>
      </c>
      <c r="Y126" s="161">
        <v>0</v>
      </c>
      <c r="Z126" s="161">
        <v>0</v>
      </c>
      <c r="AA126" s="161">
        <v>0</v>
      </c>
      <c r="AB126" s="161">
        <v>120</v>
      </c>
      <c r="AC126" s="161">
        <v>176.6739</v>
      </c>
      <c r="AD126" s="243">
        <v>0</v>
      </c>
      <c r="AE126" s="156">
        <f t="shared" si="92"/>
        <v>-2.6099999999587453E-2</v>
      </c>
      <c r="AF126" s="161">
        <f t="shared" si="92"/>
        <v>0</v>
      </c>
      <c r="AG126" s="161">
        <f t="shared" si="92"/>
        <v>0</v>
      </c>
      <c r="AH126" s="161">
        <f t="shared" si="92"/>
        <v>0</v>
      </c>
      <c r="AI126" s="161">
        <f t="shared" si="92"/>
        <v>0</v>
      </c>
      <c r="AJ126" s="161">
        <f t="shared" si="92"/>
        <v>0</v>
      </c>
      <c r="AK126" s="161">
        <f t="shared" si="92"/>
        <v>0</v>
      </c>
      <c r="AL126" s="161">
        <f t="shared" si="92"/>
        <v>-2.6099999999985357E-2</v>
      </c>
      <c r="AM126" s="162">
        <f t="shared" si="92"/>
        <v>0</v>
      </c>
      <c r="AN126" s="156">
        <f t="shared" si="93"/>
        <v>99.998913993259293</v>
      </c>
      <c r="AO126" s="161">
        <f t="shared" si="93"/>
        <v>100</v>
      </c>
      <c r="AP126" s="161">
        <f t="shared" si="93"/>
        <v>0</v>
      </c>
      <c r="AQ126" s="161">
        <f t="shared" si="93"/>
        <v>0</v>
      </c>
      <c r="AR126" s="161">
        <f t="shared" si="93"/>
        <v>0</v>
      </c>
      <c r="AS126" s="161">
        <f t="shared" si="93"/>
        <v>0</v>
      </c>
      <c r="AT126" s="161">
        <f t="shared" si="93"/>
        <v>100</v>
      </c>
      <c r="AU126" s="161">
        <f t="shared" si="93"/>
        <v>99.98522920203736</v>
      </c>
      <c r="AV126" s="162">
        <f t="shared" si="93"/>
        <v>0</v>
      </c>
      <c r="AW126" s="165"/>
      <c r="AX126" s="245"/>
      <c r="AY126" s="246"/>
    </row>
    <row r="127" spans="1:51" ht="12.75" customHeight="1" x14ac:dyDescent="0.25">
      <c r="A127" s="171">
        <v>1092</v>
      </c>
      <c r="B127" s="241">
        <v>119</v>
      </c>
      <c r="C127" s="242" t="s">
        <v>1378</v>
      </c>
      <c r="D127" s="156">
        <f t="shared" si="100"/>
        <v>1344.8000000000002</v>
      </c>
      <c r="E127" s="161">
        <v>1071.4000000000001</v>
      </c>
      <c r="F127" s="161">
        <v>0</v>
      </c>
      <c r="G127" s="161">
        <v>0</v>
      </c>
      <c r="H127" s="161">
        <v>0</v>
      </c>
      <c r="I127" s="161">
        <v>0</v>
      </c>
      <c r="J127" s="161">
        <v>120</v>
      </c>
      <c r="K127" s="161">
        <v>153.4</v>
      </c>
      <c r="L127" s="243">
        <v>0</v>
      </c>
      <c r="M127" s="172">
        <f t="shared" si="101"/>
        <v>1344.8000000000002</v>
      </c>
      <c r="N127" s="161">
        <v>1071.4000000000001</v>
      </c>
      <c r="O127" s="161">
        <v>0</v>
      </c>
      <c r="P127" s="161">
        <v>0</v>
      </c>
      <c r="Q127" s="161">
        <v>0</v>
      </c>
      <c r="R127" s="161">
        <v>0</v>
      </c>
      <c r="S127" s="161">
        <v>120</v>
      </c>
      <c r="T127" s="161">
        <v>153.4</v>
      </c>
      <c r="U127" s="243">
        <v>0</v>
      </c>
      <c r="V127" s="172">
        <f t="shared" si="102"/>
        <v>1259.2047000000002</v>
      </c>
      <c r="W127" s="161">
        <v>985.80470000000003</v>
      </c>
      <c r="X127" s="161">
        <v>0</v>
      </c>
      <c r="Y127" s="161">
        <v>0</v>
      </c>
      <c r="Z127" s="161">
        <v>0</v>
      </c>
      <c r="AA127" s="161">
        <v>0</v>
      </c>
      <c r="AB127" s="161">
        <v>120</v>
      </c>
      <c r="AC127" s="161">
        <v>153.4</v>
      </c>
      <c r="AD127" s="243">
        <v>0</v>
      </c>
      <c r="AE127" s="156">
        <f t="shared" si="92"/>
        <v>-85.595299999999952</v>
      </c>
      <c r="AF127" s="161">
        <f t="shared" si="92"/>
        <v>-85.595300000000066</v>
      </c>
      <c r="AG127" s="161">
        <f t="shared" si="92"/>
        <v>0</v>
      </c>
      <c r="AH127" s="161">
        <f t="shared" si="92"/>
        <v>0</v>
      </c>
      <c r="AI127" s="161">
        <f t="shared" si="92"/>
        <v>0</v>
      </c>
      <c r="AJ127" s="161">
        <f t="shared" si="92"/>
        <v>0</v>
      </c>
      <c r="AK127" s="161">
        <f t="shared" si="92"/>
        <v>0</v>
      </c>
      <c r="AL127" s="161">
        <f t="shared" si="92"/>
        <v>0</v>
      </c>
      <c r="AM127" s="162">
        <f t="shared" si="92"/>
        <v>0</v>
      </c>
      <c r="AN127" s="156">
        <f t="shared" si="93"/>
        <v>93.635090719809639</v>
      </c>
      <c r="AO127" s="161">
        <f t="shared" si="93"/>
        <v>92.010892290461072</v>
      </c>
      <c r="AP127" s="161">
        <f t="shared" si="93"/>
        <v>0</v>
      </c>
      <c r="AQ127" s="161">
        <f t="shared" si="93"/>
        <v>0</v>
      </c>
      <c r="AR127" s="161">
        <f t="shared" si="93"/>
        <v>0</v>
      </c>
      <c r="AS127" s="161">
        <f t="shared" si="93"/>
        <v>0</v>
      </c>
      <c r="AT127" s="161">
        <f t="shared" si="93"/>
        <v>100</v>
      </c>
      <c r="AU127" s="161">
        <f t="shared" si="93"/>
        <v>100</v>
      </c>
      <c r="AV127" s="162">
        <f t="shared" si="93"/>
        <v>0</v>
      </c>
      <c r="AW127" s="165"/>
      <c r="AX127" s="245"/>
      <c r="AY127" s="246"/>
    </row>
    <row r="128" spans="1:51" ht="12.75" customHeight="1" x14ac:dyDescent="0.25">
      <c r="A128" s="171">
        <v>1093</v>
      </c>
      <c r="B128" s="241">
        <v>120</v>
      </c>
      <c r="C128" s="242" t="s">
        <v>1379</v>
      </c>
      <c r="D128" s="156">
        <f t="shared" si="100"/>
        <v>2838.9</v>
      </c>
      <c r="E128" s="161">
        <v>2472.9</v>
      </c>
      <c r="F128" s="161">
        <v>0</v>
      </c>
      <c r="G128" s="161">
        <v>0</v>
      </c>
      <c r="H128" s="161">
        <v>0</v>
      </c>
      <c r="I128" s="161">
        <v>0</v>
      </c>
      <c r="J128" s="161">
        <v>120</v>
      </c>
      <c r="K128" s="161">
        <v>246</v>
      </c>
      <c r="L128" s="243">
        <v>0</v>
      </c>
      <c r="M128" s="172">
        <f t="shared" si="101"/>
        <v>2838.9</v>
      </c>
      <c r="N128" s="161">
        <v>2472.9</v>
      </c>
      <c r="O128" s="161">
        <v>0</v>
      </c>
      <c r="P128" s="161">
        <v>0</v>
      </c>
      <c r="Q128" s="161">
        <v>0</v>
      </c>
      <c r="R128" s="161">
        <v>0</v>
      </c>
      <c r="S128" s="161">
        <v>120</v>
      </c>
      <c r="T128" s="161">
        <v>246</v>
      </c>
      <c r="U128" s="243">
        <v>0</v>
      </c>
      <c r="V128" s="172">
        <f t="shared" si="102"/>
        <v>2566.5925999999999</v>
      </c>
      <c r="W128" s="161">
        <v>2322.3829000000001</v>
      </c>
      <c r="X128" s="161">
        <v>0</v>
      </c>
      <c r="Y128" s="161">
        <v>0</v>
      </c>
      <c r="Z128" s="161">
        <v>0</v>
      </c>
      <c r="AA128" s="161">
        <v>0</v>
      </c>
      <c r="AB128" s="161">
        <v>0</v>
      </c>
      <c r="AC128" s="161">
        <v>244.2097</v>
      </c>
      <c r="AD128" s="243">
        <v>0</v>
      </c>
      <c r="AE128" s="156">
        <f t="shared" si="92"/>
        <v>-272.30740000000014</v>
      </c>
      <c r="AF128" s="161">
        <f t="shared" si="92"/>
        <v>-150.51710000000003</v>
      </c>
      <c r="AG128" s="161">
        <f t="shared" si="92"/>
        <v>0</v>
      </c>
      <c r="AH128" s="161">
        <f t="shared" si="92"/>
        <v>0</v>
      </c>
      <c r="AI128" s="161">
        <f t="shared" si="92"/>
        <v>0</v>
      </c>
      <c r="AJ128" s="161">
        <f t="shared" si="92"/>
        <v>0</v>
      </c>
      <c r="AK128" s="161">
        <f t="shared" si="92"/>
        <v>-120</v>
      </c>
      <c r="AL128" s="161">
        <f t="shared" si="92"/>
        <v>-1.790300000000002</v>
      </c>
      <c r="AM128" s="162">
        <f t="shared" si="92"/>
        <v>0</v>
      </c>
      <c r="AN128" s="156">
        <f t="shared" si="93"/>
        <v>90.407996054809956</v>
      </c>
      <c r="AO128" s="161">
        <f t="shared" si="93"/>
        <v>93.913336568401476</v>
      </c>
      <c r="AP128" s="161">
        <f t="shared" si="93"/>
        <v>0</v>
      </c>
      <c r="AQ128" s="161">
        <f t="shared" si="93"/>
        <v>0</v>
      </c>
      <c r="AR128" s="161">
        <f t="shared" si="93"/>
        <v>0</v>
      </c>
      <c r="AS128" s="161">
        <f t="shared" si="93"/>
        <v>0</v>
      </c>
      <c r="AT128" s="161">
        <f t="shared" si="93"/>
        <v>0</v>
      </c>
      <c r="AU128" s="161">
        <f t="shared" si="93"/>
        <v>99.272235772357718</v>
      </c>
      <c r="AV128" s="162">
        <f t="shared" si="93"/>
        <v>0</v>
      </c>
      <c r="AW128" s="165"/>
      <c r="AX128" s="245"/>
      <c r="AY128" s="246"/>
    </row>
    <row r="129" spans="1:51" ht="12.75" customHeight="1" x14ac:dyDescent="0.25">
      <c r="A129" s="171">
        <v>1094</v>
      </c>
      <c r="B129" s="241">
        <v>121</v>
      </c>
      <c r="C129" s="242" t="s">
        <v>1380</v>
      </c>
      <c r="D129" s="156">
        <f t="shared" si="100"/>
        <v>2648.5</v>
      </c>
      <c r="E129" s="161">
        <v>2321.9</v>
      </c>
      <c r="F129" s="161">
        <v>0</v>
      </c>
      <c r="G129" s="161">
        <v>0</v>
      </c>
      <c r="H129" s="161">
        <v>0</v>
      </c>
      <c r="I129" s="161">
        <v>0</v>
      </c>
      <c r="J129" s="161">
        <v>150</v>
      </c>
      <c r="K129" s="161">
        <v>176.6</v>
      </c>
      <c r="L129" s="243">
        <v>0</v>
      </c>
      <c r="M129" s="172">
        <f t="shared" si="101"/>
        <v>2648.5</v>
      </c>
      <c r="N129" s="161">
        <v>2321.9</v>
      </c>
      <c r="O129" s="161">
        <v>0</v>
      </c>
      <c r="P129" s="161">
        <v>0</v>
      </c>
      <c r="Q129" s="161">
        <v>0</v>
      </c>
      <c r="R129" s="161">
        <v>0</v>
      </c>
      <c r="S129" s="161">
        <v>150</v>
      </c>
      <c r="T129" s="161">
        <v>176.6</v>
      </c>
      <c r="U129" s="243">
        <v>0</v>
      </c>
      <c r="V129" s="172">
        <f t="shared" si="102"/>
        <v>2648.5</v>
      </c>
      <c r="W129" s="161">
        <v>2321.9</v>
      </c>
      <c r="X129" s="161">
        <v>0</v>
      </c>
      <c r="Y129" s="161">
        <v>0</v>
      </c>
      <c r="Z129" s="161">
        <v>0</v>
      </c>
      <c r="AA129" s="161">
        <v>0</v>
      </c>
      <c r="AB129" s="161">
        <v>150</v>
      </c>
      <c r="AC129" s="161">
        <v>176.6</v>
      </c>
      <c r="AD129" s="243">
        <v>0</v>
      </c>
      <c r="AE129" s="156">
        <f t="shared" si="92"/>
        <v>0</v>
      </c>
      <c r="AF129" s="161">
        <f t="shared" si="92"/>
        <v>0</v>
      </c>
      <c r="AG129" s="161">
        <f t="shared" si="92"/>
        <v>0</v>
      </c>
      <c r="AH129" s="161">
        <f t="shared" si="92"/>
        <v>0</v>
      </c>
      <c r="AI129" s="161">
        <f t="shared" si="92"/>
        <v>0</v>
      </c>
      <c r="AJ129" s="161">
        <f t="shared" si="92"/>
        <v>0</v>
      </c>
      <c r="AK129" s="161">
        <f t="shared" si="92"/>
        <v>0</v>
      </c>
      <c r="AL129" s="161">
        <f t="shared" si="92"/>
        <v>0</v>
      </c>
      <c r="AM129" s="162">
        <f t="shared" si="92"/>
        <v>0</v>
      </c>
      <c r="AN129" s="156">
        <f t="shared" si="93"/>
        <v>100</v>
      </c>
      <c r="AO129" s="161">
        <f t="shared" si="93"/>
        <v>100</v>
      </c>
      <c r="AP129" s="161">
        <f t="shared" si="93"/>
        <v>0</v>
      </c>
      <c r="AQ129" s="161">
        <f t="shared" si="93"/>
        <v>0</v>
      </c>
      <c r="AR129" s="161">
        <f t="shared" si="93"/>
        <v>0</v>
      </c>
      <c r="AS129" s="161">
        <f t="shared" si="93"/>
        <v>0</v>
      </c>
      <c r="AT129" s="161">
        <f t="shared" si="93"/>
        <v>100</v>
      </c>
      <c r="AU129" s="161">
        <f t="shared" si="93"/>
        <v>100</v>
      </c>
      <c r="AV129" s="162">
        <f t="shared" si="93"/>
        <v>0</v>
      </c>
      <c r="AW129" s="165"/>
      <c r="AX129" s="245"/>
      <c r="AY129" s="246"/>
    </row>
    <row r="130" spans="1:51" ht="12.75" customHeight="1" x14ac:dyDescent="0.25">
      <c r="A130" s="171">
        <v>1095</v>
      </c>
      <c r="B130" s="241">
        <v>122</v>
      </c>
      <c r="C130" s="242" t="s">
        <v>1381</v>
      </c>
      <c r="D130" s="156">
        <f t="shared" si="100"/>
        <v>2761.2000000000003</v>
      </c>
      <c r="E130" s="161">
        <v>2400.4</v>
      </c>
      <c r="F130" s="161">
        <v>0</v>
      </c>
      <c r="G130" s="161">
        <v>0</v>
      </c>
      <c r="H130" s="161">
        <v>0</v>
      </c>
      <c r="I130" s="161">
        <v>0</v>
      </c>
      <c r="J130" s="161">
        <v>74</v>
      </c>
      <c r="K130" s="161">
        <v>286.8</v>
      </c>
      <c r="L130" s="243">
        <v>0</v>
      </c>
      <c r="M130" s="172">
        <f t="shared" si="101"/>
        <v>2761.2000000000003</v>
      </c>
      <c r="N130" s="161">
        <v>2400.4</v>
      </c>
      <c r="O130" s="161">
        <v>0</v>
      </c>
      <c r="P130" s="161">
        <v>0</v>
      </c>
      <c r="Q130" s="161">
        <v>0</v>
      </c>
      <c r="R130" s="161">
        <v>0</v>
      </c>
      <c r="S130" s="161">
        <v>74</v>
      </c>
      <c r="T130" s="161">
        <v>286.8</v>
      </c>
      <c r="U130" s="243">
        <v>0</v>
      </c>
      <c r="V130" s="172">
        <f t="shared" si="102"/>
        <v>2279.8461000000002</v>
      </c>
      <c r="W130" s="161">
        <v>1919.0461</v>
      </c>
      <c r="X130" s="161">
        <v>0</v>
      </c>
      <c r="Y130" s="161">
        <v>0</v>
      </c>
      <c r="Z130" s="161">
        <v>0</v>
      </c>
      <c r="AA130" s="161">
        <v>0</v>
      </c>
      <c r="AB130" s="161">
        <v>74</v>
      </c>
      <c r="AC130" s="161">
        <v>286.8</v>
      </c>
      <c r="AD130" s="243">
        <v>0</v>
      </c>
      <c r="AE130" s="156">
        <f t="shared" si="92"/>
        <v>-481.35390000000007</v>
      </c>
      <c r="AF130" s="161">
        <f t="shared" si="92"/>
        <v>-481.35390000000007</v>
      </c>
      <c r="AG130" s="161">
        <f t="shared" si="92"/>
        <v>0</v>
      </c>
      <c r="AH130" s="161">
        <f t="shared" si="92"/>
        <v>0</v>
      </c>
      <c r="AI130" s="161">
        <f t="shared" si="92"/>
        <v>0</v>
      </c>
      <c r="AJ130" s="161">
        <f t="shared" si="92"/>
        <v>0</v>
      </c>
      <c r="AK130" s="161">
        <f t="shared" si="92"/>
        <v>0</v>
      </c>
      <c r="AL130" s="161">
        <f t="shared" si="92"/>
        <v>0</v>
      </c>
      <c r="AM130" s="162">
        <f t="shared" si="92"/>
        <v>0</v>
      </c>
      <c r="AN130" s="156">
        <f t="shared" si="93"/>
        <v>82.567220773576707</v>
      </c>
      <c r="AO130" s="161">
        <f t="shared" si="93"/>
        <v>79.946929678386937</v>
      </c>
      <c r="AP130" s="161">
        <f t="shared" si="93"/>
        <v>0</v>
      </c>
      <c r="AQ130" s="161">
        <f t="shared" si="93"/>
        <v>0</v>
      </c>
      <c r="AR130" s="161">
        <f t="shared" si="93"/>
        <v>0</v>
      </c>
      <c r="AS130" s="161">
        <f t="shared" si="93"/>
        <v>0</v>
      </c>
      <c r="AT130" s="161">
        <f t="shared" si="93"/>
        <v>100</v>
      </c>
      <c r="AU130" s="161">
        <f t="shared" si="93"/>
        <v>100</v>
      </c>
      <c r="AV130" s="162">
        <f t="shared" si="93"/>
        <v>0</v>
      </c>
      <c r="AW130" s="165"/>
      <c r="AX130" s="245"/>
      <c r="AY130" s="246"/>
    </row>
    <row r="131" spans="1:51" ht="12.75" customHeight="1" x14ac:dyDescent="0.25">
      <c r="A131" s="171">
        <v>1096</v>
      </c>
      <c r="B131" s="241">
        <v>123</v>
      </c>
      <c r="C131" s="242" t="s">
        <v>1382</v>
      </c>
      <c r="D131" s="156">
        <f t="shared" si="100"/>
        <v>201.9</v>
      </c>
      <c r="E131" s="161">
        <v>0</v>
      </c>
      <c r="F131" s="161">
        <v>0</v>
      </c>
      <c r="G131" s="161">
        <v>0</v>
      </c>
      <c r="H131" s="161">
        <v>0</v>
      </c>
      <c r="I131" s="161">
        <v>0</v>
      </c>
      <c r="J131" s="161">
        <v>120</v>
      </c>
      <c r="K131" s="161">
        <v>81.900000000000006</v>
      </c>
      <c r="L131" s="243">
        <v>0</v>
      </c>
      <c r="M131" s="172">
        <f t="shared" si="101"/>
        <v>201.9</v>
      </c>
      <c r="N131" s="161">
        <v>0</v>
      </c>
      <c r="O131" s="161">
        <v>0</v>
      </c>
      <c r="P131" s="161">
        <v>0</v>
      </c>
      <c r="Q131" s="161">
        <v>0</v>
      </c>
      <c r="R131" s="161">
        <v>0</v>
      </c>
      <c r="S131" s="161">
        <v>120</v>
      </c>
      <c r="T131" s="161">
        <v>81.900000000000006</v>
      </c>
      <c r="U131" s="243">
        <v>0</v>
      </c>
      <c r="V131" s="172">
        <f t="shared" si="102"/>
        <v>201.8999</v>
      </c>
      <c r="W131" s="161">
        <v>0</v>
      </c>
      <c r="X131" s="161">
        <v>0</v>
      </c>
      <c r="Y131" s="161">
        <v>0</v>
      </c>
      <c r="Z131" s="161">
        <v>0</v>
      </c>
      <c r="AA131" s="161">
        <v>0</v>
      </c>
      <c r="AB131" s="161">
        <v>120</v>
      </c>
      <c r="AC131" s="161">
        <v>81.899900000000002</v>
      </c>
      <c r="AD131" s="243">
        <v>0</v>
      </c>
      <c r="AE131" s="156">
        <f t="shared" si="92"/>
        <v>-1.0000000000331966E-4</v>
      </c>
      <c r="AF131" s="161">
        <f t="shared" si="92"/>
        <v>0</v>
      </c>
      <c r="AG131" s="161">
        <f t="shared" si="92"/>
        <v>0</v>
      </c>
      <c r="AH131" s="161">
        <f t="shared" si="92"/>
        <v>0</v>
      </c>
      <c r="AI131" s="161">
        <f t="shared" si="92"/>
        <v>0</v>
      </c>
      <c r="AJ131" s="161">
        <f t="shared" si="92"/>
        <v>0</v>
      </c>
      <c r="AK131" s="161">
        <f t="shared" si="92"/>
        <v>0</v>
      </c>
      <c r="AL131" s="161">
        <f t="shared" si="92"/>
        <v>-1.0000000000331966E-4</v>
      </c>
      <c r="AM131" s="162">
        <f t="shared" si="92"/>
        <v>0</v>
      </c>
      <c r="AN131" s="156">
        <f t="shared" si="93"/>
        <v>99.999950470529967</v>
      </c>
      <c r="AO131" s="161">
        <f t="shared" si="93"/>
        <v>0</v>
      </c>
      <c r="AP131" s="161">
        <f t="shared" si="93"/>
        <v>0</v>
      </c>
      <c r="AQ131" s="161">
        <f t="shared" si="93"/>
        <v>0</v>
      </c>
      <c r="AR131" s="161">
        <f t="shared" si="93"/>
        <v>0</v>
      </c>
      <c r="AS131" s="161">
        <f t="shared" si="93"/>
        <v>0</v>
      </c>
      <c r="AT131" s="161">
        <f t="shared" si="93"/>
        <v>100</v>
      </c>
      <c r="AU131" s="161">
        <f t="shared" si="93"/>
        <v>99.999877899877902</v>
      </c>
      <c r="AV131" s="162">
        <f t="shared" si="93"/>
        <v>0</v>
      </c>
      <c r="AW131" s="165"/>
      <c r="AX131" s="245"/>
      <c r="AY131" s="246"/>
    </row>
    <row r="132" spans="1:51" ht="12.75" customHeight="1" x14ac:dyDescent="0.25">
      <c r="A132" s="171">
        <v>1098</v>
      </c>
      <c r="B132" s="241">
        <v>124</v>
      </c>
      <c r="C132" s="242" t="s">
        <v>1383</v>
      </c>
      <c r="D132" s="156">
        <f t="shared" si="100"/>
        <v>2745.5</v>
      </c>
      <c r="E132" s="161">
        <v>2519</v>
      </c>
      <c r="F132" s="161">
        <v>0</v>
      </c>
      <c r="G132" s="161">
        <v>0</v>
      </c>
      <c r="H132" s="161">
        <v>0</v>
      </c>
      <c r="I132" s="161">
        <v>0</v>
      </c>
      <c r="J132" s="161">
        <v>0</v>
      </c>
      <c r="K132" s="161">
        <v>226.5</v>
      </c>
      <c r="L132" s="243">
        <v>0</v>
      </c>
      <c r="M132" s="172">
        <f t="shared" si="101"/>
        <v>2745.5</v>
      </c>
      <c r="N132" s="161">
        <v>2519</v>
      </c>
      <c r="O132" s="161">
        <v>0</v>
      </c>
      <c r="P132" s="161">
        <v>0</v>
      </c>
      <c r="Q132" s="161">
        <v>0</v>
      </c>
      <c r="R132" s="161">
        <v>0</v>
      </c>
      <c r="S132" s="161">
        <v>0</v>
      </c>
      <c r="T132" s="161">
        <v>226.5</v>
      </c>
      <c r="U132" s="243">
        <v>0</v>
      </c>
      <c r="V132" s="172">
        <f t="shared" si="102"/>
        <v>2745.3613999999998</v>
      </c>
      <c r="W132" s="161">
        <v>2518.8613999999998</v>
      </c>
      <c r="X132" s="161">
        <v>0</v>
      </c>
      <c r="Y132" s="161">
        <v>0</v>
      </c>
      <c r="Z132" s="161">
        <v>0</v>
      </c>
      <c r="AA132" s="161">
        <v>0</v>
      </c>
      <c r="AB132" s="161">
        <v>0</v>
      </c>
      <c r="AC132" s="161">
        <v>226.5</v>
      </c>
      <c r="AD132" s="243">
        <v>0</v>
      </c>
      <c r="AE132" s="156">
        <f t="shared" si="92"/>
        <v>-0.1386000000002241</v>
      </c>
      <c r="AF132" s="161">
        <f t="shared" si="92"/>
        <v>-0.1386000000002241</v>
      </c>
      <c r="AG132" s="161">
        <f t="shared" si="92"/>
        <v>0</v>
      </c>
      <c r="AH132" s="161">
        <f t="shared" si="92"/>
        <v>0</v>
      </c>
      <c r="AI132" s="161">
        <f t="shared" si="92"/>
        <v>0</v>
      </c>
      <c r="AJ132" s="161">
        <f t="shared" si="92"/>
        <v>0</v>
      </c>
      <c r="AK132" s="161">
        <f t="shared" si="92"/>
        <v>0</v>
      </c>
      <c r="AL132" s="161">
        <f t="shared" si="92"/>
        <v>0</v>
      </c>
      <c r="AM132" s="162">
        <f t="shared" si="92"/>
        <v>0</v>
      </c>
      <c r="AN132" s="156">
        <f t="shared" si="93"/>
        <v>99.994951739209597</v>
      </c>
      <c r="AO132" s="161">
        <f t="shared" si="93"/>
        <v>99.994497816593878</v>
      </c>
      <c r="AP132" s="161">
        <f t="shared" si="93"/>
        <v>0</v>
      </c>
      <c r="AQ132" s="161">
        <f t="shared" si="93"/>
        <v>0</v>
      </c>
      <c r="AR132" s="161">
        <f t="shared" si="93"/>
        <v>0</v>
      </c>
      <c r="AS132" s="161">
        <f t="shared" si="93"/>
        <v>0</v>
      </c>
      <c r="AT132" s="161">
        <f t="shared" si="93"/>
        <v>0</v>
      </c>
      <c r="AU132" s="161">
        <f t="shared" si="93"/>
        <v>100</v>
      </c>
      <c r="AV132" s="162">
        <f t="shared" si="93"/>
        <v>0</v>
      </c>
      <c r="AW132" s="165"/>
      <c r="AX132" s="245"/>
      <c r="AY132" s="246"/>
    </row>
    <row r="133" spans="1:51" ht="12.75" customHeight="1" x14ac:dyDescent="0.25">
      <c r="A133" s="171">
        <v>1097</v>
      </c>
      <c r="B133" s="241">
        <v>125</v>
      </c>
      <c r="C133" s="242" t="s">
        <v>1384</v>
      </c>
      <c r="D133" s="156">
        <f t="shared" si="100"/>
        <v>2999.6</v>
      </c>
      <c r="E133" s="161">
        <v>2763.9</v>
      </c>
      <c r="F133" s="161">
        <v>0</v>
      </c>
      <c r="G133" s="161">
        <v>0</v>
      </c>
      <c r="H133" s="161">
        <v>0</v>
      </c>
      <c r="I133" s="161">
        <v>0</v>
      </c>
      <c r="J133" s="161">
        <v>0</v>
      </c>
      <c r="K133" s="161">
        <v>235.7</v>
      </c>
      <c r="L133" s="243">
        <v>0</v>
      </c>
      <c r="M133" s="172">
        <f t="shared" si="101"/>
        <v>2999.6</v>
      </c>
      <c r="N133" s="161">
        <v>2763.9</v>
      </c>
      <c r="O133" s="161">
        <v>0</v>
      </c>
      <c r="P133" s="161">
        <v>0</v>
      </c>
      <c r="Q133" s="161">
        <v>0</v>
      </c>
      <c r="R133" s="161">
        <v>0</v>
      </c>
      <c r="S133" s="161">
        <v>0</v>
      </c>
      <c r="T133" s="161">
        <v>235.7</v>
      </c>
      <c r="U133" s="243">
        <v>0</v>
      </c>
      <c r="V133" s="172">
        <f t="shared" si="102"/>
        <v>2702.5317</v>
      </c>
      <c r="W133" s="161">
        <v>2466.8317000000002</v>
      </c>
      <c r="X133" s="161">
        <v>0</v>
      </c>
      <c r="Y133" s="161">
        <v>0</v>
      </c>
      <c r="Z133" s="161">
        <v>0</v>
      </c>
      <c r="AA133" s="161">
        <v>0</v>
      </c>
      <c r="AB133" s="161">
        <v>0</v>
      </c>
      <c r="AC133" s="161">
        <v>235.7</v>
      </c>
      <c r="AD133" s="243">
        <v>0</v>
      </c>
      <c r="AE133" s="156">
        <f t="shared" si="92"/>
        <v>-297.06829999999991</v>
      </c>
      <c r="AF133" s="161">
        <f t="shared" si="92"/>
        <v>-297.06829999999991</v>
      </c>
      <c r="AG133" s="161">
        <f t="shared" si="92"/>
        <v>0</v>
      </c>
      <c r="AH133" s="161">
        <f t="shared" si="92"/>
        <v>0</v>
      </c>
      <c r="AI133" s="161">
        <f t="shared" si="92"/>
        <v>0</v>
      </c>
      <c r="AJ133" s="161">
        <f t="shared" si="92"/>
        <v>0</v>
      </c>
      <c r="AK133" s="161">
        <f t="shared" si="92"/>
        <v>0</v>
      </c>
      <c r="AL133" s="161">
        <f t="shared" si="92"/>
        <v>0</v>
      </c>
      <c r="AM133" s="162">
        <f t="shared" si="92"/>
        <v>0</v>
      </c>
      <c r="AN133" s="156">
        <f t="shared" si="93"/>
        <v>90.096402853713826</v>
      </c>
      <c r="AO133" s="161">
        <f t="shared" si="93"/>
        <v>89.251843409674734</v>
      </c>
      <c r="AP133" s="161">
        <f t="shared" si="93"/>
        <v>0</v>
      </c>
      <c r="AQ133" s="161">
        <f t="shared" si="93"/>
        <v>0</v>
      </c>
      <c r="AR133" s="161">
        <f t="shared" si="93"/>
        <v>0</v>
      </c>
      <c r="AS133" s="161">
        <f t="shared" si="93"/>
        <v>0</v>
      </c>
      <c r="AT133" s="161">
        <f t="shared" si="93"/>
        <v>0</v>
      </c>
      <c r="AU133" s="161">
        <f t="shared" si="93"/>
        <v>100</v>
      </c>
      <c r="AV133" s="162">
        <f t="shared" si="93"/>
        <v>0</v>
      </c>
      <c r="AW133" s="165"/>
      <c r="AX133" s="245"/>
      <c r="AY133" s="246"/>
    </row>
    <row r="134" spans="1:51" ht="12.75" customHeight="1" x14ac:dyDescent="0.25">
      <c r="A134" s="171">
        <v>1115</v>
      </c>
      <c r="B134" s="241">
        <v>126</v>
      </c>
      <c r="C134" s="242" t="s">
        <v>1373</v>
      </c>
      <c r="D134" s="156">
        <f t="shared" si="100"/>
        <v>55814.2</v>
      </c>
      <c r="E134" s="161">
        <v>45773.2</v>
      </c>
      <c r="F134" s="161">
        <v>0</v>
      </c>
      <c r="G134" s="161">
        <v>5594.4</v>
      </c>
      <c r="H134" s="161">
        <v>0</v>
      </c>
      <c r="I134" s="161">
        <v>0</v>
      </c>
      <c r="J134" s="161">
        <v>100</v>
      </c>
      <c r="K134" s="161">
        <v>4346.6000000000004</v>
      </c>
      <c r="L134" s="243">
        <v>0</v>
      </c>
      <c r="M134" s="172">
        <f t="shared" si="101"/>
        <v>55814.2</v>
      </c>
      <c r="N134" s="161">
        <v>45773.2</v>
      </c>
      <c r="O134" s="161">
        <v>0</v>
      </c>
      <c r="P134" s="161">
        <v>5594.4</v>
      </c>
      <c r="Q134" s="161">
        <v>0</v>
      </c>
      <c r="R134" s="161">
        <v>0</v>
      </c>
      <c r="S134" s="161">
        <v>100</v>
      </c>
      <c r="T134" s="161">
        <v>4346.6000000000004</v>
      </c>
      <c r="U134" s="243">
        <v>0</v>
      </c>
      <c r="V134" s="172">
        <f t="shared" si="102"/>
        <v>55535.495399999993</v>
      </c>
      <c r="W134" s="161">
        <v>45773.2</v>
      </c>
      <c r="X134" s="161">
        <v>0</v>
      </c>
      <c r="Y134" s="161">
        <v>5315.6953999999996</v>
      </c>
      <c r="Z134" s="161">
        <v>0</v>
      </c>
      <c r="AA134" s="161">
        <v>0</v>
      </c>
      <c r="AB134" s="161">
        <v>100</v>
      </c>
      <c r="AC134" s="161">
        <v>4346.6000000000004</v>
      </c>
      <c r="AD134" s="243">
        <v>0</v>
      </c>
      <c r="AE134" s="156">
        <f t="shared" si="92"/>
        <v>-278.70460000000458</v>
      </c>
      <c r="AF134" s="161">
        <f t="shared" si="92"/>
        <v>0</v>
      </c>
      <c r="AG134" s="161">
        <f t="shared" si="92"/>
        <v>0</v>
      </c>
      <c r="AH134" s="161">
        <f t="shared" si="92"/>
        <v>-278.70460000000003</v>
      </c>
      <c r="AI134" s="161">
        <f t="shared" si="92"/>
        <v>0</v>
      </c>
      <c r="AJ134" s="161">
        <f t="shared" si="92"/>
        <v>0</v>
      </c>
      <c r="AK134" s="161">
        <f t="shared" si="92"/>
        <v>0</v>
      </c>
      <c r="AL134" s="161">
        <f t="shared" si="92"/>
        <v>0</v>
      </c>
      <c r="AM134" s="162">
        <f t="shared" si="92"/>
        <v>0</v>
      </c>
      <c r="AN134" s="156">
        <f t="shared" si="93"/>
        <v>99.500656463767285</v>
      </c>
      <c r="AO134" s="161">
        <f t="shared" si="93"/>
        <v>100</v>
      </c>
      <c r="AP134" s="161">
        <f t="shared" si="93"/>
        <v>0</v>
      </c>
      <c r="AQ134" s="161">
        <f t="shared" si="93"/>
        <v>95.018150293150299</v>
      </c>
      <c r="AR134" s="161">
        <f t="shared" si="93"/>
        <v>0</v>
      </c>
      <c r="AS134" s="161">
        <f t="shared" si="93"/>
        <v>0</v>
      </c>
      <c r="AT134" s="161">
        <f t="shared" si="93"/>
        <v>100</v>
      </c>
      <c r="AU134" s="161">
        <f t="shared" si="93"/>
        <v>100</v>
      </c>
      <c r="AV134" s="162">
        <f t="shared" si="93"/>
        <v>0</v>
      </c>
      <c r="AW134" s="165"/>
      <c r="AX134" s="245"/>
      <c r="AY134" s="246"/>
    </row>
    <row r="135" spans="1:51" ht="12.75" customHeight="1" x14ac:dyDescent="0.25">
      <c r="A135" s="171">
        <v>1099</v>
      </c>
      <c r="B135" s="241">
        <v>129</v>
      </c>
      <c r="C135" s="242" t="s">
        <v>1385</v>
      </c>
      <c r="D135" s="156">
        <f>SUM(E135:L135)</f>
        <v>326.8</v>
      </c>
      <c r="E135" s="161">
        <v>0</v>
      </c>
      <c r="F135" s="161">
        <v>0</v>
      </c>
      <c r="G135" s="161">
        <v>0</v>
      </c>
      <c r="H135" s="161">
        <v>0</v>
      </c>
      <c r="I135" s="161">
        <v>0</v>
      </c>
      <c r="J135" s="161">
        <v>150</v>
      </c>
      <c r="K135" s="161">
        <v>176.8</v>
      </c>
      <c r="L135" s="243">
        <v>0</v>
      </c>
      <c r="M135" s="172">
        <f>SUM(N135:U135)</f>
        <v>326.8</v>
      </c>
      <c r="N135" s="161">
        <v>0</v>
      </c>
      <c r="O135" s="161">
        <v>0</v>
      </c>
      <c r="P135" s="161">
        <v>0</v>
      </c>
      <c r="Q135" s="161">
        <v>0</v>
      </c>
      <c r="R135" s="161">
        <v>0</v>
      </c>
      <c r="S135" s="161">
        <v>150</v>
      </c>
      <c r="T135" s="161">
        <v>176.8</v>
      </c>
      <c r="U135" s="243">
        <v>0</v>
      </c>
      <c r="V135" s="172">
        <f>SUM(W135:AD135)</f>
        <v>325.75099999999998</v>
      </c>
      <c r="W135" s="161">
        <v>0</v>
      </c>
      <c r="X135" s="161">
        <v>0</v>
      </c>
      <c r="Y135" s="161">
        <v>0</v>
      </c>
      <c r="Z135" s="161">
        <v>0</v>
      </c>
      <c r="AA135" s="161">
        <v>0</v>
      </c>
      <c r="AB135" s="161">
        <v>149.9915</v>
      </c>
      <c r="AC135" s="161">
        <v>175.7595</v>
      </c>
      <c r="AD135" s="243">
        <v>0</v>
      </c>
      <c r="AE135" s="156">
        <f t="shared" si="92"/>
        <v>-1.049000000000035</v>
      </c>
      <c r="AF135" s="161">
        <f t="shared" si="92"/>
        <v>0</v>
      </c>
      <c r="AG135" s="161">
        <f t="shared" si="92"/>
        <v>0</v>
      </c>
      <c r="AH135" s="161">
        <f t="shared" si="92"/>
        <v>0</v>
      </c>
      <c r="AI135" s="161">
        <f t="shared" si="92"/>
        <v>0</v>
      </c>
      <c r="AJ135" s="161">
        <f t="shared" si="92"/>
        <v>0</v>
      </c>
      <c r="AK135" s="161">
        <f t="shared" si="92"/>
        <v>-8.4999999999979536E-3</v>
      </c>
      <c r="AL135" s="161">
        <f t="shared" si="92"/>
        <v>-1.0405000000000086</v>
      </c>
      <c r="AM135" s="162">
        <f t="shared" si="92"/>
        <v>0</v>
      </c>
      <c r="AN135" s="156">
        <f t="shared" si="93"/>
        <v>99.679008567931447</v>
      </c>
      <c r="AO135" s="161">
        <f t="shared" si="93"/>
        <v>0</v>
      </c>
      <c r="AP135" s="161">
        <f t="shared" si="93"/>
        <v>0</v>
      </c>
      <c r="AQ135" s="161">
        <f t="shared" si="93"/>
        <v>0</v>
      </c>
      <c r="AR135" s="161">
        <f t="shared" si="93"/>
        <v>0</v>
      </c>
      <c r="AS135" s="161">
        <f t="shared" si="93"/>
        <v>0</v>
      </c>
      <c r="AT135" s="161">
        <f t="shared" si="93"/>
        <v>99.99433333333333</v>
      </c>
      <c r="AU135" s="161">
        <f t="shared" si="93"/>
        <v>99.411481900452486</v>
      </c>
      <c r="AV135" s="162">
        <f t="shared" si="93"/>
        <v>0</v>
      </c>
      <c r="AW135" s="165"/>
      <c r="AX135" s="245"/>
      <c r="AY135" s="246"/>
    </row>
    <row r="136" spans="1:51" ht="12.75" customHeight="1" x14ac:dyDescent="0.25">
      <c r="A136" s="171">
        <v>1100</v>
      </c>
      <c r="B136" s="241">
        <v>127</v>
      </c>
      <c r="C136" s="242" t="s">
        <v>1386</v>
      </c>
      <c r="D136" s="156">
        <f t="shared" si="100"/>
        <v>1135.3</v>
      </c>
      <c r="E136" s="161">
        <v>998.5</v>
      </c>
      <c r="F136" s="161">
        <v>0</v>
      </c>
      <c r="G136" s="161">
        <v>0</v>
      </c>
      <c r="H136" s="161">
        <v>0</v>
      </c>
      <c r="I136" s="161">
        <v>0</v>
      </c>
      <c r="J136" s="161">
        <v>0</v>
      </c>
      <c r="K136" s="161">
        <v>136.80000000000001</v>
      </c>
      <c r="L136" s="243">
        <v>0</v>
      </c>
      <c r="M136" s="172">
        <f t="shared" si="101"/>
        <v>1135.3</v>
      </c>
      <c r="N136" s="161">
        <v>998.5</v>
      </c>
      <c r="O136" s="161">
        <v>0</v>
      </c>
      <c r="P136" s="161">
        <v>0</v>
      </c>
      <c r="Q136" s="161">
        <v>0</v>
      </c>
      <c r="R136" s="161">
        <v>0</v>
      </c>
      <c r="S136" s="161">
        <v>0</v>
      </c>
      <c r="T136" s="161">
        <v>136.80000000000001</v>
      </c>
      <c r="U136" s="243">
        <v>0</v>
      </c>
      <c r="V136" s="172">
        <f t="shared" si="102"/>
        <v>1135.3</v>
      </c>
      <c r="W136" s="161">
        <v>998.5</v>
      </c>
      <c r="X136" s="161">
        <v>0</v>
      </c>
      <c r="Y136" s="161">
        <v>0</v>
      </c>
      <c r="Z136" s="161">
        <v>0</v>
      </c>
      <c r="AA136" s="161">
        <v>0</v>
      </c>
      <c r="AB136" s="161">
        <v>0</v>
      </c>
      <c r="AC136" s="161">
        <v>136.80000000000001</v>
      </c>
      <c r="AD136" s="243">
        <v>0</v>
      </c>
      <c r="AE136" s="156">
        <f t="shared" si="92"/>
        <v>0</v>
      </c>
      <c r="AF136" s="161">
        <f t="shared" si="92"/>
        <v>0</v>
      </c>
      <c r="AG136" s="161">
        <f t="shared" si="92"/>
        <v>0</v>
      </c>
      <c r="AH136" s="161">
        <f t="shared" si="92"/>
        <v>0</v>
      </c>
      <c r="AI136" s="161">
        <f t="shared" si="92"/>
        <v>0</v>
      </c>
      <c r="AJ136" s="161">
        <f t="shared" si="92"/>
        <v>0</v>
      </c>
      <c r="AK136" s="161">
        <f t="shared" si="92"/>
        <v>0</v>
      </c>
      <c r="AL136" s="161">
        <f t="shared" si="92"/>
        <v>0</v>
      </c>
      <c r="AM136" s="162">
        <f t="shared" si="92"/>
        <v>0</v>
      </c>
      <c r="AN136" s="156">
        <f t="shared" si="93"/>
        <v>100</v>
      </c>
      <c r="AO136" s="161">
        <f t="shared" si="93"/>
        <v>100</v>
      </c>
      <c r="AP136" s="161">
        <f t="shared" si="93"/>
        <v>0</v>
      </c>
      <c r="AQ136" s="161">
        <f t="shared" si="93"/>
        <v>0</v>
      </c>
      <c r="AR136" s="161">
        <f t="shared" si="93"/>
        <v>0</v>
      </c>
      <c r="AS136" s="161">
        <f t="shared" si="93"/>
        <v>0</v>
      </c>
      <c r="AT136" s="161">
        <f t="shared" si="93"/>
        <v>0</v>
      </c>
      <c r="AU136" s="161">
        <f t="shared" si="93"/>
        <v>100</v>
      </c>
      <c r="AV136" s="162">
        <f t="shared" si="93"/>
        <v>0</v>
      </c>
      <c r="AW136" s="165"/>
      <c r="AX136" s="245"/>
      <c r="AY136" s="246"/>
    </row>
    <row r="137" spans="1:51" ht="12.75" customHeight="1" x14ac:dyDescent="0.25">
      <c r="A137" s="171">
        <v>1101</v>
      </c>
      <c r="B137" s="241">
        <v>128</v>
      </c>
      <c r="C137" s="242" t="s">
        <v>1387</v>
      </c>
      <c r="D137" s="156">
        <f t="shared" si="100"/>
        <v>7223</v>
      </c>
      <c r="E137" s="161">
        <v>6453.1</v>
      </c>
      <c r="F137" s="161">
        <v>0</v>
      </c>
      <c r="G137" s="161">
        <v>0</v>
      </c>
      <c r="H137" s="161">
        <v>0</v>
      </c>
      <c r="I137" s="161">
        <v>0</v>
      </c>
      <c r="J137" s="161">
        <v>100</v>
      </c>
      <c r="K137" s="161">
        <v>669.9</v>
      </c>
      <c r="L137" s="243">
        <v>0</v>
      </c>
      <c r="M137" s="172">
        <f t="shared" si="101"/>
        <v>7223</v>
      </c>
      <c r="N137" s="161">
        <v>6453.1</v>
      </c>
      <c r="O137" s="161">
        <v>0</v>
      </c>
      <c r="P137" s="161">
        <v>0</v>
      </c>
      <c r="Q137" s="161">
        <v>0</v>
      </c>
      <c r="R137" s="161">
        <v>0</v>
      </c>
      <c r="S137" s="161">
        <v>100</v>
      </c>
      <c r="T137" s="161">
        <v>669.9</v>
      </c>
      <c r="U137" s="243">
        <v>0</v>
      </c>
      <c r="V137" s="172">
        <f t="shared" si="102"/>
        <v>7222.9920999999995</v>
      </c>
      <c r="W137" s="161">
        <v>6453.0920999999998</v>
      </c>
      <c r="X137" s="161">
        <v>0</v>
      </c>
      <c r="Y137" s="161">
        <v>0</v>
      </c>
      <c r="Z137" s="161">
        <v>0</v>
      </c>
      <c r="AA137" s="161">
        <v>0</v>
      </c>
      <c r="AB137" s="161">
        <v>100</v>
      </c>
      <c r="AC137" s="161">
        <v>669.9</v>
      </c>
      <c r="AD137" s="243">
        <v>0</v>
      </c>
      <c r="AE137" s="156">
        <f t="shared" si="92"/>
        <v>-7.9000000005180482E-3</v>
      </c>
      <c r="AF137" s="161">
        <f t="shared" si="92"/>
        <v>-7.9000000005180482E-3</v>
      </c>
      <c r="AG137" s="161">
        <f t="shared" si="92"/>
        <v>0</v>
      </c>
      <c r="AH137" s="161">
        <f t="shared" si="92"/>
        <v>0</v>
      </c>
      <c r="AI137" s="161">
        <f t="shared" si="92"/>
        <v>0</v>
      </c>
      <c r="AJ137" s="161">
        <f t="shared" si="92"/>
        <v>0</v>
      </c>
      <c r="AK137" s="161">
        <f t="shared" si="92"/>
        <v>0</v>
      </c>
      <c r="AL137" s="161">
        <f t="shared" si="92"/>
        <v>0</v>
      </c>
      <c r="AM137" s="162">
        <f t="shared" si="92"/>
        <v>0</v>
      </c>
      <c r="AN137" s="156">
        <f t="shared" si="93"/>
        <v>99.999890627163225</v>
      </c>
      <c r="AO137" s="161">
        <f t="shared" si="93"/>
        <v>99.999877578218204</v>
      </c>
      <c r="AP137" s="161">
        <f t="shared" si="93"/>
        <v>0</v>
      </c>
      <c r="AQ137" s="161">
        <f t="shared" si="93"/>
        <v>0</v>
      </c>
      <c r="AR137" s="161">
        <f t="shared" si="93"/>
        <v>0</v>
      </c>
      <c r="AS137" s="161">
        <f t="shared" si="93"/>
        <v>0</v>
      </c>
      <c r="AT137" s="161">
        <f t="shared" si="93"/>
        <v>100</v>
      </c>
      <c r="AU137" s="161">
        <f t="shared" si="93"/>
        <v>100</v>
      </c>
      <c r="AV137" s="162">
        <f t="shared" si="93"/>
        <v>0</v>
      </c>
      <c r="AW137" s="165"/>
      <c r="AX137" s="245"/>
      <c r="AY137" s="246"/>
    </row>
    <row r="138" spans="1:51" ht="12.75" customHeight="1" x14ac:dyDescent="0.25">
      <c r="A138" s="171">
        <v>1102</v>
      </c>
      <c r="B138" s="241">
        <v>130</v>
      </c>
      <c r="C138" s="242" t="s">
        <v>1388</v>
      </c>
      <c r="D138" s="156">
        <f t="shared" si="100"/>
        <v>3925.1000000000004</v>
      </c>
      <c r="E138" s="161">
        <v>3296.4</v>
      </c>
      <c r="F138" s="161">
        <v>0</v>
      </c>
      <c r="G138" s="161">
        <v>0</v>
      </c>
      <c r="H138" s="161">
        <v>0</v>
      </c>
      <c r="I138" s="161">
        <v>0</v>
      </c>
      <c r="J138" s="161">
        <v>87</v>
      </c>
      <c r="K138" s="161">
        <v>541.70000000000005</v>
      </c>
      <c r="L138" s="243">
        <v>0</v>
      </c>
      <c r="M138" s="172">
        <f t="shared" si="101"/>
        <v>3925.1000000000004</v>
      </c>
      <c r="N138" s="161">
        <v>3296.4</v>
      </c>
      <c r="O138" s="161">
        <v>0</v>
      </c>
      <c r="P138" s="161">
        <v>0</v>
      </c>
      <c r="Q138" s="161">
        <v>0</v>
      </c>
      <c r="R138" s="161">
        <v>0</v>
      </c>
      <c r="S138" s="161">
        <v>87</v>
      </c>
      <c r="T138" s="161">
        <v>541.70000000000005</v>
      </c>
      <c r="U138" s="243">
        <v>0</v>
      </c>
      <c r="V138" s="172">
        <f t="shared" si="102"/>
        <v>3925.1000000000004</v>
      </c>
      <c r="W138" s="161">
        <v>3296.4</v>
      </c>
      <c r="X138" s="161">
        <v>0</v>
      </c>
      <c r="Y138" s="161">
        <v>0</v>
      </c>
      <c r="Z138" s="161">
        <v>0</v>
      </c>
      <c r="AA138" s="161">
        <v>0</v>
      </c>
      <c r="AB138" s="161">
        <v>87</v>
      </c>
      <c r="AC138" s="161">
        <v>541.70000000000005</v>
      </c>
      <c r="AD138" s="243">
        <v>0</v>
      </c>
      <c r="AE138" s="156">
        <f t="shared" si="92"/>
        <v>0</v>
      </c>
      <c r="AF138" s="161">
        <f t="shared" si="92"/>
        <v>0</v>
      </c>
      <c r="AG138" s="161">
        <f t="shared" si="92"/>
        <v>0</v>
      </c>
      <c r="AH138" s="161">
        <f t="shared" si="92"/>
        <v>0</v>
      </c>
      <c r="AI138" s="161">
        <f t="shared" si="92"/>
        <v>0</v>
      </c>
      <c r="AJ138" s="161">
        <f t="shared" si="92"/>
        <v>0</v>
      </c>
      <c r="AK138" s="161">
        <f t="shared" si="92"/>
        <v>0</v>
      </c>
      <c r="AL138" s="161">
        <f t="shared" si="92"/>
        <v>0</v>
      </c>
      <c r="AM138" s="162">
        <f t="shared" si="92"/>
        <v>0</v>
      </c>
      <c r="AN138" s="156">
        <f t="shared" si="93"/>
        <v>100</v>
      </c>
      <c r="AO138" s="161">
        <f t="shared" si="93"/>
        <v>100</v>
      </c>
      <c r="AP138" s="161">
        <f t="shared" si="93"/>
        <v>0</v>
      </c>
      <c r="AQ138" s="161">
        <f t="shared" si="93"/>
        <v>0</v>
      </c>
      <c r="AR138" s="161">
        <f t="shared" si="93"/>
        <v>0</v>
      </c>
      <c r="AS138" s="161">
        <f t="shared" si="93"/>
        <v>0</v>
      </c>
      <c r="AT138" s="161">
        <f t="shared" si="93"/>
        <v>100</v>
      </c>
      <c r="AU138" s="161">
        <f t="shared" si="93"/>
        <v>100</v>
      </c>
      <c r="AV138" s="162">
        <f t="shared" si="93"/>
        <v>0</v>
      </c>
      <c r="AW138" s="165"/>
      <c r="AX138" s="245"/>
      <c r="AY138" s="246"/>
    </row>
    <row r="139" spans="1:51" ht="12.75" customHeight="1" x14ac:dyDescent="0.25">
      <c r="A139" s="171">
        <v>1103</v>
      </c>
      <c r="B139" s="241">
        <v>131</v>
      </c>
      <c r="C139" s="242" t="s">
        <v>1389</v>
      </c>
      <c r="D139" s="156">
        <f t="shared" si="100"/>
        <v>1736.5</v>
      </c>
      <c r="E139" s="161">
        <v>1519.2</v>
      </c>
      <c r="F139" s="161">
        <v>0</v>
      </c>
      <c r="G139" s="161">
        <v>0</v>
      </c>
      <c r="H139" s="161">
        <v>0</v>
      </c>
      <c r="I139" s="161">
        <v>0</v>
      </c>
      <c r="J139" s="161">
        <v>0</v>
      </c>
      <c r="K139" s="161">
        <v>217.3</v>
      </c>
      <c r="L139" s="243">
        <v>0</v>
      </c>
      <c r="M139" s="172">
        <f t="shared" si="101"/>
        <v>1736.5</v>
      </c>
      <c r="N139" s="161">
        <v>1519.2</v>
      </c>
      <c r="O139" s="161">
        <v>0</v>
      </c>
      <c r="P139" s="161">
        <v>0</v>
      </c>
      <c r="Q139" s="161">
        <v>0</v>
      </c>
      <c r="R139" s="161">
        <v>0</v>
      </c>
      <c r="S139" s="161">
        <v>0</v>
      </c>
      <c r="T139" s="161">
        <v>217.3</v>
      </c>
      <c r="U139" s="243">
        <v>0</v>
      </c>
      <c r="V139" s="172">
        <f t="shared" si="102"/>
        <v>1736.5</v>
      </c>
      <c r="W139" s="161">
        <v>1519.2</v>
      </c>
      <c r="X139" s="161">
        <v>0</v>
      </c>
      <c r="Y139" s="161">
        <v>0</v>
      </c>
      <c r="Z139" s="161">
        <v>0</v>
      </c>
      <c r="AA139" s="161">
        <v>0</v>
      </c>
      <c r="AB139" s="161">
        <v>0</v>
      </c>
      <c r="AC139" s="161">
        <v>217.3</v>
      </c>
      <c r="AD139" s="243">
        <v>0</v>
      </c>
      <c r="AE139" s="156">
        <f t="shared" si="92"/>
        <v>0</v>
      </c>
      <c r="AF139" s="161">
        <f t="shared" si="92"/>
        <v>0</v>
      </c>
      <c r="AG139" s="161">
        <f t="shared" si="92"/>
        <v>0</v>
      </c>
      <c r="AH139" s="161">
        <f t="shared" si="92"/>
        <v>0</v>
      </c>
      <c r="AI139" s="161">
        <f t="shared" si="92"/>
        <v>0</v>
      </c>
      <c r="AJ139" s="161">
        <f t="shared" si="92"/>
        <v>0</v>
      </c>
      <c r="AK139" s="161">
        <f t="shared" si="92"/>
        <v>0</v>
      </c>
      <c r="AL139" s="161">
        <f t="shared" si="92"/>
        <v>0</v>
      </c>
      <c r="AM139" s="162">
        <f t="shared" si="92"/>
        <v>0</v>
      </c>
      <c r="AN139" s="156">
        <f t="shared" si="93"/>
        <v>100</v>
      </c>
      <c r="AO139" s="161">
        <f t="shared" si="93"/>
        <v>100</v>
      </c>
      <c r="AP139" s="161">
        <f t="shared" si="93"/>
        <v>0</v>
      </c>
      <c r="AQ139" s="161">
        <f t="shared" si="93"/>
        <v>0</v>
      </c>
      <c r="AR139" s="161">
        <f t="shared" si="93"/>
        <v>0</v>
      </c>
      <c r="AS139" s="161">
        <f t="shared" si="93"/>
        <v>0</v>
      </c>
      <c r="AT139" s="161">
        <f t="shared" si="93"/>
        <v>0</v>
      </c>
      <c r="AU139" s="161">
        <f t="shared" si="93"/>
        <v>100</v>
      </c>
      <c r="AV139" s="162">
        <f t="shared" si="93"/>
        <v>0</v>
      </c>
      <c r="AW139" s="165"/>
      <c r="AX139" s="245"/>
      <c r="AY139" s="246"/>
    </row>
    <row r="140" spans="1:51" ht="12.75" customHeight="1" x14ac:dyDescent="0.25">
      <c r="A140" s="171">
        <v>1104</v>
      </c>
      <c r="B140" s="241">
        <v>132</v>
      </c>
      <c r="C140" s="242" t="s">
        <v>1390</v>
      </c>
      <c r="D140" s="156">
        <f t="shared" si="100"/>
        <v>2801.3</v>
      </c>
      <c r="E140" s="161">
        <v>2609.3000000000002</v>
      </c>
      <c r="F140" s="161">
        <v>0</v>
      </c>
      <c r="G140" s="161">
        <v>0</v>
      </c>
      <c r="H140" s="161">
        <v>0</v>
      </c>
      <c r="I140" s="161">
        <v>0</v>
      </c>
      <c r="J140" s="161">
        <v>0</v>
      </c>
      <c r="K140" s="161">
        <v>192</v>
      </c>
      <c r="L140" s="243">
        <v>0</v>
      </c>
      <c r="M140" s="172">
        <f t="shared" si="101"/>
        <v>2801.3</v>
      </c>
      <c r="N140" s="161">
        <v>2609.3000000000002</v>
      </c>
      <c r="O140" s="161">
        <v>0</v>
      </c>
      <c r="P140" s="161">
        <v>0</v>
      </c>
      <c r="Q140" s="161">
        <v>0</v>
      </c>
      <c r="R140" s="161">
        <v>0</v>
      </c>
      <c r="S140" s="161">
        <v>0</v>
      </c>
      <c r="T140" s="161">
        <v>192</v>
      </c>
      <c r="U140" s="243">
        <v>0</v>
      </c>
      <c r="V140" s="172">
        <f t="shared" si="102"/>
        <v>2801.3</v>
      </c>
      <c r="W140" s="161">
        <v>2609.3000000000002</v>
      </c>
      <c r="X140" s="161">
        <v>0</v>
      </c>
      <c r="Y140" s="161">
        <v>0</v>
      </c>
      <c r="Z140" s="161">
        <v>0</v>
      </c>
      <c r="AA140" s="161">
        <v>0</v>
      </c>
      <c r="AB140" s="161">
        <v>0</v>
      </c>
      <c r="AC140" s="161">
        <v>192</v>
      </c>
      <c r="AD140" s="243">
        <v>0</v>
      </c>
      <c r="AE140" s="156">
        <f t="shared" si="92"/>
        <v>0</v>
      </c>
      <c r="AF140" s="161">
        <f t="shared" si="92"/>
        <v>0</v>
      </c>
      <c r="AG140" s="161">
        <f t="shared" si="92"/>
        <v>0</v>
      </c>
      <c r="AH140" s="161">
        <f t="shared" si="92"/>
        <v>0</v>
      </c>
      <c r="AI140" s="161">
        <f t="shared" si="92"/>
        <v>0</v>
      </c>
      <c r="AJ140" s="161">
        <f t="shared" si="92"/>
        <v>0</v>
      </c>
      <c r="AK140" s="161">
        <f t="shared" si="92"/>
        <v>0</v>
      </c>
      <c r="AL140" s="161">
        <f t="shared" si="92"/>
        <v>0</v>
      </c>
      <c r="AM140" s="162">
        <f t="shared" si="92"/>
        <v>0</v>
      </c>
      <c r="AN140" s="156">
        <f t="shared" si="93"/>
        <v>100</v>
      </c>
      <c r="AO140" s="161">
        <f t="shared" si="93"/>
        <v>100</v>
      </c>
      <c r="AP140" s="161">
        <f t="shared" si="93"/>
        <v>0</v>
      </c>
      <c r="AQ140" s="161">
        <f t="shared" si="93"/>
        <v>0</v>
      </c>
      <c r="AR140" s="161">
        <f t="shared" si="93"/>
        <v>0</v>
      </c>
      <c r="AS140" s="161">
        <f t="shared" si="93"/>
        <v>0</v>
      </c>
      <c r="AT140" s="161">
        <f t="shared" si="93"/>
        <v>0</v>
      </c>
      <c r="AU140" s="161">
        <f t="shared" si="93"/>
        <v>100</v>
      </c>
      <c r="AV140" s="162">
        <f t="shared" si="93"/>
        <v>0</v>
      </c>
      <c r="AW140" s="165"/>
      <c r="AX140" s="245"/>
      <c r="AY140" s="246"/>
    </row>
    <row r="141" spans="1:51" ht="12.75" customHeight="1" x14ac:dyDescent="0.25">
      <c r="A141" s="171">
        <v>1105</v>
      </c>
      <c r="B141" s="241">
        <v>133</v>
      </c>
      <c r="C141" s="242" t="s">
        <v>1391</v>
      </c>
      <c r="D141" s="156">
        <f t="shared" si="100"/>
        <v>377.7</v>
      </c>
      <c r="E141" s="161">
        <v>0</v>
      </c>
      <c r="F141" s="161">
        <v>0</v>
      </c>
      <c r="G141" s="161">
        <v>0</v>
      </c>
      <c r="H141" s="161">
        <v>0</v>
      </c>
      <c r="I141" s="161">
        <v>0</v>
      </c>
      <c r="J141" s="161">
        <v>120</v>
      </c>
      <c r="K141" s="161">
        <v>257.7</v>
      </c>
      <c r="L141" s="243">
        <v>0</v>
      </c>
      <c r="M141" s="172">
        <f t="shared" si="101"/>
        <v>377.7</v>
      </c>
      <c r="N141" s="161">
        <v>0</v>
      </c>
      <c r="O141" s="161">
        <v>0</v>
      </c>
      <c r="P141" s="161">
        <v>0</v>
      </c>
      <c r="Q141" s="161">
        <v>0</v>
      </c>
      <c r="R141" s="161">
        <v>0</v>
      </c>
      <c r="S141" s="161">
        <v>120</v>
      </c>
      <c r="T141" s="161">
        <v>257.7</v>
      </c>
      <c r="U141" s="243">
        <v>0</v>
      </c>
      <c r="V141" s="172">
        <f t="shared" si="102"/>
        <v>374.37080000000003</v>
      </c>
      <c r="W141" s="161">
        <v>0</v>
      </c>
      <c r="X141" s="161">
        <v>0</v>
      </c>
      <c r="Y141" s="161">
        <v>0</v>
      </c>
      <c r="Z141" s="161">
        <v>0</v>
      </c>
      <c r="AA141" s="161">
        <v>0</v>
      </c>
      <c r="AB141" s="161">
        <v>120</v>
      </c>
      <c r="AC141" s="161">
        <v>254.3708</v>
      </c>
      <c r="AD141" s="243">
        <v>0</v>
      </c>
      <c r="AE141" s="156">
        <f t="shared" si="92"/>
        <v>-3.3291999999999575</v>
      </c>
      <c r="AF141" s="161">
        <f t="shared" si="92"/>
        <v>0</v>
      </c>
      <c r="AG141" s="161">
        <f t="shared" si="92"/>
        <v>0</v>
      </c>
      <c r="AH141" s="161">
        <f t="shared" si="92"/>
        <v>0</v>
      </c>
      <c r="AI141" s="161">
        <f t="shared" si="92"/>
        <v>0</v>
      </c>
      <c r="AJ141" s="161">
        <f t="shared" si="92"/>
        <v>0</v>
      </c>
      <c r="AK141" s="161">
        <f t="shared" si="92"/>
        <v>0</v>
      </c>
      <c r="AL141" s="161">
        <f t="shared" si="92"/>
        <v>-3.3291999999999859</v>
      </c>
      <c r="AM141" s="162">
        <f t="shared" si="92"/>
        <v>0</v>
      </c>
      <c r="AN141" s="156">
        <f t="shared" si="93"/>
        <v>99.118559703468364</v>
      </c>
      <c r="AO141" s="161">
        <f t="shared" si="93"/>
        <v>0</v>
      </c>
      <c r="AP141" s="161">
        <f t="shared" si="93"/>
        <v>0</v>
      </c>
      <c r="AQ141" s="161">
        <f t="shared" si="93"/>
        <v>0</v>
      </c>
      <c r="AR141" s="161">
        <f t="shared" si="93"/>
        <v>0</v>
      </c>
      <c r="AS141" s="161">
        <f t="shared" si="93"/>
        <v>0</v>
      </c>
      <c r="AT141" s="161">
        <f t="shared" si="93"/>
        <v>100</v>
      </c>
      <c r="AU141" s="161">
        <f t="shared" si="93"/>
        <v>98.708110205665506</v>
      </c>
      <c r="AV141" s="162">
        <f t="shared" si="93"/>
        <v>0</v>
      </c>
      <c r="AW141" s="165"/>
      <c r="AX141" s="245"/>
      <c r="AY141" s="246"/>
    </row>
    <row r="142" spans="1:51" ht="12.75" customHeight="1" x14ac:dyDescent="0.25">
      <c r="A142" s="171">
        <v>1106</v>
      </c>
      <c r="B142" s="241">
        <v>134</v>
      </c>
      <c r="C142" s="242" t="s">
        <v>1392</v>
      </c>
      <c r="D142" s="156">
        <f t="shared" si="100"/>
        <v>3614</v>
      </c>
      <c r="E142" s="161">
        <v>3275.8</v>
      </c>
      <c r="F142" s="161">
        <v>0</v>
      </c>
      <c r="G142" s="161">
        <v>0</v>
      </c>
      <c r="H142" s="161">
        <v>0</v>
      </c>
      <c r="I142" s="161">
        <v>0</v>
      </c>
      <c r="J142" s="161">
        <v>0</v>
      </c>
      <c r="K142" s="161">
        <v>338.2</v>
      </c>
      <c r="L142" s="243">
        <v>0</v>
      </c>
      <c r="M142" s="172">
        <f t="shared" si="101"/>
        <v>3614</v>
      </c>
      <c r="N142" s="161">
        <v>3275.8</v>
      </c>
      <c r="O142" s="161">
        <v>0</v>
      </c>
      <c r="P142" s="161">
        <v>0</v>
      </c>
      <c r="Q142" s="161">
        <v>0</v>
      </c>
      <c r="R142" s="161">
        <v>0</v>
      </c>
      <c r="S142" s="161">
        <v>0</v>
      </c>
      <c r="T142" s="161">
        <v>338.2</v>
      </c>
      <c r="U142" s="243">
        <v>0</v>
      </c>
      <c r="V142" s="172">
        <f t="shared" si="102"/>
        <v>3012.3671999999997</v>
      </c>
      <c r="W142" s="161">
        <v>2674.1671999999999</v>
      </c>
      <c r="X142" s="161">
        <v>0</v>
      </c>
      <c r="Y142" s="161">
        <v>0</v>
      </c>
      <c r="Z142" s="161">
        <v>0</v>
      </c>
      <c r="AA142" s="161">
        <v>0</v>
      </c>
      <c r="AB142" s="161">
        <v>0</v>
      </c>
      <c r="AC142" s="161">
        <v>338.2</v>
      </c>
      <c r="AD142" s="243">
        <v>0</v>
      </c>
      <c r="AE142" s="156">
        <f t="shared" si="92"/>
        <v>-601.63280000000032</v>
      </c>
      <c r="AF142" s="161">
        <f t="shared" si="92"/>
        <v>-601.63280000000032</v>
      </c>
      <c r="AG142" s="161">
        <f t="shared" si="92"/>
        <v>0</v>
      </c>
      <c r="AH142" s="161">
        <f t="shared" si="92"/>
        <v>0</v>
      </c>
      <c r="AI142" s="161">
        <f t="shared" si="92"/>
        <v>0</v>
      </c>
      <c r="AJ142" s="161">
        <f t="shared" si="92"/>
        <v>0</v>
      </c>
      <c r="AK142" s="161">
        <f t="shared" si="92"/>
        <v>0</v>
      </c>
      <c r="AL142" s="161">
        <f t="shared" si="92"/>
        <v>0</v>
      </c>
      <c r="AM142" s="162">
        <f t="shared" si="92"/>
        <v>0</v>
      </c>
      <c r="AN142" s="156">
        <f t="shared" si="93"/>
        <v>83.352717210846691</v>
      </c>
      <c r="AO142" s="161">
        <f t="shared" si="93"/>
        <v>81.634019170889545</v>
      </c>
      <c r="AP142" s="161">
        <f t="shared" si="93"/>
        <v>0</v>
      </c>
      <c r="AQ142" s="161">
        <f t="shared" si="93"/>
        <v>0</v>
      </c>
      <c r="AR142" s="161">
        <f t="shared" si="93"/>
        <v>0</v>
      </c>
      <c r="AS142" s="161">
        <f t="shared" si="93"/>
        <v>0</v>
      </c>
      <c r="AT142" s="161">
        <f t="shared" si="93"/>
        <v>0</v>
      </c>
      <c r="AU142" s="161">
        <f t="shared" si="93"/>
        <v>100</v>
      </c>
      <c r="AV142" s="162">
        <f t="shared" si="93"/>
        <v>0</v>
      </c>
      <c r="AW142" s="165"/>
      <c r="AX142" s="245"/>
      <c r="AY142" s="246"/>
    </row>
    <row r="143" spans="1:51" ht="12.75" customHeight="1" x14ac:dyDescent="0.25">
      <c r="A143" s="171">
        <v>1107</v>
      </c>
      <c r="B143" s="241">
        <v>135</v>
      </c>
      <c r="C143" s="242" t="s">
        <v>1393</v>
      </c>
      <c r="D143" s="156">
        <f t="shared" si="100"/>
        <v>1174.8</v>
      </c>
      <c r="E143" s="161">
        <v>932.3</v>
      </c>
      <c r="F143" s="161">
        <v>0</v>
      </c>
      <c r="G143" s="161">
        <v>0</v>
      </c>
      <c r="H143" s="161">
        <v>0</v>
      </c>
      <c r="I143" s="161">
        <v>0</v>
      </c>
      <c r="J143" s="161">
        <v>144</v>
      </c>
      <c r="K143" s="161">
        <v>98.5</v>
      </c>
      <c r="L143" s="243">
        <v>0</v>
      </c>
      <c r="M143" s="172">
        <f t="shared" si="101"/>
        <v>1174.8</v>
      </c>
      <c r="N143" s="161">
        <v>932.3</v>
      </c>
      <c r="O143" s="161">
        <v>0</v>
      </c>
      <c r="P143" s="161">
        <v>0</v>
      </c>
      <c r="Q143" s="161">
        <v>0</v>
      </c>
      <c r="R143" s="161">
        <v>0</v>
      </c>
      <c r="S143" s="161">
        <v>144</v>
      </c>
      <c r="T143" s="161">
        <v>98.5</v>
      </c>
      <c r="U143" s="243">
        <v>0</v>
      </c>
      <c r="V143" s="172">
        <f t="shared" si="102"/>
        <v>995.93340000000001</v>
      </c>
      <c r="W143" s="161">
        <v>753.43340000000001</v>
      </c>
      <c r="X143" s="161">
        <v>0</v>
      </c>
      <c r="Y143" s="161">
        <v>0</v>
      </c>
      <c r="Z143" s="161">
        <v>0</v>
      </c>
      <c r="AA143" s="161">
        <v>0</v>
      </c>
      <c r="AB143" s="161">
        <v>144</v>
      </c>
      <c r="AC143" s="161">
        <v>98.5</v>
      </c>
      <c r="AD143" s="243">
        <v>0</v>
      </c>
      <c r="AE143" s="156">
        <f t="shared" si="92"/>
        <v>-178.86659999999995</v>
      </c>
      <c r="AF143" s="161">
        <f t="shared" si="92"/>
        <v>-178.86659999999995</v>
      </c>
      <c r="AG143" s="161">
        <f t="shared" si="92"/>
        <v>0</v>
      </c>
      <c r="AH143" s="161">
        <f t="shared" si="92"/>
        <v>0</v>
      </c>
      <c r="AI143" s="161">
        <f t="shared" si="92"/>
        <v>0</v>
      </c>
      <c r="AJ143" s="161">
        <f t="shared" si="92"/>
        <v>0</v>
      </c>
      <c r="AK143" s="161">
        <f t="shared" si="92"/>
        <v>0</v>
      </c>
      <c r="AL143" s="161">
        <f t="shared" si="92"/>
        <v>0</v>
      </c>
      <c r="AM143" s="162">
        <f t="shared" si="92"/>
        <v>0</v>
      </c>
      <c r="AN143" s="156">
        <f t="shared" si="93"/>
        <v>84.774719101123594</v>
      </c>
      <c r="AO143" s="161">
        <f t="shared" si="93"/>
        <v>80.814480317494372</v>
      </c>
      <c r="AP143" s="161">
        <f t="shared" si="93"/>
        <v>0</v>
      </c>
      <c r="AQ143" s="161">
        <f t="shared" si="93"/>
        <v>0</v>
      </c>
      <c r="AR143" s="161">
        <f t="shared" si="93"/>
        <v>0</v>
      </c>
      <c r="AS143" s="161">
        <f t="shared" si="93"/>
        <v>0</v>
      </c>
      <c r="AT143" s="161">
        <f t="shared" si="93"/>
        <v>100</v>
      </c>
      <c r="AU143" s="161">
        <f t="shared" si="93"/>
        <v>100</v>
      </c>
      <c r="AV143" s="162">
        <f t="shared" si="93"/>
        <v>0</v>
      </c>
      <c r="AW143" s="165"/>
      <c r="AX143" s="245"/>
      <c r="AY143" s="246"/>
    </row>
    <row r="144" spans="1:51" ht="12.75" customHeight="1" x14ac:dyDescent="0.25">
      <c r="A144" s="171">
        <v>1108</v>
      </c>
      <c r="B144" s="241">
        <v>136</v>
      </c>
      <c r="C144" s="242" t="s">
        <v>1394</v>
      </c>
      <c r="D144" s="156">
        <f t="shared" si="100"/>
        <v>1018.9</v>
      </c>
      <c r="E144" s="161">
        <v>813.6</v>
      </c>
      <c r="F144" s="161">
        <v>0</v>
      </c>
      <c r="G144" s="161">
        <v>0</v>
      </c>
      <c r="H144" s="161">
        <v>0</v>
      </c>
      <c r="I144" s="161">
        <v>0</v>
      </c>
      <c r="J144" s="161">
        <v>120</v>
      </c>
      <c r="K144" s="161">
        <v>85.3</v>
      </c>
      <c r="L144" s="243">
        <v>0</v>
      </c>
      <c r="M144" s="172">
        <f t="shared" si="101"/>
        <v>1018.9</v>
      </c>
      <c r="N144" s="161">
        <v>813.6</v>
      </c>
      <c r="O144" s="161">
        <v>0</v>
      </c>
      <c r="P144" s="161">
        <v>0</v>
      </c>
      <c r="Q144" s="161">
        <v>0</v>
      </c>
      <c r="R144" s="161">
        <v>0</v>
      </c>
      <c r="S144" s="161">
        <v>120</v>
      </c>
      <c r="T144" s="161">
        <v>85.3</v>
      </c>
      <c r="U144" s="243">
        <v>0</v>
      </c>
      <c r="V144" s="172">
        <f t="shared" si="102"/>
        <v>1018.9</v>
      </c>
      <c r="W144" s="161">
        <v>813.6</v>
      </c>
      <c r="X144" s="161">
        <v>0</v>
      </c>
      <c r="Y144" s="161">
        <v>0</v>
      </c>
      <c r="Z144" s="161">
        <v>0</v>
      </c>
      <c r="AA144" s="161">
        <v>0</v>
      </c>
      <c r="AB144" s="161">
        <v>120</v>
      </c>
      <c r="AC144" s="161">
        <v>85.3</v>
      </c>
      <c r="AD144" s="243">
        <v>0</v>
      </c>
      <c r="AE144" s="156">
        <f t="shared" si="92"/>
        <v>0</v>
      </c>
      <c r="AF144" s="161">
        <f t="shared" si="92"/>
        <v>0</v>
      </c>
      <c r="AG144" s="161">
        <f t="shared" si="92"/>
        <v>0</v>
      </c>
      <c r="AH144" s="161">
        <f t="shared" si="92"/>
        <v>0</v>
      </c>
      <c r="AI144" s="161">
        <f t="shared" si="92"/>
        <v>0</v>
      </c>
      <c r="AJ144" s="161">
        <f t="shared" si="92"/>
        <v>0</v>
      </c>
      <c r="AK144" s="161">
        <f t="shared" si="92"/>
        <v>0</v>
      </c>
      <c r="AL144" s="161">
        <f t="shared" si="92"/>
        <v>0</v>
      </c>
      <c r="AM144" s="162">
        <f t="shared" si="92"/>
        <v>0</v>
      </c>
      <c r="AN144" s="156">
        <f t="shared" si="93"/>
        <v>100</v>
      </c>
      <c r="AO144" s="161">
        <f t="shared" si="93"/>
        <v>100</v>
      </c>
      <c r="AP144" s="161">
        <f t="shared" si="93"/>
        <v>0</v>
      </c>
      <c r="AQ144" s="161">
        <f t="shared" si="93"/>
        <v>0</v>
      </c>
      <c r="AR144" s="161">
        <f t="shared" si="93"/>
        <v>0</v>
      </c>
      <c r="AS144" s="161">
        <f t="shared" si="93"/>
        <v>0</v>
      </c>
      <c r="AT144" s="161">
        <f t="shared" si="93"/>
        <v>100</v>
      </c>
      <c r="AU144" s="161">
        <f t="shared" si="93"/>
        <v>100</v>
      </c>
      <c r="AV144" s="162">
        <f t="shared" si="93"/>
        <v>0</v>
      </c>
      <c r="AW144" s="165"/>
      <c r="AX144" s="245"/>
      <c r="AY144" s="246"/>
    </row>
    <row r="145" spans="1:51" ht="12.75" customHeight="1" x14ac:dyDescent="0.25">
      <c r="A145" s="171">
        <v>1109</v>
      </c>
      <c r="B145" s="241">
        <v>137</v>
      </c>
      <c r="C145" s="242" t="s">
        <v>1395</v>
      </c>
      <c r="D145" s="156">
        <f t="shared" si="100"/>
        <v>1552.3999999999999</v>
      </c>
      <c r="E145" s="161">
        <v>1255.8</v>
      </c>
      <c r="F145" s="161">
        <v>0</v>
      </c>
      <c r="G145" s="161">
        <v>0</v>
      </c>
      <c r="H145" s="161">
        <v>0</v>
      </c>
      <c r="I145" s="161">
        <v>0</v>
      </c>
      <c r="J145" s="161">
        <v>120</v>
      </c>
      <c r="K145" s="161">
        <v>176.6</v>
      </c>
      <c r="L145" s="243">
        <v>0</v>
      </c>
      <c r="M145" s="172">
        <f t="shared" si="101"/>
        <v>1552.3999999999999</v>
      </c>
      <c r="N145" s="161">
        <v>1255.8</v>
      </c>
      <c r="O145" s="161">
        <v>0</v>
      </c>
      <c r="P145" s="161">
        <v>0</v>
      </c>
      <c r="Q145" s="161">
        <v>0</v>
      </c>
      <c r="R145" s="161">
        <v>0</v>
      </c>
      <c r="S145" s="161">
        <v>120</v>
      </c>
      <c r="T145" s="161">
        <v>176.6</v>
      </c>
      <c r="U145" s="243">
        <v>0</v>
      </c>
      <c r="V145" s="172">
        <f t="shared" si="102"/>
        <v>1552.3559</v>
      </c>
      <c r="W145" s="161">
        <v>1255.7562</v>
      </c>
      <c r="X145" s="161">
        <v>0</v>
      </c>
      <c r="Y145" s="161">
        <v>0</v>
      </c>
      <c r="Z145" s="161">
        <v>0</v>
      </c>
      <c r="AA145" s="161">
        <v>0</v>
      </c>
      <c r="AB145" s="161">
        <v>119.9997</v>
      </c>
      <c r="AC145" s="161">
        <v>176.6</v>
      </c>
      <c r="AD145" s="243">
        <v>0</v>
      </c>
      <c r="AE145" s="156">
        <f t="shared" si="92"/>
        <v>-4.4099999999843931E-2</v>
      </c>
      <c r="AF145" s="161">
        <f t="shared" si="92"/>
        <v>-4.3799999999919237E-2</v>
      </c>
      <c r="AG145" s="161">
        <f t="shared" si="92"/>
        <v>0</v>
      </c>
      <c r="AH145" s="161">
        <f t="shared" si="92"/>
        <v>0</v>
      </c>
      <c r="AI145" s="161">
        <f t="shared" si="92"/>
        <v>0</v>
      </c>
      <c r="AJ145" s="161">
        <f t="shared" si="92"/>
        <v>0</v>
      </c>
      <c r="AK145" s="161">
        <f t="shared" si="92"/>
        <v>-2.9999999999574811E-4</v>
      </c>
      <c r="AL145" s="161">
        <f t="shared" si="92"/>
        <v>0</v>
      </c>
      <c r="AM145" s="162">
        <f t="shared" si="92"/>
        <v>0</v>
      </c>
      <c r="AN145" s="156">
        <f t="shared" si="93"/>
        <v>99.997159237309987</v>
      </c>
      <c r="AO145" s="161">
        <f t="shared" si="93"/>
        <v>99.99651218346871</v>
      </c>
      <c r="AP145" s="161">
        <f t="shared" si="93"/>
        <v>0</v>
      </c>
      <c r="AQ145" s="161">
        <f t="shared" si="93"/>
        <v>0</v>
      </c>
      <c r="AR145" s="161">
        <f t="shared" si="93"/>
        <v>0</v>
      </c>
      <c r="AS145" s="161">
        <f t="shared" si="93"/>
        <v>0</v>
      </c>
      <c r="AT145" s="161">
        <f t="shared" si="93"/>
        <v>99.999749999999992</v>
      </c>
      <c r="AU145" s="161">
        <f t="shared" si="93"/>
        <v>100</v>
      </c>
      <c r="AV145" s="162">
        <f t="shared" si="93"/>
        <v>0</v>
      </c>
      <c r="AW145" s="165"/>
      <c r="AX145" s="245"/>
      <c r="AY145" s="246"/>
    </row>
    <row r="146" spans="1:51" ht="12.75" customHeight="1" x14ac:dyDescent="0.25">
      <c r="A146" s="171">
        <v>1110</v>
      </c>
      <c r="B146" s="241">
        <v>138</v>
      </c>
      <c r="C146" s="242" t="s">
        <v>1396</v>
      </c>
      <c r="D146" s="156">
        <f t="shared" si="100"/>
        <v>1880.5</v>
      </c>
      <c r="E146" s="161">
        <v>1610.6</v>
      </c>
      <c r="F146" s="161">
        <v>0</v>
      </c>
      <c r="G146" s="161">
        <v>0</v>
      </c>
      <c r="H146" s="161">
        <v>0</v>
      </c>
      <c r="I146" s="161">
        <v>0</v>
      </c>
      <c r="J146" s="161">
        <v>0</v>
      </c>
      <c r="K146" s="161">
        <v>269.89999999999998</v>
      </c>
      <c r="L146" s="243">
        <v>0</v>
      </c>
      <c r="M146" s="172">
        <f t="shared" si="101"/>
        <v>1880.5</v>
      </c>
      <c r="N146" s="161">
        <v>1610.6</v>
      </c>
      <c r="O146" s="161">
        <v>0</v>
      </c>
      <c r="P146" s="161">
        <v>0</v>
      </c>
      <c r="Q146" s="161">
        <v>0</v>
      </c>
      <c r="R146" s="161">
        <v>0</v>
      </c>
      <c r="S146" s="161">
        <v>0</v>
      </c>
      <c r="T146" s="161">
        <v>269.89999999999998</v>
      </c>
      <c r="U146" s="243">
        <v>0</v>
      </c>
      <c r="V146" s="172">
        <f t="shared" si="102"/>
        <v>1880.4153999999999</v>
      </c>
      <c r="W146" s="161">
        <v>1610.5154</v>
      </c>
      <c r="X146" s="161">
        <v>0</v>
      </c>
      <c r="Y146" s="161">
        <v>0</v>
      </c>
      <c r="Z146" s="161">
        <v>0</v>
      </c>
      <c r="AA146" s="161">
        <v>0</v>
      </c>
      <c r="AB146" s="161">
        <v>0</v>
      </c>
      <c r="AC146" s="161">
        <v>269.89999999999998</v>
      </c>
      <c r="AD146" s="243">
        <v>0</v>
      </c>
      <c r="AE146" s="156">
        <f t="shared" si="92"/>
        <v>-8.4600000000136788E-2</v>
      </c>
      <c r="AF146" s="161">
        <f t="shared" si="92"/>
        <v>-8.4599999999909414E-2</v>
      </c>
      <c r="AG146" s="161">
        <f t="shared" si="92"/>
        <v>0</v>
      </c>
      <c r="AH146" s="161">
        <f t="shared" si="92"/>
        <v>0</v>
      </c>
      <c r="AI146" s="161">
        <f t="shared" si="92"/>
        <v>0</v>
      </c>
      <c r="AJ146" s="161">
        <f t="shared" si="92"/>
        <v>0</v>
      </c>
      <c r="AK146" s="161">
        <f t="shared" si="92"/>
        <v>0</v>
      </c>
      <c r="AL146" s="161">
        <f t="shared" si="92"/>
        <v>0</v>
      </c>
      <c r="AM146" s="162">
        <f t="shared" si="92"/>
        <v>0</v>
      </c>
      <c r="AN146" s="156">
        <f t="shared" si="93"/>
        <v>99.995501196490295</v>
      </c>
      <c r="AO146" s="161">
        <f t="shared" si="93"/>
        <v>99.994747299143185</v>
      </c>
      <c r="AP146" s="161">
        <f t="shared" si="93"/>
        <v>0</v>
      </c>
      <c r="AQ146" s="161">
        <f t="shared" si="93"/>
        <v>0</v>
      </c>
      <c r="AR146" s="161">
        <f t="shared" si="93"/>
        <v>0</v>
      </c>
      <c r="AS146" s="161">
        <f t="shared" si="93"/>
        <v>0</v>
      </c>
      <c r="AT146" s="161">
        <f t="shared" si="93"/>
        <v>0</v>
      </c>
      <c r="AU146" s="161">
        <f t="shared" si="93"/>
        <v>100</v>
      </c>
      <c r="AV146" s="162">
        <f t="shared" si="93"/>
        <v>0</v>
      </c>
      <c r="AW146" s="165"/>
      <c r="AX146" s="245"/>
      <c r="AY146" s="246"/>
    </row>
    <row r="147" spans="1:51" ht="12.75" customHeight="1" x14ac:dyDescent="0.25">
      <c r="A147" s="171">
        <v>1111</v>
      </c>
      <c r="B147" s="241">
        <v>139</v>
      </c>
      <c r="C147" s="242" t="s">
        <v>1397</v>
      </c>
      <c r="D147" s="156">
        <f t="shared" si="100"/>
        <v>73.8</v>
      </c>
      <c r="E147" s="161">
        <v>0</v>
      </c>
      <c r="F147" s="161">
        <v>0</v>
      </c>
      <c r="G147" s="161">
        <v>0</v>
      </c>
      <c r="H147" s="161">
        <v>0</v>
      </c>
      <c r="I147" s="161">
        <v>0</v>
      </c>
      <c r="J147" s="161">
        <v>0</v>
      </c>
      <c r="K147" s="161">
        <v>73.8</v>
      </c>
      <c r="L147" s="243">
        <v>0</v>
      </c>
      <c r="M147" s="172">
        <f t="shared" si="101"/>
        <v>73.8</v>
      </c>
      <c r="N147" s="161">
        <v>0</v>
      </c>
      <c r="O147" s="161">
        <v>0</v>
      </c>
      <c r="P147" s="161">
        <v>0</v>
      </c>
      <c r="Q147" s="161">
        <v>0</v>
      </c>
      <c r="R147" s="161">
        <v>0</v>
      </c>
      <c r="S147" s="161">
        <v>0</v>
      </c>
      <c r="T147" s="161">
        <v>73.8</v>
      </c>
      <c r="U147" s="243">
        <v>0</v>
      </c>
      <c r="V147" s="172">
        <f t="shared" si="102"/>
        <v>73.8</v>
      </c>
      <c r="W147" s="161">
        <v>0</v>
      </c>
      <c r="X147" s="161">
        <v>0</v>
      </c>
      <c r="Y147" s="161">
        <v>0</v>
      </c>
      <c r="Z147" s="161">
        <v>0</v>
      </c>
      <c r="AA147" s="161">
        <v>0</v>
      </c>
      <c r="AB147" s="161">
        <v>0</v>
      </c>
      <c r="AC147" s="161">
        <v>73.8</v>
      </c>
      <c r="AD147" s="243">
        <v>0</v>
      </c>
      <c r="AE147" s="156">
        <f t="shared" si="92"/>
        <v>0</v>
      </c>
      <c r="AF147" s="161">
        <f t="shared" si="92"/>
        <v>0</v>
      </c>
      <c r="AG147" s="161">
        <f t="shared" si="92"/>
        <v>0</v>
      </c>
      <c r="AH147" s="161">
        <f t="shared" ref="AH147:AM187" si="103">Y147-P147</f>
        <v>0</v>
      </c>
      <c r="AI147" s="161">
        <f t="shared" si="103"/>
        <v>0</v>
      </c>
      <c r="AJ147" s="161">
        <f t="shared" si="103"/>
        <v>0</v>
      </c>
      <c r="AK147" s="161">
        <f t="shared" si="103"/>
        <v>0</v>
      </c>
      <c r="AL147" s="161">
        <f t="shared" si="103"/>
        <v>0</v>
      </c>
      <c r="AM147" s="162">
        <f t="shared" si="103"/>
        <v>0</v>
      </c>
      <c r="AN147" s="156">
        <f t="shared" si="93"/>
        <v>100</v>
      </c>
      <c r="AO147" s="161">
        <f t="shared" si="93"/>
        <v>0</v>
      </c>
      <c r="AP147" s="161">
        <f t="shared" si="93"/>
        <v>0</v>
      </c>
      <c r="AQ147" s="161">
        <f t="shared" ref="AQ147:AV187" si="104">IF(P147=0,0,Y147/P147*100)</f>
        <v>0</v>
      </c>
      <c r="AR147" s="161">
        <f t="shared" si="104"/>
        <v>0</v>
      </c>
      <c r="AS147" s="161">
        <f t="shared" si="104"/>
        <v>0</v>
      </c>
      <c r="AT147" s="161">
        <f t="shared" si="104"/>
        <v>0</v>
      </c>
      <c r="AU147" s="161">
        <f t="shared" si="104"/>
        <v>100</v>
      </c>
      <c r="AV147" s="162">
        <f t="shared" si="104"/>
        <v>0</v>
      </c>
      <c r="AW147" s="165"/>
      <c r="AX147" s="245"/>
      <c r="AY147" s="246"/>
    </row>
    <row r="148" spans="1:51" ht="12.75" customHeight="1" x14ac:dyDescent="0.25">
      <c r="A148" s="171">
        <v>1112</v>
      </c>
      <c r="B148" s="241">
        <v>140</v>
      </c>
      <c r="C148" s="242" t="s">
        <v>1398</v>
      </c>
      <c r="D148" s="156">
        <f t="shared" si="100"/>
        <v>187.2</v>
      </c>
      <c r="E148" s="161">
        <v>0</v>
      </c>
      <c r="F148" s="161">
        <v>0</v>
      </c>
      <c r="G148" s="161">
        <v>0</v>
      </c>
      <c r="H148" s="161">
        <v>0</v>
      </c>
      <c r="I148" s="161">
        <v>0</v>
      </c>
      <c r="J148" s="161">
        <v>120</v>
      </c>
      <c r="K148" s="161">
        <v>67.2</v>
      </c>
      <c r="L148" s="243">
        <v>0</v>
      </c>
      <c r="M148" s="172">
        <f t="shared" si="101"/>
        <v>187.2</v>
      </c>
      <c r="N148" s="161">
        <v>0</v>
      </c>
      <c r="O148" s="161">
        <v>0</v>
      </c>
      <c r="P148" s="161">
        <v>0</v>
      </c>
      <c r="Q148" s="161">
        <v>0</v>
      </c>
      <c r="R148" s="161">
        <v>0</v>
      </c>
      <c r="S148" s="161">
        <v>120</v>
      </c>
      <c r="T148" s="161">
        <v>67.2</v>
      </c>
      <c r="U148" s="243">
        <v>0</v>
      </c>
      <c r="V148" s="172">
        <f t="shared" si="102"/>
        <v>187.19970000000001</v>
      </c>
      <c r="W148" s="161">
        <v>0</v>
      </c>
      <c r="X148" s="161">
        <v>0</v>
      </c>
      <c r="Y148" s="161">
        <v>0</v>
      </c>
      <c r="Z148" s="161">
        <v>0</v>
      </c>
      <c r="AA148" s="161">
        <v>0</v>
      </c>
      <c r="AB148" s="161">
        <v>120</v>
      </c>
      <c r="AC148" s="161">
        <v>67.199700000000007</v>
      </c>
      <c r="AD148" s="243">
        <v>0</v>
      </c>
      <c r="AE148" s="156">
        <f t="shared" ref="AE148:AG188" si="105">V148-M148</f>
        <v>-2.9999999998153726E-4</v>
      </c>
      <c r="AF148" s="161">
        <f t="shared" si="105"/>
        <v>0</v>
      </c>
      <c r="AG148" s="161">
        <f t="shared" si="105"/>
        <v>0</v>
      </c>
      <c r="AH148" s="161">
        <f t="shared" si="103"/>
        <v>0</v>
      </c>
      <c r="AI148" s="161">
        <f t="shared" si="103"/>
        <v>0</v>
      </c>
      <c r="AJ148" s="161">
        <f t="shared" si="103"/>
        <v>0</v>
      </c>
      <c r="AK148" s="161">
        <f t="shared" si="103"/>
        <v>0</v>
      </c>
      <c r="AL148" s="161">
        <f t="shared" si="103"/>
        <v>-2.9999999999574811E-4</v>
      </c>
      <c r="AM148" s="162">
        <f t="shared" si="103"/>
        <v>0</v>
      </c>
      <c r="AN148" s="156">
        <f t="shared" ref="AN148:AP188" si="106">IF(M148=0,0,V148/M148*100)</f>
        <v>99.99983974358976</v>
      </c>
      <c r="AO148" s="161">
        <f t="shared" si="106"/>
        <v>0</v>
      </c>
      <c r="AP148" s="161">
        <f t="shared" si="106"/>
        <v>0</v>
      </c>
      <c r="AQ148" s="161">
        <f t="shared" si="104"/>
        <v>0</v>
      </c>
      <c r="AR148" s="161">
        <f t="shared" si="104"/>
        <v>0</v>
      </c>
      <c r="AS148" s="161">
        <f t="shared" si="104"/>
        <v>0</v>
      </c>
      <c r="AT148" s="161">
        <f t="shared" si="104"/>
        <v>100</v>
      </c>
      <c r="AU148" s="161">
        <f t="shared" si="104"/>
        <v>99.999553571428578</v>
      </c>
      <c r="AV148" s="162">
        <f t="shared" si="104"/>
        <v>0</v>
      </c>
      <c r="AW148" s="165"/>
      <c r="AX148" s="245"/>
      <c r="AY148" s="246"/>
    </row>
    <row r="149" spans="1:51" ht="12.75" customHeight="1" x14ac:dyDescent="0.25">
      <c r="A149" s="171">
        <v>1113</v>
      </c>
      <c r="B149" s="241">
        <v>141</v>
      </c>
      <c r="C149" s="242" t="s">
        <v>1399</v>
      </c>
      <c r="D149" s="156">
        <f t="shared" si="100"/>
        <v>5790.4</v>
      </c>
      <c r="E149" s="161">
        <v>5248.9</v>
      </c>
      <c r="F149" s="161">
        <v>0</v>
      </c>
      <c r="G149" s="161">
        <v>0</v>
      </c>
      <c r="H149" s="161">
        <v>0</v>
      </c>
      <c r="I149" s="161">
        <v>0</v>
      </c>
      <c r="J149" s="161">
        <v>75.8</v>
      </c>
      <c r="K149" s="161">
        <v>465.7</v>
      </c>
      <c r="L149" s="243">
        <v>0</v>
      </c>
      <c r="M149" s="172">
        <f t="shared" si="101"/>
        <v>5790.4</v>
      </c>
      <c r="N149" s="161">
        <v>5248.9</v>
      </c>
      <c r="O149" s="161">
        <v>0</v>
      </c>
      <c r="P149" s="161">
        <v>0</v>
      </c>
      <c r="Q149" s="161">
        <v>0</v>
      </c>
      <c r="R149" s="161">
        <v>0</v>
      </c>
      <c r="S149" s="161">
        <v>75.8</v>
      </c>
      <c r="T149" s="161">
        <v>465.7</v>
      </c>
      <c r="U149" s="243">
        <v>0</v>
      </c>
      <c r="V149" s="172">
        <f t="shared" si="102"/>
        <v>5790.4</v>
      </c>
      <c r="W149" s="161">
        <v>5248.9</v>
      </c>
      <c r="X149" s="161">
        <v>0</v>
      </c>
      <c r="Y149" s="161">
        <v>0</v>
      </c>
      <c r="Z149" s="161">
        <v>0</v>
      </c>
      <c r="AA149" s="161">
        <v>0</v>
      </c>
      <c r="AB149" s="161">
        <v>75.8</v>
      </c>
      <c r="AC149" s="161">
        <v>465.7</v>
      </c>
      <c r="AD149" s="243">
        <v>0</v>
      </c>
      <c r="AE149" s="156">
        <f t="shared" si="105"/>
        <v>0</v>
      </c>
      <c r="AF149" s="161">
        <f t="shared" si="105"/>
        <v>0</v>
      </c>
      <c r="AG149" s="161">
        <f t="shared" si="105"/>
        <v>0</v>
      </c>
      <c r="AH149" s="161">
        <f t="shared" si="103"/>
        <v>0</v>
      </c>
      <c r="AI149" s="161">
        <f t="shared" si="103"/>
        <v>0</v>
      </c>
      <c r="AJ149" s="161">
        <f t="shared" si="103"/>
        <v>0</v>
      </c>
      <c r="AK149" s="161">
        <f t="shared" si="103"/>
        <v>0</v>
      </c>
      <c r="AL149" s="161">
        <f t="shared" si="103"/>
        <v>0</v>
      </c>
      <c r="AM149" s="162">
        <f t="shared" si="103"/>
        <v>0</v>
      </c>
      <c r="AN149" s="156">
        <f t="shared" si="106"/>
        <v>100</v>
      </c>
      <c r="AO149" s="161">
        <f t="shared" si="106"/>
        <v>100</v>
      </c>
      <c r="AP149" s="161">
        <f t="shared" si="106"/>
        <v>0</v>
      </c>
      <c r="AQ149" s="161">
        <f t="shared" si="104"/>
        <v>0</v>
      </c>
      <c r="AR149" s="161">
        <f t="shared" si="104"/>
        <v>0</v>
      </c>
      <c r="AS149" s="161">
        <f t="shared" si="104"/>
        <v>0</v>
      </c>
      <c r="AT149" s="161">
        <f t="shared" si="104"/>
        <v>100</v>
      </c>
      <c r="AU149" s="161">
        <f t="shared" si="104"/>
        <v>100</v>
      </c>
      <c r="AV149" s="162">
        <f t="shared" si="104"/>
        <v>0</v>
      </c>
      <c r="AW149" s="165"/>
      <c r="AX149" s="245"/>
      <c r="AY149" s="246"/>
    </row>
    <row r="150" spans="1:51" ht="12.75" customHeight="1" x14ac:dyDescent="0.25">
      <c r="A150" s="171">
        <v>1114</v>
      </c>
      <c r="B150" s="241">
        <v>142</v>
      </c>
      <c r="C150" s="242" t="s">
        <v>1400</v>
      </c>
      <c r="D150" s="156">
        <f t="shared" si="100"/>
        <v>2923.8</v>
      </c>
      <c r="E150" s="161">
        <v>2347.8000000000002</v>
      </c>
      <c r="F150" s="161">
        <v>0</v>
      </c>
      <c r="G150" s="161">
        <v>0</v>
      </c>
      <c r="H150" s="161">
        <v>0</v>
      </c>
      <c r="I150" s="161">
        <v>0</v>
      </c>
      <c r="J150" s="161">
        <v>200</v>
      </c>
      <c r="K150" s="161">
        <v>376</v>
      </c>
      <c r="L150" s="243">
        <v>0</v>
      </c>
      <c r="M150" s="172">
        <f t="shared" si="101"/>
        <v>2923.7999999999997</v>
      </c>
      <c r="N150" s="161">
        <v>2347.7999999999997</v>
      </c>
      <c r="O150" s="161">
        <v>0</v>
      </c>
      <c r="P150" s="161">
        <v>0</v>
      </c>
      <c r="Q150" s="161">
        <v>0</v>
      </c>
      <c r="R150" s="161">
        <v>0</v>
      </c>
      <c r="S150" s="161">
        <v>200</v>
      </c>
      <c r="T150" s="161">
        <v>376</v>
      </c>
      <c r="U150" s="243">
        <v>0</v>
      </c>
      <c r="V150" s="172">
        <f t="shared" si="102"/>
        <v>2923.7999999999997</v>
      </c>
      <c r="W150" s="161">
        <v>2347.7999999999997</v>
      </c>
      <c r="X150" s="161">
        <v>0</v>
      </c>
      <c r="Y150" s="161">
        <v>0</v>
      </c>
      <c r="Z150" s="161">
        <v>0</v>
      </c>
      <c r="AA150" s="161">
        <v>0</v>
      </c>
      <c r="AB150" s="161">
        <v>200</v>
      </c>
      <c r="AC150" s="161">
        <v>376</v>
      </c>
      <c r="AD150" s="243">
        <v>0</v>
      </c>
      <c r="AE150" s="156">
        <f t="shared" si="105"/>
        <v>0</v>
      </c>
      <c r="AF150" s="161">
        <f t="shared" si="105"/>
        <v>0</v>
      </c>
      <c r="AG150" s="161">
        <f t="shared" si="105"/>
        <v>0</v>
      </c>
      <c r="AH150" s="161">
        <f t="shared" si="103"/>
        <v>0</v>
      </c>
      <c r="AI150" s="161">
        <f t="shared" si="103"/>
        <v>0</v>
      </c>
      <c r="AJ150" s="161">
        <f t="shared" si="103"/>
        <v>0</v>
      </c>
      <c r="AK150" s="161">
        <f t="shared" si="103"/>
        <v>0</v>
      </c>
      <c r="AL150" s="161">
        <f t="shared" si="103"/>
        <v>0</v>
      </c>
      <c r="AM150" s="162">
        <f t="shared" si="103"/>
        <v>0</v>
      </c>
      <c r="AN150" s="156">
        <f t="shared" si="106"/>
        <v>100</v>
      </c>
      <c r="AO150" s="161">
        <f t="shared" si="106"/>
        <v>100</v>
      </c>
      <c r="AP150" s="161">
        <f t="shared" si="106"/>
        <v>0</v>
      </c>
      <c r="AQ150" s="161">
        <f t="shared" si="104"/>
        <v>0</v>
      </c>
      <c r="AR150" s="161">
        <f t="shared" si="104"/>
        <v>0</v>
      </c>
      <c r="AS150" s="161">
        <f t="shared" si="104"/>
        <v>0</v>
      </c>
      <c r="AT150" s="161">
        <f t="shared" si="104"/>
        <v>100</v>
      </c>
      <c r="AU150" s="161">
        <f t="shared" si="104"/>
        <v>100</v>
      </c>
      <c r="AV150" s="162">
        <f t="shared" si="104"/>
        <v>0</v>
      </c>
      <c r="AW150" s="165"/>
      <c r="AX150" s="245"/>
      <c r="AY150" s="246"/>
    </row>
    <row r="151" spans="1:51" ht="12.75" customHeight="1" x14ac:dyDescent="0.25">
      <c r="A151" s="171">
        <v>1116</v>
      </c>
      <c r="B151" s="241">
        <v>143</v>
      </c>
      <c r="C151" s="242" t="s">
        <v>1401</v>
      </c>
      <c r="D151" s="156">
        <f t="shared" si="100"/>
        <v>3333.8</v>
      </c>
      <c r="E151" s="161">
        <v>2998</v>
      </c>
      <c r="F151" s="161">
        <v>0</v>
      </c>
      <c r="G151" s="161">
        <v>0</v>
      </c>
      <c r="H151" s="161">
        <v>0</v>
      </c>
      <c r="I151" s="161">
        <v>0</v>
      </c>
      <c r="J151" s="161">
        <v>70.5</v>
      </c>
      <c r="K151" s="161">
        <v>265.3</v>
      </c>
      <c r="L151" s="243">
        <v>0</v>
      </c>
      <c r="M151" s="172">
        <f t="shared" si="101"/>
        <v>3333.8</v>
      </c>
      <c r="N151" s="161">
        <v>2998</v>
      </c>
      <c r="O151" s="161">
        <v>0</v>
      </c>
      <c r="P151" s="161">
        <v>0</v>
      </c>
      <c r="Q151" s="161">
        <v>0</v>
      </c>
      <c r="R151" s="161">
        <v>0</v>
      </c>
      <c r="S151" s="161">
        <v>70.5</v>
      </c>
      <c r="T151" s="161">
        <v>265.3</v>
      </c>
      <c r="U151" s="243">
        <v>0</v>
      </c>
      <c r="V151" s="172">
        <f t="shared" si="102"/>
        <v>3236.3433000000005</v>
      </c>
      <c r="W151" s="161">
        <v>2900.5435000000002</v>
      </c>
      <c r="X151" s="161">
        <v>0</v>
      </c>
      <c r="Y151" s="161">
        <v>0</v>
      </c>
      <c r="Z151" s="161">
        <v>0</v>
      </c>
      <c r="AA151" s="161">
        <v>0</v>
      </c>
      <c r="AB151" s="161">
        <v>70.499799999999993</v>
      </c>
      <c r="AC151" s="161">
        <v>265.3</v>
      </c>
      <c r="AD151" s="243">
        <v>0</v>
      </c>
      <c r="AE151" s="156">
        <f t="shared" si="105"/>
        <v>-97.456699999999728</v>
      </c>
      <c r="AF151" s="161">
        <f t="shared" si="105"/>
        <v>-97.456499999999778</v>
      </c>
      <c r="AG151" s="161">
        <f t="shared" si="105"/>
        <v>0</v>
      </c>
      <c r="AH151" s="161">
        <f t="shared" si="103"/>
        <v>0</v>
      </c>
      <c r="AI151" s="161">
        <f t="shared" si="103"/>
        <v>0</v>
      </c>
      <c r="AJ151" s="161">
        <f t="shared" si="103"/>
        <v>0</v>
      </c>
      <c r="AK151" s="161">
        <f t="shared" si="103"/>
        <v>-2.0000000000663931E-4</v>
      </c>
      <c r="AL151" s="161">
        <f t="shared" si="103"/>
        <v>0</v>
      </c>
      <c r="AM151" s="162">
        <f t="shared" si="103"/>
        <v>0</v>
      </c>
      <c r="AN151" s="156">
        <f t="shared" si="106"/>
        <v>97.076708260843489</v>
      </c>
      <c r="AO151" s="161">
        <f t="shared" si="106"/>
        <v>96.749282855236828</v>
      </c>
      <c r="AP151" s="161">
        <f t="shared" si="106"/>
        <v>0</v>
      </c>
      <c r="AQ151" s="161">
        <f t="shared" si="104"/>
        <v>0</v>
      </c>
      <c r="AR151" s="161">
        <f t="shared" si="104"/>
        <v>0</v>
      </c>
      <c r="AS151" s="161">
        <f t="shared" si="104"/>
        <v>0</v>
      </c>
      <c r="AT151" s="161">
        <f t="shared" si="104"/>
        <v>99.999716312056734</v>
      </c>
      <c r="AU151" s="161">
        <f t="shared" si="104"/>
        <v>100</v>
      </c>
      <c r="AV151" s="162">
        <f t="shared" si="104"/>
        <v>0</v>
      </c>
      <c r="AW151" s="165"/>
      <c r="AX151" s="245"/>
      <c r="AY151" s="246"/>
    </row>
    <row r="152" spans="1:51" ht="12.75" customHeight="1" x14ac:dyDescent="0.25">
      <c r="A152" s="171">
        <v>1117</v>
      </c>
      <c r="B152" s="241">
        <v>144</v>
      </c>
      <c r="C152" s="242" t="s">
        <v>1402</v>
      </c>
      <c r="D152" s="156">
        <f t="shared" si="100"/>
        <v>3257.9</v>
      </c>
      <c r="E152" s="161">
        <v>2819.4</v>
      </c>
      <c r="F152" s="161">
        <v>0</v>
      </c>
      <c r="G152" s="161">
        <v>0</v>
      </c>
      <c r="H152" s="161">
        <v>0</v>
      </c>
      <c r="I152" s="161">
        <v>0</v>
      </c>
      <c r="J152" s="161">
        <v>70</v>
      </c>
      <c r="K152" s="161">
        <v>368.5</v>
      </c>
      <c r="L152" s="243">
        <v>0</v>
      </c>
      <c r="M152" s="172">
        <f t="shared" si="101"/>
        <v>3257.9</v>
      </c>
      <c r="N152" s="161">
        <v>2819.4</v>
      </c>
      <c r="O152" s="161">
        <v>0</v>
      </c>
      <c r="P152" s="161">
        <v>0</v>
      </c>
      <c r="Q152" s="161">
        <v>0</v>
      </c>
      <c r="R152" s="161">
        <v>0</v>
      </c>
      <c r="S152" s="161">
        <v>70</v>
      </c>
      <c r="T152" s="161">
        <v>368.5</v>
      </c>
      <c r="U152" s="243">
        <v>0</v>
      </c>
      <c r="V152" s="172">
        <f t="shared" si="102"/>
        <v>3257.8465999999999</v>
      </c>
      <c r="W152" s="161">
        <v>2819.3465999999999</v>
      </c>
      <c r="X152" s="161">
        <v>0</v>
      </c>
      <c r="Y152" s="161">
        <v>0</v>
      </c>
      <c r="Z152" s="161">
        <v>0</v>
      </c>
      <c r="AA152" s="161">
        <v>0</v>
      </c>
      <c r="AB152" s="161">
        <v>70</v>
      </c>
      <c r="AC152" s="161">
        <v>368.5</v>
      </c>
      <c r="AD152" s="243">
        <v>0</v>
      </c>
      <c r="AE152" s="156">
        <f t="shared" si="105"/>
        <v>-5.3400000000237924E-2</v>
      </c>
      <c r="AF152" s="161">
        <f t="shared" si="105"/>
        <v>-5.3400000000237924E-2</v>
      </c>
      <c r="AG152" s="161">
        <f t="shared" si="105"/>
        <v>0</v>
      </c>
      <c r="AH152" s="161">
        <f t="shared" si="103"/>
        <v>0</v>
      </c>
      <c r="AI152" s="161">
        <f t="shared" si="103"/>
        <v>0</v>
      </c>
      <c r="AJ152" s="161">
        <f t="shared" si="103"/>
        <v>0</v>
      </c>
      <c r="AK152" s="161">
        <f t="shared" si="103"/>
        <v>0</v>
      </c>
      <c r="AL152" s="161">
        <f t="shared" si="103"/>
        <v>0</v>
      </c>
      <c r="AM152" s="162">
        <f t="shared" si="103"/>
        <v>0</v>
      </c>
      <c r="AN152" s="156">
        <f t="shared" si="106"/>
        <v>99.998360907332938</v>
      </c>
      <c r="AO152" s="161">
        <f t="shared" si="106"/>
        <v>99.998105979995728</v>
      </c>
      <c r="AP152" s="161">
        <f t="shared" si="106"/>
        <v>0</v>
      </c>
      <c r="AQ152" s="161">
        <f t="shared" si="104"/>
        <v>0</v>
      </c>
      <c r="AR152" s="161">
        <f t="shared" si="104"/>
        <v>0</v>
      </c>
      <c r="AS152" s="161">
        <f t="shared" si="104"/>
        <v>0</v>
      </c>
      <c r="AT152" s="161">
        <f t="shared" si="104"/>
        <v>100</v>
      </c>
      <c r="AU152" s="161">
        <f t="shared" si="104"/>
        <v>100</v>
      </c>
      <c r="AV152" s="162">
        <f t="shared" si="104"/>
        <v>0</v>
      </c>
      <c r="AW152" s="165"/>
      <c r="AX152" s="245"/>
      <c r="AY152" s="246"/>
    </row>
    <row r="153" spans="1:51" ht="12.75" customHeight="1" x14ac:dyDescent="0.25">
      <c r="A153" s="171">
        <v>1118</v>
      </c>
      <c r="B153" s="241">
        <v>145</v>
      </c>
      <c r="C153" s="242" t="s">
        <v>1403</v>
      </c>
      <c r="D153" s="156">
        <f t="shared" si="100"/>
        <v>8496.6</v>
      </c>
      <c r="E153" s="161">
        <v>7714.9</v>
      </c>
      <c r="F153" s="161">
        <v>0</v>
      </c>
      <c r="G153" s="161">
        <v>0</v>
      </c>
      <c r="H153" s="161">
        <v>0</v>
      </c>
      <c r="I153" s="161">
        <v>0</v>
      </c>
      <c r="J153" s="161">
        <v>105.1</v>
      </c>
      <c r="K153" s="161">
        <v>676.6</v>
      </c>
      <c r="L153" s="243">
        <v>0</v>
      </c>
      <c r="M153" s="172">
        <f t="shared" si="101"/>
        <v>8496.6</v>
      </c>
      <c r="N153" s="161">
        <v>7714.9</v>
      </c>
      <c r="O153" s="161">
        <v>0</v>
      </c>
      <c r="P153" s="161">
        <v>0</v>
      </c>
      <c r="Q153" s="161">
        <v>0</v>
      </c>
      <c r="R153" s="161">
        <v>0</v>
      </c>
      <c r="S153" s="161">
        <v>105.1</v>
      </c>
      <c r="T153" s="161">
        <v>676.6</v>
      </c>
      <c r="U153" s="243">
        <v>0</v>
      </c>
      <c r="V153" s="172">
        <f t="shared" si="102"/>
        <v>8430.7731000000003</v>
      </c>
      <c r="W153" s="161">
        <v>7649.0730999999996</v>
      </c>
      <c r="X153" s="161">
        <v>0</v>
      </c>
      <c r="Y153" s="161">
        <v>0</v>
      </c>
      <c r="Z153" s="161">
        <v>0</v>
      </c>
      <c r="AA153" s="161">
        <v>0</v>
      </c>
      <c r="AB153" s="161">
        <v>105.1</v>
      </c>
      <c r="AC153" s="161">
        <v>676.6</v>
      </c>
      <c r="AD153" s="243">
        <v>0</v>
      </c>
      <c r="AE153" s="156">
        <f t="shared" si="105"/>
        <v>-65.826900000000023</v>
      </c>
      <c r="AF153" s="161">
        <f t="shared" si="105"/>
        <v>-65.826900000000023</v>
      </c>
      <c r="AG153" s="161">
        <f t="shared" si="105"/>
        <v>0</v>
      </c>
      <c r="AH153" s="161">
        <f t="shared" si="103"/>
        <v>0</v>
      </c>
      <c r="AI153" s="161">
        <f t="shared" si="103"/>
        <v>0</v>
      </c>
      <c r="AJ153" s="161">
        <f t="shared" si="103"/>
        <v>0</v>
      </c>
      <c r="AK153" s="161">
        <f t="shared" si="103"/>
        <v>0</v>
      </c>
      <c r="AL153" s="161">
        <f t="shared" si="103"/>
        <v>0</v>
      </c>
      <c r="AM153" s="162">
        <f t="shared" si="103"/>
        <v>0</v>
      </c>
      <c r="AN153" s="156">
        <f t="shared" si="106"/>
        <v>99.225255984746838</v>
      </c>
      <c r="AO153" s="161">
        <f t="shared" si="106"/>
        <v>99.146756276814997</v>
      </c>
      <c r="AP153" s="161">
        <f t="shared" si="106"/>
        <v>0</v>
      </c>
      <c r="AQ153" s="161">
        <f t="shared" si="104"/>
        <v>0</v>
      </c>
      <c r="AR153" s="161">
        <f t="shared" si="104"/>
        <v>0</v>
      </c>
      <c r="AS153" s="161">
        <f t="shared" si="104"/>
        <v>0</v>
      </c>
      <c r="AT153" s="161">
        <f t="shared" si="104"/>
        <v>100</v>
      </c>
      <c r="AU153" s="161">
        <f t="shared" si="104"/>
        <v>100</v>
      </c>
      <c r="AV153" s="162">
        <f t="shared" si="104"/>
        <v>0</v>
      </c>
      <c r="AW153" s="165"/>
      <c r="AX153" s="245"/>
      <c r="AY153" s="246"/>
    </row>
    <row r="154" spans="1:51" ht="12.75" customHeight="1" x14ac:dyDescent="0.25">
      <c r="A154" s="171">
        <v>1119</v>
      </c>
      <c r="B154" s="241">
        <v>146</v>
      </c>
      <c r="C154" s="242" t="s">
        <v>1404</v>
      </c>
      <c r="D154" s="156">
        <f t="shared" si="100"/>
        <v>1952.2</v>
      </c>
      <c r="E154" s="161">
        <v>1705.6</v>
      </c>
      <c r="F154" s="161">
        <v>0</v>
      </c>
      <c r="G154" s="161">
        <v>0</v>
      </c>
      <c r="H154" s="161">
        <v>0</v>
      </c>
      <c r="I154" s="161">
        <v>0</v>
      </c>
      <c r="J154" s="161">
        <v>65.900000000000006</v>
      </c>
      <c r="K154" s="161">
        <v>180.7</v>
      </c>
      <c r="L154" s="243">
        <v>0</v>
      </c>
      <c r="M154" s="172">
        <f t="shared" si="101"/>
        <v>1952.2</v>
      </c>
      <c r="N154" s="161">
        <v>1705.6</v>
      </c>
      <c r="O154" s="161">
        <v>0</v>
      </c>
      <c r="P154" s="161">
        <v>0</v>
      </c>
      <c r="Q154" s="161">
        <v>0</v>
      </c>
      <c r="R154" s="161">
        <v>0</v>
      </c>
      <c r="S154" s="161">
        <v>65.900000000000006</v>
      </c>
      <c r="T154" s="161">
        <v>180.7</v>
      </c>
      <c r="U154" s="243">
        <v>0</v>
      </c>
      <c r="V154" s="172">
        <f t="shared" si="102"/>
        <v>1952.2</v>
      </c>
      <c r="W154" s="161">
        <v>1705.6</v>
      </c>
      <c r="X154" s="161">
        <v>0</v>
      </c>
      <c r="Y154" s="161">
        <v>0</v>
      </c>
      <c r="Z154" s="161">
        <v>0</v>
      </c>
      <c r="AA154" s="161">
        <v>0</v>
      </c>
      <c r="AB154" s="161">
        <v>65.900000000000006</v>
      </c>
      <c r="AC154" s="161">
        <v>180.7</v>
      </c>
      <c r="AD154" s="243">
        <v>0</v>
      </c>
      <c r="AE154" s="156">
        <f t="shared" si="105"/>
        <v>0</v>
      </c>
      <c r="AF154" s="161">
        <f t="shared" si="105"/>
        <v>0</v>
      </c>
      <c r="AG154" s="161">
        <f t="shared" si="105"/>
        <v>0</v>
      </c>
      <c r="AH154" s="161">
        <f t="shared" si="103"/>
        <v>0</v>
      </c>
      <c r="AI154" s="161">
        <f t="shared" si="103"/>
        <v>0</v>
      </c>
      <c r="AJ154" s="161">
        <f t="shared" si="103"/>
        <v>0</v>
      </c>
      <c r="AK154" s="161">
        <f t="shared" si="103"/>
        <v>0</v>
      </c>
      <c r="AL154" s="161">
        <f t="shared" si="103"/>
        <v>0</v>
      </c>
      <c r="AM154" s="162">
        <f t="shared" si="103"/>
        <v>0</v>
      </c>
      <c r="AN154" s="156">
        <f t="shared" si="106"/>
        <v>100</v>
      </c>
      <c r="AO154" s="161">
        <f t="shared" si="106"/>
        <v>100</v>
      </c>
      <c r="AP154" s="161">
        <f t="shared" si="106"/>
        <v>0</v>
      </c>
      <c r="AQ154" s="161">
        <f t="shared" si="104"/>
        <v>0</v>
      </c>
      <c r="AR154" s="161">
        <f t="shared" si="104"/>
        <v>0</v>
      </c>
      <c r="AS154" s="161">
        <f t="shared" si="104"/>
        <v>0</v>
      </c>
      <c r="AT154" s="161">
        <f t="shared" si="104"/>
        <v>100</v>
      </c>
      <c r="AU154" s="161">
        <f t="shared" si="104"/>
        <v>100</v>
      </c>
      <c r="AV154" s="162">
        <f t="shared" si="104"/>
        <v>0</v>
      </c>
      <c r="AW154" s="165"/>
      <c r="AX154" s="245"/>
      <c r="AY154" s="246"/>
    </row>
    <row r="155" spans="1:51" ht="12.75" customHeight="1" x14ac:dyDescent="0.25">
      <c r="A155" s="171">
        <v>1120</v>
      </c>
      <c r="B155" s="241">
        <v>147</v>
      </c>
      <c r="C155" s="242" t="s">
        <v>1405</v>
      </c>
      <c r="D155" s="156">
        <f t="shared" si="100"/>
        <v>1755.2</v>
      </c>
      <c r="E155" s="161">
        <v>1639.9</v>
      </c>
      <c r="F155" s="161">
        <v>0</v>
      </c>
      <c r="G155" s="161">
        <v>0</v>
      </c>
      <c r="H155" s="161">
        <v>0</v>
      </c>
      <c r="I155" s="161">
        <v>0</v>
      </c>
      <c r="J155" s="161">
        <v>0</v>
      </c>
      <c r="K155" s="161">
        <v>115.3</v>
      </c>
      <c r="L155" s="243">
        <v>0</v>
      </c>
      <c r="M155" s="172">
        <f t="shared" si="101"/>
        <v>1755.2</v>
      </c>
      <c r="N155" s="161">
        <v>1639.9</v>
      </c>
      <c r="O155" s="161">
        <v>0</v>
      </c>
      <c r="P155" s="161">
        <v>0</v>
      </c>
      <c r="Q155" s="161">
        <v>0</v>
      </c>
      <c r="R155" s="161">
        <v>0</v>
      </c>
      <c r="S155" s="161">
        <v>0</v>
      </c>
      <c r="T155" s="161">
        <v>115.3</v>
      </c>
      <c r="U155" s="243">
        <v>0</v>
      </c>
      <c r="V155" s="172">
        <f t="shared" si="102"/>
        <v>1755.2</v>
      </c>
      <c r="W155" s="161">
        <v>1639.9</v>
      </c>
      <c r="X155" s="161">
        <v>0</v>
      </c>
      <c r="Y155" s="161">
        <v>0</v>
      </c>
      <c r="Z155" s="161">
        <v>0</v>
      </c>
      <c r="AA155" s="161">
        <v>0</v>
      </c>
      <c r="AB155" s="161">
        <v>0</v>
      </c>
      <c r="AC155" s="161">
        <v>115.3</v>
      </c>
      <c r="AD155" s="243">
        <v>0</v>
      </c>
      <c r="AE155" s="156">
        <f t="shared" si="105"/>
        <v>0</v>
      </c>
      <c r="AF155" s="161">
        <f t="shared" si="105"/>
        <v>0</v>
      </c>
      <c r="AG155" s="161">
        <f t="shared" si="105"/>
        <v>0</v>
      </c>
      <c r="AH155" s="161">
        <f t="shared" si="103"/>
        <v>0</v>
      </c>
      <c r="AI155" s="161">
        <f t="shared" si="103"/>
        <v>0</v>
      </c>
      <c r="AJ155" s="161">
        <f t="shared" si="103"/>
        <v>0</v>
      </c>
      <c r="AK155" s="161">
        <f t="shared" si="103"/>
        <v>0</v>
      </c>
      <c r="AL155" s="161">
        <f t="shared" si="103"/>
        <v>0</v>
      </c>
      <c r="AM155" s="162">
        <f t="shared" si="103"/>
        <v>0</v>
      </c>
      <c r="AN155" s="156">
        <f t="shared" si="106"/>
        <v>100</v>
      </c>
      <c r="AO155" s="161">
        <f t="shared" si="106"/>
        <v>100</v>
      </c>
      <c r="AP155" s="161">
        <f t="shared" si="106"/>
        <v>0</v>
      </c>
      <c r="AQ155" s="161">
        <f t="shared" si="104"/>
        <v>0</v>
      </c>
      <c r="AR155" s="161">
        <f t="shared" si="104"/>
        <v>0</v>
      </c>
      <c r="AS155" s="161">
        <f t="shared" si="104"/>
        <v>0</v>
      </c>
      <c r="AT155" s="161">
        <f t="shared" si="104"/>
        <v>0</v>
      </c>
      <c r="AU155" s="161">
        <f t="shared" si="104"/>
        <v>100</v>
      </c>
      <c r="AV155" s="162">
        <f t="shared" si="104"/>
        <v>0</v>
      </c>
      <c r="AW155" s="165"/>
      <c r="AX155" s="245"/>
      <c r="AY155" s="246"/>
    </row>
    <row r="156" spans="1:51" ht="12.75" customHeight="1" x14ac:dyDescent="0.25">
      <c r="A156" s="171">
        <v>1121</v>
      </c>
      <c r="B156" s="241">
        <v>148</v>
      </c>
      <c r="C156" s="242" t="s">
        <v>1406</v>
      </c>
      <c r="D156" s="156">
        <f t="shared" si="100"/>
        <v>935.59999999999991</v>
      </c>
      <c r="E156" s="161">
        <v>590.9</v>
      </c>
      <c r="F156" s="161">
        <v>0</v>
      </c>
      <c r="G156" s="161">
        <v>0</v>
      </c>
      <c r="H156" s="161">
        <v>0</v>
      </c>
      <c r="I156" s="161">
        <v>0</v>
      </c>
      <c r="J156" s="161">
        <v>120</v>
      </c>
      <c r="K156" s="161">
        <v>224.7</v>
      </c>
      <c r="L156" s="243">
        <v>0</v>
      </c>
      <c r="M156" s="172">
        <f t="shared" si="101"/>
        <v>2687.8999999999996</v>
      </c>
      <c r="N156" s="161">
        <v>2343.1999999999998</v>
      </c>
      <c r="O156" s="161">
        <v>0</v>
      </c>
      <c r="P156" s="161">
        <v>0</v>
      </c>
      <c r="Q156" s="161">
        <v>0</v>
      </c>
      <c r="R156" s="161">
        <v>0</v>
      </c>
      <c r="S156" s="161">
        <v>120</v>
      </c>
      <c r="T156" s="161">
        <v>224.7</v>
      </c>
      <c r="U156" s="243">
        <v>0</v>
      </c>
      <c r="V156" s="172">
        <f t="shared" si="102"/>
        <v>2137.3636000000001</v>
      </c>
      <c r="W156" s="161">
        <v>1792.6668</v>
      </c>
      <c r="X156" s="161">
        <v>0</v>
      </c>
      <c r="Y156" s="161">
        <v>0</v>
      </c>
      <c r="Z156" s="161">
        <v>0</v>
      </c>
      <c r="AA156" s="161">
        <v>0</v>
      </c>
      <c r="AB156" s="161">
        <v>120</v>
      </c>
      <c r="AC156" s="161">
        <v>224.6968</v>
      </c>
      <c r="AD156" s="243">
        <v>0</v>
      </c>
      <c r="AE156" s="156">
        <f t="shared" si="105"/>
        <v>-550.5363999999995</v>
      </c>
      <c r="AF156" s="161">
        <f t="shared" si="105"/>
        <v>-550.53319999999985</v>
      </c>
      <c r="AG156" s="161">
        <f t="shared" si="105"/>
        <v>0</v>
      </c>
      <c r="AH156" s="161">
        <f t="shared" si="103"/>
        <v>0</v>
      </c>
      <c r="AI156" s="161">
        <f t="shared" si="103"/>
        <v>0</v>
      </c>
      <c r="AJ156" s="161">
        <f t="shared" si="103"/>
        <v>0</v>
      </c>
      <c r="AK156" s="161">
        <f t="shared" si="103"/>
        <v>0</v>
      </c>
      <c r="AL156" s="161">
        <f t="shared" si="103"/>
        <v>-3.1999999999925421E-3</v>
      </c>
      <c r="AM156" s="162">
        <f t="shared" si="103"/>
        <v>0</v>
      </c>
      <c r="AN156" s="156">
        <f t="shared" si="106"/>
        <v>79.517973138881672</v>
      </c>
      <c r="AO156" s="161">
        <f t="shared" si="106"/>
        <v>76.505069989757601</v>
      </c>
      <c r="AP156" s="161">
        <f t="shared" si="106"/>
        <v>0</v>
      </c>
      <c r="AQ156" s="161">
        <f t="shared" si="104"/>
        <v>0</v>
      </c>
      <c r="AR156" s="161">
        <f t="shared" si="104"/>
        <v>0</v>
      </c>
      <c r="AS156" s="161">
        <f t="shared" si="104"/>
        <v>0</v>
      </c>
      <c r="AT156" s="161">
        <f t="shared" si="104"/>
        <v>100</v>
      </c>
      <c r="AU156" s="161">
        <f t="shared" si="104"/>
        <v>99.998575878949708</v>
      </c>
      <c r="AV156" s="162">
        <f t="shared" si="104"/>
        <v>0</v>
      </c>
      <c r="AW156" s="165"/>
      <c r="AX156" s="245"/>
      <c r="AY156" s="246"/>
    </row>
    <row r="157" spans="1:51" ht="12.75" customHeight="1" x14ac:dyDescent="0.25">
      <c r="A157" s="171">
        <v>1122</v>
      </c>
      <c r="B157" s="241">
        <v>149</v>
      </c>
      <c r="C157" s="242" t="s">
        <v>1407</v>
      </c>
      <c r="D157" s="156">
        <f t="shared" si="100"/>
        <v>2505.7999999999997</v>
      </c>
      <c r="E157" s="161">
        <v>2097.6999999999998</v>
      </c>
      <c r="F157" s="161">
        <v>0</v>
      </c>
      <c r="G157" s="161">
        <v>0</v>
      </c>
      <c r="H157" s="161">
        <v>0</v>
      </c>
      <c r="I157" s="161">
        <v>0</v>
      </c>
      <c r="J157" s="161">
        <v>76</v>
      </c>
      <c r="K157" s="161">
        <v>332.1</v>
      </c>
      <c r="L157" s="243">
        <v>0</v>
      </c>
      <c r="M157" s="172">
        <f t="shared" si="101"/>
        <v>2505.7999999999997</v>
      </c>
      <c r="N157" s="161">
        <v>2097.6999999999998</v>
      </c>
      <c r="O157" s="161">
        <v>0</v>
      </c>
      <c r="P157" s="161">
        <v>0</v>
      </c>
      <c r="Q157" s="161">
        <v>0</v>
      </c>
      <c r="R157" s="161">
        <v>0</v>
      </c>
      <c r="S157" s="161">
        <v>76</v>
      </c>
      <c r="T157" s="161">
        <v>332.1</v>
      </c>
      <c r="U157" s="243">
        <v>0</v>
      </c>
      <c r="V157" s="172">
        <f t="shared" si="102"/>
        <v>2423.0926999999997</v>
      </c>
      <c r="W157" s="161">
        <v>2035.9367</v>
      </c>
      <c r="X157" s="161">
        <v>0</v>
      </c>
      <c r="Y157" s="161">
        <v>0</v>
      </c>
      <c r="Z157" s="161">
        <v>0</v>
      </c>
      <c r="AA157" s="161">
        <v>0</v>
      </c>
      <c r="AB157" s="161">
        <v>75.055999999999997</v>
      </c>
      <c r="AC157" s="161">
        <v>312.10000000000002</v>
      </c>
      <c r="AD157" s="243">
        <v>0</v>
      </c>
      <c r="AE157" s="156">
        <f t="shared" si="105"/>
        <v>-82.707300000000032</v>
      </c>
      <c r="AF157" s="161">
        <f t="shared" si="105"/>
        <v>-61.763299999999845</v>
      </c>
      <c r="AG157" s="161">
        <f t="shared" si="105"/>
        <v>0</v>
      </c>
      <c r="AH157" s="161">
        <f t="shared" si="103"/>
        <v>0</v>
      </c>
      <c r="AI157" s="161">
        <f t="shared" si="103"/>
        <v>0</v>
      </c>
      <c r="AJ157" s="161">
        <f t="shared" si="103"/>
        <v>0</v>
      </c>
      <c r="AK157" s="161">
        <f t="shared" si="103"/>
        <v>-0.94400000000000261</v>
      </c>
      <c r="AL157" s="161">
        <f t="shared" si="103"/>
        <v>-20</v>
      </c>
      <c r="AM157" s="162">
        <f t="shared" si="103"/>
        <v>0</v>
      </c>
      <c r="AN157" s="156">
        <f t="shared" si="106"/>
        <v>96.699365472104716</v>
      </c>
      <c r="AO157" s="161">
        <f t="shared" si="106"/>
        <v>97.055665729131917</v>
      </c>
      <c r="AP157" s="161">
        <f t="shared" si="106"/>
        <v>0</v>
      </c>
      <c r="AQ157" s="161">
        <f t="shared" si="104"/>
        <v>0</v>
      </c>
      <c r="AR157" s="161">
        <f t="shared" si="104"/>
        <v>0</v>
      </c>
      <c r="AS157" s="161">
        <f t="shared" si="104"/>
        <v>0</v>
      </c>
      <c r="AT157" s="161">
        <f t="shared" si="104"/>
        <v>98.757894736842104</v>
      </c>
      <c r="AU157" s="161">
        <f t="shared" si="104"/>
        <v>93.97771755495333</v>
      </c>
      <c r="AV157" s="162">
        <f t="shared" si="104"/>
        <v>0</v>
      </c>
      <c r="AW157" s="165"/>
      <c r="AX157" s="245"/>
      <c r="AY157" s="246"/>
    </row>
    <row r="158" spans="1:51" ht="12.75" customHeight="1" x14ac:dyDescent="0.25">
      <c r="A158" s="171">
        <v>1123</v>
      </c>
      <c r="B158" s="241">
        <v>150</v>
      </c>
      <c r="C158" s="242" t="s">
        <v>1408</v>
      </c>
      <c r="D158" s="156">
        <f t="shared" si="100"/>
        <v>4342.1000000000004</v>
      </c>
      <c r="E158" s="161">
        <v>3908.9</v>
      </c>
      <c r="F158" s="161">
        <v>0</v>
      </c>
      <c r="G158" s="161">
        <v>0</v>
      </c>
      <c r="H158" s="161">
        <v>0</v>
      </c>
      <c r="I158" s="161">
        <v>0</v>
      </c>
      <c r="J158" s="161">
        <v>76.5</v>
      </c>
      <c r="K158" s="161">
        <v>356.7</v>
      </c>
      <c r="L158" s="243">
        <v>0</v>
      </c>
      <c r="M158" s="172">
        <f t="shared" si="101"/>
        <v>4342.1000000000004</v>
      </c>
      <c r="N158" s="161">
        <v>3908.9</v>
      </c>
      <c r="O158" s="161">
        <v>0</v>
      </c>
      <c r="P158" s="161">
        <v>0</v>
      </c>
      <c r="Q158" s="161">
        <v>0</v>
      </c>
      <c r="R158" s="161">
        <v>0</v>
      </c>
      <c r="S158" s="161">
        <v>76.5</v>
      </c>
      <c r="T158" s="161">
        <v>356.7</v>
      </c>
      <c r="U158" s="243">
        <v>0</v>
      </c>
      <c r="V158" s="172">
        <f t="shared" si="102"/>
        <v>4342.1000000000004</v>
      </c>
      <c r="W158" s="161">
        <v>3908.9</v>
      </c>
      <c r="X158" s="161">
        <v>0</v>
      </c>
      <c r="Y158" s="161">
        <v>0</v>
      </c>
      <c r="Z158" s="161">
        <v>0</v>
      </c>
      <c r="AA158" s="161">
        <v>0</v>
      </c>
      <c r="AB158" s="161">
        <v>76.5</v>
      </c>
      <c r="AC158" s="161">
        <v>356.7</v>
      </c>
      <c r="AD158" s="243">
        <v>0</v>
      </c>
      <c r="AE158" s="156">
        <f t="shared" si="105"/>
        <v>0</v>
      </c>
      <c r="AF158" s="161">
        <f t="shared" si="105"/>
        <v>0</v>
      </c>
      <c r="AG158" s="161">
        <f t="shared" si="105"/>
        <v>0</v>
      </c>
      <c r="AH158" s="161">
        <f t="shared" si="103"/>
        <v>0</v>
      </c>
      <c r="AI158" s="161">
        <f t="shared" si="103"/>
        <v>0</v>
      </c>
      <c r="AJ158" s="161">
        <f t="shared" si="103"/>
        <v>0</v>
      </c>
      <c r="AK158" s="161">
        <f t="shared" si="103"/>
        <v>0</v>
      </c>
      <c r="AL158" s="161">
        <f t="shared" si="103"/>
        <v>0</v>
      </c>
      <c r="AM158" s="162">
        <f t="shared" si="103"/>
        <v>0</v>
      </c>
      <c r="AN158" s="156">
        <f t="shared" si="106"/>
        <v>100</v>
      </c>
      <c r="AO158" s="161">
        <f t="shared" si="106"/>
        <v>100</v>
      </c>
      <c r="AP158" s="161">
        <f t="shared" si="106"/>
        <v>0</v>
      </c>
      <c r="AQ158" s="161">
        <f t="shared" si="104"/>
        <v>0</v>
      </c>
      <c r="AR158" s="161">
        <f t="shared" si="104"/>
        <v>0</v>
      </c>
      <c r="AS158" s="161">
        <f t="shared" si="104"/>
        <v>0</v>
      </c>
      <c r="AT158" s="161">
        <f t="shared" si="104"/>
        <v>100</v>
      </c>
      <c r="AU158" s="161">
        <f t="shared" si="104"/>
        <v>100</v>
      </c>
      <c r="AV158" s="162">
        <f t="shared" si="104"/>
        <v>0</v>
      </c>
      <c r="AW158" s="165"/>
      <c r="AX158" s="245"/>
      <c r="AY158" s="246"/>
    </row>
    <row r="159" spans="1:51" ht="12.75" customHeight="1" x14ac:dyDescent="0.25">
      <c r="A159" s="171">
        <v>1124</v>
      </c>
      <c r="B159" s="241">
        <v>151</v>
      </c>
      <c r="C159" s="242" t="s">
        <v>1409</v>
      </c>
      <c r="D159" s="156">
        <f t="shared" si="100"/>
        <v>3055.8</v>
      </c>
      <c r="E159" s="161">
        <v>2613</v>
      </c>
      <c r="F159" s="161">
        <v>0</v>
      </c>
      <c r="G159" s="161">
        <v>0</v>
      </c>
      <c r="H159" s="161">
        <v>68.400000000000006</v>
      </c>
      <c r="I159" s="161">
        <v>0</v>
      </c>
      <c r="J159" s="161">
        <v>120</v>
      </c>
      <c r="K159" s="161">
        <v>254.4</v>
      </c>
      <c r="L159" s="243">
        <v>0</v>
      </c>
      <c r="M159" s="172">
        <f t="shared" si="101"/>
        <v>3055.8</v>
      </c>
      <c r="N159" s="161">
        <v>2613</v>
      </c>
      <c r="O159" s="161">
        <v>0</v>
      </c>
      <c r="P159" s="161">
        <v>0</v>
      </c>
      <c r="Q159" s="161">
        <v>68.400000000000006</v>
      </c>
      <c r="R159" s="161">
        <v>0</v>
      </c>
      <c r="S159" s="161">
        <v>120</v>
      </c>
      <c r="T159" s="161">
        <v>254.4</v>
      </c>
      <c r="U159" s="243">
        <v>0</v>
      </c>
      <c r="V159" s="172">
        <f t="shared" si="102"/>
        <v>3052.3082999999997</v>
      </c>
      <c r="W159" s="161">
        <v>2609.7473</v>
      </c>
      <c r="X159" s="161">
        <v>0</v>
      </c>
      <c r="Y159" s="161">
        <v>0</v>
      </c>
      <c r="Z159" s="161">
        <v>68.268799999999999</v>
      </c>
      <c r="AA159" s="161">
        <v>0</v>
      </c>
      <c r="AB159" s="161">
        <v>120</v>
      </c>
      <c r="AC159" s="161">
        <v>254.29220000000001</v>
      </c>
      <c r="AD159" s="243">
        <v>0</v>
      </c>
      <c r="AE159" s="156">
        <f t="shared" si="105"/>
        <v>-3.4917000000004919</v>
      </c>
      <c r="AF159" s="161">
        <f t="shared" si="105"/>
        <v>-3.2527000000000044</v>
      </c>
      <c r="AG159" s="161">
        <f t="shared" si="105"/>
        <v>0</v>
      </c>
      <c r="AH159" s="161">
        <f t="shared" si="103"/>
        <v>0</v>
      </c>
      <c r="AI159" s="161">
        <f t="shared" si="103"/>
        <v>-0.13120000000000687</v>
      </c>
      <c r="AJ159" s="161">
        <f t="shared" si="103"/>
        <v>0</v>
      </c>
      <c r="AK159" s="161">
        <f t="shared" si="103"/>
        <v>0</v>
      </c>
      <c r="AL159" s="161">
        <f t="shared" si="103"/>
        <v>-0.10779999999999745</v>
      </c>
      <c r="AM159" s="162">
        <f t="shared" si="103"/>
        <v>0</v>
      </c>
      <c r="AN159" s="156">
        <f t="shared" si="106"/>
        <v>99.885735322992332</v>
      </c>
      <c r="AO159" s="161">
        <f t="shared" si="106"/>
        <v>99.875518561040948</v>
      </c>
      <c r="AP159" s="161">
        <f t="shared" si="106"/>
        <v>0</v>
      </c>
      <c r="AQ159" s="161">
        <f t="shared" si="104"/>
        <v>0</v>
      </c>
      <c r="AR159" s="161">
        <f t="shared" si="104"/>
        <v>99.808187134502916</v>
      </c>
      <c r="AS159" s="161">
        <f t="shared" si="104"/>
        <v>0</v>
      </c>
      <c r="AT159" s="161">
        <f t="shared" si="104"/>
        <v>100</v>
      </c>
      <c r="AU159" s="161">
        <f t="shared" si="104"/>
        <v>99.957625786163518</v>
      </c>
      <c r="AV159" s="162">
        <f t="shared" si="104"/>
        <v>0</v>
      </c>
      <c r="AW159" s="165"/>
      <c r="AX159" s="245"/>
      <c r="AY159" s="246"/>
    </row>
    <row r="160" spans="1:51" ht="12.75" customHeight="1" x14ac:dyDescent="0.25">
      <c r="A160" s="158"/>
      <c r="B160" s="241">
        <v>152</v>
      </c>
      <c r="C160" s="242"/>
      <c r="D160" s="160"/>
      <c r="E160" s="161"/>
      <c r="F160" s="161"/>
      <c r="G160" s="161"/>
      <c r="H160" s="161"/>
      <c r="I160" s="161"/>
      <c r="J160" s="161"/>
      <c r="K160" s="161"/>
      <c r="L160" s="243">
        <v>0</v>
      </c>
      <c r="M160" s="244"/>
      <c r="N160" s="161">
        <v>0</v>
      </c>
      <c r="O160" s="161"/>
      <c r="P160" s="161">
        <v>0</v>
      </c>
      <c r="Q160" s="161"/>
      <c r="R160" s="161"/>
      <c r="S160" s="161"/>
      <c r="T160" s="161"/>
      <c r="U160" s="243">
        <v>0</v>
      </c>
      <c r="V160" s="244"/>
      <c r="W160" s="161">
        <v>0</v>
      </c>
      <c r="X160" s="161"/>
      <c r="Y160" s="161">
        <v>0</v>
      </c>
      <c r="Z160" s="161"/>
      <c r="AA160" s="161"/>
      <c r="AB160" s="161"/>
      <c r="AC160" s="161"/>
      <c r="AD160" s="243"/>
      <c r="AE160" s="160"/>
      <c r="AF160" s="161"/>
      <c r="AG160" s="161"/>
      <c r="AH160" s="161"/>
      <c r="AI160" s="161"/>
      <c r="AJ160" s="161"/>
      <c r="AK160" s="161"/>
      <c r="AL160" s="161"/>
      <c r="AM160" s="162"/>
      <c r="AN160" s="160"/>
      <c r="AO160" s="161"/>
      <c r="AP160" s="161"/>
      <c r="AQ160" s="161"/>
      <c r="AR160" s="161"/>
      <c r="AS160" s="161"/>
      <c r="AT160" s="161"/>
      <c r="AU160" s="161"/>
      <c r="AV160" s="162"/>
      <c r="AW160" s="165"/>
      <c r="AX160" s="245"/>
      <c r="AY160" s="246"/>
    </row>
    <row r="161" spans="1:51" ht="16.5" customHeight="1" x14ac:dyDescent="0.25">
      <c r="A161" s="158"/>
      <c r="B161" s="241">
        <v>153</v>
      </c>
      <c r="C161" s="239" t="s">
        <v>1410</v>
      </c>
      <c r="D161" s="156">
        <f>D162+D163</f>
        <v>211561.2</v>
      </c>
      <c r="E161" s="153">
        <f t="shared" ref="E161:L161" si="107">E162+E163</f>
        <v>179814.5</v>
      </c>
      <c r="F161" s="153">
        <f t="shared" si="107"/>
        <v>0</v>
      </c>
      <c r="G161" s="153">
        <f t="shared" si="107"/>
        <v>3108.5</v>
      </c>
      <c r="H161" s="153">
        <f t="shared" si="107"/>
        <v>3745.6</v>
      </c>
      <c r="I161" s="153">
        <f t="shared" si="107"/>
        <v>0</v>
      </c>
      <c r="J161" s="153">
        <f t="shared" si="107"/>
        <v>2325.4000000000005</v>
      </c>
      <c r="K161" s="153">
        <f t="shared" si="107"/>
        <v>21442</v>
      </c>
      <c r="L161" s="240">
        <f t="shared" si="107"/>
        <v>1125.2</v>
      </c>
      <c r="M161" s="172">
        <f>M162+M163</f>
        <v>214393</v>
      </c>
      <c r="N161" s="153">
        <f t="shared" ref="N161:U161" si="108">N162+N163</f>
        <v>181643.80000000002</v>
      </c>
      <c r="O161" s="153">
        <f t="shared" si="108"/>
        <v>0</v>
      </c>
      <c r="P161" s="153">
        <f t="shared" si="108"/>
        <v>3108.5</v>
      </c>
      <c r="Q161" s="153">
        <f t="shared" si="108"/>
        <v>3745.6</v>
      </c>
      <c r="R161" s="153">
        <f t="shared" si="108"/>
        <v>0</v>
      </c>
      <c r="S161" s="153">
        <f t="shared" si="108"/>
        <v>2325.4000000000005</v>
      </c>
      <c r="T161" s="153">
        <f t="shared" si="108"/>
        <v>21442</v>
      </c>
      <c r="U161" s="240">
        <f t="shared" si="108"/>
        <v>2127.6999999999998</v>
      </c>
      <c r="V161" s="172">
        <f>V162+V163</f>
        <v>202841.25280000002</v>
      </c>
      <c r="W161" s="153">
        <f t="shared" ref="W161:AD161" si="109">W162+W163</f>
        <v>174394.27779999998</v>
      </c>
      <c r="X161" s="153">
        <f t="shared" si="109"/>
        <v>0</v>
      </c>
      <c r="Y161" s="153">
        <f t="shared" si="109"/>
        <v>2936.3279000000002</v>
      </c>
      <c r="Z161" s="153">
        <f t="shared" si="109"/>
        <v>3044.7785000000003</v>
      </c>
      <c r="AA161" s="153">
        <f t="shared" si="109"/>
        <v>0</v>
      </c>
      <c r="AB161" s="153">
        <f t="shared" si="109"/>
        <v>2322.3169000000003</v>
      </c>
      <c r="AC161" s="153">
        <f t="shared" si="109"/>
        <v>18607.651700000002</v>
      </c>
      <c r="AD161" s="240">
        <f t="shared" si="109"/>
        <v>1535.9</v>
      </c>
      <c r="AE161" s="156">
        <f t="shared" ref="AE161:AM191" si="110">V161-M161</f>
        <v>-11551.747199999983</v>
      </c>
      <c r="AF161" s="153">
        <f t="shared" si="110"/>
        <v>-7249.5222000000358</v>
      </c>
      <c r="AG161" s="153">
        <f t="shared" si="110"/>
        <v>0</v>
      </c>
      <c r="AH161" s="153">
        <f t="shared" si="110"/>
        <v>-172.17209999999977</v>
      </c>
      <c r="AI161" s="153">
        <f t="shared" si="110"/>
        <v>-700.82149999999956</v>
      </c>
      <c r="AJ161" s="153">
        <f t="shared" si="110"/>
        <v>0</v>
      </c>
      <c r="AK161" s="153">
        <f t="shared" si="110"/>
        <v>-3.0831000000002859</v>
      </c>
      <c r="AL161" s="153">
        <f t="shared" si="110"/>
        <v>-2834.3482999999978</v>
      </c>
      <c r="AM161" s="154">
        <f t="shared" si="110"/>
        <v>-591.79999999999973</v>
      </c>
      <c r="AN161" s="156">
        <f t="shared" ref="AN161:AV191" si="111">IF(M161=0,0,V161/M161*100)</f>
        <v>94.611882290933011</v>
      </c>
      <c r="AO161" s="153">
        <f t="shared" si="111"/>
        <v>96.00893495951965</v>
      </c>
      <c r="AP161" s="153">
        <f t="shared" si="111"/>
        <v>0</v>
      </c>
      <c r="AQ161" s="153">
        <f t="shared" si="111"/>
        <v>94.461248190445559</v>
      </c>
      <c r="AR161" s="153">
        <f t="shared" si="111"/>
        <v>81.289472981631789</v>
      </c>
      <c r="AS161" s="153">
        <f t="shared" si="111"/>
        <v>0</v>
      </c>
      <c r="AT161" s="153">
        <f t="shared" si="111"/>
        <v>99.86741635847595</v>
      </c>
      <c r="AU161" s="153">
        <f t="shared" si="111"/>
        <v>86.78132496968567</v>
      </c>
      <c r="AV161" s="154">
        <f t="shared" si="111"/>
        <v>72.185928467359133</v>
      </c>
      <c r="AW161" s="147"/>
      <c r="AX161" s="245"/>
      <c r="AY161" s="246"/>
    </row>
    <row r="162" spans="1:51" s="170" customFormat="1" ht="15.75" customHeight="1" x14ac:dyDescent="0.2">
      <c r="A162" s="158"/>
      <c r="B162" s="241">
        <v>154</v>
      </c>
      <c r="C162" s="239" t="s">
        <v>1287</v>
      </c>
      <c r="D162" s="156">
        <f>D164</f>
        <v>138847.30000000002</v>
      </c>
      <c r="E162" s="153">
        <f t="shared" ref="E162:L162" si="112">E164</f>
        <v>116275.5</v>
      </c>
      <c r="F162" s="153">
        <f t="shared" si="112"/>
        <v>0</v>
      </c>
      <c r="G162" s="153">
        <f t="shared" si="112"/>
        <v>3108.5</v>
      </c>
      <c r="H162" s="153">
        <f t="shared" si="112"/>
        <v>3642.5</v>
      </c>
      <c r="I162" s="153">
        <f t="shared" si="112"/>
        <v>0</v>
      </c>
      <c r="J162" s="153">
        <f t="shared" si="112"/>
        <v>0</v>
      </c>
      <c r="K162" s="153">
        <f t="shared" si="112"/>
        <v>14695.6</v>
      </c>
      <c r="L162" s="240">
        <f t="shared" si="112"/>
        <v>1125.2</v>
      </c>
      <c r="M162" s="172">
        <f>M164</f>
        <v>141358.1</v>
      </c>
      <c r="N162" s="153">
        <f t="shared" ref="N162:U162" si="113">N164</f>
        <v>117783.8</v>
      </c>
      <c r="O162" s="153">
        <f t="shared" si="113"/>
        <v>0</v>
      </c>
      <c r="P162" s="153">
        <f t="shared" si="113"/>
        <v>3108.5</v>
      </c>
      <c r="Q162" s="153">
        <f t="shared" si="113"/>
        <v>3642.5</v>
      </c>
      <c r="R162" s="153">
        <f t="shared" si="113"/>
        <v>0</v>
      </c>
      <c r="S162" s="153">
        <f t="shared" si="113"/>
        <v>0</v>
      </c>
      <c r="T162" s="153">
        <f t="shared" si="113"/>
        <v>14695.6</v>
      </c>
      <c r="U162" s="240">
        <f t="shared" si="113"/>
        <v>2127.6999999999998</v>
      </c>
      <c r="V162" s="172">
        <f>V164</f>
        <v>133006.43530000001</v>
      </c>
      <c r="W162" s="153">
        <f t="shared" ref="W162:AD162" si="114">W164</f>
        <v>113652.5184</v>
      </c>
      <c r="X162" s="153">
        <f t="shared" si="114"/>
        <v>0</v>
      </c>
      <c r="Y162" s="153">
        <f t="shared" si="114"/>
        <v>2936.3279000000002</v>
      </c>
      <c r="Z162" s="153">
        <f t="shared" si="114"/>
        <v>3015.3681000000001</v>
      </c>
      <c r="AA162" s="153">
        <f t="shared" si="114"/>
        <v>0</v>
      </c>
      <c r="AB162" s="153">
        <f t="shared" si="114"/>
        <v>0</v>
      </c>
      <c r="AC162" s="153">
        <f t="shared" si="114"/>
        <v>11866.320900000001</v>
      </c>
      <c r="AD162" s="240">
        <f t="shared" si="114"/>
        <v>1535.9</v>
      </c>
      <c r="AE162" s="156">
        <f t="shared" si="110"/>
        <v>-8351.6646999999939</v>
      </c>
      <c r="AF162" s="153">
        <f t="shared" si="110"/>
        <v>-4131.2816000000021</v>
      </c>
      <c r="AG162" s="153">
        <f t="shared" si="110"/>
        <v>0</v>
      </c>
      <c r="AH162" s="153">
        <f t="shared" si="110"/>
        <v>-172.17209999999977</v>
      </c>
      <c r="AI162" s="153">
        <f t="shared" si="110"/>
        <v>-627.13189999999986</v>
      </c>
      <c r="AJ162" s="153">
        <f t="shared" si="110"/>
        <v>0</v>
      </c>
      <c r="AK162" s="153">
        <f t="shared" si="110"/>
        <v>0</v>
      </c>
      <c r="AL162" s="153">
        <f t="shared" si="110"/>
        <v>-2829.2790999999997</v>
      </c>
      <c r="AM162" s="154">
        <f t="shared" si="110"/>
        <v>-591.79999999999973</v>
      </c>
      <c r="AN162" s="156">
        <f t="shared" si="111"/>
        <v>94.091838599981187</v>
      </c>
      <c r="AO162" s="153">
        <f t="shared" si="111"/>
        <v>96.492487421869555</v>
      </c>
      <c r="AP162" s="153">
        <f t="shared" si="111"/>
        <v>0</v>
      </c>
      <c r="AQ162" s="153">
        <f t="shared" si="111"/>
        <v>94.461248190445559</v>
      </c>
      <c r="AR162" s="153">
        <f t="shared" si="111"/>
        <v>82.782926561427601</v>
      </c>
      <c r="AS162" s="153">
        <f t="shared" si="111"/>
        <v>0</v>
      </c>
      <c r="AT162" s="153">
        <f t="shared" si="111"/>
        <v>0</v>
      </c>
      <c r="AU162" s="153">
        <f t="shared" si="111"/>
        <v>80.747440730558807</v>
      </c>
      <c r="AV162" s="154">
        <f t="shared" si="111"/>
        <v>72.185928467359133</v>
      </c>
      <c r="AW162" s="147"/>
      <c r="AX162" s="245"/>
      <c r="AY162" s="246"/>
    </row>
    <row r="163" spans="1:51" s="170" customFormat="1" ht="15.75" customHeight="1" x14ac:dyDescent="0.2">
      <c r="A163" s="158"/>
      <c r="B163" s="241">
        <v>155</v>
      </c>
      <c r="C163" s="239" t="s">
        <v>1288</v>
      </c>
      <c r="D163" s="156">
        <f>SUM(D165:D191)</f>
        <v>72713.899999999994</v>
      </c>
      <c r="E163" s="153">
        <f t="shared" ref="E163:L163" si="115">SUM(E165:E191)</f>
        <v>63539.000000000007</v>
      </c>
      <c r="F163" s="153">
        <f t="shared" si="115"/>
        <v>0</v>
      </c>
      <c r="G163" s="153">
        <f t="shared" si="115"/>
        <v>0</v>
      </c>
      <c r="H163" s="153">
        <f t="shared" si="115"/>
        <v>103.1</v>
      </c>
      <c r="I163" s="153">
        <f t="shared" si="115"/>
        <v>0</v>
      </c>
      <c r="J163" s="153">
        <f t="shared" si="115"/>
        <v>2325.4000000000005</v>
      </c>
      <c r="K163" s="153">
        <f t="shared" si="115"/>
        <v>6746.4000000000005</v>
      </c>
      <c r="L163" s="240">
        <f t="shared" si="115"/>
        <v>0</v>
      </c>
      <c r="M163" s="172">
        <f>SUM(M165:M191)</f>
        <v>73034.899999999994</v>
      </c>
      <c r="N163" s="153">
        <f t="shared" ref="N163:U163" si="116">SUM(N165:N191)</f>
        <v>63860.000000000015</v>
      </c>
      <c r="O163" s="153">
        <f t="shared" si="116"/>
        <v>0</v>
      </c>
      <c r="P163" s="153">
        <f t="shared" si="116"/>
        <v>0</v>
      </c>
      <c r="Q163" s="153">
        <f t="shared" si="116"/>
        <v>103.1</v>
      </c>
      <c r="R163" s="153">
        <f t="shared" si="116"/>
        <v>0</v>
      </c>
      <c r="S163" s="153">
        <f t="shared" si="116"/>
        <v>2325.4000000000005</v>
      </c>
      <c r="T163" s="153">
        <f t="shared" si="116"/>
        <v>6746.4000000000005</v>
      </c>
      <c r="U163" s="240">
        <f t="shared" si="116"/>
        <v>0</v>
      </c>
      <c r="V163" s="172">
        <f>SUM(V165:V191)</f>
        <v>69834.817500000005</v>
      </c>
      <c r="W163" s="153">
        <f t="shared" ref="W163:AD163" si="117">SUM(W165:W191)</f>
        <v>60741.759399999995</v>
      </c>
      <c r="X163" s="153">
        <f t="shared" si="117"/>
        <v>0</v>
      </c>
      <c r="Y163" s="153">
        <f t="shared" si="117"/>
        <v>0</v>
      </c>
      <c r="Z163" s="153">
        <f t="shared" si="117"/>
        <v>29.410399999999999</v>
      </c>
      <c r="AA163" s="153">
        <f t="shared" si="117"/>
        <v>0</v>
      </c>
      <c r="AB163" s="153">
        <f t="shared" si="117"/>
        <v>2322.3169000000003</v>
      </c>
      <c r="AC163" s="153">
        <f t="shared" si="117"/>
        <v>6741.3307999999997</v>
      </c>
      <c r="AD163" s="240">
        <f t="shared" si="117"/>
        <v>0</v>
      </c>
      <c r="AE163" s="156">
        <f t="shared" si="110"/>
        <v>-3200.0824999999895</v>
      </c>
      <c r="AF163" s="153">
        <f t="shared" si="110"/>
        <v>-3118.2406000000192</v>
      </c>
      <c r="AG163" s="153">
        <f t="shared" si="110"/>
        <v>0</v>
      </c>
      <c r="AH163" s="153">
        <f t="shared" si="110"/>
        <v>0</v>
      </c>
      <c r="AI163" s="153">
        <f t="shared" si="110"/>
        <v>-73.689599999999999</v>
      </c>
      <c r="AJ163" s="153">
        <f t="shared" si="110"/>
        <v>0</v>
      </c>
      <c r="AK163" s="153">
        <f t="shared" si="110"/>
        <v>-3.0831000000002859</v>
      </c>
      <c r="AL163" s="153">
        <f t="shared" si="110"/>
        <v>-5.0692000000008193</v>
      </c>
      <c r="AM163" s="154">
        <f t="shared" si="110"/>
        <v>0</v>
      </c>
      <c r="AN163" s="156">
        <f t="shared" si="111"/>
        <v>95.618420097788885</v>
      </c>
      <c r="AO163" s="153">
        <f t="shared" si="111"/>
        <v>95.117067647979923</v>
      </c>
      <c r="AP163" s="153">
        <f t="shared" si="111"/>
        <v>0</v>
      </c>
      <c r="AQ163" s="153">
        <f t="shared" si="111"/>
        <v>0</v>
      </c>
      <c r="AR163" s="153">
        <f t="shared" si="111"/>
        <v>28.526091173617846</v>
      </c>
      <c r="AS163" s="153">
        <f t="shared" si="111"/>
        <v>0</v>
      </c>
      <c r="AT163" s="153">
        <f t="shared" si="111"/>
        <v>99.86741635847595</v>
      </c>
      <c r="AU163" s="153">
        <f t="shared" si="111"/>
        <v>99.924860666429495</v>
      </c>
      <c r="AV163" s="154">
        <f t="shared" si="111"/>
        <v>0</v>
      </c>
      <c r="AW163" s="147"/>
      <c r="AX163" s="245"/>
      <c r="AY163" s="246"/>
    </row>
    <row r="164" spans="1:51" ht="12.75" customHeight="1" x14ac:dyDescent="0.25">
      <c r="A164" s="171">
        <v>1125</v>
      </c>
      <c r="B164" s="241">
        <v>156</v>
      </c>
      <c r="C164" s="242" t="s">
        <v>1313</v>
      </c>
      <c r="D164" s="156">
        <f t="shared" ref="D164:D191" si="118">SUM(E164:L164)</f>
        <v>138847.30000000002</v>
      </c>
      <c r="E164" s="161">
        <v>116275.5</v>
      </c>
      <c r="F164" s="161">
        <v>0</v>
      </c>
      <c r="G164" s="161">
        <v>3108.5</v>
      </c>
      <c r="H164" s="161">
        <v>3642.5</v>
      </c>
      <c r="I164" s="161">
        <v>0</v>
      </c>
      <c r="J164" s="161">
        <v>0</v>
      </c>
      <c r="K164" s="161">
        <v>14695.6</v>
      </c>
      <c r="L164" s="243">
        <v>1125.2</v>
      </c>
      <c r="M164" s="172">
        <f t="shared" ref="M164:M191" si="119">SUM(N164:U164)</f>
        <v>141358.1</v>
      </c>
      <c r="N164" s="161">
        <v>117783.8</v>
      </c>
      <c r="O164" s="161">
        <v>0</v>
      </c>
      <c r="P164" s="161">
        <v>3108.5</v>
      </c>
      <c r="Q164" s="161">
        <v>3642.5</v>
      </c>
      <c r="R164" s="161">
        <v>0</v>
      </c>
      <c r="S164" s="161">
        <v>0</v>
      </c>
      <c r="T164" s="161">
        <v>14695.6</v>
      </c>
      <c r="U164" s="243">
        <v>2127.6999999999998</v>
      </c>
      <c r="V164" s="172">
        <f t="shared" ref="V164:V191" si="120">SUM(W164:AD164)</f>
        <v>133006.43530000001</v>
      </c>
      <c r="W164" s="161">
        <v>113652.5184</v>
      </c>
      <c r="X164" s="161">
        <v>0</v>
      </c>
      <c r="Y164" s="161">
        <v>2936.3279000000002</v>
      </c>
      <c r="Z164" s="161">
        <v>3015.3681000000001</v>
      </c>
      <c r="AA164" s="161">
        <v>0</v>
      </c>
      <c r="AB164" s="161">
        <v>0</v>
      </c>
      <c r="AC164" s="161">
        <v>11866.320900000001</v>
      </c>
      <c r="AD164" s="243">
        <v>1535.9</v>
      </c>
      <c r="AE164" s="156">
        <f t="shared" si="110"/>
        <v>-8351.6646999999939</v>
      </c>
      <c r="AF164" s="161">
        <f t="shared" si="110"/>
        <v>-4131.2816000000021</v>
      </c>
      <c r="AG164" s="161">
        <f t="shared" si="110"/>
        <v>0</v>
      </c>
      <c r="AH164" s="161">
        <f t="shared" si="110"/>
        <v>-172.17209999999977</v>
      </c>
      <c r="AI164" s="161">
        <f t="shared" si="110"/>
        <v>-627.13189999999986</v>
      </c>
      <c r="AJ164" s="161">
        <f t="shared" si="110"/>
        <v>0</v>
      </c>
      <c r="AK164" s="161">
        <f t="shared" si="110"/>
        <v>0</v>
      </c>
      <c r="AL164" s="161">
        <f t="shared" si="110"/>
        <v>-2829.2790999999997</v>
      </c>
      <c r="AM164" s="162">
        <f t="shared" si="110"/>
        <v>-591.79999999999973</v>
      </c>
      <c r="AN164" s="156">
        <f t="shared" si="111"/>
        <v>94.091838599981187</v>
      </c>
      <c r="AO164" s="161">
        <f t="shared" si="111"/>
        <v>96.492487421869555</v>
      </c>
      <c r="AP164" s="161">
        <f t="shared" si="111"/>
        <v>0</v>
      </c>
      <c r="AQ164" s="161">
        <f t="shared" si="111"/>
        <v>94.461248190445559</v>
      </c>
      <c r="AR164" s="161">
        <f t="shared" si="111"/>
        <v>82.782926561427601</v>
      </c>
      <c r="AS164" s="161">
        <f t="shared" si="111"/>
        <v>0</v>
      </c>
      <c r="AT164" s="161">
        <f t="shared" si="111"/>
        <v>0</v>
      </c>
      <c r="AU164" s="161">
        <f t="shared" si="111"/>
        <v>80.747440730558807</v>
      </c>
      <c r="AV164" s="162">
        <f t="shared" si="111"/>
        <v>72.185928467359133</v>
      </c>
      <c r="AW164" s="165"/>
      <c r="AX164" s="245"/>
      <c r="AY164" s="246"/>
    </row>
    <row r="165" spans="1:51" ht="12.75" customHeight="1" x14ac:dyDescent="0.25">
      <c r="A165" s="171">
        <v>1126</v>
      </c>
      <c r="B165" s="241">
        <v>157</v>
      </c>
      <c r="C165" s="242" t="s">
        <v>1411</v>
      </c>
      <c r="D165" s="156">
        <f t="shared" si="118"/>
        <v>2201.8000000000002</v>
      </c>
      <c r="E165" s="161">
        <v>1723.4</v>
      </c>
      <c r="F165" s="161">
        <v>0</v>
      </c>
      <c r="G165" s="161">
        <v>0</v>
      </c>
      <c r="H165" s="161">
        <v>0</v>
      </c>
      <c r="I165" s="161">
        <v>0</v>
      </c>
      <c r="J165" s="161">
        <v>300</v>
      </c>
      <c r="K165" s="161">
        <v>178.4</v>
      </c>
      <c r="L165" s="243">
        <v>0</v>
      </c>
      <c r="M165" s="172">
        <f t="shared" si="119"/>
        <v>2201.8000000000002</v>
      </c>
      <c r="N165" s="161">
        <v>1723.4</v>
      </c>
      <c r="O165" s="161">
        <v>0</v>
      </c>
      <c r="P165" s="161">
        <v>0</v>
      </c>
      <c r="Q165" s="161">
        <v>0</v>
      </c>
      <c r="R165" s="161">
        <v>0</v>
      </c>
      <c r="S165" s="161">
        <v>300</v>
      </c>
      <c r="T165" s="161">
        <v>178.4</v>
      </c>
      <c r="U165" s="243">
        <v>0</v>
      </c>
      <c r="V165" s="172">
        <f t="shared" si="120"/>
        <v>2198.8394000000003</v>
      </c>
      <c r="W165" s="161">
        <v>1723.4</v>
      </c>
      <c r="X165" s="161">
        <v>0</v>
      </c>
      <c r="Y165" s="161">
        <v>0</v>
      </c>
      <c r="Z165" s="161">
        <v>0</v>
      </c>
      <c r="AA165" s="161">
        <v>0</v>
      </c>
      <c r="AB165" s="161">
        <v>297.23140000000001</v>
      </c>
      <c r="AC165" s="161">
        <v>178.208</v>
      </c>
      <c r="AD165" s="243">
        <v>0</v>
      </c>
      <c r="AE165" s="156">
        <f t="shared" si="110"/>
        <v>-2.9605999999998858</v>
      </c>
      <c r="AF165" s="161">
        <f t="shared" si="110"/>
        <v>0</v>
      </c>
      <c r="AG165" s="161">
        <f t="shared" si="110"/>
        <v>0</v>
      </c>
      <c r="AH165" s="161">
        <f t="shared" si="110"/>
        <v>0</v>
      </c>
      <c r="AI165" s="161">
        <f t="shared" si="110"/>
        <v>0</v>
      </c>
      <c r="AJ165" s="161">
        <f t="shared" si="110"/>
        <v>0</v>
      </c>
      <c r="AK165" s="161">
        <f t="shared" si="110"/>
        <v>-2.7685999999999922</v>
      </c>
      <c r="AL165" s="161">
        <f t="shared" si="110"/>
        <v>-0.19200000000000728</v>
      </c>
      <c r="AM165" s="162">
        <f t="shared" si="110"/>
        <v>0</v>
      </c>
      <c r="AN165" s="156">
        <f t="shared" si="111"/>
        <v>99.865537287673718</v>
      </c>
      <c r="AO165" s="161">
        <f t="shared" si="111"/>
        <v>100</v>
      </c>
      <c r="AP165" s="161">
        <f t="shared" si="111"/>
        <v>0</v>
      </c>
      <c r="AQ165" s="161">
        <f t="shared" si="111"/>
        <v>0</v>
      </c>
      <c r="AR165" s="161">
        <f t="shared" si="111"/>
        <v>0</v>
      </c>
      <c r="AS165" s="161">
        <f t="shared" si="111"/>
        <v>0</v>
      </c>
      <c r="AT165" s="161">
        <f t="shared" si="111"/>
        <v>99.077133333333336</v>
      </c>
      <c r="AU165" s="161">
        <f t="shared" si="111"/>
        <v>99.892376681614351</v>
      </c>
      <c r="AV165" s="162">
        <f t="shared" si="111"/>
        <v>0</v>
      </c>
      <c r="AW165" s="165"/>
      <c r="AX165" s="245"/>
      <c r="AY165" s="246"/>
    </row>
    <row r="166" spans="1:51" ht="12.75" customHeight="1" x14ac:dyDescent="0.25">
      <c r="A166" s="171">
        <v>1127</v>
      </c>
      <c r="B166" s="241">
        <v>158</v>
      </c>
      <c r="C166" s="242" t="s">
        <v>1412</v>
      </c>
      <c r="D166" s="156">
        <f t="shared" si="118"/>
        <v>5298.4</v>
      </c>
      <c r="E166" s="161">
        <v>4822.5</v>
      </c>
      <c r="F166" s="161">
        <v>0</v>
      </c>
      <c r="G166" s="161">
        <v>0</v>
      </c>
      <c r="H166" s="161">
        <v>0</v>
      </c>
      <c r="I166" s="161">
        <v>0</v>
      </c>
      <c r="J166" s="161">
        <v>112</v>
      </c>
      <c r="K166" s="161">
        <v>363.9</v>
      </c>
      <c r="L166" s="243">
        <v>0</v>
      </c>
      <c r="M166" s="172">
        <f t="shared" si="119"/>
        <v>5619.4</v>
      </c>
      <c r="N166" s="161">
        <v>5143.5</v>
      </c>
      <c r="O166" s="161">
        <v>0</v>
      </c>
      <c r="P166" s="161">
        <v>0</v>
      </c>
      <c r="Q166" s="161">
        <v>0</v>
      </c>
      <c r="R166" s="161">
        <v>0</v>
      </c>
      <c r="S166" s="161">
        <v>112</v>
      </c>
      <c r="T166" s="161">
        <v>363.9</v>
      </c>
      <c r="U166" s="243">
        <v>0</v>
      </c>
      <c r="V166" s="172">
        <f t="shared" si="120"/>
        <v>5107.8022999999994</v>
      </c>
      <c r="W166" s="161">
        <v>4631.9022999999997</v>
      </c>
      <c r="X166" s="161">
        <v>0</v>
      </c>
      <c r="Y166" s="161">
        <v>0</v>
      </c>
      <c r="Z166" s="161">
        <v>0</v>
      </c>
      <c r="AA166" s="161">
        <v>0</v>
      </c>
      <c r="AB166" s="161">
        <v>112</v>
      </c>
      <c r="AC166" s="161">
        <v>363.9</v>
      </c>
      <c r="AD166" s="243">
        <v>0</v>
      </c>
      <c r="AE166" s="156">
        <f t="shared" si="110"/>
        <v>-511.59770000000026</v>
      </c>
      <c r="AF166" s="161">
        <f t="shared" si="110"/>
        <v>-511.59770000000026</v>
      </c>
      <c r="AG166" s="161">
        <f t="shared" si="110"/>
        <v>0</v>
      </c>
      <c r="AH166" s="161">
        <f t="shared" si="110"/>
        <v>0</v>
      </c>
      <c r="AI166" s="161">
        <f t="shared" si="110"/>
        <v>0</v>
      </c>
      <c r="AJ166" s="161">
        <f t="shared" si="110"/>
        <v>0</v>
      </c>
      <c r="AK166" s="161">
        <f t="shared" si="110"/>
        <v>0</v>
      </c>
      <c r="AL166" s="161">
        <f t="shared" si="110"/>
        <v>0</v>
      </c>
      <c r="AM166" s="162">
        <f t="shared" si="110"/>
        <v>0</v>
      </c>
      <c r="AN166" s="156">
        <f t="shared" si="111"/>
        <v>90.895866106701774</v>
      </c>
      <c r="AO166" s="161">
        <f t="shared" si="111"/>
        <v>90.053510255662488</v>
      </c>
      <c r="AP166" s="161">
        <f t="shared" si="111"/>
        <v>0</v>
      </c>
      <c r="AQ166" s="161">
        <f t="shared" si="111"/>
        <v>0</v>
      </c>
      <c r="AR166" s="161">
        <f t="shared" si="111"/>
        <v>0</v>
      </c>
      <c r="AS166" s="161">
        <f t="shared" si="111"/>
        <v>0</v>
      </c>
      <c r="AT166" s="161">
        <f t="shared" si="111"/>
        <v>100</v>
      </c>
      <c r="AU166" s="161">
        <f t="shared" si="111"/>
        <v>100</v>
      </c>
      <c r="AV166" s="162">
        <f t="shared" si="111"/>
        <v>0</v>
      </c>
      <c r="AW166" s="165"/>
      <c r="AX166" s="245"/>
      <c r="AY166" s="246"/>
    </row>
    <row r="167" spans="1:51" ht="12.75" customHeight="1" x14ac:dyDescent="0.25">
      <c r="A167" s="171">
        <v>1128</v>
      </c>
      <c r="B167" s="241">
        <v>159</v>
      </c>
      <c r="C167" s="242" t="s">
        <v>1413</v>
      </c>
      <c r="D167" s="156">
        <f t="shared" si="118"/>
        <v>3042.7</v>
      </c>
      <c r="E167" s="161">
        <v>2545.9</v>
      </c>
      <c r="F167" s="161">
        <v>0</v>
      </c>
      <c r="G167" s="161">
        <v>0</v>
      </c>
      <c r="H167" s="161">
        <v>103.1</v>
      </c>
      <c r="I167" s="161">
        <v>0</v>
      </c>
      <c r="J167" s="161">
        <v>0</v>
      </c>
      <c r="K167" s="161">
        <v>393.7</v>
      </c>
      <c r="L167" s="243">
        <v>0</v>
      </c>
      <c r="M167" s="172">
        <f t="shared" si="119"/>
        <v>3042.7</v>
      </c>
      <c r="N167" s="161">
        <v>2545.9</v>
      </c>
      <c r="O167" s="161">
        <v>0</v>
      </c>
      <c r="P167" s="161">
        <v>0</v>
      </c>
      <c r="Q167" s="161">
        <v>103.1</v>
      </c>
      <c r="R167" s="161">
        <v>0</v>
      </c>
      <c r="S167" s="161">
        <v>0</v>
      </c>
      <c r="T167" s="161">
        <v>393.7</v>
      </c>
      <c r="U167" s="243">
        <v>0</v>
      </c>
      <c r="V167" s="172">
        <f t="shared" si="120"/>
        <v>2845.0029</v>
      </c>
      <c r="W167" s="161">
        <v>2421.8924999999999</v>
      </c>
      <c r="X167" s="161">
        <v>0</v>
      </c>
      <c r="Y167" s="161">
        <v>0</v>
      </c>
      <c r="Z167" s="161">
        <v>29.410399999999999</v>
      </c>
      <c r="AA167" s="161">
        <v>0</v>
      </c>
      <c r="AB167" s="161">
        <v>0</v>
      </c>
      <c r="AC167" s="161">
        <v>393.7</v>
      </c>
      <c r="AD167" s="243">
        <v>0</v>
      </c>
      <c r="AE167" s="156">
        <f t="shared" si="110"/>
        <v>-197.69709999999986</v>
      </c>
      <c r="AF167" s="161">
        <f t="shared" si="110"/>
        <v>-124.00750000000016</v>
      </c>
      <c r="AG167" s="161">
        <f t="shared" si="110"/>
        <v>0</v>
      </c>
      <c r="AH167" s="161">
        <f t="shared" si="110"/>
        <v>0</v>
      </c>
      <c r="AI167" s="161">
        <f t="shared" si="110"/>
        <v>-73.689599999999999</v>
      </c>
      <c r="AJ167" s="161">
        <f t="shared" si="110"/>
        <v>0</v>
      </c>
      <c r="AK167" s="161">
        <f t="shared" si="110"/>
        <v>0</v>
      </c>
      <c r="AL167" s="161">
        <f t="shared" si="110"/>
        <v>0</v>
      </c>
      <c r="AM167" s="162">
        <f t="shared" si="110"/>
        <v>0</v>
      </c>
      <c r="AN167" s="156">
        <f t="shared" si="111"/>
        <v>93.502576658888486</v>
      </c>
      <c r="AO167" s="161">
        <f t="shared" si="111"/>
        <v>95.129129188106361</v>
      </c>
      <c r="AP167" s="161">
        <f t="shared" si="111"/>
        <v>0</v>
      </c>
      <c r="AQ167" s="161">
        <f t="shared" si="111"/>
        <v>0</v>
      </c>
      <c r="AR167" s="161">
        <f t="shared" si="111"/>
        <v>28.526091173617846</v>
      </c>
      <c r="AS167" s="161">
        <f t="shared" si="111"/>
        <v>0</v>
      </c>
      <c r="AT167" s="161">
        <f t="shared" si="111"/>
        <v>0</v>
      </c>
      <c r="AU167" s="161">
        <f t="shared" si="111"/>
        <v>100</v>
      </c>
      <c r="AV167" s="162">
        <f t="shared" si="111"/>
        <v>0</v>
      </c>
      <c r="AW167" s="165"/>
      <c r="AX167" s="245"/>
      <c r="AY167" s="246"/>
    </row>
    <row r="168" spans="1:51" ht="12.75" customHeight="1" x14ac:dyDescent="0.25">
      <c r="A168" s="171">
        <v>1142</v>
      </c>
      <c r="B168" s="241">
        <v>160</v>
      </c>
      <c r="C168" s="242" t="s">
        <v>1410</v>
      </c>
      <c r="D168" s="156">
        <f t="shared" si="118"/>
        <v>7760.7000000000007</v>
      </c>
      <c r="E168" s="161">
        <v>7177.1</v>
      </c>
      <c r="F168" s="161">
        <v>0</v>
      </c>
      <c r="G168" s="161">
        <v>0</v>
      </c>
      <c r="H168" s="161">
        <v>0</v>
      </c>
      <c r="I168" s="161">
        <v>0</v>
      </c>
      <c r="J168" s="161">
        <v>0</v>
      </c>
      <c r="K168" s="161">
        <v>583.6</v>
      </c>
      <c r="L168" s="243">
        <v>0</v>
      </c>
      <c r="M168" s="172">
        <f t="shared" si="119"/>
        <v>7760.7000000000007</v>
      </c>
      <c r="N168" s="161">
        <v>7177.1</v>
      </c>
      <c r="O168" s="161">
        <v>0</v>
      </c>
      <c r="P168" s="161">
        <v>0</v>
      </c>
      <c r="Q168" s="161">
        <v>0</v>
      </c>
      <c r="R168" s="161">
        <v>0</v>
      </c>
      <c r="S168" s="161">
        <v>0</v>
      </c>
      <c r="T168" s="161">
        <v>583.6</v>
      </c>
      <c r="U168" s="243">
        <v>0</v>
      </c>
      <c r="V168" s="172">
        <f t="shared" si="120"/>
        <v>7437.6613000000007</v>
      </c>
      <c r="W168" s="161">
        <v>6854.0613000000003</v>
      </c>
      <c r="X168" s="161">
        <v>0</v>
      </c>
      <c r="Y168" s="161">
        <v>0</v>
      </c>
      <c r="Z168" s="161">
        <v>0</v>
      </c>
      <c r="AA168" s="161">
        <v>0</v>
      </c>
      <c r="AB168" s="161">
        <v>0</v>
      </c>
      <c r="AC168" s="161">
        <v>583.6</v>
      </c>
      <c r="AD168" s="243">
        <v>0</v>
      </c>
      <c r="AE168" s="156">
        <f t="shared" si="110"/>
        <v>-323.03870000000006</v>
      </c>
      <c r="AF168" s="161">
        <f t="shared" si="110"/>
        <v>-323.03870000000006</v>
      </c>
      <c r="AG168" s="161">
        <f t="shared" si="110"/>
        <v>0</v>
      </c>
      <c r="AH168" s="161">
        <f t="shared" si="110"/>
        <v>0</v>
      </c>
      <c r="AI168" s="161">
        <f t="shared" si="110"/>
        <v>0</v>
      </c>
      <c r="AJ168" s="161">
        <f t="shared" si="110"/>
        <v>0</v>
      </c>
      <c r="AK168" s="161">
        <f t="shared" si="110"/>
        <v>0</v>
      </c>
      <c r="AL168" s="161">
        <f t="shared" si="110"/>
        <v>0</v>
      </c>
      <c r="AM168" s="162">
        <f t="shared" si="110"/>
        <v>0</v>
      </c>
      <c r="AN168" s="156">
        <f t="shared" si="111"/>
        <v>95.837505637378072</v>
      </c>
      <c r="AO168" s="161">
        <f t="shared" si="111"/>
        <v>95.499035822268041</v>
      </c>
      <c r="AP168" s="161">
        <f t="shared" si="111"/>
        <v>0</v>
      </c>
      <c r="AQ168" s="161">
        <f t="shared" si="111"/>
        <v>0</v>
      </c>
      <c r="AR168" s="161">
        <f t="shared" si="111"/>
        <v>0</v>
      </c>
      <c r="AS168" s="161">
        <f t="shared" si="111"/>
        <v>0</v>
      </c>
      <c r="AT168" s="161">
        <f t="shared" si="111"/>
        <v>0</v>
      </c>
      <c r="AU168" s="161">
        <f t="shared" si="111"/>
        <v>100</v>
      </c>
      <c r="AV168" s="162">
        <f t="shared" si="111"/>
        <v>0</v>
      </c>
      <c r="AW168" s="165"/>
      <c r="AX168" s="245"/>
      <c r="AY168" s="246"/>
    </row>
    <row r="169" spans="1:51" s="255" customFormat="1" ht="12.75" customHeight="1" x14ac:dyDescent="0.25">
      <c r="A169" s="247">
        <v>1129</v>
      </c>
      <c r="B169" s="248">
        <v>161</v>
      </c>
      <c r="C169" s="249" t="s">
        <v>1414</v>
      </c>
      <c r="D169" s="250">
        <f t="shared" si="118"/>
        <v>2336.1</v>
      </c>
      <c r="E169" s="251">
        <v>2116.1999999999998</v>
      </c>
      <c r="F169" s="251">
        <v>0</v>
      </c>
      <c r="G169" s="251">
        <v>0</v>
      </c>
      <c r="H169" s="251">
        <v>0</v>
      </c>
      <c r="I169" s="251">
        <v>0</v>
      </c>
      <c r="J169" s="251">
        <v>0</v>
      </c>
      <c r="K169" s="251">
        <v>219.9</v>
      </c>
      <c r="L169" s="252">
        <v>0</v>
      </c>
      <c r="M169" s="253">
        <f t="shared" si="119"/>
        <v>2336.1</v>
      </c>
      <c r="N169" s="251">
        <v>2116.1999999999998</v>
      </c>
      <c r="O169" s="251">
        <v>0</v>
      </c>
      <c r="P169" s="251">
        <v>0</v>
      </c>
      <c r="Q169" s="251">
        <v>0</v>
      </c>
      <c r="R169" s="251">
        <v>0</v>
      </c>
      <c r="S169" s="251">
        <v>0</v>
      </c>
      <c r="T169" s="251">
        <v>219.9</v>
      </c>
      <c r="U169" s="252">
        <v>0</v>
      </c>
      <c r="V169" s="253">
        <f t="shared" si="120"/>
        <v>2207.9751000000001</v>
      </c>
      <c r="W169" s="251">
        <v>1988.0751</v>
      </c>
      <c r="X169" s="251">
        <v>0</v>
      </c>
      <c r="Y169" s="251">
        <v>0</v>
      </c>
      <c r="Z169" s="251">
        <v>0</v>
      </c>
      <c r="AA169" s="251">
        <v>0</v>
      </c>
      <c r="AB169" s="251">
        <v>0</v>
      </c>
      <c r="AC169" s="251">
        <v>219.9</v>
      </c>
      <c r="AD169" s="252">
        <v>0</v>
      </c>
      <c r="AE169" s="250">
        <f t="shared" si="110"/>
        <v>-128.1248999999998</v>
      </c>
      <c r="AF169" s="251">
        <f t="shared" si="110"/>
        <v>-128.1248999999998</v>
      </c>
      <c r="AG169" s="251">
        <f t="shared" si="110"/>
        <v>0</v>
      </c>
      <c r="AH169" s="251">
        <f t="shared" si="110"/>
        <v>0</v>
      </c>
      <c r="AI169" s="251">
        <f t="shared" si="110"/>
        <v>0</v>
      </c>
      <c r="AJ169" s="251">
        <f t="shared" si="110"/>
        <v>0</v>
      </c>
      <c r="AK169" s="251">
        <f t="shared" si="110"/>
        <v>0</v>
      </c>
      <c r="AL169" s="251">
        <f t="shared" si="110"/>
        <v>0</v>
      </c>
      <c r="AM169" s="254">
        <f t="shared" si="110"/>
        <v>0</v>
      </c>
      <c r="AN169" s="250">
        <f t="shared" si="111"/>
        <v>94.515435983048675</v>
      </c>
      <c r="AO169" s="251">
        <f t="shared" si="111"/>
        <v>93.945520272186002</v>
      </c>
      <c r="AP169" s="251">
        <f t="shared" si="111"/>
        <v>0</v>
      </c>
      <c r="AQ169" s="251">
        <f t="shared" si="111"/>
        <v>0</v>
      </c>
      <c r="AR169" s="251">
        <f t="shared" si="111"/>
        <v>0</v>
      </c>
      <c r="AS169" s="251">
        <f t="shared" si="111"/>
        <v>0</v>
      </c>
      <c r="AT169" s="251">
        <f t="shared" si="111"/>
        <v>0</v>
      </c>
      <c r="AU169" s="251">
        <f t="shared" si="111"/>
        <v>100</v>
      </c>
      <c r="AV169" s="254">
        <f t="shared" si="111"/>
        <v>0</v>
      </c>
      <c r="AW169" s="165"/>
      <c r="AX169" s="245"/>
      <c r="AY169" s="246"/>
    </row>
    <row r="170" spans="1:51" ht="12.75" customHeight="1" x14ac:dyDescent="0.25">
      <c r="A170" s="171">
        <v>1131</v>
      </c>
      <c r="B170" s="241">
        <v>163</v>
      </c>
      <c r="C170" s="242" t="s">
        <v>1415</v>
      </c>
      <c r="D170" s="156">
        <f>SUM(E170:L170)</f>
        <v>2492.9</v>
      </c>
      <c r="E170" s="161">
        <v>2242.5</v>
      </c>
      <c r="F170" s="161">
        <v>0</v>
      </c>
      <c r="G170" s="161">
        <v>0</v>
      </c>
      <c r="H170" s="161">
        <v>0</v>
      </c>
      <c r="I170" s="161">
        <v>0</v>
      </c>
      <c r="J170" s="161">
        <v>0</v>
      </c>
      <c r="K170" s="161">
        <v>250.4</v>
      </c>
      <c r="L170" s="243">
        <v>0</v>
      </c>
      <c r="M170" s="172">
        <f>SUM(N170:U170)</f>
        <v>2492.9</v>
      </c>
      <c r="N170" s="161">
        <v>2242.5</v>
      </c>
      <c r="O170" s="161">
        <v>0</v>
      </c>
      <c r="P170" s="161">
        <v>0</v>
      </c>
      <c r="Q170" s="161">
        <v>0</v>
      </c>
      <c r="R170" s="161">
        <v>0</v>
      </c>
      <c r="S170" s="161">
        <v>0</v>
      </c>
      <c r="T170" s="161">
        <v>250.4</v>
      </c>
      <c r="U170" s="243">
        <v>0</v>
      </c>
      <c r="V170" s="172">
        <f>SUM(W170:AD170)</f>
        <v>2492.7696999999998</v>
      </c>
      <c r="W170" s="161">
        <v>2242.5</v>
      </c>
      <c r="X170" s="161">
        <v>0</v>
      </c>
      <c r="Y170" s="161">
        <v>0</v>
      </c>
      <c r="Z170" s="161">
        <v>0</v>
      </c>
      <c r="AA170" s="161">
        <v>0</v>
      </c>
      <c r="AB170" s="161">
        <v>0</v>
      </c>
      <c r="AC170" s="161">
        <v>250.2697</v>
      </c>
      <c r="AD170" s="243">
        <v>0</v>
      </c>
      <c r="AE170" s="156">
        <f t="shared" si="110"/>
        <v>-0.13030000000026121</v>
      </c>
      <c r="AF170" s="161">
        <f t="shared" si="110"/>
        <v>0</v>
      </c>
      <c r="AG170" s="161">
        <f t="shared" si="110"/>
        <v>0</v>
      </c>
      <c r="AH170" s="161">
        <f t="shared" si="110"/>
        <v>0</v>
      </c>
      <c r="AI170" s="161">
        <f t="shared" si="110"/>
        <v>0</v>
      </c>
      <c r="AJ170" s="161">
        <f t="shared" si="110"/>
        <v>0</v>
      </c>
      <c r="AK170" s="161">
        <f t="shared" si="110"/>
        <v>0</v>
      </c>
      <c r="AL170" s="161">
        <f t="shared" si="110"/>
        <v>-0.13030000000000541</v>
      </c>
      <c r="AM170" s="162">
        <f t="shared" si="110"/>
        <v>0</v>
      </c>
      <c r="AN170" s="156">
        <f t="shared" si="111"/>
        <v>99.994773155762346</v>
      </c>
      <c r="AO170" s="161">
        <f t="shared" si="111"/>
        <v>100</v>
      </c>
      <c r="AP170" s="161">
        <f t="shared" si="111"/>
        <v>0</v>
      </c>
      <c r="AQ170" s="161">
        <f t="shared" si="111"/>
        <v>0</v>
      </c>
      <c r="AR170" s="161">
        <f t="shared" si="111"/>
        <v>0</v>
      </c>
      <c r="AS170" s="161">
        <f t="shared" si="111"/>
        <v>0</v>
      </c>
      <c r="AT170" s="161">
        <f t="shared" si="111"/>
        <v>0</v>
      </c>
      <c r="AU170" s="161">
        <f t="shared" si="111"/>
        <v>99.947963258785947</v>
      </c>
      <c r="AV170" s="162">
        <f t="shared" si="111"/>
        <v>0</v>
      </c>
      <c r="AW170" s="165"/>
      <c r="AX170" s="245"/>
      <c r="AY170" s="246"/>
    </row>
    <row r="171" spans="1:51" ht="12.75" customHeight="1" x14ac:dyDescent="0.25">
      <c r="A171" s="171">
        <v>1133</v>
      </c>
      <c r="B171" s="241">
        <v>165</v>
      </c>
      <c r="C171" s="242" t="s">
        <v>1416</v>
      </c>
      <c r="D171" s="156">
        <f>SUM(E171:L171)</f>
        <v>3683.5000000000005</v>
      </c>
      <c r="E171" s="161">
        <v>3250.3</v>
      </c>
      <c r="F171" s="161">
        <v>0</v>
      </c>
      <c r="G171" s="161">
        <v>0</v>
      </c>
      <c r="H171" s="161">
        <v>0</v>
      </c>
      <c r="I171" s="161">
        <v>0</v>
      </c>
      <c r="J171" s="161">
        <v>76.400000000000006</v>
      </c>
      <c r="K171" s="161">
        <v>356.8</v>
      </c>
      <c r="L171" s="243">
        <v>0</v>
      </c>
      <c r="M171" s="172">
        <f>SUM(N171:U171)</f>
        <v>3683.5000000000005</v>
      </c>
      <c r="N171" s="161">
        <v>3250.3</v>
      </c>
      <c r="O171" s="161">
        <v>0</v>
      </c>
      <c r="P171" s="161">
        <v>0</v>
      </c>
      <c r="Q171" s="161">
        <v>0</v>
      </c>
      <c r="R171" s="161">
        <v>0</v>
      </c>
      <c r="S171" s="161">
        <v>76.400000000000006</v>
      </c>
      <c r="T171" s="161">
        <v>356.8</v>
      </c>
      <c r="U171" s="243">
        <v>0</v>
      </c>
      <c r="V171" s="172">
        <f>SUM(W171:AD171)</f>
        <v>3364.1196</v>
      </c>
      <c r="W171" s="161">
        <v>2931.0643</v>
      </c>
      <c r="X171" s="161">
        <v>0</v>
      </c>
      <c r="Y171" s="161">
        <v>0</v>
      </c>
      <c r="Z171" s="161">
        <v>0</v>
      </c>
      <c r="AA171" s="161">
        <v>0</v>
      </c>
      <c r="AB171" s="161">
        <v>76.400000000000006</v>
      </c>
      <c r="AC171" s="161">
        <v>356.65530000000001</v>
      </c>
      <c r="AD171" s="243">
        <v>0</v>
      </c>
      <c r="AE171" s="156">
        <f t="shared" si="110"/>
        <v>-319.38040000000046</v>
      </c>
      <c r="AF171" s="161">
        <f t="shared" si="110"/>
        <v>-319.23570000000018</v>
      </c>
      <c r="AG171" s="161">
        <f t="shared" si="110"/>
        <v>0</v>
      </c>
      <c r="AH171" s="161">
        <f t="shared" si="110"/>
        <v>0</v>
      </c>
      <c r="AI171" s="161">
        <f t="shared" si="110"/>
        <v>0</v>
      </c>
      <c r="AJ171" s="161">
        <f t="shared" si="110"/>
        <v>0</v>
      </c>
      <c r="AK171" s="161">
        <f t="shared" si="110"/>
        <v>0</v>
      </c>
      <c r="AL171" s="161">
        <f t="shared" si="110"/>
        <v>-0.14470000000000027</v>
      </c>
      <c r="AM171" s="162">
        <f t="shared" si="110"/>
        <v>0</v>
      </c>
      <c r="AN171" s="156">
        <f t="shared" si="111"/>
        <v>91.329431247454849</v>
      </c>
      <c r="AO171" s="161">
        <f t="shared" si="111"/>
        <v>90.178269698181708</v>
      </c>
      <c r="AP171" s="161">
        <f t="shared" si="111"/>
        <v>0</v>
      </c>
      <c r="AQ171" s="161">
        <f t="shared" si="111"/>
        <v>0</v>
      </c>
      <c r="AR171" s="161">
        <f t="shared" si="111"/>
        <v>0</v>
      </c>
      <c r="AS171" s="161">
        <f t="shared" si="111"/>
        <v>0</v>
      </c>
      <c r="AT171" s="161">
        <f t="shared" si="111"/>
        <v>100</v>
      </c>
      <c r="AU171" s="161">
        <f t="shared" si="111"/>
        <v>99.959445067264568</v>
      </c>
      <c r="AV171" s="162">
        <f t="shared" si="111"/>
        <v>0</v>
      </c>
      <c r="AW171" s="165"/>
      <c r="AX171" s="245"/>
      <c r="AY171" s="246"/>
    </row>
    <row r="172" spans="1:51" ht="12.75" customHeight="1" x14ac:dyDescent="0.25">
      <c r="A172" s="171">
        <v>1130</v>
      </c>
      <c r="B172" s="241">
        <v>162</v>
      </c>
      <c r="C172" s="242" t="s">
        <v>1417</v>
      </c>
      <c r="D172" s="156">
        <f t="shared" si="118"/>
        <v>2337.4</v>
      </c>
      <c r="E172" s="161">
        <v>2042.5</v>
      </c>
      <c r="F172" s="161">
        <v>0</v>
      </c>
      <c r="G172" s="161">
        <v>0</v>
      </c>
      <c r="H172" s="161">
        <v>0</v>
      </c>
      <c r="I172" s="161">
        <v>0</v>
      </c>
      <c r="J172" s="161">
        <v>150</v>
      </c>
      <c r="K172" s="161">
        <v>144.9</v>
      </c>
      <c r="L172" s="243">
        <v>0</v>
      </c>
      <c r="M172" s="172">
        <f t="shared" si="119"/>
        <v>2337.4</v>
      </c>
      <c r="N172" s="161">
        <v>2042.5</v>
      </c>
      <c r="O172" s="161">
        <v>0</v>
      </c>
      <c r="P172" s="161">
        <v>0</v>
      </c>
      <c r="Q172" s="161">
        <v>0</v>
      </c>
      <c r="R172" s="161">
        <v>0</v>
      </c>
      <c r="S172" s="161">
        <v>150</v>
      </c>
      <c r="T172" s="161">
        <v>144.9</v>
      </c>
      <c r="U172" s="243">
        <v>0</v>
      </c>
      <c r="V172" s="172">
        <f t="shared" si="120"/>
        <v>2276.7739999999999</v>
      </c>
      <c r="W172" s="161">
        <v>1983.3751999999999</v>
      </c>
      <c r="X172" s="161">
        <v>0</v>
      </c>
      <c r="Y172" s="161">
        <v>0</v>
      </c>
      <c r="Z172" s="161">
        <v>0</v>
      </c>
      <c r="AA172" s="161">
        <v>0</v>
      </c>
      <c r="AB172" s="161">
        <v>150</v>
      </c>
      <c r="AC172" s="161">
        <v>143.39879999999999</v>
      </c>
      <c r="AD172" s="243">
        <v>0</v>
      </c>
      <c r="AE172" s="156">
        <f t="shared" si="110"/>
        <v>-60.626000000000204</v>
      </c>
      <c r="AF172" s="161">
        <f t="shared" si="110"/>
        <v>-59.12480000000005</v>
      </c>
      <c r="AG172" s="161">
        <f t="shared" si="110"/>
        <v>0</v>
      </c>
      <c r="AH172" s="161">
        <f t="shared" si="110"/>
        <v>0</v>
      </c>
      <c r="AI172" s="161">
        <f t="shared" si="110"/>
        <v>0</v>
      </c>
      <c r="AJ172" s="161">
        <f t="shared" si="110"/>
        <v>0</v>
      </c>
      <c r="AK172" s="161">
        <f t="shared" si="110"/>
        <v>0</v>
      </c>
      <c r="AL172" s="161">
        <f t="shared" si="110"/>
        <v>-1.5012000000000114</v>
      </c>
      <c r="AM172" s="162">
        <f t="shared" si="110"/>
        <v>0</v>
      </c>
      <c r="AN172" s="156">
        <f t="shared" si="111"/>
        <v>97.406263369555916</v>
      </c>
      <c r="AO172" s="161">
        <f t="shared" si="111"/>
        <v>97.105272949816396</v>
      </c>
      <c r="AP172" s="161">
        <f t="shared" si="111"/>
        <v>0</v>
      </c>
      <c r="AQ172" s="161">
        <f t="shared" si="111"/>
        <v>0</v>
      </c>
      <c r="AR172" s="161">
        <f t="shared" si="111"/>
        <v>0</v>
      </c>
      <c r="AS172" s="161">
        <f t="shared" si="111"/>
        <v>0</v>
      </c>
      <c r="AT172" s="161">
        <f t="shared" si="111"/>
        <v>100</v>
      </c>
      <c r="AU172" s="161">
        <f t="shared" si="111"/>
        <v>98.963975155279499</v>
      </c>
      <c r="AV172" s="162">
        <f t="shared" si="111"/>
        <v>0</v>
      </c>
      <c r="AW172" s="165"/>
      <c r="AX172" s="245"/>
      <c r="AY172" s="246"/>
    </row>
    <row r="173" spans="1:51" ht="12.75" customHeight="1" x14ac:dyDescent="0.25">
      <c r="A173" s="171">
        <v>1134</v>
      </c>
      <c r="B173" s="241">
        <v>166</v>
      </c>
      <c r="C173" s="242" t="s">
        <v>1418</v>
      </c>
      <c r="D173" s="156">
        <f>SUM(E173:L173)</f>
        <v>2268.9</v>
      </c>
      <c r="E173" s="161">
        <v>1883.4</v>
      </c>
      <c r="F173" s="161">
        <v>0</v>
      </c>
      <c r="G173" s="161">
        <v>0</v>
      </c>
      <c r="H173" s="161">
        <v>0</v>
      </c>
      <c r="I173" s="161">
        <v>0</v>
      </c>
      <c r="J173" s="161">
        <v>112</v>
      </c>
      <c r="K173" s="161">
        <v>273.5</v>
      </c>
      <c r="L173" s="243">
        <v>0</v>
      </c>
      <c r="M173" s="172">
        <f>SUM(N173:U173)</f>
        <v>2268.9</v>
      </c>
      <c r="N173" s="161">
        <v>1883.4</v>
      </c>
      <c r="O173" s="161">
        <v>0</v>
      </c>
      <c r="P173" s="161">
        <v>0</v>
      </c>
      <c r="Q173" s="161">
        <v>0</v>
      </c>
      <c r="R173" s="161">
        <v>0</v>
      </c>
      <c r="S173" s="161">
        <v>112</v>
      </c>
      <c r="T173" s="161">
        <v>273.5</v>
      </c>
      <c r="U173" s="243">
        <v>0</v>
      </c>
      <c r="V173" s="172">
        <f>SUM(W173:AD173)</f>
        <v>2243.2573000000002</v>
      </c>
      <c r="W173" s="161">
        <v>1857.7583</v>
      </c>
      <c r="X173" s="161">
        <v>0</v>
      </c>
      <c r="Y173" s="161">
        <v>0</v>
      </c>
      <c r="Z173" s="161">
        <v>0</v>
      </c>
      <c r="AA173" s="161">
        <v>0</v>
      </c>
      <c r="AB173" s="161">
        <v>112</v>
      </c>
      <c r="AC173" s="161">
        <v>273.49900000000002</v>
      </c>
      <c r="AD173" s="243">
        <v>0</v>
      </c>
      <c r="AE173" s="156">
        <f t="shared" si="110"/>
        <v>-25.642699999999877</v>
      </c>
      <c r="AF173" s="161">
        <f t="shared" si="110"/>
        <v>-25.641700000000128</v>
      </c>
      <c r="AG173" s="161">
        <f t="shared" si="110"/>
        <v>0</v>
      </c>
      <c r="AH173" s="161">
        <f t="shared" si="110"/>
        <v>0</v>
      </c>
      <c r="AI173" s="161">
        <f t="shared" si="110"/>
        <v>0</v>
      </c>
      <c r="AJ173" s="161">
        <f t="shared" si="110"/>
        <v>0</v>
      </c>
      <c r="AK173" s="161">
        <f t="shared" si="110"/>
        <v>0</v>
      </c>
      <c r="AL173" s="161">
        <f t="shared" si="110"/>
        <v>-9.9999999997635314E-4</v>
      </c>
      <c r="AM173" s="162">
        <f t="shared" si="110"/>
        <v>0</v>
      </c>
      <c r="AN173" s="156">
        <f t="shared" si="111"/>
        <v>98.86981797346732</v>
      </c>
      <c r="AO173" s="161">
        <f t="shared" si="111"/>
        <v>98.638541998513318</v>
      </c>
      <c r="AP173" s="161">
        <f t="shared" si="111"/>
        <v>0</v>
      </c>
      <c r="AQ173" s="161">
        <f t="shared" si="111"/>
        <v>0</v>
      </c>
      <c r="AR173" s="161">
        <f t="shared" si="111"/>
        <v>0</v>
      </c>
      <c r="AS173" s="161">
        <f t="shared" si="111"/>
        <v>0</v>
      </c>
      <c r="AT173" s="161">
        <f t="shared" si="111"/>
        <v>100</v>
      </c>
      <c r="AU173" s="161">
        <f t="shared" si="111"/>
        <v>99.999634369287023</v>
      </c>
      <c r="AV173" s="162">
        <f t="shared" si="111"/>
        <v>0</v>
      </c>
      <c r="AW173" s="165"/>
      <c r="AX173" s="245"/>
      <c r="AY173" s="246"/>
    </row>
    <row r="174" spans="1:51" ht="12.75" customHeight="1" x14ac:dyDescent="0.25">
      <c r="A174" s="171">
        <v>1132</v>
      </c>
      <c r="B174" s="241">
        <v>164</v>
      </c>
      <c r="C174" s="242" t="s">
        <v>1419</v>
      </c>
      <c r="D174" s="156">
        <f t="shared" si="118"/>
        <v>76.5</v>
      </c>
      <c r="E174" s="161">
        <v>0</v>
      </c>
      <c r="F174" s="161">
        <v>0</v>
      </c>
      <c r="G174" s="161">
        <v>0</v>
      </c>
      <c r="H174" s="161">
        <v>0</v>
      </c>
      <c r="I174" s="161">
        <v>0</v>
      </c>
      <c r="J174" s="161">
        <v>0</v>
      </c>
      <c r="K174" s="161">
        <v>76.5</v>
      </c>
      <c r="L174" s="243">
        <v>0</v>
      </c>
      <c r="M174" s="172">
        <f t="shared" si="119"/>
        <v>76.5</v>
      </c>
      <c r="N174" s="161">
        <v>0</v>
      </c>
      <c r="O174" s="161">
        <v>0</v>
      </c>
      <c r="P174" s="161">
        <v>0</v>
      </c>
      <c r="Q174" s="161">
        <v>0</v>
      </c>
      <c r="R174" s="161">
        <v>0</v>
      </c>
      <c r="S174" s="161">
        <v>0</v>
      </c>
      <c r="T174" s="161">
        <v>76.5</v>
      </c>
      <c r="U174" s="243">
        <v>0</v>
      </c>
      <c r="V174" s="172">
        <f t="shared" si="120"/>
        <v>76.4983</v>
      </c>
      <c r="W174" s="161">
        <v>0</v>
      </c>
      <c r="X174" s="161">
        <v>0</v>
      </c>
      <c r="Y174" s="161">
        <v>0</v>
      </c>
      <c r="Z174" s="161">
        <v>0</v>
      </c>
      <c r="AA174" s="161">
        <v>0</v>
      </c>
      <c r="AB174" s="161">
        <v>0</v>
      </c>
      <c r="AC174" s="161">
        <v>76.4983</v>
      </c>
      <c r="AD174" s="243">
        <v>0</v>
      </c>
      <c r="AE174" s="156">
        <f t="shared" si="110"/>
        <v>-1.6999999999995907E-3</v>
      </c>
      <c r="AF174" s="161">
        <f t="shared" si="110"/>
        <v>0</v>
      </c>
      <c r="AG174" s="161">
        <f t="shared" si="110"/>
        <v>0</v>
      </c>
      <c r="AH174" s="161">
        <f t="shared" si="110"/>
        <v>0</v>
      </c>
      <c r="AI174" s="161">
        <f t="shared" si="110"/>
        <v>0</v>
      </c>
      <c r="AJ174" s="161">
        <f t="shared" si="110"/>
        <v>0</v>
      </c>
      <c r="AK174" s="161">
        <f t="shared" si="110"/>
        <v>0</v>
      </c>
      <c r="AL174" s="161">
        <f t="shared" si="110"/>
        <v>-1.6999999999995907E-3</v>
      </c>
      <c r="AM174" s="162">
        <f t="shared" si="110"/>
        <v>0</v>
      </c>
      <c r="AN174" s="156">
        <f t="shared" si="111"/>
        <v>99.99777777777777</v>
      </c>
      <c r="AO174" s="161">
        <f t="shared" si="111"/>
        <v>0</v>
      </c>
      <c r="AP174" s="161">
        <f t="shared" si="111"/>
        <v>0</v>
      </c>
      <c r="AQ174" s="161">
        <f t="shared" si="111"/>
        <v>0</v>
      </c>
      <c r="AR174" s="161">
        <f t="shared" si="111"/>
        <v>0</v>
      </c>
      <c r="AS174" s="161">
        <f t="shared" si="111"/>
        <v>0</v>
      </c>
      <c r="AT174" s="161">
        <f t="shared" si="111"/>
        <v>0</v>
      </c>
      <c r="AU174" s="161">
        <f t="shared" si="111"/>
        <v>99.99777777777777</v>
      </c>
      <c r="AV174" s="162">
        <f t="shared" si="111"/>
        <v>0</v>
      </c>
      <c r="AW174" s="165"/>
      <c r="AX174" s="245"/>
      <c r="AY174" s="246"/>
    </row>
    <row r="175" spans="1:51" ht="12.75" customHeight="1" x14ac:dyDescent="0.25">
      <c r="A175" s="171">
        <v>1135</v>
      </c>
      <c r="B175" s="241">
        <v>167</v>
      </c>
      <c r="C175" s="242" t="s">
        <v>1420</v>
      </c>
      <c r="D175" s="156">
        <f t="shared" si="118"/>
        <v>3635.2</v>
      </c>
      <c r="E175" s="161">
        <v>3246.5</v>
      </c>
      <c r="F175" s="161">
        <v>0</v>
      </c>
      <c r="G175" s="161">
        <v>0</v>
      </c>
      <c r="H175" s="161">
        <v>0</v>
      </c>
      <c r="I175" s="161">
        <v>0</v>
      </c>
      <c r="J175" s="161">
        <v>0</v>
      </c>
      <c r="K175" s="161">
        <v>388.7</v>
      </c>
      <c r="L175" s="243">
        <v>0</v>
      </c>
      <c r="M175" s="172">
        <f t="shared" si="119"/>
        <v>3635.2</v>
      </c>
      <c r="N175" s="161">
        <v>3246.5</v>
      </c>
      <c r="O175" s="161">
        <v>0</v>
      </c>
      <c r="P175" s="161">
        <v>0</v>
      </c>
      <c r="Q175" s="161">
        <v>0</v>
      </c>
      <c r="R175" s="161">
        <v>0</v>
      </c>
      <c r="S175" s="161">
        <v>0</v>
      </c>
      <c r="T175" s="161">
        <v>388.7</v>
      </c>
      <c r="U175" s="243">
        <v>0</v>
      </c>
      <c r="V175" s="172">
        <f t="shared" si="120"/>
        <v>3511.9777999999997</v>
      </c>
      <c r="W175" s="161">
        <v>3123.7017999999998</v>
      </c>
      <c r="X175" s="161">
        <v>0</v>
      </c>
      <c r="Y175" s="161">
        <v>0</v>
      </c>
      <c r="Z175" s="161">
        <v>0</v>
      </c>
      <c r="AA175" s="161">
        <v>0</v>
      </c>
      <c r="AB175" s="161">
        <v>0</v>
      </c>
      <c r="AC175" s="161">
        <v>388.27600000000001</v>
      </c>
      <c r="AD175" s="243">
        <v>0</v>
      </c>
      <c r="AE175" s="156">
        <f t="shared" si="110"/>
        <v>-123.22220000000016</v>
      </c>
      <c r="AF175" s="161">
        <f t="shared" si="110"/>
        <v>-122.79820000000018</v>
      </c>
      <c r="AG175" s="161">
        <f t="shared" si="110"/>
        <v>0</v>
      </c>
      <c r="AH175" s="161">
        <f t="shared" si="110"/>
        <v>0</v>
      </c>
      <c r="AI175" s="161">
        <f t="shared" si="110"/>
        <v>0</v>
      </c>
      <c r="AJ175" s="161">
        <f t="shared" si="110"/>
        <v>0</v>
      </c>
      <c r="AK175" s="161">
        <f t="shared" si="110"/>
        <v>0</v>
      </c>
      <c r="AL175" s="161">
        <f t="shared" si="110"/>
        <v>-0.42399999999997817</v>
      </c>
      <c r="AM175" s="162">
        <f t="shared" si="110"/>
        <v>0</v>
      </c>
      <c r="AN175" s="156">
        <f t="shared" si="111"/>
        <v>96.610304797535207</v>
      </c>
      <c r="AO175" s="161">
        <f t="shared" si="111"/>
        <v>96.217520406591703</v>
      </c>
      <c r="AP175" s="161">
        <f t="shared" si="111"/>
        <v>0</v>
      </c>
      <c r="AQ175" s="161">
        <f t="shared" si="111"/>
        <v>0</v>
      </c>
      <c r="AR175" s="161">
        <f t="shared" si="111"/>
        <v>0</v>
      </c>
      <c r="AS175" s="161">
        <f t="shared" si="111"/>
        <v>0</v>
      </c>
      <c r="AT175" s="161">
        <f t="shared" si="111"/>
        <v>0</v>
      </c>
      <c r="AU175" s="161">
        <f t="shared" si="111"/>
        <v>99.89091844610239</v>
      </c>
      <c r="AV175" s="162">
        <f t="shared" si="111"/>
        <v>0</v>
      </c>
      <c r="AW175" s="165"/>
      <c r="AX175" s="245"/>
      <c r="AY175" s="246"/>
    </row>
    <row r="176" spans="1:51" ht="12.75" customHeight="1" x14ac:dyDescent="0.25">
      <c r="A176" s="171">
        <v>1136</v>
      </c>
      <c r="B176" s="241">
        <v>168</v>
      </c>
      <c r="C176" s="242" t="s">
        <v>1421</v>
      </c>
      <c r="D176" s="156">
        <f t="shared" si="118"/>
        <v>2260</v>
      </c>
      <c r="E176" s="161">
        <v>2034.8</v>
      </c>
      <c r="F176" s="161">
        <v>0</v>
      </c>
      <c r="G176" s="161">
        <v>0</v>
      </c>
      <c r="H176" s="161">
        <v>0</v>
      </c>
      <c r="I176" s="161">
        <v>0</v>
      </c>
      <c r="J176" s="161">
        <v>112</v>
      </c>
      <c r="K176" s="161">
        <v>113.2</v>
      </c>
      <c r="L176" s="243">
        <v>0</v>
      </c>
      <c r="M176" s="172">
        <f t="shared" si="119"/>
        <v>2260</v>
      </c>
      <c r="N176" s="161">
        <v>2034.8</v>
      </c>
      <c r="O176" s="161">
        <v>0</v>
      </c>
      <c r="P176" s="161">
        <v>0</v>
      </c>
      <c r="Q176" s="161">
        <v>0</v>
      </c>
      <c r="R176" s="161">
        <v>0</v>
      </c>
      <c r="S176" s="161">
        <v>112</v>
      </c>
      <c r="T176" s="161">
        <v>113.2</v>
      </c>
      <c r="U176" s="243">
        <v>0</v>
      </c>
      <c r="V176" s="172">
        <f t="shared" si="120"/>
        <v>2259.1894000000002</v>
      </c>
      <c r="W176" s="161">
        <v>2034.3096</v>
      </c>
      <c r="X176" s="161">
        <v>0</v>
      </c>
      <c r="Y176" s="161">
        <v>0</v>
      </c>
      <c r="Z176" s="161">
        <v>0</v>
      </c>
      <c r="AA176" s="161">
        <v>0</v>
      </c>
      <c r="AB176" s="161">
        <v>111.6855</v>
      </c>
      <c r="AC176" s="161">
        <v>113.1943</v>
      </c>
      <c r="AD176" s="243">
        <v>0</v>
      </c>
      <c r="AE176" s="156">
        <f t="shared" si="110"/>
        <v>-0.81059999999979482</v>
      </c>
      <c r="AF176" s="161">
        <f t="shared" si="110"/>
        <v>-0.49039999999990869</v>
      </c>
      <c r="AG176" s="161">
        <f t="shared" si="110"/>
        <v>0</v>
      </c>
      <c r="AH176" s="161">
        <f t="shared" si="110"/>
        <v>0</v>
      </c>
      <c r="AI176" s="161">
        <f t="shared" si="110"/>
        <v>0</v>
      </c>
      <c r="AJ176" s="161">
        <f t="shared" si="110"/>
        <v>0</v>
      </c>
      <c r="AK176" s="161">
        <f t="shared" si="110"/>
        <v>-0.31449999999999534</v>
      </c>
      <c r="AL176" s="161">
        <f t="shared" si="110"/>
        <v>-5.7000000000044793E-3</v>
      </c>
      <c r="AM176" s="162">
        <f t="shared" si="110"/>
        <v>0</v>
      </c>
      <c r="AN176" s="156">
        <f t="shared" si="111"/>
        <v>99.964132743362839</v>
      </c>
      <c r="AO176" s="161">
        <f t="shared" si="111"/>
        <v>99.975899351287595</v>
      </c>
      <c r="AP176" s="161">
        <f t="shared" si="111"/>
        <v>0</v>
      </c>
      <c r="AQ176" s="161">
        <f t="shared" si="111"/>
        <v>0</v>
      </c>
      <c r="AR176" s="161">
        <f t="shared" si="111"/>
        <v>0</v>
      </c>
      <c r="AS176" s="161">
        <f t="shared" si="111"/>
        <v>0</v>
      </c>
      <c r="AT176" s="161">
        <f t="shared" si="111"/>
        <v>99.719196428571436</v>
      </c>
      <c r="AU176" s="161">
        <f t="shared" si="111"/>
        <v>99.994964664310942</v>
      </c>
      <c r="AV176" s="162">
        <f t="shared" si="111"/>
        <v>0</v>
      </c>
      <c r="AW176" s="165"/>
      <c r="AX176" s="245"/>
      <c r="AY176" s="246"/>
    </row>
    <row r="177" spans="1:51" ht="12.75" customHeight="1" x14ac:dyDescent="0.25">
      <c r="A177" s="171">
        <v>1137</v>
      </c>
      <c r="B177" s="241">
        <v>169</v>
      </c>
      <c r="C177" s="242" t="s">
        <v>1422</v>
      </c>
      <c r="D177" s="156">
        <f t="shared" si="118"/>
        <v>3291.9</v>
      </c>
      <c r="E177" s="161">
        <v>2879.3</v>
      </c>
      <c r="F177" s="161">
        <v>0</v>
      </c>
      <c r="G177" s="161">
        <v>0</v>
      </c>
      <c r="H177" s="161">
        <v>0</v>
      </c>
      <c r="I177" s="161">
        <v>0</v>
      </c>
      <c r="J177" s="161">
        <v>200</v>
      </c>
      <c r="K177" s="161">
        <v>212.6</v>
      </c>
      <c r="L177" s="243">
        <v>0</v>
      </c>
      <c r="M177" s="172">
        <f t="shared" si="119"/>
        <v>3291.9</v>
      </c>
      <c r="N177" s="161">
        <v>2879.3</v>
      </c>
      <c r="O177" s="161">
        <v>0</v>
      </c>
      <c r="P177" s="161">
        <v>0</v>
      </c>
      <c r="Q177" s="161">
        <v>0</v>
      </c>
      <c r="R177" s="161">
        <v>0</v>
      </c>
      <c r="S177" s="161">
        <v>200</v>
      </c>
      <c r="T177" s="161">
        <v>212.6</v>
      </c>
      <c r="U177" s="243">
        <v>0</v>
      </c>
      <c r="V177" s="172">
        <f t="shared" si="120"/>
        <v>3253.9229999999998</v>
      </c>
      <c r="W177" s="161">
        <v>2841.3229999999999</v>
      </c>
      <c r="X177" s="161">
        <v>0</v>
      </c>
      <c r="Y177" s="161">
        <v>0</v>
      </c>
      <c r="Z177" s="161">
        <v>0</v>
      </c>
      <c r="AA177" s="161">
        <v>0</v>
      </c>
      <c r="AB177" s="161">
        <v>200</v>
      </c>
      <c r="AC177" s="161">
        <v>212.6</v>
      </c>
      <c r="AD177" s="243">
        <v>0</v>
      </c>
      <c r="AE177" s="156">
        <f t="shared" si="110"/>
        <v>-37.977000000000317</v>
      </c>
      <c r="AF177" s="161">
        <f t="shared" si="110"/>
        <v>-37.977000000000317</v>
      </c>
      <c r="AG177" s="161">
        <f t="shared" si="110"/>
        <v>0</v>
      </c>
      <c r="AH177" s="161">
        <f t="shared" si="110"/>
        <v>0</v>
      </c>
      <c r="AI177" s="161">
        <f t="shared" si="110"/>
        <v>0</v>
      </c>
      <c r="AJ177" s="161">
        <f t="shared" si="110"/>
        <v>0</v>
      </c>
      <c r="AK177" s="161">
        <f t="shared" si="110"/>
        <v>0</v>
      </c>
      <c r="AL177" s="161">
        <f t="shared" si="110"/>
        <v>0</v>
      </c>
      <c r="AM177" s="162">
        <f t="shared" si="110"/>
        <v>0</v>
      </c>
      <c r="AN177" s="156">
        <f t="shared" si="111"/>
        <v>98.846350132142518</v>
      </c>
      <c r="AO177" s="161">
        <f t="shared" si="111"/>
        <v>98.681033584551798</v>
      </c>
      <c r="AP177" s="161">
        <f t="shared" si="111"/>
        <v>0</v>
      </c>
      <c r="AQ177" s="161">
        <f t="shared" si="111"/>
        <v>0</v>
      </c>
      <c r="AR177" s="161">
        <f t="shared" si="111"/>
        <v>0</v>
      </c>
      <c r="AS177" s="161">
        <f t="shared" si="111"/>
        <v>0</v>
      </c>
      <c r="AT177" s="161">
        <f t="shared" si="111"/>
        <v>100</v>
      </c>
      <c r="AU177" s="161">
        <f t="shared" si="111"/>
        <v>100</v>
      </c>
      <c r="AV177" s="162">
        <f t="shared" si="111"/>
        <v>0</v>
      </c>
      <c r="AW177" s="165"/>
      <c r="AX177" s="245"/>
      <c r="AY177" s="246"/>
    </row>
    <row r="178" spans="1:51" ht="12.75" customHeight="1" x14ac:dyDescent="0.25">
      <c r="A178" s="171">
        <v>1138</v>
      </c>
      <c r="B178" s="241">
        <v>170</v>
      </c>
      <c r="C178" s="242" t="s">
        <v>1423</v>
      </c>
      <c r="D178" s="156">
        <f t="shared" si="118"/>
        <v>5435.5</v>
      </c>
      <c r="E178" s="161">
        <v>4278.8</v>
      </c>
      <c r="F178" s="161">
        <v>0</v>
      </c>
      <c r="G178" s="161">
        <v>0</v>
      </c>
      <c r="H178" s="161">
        <v>0</v>
      </c>
      <c r="I178" s="161">
        <v>0</v>
      </c>
      <c r="J178" s="161">
        <v>650</v>
      </c>
      <c r="K178" s="161">
        <v>506.7</v>
      </c>
      <c r="L178" s="243">
        <v>0</v>
      </c>
      <c r="M178" s="172">
        <f t="shared" si="119"/>
        <v>5435.5</v>
      </c>
      <c r="N178" s="161">
        <v>4278.8</v>
      </c>
      <c r="O178" s="161">
        <v>0</v>
      </c>
      <c r="P178" s="161">
        <v>0</v>
      </c>
      <c r="Q178" s="161">
        <v>0</v>
      </c>
      <c r="R178" s="161">
        <v>0</v>
      </c>
      <c r="S178" s="161">
        <v>650</v>
      </c>
      <c r="T178" s="161">
        <v>506.7</v>
      </c>
      <c r="U178" s="243">
        <v>0</v>
      </c>
      <c r="V178" s="172">
        <f t="shared" si="120"/>
        <v>5435.5</v>
      </c>
      <c r="W178" s="161">
        <v>4278.8</v>
      </c>
      <c r="X178" s="161">
        <v>0</v>
      </c>
      <c r="Y178" s="161">
        <v>0</v>
      </c>
      <c r="Z178" s="161">
        <v>0</v>
      </c>
      <c r="AA178" s="161">
        <v>0</v>
      </c>
      <c r="AB178" s="161">
        <v>650</v>
      </c>
      <c r="AC178" s="161">
        <v>506.7</v>
      </c>
      <c r="AD178" s="243">
        <v>0</v>
      </c>
      <c r="AE178" s="156">
        <f t="shared" si="110"/>
        <v>0</v>
      </c>
      <c r="AF178" s="161">
        <f t="shared" si="110"/>
        <v>0</v>
      </c>
      <c r="AG178" s="161">
        <f t="shared" si="110"/>
        <v>0</v>
      </c>
      <c r="AH178" s="161">
        <f t="shared" si="110"/>
        <v>0</v>
      </c>
      <c r="AI178" s="161">
        <f t="shared" si="110"/>
        <v>0</v>
      </c>
      <c r="AJ178" s="161">
        <f t="shared" si="110"/>
        <v>0</v>
      </c>
      <c r="AK178" s="161">
        <f t="shared" si="110"/>
        <v>0</v>
      </c>
      <c r="AL178" s="161">
        <f t="shared" si="110"/>
        <v>0</v>
      </c>
      <c r="AM178" s="162">
        <f t="shared" si="110"/>
        <v>0</v>
      </c>
      <c r="AN178" s="156">
        <f t="shared" si="111"/>
        <v>100</v>
      </c>
      <c r="AO178" s="161">
        <f t="shared" si="111"/>
        <v>100</v>
      </c>
      <c r="AP178" s="161">
        <f t="shared" si="111"/>
        <v>0</v>
      </c>
      <c r="AQ178" s="161">
        <f t="shared" si="111"/>
        <v>0</v>
      </c>
      <c r="AR178" s="161">
        <f t="shared" si="111"/>
        <v>0</v>
      </c>
      <c r="AS178" s="161">
        <f t="shared" si="111"/>
        <v>0</v>
      </c>
      <c r="AT178" s="161">
        <f t="shared" si="111"/>
        <v>100</v>
      </c>
      <c r="AU178" s="161">
        <f t="shared" si="111"/>
        <v>100</v>
      </c>
      <c r="AV178" s="162">
        <f t="shared" si="111"/>
        <v>0</v>
      </c>
      <c r="AW178" s="165"/>
      <c r="AX178" s="245"/>
      <c r="AY178" s="246"/>
    </row>
    <row r="179" spans="1:51" ht="12.75" customHeight="1" x14ac:dyDescent="0.25">
      <c r="A179" s="171">
        <v>1139</v>
      </c>
      <c r="B179" s="241">
        <v>171</v>
      </c>
      <c r="C179" s="242" t="s">
        <v>1424</v>
      </c>
      <c r="D179" s="156">
        <f t="shared" si="118"/>
        <v>1767.7</v>
      </c>
      <c r="E179" s="161">
        <v>1537.9</v>
      </c>
      <c r="F179" s="161">
        <v>0</v>
      </c>
      <c r="G179" s="161">
        <v>0</v>
      </c>
      <c r="H179" s="161">
        <v>0</v>
      </c>
      <c r="I179" s="161">
        <v>0</v>
      </c>
      <c r="J179" s="161">
        <v>112</v>
      </c>
      <c r="K179" s="161">
        <v>117.8</v>
      </c>
      <c r="L179" s="243">
        <v>0</v>
      </c>
      <c r="M179" s="172">
        <f t="shared" si="119"/>
        <v>1767.7</v>
      </c>
      <c r="N179" s="161">
        <v>1537.9</v>
      </c>
      <c r="O179" s="161">
        <v>0</v>
      </c>
      <c r="P179" s="161">
        <v>0</v>
      </c>
      <c r="Q179" s="161">
        <v>0</v>
      </c>
      <c r="R179" s="161">
        <v>0</v>
      </c>
      <c r="S179" s="161">
        <v>112</v>
      </c>
      <c r="T179" s="161">
        <v>117.8</v>
      </c>
      <c r="U179" s="243">
        <v>0</v>
      </c>
      <c r="V179" s="172">
        <f t="shared" si="120"/>
        <v>1671.2172</v>
      </c>
      <c r="W179" s="161">
        <v>1441.4172000000001</v>
      </c>
      <c r="X179" s="161">
        <v>0</v>
      </c>
      <c r="Y179" s="161">
        <v>0</v>
      </c>
      <c r="Z179" s="161">
        <v>0</v>
      </c>
      <c r="AA179" s="161">
        <v>0</v>
      </c>
      <c r="AB179" s="161">
        <v>112</v>
      </c>
      <c r="AC179" s="161">
        <v>117.8</v>
      </c>
      <c r="AD179" s="243">
        <v>0</v>
      </c>
      <c r="AE179" s="156">
        <f t="shared" si="110"/>
        <v>-96.482799999999997</v>
      </c>
      <c r="AF179" s="161">
        <f t="shared" si="110"/>
        <v>-96.482799999999997</v>
      </c>
      <c r="AG179" s="161">
        <f t="shared" si="110"/>
        <v>0</v>
      </c>
      <c r="AH179" s="161">
        <f t="shared" si="110"/>
        <v>0</v>
      </c>
      <c r="AI179" s="161">
        <f t="shared" si="110"/>
        <v>0</v>
      </c>
      <c r="AJ179" s="161">
        <f t="shared" si="110"/>
        <v>0</v>
      </c>
      <c r="AK179" s="161">
        <f t="shared" si="110"/>
        <v>0</v>
      </c>
      <c r="AL179" s="161">
        <f t="shared" si="110"/>
        <v>0</v>
      </c>
      <c r="AM179" s="162">
        <f t="shared" si="110"/>
        <v>0</v>
      </c>
      <c r="AN179" s="156">
        <f t="shared" si="111"/>
        <v>94.541901906432088</v>
      </c>
      <c r="AO179" s="161">
        <f t="shared" si="111"/>
        <v>93.726328109760061</v>
      </c>
      <c r="AP179" s="161">
        <f t="shared" si="111"/>
        <v>0</v>
      </c>
      <c r="AQ179" s="161">
        <f t="shared" si="111"/>
        <v>0</v>
      </c>
      <c r="AR179" s="161">
        <f t="shared" si="111"/>
        <v>0</v>
      </c>
      <c r="AS179" s="161">
        <f t="shared" si="111"/>
        <v>0</v>
      </c>
      <c r="AT179" s="161">
        <f t="shared" si="111"/>
        <v>100</v>
      </c>
      <c r="AU179" s="161">
        <f t="shared" si="111"/>
        <v>100</v>
      </c>
      <c r="AV179" s="162">
        <f t="shared" si="111"/>
        <v>0</v>
      </c>
      <c r="AW179" s="165"/>
      <c r="AX179" s="245"/>
      <c r="AY179" s="246"/>
    </row>
    <row r="180" spans="1:51" ht="12.75" customHeight="1" x14ac:dyDescent="0.25">
      <c r="A180" s="171">
        <v>1140</v>
      </c>
      <c r="B180" s="241">
        <v>172</v>
      </c>
      <c r="C180" s="242" t="s">
        <v>1425</v>
      </c>
      <c r="D180" s="156">
        <f t="shared" si="118"/>
        <v>2939.5</v>
      </c>
      <c r="E180" s="161">
        <v>2507.5</v>
      </c>
      <c r="F180" s="161">
        <v>0</v>
      </c>
      <c r="G180" s="161">
        <v>0</v>
      </c>
      <c r="H180" s="161">
        <v>0</v>
      </c>
      <c r="I180" s="161">
        <v>0</v>
      </c>
      <c r="J180" s="161">
        <v>112</v>
      </c>
      <c r="K180" s="161">
        <v>320</v>
      </c>
      <c r="L180" s="243">
        <v>0</v>
      </c>
      <c r="M180" s="172">
        <f t="shared" si="119"/>
        <v>2939.5</v>
      </c>
      <c r="N180" s="161">
        <v>2507.5</v>
      </c>
      <c r="O180" s="161">
        <v>0</v>
      </c>
      <c r="P180" s="161">
        <v>0</v>
      </c>
      <c r="Q180" s="161">
        <v>0</v>
      </c>
      <c r="R180" s="161">
        <v>0</v>
      </c>
      <c r="S180" s="161">
        <v>112</v>
      </c>
      <c r="T180" s="161">
        <v>320</v>
      </c>
      <c r="U180" s="243">
        <v>0</v>
      </c>
      <c r="V180" s="172">
        <f t="shared" si="120"/>
        <v>2939.498</v>
      </c>
      <c r="W180" s="161">
        <v>2507.498</v>
      </c>
      <c r="X180" s="161">
        <v>0</v>
      </c>
      <c r="Y180" s="161">
        <v>0</v>
      </c>
      <c r="Z180" s="161">
        <v>0</v>
      </c>
      <c r="AA180" s="161">
        <v>0</v>
      </c>
      <c r="AB180" s="161">
        <v>112</v>
      </c>
      <c r="AC180" s="161">
        <v>320</v>
      </c>
      <c r="AD180" s="243">
        <v>0</v>
      </c>
      <c r="AE180" s="156">
        <f t="shared" si="110"/>
        <v>-1.9999999999527063E-3</v>
      </c>
      <c r="AF180" s="161">
        <f t="shared" si="110"/>
        <v>-1.9999999999527063E-3</v>
      </c>
      <c r="AG180" s="161">
        <f t="shared" si="110"/>
        <v>0</v>
      </c>
      <c r="AH180" s="161">
        <f t="shared" si="110"/>
        <v>0</v>
      </c>
      <c r="AI180" s="161">
        <f t="shared" si="110"/>
        <v>0</v>
      </c>
      <c r="AJ180" s="161">
        <f t="shared" si="110"/>
        <v>0</v>
      </c>
      <c r="AK180" s="161">
        <f t="shared" si="110"/>
        <v>0</v>
      </c>
      <c r="AL180" s="161">
        <f t="shared" si="110"/>
        <v>0</v>
      </c>
      <c r="AM180" s="162">
        <f t="shared" si="110"/>
        <v>0</v>
      </c>
      <c r="AN180" s="156">
        <f t="shared" si="111"/>
        <v>99.999931961217897</v>
      </c>
      <c r="AO180" s="161">
        <f t="shared" si="111"/>
        <v>99.999920239282162</v>
      </c>
      <c r="AP180" s="161">
        <f t="shared" si="111"/>
        <v>0</v>
      </c>
      <c r="AQ180" s="161">
        <f t="shared" si="111"/>
        <v>0</v>
      </c>
      <c r="AR180" s="161">
        <f t="shared" si="111"/>
        <v>0</v>
      </c>
      <c r="AS180" s="161">
        <f t="shared" si="111"/>
        <v>0</v>
      </c>
      <c r="AT180" s="161">
        <f t="shared" si="111"/>
        <v>100</v>
      </c>
      <c r="AU180" s="161">
        <f t="shared" si="111"/>
        <v>100</v>
      </c>
      <c r="AV180" s="162">
        <f t="shared" si="111"/>
        <v>0</v>
      </c>
      <c r="AW180" s="165"/>
      <c r="AX180" s="245"/>
      <c r="AY180" s="246"/>
    </row>
    <row r="181" spans="1:51" ht="12.75" customHeight="1" x14ac:dyDescent="0.25">
      <c r="A181" s="171">
        <v>1141</v>
      </c>
      <c r="B181" s="241">
        <v>173</v>
      </c>
      <c r="C181" s="242" t="s">
        <v>1426</v>
      </c>
      <c r="D181" s="156">
        <f t="shared" si="118"/>
        <v>182.3</v>
      </c>
      <c r="E181" s="161">
        <v>0</v>
      </c>
      <c r="F181" s="161">
        <v>0</v>
      </c>
      <c r="G181" s="161">
        <v>0</v>
      </c>
      <c r="H181" s="161">
        <v>0</v>
      </c>
      <c r="I181" s="161">
        <v>0</v>
      </c>
      <c r="J181" s="161">
        <v>0</v>
      </c>
      <c r="K181" s="161">
        <v>182.3</v>
      </c>
      <c r="L181" s="243">
        <v>0</v>
      </c>
      <c r="M181" s="172">
        <f t="shared" si="119"/>
        <v>182.3</v>
      </c>
      <c r="N181" s="161">
        <v>0</v>
      </c>
      <c r="O181" s="161">
        <v>0</v>
      </c>
      <c r="P181" s="161">
        <v>0</v>
      </c>
      <c r="Q181" s="161">
        <v>0</v>
      </c>
      <c r="R181" s="161">
        <v>0</v>
      </c>
      <c r="S181" s="161">
        <v>0</v>
      </c>
      <c r="T181" s="161">
        <v>182.3</v>
      </c>
      <c r="U181" s="243">
        <v>0</v>
      </c>
      <c r="V181" s="172">
        <f t="shared" si="120"/>
        <v>182.005</v>
      </c>
      <c r="W181" s="161">
        <v>0</v>
      </c>
      <c r="X181" s="161">
        <v>0</v>
      </c>
      <c r="Y181" s="161">
        <v>0</v>
      </c>
      <c r="Z181" s="161">
        <v>0</v>
      </c>
      <c r="AA181" s="161">
        <v>0</v>
      </c>
      <c r="AB181" s="161">
        <v>0</v>
      </c>
      <c r="AC181" s="161">
        <v>182.005</v>
      </c>
      <c r="AD181" s="243">
        <v>0</v>
      </c>
      <c r="AE181" s="156">
        <f t="shared" si="110"/>
        <v>-0.29500000000001592</v>
      </c>
      <c r="AF181" s="161">
        <f t="shared" si="110"/>
        <v>0</v>
      </c>
      <c r="AG181" s="161">
        <f t="shared" si="110"/>
        <v>0</v>
      </c>
      <c r="AH181" s="161">
        <f t="shared" si="110"/>
        <v>0</v>
      </c>
      <c r="AI181" s="161">
        <f t="shared" si="110"/>
        <v>0</v>
      </c>
      <c r="AJ181" s="161">
        <f t="shared" si="110"/>
        <v>0</v>
      </c>
      <c r="AK181" s="161">
        <f t="shared" si="110"/>
        <v>0</v>
      </c>
      <c r="AL181" s="161">
        <f t="shared" si="110"/>
        <v>-0.29500000000001592</v>
      </c>
      <c r="AM181" s="162">
        <f t="shared" si="110"/>
        <v>0</v>
      </c>
      <c r="AN181" s="156">
        <f t="shared" si="111"/>
        <v>99.838178826110806</v>
      </c>
      <c r="AO181" s="161">
        <f t="shared" si="111"/>
        <v>0</v>
      </c>
      <c r="AP181" s="161">
        <f t="shared" si="111"/>
        <v>0</v>
      </c>
      <c r="AQ181" s="161">
        <f t="shared" si="111"/>
        <v>0</v>
      </c>
      <c r="AR181" s="161">
        <f t="shared" si="111"/>
        <v>0</v>
      </c>
      <c r="AS181" s="161">
        <f t="shared" si="111"/>
        <v>0</v>
      </c>
      <c r="AT181" s="161">
        <f t="shared" si="111"/>
        <v>0</v>
      </c>
      <c r="AU181" s="161">
        <f t="shared" si="111"/>
        <v>99.838178826110806</v>
      </c>
      <c r="AV181" s="162">
        <f t="shared" si="111"/>
        <v>0</v>
      </c>
      <c r="AW181" s="165"/>
      <c r="AX181" s="245"/>
      <c r="AY181" s="246"/>
    </row>
    <row r="182" spans="1:51" ht="12.75" customHeight="1" x14ac:dyDescent="0.25">
      <c r="A182" s="171">
        <v>1143</v>
      </c>
      <c r="B182" s="241">
        <v>174</v>
      </c>
      <c r="C182" s="242" t="s">
        <v>1427</v>
      </c>
      <c r="D182" s="156">
        <f t="shared" si="118"/>
        <v>4027</v>
      </c>
      <c r="E182" s="161">
        <v>3673.9</v>
      </c>
      <c r="F182" s="161">
        <v>0</v>
      </c>
      <c r="G182" s="161">
        <v>0</v>
      </c>
      <c r="H182" s="161">
        <v>0</v>
      </c>
      <c r="I182" s="161">
        <v>0</v>
      </c>
      <c r="J182" s="161">
        <v>0</v>
      </c>
      <c r="K182" s="161">
        <v>353.1</v>
      </c>
      <c r="L182" s="243">
        <v>0</v>
      </c>
      <c r="M182" s="172">
        <f t="shared" si="119"/>
        <v>4027</v>
      </c>
      <c r="N182" s="161">
        <v>3673.9</v>
      </c>
      <c r="O182" s="161">
        <v>0</v>
      </c>
      <c r="P182" s="161">
        <v>0</v>
      </c>
      <c r="Q182" s="161">
        <v>0</v>
      </c>
      <c r="R182" s="161">
        <v>0</v>
      </c>
      <c r="S182" s="161">
        <v>0</v>
      </c>
      <c r="T182" s="161">
        <v>353.1</v>
      </c>
      <c r="U182" s="243">
        <v>0</v>
      </c>
      <c r="V182" s="172">
        <f t="shared" si="120"/>
        <v>4027</v>
      </c>
      <c r="W182" s="161">
        <v>3673.9</v>
      </c>
      <c r="X182" s="161">
        <v>0</v>
      </c>
      <c r="Y182" s="161">
        <v>0</v>
      </c>
      <c r="Z182" s="161">
        <v>0</v>
      </c>
      <c r="AA182" s="161">
        <v>0</v>
      </c>
      <c r="AB182" s="161">
        <v>0</v>
      </c>
      <c r="AC182" s="161">
        <v>353.1</v>
      </c>
      <c r="AD182" s="243">
        <v>0</v>
      </c>
      <c r="AE182" s="156">
        <f t="shared" si="110"/>
        <v>0</v>
      </c>
      <c r="AF182" s="161">
        <f t="shared" si="110"/>
        <v>0</v>
      </c>
      <c r="AG182" s="161">
        <f t="shared" si="110"/>
        <v>0</v>
      </c>
      <c r="AH182" s="161">
        <f t="shared" si="110"/>
        <v>0</v>
      </c>
      <c r="AI182" s="161">
        <f t="shared" si="110"/>
        <v>0</v>
      </c>
      <c r="AJ182" s="161">
        <f t="shared" si="110"/>
        <v>0</v>
      </c>
      <c r="AK182" s="161">
        <f t="shared" si="110"/>
        <v>0</v>
      </c>
      <c r="AL182" s="161">
        <f t="shared" si="110"/>
        <v>0</v>
      </c>
      <c r="AM182" s="162">
        <f t="shared" si="110"/>
        <v>0</v>
      </c>
      <c r="AN182" s="156">
        <f t="shared" si="111"/>
        <v>100</v>
      </c>
      <c r="AO182" s="161">
        <f t="shared" si="111"/>
        <v>100</v>
      </c>
      <c r="AP182" s="161">
        <f t="shared" si="111"/>
        <v>0</v>
      </c>
      <c r="AQ182" s="161">
        <f t="shared" si="111"/>
        <v>0</v>
      </c>
      <c r="AR182" s="161">
        <f t="shared" si="111"/>
        <v>0</v>
      </c>
      <c r="AS182" s="161">
        <f t="shared" si="111"/>
        <v>0</v>
      </c>
      <c r="AT182" s="161">
        <f t="shared" si="111"/>
        <v>0</v>
      </c>
      <c r="AU182" s="161">
        <f t="shared" si="111"/>
        <v>100</v>
      </c>
      <c r="AV182" s="162">
        <f t="shared" si="111"/>
        <v>0</v>
      </c>
      <c r="AW182" s="165"/>
      <c r="AX182" s="245"/>
      <c r="AY182" s="246"/>
    </row>
    <row r="183" spans="1:51" ht="12.75" customHeight="1" x14ac:dyDescent="0.25">
      <c r="A183" s="171">
        <v>1144</v>
      </c>
      <c r="B183" s="241">
        <v>175</v>
      </c>
      <c r="C183" s="242" t="s">
        <v>1428</v>
      </c>
      <c r="D183" s="156">
        <f t="shared" si="118"/>
        <v>2742.1</v>
      </c>
      <c r="E183" s="161">
        <v>2465.5</v>
      </c>
      <c r="F183" s="161">
        <v>0</v>
      </c>
      <c r="G183" s="161">
        <v>0</v>
      </c>
      <c r="H183" s="161">
        <v>0</v>
      </c>
      <c r="I183" s="161">
        <v>0</v>
      </c>
      <c r="J183" s="161">
        <v>100</v>
      </c>
      <c r="K183" s="161">
        <v>176.6</v>
      </c>
      <c r="L183" s="243">
        <v>0</v>
      </c>
      <c r="M183" s="172">
        <f t="shared" si="119"/>
        <v>2742.1</v>
      </c>
      <c r="N183" s="161">
        <v>2465.5</v>
      </c>
      <c r="O183" s="161">
        <v>0</v>
      </c>
      <c r="P183" s="161">
        <v>0</v>
      </c>
      <c r="Q183" s="161">
        <v>0</v>
      </c>
      <c r="R183" s="161">
        <v>0</v>
      </c>
      <c r="S183" s="161">
        <v>100</v>
      </c>
      <c r="T183" s="161">
        <v>176.6</v>
      </c>
      <c r="U183" s="243">
        <v>0</v>
      </c>
      <c r="V183" s="172">
        <f t="shared" si="120"/>
        <v>2726.3661999999999</v>
      </c>
      <c r="W183" s="161">
        <v>2449.7662</v>
      </c>
      <c r="X183" s="161">
        <v>0</v>
      </c>
      <c r="Y183" s="161">
        <v>0</v>
      </c>
      <c r="Z183" s="161">
        <v>0</v>
      </c>
      <c r="AA183" s="161">
        <v>0</v>
      </c>
      <c r="AB183" s="161">
        <v>100</v>
      </c>
      <c r="AC183" s="161">
        <v>176.6</v>
      </c>
      <c r="AD183" s="243">
        <v>0</v>
      </c>
      <c r="AE183" s="156">
        <f t="shared" si="110"/>
        <v>-15.733799999999974</v>
      </c>
      <c r="AF183" s="161">
        <f t="shared" si="110"/>
        <v>-15.733799999999974</v>
      </c>
      <c r="AG183" s="161">
        <f t="shared" si="110"/>
        <v>0</v>
      </c>
      <c r="AH183" s="161">
        <f t="shared" si="110"/>
        <v>0</v>
      </c>
      <c r="AI183" s="161">
        <f t="shared" si="110"/>
        <v>0</v>
      </c>
      <c r="AJ183" s="161">
        <f t="shared" si="110"/>
        <v>0</v>
      </c>
      <c r="AK183" s="161">
        <f t="shared" si="110"/>
        <v>0</v>
      </c>
      <c r="AL183" s="161">
        <f t="shared" si="110"/>
        <v>0</v>
      </c>
      <c r="AM183" s="162">
        <f t="shared" si="110"/>
        <v>0</v>
      </c>
      <c r="AN183" s="156">
        <f t="shared" si="111"/>
        <v>99.426213486014376</v>
      </c>
      <c r="AO183" s="161">
        <f t="shared" si="111"/>
        <v>99.361841411478409</v>
      </c>
      <c r="AP183" s="161">
        <f t="shared" si="111"/>
        <v>0</v>
      </c>
      <c r="AQ183" s="161">
        <f t="shared" si="111"/>
        <v>0</v>
      </c>
      <c r="AR183" s="161">
        <f t="shared" si="111"/>
        <v>0</v>
      </c>
      <c r="AS183" s="161">
        <f t="shared" si="111"/>
        <v>0</v>
      </c>
      <c r="AT183" s="161">
        <f t="shared" si="111"/>
        <v>100</v>
      </c>
      <c r="AU183" s="161">
        <f t="shared" si="111"/>
        <v>100</v>
      </c>
      <c r="AV183" s="162">
        <f t="shared" si="111"/>
        <v>0</v>
      </c>
      <c r="AW183" s="165"/>
      <c r="AX183" s="245"/>
      <c r="AY183" s="246"/>
    </row>
    <row r="184" spans="1:51" ht="12.75" customHeight="1" x14ac:dyDescent="0.25">
      <c r="A184" s="171">
        <v>1145</v>
      </c>
      <c r="B184" s="241">
        <v>176</v>
      </c>
      <c r="C184" s="242" t="s">
        <v>1429</v>
      </c>
      <c r="D184" s="156">
        <f t="shared" si="118"/>
        <v>2043.8</v>
      </c>
      <c r="E184" s="161">
        <v>1802.3</v>
      </c>
      <c r="F184" s="161">
        <v>0</v>
      </c>
      <c r="G184" s="161">
        <v>0</v>
      </c>
      <c r="H184" s="161">
        <v>0</v>
      </c>
      <c r="I184" s="161">
        <v>0</v>
      </c>
      <c r="J184" s="161">
        <v>62.3</v>
      </c>
      <c r="K184" s="161">
        <v>179.2</v>
      </c>
      <c r="L184" s="243">
        <v>0</v>
      </c>
      <c r="M184" s="172">
        <f t="shared" si="119"/>
        <v>2043.8</v>
      </c>
      <c r="N184" s="161">
        <v>1802.3</v>
      </c>
      <c r="O184" s="161">
        <v>0</v>
      </c>
      <c r="P184" s="161">
        <v>0</v>
      </c>
      <c r="Q184" s="161">
        <v>0</v>
      </c>
      <c r="R184" s="161">
        <v>0</v>
      </c>
      <c r="S184" s="161">
        <v>62.3</v>
      </c>
      <c r="T184" s="161">
        <v>179.2</v>
      </c>
      <c r="U184" s="243">
        <v>0</v>
      </c>
      <c r="V184" s="172">
        <f t="shared" si="120"/>
        <v>1857.0238999999999</v>
      </c>
      <c r="W184" s="161">
        <v>1615.5309</v>
      </c>
      <c r="X184" s="161">
        <v>0</v>
      </c>
      <c r="Y184" s="161">
        <v>0</v>
      </c>
      <c r="Z184" s="161">
        <v>0</v>
      </c>
      <c r="AA184" s="161">
        <v>0</v>
      </c>
      <c r="AB184" s="161">
        <v>62.3</v>
      </c>
      <c r="AC184" s="161">
        <v>179.19300000000001</v>
      </c>
      <c r="AD184" s="243">
        <v>0</v>
      </c>
      <c r="AE184" s="156">
        <f t="shared" si="110"/>
        <v>-186.77610000000004</v>
      </c>
      <c r="AF184" s="161">
        <f t="shared" si="110"/>
        <v>-186.76909999999998</v>
      </c>
      <c r="AG184" s="161">
        <f t="shared" si="110"/>
        <v>0</v>
      </c>
      <c r="AH184" s="161">
        <f t="shared" si="110"/>
        <v>0</v>
      </c>
      <c r="AI184" s="161">
        <f t="shared" si="110"/>
        <v>0</v>
      </c>
      <c r="AJ184" s="161">
        <f t="shared" si="110"/>
        <v>0</v>
      </c>
      <c r="AK184" s="161">
        <f t="shared" si="110"/>
        <v>0</v>
      </c>
      <c r="AL184" s="161">
        <f t="shared" si="110"/>
        <v>-6.9999999999765805E-3</v>
      </c>
      <c r="AM184" s="162">
        <f t="shared" si="110"/>
        <v>0</v>
      </c>
      <c r="AN184" s="156">
        <f t="shared" si="111"/>
        <v>90.861331832860358</v>
      </c>
      <c r="AO184" s="161">
        <f t="shared" si="111"/>
        <v>89.637180269655431</v>
      </c>
      <c r="AP184" s="161">
        <f t="shared" si="111"/>
        <v>0</v>
      </c>
      <c r="AQ184" s="161">
        <f t="shared" si="111"/>
        <v>0</v>
      </c>
      <c r="AR184" s="161">
        <f t="shared" si="111"/>
        <v>0</v>
      </c>
      <c r="AS184" s="161">
        <f t="shared" si="111"/>
        <v>0</v>
      </c>
      <c r="AT184" s="161">
        <f t="shared" si="111"/>
        <v>100</v>
      </c>
      <c r="AU184" s="161">
        <f t="shared" si="111"/>
        <v>99.996093750000014</v>
      </c>
      <c r="AV184" s="162">
        <f t="shared" si="111"/>
        <v>0</v>
      </c>
      <c r="AW184" s="165"/>
      <c r="AX184" s="245"/>
      <c r="AY184" s="246"/>
    </row>
    <row r="185" spans="1:51" ht="12.75" customHeight="1" x14ac:dyDescent="0.25">
      <c r="A185" s="171">
        <v>1146</v>
      </c>
      <c r="B185" s="241">
        <v>177</v>
      </c>
      <c r="C185" s="242" t="s">
        <v>1430</v>
      </c>
      <c r="D185" s="156">
        <f t="shared" si="118"/>
        <v>2224.6</v>
      </c>
      <c r="E185" s="161">
        <v>1973.1</v>
      </c>
      <c r="F185" s="161">
        <v>0</v>
      </c>
      <c r="G185" s="161">
        <v>0</v>
      </c>
      <c r="H185" s="161">
        <v>0</v>
      </c>
      <c r="I185" s="161">
        <v>0</v>
      </c>
      <c r="J185" s="161">
        <v>0</v>
      </c>
      <c r="K185" s="161">
        <v>251.5</v>
      </c>
      <c r="L185" s="243">
        <v>0</v>
      </c>
      <c r="M185" s="172">
        <f t="shared" si="119"/>
        <v>2224.6</v>
      </c>
      <c r="N185" s="161">
        <v>1973.1</v>
      </c>
      <c r="O185" s="161">
        <v>0</v>
      </c>
      <c r="P185" s="161">
        <v>0</v>
      </c>
      <c r="Q185" s="161">
        <v>0</v>
      </c>
      <c r="R185" s="161">
        <v>0</v>
      </c>
      <c r="S185" s="161">
        <v>0</v>
      </c>
      <c r="T185" s="161">
        <v>251.5</v>
      </c>
      <c r="U185" s="243">
        <v>0</v>
      </c>
      <c r="V185" s="172">
        <f t="shared" si="120"/>
        <v>2224.6</v>
      </c>
      <c r="W185" s="161">
        <v>1973.1</v>
      </c>
      <c r="X185" s="161">
        <v>0</v>
      </c>
      <c r="Y185" s="161">
        <v>0</v>
      </c>
      <c r="Z185" s="161">
        <v>0</v>
      </c>
      <c r="AA185" s="161">
        <v>0</v>
      </c>
      <c r="AB185" s="161">
        <v>0</v>
      </c>
      <c r="AC185" s="161">
        <v>251.5</v>
      </c>
      <c r="AD185" s="243">
        <v>0</v>
      </c>
      <c r="AE185" s="156">
        <f t="shared" si="110"/>
        <v>0</v>
      </c>
      <c r="AF185" s="161">
        <f t="shared" si="110"/>
        <v>0</v>
      </c>
      <c r="AG185" s="161">
        <f t="shared" si="110"/>
        <v>0</v>
      </c>
      <c r="AH185" s="161">
        <f t="shared" si="110"/>
        <v>0</v>
      </c>
      <c r="AI185" s="161">
        <f t="shared" si="110"/>
        <v>0</v>
      </c>
      <c r="AJ185" s="161">
        <f t="shared" si="110"/>
        <v>0</v>
      </c>
      <c r="AK185" s="161">
        <f t="shared" si="110"/>
        <v>0</v>
      </c>
      <c r="AL185" s="161">
        <f t="shared" si="110"/>
        <v>0</v>
      </c>
      <c r="AM185" s="162">
        <f t="shared" si="110"/>
        <v>0</v>
      </c>
      <c r="AN185" s="156">
        <f t="shared" si="111"/>
        <v>100</v>
      </c>
      <c r="AO185" s="161">
        <f t="shared" si="111"/>
        <v>100</v>
      </c>
      <c r="AP185" s="161">
        <f t="shared" si="111"/>
        <v>0</v>
      </c>
      <c r="AQ185" s="161">
        <f t="shared" si="111"/>
        <v>0</v>
      </c>
      <c r="AR185" s="161">
        <f t="shared" si="111"/>
        <v>0</v>
      </c>
      <c r="AS185" s="161">
        <f t="shared" si="111"/>
        <v>0</v>
      </c>
      <c r="AT185" s="161">
        <f t="shared" si="111"/>
        <v>0</v>
      </c>
      <c r="AU185" s="161">
        <f t="shared" si="111"/>
        <v>100</v>
      </c>
      <c r="AV185" s="162">
        <f t="shared" si="111"/>
        <v>0</v>
      </c>
      <c r="AW185" s="165"/>
      <c r="AX185" s="245"/>
      <c r="AY185" s="246"/>
    </row>
    <row r="186" spans="1:51" ht="12.75" customHeight="1" x14ac:dyDescent="0.25">
      <c r="A186" s="171">
        <v>1148</v>
      </c>
      <c r="B186" s="241">
        <v>179</v>
      </c>
      <c r="C186" s="242" t="s">
        <v>1431</v>
      </c>
      <c r="D186" s="156">
        <f>SUM(E186:L186)</f>
        <v>977.2</v>
      </c>
      <c r="E186" s="161">
        <v>832</v>
      </c>
      <c r="F186" s="161">
        <v>0</v>
      </c>
      <c r="G186" s="161">
        <v>0</v>
      </c>
      <c r="H186" s="161">
        <v>0</v>
      </c>
      <c r="I186" s="161">
        <v>0</v>
      </c>
      <c r="J186" s="161">
        <v>0</v>
      </c>
      <c r="K186" s="161">
        <v>145.19999999999999</v>
      </c>
      <c r="L186" s="243">
        <v>0</v>
      </c>
      <c r="M186" s="172">
        <f>SUM(N186:U186)</f>
        <v>977.2</v>
      </c>
      <c r="N186" s="161">
        <v>832</v>
      </c>
      <c r="O186" s="161">
        <v>0</v>
      </c>
      <c r="P186" s="161">
        <v>0</v>
      </c>
      <c r="Q186" s="161">
        <v>0</v>
      </c>
      <c r="R186" s="161">
        <v>0</v>
      </c>
      <c r="S186" s="161">
        <v>0</v>
      </c>
      <c r="T186" s="161">
        <v>145.19999999999999</v>
      </c>
      <c r="U186" s="243">
        <v>0</v>
      </c>
      <c r="V186" s="172">
        <f>SUM(W186:AD186)</f>
        <v>776.40049999999997</v>
      </c>
      <c r="W186" s="161">
        <v>632.79549999999995</v>
      </c>
      <c r="X186" s="161">
        <v>0</v>
      </c>
      <c r="Y186" s="161">
        <v>0</v>
      </c>
      <c r="Z186" s="161">
        <v>0</v>
      </c>
      <c r="AA186" s="161">
        <v>0</v>
      </c>
      <c r="AB186" s="161">
        <v>0</v>
      </c>
      <c r="AC186" s="161">
        <v>143.60499999999999</v>
      </c>
      <c r="AD186" s="243">
        <v>0</v>
      </c>
      <c r="AE186" s="156">
        <f t="shared" si="110"/>
        <v>-200.79950000000008</v>
      </c>
      <c r="AF186" s="161">
        <f t="shared" si="110"/>
        <v>-199.20450000000005</v>
      </c>
      <c r="AG186" s="161">
        <f t="shared" si="110"/>
        <v>0</v>
      </c>
      <c r="AH186" s="161">
        <f t="shared" si="110"/>
        <v>0</v>
      </c>
      <c r="AI186" s="161">
        <f t="shared" si="110"/>
        <v>0</v>
      </c>
      <c r="AJ186" s="161">
        <f t="shared" si="110"/>
        <v>0</v>
      </c>
      <c r="AK186" s="161">
        <f t="shared" si="110"/>
        <v>0</v>
      </c>
      <c r="AL186" s="161">
        <f t="shared" si="110"/>
        <v>-1.5949999999999989</v>
      </c>
      <c r="AM186" s="162">
        <f t="shared" si="110"/>
        <v>0</v>
      </c>
      <c r="AN186" s="156">
        <f t="shared" si="111"/>
        <v>79.451545231273016</v>
      </c>
      <c r="AO186" s="161">
        <f t="shared" si="111"/>
        <v>76.057151442307685</v>
      </c>
      <c r="AP186" s="161">
        <f t="shared" si="111"/>
        <v>0</v>
      </c>
      <c r="AQ186" s="161">
        <f t="shared" si="111"/>
        <v>0</v>
      </c>
      <c r="AR186" s="161">
        <f t="shared" si="111"/>
        <v>0</v>
      </c>
      <c r="AS186" s="161">
        <f t="shared" si="111"/>
        <v>0</v>
      </c>
      <c r="AT186" s="161">
        <f t="shared" si="111"/>
        <v>0</v>
      </c>
      <c r="AU186" s="161">
        <f t="shared" si="111"/>
        <v>98.901515151515156</v>
      </c>
      <c r="AV186" s="162">
        <f t="shared" si="111"/>
        <v>0</v>
      </c>
      <c r="AW186" s="165"/>
      <c r="AX186" s="245"/>
      <c r="AY186" s="246"/>
    </row>
    <row r="187" spans="1:51" ht="12.75" customHeight="1" x14ac:dyDescent="0.25">
      <c r="A187" s="171">
        <v>1147</v>
      </c>
      <c r="B187" s="241">
        <v>178</v>
      </c>
      <c r="C187" s="242" t="s">
        <v>1432</v>
      </c>
      <c r="D187" s="156">
        <f t="shared" si="118"/>
        <v>770.59999999999991</v>
      </c>
      <c r="E187" s="161">
        <v>599.4</v>
      </c>
      <c r="F187" s="161">
        <v>0</v>
      </c>
      <c r="G187" s="161">
        <v>0</v>
      </c>
      <c r="H187" s="161">
        <v>0</v>
      </c>
      <c r="I187" s="161">
        <v>0</v>
      </c>
      <c r="J187" s="161">
        <v>59.4</v>
      </c>
      <c r="K187" s="161">
        <v>111.8</v>
      </c>
      <c r="L187" s="243">
        <v>0</v>
      </c>
      <c r="M187" s="172">
        <f t="shared" si="119"/>
        <v>770.59999999999991</v>
      </c>
      <c r="N187" s="161">
        <v>599.4</v>
      </c>
      <c r="O187" s="161">
        <v>0</v>
      </c>
      <c r="P187" s="161">
        <v>0</v>
      </c>
      <c r="Q187" s="161">
        <v>0</v>
      </c>
      <c r="R187" s="161">
        <v>0</v>
      </c>
      <c r="S187" s="161">
        <v>59.4</v>
      </c>
      <c r="T187" s="161">
        <v>111.8</v>
      </c>
      <c r="U187" s="243">
        <v>0</v>
      </c>
      <c r="V187" s="172">
        <f t="shared" si="120"/>
        <v>518.09730000000002</v>
      </c>
      <c r="W187" s="161">
        <v>346.99450000000002</v>
      </c>
      <c r="X187" s="161">
        <v>0</v>
      </c>
      <c r="Y187" s="161">
        <v>0</v>
      </c>
      <c r="Z187" s="161">
        <v>0</v>
      </c>
      <c r="AA187" s="161">
        <v>0</v>
      </c>
      <c r="AB187" s="161">
        <v>59.4</v>
      </c>
      <c r="AC187" s="161">
        <v>111.7028</v>
      </c>
      <c r="AD187" s="243">
        <v>0</v>
      </c>
      <c r="AE187" s="156">
        <f t="shared" si="110"/>
        <v>-252.50269999999989</v>
      </c>
      <c r="AF187" s="161">
        <f t="shared" si="110"/>
        <v>-252.40549999999996</v>
      </c>
      <c r="AG187" s="161">
        <f t="shared" si="110"/>
        <v>0</v>
      </c>
      <c r="AH187" s="161">
        <f t="shared" si="110"/>
        <v>0</v>
      </c>
      <c r="AI187" s="161">
        <f t="shared" si="110"/>
        <v>0</v>
      </c>
      <c r="AJ187" s="161">
        <f t="shared" si="110"/>
        <v>0</v>
      </c>
      <c r="AK187" s="161">
        <f t="shared" si="110"/>
        <v>0</v>
      </c>
      <c r="AL187" s="161">
        <f t="shared" si="110"/>
        <v>-9.7200000000000841E-2</v>
      </c>
      <c r="AM187" s="162">
        <f t="shared" si="110"/>
        <v>0</v>
      </c>
      <c r="AN187" s="156">
        <f t="shared" si="111"/>
        <v>67.232974305735809</v>
      </c>
      <c r="AO187" s="161">
        <f t="shared" si="111"/>
        <v>57.890306973640314</v>
      </c>
      <c r="AP187" s="161">
        <f t="shared" si="111"/>
        <v>0</v>
      </c>
      <c r="AQ187" s="161">
        <f t="shared" si="111"/>
        <v>0</v>
      </c>
      <c r="AR187" s="161">
        <f t="shared" si="111"/>
        <v>0</v>
      </c>
      <c r="AS187" s="161">
        <f t="shared" si="111"/>
        <v>0</v>
      </c>
      <c r="AT187" s="161">
        <f t="shared" si="111"/>
        <v>100</v>
      </c>
      <c r="AU187" s="161">
        <f t="shared" si="111"/>
        <v>99.913059033989271</v>
      </c>
      <c r="AV187" s="162">
        <f t="shared" si="111"/>
        <v>0</v>
      </c>
      <c r="AW187" s="165"/>
      <c r="AX187" s="245"/>
      <c r="AY187" s="246"/>
    </row>
    <row r="188" spans="1:51" ht="12.75" customHeight="1" x14ac:dyDescent="0.25">
      <c r="A188" s="171">
        <v>1149</v>
      </c>
      <c r="B188" s="241">
        <v>180</v>
      </c>
      <c r="C188" s="242" t="s">
        <v>1433</v>
      </c>
      <c r="D188" s="156">
        <f t="shared" si="118"/>
        <v>2463.9</v>
      </c>
      <c r="E188" s="161">
        <v>2177.1</v>
      </c>
      <c r="F188" s="161">
        <v>0</v>
      </c>
      <c r="G188" s="161">
        <v>0</v>
      </c>
      <c r="H188" s="161">
        <v>0</v>
      </c>
      <c r="I188" s="161">
        <v>0</v>
      </c>
      <c r="J188" s="161">
        <v>67.3</v>
      </c>
      <c r="K188" s="161">
        <v>219.5</v>
      </c>
      <c r="L188" s="243">
        <v>0</v>
      </c>
      <c r="M188" s="172">
        <f t="shared" si="119"/>
        <v>2463.9</v>
      </c>
      <c r="N188" s="161">
        <v>2177.1</v>
      </c>
      <c r="O188" s="161">
        <v>0</v>
      </c>
      <c r="P188" s="161">
        <v>0</v>
      </c>
      <c r="Q188" s="161">
        <v>0</v>
      </c>
      <c r="R188" s="161">
        <v>0</v>
      </c>
      <c r="S188" s="161">
        <v>67.3</v>
      </c>
      <c r="T188" s="161">
        <v>219.5</v>
      </c>
      <c r="U188" s="243">
        <v>0</v>
      </c>
      <c r="V188" s="172">
        <f t="shared" si="120"/>
        <v>2463.9</v>
      </c>
      <c r="W188" s="161">
        <v>2177.1</v>
      </c>
      <c r="X188" s="161">
        <v>0</v>
      </c>
      <c r="Y188" s="161">
        <v>0</v>
      </c>
      <c r="Z188" s="161">
        <v>0</v>
      </c>
      <c r="AA188" s="161">
        <v>0</v>
      </c>
      <c r="AB188" s="161">
        <v>67.3</v>
      </c>
      <c r="AC188" s="161">
        <v>219.5</v>
      </c>
      <c r="AD188" s="243">
        <v>0</v>
      </c>
      <c r="AE188" s="156">
        <f t="shared" si="110"/>
        <v>0</v>
      </c>
      <c r="AF188" s="161">
        <f t="shared" si="110"/>
        <v>0</v>
      </c>
      <c r="AG188" s="161">
        <f t="shared" si="110"/>
        <v>0</v>
      </c>
      <c r="AH188" s="161">
        <f t="shared" si="110"/>
        <v>0</v>
      </c>
      <c r="AI188" s="161">
        <f t="shared" si="110"/>
        <v>0</v>
      </c>
      <c r="AJ188" s="161">
        <f t="shared" si="110"/>
        <v>0</v>
      </c>
      <c r="AK188" s="161">
        <f t="shared" si="110"/>
        <v>0</v>
      </c>
      <c r="AL188" s="161">
        <f t="shared" si="110"/>
        <v>0</v>
      </c>
      <c r="AM188" s="162">
        <f t="shared" si="110"/>
        <v>0</v>
      </c>
      <c r="AN188" s="156">
        <f t="shared" si="111"/>
        <v>100</v>
      </c>
      <c r="AO188" s="161">
        <f t="shared" si="111"/>
        <v>100</v>
      </c>
      <c r="AP188" s="161">
        <f t="shared" si="111"/>
        <v>0</v>
      </c>
      <c r="AQ188" s="161">
        <f t="shared" si="111"/>
        <v>0</v>
      </c>
      <c r="AR188" s="161">
        <f t="shared" si="111"/>
        <v>0</v>
      </c>
      <c r="AS188" s="161">
        <f t="shared" si="111"/>
        <v>0</v>
      </c>
      <c r="AT188" s="161">
        <f t="shared" si="111"/>
        <v>100</v>
      </c>
      <c r="AU188" s="161">
        <f t="shared" si="111"/>
        <v>100</v>
      </c>
      <c r="AV188" s="162">
        <f t="shared" si="111"/>
        <v>0</v>
      </c>
      <c r="AW188" s="165"/>
      <c r="AX188" s="245"/>
      <c r="AY188" s="246"/>
    </row>
    <row r="189" spans="1:51" ht="12.75" customHeight="1" x14ac:dyDescent="0.25">
      <c r="A189" s="171">
        <v>1151</v>
      </c>
      <c r="B189" s="241">
        <v>182</v>
      </c>
      <c r="C189" s="242" t="s">
        <v>1434</v>
      </c>
      <c r="D189" s="156">
        <f t="shared" si="118"/>
        <v>1667.2</v>
      </c>
      <c r="E189" s="161">
        <v>1531.7</v>
      </c>
      <c r="F189" s="161">
        <v>0</v>
      </c>
      <c r="G189" s="161">
        <v>0</v>
      </c>
      <c r="H189" s="161">
        <v>0</v>
      </c>
      <c r="I189" s="161">
        <v>0</v>
      </c>
      <c r="J189" s="161">
        <v>0</v>
      </c>
      <c r="K189" s="161">
        <v>135.5</v>
      </c>
      <c r="L189" s="243">
        <v>0</v>
      </c>
      <c r="M189" s="172">
        <f t="shared" si="119"/>
        <v>1667.2</v>
      </c>
      <c r="N189" s="161">
        <v>1531.7</v>
      </c>
      <c r="O189" s="161">
        <v>0</v>
      </c>
      <c r="P189" s="161">
        <v>0</v>
      </c>
      <c r="Q189" s="161">
        <v>0</v>
      </c>
      <c r="R189" s="161">
        <v>0</v>
      </c>
      <c r="S189" s="161">
        <v>0</v>
      </c>
      <c r="T189" s="161">
        <v>135.5</v>
      </c>
      <c r="U189" s="243">
        <v>0</v>
      </c>
      <c r="V189" s="172">
        <f t="shared" si="120"/>
        <v>1589.0445999999999</v>
      </c>
      <c r="W189" s="161">
        <v>1453.5445999999999</v>
      </c>
      <c r="X189" s="161">
        <v>0</v>
      </c>
      <c r="Y189" s="161">
        <v>0</v>
      </c>
      <c r="Z189" s="161">
        <v>0</v>
      </c>
      <c r="AA189" s="161">
        <v>0</v>
      </c>
      <c r="AB189" s="161">
        <v>0</v>
      </c>
      <c r="AC189" s="161">
        <v>135.5</v>
      </c>
      <c r="AD189" s="243">
        <v>0</v>
      </c>
      <c r="AE189" s="156">
        <f t="shared" si="110"/>
        <v>-78.1554000000001</v>
      </c>
      <c r="AF189" s="161">
        <f t="shared" si="110"/>
        <v>-78.1554000000001</v>
      </c>
      <c r="AG189" s="161">
        <f t="shared" si="110"/>
        <v>0</v>
      </c>
      <c r="AH189" s="161">
        <f t="shared" ref="AH189:AM219" si="121">Y189-P189</f>
        <v>0</v>
      </c>
      <c r="AI189" s="161">
        <f t="shared" si="121"/>
        <v>0</v>
      </c>
      <c r="AJ189" s="161">
        <f t="shared" si="121"/>
        <v>0</v>
      </c>
      <c r="AK189" s="161">
        <f t="shared" si="121"/>
        <v>0</v>
      </c>
      <c r="AL189" s="161">
        <f t="shared" si="121"/>
        <v>0</v>
      </c>
      <c r="AM189" s="162">
        <f t="shared" si="121"/>
        <v>0</v>
      </c>
      <c r="AN189" s="156">
        <f t="shared" si="111"/>
        <v>95.312176103646834</v>
      </c>
      <c r="AO189" s="161">
        <f t="shared" si="111"/>
        <v>94.897473395573542</v>
      </c>
      <c r="AP189" s="161">
        <f t="shared" si="111"/>
        <v>0</v>
      </c>
      <c r="AQ189" s="161">
        <f t="shared" ref="AQ189:AV219" si="122">IF(P189=0,0,Y189/P189*100)</f>
        <v>0</v>
      </c>
      <c r="AR189" s="161">
        <f t="shared" si="122"/>
        <v>0</v>
      </c>
      <c r="AS189" s="161">
        <f t="shared" si="122"/>
        <v>0</v>
      </c>
      <c r="AT189" s="161">
        <f t="shared" si="122"/>
        <v>0</v>
      </c>
      <c r="AU189" s="161">
        <f t="shared" si="122"/>
        <v>100</v>
      </c>
      <c r="AV189" s="162">
        <f t="shared" si="122"/>
        <v>0</v>
      </c>
      <c r="AW189" s="165"/>
      <c r="AX189" s="245"/>
      <c r="AY189" s="246"/>
    </row>
    <row r="190" spans="1:51" ht="12.75" customHeight="1" x14ac:dyDescent="0.25">
      <c r="A190" s="171">
        <v>1150</v>
      </c>
      <c r="B190" s="241">
        <v>181</v>
      </c>
      <c r="C190" s="242" t="s">
        <v>1435</v>
      </c>
      <c r="D190" s="156">
        <f>SUM(E190:L190)</f>
        <v>3010</v>
      </c>
      <c r="E190" s="161">
        <v>2595.5</v>
      </c>
      <c r="F190" s="161">
        <v>0</v>
      </c>
      <c r="G190" s="161">
        <v>0</v>
      </c>
      <c r="H190" s="161">
        <v>0</v>
      </c>
      <c r="I190" s="161">
        <v>0</v>
      </c>
      <c r="J190" s="161">
        <v>100</v>
      </c>
      <c r="K190" s="161">
        <v>314.5</v>
      </c>
      <c r="L190" s="243">
        <v>0</v>
      </c>
      <c r="M190" s="172">
        <f>SUM(N190:U190)</f>
        <v>3010</v>
      </c>
      <c r="N190" s="161">
        <v>2595.5</v>
      </c>
      <c r="O190" s="161">
        <v>0</v>
      </c>
      <c r="P190" s="161">
        <v>0</v>
      </c>
      <c r="Q190" s="161">
        <v>0</v>
      </c>
      <c r="R190" s="161">
        <v>0</v>
      </c>
      <c r="S190" s="161">
        <v>100</v>
      </c>
      <c r="T190" s="161">
        <v>314.5</v>
      </c>
      <c r="U190" s="243">
        <v>0</v>
      </c>
      <c r="V190" s="172">
        <f>SUM(W190:AD190)</f>
        <v>2411.5518000000002</v>
      </c>
      <c r="W190" s="161">
        <v>1997.0518</v>
      </c>
      <c r="X190" s="161">
        <v>0</v>
      </c>
      <c r="Y190" s="161">
        <v>0</v>
      </c>
      <c r="Z190" s="161">
        <v>0</v>
      </c>
      <c r="AA190" s="161">
        <v>0</v>
      </c>
      <c r="AB190" s="161">
        <v>100</v>
      </c>
      <c r="AC190" s="161">
        <v>314.5</v>
      </c>
      <c r="AD190" s="243">
        <v>0</v>
      </c>
      <c r="AE190" s="156">
        <f t="shared" ref="AE190:AM191" si="123">V190-M190</f>
        <v>-598.44819999999982</v>
      </c>
      <c r="AF190" s="161">
        <f t="shared" si="123"/>
        <v>-598.44820000000004</v>
      </c>
      <c r="AG190" s="161">
        <f t="shared" si="123"/>
        <v>0</v>
      </c>
      <c r="AH190" s="161">
        <f t="shared" si="123"/>
        <v>0</v>
      </c>
      <c r="AI190" s="161">
        <f t="shared" si="123"/>
        <v>0</v>
      </c>
      <c r="AJ190" s="161">
        <f t="shared" si="123"/>
        <v>0</v>
      </c>
      <c r="AK190" s="161">
        <f t="shared" si="123"/>
        <v>0</v>
      </c>
      <c r="AL190" s="161">
        <f t="shared" si="123"/>
        <v>0</v>
      </c>
      <c r="AM190" s="162">
        <f t="shared" si="123"/>
        <v>0</v>
      </c>
      <c r="AN190" s="156">
        <f t="shared" ref="AN190:AV191" si="124">IF(M190=0,0,V190/M190*100)</f>
        <v>80.118000000000009</v>
      </c>
      <c r="AO190" s="161">
        <f t="shared" si="124"/>
        <v>76.942854941244462</v>
      </c>
      <c r="AP190" s="161">
        <f t="shared" si="124"/>
        <v>0</v>
      </c>
      <c r="AQ190" s="161">
        <f t="shared" si="124"/>
        <v>0</v>
      </c>
      <c r="AR190" s="161">
        <f t="shared" si="124"/>
        <v>0</v>
      </c>
      <c r="AS190" s="161">
        <f t="shared" si="124"/>
        <v>0</v>
      </c>
      <c r="AT190" s="161">
        <f t="shared" si="124"/>
        <v>100</v>
      </c>
      <c r="AU190" s="161">
        <f t="shared" si="124"/>
        <v>100</v>
      </c>
      <c r="AV190" s="162">
        <f t="shared" si="124"/>
        <v>0</v>
      </c>
      <c r="AW190" s="165"/>
      <c r="AX190" s="245"/>
      <c r="AY190" s="246"/>
    </row>
    <row r="191" spans="1:51" ht="12.75" customHeight="1" x14ac:dyDescent="0.25">
      <c r="A191" s="171">
        <v>1152</v>
      </c>
      <c r="B191" s="241">
        <v>183</v>
      </c>
      <c r="C191" s="242" t="s">
        <v>1436</v>
      </c>
      <c r="D191" s="156">
        <f t="shared" si="118"/>
        <v>1776.5</v>
      </c>
      <c r="E191" s="161">
        <v>1599.9</v>
      </c>
      <c r="F191" s="161">
        <v>0</v>
      </c>
      <c r="G191" s="161">
        <v>0</v>
      </c>
      <c r="H191" s="161">
        <v>0</v>
      </c>
      <c r="I191" s="161">
        <v>0</v>
      </c>
      <c r="J191" s="161">
        <v>0</v>
      </c>
      <c r="K191" s="161">
        <v>176.6</v>
      </c>
      <c r="L191" s="243">
        <v>0</v>
      </c>
      <c r="M191" s="172">
        <f t="shared" si="119"/>
        <v>1776.5</v>
      </c>
      <c r="N191" s="161">
        <v>1599.9</v>
      </c>
      <c r="O191" s="161">
        <v>0</v>
      </c>
      <c r="P191" s="161">
        <v>0</v>
      </c>
      <c r="Q191" s="161">
        <v>0</v>
      </c>
      <c r="R191" s="161">
        <v>0</v>
      </c>
      <c r="S191" s="161">
        <v>0</v>
      </c>
      <c r="T191" s="161">
        <v>176.6</v>
      </c>
      <c r="U191" s="243">
        <v>0</v>
      </c>
      <c r="V191" s="172">
        <f t="shared" si="120"/>
        <v>1736.8229000000001</v>
      </c>
      <c r="W191" s="161">
        <v>1560.8973000000001</v>
      </c>
      <c r="X191" s="161">
        <v>0</v>
      </c>
      <c r="Y191" s="161">
        <v>0</v>
      </c>
      <c r="Z191" s="161">
        <v>0</v>
      </c>
      <c r="AA191" s="161">
        <v>0</v>
      </c>
      <c r="AB191" s="161">
        <v>0</v>
      </c>
      <c r="AC191" s="161">
        <v>175.9256</v>
      </c>
      <c r="AD191" s="243">
        <v>0</v>
      </c>
      <c r="AE191" s="156">
        <f t="shared" si="123"/>
        <v>-39.677099999999882</v>
      </c>
      <c r="AF191" s="161">
        <f t="shared" si="123"/>
        <v>-39.002700000000004</v>
      </c>
      <c r="AG191" s="161">
        <f t="shared" si="123"/>
        <v>0</v>
      </c>
      <c r="AH191" s="161">
        <f t="shared" si="121"/>
        <v>0</v>
      </c>
      <c r="AI191" s="161">
        <f t="shared" si="121"/>
        <v>0</v>
      </c>
      <c r="AJ191" s="161">
        <f t="shared" si="121"/>
        <v>0</v>
      </c>
      <c r="AK191" s="161">
        <f t="shared" si="121"/>
        <v>0</v>
      </c>
      <c r="AL191" s="161">
        <f t="shared" si="121"/>
        <v>-0.67439999999999145</v>
      </c>
      <c r="AM191" s="162">
        <f t="shared" si="121"/>
        <v>0</v>
      </c>
      <c r="AN191" s="156">
        <f t="shared" si="124"/>
        <v>97.766557838446388</v>
      </c>
      <c r="AO191" s="161">
        <f t="shared" si="124"/>
        <v>97.562178886180391</v>
      </c>
      <c r="AP191" s="161">
        <f t="shared" si="124"/>
        <v>0</v>
      </c>
      <c r="AQ191" s="161">
        <f t="shared" si="122"/>
        <v>0</v>
      </c>
      <c r="AR191" s="161">
        <f t="shared" si="122"/>
        <v>0</v>
      </c>
      <c r="AS191" s="161">
        <f t="shared" si="122"/>
        <v>0</v>
      </c>
      <c r="AT191" s="161">
        <f t="shared" si="122"/>
        <v>0</v>
      </c>
      <c r="AU191" s="161">
        <f t="shared" si="122"/>
        <v>99.618120045300117</v>
      </c>
      <c r="AV191" s="162">
        <f t="shared" si="122"/>
        <v>0</v>
      </c>
      <c r="AW191" s="165"/>
      <c r="AX191" s="245"/>
      <c r="AY191" s="246"/>
    </row>
    <row r="192" spans="1:51" ht="12.75" customHeight="1" x14ac:dyDescent="0.25">
      <c r="A192" s="158"/>
      <c r="B192" s="241">
        <v>184</v>
      </c>
      <c r="C192" s="242"/>
      <c r="D192" s="160"/>
      <c r="E192" s="161"/>
      <c r="F192" s="161"/>
      <c r="G192" s="161"/>
      <c r="H192" s="161"/>
      <c r="I192" s="161"/>
      <c r="J192" s="161"/>
      <c r="K192" s="161"/>
      <c r="L192" s="243">
        <v>0</v>
      </c>
      <c r="M192" s="244"/>
      <c r="N192" s="161">
        <v>0</v>
      </c>
      <c r="O192" s="161"/>
      <c r="P192" s="161">
        <v>0</v>
      </c>
      <c r="Q192" s="161"/>
      <c r="R192" s="161"/>
      <c r="S192" s="161"/>
      <c r="T192" s="161"/>
      <c r="U192" s="243">
        <v>0</v>
      </c>
      <c r="V192" s="244"/>
      <c r="W192" s="161">
        <v>0</v>
      </c>
      <c r="X192" s="161"/>
      <c r="Y192" s="161">
        <v>0</v>
      </c>
      <c r="Z192" s="161"/>
      <c r="AA192" s="161"/>
      <c r="AB192" s="161"/>
      <c r="AC192" s="161"/>
      <c r="AD192" s="243"/>
      <c r="AE192" s="160"/>
      <c r="AF192" s="161"/>
      <c r="AG192" s="161"/>
      <c r="AH192" s="161"/>
      <c r="AI192" s="161"/>
      <c r="AJ192" s="161"/>
      <c r="AK192" s="161"/>
      <c r="AL192" s="161"/>
      <c r="AM192" s="162"/>
      <c r="AN192" s="160"/>
      <c r="AO192" s="161"/>
      <c r="AP192" s="161"/>
      <c r="AQ192" s="161"/>
      <c r="AR192" s="161"/>
      <c r="AS192" s="161"/>
      <c r="AT192" s="161"/>
      <c r="AU192" s="161"/>
      <c r="AV192" s="162"/>
      <c r="AW192" s="165"/>
      <c r="AX192" s="245"/>
      <c r="AY192" s="246"/>
    </row>
    <row r="193" spans="1:51" ht="17.25" customHeight="1" x14ac:dyDescent="0.25">
      <c r="A193" s="158"/>
      <c r="B193" s="241">
        <v>185</v>
      </c>
      <c r="C193" s="239" t="s">
        <v>1437</v>
      </c>
      <c r="D193" s="156">
        <f>D194+D195</f>
        <v>228509.99999999997</v>
      </c>
      <c r="E193" s="153">
        <f t="shared" ref="E193:L193" si="125">E194+E195</f>
        <v>189890.40000000002</v>
      </c>
      <c r="F193" s="153">
        <f t="shared" si="125"/>
        <v>0</v>
      </c>
      <c r="G193" s="153">
        <f t="shared" si="125"/>
        <v>5332.5</v>
      </c>
      <c r="H193" s="153">
        <f t="shared" si="125"/>
        <v>4385.5999999999995</v>
      </c>
      <c r="I193" s="153">
        <f t="shared" si="125"/>
        <v>0</v>
      </c>
      <c r="J193" s="153">
        <f t="shared" si="125"/>
        <v>6558.1999999999989</v>
      </c>
      <c r="K193" s="153">
        <f t="shared" si="125"/>
        <v>20932.5</v>
      </c>
      <c r="L193" s="240">
        <f t="shared" si="125"/>
        <v>1410.8</v>
      </c>
      <c r="M193" s="172">
        <f>M194+M195</f>
        <v>231150.5</v>
      </c>
      <c r="N193" s="153">
        <f t="shared" ref="N193:U193" si="126">N194+N195</f>
        <v>190986.5</v>
      </c>
      <c r="O193" s="153">
        <f t="shared" si="126"/>
        <v>0</v>
      </c>
      <c r="P193" s="153">
        <f t="shared" si="126"/>
        <v>5332.5</v>
      </c>
      <c r="Q193" s="153">
        <f t="shared" si="126"/>
        <v>4385.5999999999995</v>
      </c>
      <c r="R193" s="153">
        <f t="shared" si="126"/>
        <v>0</v>
      </c>
      <c r="S193" s="153">
        <f t="shared" si="126"/>
        <v>6558.1999999999989</v>
      </c>
      <c r="T193" s="153">
        <f t="shared" si="126"/>
        <v>20932.5</v>
      </c>
      <c r="U193" s="240">
        <f t="shared" si="126"/>
        <v>2955.2</v>
      </c>
      <c r="V193" s="172">
        <f>V194+V195</f>
        <v>220210.25770000002</v>
      </c>
      <c r="W193" s="153">
        <f t="shared" ref="W193:AD193" si="127">W194+W195</f>
        <v>181768.0166</v>
      </c>
      <c r="X193" s="153">
        <f t="shared" si="127"/>
        <v>0</v>
      </c>
      <c r="Y193" s="153">
        <f t="shared" si="127"/>
        <v>5332.5</v>
      </c>
      <c r="Z193" s="153">
        <f t="shared" si="127"/>
        <v>4018.0151999999998</v>
      </c>
      <c r="AA193" s="153">
        <f t="shared" si="127"/>
        <v>0</v>
      </c>
      <c r="AB193" s="153">
        <f t="shared" si="127"/>
        <v>6480.2506999999987</v>
      </c>
      <c r="AC193" s="153">
        <f t="shared" si="127"/>
        <v>20601.375200000002</v>
      </c>
      <c r="AD193" s="240">
        <f t="shared" si="127"/>
        <v>2010.1</v>
      </c>
      <c r="AE193" s="156">
        <f t="shared" ref="AE193:AM224" si="128">V193-M193</f>
        <v>-10940.242299999984</v>
      </c>
      <c r="AF193" s="153">
        <f t="shared" si="128"/>
        <v>-9218.4833999999973</v>
      </c>
      <c r="AG193" s="153">
        <f t="shared" si="128"/>
        <v>0</v>
      </c>
      <c r="AH193" s="153">
        <f t="shared" si="128"/>
        <v>0</v>
      </c>
      <c r="AI193" s="153">
        <f t="shared" si="128"/>
        <v>-367.58479999999963</v>
      </c>
      <c r="AJ193" s="153">
        <f t="shared" si="128"/>
        <v>0</v>
      </c>
      <c r="AK193" s="153">
        <f t="shared" si="128"/>
        <v>-77.949300000000221</v>
      </c>
      <c r="AL193" s="153">
        <f t="shared" si="128"/>
        <v>-331.12479999999778</v>
      </c>
      <c r="AM193" s="154">
        <f t="shared" si="128"/>
        <v>-945.09999999999991</v>
      </c>
      <c r="AN193" s="156">
        <f t="shared" ref="AN193:AV224" si="129">IF(M193=0,0,V193/M193*100)</f>
        <v>95.26704796225836</v>
      </c>
      <c r="AO193" s="153">
        <f t="shared" si="129"/>
        <v>95.173227741227777</v>
      </c>
      <c r="AP193" s="153">
        <f t="shared" si="129"/>
        <v>0</v>
      </c>
      <c r="AQ193" s="153">
        <f t="shared" si="129"/>
        <v>100</v>
      </c>
      <c r="AR193" s="153">
        <f t="shared" si="129"/>
        <v>91.618369208318143</v>
      </c>
      <c r="AS193" s="153">
        <f t="shared" si="129"/>
        <v>0</v>
      </c>
      <c r="AT193" s="153">
        <f t="shared" si="129"/>
        <v>98.81142234149614</v>
      </c>
      <c r="AU193" s="153">
        <f t="shared" si="129"/>
        <v>98.418130658067611</v>
      </c>
      <c r="AV193" s="154">
        <f t="shared" si="129"/>
        <v>68.019085002707087</v>
      </c>
      <c r="AW193" s="147"/>
      <c r="AX193" s="245"/>
      <c r="AY193" s="246"/>
    </row>
    <row r="194" spans="1:51" s="170" customFormat="1" ht="15" customHeight="1" x14ac:dyDescent="0.2">
      <c r="A194" s="158"/>
      <c r="B194" s="241">
        <v>186</v>
      </c>
      <c r="C194" s="239" t="s">
        <v>1287</v>
      </c>
      <c r="D194" s="156">
        <f>D196</f>
        <v>138021.99999999997</v>
      </c>
      <c r="E194" s="153">
        <f t="shared" ref="E194:L194" si="130">E196</f>
        <v>119933.7</v>
      </c>
      <c r="F194" s="153">
        <f t="shared" si="130"/>
        <v>0</v>
      </c>
      <c r="G194" s="153">
        <f t="shared" si="130"/>
        <v>0</v>
      </c>
      <c r="H194" s="153">
        <f t="shared" si="130"/>
        <v>4106.7</v>
      </c>
      <c r="I194" s="153">
        <f t="shared" si="130"/>
        <v>0</v>
      </c>
      <c r="J194" s="153">
        <f t="shared" si="130"/>
        <v>0</v>
      </c>
      <c r="K194" s="153">
        <f t="shared" si="130"/>
        <v>12570.8</v>
      </c>
      <c r="L194" s="240">
        <f t="shared" si="130"/>
        <v>1410.8</v>
      </c>
      <c r="M194" s="172">
        <f>M196</f>
        <v>140662.5</v>
      </c>
      <c r="N194" s="153">
        <f t="shared" ref="N194:U194" si="131">N196</f>
        <v>121029.8</v>
      </c>
      <c r="O194" s="153">
        <f t="shared" si="131"/>
        <v>0</v>
      </c>
      <c r="P194" s="153">
        <f t="shared" si="131"/>
        <v>0</v>
      </c>
      <c r="Q194" s="153">
        <f t="shared" si="131"/>
        <v>4106.7</v>
      </c>
      <c r="R194" s="153">
        <f t="shared" si="131"/>
        <v>0</v>
      </c>
      <c r="S194" s="153">
        <f t="shared" si="131"/>
        <v>0</v>
      </c>
      <c r="T194" s="153">
        <f t="shared" si="131"/>
        <v>12570.8</v>
      </c>
      <c r="U194" s="240">
        <f t="shared" si="131"/>
        <v>2955.2</v>
      </c>
      <c r="V194" s="172">
        <f>V196</f>
        <v>135122.0759</v>
      </c>
      <c r="W194" s="153">
        <f t="shared" ref="W194:AD194" si="132">W196</f>
        <v>117053.43489999999</v>
      </c>
      <c r="X194" s="153">
        <f t="shared" si="132"/>
        <v>0</v>
      </c>
      <c r="Y194" s="153">
        <f t="shared" si="132"/>
        <v>0</v>
      </c>
      <c r="Z194" s="153">
        <f t="shared" si="132"/>
        <v>3791.1884</v>
      </c>
      <c r="AA194" s="153">
        <f t="shared" si="132"/>
        <v>0</v>
      </c>
      <c r="AB194" s="153">
        <f t="shared" si="132"/>
        <v>0</v>
      </c>
      <c r="AC194" s="153">
        <f t="shared" si="132"/>
        <v>12267.3526</v>
      </c>
      <c r="AD194" s="240">
        <f t="shared" si="132"/>
        <v>2010.1</v>
      </c>
      <c r="AE194" s="156">
        <f t="shared" si="128"/>
        <v>-5540.4241000000038</v>
      </c>
      <c r="AF194" s="153">
        <f t="shared" si="128"/>
        <v>-3976.36510000001</v>
      </c>
      <c r="AG194" s="153">
        <f t="shared" si="128"/>
        <v>0</v>
      </c>
      <c r="AH194" s="153">
        <f t="shared" si="128"/>
        <v>0</v>
      </c>
      <c r="AI194" s="153">
        <f t="shared" si="128"/>
        <v>-315.51159999999982</v>
      </c>
      <c r="AJ194" s="153">
        <f t="shared" si="128"/>
        <v>0</v>
      </c>
      <c r="AK194" s="153">
        <f t="shared" si="128"/>
        <v>0</v>
      </c>
      <c r="AL194" s="153">
        <f t="shared" si="128"/>
        <v>-303.44739999999911</v>
      </c>
      <c r="AM194" s="154">
        <f t="shared" si="128"/>
        <v>-945.09999999999991</v>
      </c>
      <c r="AN194" s="156">
        <f t="shared" si="129"/>
        <v>96.061193210699372</v>
      </c>
      <c r="AO194" s="153">
        <f t="shared" si="129"/>
        <v>96.714556993401615</v>
      </c>
      <c r="AP194" s="153">
        <f t="shared" si="129"/>
        <v>0</v>
      </c>
      <c r="AQ194" s="153">
        <f t="shared" si="129"/>
        <v>0</v>
      </c>
      <c r="AR194" s="153">
        <f t="shared" si="129"/>
        <v>92.317150023132939</v>
      </c>
      <c r="AS194" s="153">
        <f t="shared" si="129"/>
        <v>0</v>
      </c>
      <c r="AT194" s="153">
        <f t="shared" si="129"/>
        <v>0</v>
      </c>
      <c r="AU194" s="153">
        <f t="shared" si="129"/>
        <v>97.586093168294781</v>
      </c>
      <c r="AV194" s="154">
        <f t="shared" si="129"/>
        <v>68.019085002707087</v>
      </c>
      <c r="AW194" s="147"/>
      <c r="AX194" s="245"/>
      <c r="AY194" s="246"/>
    </row>
    <row r="195" spans="1:51" s="170" customFormat="1" ht="17.25" customHeight="1" x14ac:dyDescent="0.2">
      <c r="A195" s="158"/>
      <c r="B195" s="241">
        <v>187</v>
      </c>
      <c r="C195" s="239" t="s">
        <v>1288</v>
      </c>
      <c r="D195" s="156">
        <f>SUM(D197:D224)</f>
        <v>90488</v>
      </c>
      <c r="E195" s="153">
        <f t="shared" ref="E195:L195" si="133">SUM(E197:E224)</f>
        <v>69956.700000000012</v>
      </c>
      <c r="F195" s="153">
        <f t="shared" si="133"/>
        <v>0</v>
      </c>
      <c r="G195" s="153">
        <f t="shared" si="133"/>
        <v>5332.5</v>
      </c>
      <c r="H195" s="153">
        <f t="shared" si="133"/>
        <v>278.89999999999998</v>
      </c>
      <c r="I195" s="153">
        <f t="shared" si="133"/>
        <v>0</v>
      </c>
      <c r="J195" s="153">
        <f t="shared" si="133"/>
        <v>6558.1999999999989</v>
      </c>
      <c r="K195" s="153">
        <f t="shared" si="133"/>
        <v>8361.6999999999989</v>
      </c>
      <c r="L195" s="240">
        <f t="shared" si="133"/>
        <v>0</v>
      </c>
      <c r="M195" s="172">
        <f>SUM(M197:M224)</f>
        <v>90488</v>
      </c>
      <c r="N195" s="153">
        <f t="shared" ref="N195:U195" si="134">SUM(N197:N224)</f>
        <v>69956.700000000012</v>
      </c>
      <c r="O195" s="153">
        <f t="shared" si="134"/>
        <v>0</v>
      </c>
      <c r="P195" s="153">
        <f t="shared" si="134"/>
        <v>5332.5</v>
      </c>
      <c r="Q195" s="153">
        <f t="shared" si="134"/>
        <v>278.89999999999998</v>
      </c>
      <c r="R195" s="153">
        <f t="shared" si="134"/>
        <v>0</v>
      </c>
      <c r="S195" s="153">
        <f t="shared" si="134"/>
        <v>6558.1999999999989</v>
      </c>
      <c r="T195" s="153">
        <f t="shared" si="134"/>
        <v>8361.6999999999989</v>
      </c>
      <c r="U195" s="240">
        <f t="shared" si="134"/>
        <v>0</v>
      </c>
      <c r="V195" s="172">
        <f>SUM(V197:V224)</f>
        <v>85088.181800000006</v>
      </c>
      <c r="W195" s="153">
        <f t="shared" ref="W195:AD195" si="135">SUM(W197:W224)</f>
        <v>64714.581700000002</v>
      </c>
      <c r="X195" s="153">
        <f t="shared" si="135"/>
        <v>0</v>
      </c>
      <c r="Y195" s="153">
        <f t="shared" si="135"/>
        <v>5332.5</v>
      </c>
      <c r="Z195" s="153">
        <f t="shared" si="135"/>
        <v>226.82679999999999</v>
      </c>
      <c r="AA195" s="153">
        <f t="shared" si="135"/>
        <v>0</v>
      </c>
      <c r="AB195" s="153">
        <f t="shared" si="135"/>
        <v>6480.2506999999987</v>
      </c>
      <c r="AC195" s="153">
        <f t="shared" si="135"/>
        <v>8334.0226000000002</v>
      </c>
      <c r="AD195" s="240">
        <f t="shared" si="135"/>
        <v>0</v>
      </c>
      <c r="AE195" s="156">
        <f t="shared" si="128"/>
        <v>-5399.8181999999942</v>
      </c>
      <c r="AF195" s="153">
        <f t="shared" si="128"/>
        <v>-5242.1183000000092</v>
      </c>
      <c r="AG195" s="153">
        <f t="shared" si="128"/>
        <v>0</v>
      </c>
      <c r="AH195" s="153">
        <f t="shared" si="128"/>
        <v>0</v>
      </c>
      <c r="AI195" s="153">
        <f t="shared" si="128"/>
        <v>-52.073199999999986</v>
      </c>
      <c r="AJ195" s="153">
        <f t="shared" si="128"/>
        <v>0</v>
      </c>
      <c r="AK195" s="153">
        <f t="shared" si="128"/>
        <v>-77.949300000000221</v>
      </c>
      <c r="AL195" s="153">
        <f t="shared" si="128"/>
        <v>-27.67739999999867</v>
      </c>
      <c r="AM195" s="154">
        <f t="shared" si="128"/>
        <v>0</v>
      </c>
      <c r="AN195" s="156">
        <f t="shared" si="129"/>
        <v>94.032558792326057</v>
      </c>
      <c r="AO195" s="153">
        <f t="shared" si="129"/>
        <v>92.50662438336856</v>
      </c>
      <c r="AP195" s="153">
        <f t="shared" si="129"/>
        <v>0</v>
      </c>
      <c r="AQ195" s="153">
        <f t="shared" si="129"/>
        <v>100</v>
      </c>
      <c r="AR195" s="153">
        <f t="shared" si="129"/>
        <v>81.329078522768015</v>
      </c>
      <c r="AS195" s="153">
        <f t="shared" si="129"/>
        <v>0</v>
      </c>
      <c r="AT195" s="153">
        <f t="shared" si="129"/>
        <v>98.81142234149614</v>
      </c>
      <c r="AU195" s="153">
        <f t="shared" si="129"/>
        <v>99.668997931042753</v>
      </c>
      <c r="AV195" s="154">
        <f t="shared" si="129"/>
        <v>0</v>
      </c>
      <c r="AW195" s="147"/>
      <c r="AX195" s="245"/>
      <c r="AY195" s="246"/>
    </row>
    <row r="196" spans="1:51" ht="12.75" customHeight="1" x14ac:dyDescent="0.25">
      <c r="A196" s="171">
        <v>1153</v>
      </c>
      <c r="B196" s="241">
        <v>188</v>
      </c>
      <c r="C196" s="242" t="s">
        <v>1313</v>
      </c>
      <c r="D196" s="156">
        <f t="shared" ref="D196:D224" si="136">SUM(E196:L196)</f>
        <v>138021.99999999997</v>
      </c>
      <c r="E196" s="161">
        <v>119933.7</v>
      </c>
      <c r="F196" s="161">
        <v>0</v>
      </c>
      <c r="G196" s="161">
        <v>0</v>
      </c>
      <c r="H196" s="161">
        <v>4106.7</v>
      </c>
      <c r="I196" s="161">
        <v>0</v>
      </c>
      <c r="J196" s="161">
        <v>0</v>
      </c>
      <c r="K196" s="161">
        <v>12570.8</v>
      </c>
      <c r="L196" s="243">
        <v>1410.8</v>
      </c>
      <c r="M196" s="172">
        <f t="shared" ref="M196:M224" si="137">SUM(N196:U196)</f>
        <v>140662.5</v>
      </c>
      <c r="N196" s="161">
        <v>121029.8</v>
      </c>
      <c r="O196" s="161">
        <v>0</v>
      </c>
      <c r="P196" s="161">
        <v>0</v>
      </c>
      <c r="Q196" s="161">
        <v>4106.7</v>
      </c>
      <c r="R196" s="161">
        <v>0</v>
      </c>
      <c r="S196" s="161">
        <v>0</v>
      </c>
      <c r="T196" s="161">
        <v>12570.8</v>
      </c>
      <c r="U196" s="243">
        <v>2955.2</v>
      </c>
      <c r="V196" s="172">
        <f t="shared" ref="V196:V224" si="138">SUM(W196:AD196)</f>
        <v>135122.0759</v>
      </c>
      <c r="W196" s="161">
        <v>117053.43489999999</v>
      </c>
      <c r="X196" s="161">
        <v>0</v>
      </c>
      <c r="Y196" s="161">
        <v>0</v>
      </c>
      <c r="Z196" s="161">
        <v>3791.1884</v>
      </c>
      <c r="AA196" s="161">
        <v>0</v>
      </c>
      <c r="AB196" s="161">
        <v>0</v>
      </c>
      <c r="AC196" s="161">
        <v>12267.3526</v>
      </c>
      <c r="AD196" s="243">
        <v>2010.1</v>
      </c>
      <c r="AE196" s="156">
        <f t="shared" si="128"/>
        <v>-5540.4241000000038</v>
      </c>
      <c r="AF196" s="161">
        <f t="shared" si="128"/>
        <v>-3976.36510000001</v>
      </c>
      <c r="AG196" s="161">
        <f t="shared" si="128"/>
        <v>0</v>
      </c>
      <c r="AH196" s="161">
        <f t="shared" si="128"/>
        <v>0</v>
      </c>
      <c r="AI196" s="161">
        <f t="shared" si="128"/>
        <v>-315.51159999999982</v>
      </c>
      <c r="AJ196" s="161">
        <f t="shared" si="128"/>
        <v>0</v>
      </c>
      <c r="AK196" s="161">
        <f t="shared" si="128"/>
        <v>0</v>
      </c>
      <c r="AL196" s="161">
        <f t="shared" si="128"/>
        <v>-303.44739999999911</v>
      </c>
      <c r="AM196" s="162">
        <f t="shared" si="128"/>
        <v>-945.09999999999991</v>
      </c>
      <c r="AN196" s="156">
        <f t="shared" si="129"/>
        <v>96.061193210699372</v>
      </c>
      <c r="AO196" s="161">
        <f t="shared" si="129"/>
        <v>96.714556993401615</v>
      </c>
      <c r="AP196" s="161">
        <f t="shared" si="129"/>
        <v>0</v>
      </c>
      <c r="AQ196" s="161">
        <f t="shared" si="129"/>
        <v>0</v>
      </c>
      <c r="AR196" s="161">
        <f t="shared" si="129"/>
        <v>92.317150023132939</v>
      </c>
      <c r="AS196" s="161">
        <f t="shared" si="129"/>
        <v>0</v>
      </c>
      <c r="AT196" s="161">
        <f t="shared" si="129"/>
        <v>0</v>
      </c>
      <c r="AU196" s="161">
        <f t="shared" si="129"/>
        <v>97.586093168294781</v>
      </c>
      <c r="AV196" s="162">
        <f t="shared" si="129"/>
        <v>68.019085002707087</v>
      </c>
      <c r="AW196" s="165"/>
      <c r="AX196" s="245"/>
      <c r="AY196" s="246"/>
    </row>
    <row r="197" spans="1:51" ht="12.75" customHeight="1" x14ac:dyDescent="0.25">
      <c r="A197" s="171">
        <v>1154</v>
      </c>
      <c r="B197" s="241">
        <v>189</v>
      </c>
      <c r="C197" s="242" t="s">
        <v>1438</v>
      </c>
      <c r="D197" s="156">
        <f t="shared" si="136"/>
        <v>2944.6000000000004</v>
      </c>
      <c r="E197" s="161">
        <v>2619.8000000000002</v>
      </c>
      <c r="F197" s="161">
        <v>0</v>
      </c>
      <c r="G197" s="161">
        <v>0</v>
      </c>
      <c r="H197" s="161">
        <v>0</v>
      </c>
      <c r="I197" s="161">
        <v>0</v>
      </c>
      <c r="J197" s="161">
        <v>115</v>
      </c>
      <c r="K197" s="161">
        <v>209.8</v>
      </c>
      <c r="L197" s="243">
        <v>0</v>
      </c>
      <c r="M197" s="172">
        <f t="shared" si="137"/>
        <v>2944.6000000000004</v>
      </c>
      <c r="N197" s="161">
        <v>2619.8000000000002</v>
      </c>
      <c r="O197" s="161">
        <v>0</v>
      </c>
      <c r="P197" s="161">
        <v>0</v>
      </c>
      <c r="Q197" s="161">
        <v>0</v>
      </c>
      <c r="R197" s="161">
        <v>0</v>
      </c>
      <c r="S197" s="161">
        <v>115</v>
      </c>
      <c r="T197" s="161">
        <v>209.8</v>
      </c>
      <c r="U197" s="243">
        <v>0</v>
      </c>
      <c r="V197" s="172">
        <f t="shared" si="138"/>
        <v>2891.7428</v>
      </c>
      <c r="W197" s="161">
        <v>2576.5444000000002</v>
      </c>
      <c r="X197" s="161">
        <v>0</v>
      </c>
      <c r="Y197" s="161">
        <v>0</v>
      </c>
      <c r="Z197" s="161">
        <v>0</v>
      </c>
      <c r="AA197" s="161">
        <v>0</v>
      </c>
      <c r="AB197" s="161">
        <v>114.9984</v>
      </c>
      <c r="AC197" s="161">
        <v>200.2</v>
      </c>
      <c r="AD197" s="243">
        <v>0</v>
      </c>
      <c r="AE197" s="156">
        <f t="shared" si="128"/>
        <v>-52.857200000000375</v>
      </c>
      <c r="AF197" s="161">
        <f t="shared" si="128"/>
        <v>-43.255599999999959</v>
      </c>
      <c r="AG197" s="161">
        <f t="shared" si="128"/>
        <v>0</v>
      </c>
      <c r="AH197" s="161">
        <f t="shared" si="128"/>
        <v>0</v>
      </c>
      <c r="AI197" s="161">
        <f t="shared" si="128"/>
        <v>0</v>
      </c>
      <c r="AJ197" s="161">
        <f t="shared" si="128"/>
        <v>0</v>
      </c>
      <c r="AK197" s="161">
        <f t="shared" si="128"/>
        <v>-1.5999999999962711E-3</v>
      </c>
      <c r="AL197" s="161">
        <f t="shared" si="128"/>
        <v>-9.6000000000000227</v>
      </c>
      <c r="AM197" s="162">
        <f t="shared" si="128"/>
        <v>0</v>
      </c>
      <c r="AN197" s="156">
        <f t="shared" si="129"/>
        <v>98.204944644433866</v>
      </c>
      <c r="AO197" s="161">
        <f t="shared" si="129"/>
        <v>98.3488968623559</v>
      </c>
      <c r="AP197" s="161">
        <f t="shared" si="129"/>
        <v>0</v>
      </c>
      <c r="AQ197" s="161">
        <f t="shared" si="129"/>
        <v>0</v>
      </c>
      <c r="AR197" s="161">
        <f t="shared" si="129"/>
        <v>0</v>
      </c>
      <c r="AS197" s="161">
        <f t="shared" si="129"/>
        <v>0</v>
      </c>
      <c r="AT197" s="161">
        <f t="shared" si="129"/>
        <v>99.99860869565218</v>
      </c>
      <c r="AU197" s="161">
        <f t="shared" si="129"/>
        <v>95.424213536701615</v>
      </c>
      <c r="AV197" s="162">
        <f t="shared" si="129"/>
        <v>0</v>
      </c>
      <c r="AW197" s="165"/>
      <c r="AX197" s="245"/>
      <c r="AY197" s="246"/>
    </row>
    <row r="198" spans="1:51" ht="12.75" customHeight="1" x14ac:dyDescent="0.25">
      <c r="A198" s="171">
        <v>1155</v>
      </c>
      <c r="B198" s="241">
        <v>190</v>
      </c>
      <c r="C198" s="242" t="s">
        <v>1439</v>
      </c>
      <c r="D198" s="156">
        <f t="shared" si="136"/>
        <v>4251.3</v>
      </c>
      <c r="E198" s="161">
        <v>3797</v>
      </c>
      <c r="F198" s="161">
        <v>0</v>
      </c>
      <c r="G198" s="161">
        <v>0</v>
      </c>
      <c r="H198" s="161">
        <v>0</v>
      </c>
      <c r="I198" s="161">
        <v>0</v>
      </c>
      <c r="J198" s="161">
        <v>77.2</v>
      </c>
      <c r="K198" s="161">
        <v>377.1</v>
      </c>
      <c r="L198" s="243">
        <v>0</v>
      </c>
      <c r="M198" s="172">
        <f t="shared" si="137"/>
        <v>4251.3</v>
      </c>
      <c r="N198" s="161">
        <v>3797</v>
      </c>
      <c r="O198" s="161">
        <v>0</v>
      </c>
      <c r="P198" s="161">
        <v>0</v>
      </c>
      <c r="Q198" s="161">
        <v>0</v>
      </c>
      <c r="R198" s="161">
        <v>0</v>
      </c>
      <c r="S198" s="161">
        <v>77.2</v>
      </c>
      <c r="T198" s="161">
        <v>377.1</v>
      </c>
      <c r="U198" s="243">
        <v>0</v>
      </c>
      <c r="V198" s="172">
        <f t="shared" si="138"/>
        <v>3866.3597</v>
      </c>
      <c r="W198" s="161">
        <v>3412.5091000000002</v>
      </c>
      <c r="X198" s="161">
        <v>0</v>
      </c>
      <c r="Y198" s="161">
        <v>0</v>
      </c>
      <c r="Z198" s="161">
        <v>0</v>
      </c>
      <c r="AA198" s="161">
        <v>0</v>
      </c>
      <c r="AB198" s="161">
        <v>77</v>
      </c>
      <c r="AC198" s="161">
        <v>376.85059999999999</v>
      </c>
      <c r="AD198" s="243">
        <v>0</v>
      </c>
      <c r="AE198" s="156">
        <f t="shared" si="128"/>
        <v>-384.94030000000021</v>
      </c>
      <c r="AF198" s="161">
        <f t="shared" si="128"/>
        <v>-384.49089999999978</v>
      </c>
      <c r="AG198" s="161">
        <f t="shared" si="128"/>
        <v>0</v>
      </c>
      <c r="AH198" s="161">
        <f t="shared" si="128"/>
        <v>0</v>
      </c>
      <c r="AI198" s="161">
        <f t="shared" si="128"/>
        <v>0</v>
      </c>
      <c r="AJ198" s="161">
        <f t="shared" si="128"/>
        <v>0</v>
      </c>
      <c r="AK198" s="161">
        <f t="shared" si="128"/>
        <v>-0.20000000000000284</v>
      </c>
      <c r="AL198" s="161">
        <f t="shared" si="128"/>
        <v>-0.24940000000003693</v>
      </c>
      <c r="AM198" s="162">
        <f t="shared" si="128"/>
        <v>0</v>
      </c>
      <c r="AN198" s="156">
        <f t="shared" si="129"/>
        <v>90.945350833862577</v>
      </c>
      <c r="AO198" s="161">
        <f t="shared" si="129"/>
        <v>89.873824071635511</v>
      </c>
      <c r="AP198" s="161">
        <f t="shared" si="129"/>
        <v>0</v>
      </c>
      <c r="AQ198" s="161">
        <f t="shared" si="129"/>
        <v>0</v>
      </c>
      <c r="AR198" s="161">
        <f t="shared" si="129"/>
        <v>0</v>
      </c>
      <c r="AS198" s="161">
        <f t="shared" si="129"/>
        <v>0</v>
      </c>
      <c r="AT198" s="161">
        <f t="shared" si="129"/>
        <v>99.740932642487053</v>
      </c>
      <c r="AU198" s="161">
        <f t="shared" si="129"/>
        <v>99.933863696632187</v>
      </c>
      <c r="AV198" s="162">
        <f t="shared" si="129"/>
        <v>0</v>
      </c>
      <c r="AW198" s="165"/>
      <c r="AX198" s="245"/>
      <c r="AY198" s="246"/>
    </row>
    <row r="199" spans="1:51" ht="12.75" customHeight="1" x14ac:dyDescent="0.25">
      <c r="A199" s="171">
        <v>1156</v>
      </c>
      <c r="B199" s="241">
        <v>191</v>
      </c>
      <c r="C199" s="242" t="s">
        <v>1440</v>
      </c>
      <c r="D199" s="156">
        <f t="shared" si="136"/>
        <v>1273</v>
      </c>
      <c r="E199" s="161">
        <v>1000.4</v>
      </c>
      <c r="F199" s="161">
        <v>0</v>
      </c>
      <c r="G199" s="161">
        <v>0</v>
      </c>
      <c r="H199" s="161">
        <v>54.5</v>
      </c>
      <c r="I199" s="161">
        <v>0</v>
      </c>
      <c r="J199" s="161">
        <v>100</v>
      </c>
      <c r="K199" s="161">
        <v>118.1</v>
      </c>
      <c r="L199" s="243">
        <v>0</v>
      </c>
      <c r="M199" s="172">
        <f t="shared" si="137"/>
        <v>1273</v>
      </c>
      <c r="N199" s="161">
        <v>1000.4</v>
      </c>
      <c r="O199" s="161">
        <v>0</v>
      </c>
      <c r="P199" s="161">
        <v>0</v>
      </c>
      <c r="Q199" s="161">
        <v>54.5</v>
      </c>
      <c r="R199" s="161">
        <v>0</v>
      </c>
      <c r="S199" s="161">
        <v>100</v>
      </c>
      <c r="T199" s="161">
        <v>118.1</v>
      </c>
      <c r="U199" s="243">
        <v>0</v>
      </c>
      <c r="V199" s="172">
        <f t="shared" si="138"/>
        <v>1262.3592999999998</v>
      </c>
      <c r="W199" s="161">
        <v>1000.4</v>
      </c>
      <c r="X199" s="161">
        <v>0</v>
      </c>
      <c r="Y199" s="161">
        <v>0</v>
      </c>
      <c r="Z199" s="161">
        <v>43.999299999999998</v>
      </c>
      <c r="AA199" s="161">
        <v>0</v>
      </c>
      <c r="AB199" s="161">
        <v>99.86</v>
      </c>
      <c r="AC199" s="161">
        <v>118.1</v>
      </c>
      <c r="AD199" s="243">
        <v>0</v>
      </c>
      <c r="AE199" s="156">
        <f t="shared" si="128"/>
        <v>-10.640700000000152</v>
      </c>
      <c r="AF199" s="161">
        <f t="shared" si="128"/>
        <v>0</v>
      </c>
      <c r="AG199" s="161">
        <f t="shared" si="128"/>
        <v>0</v>
      </c>
      <c r="AH199" s="161">
        <f t="shared" si="128"/>
        <v>0</v>
      </c>
      <c r="AI199" s="161">
        <f t="shared" si="128"/>
        <v>-10.500700000000002</v>
      </c>
      <c r="AJ199" s="161">
        <f t="shared" si="128"/>
        <v>0</v>
      </c>
      <c r="AK199" s="161">
        <f t="shared" si="128"/>
        <v>-0.14000000000000057</v>
      </c>
      <c r="AL199" s="161">
        <f t="shared" si="128"/>
        <v>0</v>
      </c>
      <c r="AM199" s="162">
        <f t="shared" si="128"/>
        <v>0</v>
      </c>
      <c r="AN199" s="156">
        <f t="shared" si="129"/>
        <v>99.164124116260794</v>
      </c>
      <c r="AO199" s="161">
        <f t="shared" si="129"/>
        <v>100</v>
      </c>
      <c r="AP199" s="161">
        <f t="shared" si="129"/>
        <v>0</v>
      </c>
      <c r="AQ199" s="161">
        <f t="shared" si="129"/>
        <v>0</v>
      </c>
      <c r="AR199" s="161">
        <f t="shared" si="129"/>
        <v>80.732660550458718</v>
      </c>
      <c r="AS199" s="161">
        <f t="shared" si="129"/>
        <v>0</v>
      </c>
      <c r="AT199" s="161">
        <f t="shared" si="129"/>
        <v>99.86</v>
      </c>
      <c r="AU199" s="161">
        <f t="shared" si="129"/>
        <v>100</v>
      </c>
      <c r="AV199" s="162">
        <f t="shared" si="129"/>
        <v>0</v>
      </c>
      <c r="AW199" s="165"/>
      <c r="AX199" s="245"/>
      <c r="AY199" s="246"/>
    </row>
    <row r="200" spans="1:51" ht="12.75" customHeight="1" x14ac:dyDescent="0.25">
      <c r="A200" s="171">
        <v>1157</v>
      </c>
      <c r="B200" s="241">
        <v>192</v>
      </c>
      <c r="C200" s="242" t="s">
        <v>1441</v>
      </c>
      <c r="D200" s="156">
        <f t="shared" si="136"/>
        <v>1350.7</v>
      </c>
      <c r="E200" s="161">
        <v>1135.5</v>
      </c>
      <c r="F200" s="161">
        <v>0</v>
      </c>
      <c r="G200" s="161">
        <v>0</v>
      </c>
      <c r="H200" s="161">
        <v>0</v>
      </c>
      <c r="I200" s="161">
        <v>0</v>
      </c>
      <c r="J200" s="161">
        <v>100</v>
      </c>
      <c r="K200" s="161">
        <v>115.2</v>
      </c>
      <c r="L200" s="243">
        <v>0</v>
      </c>
      <c r="M200" s="172">
        <f t="shared" si="137"/>
        <v>1350.7</v>
      </c>
      <c r="N200" s="161">
        <v>1135.5</v>
      </c>
      <c r="O200" s="161">
        <v>0</v>
      </c>
      <c r="P200" s="161">
        <v>0</v>
      </c>
      <c r="Q200" s="161">
        <v>0</v>
      </c>
      <c r="R200" s="161">
        <v>0</v>
      </c>
      <c r="S200" s="161">
        <v>100</v>
      </c>
      <c r="T200" s="161">
        <v>115.2</v>
      </c>
      <c r="U200" s="243">
        <v>0</v>
      </c>
      <c r="V200" s="172">
        <f t="shared" si="138"/>
        <v>1350.7</v>
      </c>
      <c r="W200" s="161">
        <v>1135.5</v>
      </c>
      <c r="X200" s="161">
        <v>0</v>
      </c>
      <c r="Y200" s="161">
        <v>0</v>
      </c>
      <c r="Z200" s="161">
        <v>0</v>
      </c>
      <c r="AA200" s="161">
        <v>0</v>
      </c>
      <c r="AB200" s="161">
        <v>100</v>
      </c>
      <c r="AC200" s="161">
        <v>115.2</v>
      </c>
      <c r="AD200" s="243">
        <v>0</v>
      </c>
      <c r="AE200" s="156">
        <f t="shared" si="128"/>
        <v>0</v>
      </c>
      <c r="AF200" s="161">
        <f t="shared" si="128"/>
        <v>0</v>
      </c>
      <c r="AG200" s="161">
        <f t="shared" si="128"/>
        <v>0</v>
      </c>
      <c r="AH200" s="161">
        <f t="shared" si="128"/>
        <v>0</v>
      </c>
      <c r="AI200" s="161">
        <f t="shared" si="128"/>
        <v>0</v>
      </c>
      <c r="AJ200" s="161">
        <f t="shared" si="128"/>
        <v>0</v>
      </c>
      <c r="AK200" s="161">
        <f t="shared" si="128"/>
        <v>0</v>
      </c>
      <c r="AL200" s="161">
        <f t="shared" si="128"/>
        <v>0</v>
      </c>
      <c r="AM200" s="162">
        <f t="shared" si="128"/>
        <v>0</v>
      </c>
      <c r="AN200" s="156">
        <f t="shared" si="129"/>
        <v>100</v>
      </c>
      <c r="AO200" s="161">
        <f t="shared" si="129"/>
        <v>100</v>
      </c>
      <c r="AP200" s="161">
        <f t="shared" si="129"/>
        <v>0</v>
      </c>
      <c r="AQ200" s="161">
        <f t="shared" si="129"/>
        <v>0</v>
      </c>
      <c r="AR200" s="161">
        <f t="shared" si="129"/>
        <v>0</v>
      </c>
      <c r="AS200" s="161">
        <f t="shared" si="129"/>
        <v>0</v>
      </c>
      <c r="AT200" s="161">
        <f t="shared" si="129"/>
        <v>100</v>
      </c>
      <c r="AU200" s="161">
        <f t="shared" si="129"/>
        <v>100</v>
      </c>
      <c r="AV200" s="162">
        <f t="shared" si="129"/>
        <v>0</v>
      </c>
      <c r="AW200" s="165"/>
      <c r="AX200" s="245"/>
      <c r="AY200" s="246"/>
    </row>
    <row r="201" spans="1:51" ht="12.75" customHeight="1" x14ac:dyDescent="0.25">
      <c r="A201" s="171">
        <v>1167</v>
      </c>
      <c r="B201" s="241">
        <v>193</v>
      </c>
      <c r="C201" s="242" t="s">
        <v>1437</v>
      </c>
      <c r="D201" s="156">
        <f t="shared" si="136"/>
        <v>19296.099999999999</v>
      </c>
      <c r="E201" s="161">
        <v>12073.8</v>
      </c>
      <c r="F201" s="161">
        <v>0</v>
      </c>
      <c r="G201" s="161">
        <v>5332.5</v>
      </c>
      <c r="H201" s="161">
        <v>94.1</v>
      </c>
      <c r="I201" s="161">
        <v>0</v>
      </c>
      <c r="J201" s="161">
        <v>90</v>
      </c>
      <c r="K201" s="161">
        <v>1705.7</v>
      </c>
      <c r="L201" s="243">
        <v>0</v>
      </c>
      <c r="M201" s="172">
        <f t="shared" si="137"/>
        <v>19296.099999999999</v>
      </c>
      <c r="N201" s="161">
        <v>12073.8</v>
      </c>
      <c r="O201" s="161">
        <v>0</v>
      </c>
      <c r="P201" s="161">
        <v>5332.5</v>
      </c>
      <c r="Q201" s="161">
        <v>94.1</v>
      </c>
      <c r="R201" s="161">
        <v>0</v>
      </c>
      <c r="S201" s="161">
        <v>90</v>
      </c>
      <c r="T201" s="161">
        <v>1705.7</v>
      </c>
      <c r="U201" s="243">
        <v>0</v>
      </c>
      <c r="V201" s="172">
        <f t="shared" si="138"/>
        <v>17936.767200000002</v>
      </c>
      <c r="W201" s="161">
        <v>10755.320900000001</v>
      </c>
      <c r="X201" s="161">
        <v>0</v>
      </c>
      <c r="Y201" s="161">
        <v>5332.5</v>
      </c>
      <c r="Z201" s="161">
        <v>53.246299999999998</v>
      </c>
      <c r="AA201" s="161">
        <v>0</v>
      </c>
      <c r="AB201" s="161">
        <v>90</v>
      </c>
      <c r="AC201" s="161">
        <v>1705.7</v>
      </c>
      <c r="AD201" s="243">
        <v>0</v>
      </c>
      <c r="AE201" s="156">
        <f t="shared" si="128"/>
        <v>-1359.3327999999965</v>
      </c>
      <c r="AF201" s="161">
        <f t="shared" si="128"/>
        <v>-1318.4790999999987</v>
      </c>
      <c r="AG201" s="161">
        <f t="shared" si="128"/>
        <v>0</v>
      </c>
      <c r="AH201" s="161">
        <f t="shared" si="128"/>
        <v>0</v>
      </c>
      <c r="AI201" s="161">
        <f t="shared" si="128"/>
        <v>-40.853699999999996</v>
      </c>
      <c r="AJ201" s="161">
        <f t="shared" si="128"/>
        <v>0</v>
      </c>
      <c r="AK201" s="161">
        <f t="shared" si="128"/>
        <v>0</v>
      </c>
      <c r="AL201" s="161">
        <f t="shared" si="128"/>
        <v>0</v>
      </c>
      <c r="AM201" s="162">
        <f t="shared" si="128"/>
        <v>0</v>
      </c>
      <c r="AN201" s="156">
        <f t="shared" si="129"/>
        <v>92.955401350531986</v>
      </c>
      <c r="AO201" s="161">
        <f t="shared" si="129"/>
        <v>89.079833192532604</v>
      </c>
      <c r="AP201" s="161">
        <f t="shared" si="129"/>
        <v>0</v>
      </c>
      <c r="AQ201" s="161">
        <f t="shared" si="129"/>
        <v>100</v>
      </c>
      <c r="AR201" s="161">
        <f t="shared" si="129"/>
        <v>56.584803400637618</v>
      </c>
      <c r="AS201" s="161">
        <f t="shared" si="129"/>
        <v>0</v>
      </c>
      <c r="AT201" s="161">
        <f t="shared" si="129"/>
        <v>100</v>
      </c>
      <c r="AU201" s="161">
        <f t="shared" si="129"/>
        <v>100</v>
      </c>
      <c r="AV201" s="162">
        <f t="shared" si="129"/>
        <v>0</v>
      </c>
      <c r="AW201" s="165"/>
      <c r="AX201" s="245"/>
      <c r="AY201" s="246"/>
    </row>
    <row r="202" spans="1:51" ht="12.75" customHeight="1" x14ac:dyDescent="0.25">
      <c r="A202" s="171">
        <v>1158</v>
      </c>
      <c r="B202" s="241">
        <v>194</v>
      </c>
      <c r="C202" s="242" t="s">
        <v>1442</v>
      </c>
      <c r="D202" s="156">
        <f t="shared" si="136"/>
        <v>1455.2</v>
      </c>
      <c r="E202" s="161">
        <v>1180.9000000000001</v>
      </c>
      <c r="F202" s="161">
        <v>0</v>
      </c>
      <c r="G202" s="161">
        <v>0</v>
      </c>
      <c r="H202" s="161">
        <v>0</v>
      </c>
      <c r="I202" s="161">
        <v>0</v>
      </c>
      <c r="J202" s="161">
        <v>120</v>
      </c>
      <c r="K202" s="161">
        <v>154.30000000000001</v>
      </c>
      <c r="L202" s="243">
        <v>0</v>
      </c>
      <c r="M202" s="172">
        <f t="shared" si="137"/>
        <v>1455.2</v>
      </c>
      <c r="N202" s="161">
        <v>1180.9000000000001</v>
      </c>
      <c r="O202" s="161">
        <v>0</v>
      </c>
      <c r="P202" s="161">
        <v>0</v>
      </c>
      <c r="Q202" s="161">
        <v>0</v>
      </c>
      <c r="R202" s="161">
        <v>0</v>
      </c>
      <c r="S202" s="161">
        <v>120</v>
      </c>
      <c r="T202" s="161">
        <v>154.30000000000001</v>
      </c>
      <c r="U202" s="243">
        <v>0</v>
      </c>
      <c r="V202" s="172">
        <f t="shared" si="138"/>
        <v>1455.1988000000001</v>
      </c>
      <c r="W202" s="161">
        <v>1180.9000000000001</v>
      </c>
      <c r="X202" s="161">
        <v>0</v>
      </c>
      <c r="Y202" s="161">
        <v>0</v>
      </c>
      <c r="Z202" s="161">
        <v>0</v>
      </c>
      <c r="AA202" s="161">
        <v>0</v>
      </c>
      <c r="AB202" s="161">
        <v>120</v>
      </c>
      <c r="AC202" s="161">
        <v>154.2988</v>
      </c>
      <c r="AD202" s="243">
        <v>0</v>
      </c>
      <c r="AE202" s="156">
        <f t="shared" si="128"/>
        <v>-1.199999999926149E-3</v>
      </c>
      <c r="AF202" s="161">
        <f t="shared" si="128"/>
        <v>0</v>
      </c>
      <c r="AG202" s="161">
        <f t="shared" si="128"/>
        <v>0</v>
      </c>
      <c r="AH202" s="161">
        <f t="shared" si="128"/>
        <v>0</v>
      </c>
      <c r="AI202" s="161">
        <f t="shared" si="128"/>
        <v>0</v>
      </c>
      <c r="AJ202" s="161">
        <f t="shared" si="128"/>
        <v>0</v>
      </c>
      <c r="AK202" s="161">
        <f t="shared" si="128"/>
        <v>0</v>
      </c>
      <c r="AL202" s="161">
        <f t="shared" si="128"/>
        <v>-1.2000000000114142E-3</v>
      </c>
      <c r="AM202" s="162">
        <f t="shared" si="128"/>
        <v>0</v>
      </c>
      <c r="AN202" s="156">
        <f t="shared" si="129"/>
        <v>99.999917537108303</v>
      </c>
      <c r="AO202" s="161">
        <f t="shared" si="129"/>
        <v>100</v>
      </c>
      <c r="AP202" s="161">
        <f t="shared" si="129"/>
        <v>0</v>
      </c>
      <c r="AQ202" s="161">
        <f t="shared" si="129"/>
        <v>0</v>
      </c>
      <c r="AR202" s="161">
        <f t="shared" si="129"/>
        <v>0</v>
      </c>
      <c r="AS202" s="161">
        <f t="shared" si="129"/>
        <v>0</v>
      </c>
      <c r="AT202" s="161">
        <f t="shared" si="129"/>
        <v>100</v>
      </c>
      <c r="AU202" s="161">
        <f t="shared" si="129"/>
        <v>99.999222294231998</v>
      </c>
      <c r="AV202" s="162">
        <f t="shared" si="129"/>
        <v>0</v>
      </c>
      <c r="AW202" s="165"/>
      <c r="AX202" s="245"/>
      <c r="AY202" s="246"/>
    </row>
    <row r="203" spans="1:51" ht="12.75" customHeight="1" x14ac:dyDescent="0.25">
      <c r="A203" s="171">
        <v>1159</v>
      </c>
      <c r="B203" s="241">
        <v>195</v>
      </c>
      <c r="C203" s="242" t="s">
        <v>1443</v>
      </c>
      <c r="D203" s="156">
        <f t="shared" si="136"/>
        <v>844.6</v>
      </c>
      <c r="E203" s="161">
        <v>663.4</v>
      </c>
      <c r="F203" s="161">
        <v>0</v>
      </c>
      <c r="G203" s="161">
        <v>0</v>
      </c>
      <c r="H203" s="161">
        <v>0</v>
      </c>
      <c r="I203" s="161">
        <v>0</v>
      </c>
      <c r="J203" s="161">
        <v>100</v>
      </c>
      <c r="K203" s="161">
        <v>81.2</v>
      </c>
      <c r="L203" s="243">
        <v>0</v>
      </c>
      <c r="M203" s="172">
        <f t="shared" si="137"/>
        <v>844.6</v>
      </c>
      <c r="N203" s="161">
        <v>663.4</v>
      </c>
      <c r="O203" s="161">
        <v>0</v>
      </c>
      <c r="P203" s="161">
        <v>0</v>
      </c>
      <c r="Q203" s="161">
        <v>0</v>
      </c>
      <c r="R203" s="161">
        <v>0</v>
      </c>
      <c r="S203" s="161">
        <v>100</v>
      </c>
      <c r="T203" s="161">
        <v>81.2</v>
      </c>
      <c r="U203" s="243">
        <v>0</v>
      </c>
      <c r="V203" s="172">
        <f t="shared" si="138"/>
        <v>837.88099999999997</v>
      </c>
      <c r="W203" s="161">
        <v>663.4</v>
      </c>
      <c r="X203" s="161">
        <v>0</v>
      </c>
      <c r="Y203" s="161">
        <v>0</v>
      </c>
      <c r="Z203" s="161">
        <v>0</v>
      </c>
      <c r="AA203" s="161">
        <v>0</v>
      </c>
      <c r="AB203" s="161">
        <v>99.972999999999999</v>
      </c>
      <c r="AC203" s="161">
        <v>74.507999999999996</v>
      </c>
      <c r="AD203" s="243">
        <v>0</v>
      </c>
      <c r="AE203" s="156">
        <f t="shared" si="128"/>
        <v>-6.7190000000000509</v>
      </c>
      <c r="AF203" s="161">
        <f t="shared" si="128"/>
        <v>0</v>
      </c>
      <c r="AG203" s="161">
        <f t="shared" si="128"/>
        <v>0</v>
      </c>
      <c r="AH203" s="161">
        <f t="shared" si="128"/>
        <v>0</v>
      </c>
      <c r="AI203" s="161">
        <f t="shared" si="128"/>
        <v>0</v>
      </c>
      <c r="AJ203" s="161">
        <f t="shared" si="128"/>
        <v>0</v>
      </c>
      <c r="AK203" s="161">
        <f t="shared" si="128"/>
        <v>-2.7000000000001023E-2</v>
      </c>
      <c r="AL203" s="161">
        <f t="shared" si="128"/>
        <v>-6.6920000000000073</v>
      </c>
      <c r="AM203" s="162">
        <f t="shared" si="128"/>
        <v>0</v>
      </c>
      <c r="AN203" s="156">
        <f t="shared" si="129"/>
        <v>99.204475491356845</v>
      </c>
      <c r="AO203" s="161">
        <f t="shared" si="129"/>
        <v>100</v>
      </c>
      <c r="AP203" s="161">
        <f t="shared" si="129"/>
        <v>0</v>
      </c>
      <c r="AQ203" s="161">
        <f t="shared" si="129"/>
        <v>0</v>
      </c>
      <c r="AR203" s="161">
        <f t="shared" si="129"/>
        <v>0</v>
      </c>
      <c r="AS203" s="161">
        <f t="shared" si="129"/>
        <v>0</v>
      </c>
      <c r="AT203" s="161">
        <f t="shared" si="129"/>
        <v>99.972999999999999</v>
      </c>
      <c r="AU203" s="161">
        <f t="shared" si="129"/>
        <v>91.758620689655174</v>
      </c>
      <c r="AV203" s="162">
        <f t="shared" si="129"/>
        <v>0</v>
      </c>
      <c r="AW203" s="165"/>
      <c r="AX203" s="245"/>
      <c r="AY203" s="246"/>
    </row>
    <row r="204" spans="1:51" ht="12.75" customHeight="1" x14ac:dyDescent="0.25">
      <c r="A204" s="171">
        <v>1161</v>
      </c>
      <c r="B204" s="241">
        <v>197</v>
      </c>
      <c r="C204" s="242" t="s">
        <v>1444</v>
      </c>
      <c r="D204" s="156">
        <f>SUM(E204:L204)</f>
        <v>1825.5</v>
      </c>
      <c r="E204" s="161">
        <v>1564.3</v>
      </c>
      <c r="F204" s="161">
        <v>0</v>
      </c>
      <c r="G204" s="161">
        <v>0</v>
      </c>
      <c r="H204" s="161">
        <v>0</v>
      </c>
      <c r="I204" s="161">
        <v>0</v>
      </c>
      <c r="J204" s="161">
        <v>100</v>
      </c>
      <c r="K204" s="161">
        <v>161.19999999999999</v>
      </c>
      <c r="L204" s="243">
        <v>0</v>
      </c>
      <c r="M204" s="172">
        <f>SUM(N204:U204)</f>
        <v>1825.5</v>
      </c>
      <c r="N204" s="161">
        <v>1564.3</v>
      </c>
      <c r="O204" s="161">
        <v>0</v>
      </c>
      <c r="P204" s="161">
        <v>0</v>
      </c>
      <c r="Q204" s="161">
        <v>0</v>
      </c>
      <c r="R204" s="161">
        <v>0</v>
      </c>
      <c r="S204" s="161">
        <v>100</v>
      </c>
      <c r="T204" s="161">
        <v>161.19999999999999</v>
      </c>
      <c r="U204" s="243">
        <v>0</v>
      </c>
      <c r="V204" s="172">
        <f>SUM(W204:AD204)</f>
        <v>1774.4603</v>
      </c>
      <c r="W204" s="161">
        <v>1513.2653</v>
      </c>
      <c r="X204" s="161">
        <v>0</v>
      </c>
      <c r="Y204" s="161">
        <v>0</v>
      </c>
      <c r="Z204" s="161">
        <v>0</v>
      </c>
      <c r="AA204" s="161">
        <v>0</v>
      </c>
      <c r="AB204" s="161">
        <v>100</v>
      </c>
      <c r="AC204" s="161">
        <v>161.19499999999999</v>
      </c>
      <c r="AD204" s="243">
        <v>0</v>
      </c>
      <c r="AE204" s="156">
        <f t="shared" si="128"/>
        <v>-51.039700000000039</v>
      </c>
      <c r="AF204" s="161">
        <f t="shared" si="128"/>
        <v>-51.03469999999993</v>
      </c>
      <c r="AG204" s="161">
        <f t="shared" si="128"/>
        <v>0</v>
      </c>
      <c r="AH204" s="161">
        <f t="shared" si="128"/>
        <v>0</v>
      </c>
      <c r="AI204" s="161">
        <f t="shared" si="128"/>
        <v>0</v>
      </c>
      <c r="AJ204" s="161">
        <f t="shared" si="128"/>
        <v>0</v>
      </c>
      <c r="AK204" s="161">
        <f t="shared" si="128"/>
        <v>0</v>
      </c>
      <c r="AL204" s="161">
        <f t="shared" si="128"/>
        <v>-4.9999999999954525E-3</v>
      </c>
      <c r="AM204" s="162">
        <f t="shared" si="128"/>
        <v>0</v>
      </c>
      <c r="AN204" s="156">
        <f t="shared" si="129"/>
        <v>97.204070117775956</v>
      </c>
      <c r="AO204" s="161">
        <f t="shared" si="129"/>
        <v>96.737537556734637</v>
      </c>
      <c r="AP204" s="161">
        <f t="shared" si="129"/>
        <v>0</v>
      </c>
      <c r="AQ204" s="161">
        <f t="shared" si="129"/>
        <v>0</v>
      </c>
      <c r="AR204" s="161">
        <f t="shared" si="129"/>
        <v>0</v>
      </c>
      <c r="AS204" s="161">
        <f t="shared" si="129"/>
        <v>0</v>
      </c>
      <c r="AT204" s="161">
        <f t="shared" si="129"/>
        <v>100</v>
      </c>
      <c r="AU204" s="161">
        <f t="shared" si="129"/>
        <v>99.996898263027305</v>
      </c>
      <c r="AV204" s="162">
        <f t="shared" si="129"/>
        <v>0</v>
      </c>
      <c r="AW204" s="165"/>
      <c r="AX204" s="245"/>
      <c r="AY204" s="246"/>
    </row>
    <row r="205" spans="1:51" ht="12.75" customHeight="1" x14ac:dyDescent="0.25">
      <c r="A205" s="171">
        <v>1160</v>
      </c>
      <c r="B205" s="241">
        <v>196</v>
      </c>
      <c r="C205" s="242" t="s">
        <v>1445</v>
      </c>
      <c r="D205" s="156">
        <f t="shared" si="136"/>
        <v>2522.8999999999996</v>
      </c>
      <c r="E205" s="161">
        <v>2053.6999999999998</v>
      </c>
      <c r="F205" s="161">
        <v>0</v>
      </c>
      <c r="G205" s="161">
        <v>0</v>
      </c>
      <c r="H205" s="161">
        <v>0</v>
      </c>
      <c r="I205" s="161">
        <v>0</v>
      </c>
      <c r="J205" s="161">
        <v>170</v>
      </c>
      <c r="K205" s="161">
        <v>299.2</v>
      </c>
      <c r="L205" s="243">
        <v>0</v>
      </c>
      <c r="M205" s="172">
        <f t="shared" si="137"/>
        <v>2522.8999999999996</v>
      </c>
      <c r="N205" s="161">
        <v>2053.6999999999998</v>
      </c>
      <c r="O205" s="161">
        <v>0</v>
      </c>
      <c r="P205" s="161">
        <v>0</v>
      </c>
      <c r="Q205" s="161">
        <v>0</v>
      </c>
      <c r="R205" s="161">
        <v>0</v>
      </c>
      <c r="S205" s="161">
        <v>170</v>
      </c>
      <c r="T205" s="161">
        <v>299.2</v>
      </c>
      <c r="U205" s="243">
        <v>0</v>
      </c>
      <c r="V205" s="172">
        <f t="shared" si="138"/>
        <v>2518.2246</v>
      </c>
      <c r="W205" s="161">
        <v>2049.0246000000002</v>
      </c>
      <c r="X205" s="161">
        <v>0</v>
      </c>
      <c r="Y205" s="161">
        <v>0</v>
      </c>
      <c r="Z205" s="161">
        <v>0</v>
      </c>
      <c r="AA205" s="161">
        <v>0</v>
      </c>
      <c r="AB205" s="161">
        <v>170</v>
      </c>
      <c r="AC205" s="161">
        <v>299.2</v>
      </c>
      <c r="AD205" s="243">
        <v>0</v>
      </c>
      <c r="AE205" s="156">
        <f t="shared" si="128"/>
        <v>-4.6753999999996267</v>
      </c>
      <c r="AF205" s="161">
        <f t="shared" si="128"/>
        <v>-4.6753999999996267</v>
      </c>
      <c r="AG205" s="161">
        <f t="shared" si="128"/>
        <v>0</v>
      </c>
      <c r="AH205" s="161">
        <f t="shared" si="128"/>
        <v>0</v>
      </c>
      <c r="AI205" s="161">
        <f t="shared" si="128"/>
        <v>0</v>
      </c>
      <c r="AJ205" s="161">
        <f t="shared" si="128"/>
        <v>0</v>
      </c>
      <c r="AK205" s="161">
        <f t="shared" si="128"/>
        <v>0</v>
      </c>
      <c r="AL205" s="161">
        <f t="shared" si="128"/>
        <v>0</v>
      </c>
      <c r="AM205" s="162">
        <f t="shared" si="128"/>
        <v>0</v>
      </c>
      <c r="AN205" s="156">
        <f t="shared" si="129"/>
        <v>99.814681517301523</v>
      </c>
      <c r="AO205" s="161">
        <f t="shared" si="129"/>
        <v>99.772342601158897</v>
      </c>
      <c r="AP205" s="161">
        <f t="shared" si="129"/>
        <v>0</v>
      </c>
      <c r="AQ205" s="161">
        <f t="shared" si="129"/>
        <v>0</v>
      </c>
      <c r="AR205" s="161">
        <f t="shared" si="129"/>
        <v>0</v>
      </c>
      <c r="AS205" s="161">
        <f t="shared" si="129"/>
        <v>0</v>
      </c>
      <c r="AT205" s="161">
        <f t="shared" si="129"/>
        <v>100</v>
      </c>
      <c r="AU205" s="161">
        <f t="shared" si="129"/>
        <v>100</v>
      </c>
      <c r="AV205" s="162">
        <f t="shared" si="129"/>
        <v>0</v>
      </c>
      <c r="AW205" s="165"/>
      <c r="AX205" s="245"/>
      <c r="AY205" s="246"/>
    </row>
    <row r="206" spans="1:51" ht="12.75" customHeight="1" x14ac:dyDescent="0.25">
      <c r="A206" s="171">
        <v>1162</v>
      </c>
      <c r="B206" s="241">
        <v>198</v>
      </c>
      <c r="C206" s="242" t="s">
        <v>1446</v>
      </c>
      <c r="D206" s="156">
        <f t="shared" si="136"/>
        <v>2713.5</v>
      </c>
      <c r="E206" s="161">
        <v>1975</v>
      </c>
      <c r="F206" s="161">
        <v>0</v>
      </c>
      <c r="G206" s="161">
        <v>0</v>
      </c>
      <c r="H206" s="161">
        <v>0</v>
      </c>
      <c r="I206" s="161">
        <v>0</v>
      </c>
      <c r="J206" s="161">
        <v>540</v>
      </c>
      <c r="K206" s="161">
        <v>198.5</v>
      </c>
      <c r="L206" s="243">
        <v>0</v>
      </c>
      <c r="M206" s="172">
        <f t="shared" si="137"/>
        <v>2713.5</v>
      </c>
      <c r="N206" s="161">
        <v>1975</v>
      </c>
      <c r="O206" s="161">
        <v>0</v>
      </c>
      <c r="P206" s="161">
        <v>0</v>
      </c>
      <c r="Q206" s="161">
        <v>0</v>
      </c>
      <c r="R206" s="161">
        <v>0</v>
      </c>
      <c r="S206" s="161">
        <v>540</v>
      </c>
      <c r="T206" s="161">
        <v>198.5</v>
      </c>
      <c r="U206" s="243">
        <v>0</v>
      </c>
      <c r="V206" s="172">
        <f t="shared" si="138"/>
        <v>2713.4049999999997</v>
      </c>
      <c r="W206" s="161">
        <v>1975</v>
      </c>
      <c r="X206" s="161">
        <v>0</v>
      </c>
      <c r="Y206" s="161">
        <v>0</v>
      </c>
      <c r="Z206" s="161">
        <v>0</v>
      </c>
      <c r="AA206" s="161">
        <v>0</v>
      </c>
      <c r="AB206" s="161">
        <v>539.90499999999997</v>
      </c>
      <c r="AC206" s="161">
        <v>198.5</v>
      </c>
      <c r="AD206" s="243">
        <v>0</v>
      </c>
      <c r="AE206" s="156">
        <f t="shared" si="128"/>
        <v>-9.5000000000254659E-2</v>
      </c>
      <c r="AF206" s="161">
        <f t="shared" si="128"/>
        <v>0</v>
      </c>
      <c r="AG206" s="161">
        <f t="shared" si="128"/>
        <v>0</v>
      </c>
      <c r="AH206" s="161">
        <f t="shared" si="128"/>
        <v>0</v>
      </c>
      <c r="AI206" s="161">
        <f t="shared" si="128"/>
        <v>0</v>
      </c>
      <c r="AJ206" s="161">
        <f t="shared" si="128"/>
        <v>0</v>
      </c>
      <c r="AK206" s="161">
        <f t="shared" si="128"/>
        <v>-9.5000000000027285E-2</v>
      </c>
      <c r="AL206" s="161">
        <f t="shared" si="128"/>
        <v>0</v>
      </c>
      <c r="AM206" s="162">
        <f t="shared" si="128"/>
        <v>0</v>
      </c>
      <c r="AN206" s="156">
        <f t="shared" si="129"/>
        <v>99.99649898654873</v>
      </c>
      <c r="AO206" s="161">
        <f t="shared" si="129"/>
        <v>100</v>
      </c>
      <c r="AP206" s="161">
        <f t="shared" si="129"/>
        <v>0</v>
      </c>
      <c r="AQ206" s="161">
        <f t="shared" si="129"/>
        <v>0</v>
      </c>
      <c r="AR206" s="161">
        <f t="shared" si="129"/>
        <v>0</v>
      </c>
      <c r="AS206" s="161">
        <f t="shared" si="129"/>
        <v>0</v>
      </c>
      <c r="AT206" s="161">
        <f t="shared" si="129"/>
        <v>99.982407407407408</v>
      </c>
      <c r="AU206" s="161">
        <f t="shared" si="129"/>
        <v>100</v>
      </c>
      <c r="AV206" s="162">
        <f t="shared" si="129"/>
        <v>0</v>
      </c>
      <c r="AW206" s="165"/>
      <c r="AX206" s="245"/>
      <c r="AY206" s="246"/>
    </row>
    <row r="207" spans="1:51" ht="12.75" customHeight="1" x14ac:dyDescent="0.25">
      <c r="A207" s="171">
        <v>1163</v>
      </c>
      <c r="B207" s="241">
        <v>199</v>
      </c>
      <c r="C207" s="242" t="s">
        <v>1447</v>
      </c>
      <c r="D207" s="156">
        <f t="shared" si="136"/>
        <v>3479.5</v>
      </c>
      <c r="E207" s="161">
        <v>1687.7</v>
      </c>
      <c r="F207" s="161">
        <v>0</v>
      </c>
      <c r="G207" s="161">
        <v>0</v>
      </c>
      <c r="H207" s="161">
        <v>0</v>
      </c>
      <c r="I207" s="161">
        <v>0</v>
      </c>
      <c r="J207" s="161">
        <v>1500</v>
      </c>
      <c r="K207" s="161">
        <v>291.8</v>
      </c>
      <c r="L207" s="243">
        <v>0</v>
      </c>
      <c r="M207" s="172">
        <f t="shared" si="137"/>
        <v>3479.5</v>
      </c>
      <c r="N207" s="161">
        <v>1687.7</v>
      </c>
      <c r="O207" s="161">
        <v>0</v>
      </c>
      <c r="P207" s="161">
        <v>0</v>
      </c>
      <c r="Q207" s="161">
        <v>0</v>
      </c>
      <c r="R207" s="161">
        <v>0</v>
      </c>
      <c r="S207" s="161">
        <v>1500</v>
      </c>
      <c r="T207" s="161">
        <v>291.8</v>
      </c>
      <c r="U207" s="243">
        <v>0</v>
      </c>
      <c r="V207" s="172">
        <f t="shared" si="138"/>
        <v>3229.2728999999999</v>
      </c>
      <c r="W207" s="161">
        <v>1466.6106</v>
      </c>
      <c r="X207" s="161">
        <v>0</v>
      </c>
      <c r="Y207" s="161">
        <v>0</v>
      </c>
      <c r="Z207" s="161">
        <v>0</v>
      </c>
      <c r="AA207" s="161">
        <v>0</v>
      </c>
      <c r="AB207" s="161">
        <v>1470.8623</v>
      </c>
      <c r="AC207" s="161">
        <v>291.8</v>
      </c>
      <c r="AD207" s="243">
        <v>0</v>
      </c>
      <c r="AE207" s="156">
        <f t="shared" si="128"/>
        <v>-250.22710000000006</v>
      </c>
      <c r="AF207" s="161">
        <f t="shared" si="128"/>
        <v>-221.08940000000007</v>
      </c>
      <c r="AG207" s="161">
        <f t="shared" si="128"/>
        <v>0</v>
      </c>
      <c r="AH207" s="161">
        <f t="shared" si="128"/>
        <v>0</v>
      </c>
      <c r="AI207" s="161">
        <f t="shared" si="128"/>
        <v>0</v>
      </c>
      <c r="AJ207" s="161">
        <f t="shared" si="128"/>
        <v>0</v>
      </c>
      <c r="AK207" s="161">
        <f t="shared" si="128"/>
        <v>-29.137699999999995</v>
      </c>
      <c r="AL207" s="161">
        <f t="shared" si="128"/>
        <v>0</v>
      </c>
      <c r="AM207" s="162">
        <f t="shared" si="128"/>
        <v>0</v>
      </c>
      <c r="AN207" s="156">
        <f t="shared" si="129"/>
        <v>92.808532835177473</v>
      </c>
      <c r="AO207" s="161">
        <f t="shared" si="129"/>
        <v>86.89995852343425</v>
      </c>
      <c r="AP207" s="161">
        <f t="shared" si="129"/>
        <v>0</v>
      </c>
      <c r="AQ207" s="161">
        <f t="shared" si="129"/>
        <v>0</v>
      </c>
      <c r="AR207" s="161">
        <f t="shared" si="129"/>
        <v>0</v>
      </c>
      <c r="AS207" s="161">
        <f t="shared" si="129"/>
        <v>0</v>
      </c>
      <c r="AT207" s="161">
        <f t="shared" si="129"/>
        <v>98.057486666666676</v>
      </c>
      <c r="AU207" s="161">
        <f t="shared" si="129"/>
        <v>100</v>
      </c>
      <c r="AV207" s="162">
        <f t="shared" si="129"/>
        <v>0</v>
      </c>
      <c r="AW207" s="165"/>
      <c r="AX207" s="245"/>
      <c r="AY207" s="246"/>
    </row>
    <row r="208" spans="1:51" ht="12.75" customHeight="1" x14ac:dyDescent="0.25">
      <c r="A208" s="171">
        <v>1164</v>
      </c>
      <c r="B208" s="241">
        <v>200</v>
      </c>
      <c r="C208" s="242" t="s">
        <v>1448</v>
      </c>
      <c r="D208" s="156">
        <f t="shared" si="136"/>
        <v>1550.2</v>
      </c>
      <c r="E208" s="161">
        <v>1265.3</v>
      </c>
      <c r="F208" s="161">
        <v>0</v>
      </c>
      <c r="G208" s="161">
        <v>0</v>
      </c>
      <c r="H208" s="161">
        <v>0</v>
      </c>
      <c r="I208" s="161">
        <v>0</v>
      </c>
      <c r="J208" s="161">
        <v>100</v>
      </c>
      <c r="K208" s="161">
        <v>184.9</v>
      </c>
      <c r="L208" s="243">
        <v>0</v>
      </c>
      <c r="M208" s="172">
        <f t="shared" si="137"/>
        <v>1550.2</v>
      </c>
      <c r="N208" s="161">
        <v>1265.3</v>
      </c>
      <c r="O208" s="161">
        <v>0</v>
      </c>
      <c r="P208" s="161">
        <v>0</v>
      </c>
      <c r="Q208" s="161">
        <v>0</v>
      </c>
      <c r="R208" s="161">
        <v>0</v>
      </c>
      <c r="S208" s="161">
        <v>100</v>
      </c>
      <c r="T208" s="161">
        <v>184.9</v>
      </c>
      <c r="U208" s="243">
        <v>0</v>
      </c>
      <c r="V208" s="172">
        <f t="shared" si="138"/>
        <v>1501.1858</v>
      </c>
      <c r="W208" s="161">
        <v>1217.9781</v>
      </c>
      <c r="X208" s="161">
        <v>0</v>
      </c>
      <c r="Y208" s="161">
        <v>0</v>
      </c>
      <c r="Z208" s="161">
        <v>0</v>
      </c>
      <c r="AA208" s="161">
        <v>0</v>
      </c>
      <c r="AB208" s="161">
        <v>100</v>
      </c>
      <c r="AC208" s="161">
        <v>183.20769999999999</v>
      </c>
      <c r="AD208" s="243">
        <v>0</v>
      </c>
      <c r="AE208" s="156">
        <f t="shared" si="128"/>
        <v>-49.014200000000073</v>
      </c>
      <c r="AF208" s="161">
        <f t="shared" si="128"/>
        <v>-47.321899999999914</v>
      </c>
      <c r="AG208" s="161">
        <f t="shared" si="128"/>
        <v>0</v>
      </c>
      <c r="AH208" s="161">
        <f t="shared" si="128"/>
        <v>0</v>
      </c>
      <c r="AI208" s="161">
        <f t="shared" si="128"/>
        <v>0</v>
      </c>
      <c r="AJ208" s="161">
        <f t="shared" si="128"/>
        <v>0</v>
      </c>
      <c r="AK208" s="161">
        <f t="shared" si="128"/>
        <v>0</v>
      </c>
      <c r="AL208" s="161">
        <f t="shared" si="128"/>
        <v>-1.6923000000000172</v>
      </c>
      <c r="AM208" s="162">
        <f t="shared" si="128"/>
        <v>0</v>
      </c>
      <c r="AN208" s="156">
        <f t="shared" si="129"/>
        <v>96.83820152238421</v>
      </c>
      <c r="AO208" s="161">
        <f t="shared" si="129"/>
        <v>96.260025290444958</v>
      </c>
      <c r="AP208" s="161">
        <f t="shared" si="129"/>
        <v>0</v>
      </c>
      <c r="AQ208" s="161">
        <f t="shared" si="129"/>
        <v>0</v>
      </c>
      <c r="AR208" s="161">
        <f t="shared" si="129"/>
        <v>0</v>
      </c>
      <c r="AS208" s="161">
        <f t="shared" si="129"/>
        <v>0</v>
      </c>
      <c r="AT208" s="161">
        <f t="shared" si="129"/>
        <v>100</v>
      </c>
      <c r="AU208" s="161">
        <f t="shared" si="129"/>
        <v>99.084748512709567</v>
      </c>
      <c r="AV208" s="162">
        <f t="shared" si="129"/>
        <v>0</v>
      </c>
      <c r="AW208" s="165"/>
      <c r="AX208" s="245"/>
      <c r="AY208" s="246"/>
    </row>
    <row r="209" spans="1:51" ht="12.75" customHeight="1" x14ac:dyDescent="0.25">
      <c r="A209" s="171">
        <v>1165</v>
      </c>
      <c r="B209" s="241">
        <v>201</v>
      </c>
      <c r="C209" s="242" t="s">
        <v>1449</v>
      </c>
      <c r="D209" s="156">
        <f t="shared" si="136"/>
        <v>267.7</v>
      </c>
      <c r="E209" s="161">
        <v>0</v>
      </c>
      <c r="F209" s="161">
        <v>0</v>
      </c>
      <c r="G209" s="161">
        <v>0</v>
      </c>
      <c r="H209" s="161">
        <v>0</v>
      </c>
      <c r="I209" s="161">
        <v>0</v>
      </c>
      <c r="J209" s="161">
        <v>80</v>
      </c>
      <c r="K209" s="161">
        <v>187.7</v>
      </c>
      <c r="L209" s="243">
        <v>0</v>
      </c>
      <c r="M209" s="172">
        <f t="shared" si="137"/>
        <v>267.7</v>
      </c>
      <c r="N209" s="161">
        <v>0</v>
      </c>
      <c r="O209" s="161">
        <v>0</v>
      </c>
      <c r="P209" s="161">
        <v>0</v>
      </c>
      <c r="Q209" s="161">
        <v>0</v>
      </c>
      <c r="R209" s="161">
        <v>0</v>
      </c>
      <c r="S209" s="161">
        <v>80</v>
      </c>
      <c r="T209" s="161">
        <v>187.7</v>
      </c>
      <c r="U209" s="243">
        <v>0</v>
      </c>
      <c r="V209" s="172">
        <f t="shared" si="138"/>
        <v>266.0018</v>
      </c>
      <c r="W209" s="161">
        <v>0</v>
      </c>
      <c r="X209" s="161">
        <v>0</v>
      </c>
      <c r="Y209" s="161">
        <v>0</v>
      </c>
      <c r="Z209" s="161">
        <v>0</v>
      </c>
      <c r="AA209" s="161">
        <v>0</v>
      </c>
      <c r="AB209" s="161">
        <v>80</v>
      </c>
      <c r="AC209" s="161">
        <v>186.0018</v>
      </c>
      <c r="AD209" s="243">
        <v>0</v>
      </c>
      <c r="AE209" s="156">
        <f t="shared" si="128"/>
        <v>-1.6981999999999857</v>
      </c>
      <c r="AF209" s="161">
        <f t="shared" si="128"/>
        <v>0</v>
      </c>
      <c r="AG209" s="161">
        <f t="shared" si="128"/>
        <v>0</v>
      </c>
      <c r="AH209" s="161">
        <f t="shared" si="128"/>
        <v>0</v>
      </c>
      <c r="AI209" s="161">
        <f t="shared" si="128"/>
        <v>0</v>
      </c>
      <c r="AJ209" s="161">
        <f t="shared" si="128"/>
        <v>0</v>
      </c>
      <c r="AK209" s="161">
        <f t="shared" si="128"/>
        <v>0</v>
      </c>
      <c r="AL209" s="161">
        <f t="shared" si="128"/>
        <v>-1.6981999999999857</v>
      </c>
      <c r="AM209" s="162">
        <f t="shared" si="128"/>
        <v>0</v>
      </c>
      <c r="AN209" s="156">
        <f t="shared" si="129"/>
        <v>99.365633171460601</v>
      </c>
      <c r="AO209" s="161">
        <f t="shared" si="129"/>
        <v>0</v>
      </c>
      <c r="AP209" s="161">
        <f t="shared" si="129"/>
        <v>0</v>
      </c>
      <c r="AQ209" s="161">
        <f t="shared" si="129"/>
        <v>0</v>
      </c>
      <c r="AR209" s="161">
        <f t="shared" si="129"/>
        <v>0</v>
      </c>
      <c r="AS209" s="161">
        <f t="shared" si="129"/>
        <v>0</v>
      </c>
      <c r="AT209" s="161">
        <f t="shared" si="129"/>
        <v>100</v>
      </c>
      <c r="AU209" s="161">
        <f t="shared" si="129"/>
        <v>99.095258391049555</v>
      </c>
      <c r="AV209" s="162">
        <f t="shared" si="129"/>
        <v>0</v>
      </c>
      <c r="AW209" s="165"/>
      <c r="AX209" s="245"/>
      <c r="AY209" s="246"/>
    </row>
    <row r="210" spans="1:51" ht="12.75" customHeight="1" x14ac:dyDescent="0.25">
      <c r="A210" s="171">
        <v>1166</v>
      </c>
      <c r="B210" s="241">
        <v>202</v>
      </c>
      <c r="C210" s="242" t="s">
        <v>1450</v>
      </c>
      <c r="D210" s="156">
        <f t="shared" si="136"/>
        <v>2169.5</v>
      </c>
      <c r="E210" s="161">
        <v>1823</v>
      </c>
      <c r="F210" s="161">
        <v>0</v>
      </c>
      <c r="G210" s="161">
        <v>0</v>
      </c>
      <c r="H210" s="161">
        <v>0</v>
      </c>
      <c r="I210" s="161">
        <v>0</v>
      </c>
      <c r="J210" s="161">
        <v>120</v>
      </c>
      <c r="K210" s="161">
        <v>226.5</v>
      </c>
      <c r="L210" s="243">
        <v>0</v>
      </c>
      <c r="M210" s="172">
        <f t="shared" si="137"/>
        <v>2169.5</v>
      </c>
      <c r="N210" s="161">
        <v>1823</v>
      </c>
      <c r="O210" s="161">
        <v>0</v>
      </c>
      <c r="P210" s="161">
        <v>0</v>
      </c>
      <c r="Q210" s="161">
        <v>0</v>
      </c>
      <c r="R210" s="161">
        <v>0</v>
      </c>
      <c r="S210" s="161">
        <v>120</v>
      </c>
      <c r="T210" s="161">
        <v>226.5</v>
      </c>
      <c r="U210" s="243">
        <v>0</v>
      </c>
      <c r="V210" s="172">
        <f t="shared" si="138"/>
        <v>1981.8172</v>
      </c>
      <c r="W210" s="161">
        <v>1636.3552</v>
      </c>
      <c r="X210" s="161">
        <v>0</v>
      </c>
      <c r="Y210" s="161">
        <v>0</v>
      </c>
      <c r="Z210" s="161">
        <v>0</v>
      </c>
      <c r="AA210" s="161">
        <v>0</v>
      </c>
      <c r="AB210" s="161">
        <v>119.9979</v>
      </c>
      <c r="AC210" s="161">
        <v>225.4641</v>
      </c>
      <c r="AD210" s="243">
        <v>0</v>
      </c>
      <c r="AE210" s="156">
        <f t="shared" si="128"/>
        <v>-187.68280000000004</v>
      </c>
      <c r="AF210" s="161">
        <f t="shared" si="128"/>
        <v>-186.64480000000003</v>
      </c>
      <c r="AG210" s="161">
        <f t="shared" si="128"/>
        <v>0</v>
      </c>
      <c r="AH210" s="161">
        <f t="shared" si="128"/>
        <v>0</v>
      </c>
      <c r="AI210" s="161">
        <f t="shared" si="128"/>
        <v>0</v>
      </c>
      <c r="AJ210" s="161">
        <f t="shared" si="128"/>
        <v>0</v>
      </c>
      <c r="AK210" s="161">
        <f t="shared" si="128"/>
        <v>-2.0999999999986585E-3</v>
      </c>
      <c r="AL210" s="161">
        <f t="shared" si="128"/>
        <v>-1.035899999999998</v>
      </c>
      <c r="AM210" s="162">
        <f t="shared" si="128"/>
        <v>0</v>
      </c>
      <c r="AN210" s="156">
        <f t="shared" si="129"/>
        <v>91.349029730352612</v>
      </c>
      <c r="AO210" s="161">
        <f t="shared" si="129"/>
        <v>89.761667580910583</v>
      </c>
      <c r="AP210" s="161">
        <f t="shared" si="129"/>
        <v>0</v>
      </c>
      <c r="AQ210" s="161">
        <f t="shared" si="129"/>
        <v>0</v>
      </c>
      <c r="AR210" s="161">
        <f t="shared" si="129"/>
        <v>0</v>
      </c>
      <c r="AS210" s="161">
        <f t="shared" si="129"/>
        <v>0</v>
      </c>
      <c r="AT210" s="161">
        <f t="shared" si="129"/>
        <v>99.998249999999999</v>
      </c>
      <c r="AU210" s="161">
        <f t="shared" si="129"/>
        <v>99.542649006622526</v>
      </c>
      <c r="AV210" s="162">
        <f t="shared" si="129"/>
        <v>0</v>
      </c>
      <c r="AW210" s="165"/>
      <c r="AX210" s="245"/>
      <c r="AY210" s="246"/>
    </row>
    <row r="211" spans="1:51" ht="12.75" customHeight="1" x14ac:dyDescent="0.25">
      <c r="A211" s="171">
        <v>1168</v>
      </c>
      <c r="B211" s="241">
        <v>203</v>
      </c>
      <c r="C211" s="242" t="s">
        <v>1451</v>
      </c>
      <c r="D211" s="156">
        <f t="shared" si="136"/>
        <v>939.1</v>
      </c>
      <c r="E211" s="161">
        <v>833.1</v>
      </c>
      <c r="F211" s="161">
        <v>0</v>
      </c>
      <c r="G211" s="161">
        <v>0</v>
      </c>
      <c r="H211" s="161">
        <v>0</v>
      </c>
      <c r="I211" s="161">
        <v>0</v>
      </c>
      <c r="J211" s="161">
        <v>0</v>
      </c>
      <c r="K211" s="161">
        <v>106</v>
      </c>
      <c r="L211" s="243">
        <v>0</v>
      </c>
      <c r="M211" s="172">
        <f t="shared" si="137"/>
        <v>939.1</v>
      </c>
      <c r="N211" s="161">
        <v>833.1</v>
      </c>
      <c r="O211" s="161">
        <v>0</v>
      </c>
      <c r="P211" s="161">
        <v>0</v>
      </c>
      <c r="Q211" s="161">
        <v>0</v>
      </c>
      <c r="R211" s="161">
        <v>0</v>
      </c>
      <c r="S211" s="161">
        <v>0</v>
      </c>
      <c r="T211" s="161">
        <v>106</v>
      </c>
      <c r="U211" s="243">
        <v>0</v>
      </c>
      <c r="V211" s="172">
        <f t="shared" si="138"/>
        <v>921.87210000000005</v>
      </c>
      <c r="W211" s="161">
        <v>815.87210000000005</v>
      </c>
      <c r="X211" s="161">
        <v>0</v>
      </c>
      <c r="Y211" s="161">
        <v>0</v>
      </c>
      <c r="Z211" s="161">
        <v>0</v>
      </c>
      <c r="AA211" s="161">
        <v>0</v>
      </c>
      <c r="AB211" s="161">
        <v>0</v>
      </c>
      <c r="AC211" s="161">
        <v>106</v>
      </c>
      <c r="AD211" s="243">
        <v>0</v>
      </c>
      <c r="AE211" s="156">
        <f t="shared" si="128"/>
        <v>-17.227899999999977</v>
      </c>
      <c r="AF211" s="161">
        <f t="shared" si="128"/>
        <v>-17.227899999999977</v>
      </c>
      <c r="AG211" s="161">
        <f t="shared" si="128"/>
        <v>0</v>
      </c>
      <c r="AH211" s="161">
        <f t="shared" si="128"/>
        <v>0</v>
      </c>
      <c r="AI211" s="161">
        <f t="shared" si="128"/>
        <v>0</v>
      </c>
      <c r="AJ211" s="161">
        <f t="shared" si="128"/>
        <v>0</v>
      </c>
      <c r="AK211" s="161">
        <f t="shared" si="128"/>
        <v>0</v>
      </c>
      <c r="AL211" s="161">
        <f t="shared" si="128"/>
        <v>0</v>
      </c>
      <c r="AM211" s="162">
        <f t="shared" si="128"/>
        <v>0</v>
      </c>
      <c r="AN211" s="156">
        <f t="shared" si="129"/>
        <v>98.165488233414976</v>
      </c>
      <c r="AO211" s="161">
        <f t="shared" si="129"/>
        <v>97.932072980434526</v>
      </c>
      <c r="AP211" s="161">
        <f t="shared" si="129"/>
        <v>0</v>
      </c>
      <c r="AQ211" s="161">
        <f t="shared" si="129"/>
        <v>0</v>
      </c>
      <c r="AR211" s="161">
        <f t="shared" si="129"/>
        <v>0</v>
      </c>
      <c r="AS211" s="161">
        <f t="shared" si="129"/>
        <v>0</v>
      </c>
      <c r="AT211" s="161">
        <f t="shared" si="129"/>
        <v>0</v>
      </c>
      <c r="AU211" s="161">
        <f t="shared" si="129"/>
        <v>100</v>
      </c>
      <c r="AV211" s="162">
        <f t="shared" si="129"/>
        <v>0</v>
      </c>
      <c r="AW211" s="165"/>
      <c r="AX211" s="245"/>
      <c r="AY211" s="246"/>
    </row>
    <row r="212" spans="1:51" ht="12.75" customHeight="1" x14ac:dyDescent="0.25">
      <c r="A212" s="171">
        <v>1169</v>
      </c>
      <c r="B212" s="241">
        <v>204</v>
      </c>
      <c r="C212" s="242" t="s">
        <v>1452</v>
      </c>
      <c r="D212" s="156">
        <f t="shared" si="136"/>
        <v>1881.5000000000002</v>
      </c>
      <c r="E212" s="161">
        <v>1684.4</v>
      </c>
      <c r="F212" s="161">
        <v>0</v>
      </c>
      <c r="G212" s="161">
        <v>0</v>
      </c>
      <c r="H212" s="161">
        <v>0</v>
      </c>
      <c r="I212" s="161">
        <v>0</v>
      </c>
      <c r="J212" s="161">
        <v>59.7</v>
      </c>
      <c r="K212" s="161">
        <v>137.4</v>
      </c>
      <c r="L212" s="243">
        <v>0</v>
      </c>
      <c r="M212" s="172">
        <f t="shared" si="137"/>
        <v>1881.5000000000002</v>
      </c>
      <c r="N212" s="161">
        <v>1684.4</v>
      </c>
      <c r="O212" s="161">
        <v>0</v>
      </c>
      <c r="P212" s="161">
        <v>0</v>
      </c>
      <c r="Q212" s="161">
        <v>0</v>
      </c>
      <c r="R212" s="161">
        <v>0</v>
      </c>
      <c r="S212" s="161">
        <v>59.7</v>
      </c>
      <c r="T212" s="161">
        <v>137.4</v>
      </c>
      <c r="U212" s="243">
        <v>0</v>
      </c>
      <c r="V212" s="172">
        <f t="shared" si="138"/>
        <v>1649.5821000000001</v>
      </c>
      <c r="W212" s="161">
        <v>1454.1693</v>
      </c>
      <c r="X212" s="161">
        <v>0</v>
      </c>
      <c r="Y212" s="161">
        <v>0</v>
      </c>
      <c r="Z212" s="161">
        <v>0</v>
      </c>
      <c r="AA212" s="161">
        <v>0</v>
      </c>
      <c r="AB212" s="161">
        <v>59.694000000000003</v>
      </c>
      <c r="AC212" s="161">
        <v>135.71879999999999</v>
      </c>
      <c r="AD212" s="243">
        <v>0</v>
      </c>
      <c r="AE212" s="156">
        <f t="shared" si="128"/>
        <v>-231.91790000000015</v>
      </c>
      <c r="AF212" s="161">
        <f t="shared" si="128"/>
        <v>-230.23070000000007</v>
      </c>
      <c r="AG212" s="161">
        <f t="shared" si="128"/>
        <v>0</v>
      </c>
      <c r="AH212" s="161">
        <f t="shared" si="128"/>
        <v>0</v>
      </c>
      <c r="AI212" s="161">
        <f t="shared" si="128"/>
        <v>0</v>
      </c>
      <c r="AJ212" s="161">
        <f t="shared" si="128"/>
        <v>0</v>
      </c>
      <c r="AK212" s="161">
        <f t="shared" si="128"/>
        <v>-6.0000000000002274E-3</v>
      </c>
      <c r="AL212" s="161">
        <f t="shared" si="128"/>
        <v>-1.6812000000000182</v>
      </c>
      <c r="AM212" s="162">
        <f t="shared" si="128"/>
        <v>0</v>
      </c>
      <c r="AN212" s="156">
        <f t="shared" si="129"/>
        <v>87.673776242359807</v>
      </c>
      <c r="AO212" s="161">
        <f t="shared" si="129"/>
        <v>86.331589883638088</v>
      </c>
      <c r="AP212" s="161">
        <f t="shared" si="129"/>
        <v>0</v>
      </c>
      <c r="AQ212" s="161">
        <f t="shared" si="129"/>
        <v>0</v>
      </c>
      <c r="AR212" s="161">
        <f t="shared" si="129"/>
        <v>0</v>
      </c>
      <c r="AS212" s="161">
        <f t="shared" si="129"/>
        <v>0</v>
      </c>
      <c r="AT212" s="161">
        <f t="shared" si="129"/>
        <v>99.989949748743726</v>
      </c>
      <c r="AU212" s="161">
        <f t="shared" si="129"/>
        <v>98.776419213973782</v>
      </c>
      <c r="AV212" s="162">
        <f t="shared" si="129"/>
        <v>0</v>
      </c>
      <c r="AW212" s="165"/>
      <c r="AX212" s="245"/>
      <c r="AY212" s="246"/>
    </row>
    <row r="213" spans="1:51" ht="12.75" customHeight="1" x14ac:dyDescent="0.25">
      <c r="A213" s="171">
        <v>1171</v>
      </c>
      <c r="B213" s="241">
        <v>205</v>
      </c>
      <c r="C213" s="242" t="s">
        <v>1453</v>
      </c>
      <c r="D213" s="156">
        <f t="shared" si="136"/>
        <v>4036.8</v>
      </c>
      <c r="E213" s="161">
        <v>3502.4</v>
      </c>
      <c r="F213" s="161">
        <v>0</v>
      </c>
      <c r="G213" s="161">
        <v>0</v>
      </c>
      <c r="H213" s="161">
        <v>0</v>
      </c>
      <c r="I213" s="161">
        <v>0</v>
      </c>
      <c r="J213" s="161">
        <v>180</v>
      </c>
      <c r="K213" s="161">
        <v>354.4</v>
      </c>
      <c r="L213" s="243">
        <v>0</v>
      </c>
      <c r="M213" s="172">
        <f t="shared" si="137"/>
        <v>4036.8</v>
      </c>
      <c r="N213" s="161">
        <v>3502.4</v>
      </c>
      <c r="O213" s="161">
        <v>0</v>
      </c>
      <c r="P213" s="161">
        <v>0</v>
      </c>
      <c r="Q213" s="161">
        <v>0</v>
      </c>
      <c r="R213" s="161">
        <v>0</v>
      </c>
      <c r="S213" s="161">
        <v>180</v>
      </c>
      <c r="T213" s="161">
        <v>354.4</v>
      </c>
      <c r="U213" s="243">
        <v>0</v>
      </c>
      <c r="V213" s="172">
        <f t="shared" si="138"/>
        <v>4036.3748000000005</v>
      </c>
      <c r="W213" s="161">
        <v>3502.4</v>
      </c>
      <c r="X213" s="161">
        <v>0</v>
      </c>
      <c r="Y213" s="161">
        <v>0</v>
      </c>
      <c r="Z213" s="161">
        <v>0</v>
      </c>
      <c r="AA213" s="161">
        <v>0</v>
      </c>
      <c r="AB213" s="161">
        <v>179.78</v>
      </c>
      <c r="AC213" s="161">
        <v>354.19479999999999</v>
      </c>
      <c r="AD213" s="243">
        <v>0</v>
      </c>
      <c r="AE213" s="156">
        <f t="shared" si="128"/>
        <v>-0.42519999999967695</v>
      </c>
      <c r="AF213" s="161">
        <f t="shared" si="128"/>
        <v>0</v>
      </c>
      <c r="AG213" s="161">
        <f t="shared" si="128"/>
        <v>0</v>
      </c>
      <c r="AH213" s="161">
        <f t="shared" si="128"/>
        <v>0</v>
      </c>
      <c r="AI213" s="161">
        <f t="shared" si="128"/>
        <v>0</v>
      </c>
      <c r="AJ213" s="161">
        <f t="shared" si="128"/>
        <v>0</v>
      </c>
      <c r="AK213" s="161">
        <f t="shared" si="128"/>
        <v>-0.21999999999999886</v>
      </c>
      <c r="AL213" s="161">
        <f t="shared" si="128"/>
        <v>-0.20519999999999072</v>
      </c>
      <c r="AM213" s="162">
        <f t="shared" si="128"/>
        <v>0</v>
      </c>
      <c r="AN213" s="156">
        <f t="shared" si="129"/>
        <v>99.989466904478803</v>
      </c>
      <c r="AO213" s="161">
        <f t="shared" si="129"/>
        <v>100</v>
      </c>
      <c r="AP213" s="161">
        <f t="shared" si="129"/>
        <v>0</v>
      </c>
      <c r="AQ213" s="161">
        <f t="shared" si="129"/>
        <v>0</v>
      </c>
      <c r="AR213" s="161">
        <f t="shared" si="129"/>
        <v>0</v>
      </c>
      <c r="AS213" s="161">
        <f t="shared" si="129"/>
        <v>0</v>
      </c>
      <c r="AT213" s="161">
        <f t="shared" si="129"/>
        <v>99.87777777777778</v>
      </c>
      <c r="AU213" s="161">
        <f t="shared" si="129"/>
        <v>99.942099322799109</v>
      </c>
      <c r="AV213" s="162">
        <f t="shared" si="129"/>
        <v>0</v>
      </c>
      <c r="AW213" s="165"/>
      <c r="AX213" s="245"/>
      <c r="AY213" s="246"/>
    </row>
    <row r="214" spans="1:51" ht="12.75" customHeight="1" x14ac:dyDescent="0.25">
      <c r="A214" s="171">
        <v>1170</v>
      </c>
      <c r="B214" s="241">
        <v>206</v>
      </c>
      <c r="C214" s="242" t="s">
        <v>1454</v>
      </c>
      <c r="D214" s="156">
        <f t="shared" si="136"/>
        <v>2362.9</v>
      </c>
      <c r="E214" s="161">
        <v>1670</v>
      </c>
      <c r="F214" s="161">
        <v>0</v>
      </c>
      <c r="G214" s="161">
        <v>0</v>
      </c>
      <c r="H214" s="161">
        <v>0</v>
      </c>
      <c r="I214" s="161">
        <v>0</v>
      </c>
      <c r="J214" s="161">
        <v>500</v>
      </c>
      <c r="K214" s="161">
        <v>192.9</v>
      </c>
      <c r="L214" s="243">
        <v>0</v>
      </c>
      <c r="M214" s="172">
        <f t="shared" si="137"/>
        <v>2362.9</v>
      </c>
      <c r="N214" s="161">
        <v>1670</v>
      </c>
      <c r="O214" s="161">
        <v>0</v>
      </c>
      <c r="P214" s="161">
        <v>0</v>
      </c>
      <c r="Q214" s="161">
        <v>0</v>
      </c>
      <c r="R214" s="161">
        <v>0</v>
      </c>
      <c r="S214" s="161">
        <v>500</v>
      </c>
      <c r="T214" s="161">
        <v>192.9</v>
      </c>
      <c r="U214" s="243">
        <v>0</v>
      </c>
      <c r="V214" s="172">
        <f t="shared" si="138"/>
        <v>2362.8996000000002</v>
      </c>
      <c r="W214" s="161">
        <v>1670</v>
      </c>
      <c r="X214" s="161">
        <v>0</v>
      </c>
      <c r="Y214" s="161">
        <v>0</v>
      </c>
      <c r="Z214" s="161">
        <v>0</v>
      </c>
      <c r="AA214" s="161">
        <v>0</v>
      </c>
      <c r="AB214" s="161">
        <v>499.99979999999999</v>
      </c>
      <c r="AC214" s="161">
        <v>192.8998</v>
      </c>
      <c r="AD214" s="243">
        <v>0</v>
      </c>
      <c r="AE214" s="156">
        <f t="shared" si="128"/>
        <v>-3.9999999989959178E-4</v>
      </c>
      <c r="AF214" s="161">
        <f t="shared" si="128"/>
        <v>0</v>
      </c>
      <c r="AG214" s="161">
        <f t="shared" si="128"/>
        <v>0</v>
      </c>
      <c r="AH214" s="161">
        <f t="shared" si="128"/>
        <v>0</v>
      </c>
      <c r="AI214" s="161">
        <f t="shared" si="128"/>
        <v>0</v>
      </c>
      <c r="AJ214" s="161">
        <f t="shared" si="128"/>
        <v>0</v>
      </c>
      <c r="AK214" s="161">
        <f t="shared" si="128"/>
        <v>-2.0000000000663931E-4</v>
      </c>
      <c r="AL214" s="161">
        <f t="shared" si="128"/>
        <v>-2.0000000000663931E-4</v>
      </c>
      <c r="AM214" s="162">
        <f t="shared" si="128"/>
        <v>0</v>
      </c>
      <c r="AN214" s="156">
        <f t="shared" si="129"/>
        <v>99.99998307164924</v>
      </c>
      <c r="AO214" s="161">
        <f t="shared" si="129"/>
        <v>100</v>
      </c>
      <c r="AP214" s="161">
        <f t="shared" si="129"/>
        <v>0</v>
      </c>
      <c r="AQ214" s="161">
        <f t="shared" si="129"/>
        <v>0</v>
      </c>
      <c r="AR214" s="161">
        <f t="shared" si="129"/>
        <v>0</v>
      </c>
      <c r="AS214" s="161">
        <f t="shared" si="129"/>
        <v>0</v>
      </c>
      <c r="AT214" s="161">
        <f t="shared" si="129"/>
        <v>99.999960000000002</v>
      </c>
      <c r="AU214" s="161">
        <f t="shared" si="129"/>
        <v>99.999896319336443</v>
      </c>
      <c r="AV214" s="162">
        <f t="shared" si="129"/>
        <v>0</v>
      </c>
      <c r="AW214" s="165"/>
      <c r="AX214" s="245"/>
      <c r="AY214" s="246"/>
    </row>
    <row r="215" spans="1:51" ht="12.75" customHeight="1" x14ac:dyDescent="0.25">
      <c r="A215" s="171">
        <v>1172</v>
      </c>
      <c r="B215" s="241">
        <v>207</v>
      </c>
      <c r="C215" s="242" t="s">
        <v>1455</v>
      </c>
      <c r="D215" s="156">
        <f t="shared" si="136"/>
        <v>3456.8</v>
      </c>
      <c r="E215" s="161">
        <v>3024.9</v>
      </c>
      <c r="F215" s="161">
        <v>0</v>
      </c>
      <c r="G215" s="161">
        <v>0</v>
      </c>
      <c r="H215" s="161">
        <v>65.900000000000006</v>
      </c>
      <c r="I215" s="161">
        <v>0</v>
      </c>
      <c r="J215" s="161">
        <v>69.900000000000006</v>
      </c>
      <c r="K215" s="161">
        <v>296.10000000000002</v>
      </c>
      <c r="L215" s="243">
        <v>0</v>
      </c>
      <c r="M215" s="172">
        <f t="shared" si="137"/>
        <v>3456.8</v>
      </c>
      <c r="N215" s="161">
        <v>3024.9</v>
      </c>
      <c r="O215" s="161">
        <v>0</v>
      </c>
      <c r="P215" s="161">
        <v>0</v>
      </c>
      <c r="Q215" s="161">
        <v>65.900000000000006</v>
      </c>
      <c r="R215" s="161">
        <v>0</v>
      </c>
      <c r="S215" s="161">
        <v>69.900000000000006</v>
      </c>
      <c r="T215" s="161">
        <v>296.10000000000002</v>
      </c>
      <c r="U215" s="243">
        <v>0</v>
      </c>
      <c r="V215" s="172">
        <f t="shared" si="138"/>
        <v>3456.3404</v>
      </c>
      <c r="W215" s="161">
        <v>3024.9</v>
      </c>
      <c r="X215" s="161">
        <v>0</v>
      </c>
      <c r="Y215" s="161">
        <v>0</v>
      </c>
      <c r="Z215" s="161">
        <v>65.504300000000001</v>
      </c>
      <c r="AA215" s="161">
        <v>0</v>
      </c>
      <c r="AB215" s="161">
        <v>69.900000000000006</v>
      </c>
      <c r="AC215" s="161">
        <v>296.03609999999998</v>
      </c>
      <c r="AD215" s="243">
        <v>0</v>
      </c>
      <c r="AE215" s="156">
        <f t="shared" si="128"/>
        <v>-0.45960000000013679</v>
      </c>
      <c r="AF215" s="161">
        <f t="shared" si="128"/>
        <v>0</v>
      </c>
      <c r="AG215" s="161">
        <f t="shared" si="128"/>
        <v>0</v>
      </c>
      <c r="AH215" s="161">
        <f t="shared" si="128"/>
        <v>0</v>
      </c>
      <c r="AI215" s="161">
        <f t="shared" si="128"/>
        <v>-0.39570000000000505</v>
      </c>
      <c r="AJ215" s="161">
        <f t="shared" si="128"/>
        <v>0</v>
      </c>
      <c r="AK215" s="161">
        <f t="shared" si="128"/>
        <v>0</v>
      </c>
      <c r="AL215" s="161">
        <f t="shared" si="128"/>
        <v>-6.3900000000046475E-2</v>
      </c>
      <c r="AM215" s="162">
        <f t="shared" si="128"/>
        <v>0</v>
      </c>
      <c r="AN215" s="156">
        <f t="shared" si="129"/>
        <v>99.986704466558663</v>
      </c>
      <c r="AO215" s="161">
        <f t="shared" si="129"/>
        <v>100</v>
      </c>
      <c r="AP215" s="161">
        <f t="shared" si="129"/>
        <v>0</v>
      </c>
      <c r="AQ215" s="161">
        <f t="shared" si="129"/>
        <v>0</v>
      </c>
      <c r="AR215" s="161">
        <f t="shared" si="129"/>
        <v>99.399544764795138</v>
      </c>
      <c r="AS215" s="161">
        <f t="shared" si="129"/>
        <v>0</v>
      </c>
      <c r="AT215" s="161">
        <f t="shared" si="129"/>
        <v>100</v>
      </c>
      <c r="AU215" s="161">
        <f t="shared" si="129"/>
        <v>99.978419452887522</v>
      </c>
      <c r="AV215" s="162">
        <f t="shared" si="129"/>
        <v>0</v>
      </c>
      <c r="AW215" s="165"/>
      <c r="AX215" s="245"/>
      <c r="AY215" s="246"/>
    </row>
    <row r="216" spans="1:51" ht="12.75" customHeight="1" x14ac:dyDescent="0.25">
      <c r="A216" s="171">
        <v>1173</v>
      </c>
      <c r="B216" s="241">
        <v>208</v>
      </c>
      <c r="C216" s="242" t="s">
        <v>1456</v>
      </c>
      <c r="D216" s="156">
        <f t="shared" si="136"/>
        <v>1469.6000000000001</v>
      </c>
      <c r="E216" s="161">
        <v>1140.4000000000001</v>
      </c>
      <c r="F216" s="161">
        <v>0</v>
      </c>
      <c r="G216" s="161">
        <v>0</v>
      </c>
      <c r="H216" s="161">
        <v>0</v>
      </c>
      <c r="I216" s="161">
        <v>0</v>
      </c>
      <c r="J216" s="161">
        <v>140</v>
      </c>
      <c r="K216" s="161">
        <v>189.2</v>
      </c>
      <c r="L216" s="243">
        <v>0</v>
      </c>
      <c r="M216" s="172">
        <f t="shared" si="137"/>
        <v>1469.6000000000001</v>
      </c>
      <c r="N216" s="161">
        <v>1140.4000000000001</v>
      </c>
      <c r="O216" s="161">
        <v>0</v>
      </c>
      <c r="P216" s="161">
        <v>0</v>
      </c>
      <c r="Q216" s="161">
        <v>0</v>
      </c>
      <c r="R216" s="161">
        <v>0</v>
      </c>
      <c r="S216" s="161">
        <v>140</v>
      </c>
      <c r="T216" s="161">
        <v>189.2</v>
      </c>
      <c r="U216" s="243">
        <v>0</v>
      </c>
      <c r="V216" s="172">
        <f t="shared" si="138"/>
        <v>1442.5773000000002</v>
      </c>
      <c r="W216" s="161">
        <v>1113.3773000000001</v>
      </c>
      <c r="X216" s="161">
        <v>0</v>
      </c>
      <c r="Y216" s="161">
        <v>0</v>
      </c>
      <c r="Z216" s="161">
        <v>0</v>
      </c>
      <c r="AA216" s="161">
        <v>0</v>
      </c>
      <c r="AB216" s="161">
        <v>140</v>
      </c>
      <c r="AC216" s="161">
        <v>189.2</v>
      </c>
      <c r="AD216" s="243">
        <v>0</v>
      </c>
      <c r="AE216" s="156">
        <f t="shared" si="128"/>
        <v>-27.022699999999986</v>
      </c>
      <c r="AF216" s="161">
        <f t="shared" si="128"/>
        <v>-27.022699999999986</v>
      </c>
      <c r="AG216" s="161">
        <f t="shared" si="128"/>
        <v>0</v>
      </c>
      <c r="AH216" s="161">
        <f t="shared" si="128"/>
        <v>0</v>
      </c>
      <c r="AI216" s="161">
        <f t="shared" si="128"/>
        <v>0</v>
      </c>
      <c r="AJ216" s="161">
        <f t="shared" si="128"/>
        <v>0</v>
      </c>
      <c r="AK216" s="161">
        <f t="shared" si="128"/>
        <v>0</v>
      </c>
      <c r="AL216" s="161">
        <f t="shared" si="128"/>
        <v>0</v>
      </c>
      <c r="AM216" s="162">
        <f t="shared" si="128"/>
        <v>0</v>
      </c>
      <c r="AN216" s="156">
        <f t="shared" si="129"/>
        <v>98.161220740337512</v>
      </c>
      <c r="AO216" s="161">
        <f t="shared" si="129"/>
        <v>97.630419151175033</v>
      </c>
      <c r="AP216" s="161">
        <f t="shared" si="129"/>
        <v>0</v>
      </c>
      <c r="AQ216" s="161">
        <f t="shared" si="129"/>
        <v>0</v>
      </c>
      <c r="AR216" s="161">
        <f t="shared" si="129"/>
        <v>0</v>
      </c>
      <c r="AS216" s="161">
        <f t="shared" si="129"/>
        <v>0</v>
      </c>
      <c r="AT216" s="161">
        <f t="shared" si="129"/>
        <v>100</v>
      </c>
      <c r="AU216" s="161">
        <f t="shared" si="129"/>
        <v>100</v>
      </c>
      <c r="AV216" s="162">
        <f t="shared" si="129"/>
        <v>0</v>
      </c>
      <c r="AW216" s="165"/>
      <c r="AX216" s="245"/>
      <c r="AY216" s="246"/>
    </row>
    <row r="217" spans="1:51" ht="12.75" customHeight="1" x14ac:dyDescent="0.25">
      <c r="A217" s="171">
        <v>1174</v>
      </c>
      <c r="B217" s="241">
        <v>209</v>
      </c>
      <c r="C217" s="242" t="s">
        <v>1457</v>
      </c>
      <c r="D217" s="156">
        <f t="shared" si="136"/>
        <v>2751.7</v>
      </c>
      <c r="E217" s="161">
        <v>2017</v>
      </c>
      <c r="F217" s="161">
        <v>0</v>
      </c>
      <c r="G217" s="161">
        <v>0</v>
      </c>
      <c r="H217" s="161">
        <v>0</v>
      </c>
      <c r="I217" s="161">
        <v>0</v>
      </c>
      <c r="J217" s="161">
        <v>450</v>
      </c>
      <c r="K217" s="161">
        <v>284.7</v>
      </c>
      <c r="L217" s="243">
        <v>0</v>
      </c>
      <c r="M217" s="172">
        <f t="shared" si="137"/>
        <v>2751.7</v>
      </c>
      <c r="N217" s="161">
        <v>2017</v>
      </c>
      <c r="O217" s="161">
        <v>0</v>
      </c>
      <c r="P217" s="161">
        <v>0</v>
      </c>
      <c r="Q217" s="161">
        <v>0</v>
      </c>
      <c r="R217" s="161">
        <v>0</v>
      </c>
      <c r="S217" s="161">
        <v>450</v>
      </c>
      <c r="T217" s="161">
        <v>284.7</v>
      </c>
      <c r="U217" s="243">
        <v>0</v>
      </c>
      <c r="V217" s="172">
        <f t="shared" si="138"/>
        <v>2505.9196000000002</v>
      </c>
      <c r="W217" s="161">
        <v>1776.6467</v>
      </c>
      <c r="X217" s="161">
        <v>0</v>
      </c>
      <c r="Y217" s="161">
        <v>0</v>
      </c>
      <c r="Z217" s="161">
        <v>0</v>
      </c>
      <c r="AA217" s="161">
        <v>0</v>
      </c>
      <c r="AB217" s="161">
        <v>449.21300000000002</v>
      </c>
      <c r="AC217" s="161">
        <v>280.05990000000003</v>
      </c>
      <c r="AD217" s="243">
        <v>0</v>
      </c>
      <c r="AE217" s="156">
        <f t="shared" si="128"/>
        <v>-245.78039999999964</v>
      </c>
      <c r="AF217" s="161">
        <f t="shared" si="128"/>
        <v>-240.35329999999999</v>
      </c>
      <c r="AG217" s="161">
        <f t="shared" si="128"/>
        <v>0</v>
      </c>
      <c r="AH217" s="161">
        <f t="shared" si="128"/>
        <v>0</v>
      </c>
      <c r="AI217" s="161">
        <f t="shared" si="128"/>
        <v>0</v>
      </c>
      <c r="AJ217" s="161">
        <f t="shared" si="128"/>
        <v>0</v>
      </c>
      <c r="AK217" s="161">
        <f t="shared" si="128"/>
        <v>-0.78699999999997772</v>
      </c>
      <c r="AL217" s="161">
        <f t="shared" si="128"/>
        <v>-4.6400999999999613</v>
      </c>
      <c r="AM217" s="162">
        <f t="shared" si="128"/>
        <v>0</v>
      </c>
      <c r="AN217" s="156">
        <f t="shared" si="129"/>
        <v>91.068052476650806</v>
      </c>
      <c r="AO217" s="161">
        <f t="shared" si="129"/>
        <v>88.083624194348047</v>
      </c>
      <c r="AP217" s="161">
        <f t="shared" si="129"/>
        <v>0</v>
      </c>
      <c r="AQ217" s="161">
        <f t="shared" si="129"/>
        <v>0</v>
      </c>
      <c r="AR217" s="161">
        <f t="shared" si="129"/>
        <v>0</v>
      </c>
      <c r="AS217" s="161">
        <f t="shared" si="129"/>
        <v>0</v>
      </c>
      <c r="AT217" s="161">
        <f t="shared" si="129"/>
        <v>99.825111111111113</v>
      </c>
      <c r="AU217" s="161">
        <f t="shared" si="129"/>
        <v>98.370179135932574</v>
      </c>
      <c r="AV217" s="162">
        <f t="shared" si="129"/>
        <v>0</v>
      </c>
      <c r="AW217" s="165"/>
      <c r="AX217" s="245"/>
      <c r="AY217" s="246"/>
    </row>
    <row r="218" spans="1:51" ht="12.75" customHeight="1" x14ac:dyDescent="0.25">
      <c r="A218" s="171">
        <v>1175</v>
      </c>
      <c r="B218" s="241">
        <v>210</v>
      </c>
      <c r="C218" s="242" t="s">
        <v>1458</v>
      </c>
      <c r="D218" s="156">
        <f t="shared" si="136"/>
        <v>1813.8999999999999</v>
      </c>
      <c r="E218" s="161">
        <v>1449.1</v>
      </c>
      <c r="F218" s="161">
        <v>0</v>
      </c>
      <c r="G218" s="161">
        <v>0</v>
      </c>
      <c r="H218" s="161">
        <v>0</v>
      </c>
      <c r="I218" s="161">
        <v>0</v>
      </c>
      <c r="J218" s="161">
        <v>100</v>
      </c>
      <c r="K218" s="161">
        <v>264.8</v>
      </c>
      <c r="L218" s="243">
        <v>0</v>
      </c>
      <c r="M218" s="172">
        <f t="shared" si="137"/>
        <v>1813.8999999999999</v>
      </c>
      <c r="N218" s="161">
        <v>1449.1</v>
      </c>
      <c r="O218" s="161">
        <v>0</v>
      </c>
      <c r="P218" s="161">
        <v>0</v>
      </c>
      <c r="Q218" s="161">
        <v>0</v>
      </c>
      <c r="R218" s="161">
        <v>0</v>
      </c>
      <c r="S218" s="161">
        <v>100</v>
      </c>
      <c r="T218" s="161">
        <v>264.8</v>
      </c>
      <c r="U218" s="243">
        <v>0</v>
      </c>
      <c r="V218" s="172">
        <f t="shared" si="138"/>
        <v>1514.0048000000002</v>
      </c>
      <c r="W218" s="161">
        <v>1149.2052000000001</v>
      </c>
      <c r="X218" s="161">
        <v>0</v>
      </c>
      <c r="Y218" s="161">
        <v>0</v>
      </c>
      <c r="Z218" s="161">
        <v>0</v>
      </c>
      <c r="AA218" s="161">
        <v>0</v>
      </c>
      <c r="AB218" s="161">
        <v>100</v>
      </c>
      <c r="AC218" s="161">
        <v>264.7996</v>
      </c>
      <c r="AD218" s="243">
        <v>0</v>
      </c>
      <c r="AE218" s="156">
        <f t="shared" si="128"/>
        <v>-299.8951999999997</v>
      </c>
      <c r="AF218" s="161">
        <f t="shared" si="128"/>
        <v>-299.8947999999998</v>
      </c>
      <c r="AG218" s="161">
        <f t="shared" si="128"/>
        <v>0</v>
      </c>
      <c r="AH218" s="161">
        <f t="shared" si="128"/>
        <v>0</v>
      </c>
      <c r="AI218" s="161">
        <f t="shared" si="128"/>
        <v>0</v>
      </c>
      <c r="AJ218" s="161">
        <f t="shared" si="128"/>
        <v>0</v>
      </c>
      <c r="AK218" s="161">
        <f t="shared" si="128"/>
        <v>0</v>
      </c>
      <c r="AL218" s="161">
        <f t="shared" si="128"/>
        <v>-4.0000000001327862E-4</v>
      </c>
      <c r="AM218" s="162">
        <f t="shared" si="128"/>
        <v>0</v>
      </c>
      <c r="AN218" s="156">
        <f t="shared" si="129"/>
        <v>83.466828380836887</v>
      </c>
      <c r="AO218" s="161">
        <f t="shared" si="129"/>
        <v>79.304754675315721</v>
      </c>
      <c r="AP218" s="161">
        <f t="shared" si="129"/>
        <v>0</v>
      </c>
      <c r="AQ218" s="161">
        <f t="shared" si="129"/>
        <v>0</v>
      </c>
      <c r="AR218" s="161">
        <f t="shared" si="129"/>
        <v>0</v>
      </c>
      <c r="AS218" s="161">
        <f t="shared" si="129"/>
        <v>0</v>
      </c>
      <c r="AT218" s="161">
        <f t="shared" si="129"/>
        <v>100</v>
      </c>
      <c r="AU218" s="161">
        <f t="shared" si="129"/>
        <v>99.999848942598177</v>
      </c>
      <c r="AV218" s="162">
        <f t="shared" si="129"/>
        <v>0</v>
      </c>
      <c r="AW218" s="165"/>
      <c r="AX218" s="245"/>
      <c r="AY218" s="246"/>
    </row>
    <row r="219" spans="1:51" ht="12.75" customHeight="1" x14ac:dyDescent="0.25">
      <c r="A219" s="171">
        <v>1176</v>
      </c>
      <c r="B219" s="241">
        <v>211</v>
      </c>
      <c r="C219" s="242" t="s">
        <v>1459</v>
      </c>
      <c r="D219" s="156">
        <f t="shared" si="136"/>
        <v>12141.5</v>
      </c>
      <c r="E219" s="161">
        <v>11119.1</v>
      </c>
      <c r="F219" s="161">
        <v>0</v>
      </c>
      <c r="G219" s="161">
        <v>0</v>
      </c>
      <c r="H219" s="161">
        <v>0</v>
      </c>
      <c r="I219" s="161">
        <v>0</v>
      </c>
      <c r="J219" s="161">
        <v>180</v>
      </c>
      <c r="K219" s="161">
        <v>842.4</v>
      </c>
      <c r="L219" s="243">
        <v>0</v>
      </c>
      <c r="M219" s="172">
        <f t="shared" si="137"/>
        <v>12141.5</v>
      </c>
      <c r="N219" s="161">
        <v>11119.1</v>
      </c>
      <c r="O219" s="161">
        <v>0</v>
      </c>
      <c r="P219" s="161">
        <v>0</v>
      </c>
      <c r="Q219" s="161">
        <v>0</v>
      </c>
      <c r="R219" s="161">
        <v>0</v>
      </c>
      <c r="S219" s="161">
        <v>180</v>
      </c>
      <c r="T219" s="161">
        <v>842.4</v>
      </c>
      <c r="U219" s="243">
        <v>0</v>
      </c>
      <c r="V219" s="172">
        <f t="shared" si="138"/>
        <v>9971.2114999999994</v>
      </c>
      <c r="W219" s="161">
        <v>8975.0998999999993</v>
      </c>
      <c r="X219" s="161">
        <v>0</v>
      </c>
      <c r="Y219" s="161">
        <v>0</v>
      </c>
      <c r="Z219" s="161">
        <v>0</v>
      </c>
      <c r="AA219" s="161">
        <v>0</v>
      </c>
      <c r="AB219" s="161">
        <v>153.7116</v>
      </c>
      <c r="AC219" s="161">
        <v>842.4</v>
      </c>
      <c r="AD219" s="243">
        <v>0</v>
      </c>
      <c r="AE219" s="156">
        <f t="shared" si="128"/>
        <v>-2170.2885000000006</v>
      </c>
      <c r="AF219" s="161">
        <f t="shared" si="128"/>
        <v>-2144.0001000000011</v>
      </c>
      <c r="AG219" s="161">
        <f t="shared" si="128"/>
        <v>0</v>
      </c>
      <c r="AH219" s="161">
        <f t="shared" si="128"/>
        <v>0</v>
      </c>
      <c r="AI219" s="161">
        <f t="shared" si="128"/>
        <v>0</v>
      </c>
      <c r="AJ219" s="161">
        <f t="shared" si="128"/>
        <v>0</v>
      </c>
      <c r="AK219" s="161">
        <f t="shared" si="128"/>
        <v>-26.288399999999996</v>
      </c>
      <c r="AL219" s="161">
        <f t="shared" si="128"/>
        <v>0</v>
      </c>
      <c r="AM219" s="162">
        <f t="shared" si="128"/>
        <v>0</v>
      </c>
      <c r="AN219" s="156">
        <f t="shared" si="129"/>
        <v>82.125038092492687</v>
      </c>
      <c r="AO219" s="161">
        <f t="shared" si="129"/>
        <v>80.717862956534248</v>
      </c>
      <c r="AP219" s="161">
        <f t="shared" si="129"/>
        <v>0</v>
      </c>
      <c r="AQ219" s="161">
        <f t="shared" si="129"/>
        <v>0</v>
      </c>
      <c r="AR219" s="161">
        <f t="shared" si="129"/>
        <v>0</v>
      </c>
      <c r="AS219" s="161">
        <f t="shared" si="129"/>
        <v>0</v>
      </c>
      <c r="AT219" s="161">
        <f t="shared" si="129"/>
        <v>85.39533333333334</v>
      </c>
      <c r="AU219" s="161">
        <f t="shared" si="129"/>
        <v>100</v>
      </c>
      <c r="AV219" s="162">
        <f t="shared" si="129"/>
        <v>0</v>
      </c>
      <c r="AW219" s="165"/>
      <c r="AX219" s="245"/>
      <c r="AY219" s="246"/>
    </row>
    <row r="220" spans="1:51" ht="15" customHeight="1" x14ac:dyDescent="0.25">
      <c r="A220" s="171">
        <v>1177</v>
      </c>
      <c r="B220" s="241">
        <v>212</v>
      </c>
      <c r="C220" s="242" t="s">
        <v>1460</v>
      </c>
      <c r="D220" s="156">
        <f t="shared" si="136"/>
        <v>2608</v>
      </c>
      <c r="E220" s="161">
        <v>1703.9</v>
      </c>
      <c r="F220" s="161">
        <v>0</v>
      </c>
      <c r="G220" s="161">
        <v>0</v>
      </c>
      <c r="H220" s="161">
        <v>0</v>
      </c>
      <c r="I220" s="161">
        <v>0</v>
      </c>
      <c r="J220" s="161">
        <v>740</v>
      </c>
      <c r="K220" s="161">
        <v>164.1</v>
      </c>
      <c r="L220" s="243">
        <v>0</v>
      </c>
      <c r="M220" s="172">
        <f t="shared" si="137"/>
        <v>2608</v>
      </c>
      <c r="N220" s="161">
        <v>1703.9</v>
      </c>
      <c r="O220" s="161">
        <v>0</v>
      </c>
      <c r="P220" s="161">
        <v>0</v>
      </c>
      <c r="Q220" s="161">
        <v>0</v>
      </c>
      <c r="R220" s="161">
        <v>0</v>
      </c>
      <c r="S220" s="161">
        <v>740</v>
      </c>
      <c r="T220" s="161">
        <v>164.1</v>
      </c>
      <c r="U220" s="243">
        <v>0</v>
      </c>
      <c r="V220" s="172">
        <f t="shared" si="138"/>
        <v>2607.1151</v>
      </c>
      <c r="W220" s="161">
        <v>1703.9</v>
      </c>
      <c r="X220" s="161">
        <v>0</v>
      </c>
      <c r="Y220" s="161">
        <v>0</v>
      </c>
      <c r="Z220" s="161">
        <v>0</v>
      </c>
      <c r="AA220" s="161">
        <v>0</v>
      </c>
      <c r="AB220" s="161">
        <v>739.22609999999997</v>
      </c>
      <c r="AC220" s="161">
        <v>163.989</v>
      </c>
      <c r="AD220" s="243">
        <v>0</v>
      </c>
      <c r="AE220" s="156">
        <f t="shared" si="128"/>
        <v>-0.88490000000001601</v>
      </c>
      <c r="AF220" s="161">
        <f t="shared" si="128"/>
        <v>0</v>
      </c>
      <c r="AG220" s="161">
        <f t="shared" si="128"/>
        <v>0</v>
      </c>
      <c r="AH220" s="161">
        <f t="shared" si="128"/>
        <v>0</v>
      </c>
      <c r="AI220" s="161">
        <f t="shared" si="128"/>
        <v>0</v>
      </c>
      <c r="AJ220" s="161">
        <f t="shared" si="128"/>
        <v>0</v>
      </c>
      <c r="AK220" s="161">
        <f t="shared" si="128"/>
        <v>-0.77390000000002601</v>
      </c>
      <c r="AL220" s="161">
        <f t="shared" si="128"/>
        <v>-0.11099999999999</v>
      </c>
      <c r="AM220" s="162">
        <f t="shared" si="128"/>
        <v>0</v>
      </c>
      <c r="AN220" s="156">
        <f t="shared" si="129"/>
        <v>99.966069785276062</v>
      </c>
      <c r="AO220" s="161">
        <f t="shared" si="129"/>
        <v>100</v>
      </c>
      <c r="AP220" s="161">
        <f t="shared" si="129"/>
        <v>0</v>
      </c>
      <c r="AQ220" s="161">
        <f t="shared" si="129"/>
        <v>0</v>
      </c>
      <c r="AR220" s="161">
        <f t="shared" si="129"/>
        <v>0</v>
      </c>
      <c r="AS220" s="161">
        <f t="shared" si="129"/>
        <v>0</v>
      </c>
      <c r="AT220" s="161">
        <f t="shared" si="129"/>
        <v>99.895418918918907</v>
      </c>
      <c r="AU220" s="161">
        <f t="shared" si="129"/>
        <v>99.932358318098721</v>
      </c>
      <c r="AV220" s="162">
        <f t="shared" si="129"/>
        <v>0</v>
      </c>
      <c r="AW220" s="165"/>
      <c r="AX220" s="245"/>
      <c r="AY220" s="246"/>
    </row>
    <row r="221" spans="1:51" ht="12.75" customHeight="1" x14ac:dyDescent="0.25">
      <c r="A221" s="171">
        <v>1179</v>
      </c>
      <c r="B221" s="241">
        <v>214</v>
      </c>
      <c r="C221" s="242" t="s">
        <v>1461</v>
      </c>
      <c r="D221" s="156">
        <f>SUM(E221:L221)</f>
        <v>3453</v>
      </c>
      <c r="E221" s="161">
        <v>2637.1</v>
      </c>
      <c r="F221" s="161">
        <v>0</v>
      </c>
      <c r="G221" s="161">
        <v>0</v>
      </c>
      <c r="H221" s="161">
        <v>0</v>
      </c>
      <c r="I221" s="161">
        <v>0</v>
      </c>
      <c r="J221" s="161">
        <v>500</v>
      </c>
      <c r="K221" s="161">
        <v>315.89999999999998</v>
      </c>
      <c r="L221" s="243">
        <v>0</v>
      </c>
      <c r="M221" s="172">
        <f>SUM(N221:U221)</f>
        <v>3453</v>
      </c>
      <c r="N221" s="161">
        <v>2637.1</v>
      </c>
      <c r="O221" s="161">
        <v>0</v>
      </c>
      <c r="P221" s="161">
        <v>0</v>
      </c>
      <c r="Q221" s="161">
        <v>0</v>
      </c>
      <c r="R221" s="161">
        <v>0</v>
      </c>
      <c r="S221" s="161">
        <v>500</v>
      </c>
      <c r="T221" s="161">
        <v>315.89999999999998</v>
      </c>
      <c r="U221" s="243">
        <v>0</v>
      </c>
      <c r="V221" s="172">
        <f>SUM(W221:AD221)</f>
        <v>3432.7296000000001</v>
      </c>
      <c r="W221" s="161">
        <v>2637.1</v>
      </c>
      <c r="X221" s="161">
        <v>0</v>
      </c>
      <c r="Y221" s="161">
        <v>0</v>
      </c>
      <c r="Z221" s="161">
        <v>0</v>
      </c>
      <c r="AA221" s="161">
        <v>0</v>
      </c>
      <c r="AB221" s="161">
        <v>479.7296</v>
      </c>
      <c r="AC221" s="161">
        <v>315.89999999999998</v>
      </c>
      <c r="AD221" s="243">
        <v>0</v>
      </c>
      <c r="AE221" s="156">
        <f t="shared" si="128"/>
        <v>-20.270399999999881</v>
      </c>
      <c r="AF221" s="161">
        <f t="shared" si="128"/>
        <v>0</v>
      </c>
      <c r="AG221" s="161">
        <f t="shared" si="128"/>
        <v>0</v>
      </c>
      <c r="AH221" s="161">
        <f t="shared" ref="AH221:AM224" si="139">Y221-P221</f>
        <v>0</v>
      </c>
      <c r="AI221" s="161">
        <f t="shared" si="139"/>
        <v>0</v>
      </c>
      <c r="AJ221" s="161">
        <f t="shared" si="139"/>
        <v>0</v>
      </c>
      <c r="AK221" s="161">
        <f t="shared" si="139"/>
        <v>-20.270399999999995</v>
      </c>
      <c r="AL221" s="161">
        <f t="shared" si="139"/>
        <v>0</v>
      </c>
      <c r="AM221" s="162">
        <f t="shared" si="139"/>
        <v>0</v>
      </c>
      <c r="AN221" s="156">
        <f t="shared" si="129"/>
        <v>99.412962641181579</v>
      </c>
      <c r="AO221" s="161">
        <f t="shared" si="129"/>
        <v>100</v>
      </c>
      <c r="AP221" s="161">
        <f t="shared" si="129"/>
        <v>0</v>
      </c>
      <c r="AQ221" s="161">
        <f t="shared" ref="AQ221:AV224" si="140">IF(P221=0,0,Y221/P221*100)</f>
        <v>0</v>
      </c>
      <c r="AR221" s="161">
        <f t="shared" si="140"/>
        <v>0</v>
      </c>
      <c r="AS221" s="161">
        <f t="shared" si="140"/>
        <v>0</v>
      </c>
      <c r="AT221" s="161">
        <f t="shared" si="140"/>
        <v>95.945920000000001</v>
      </c>
      <c r="AU221" s="161">
        <f t="shared" si="140"/>
        <v>100</v>
      </c>
      <c r="AV221" s="162">
        <f t="shared" si="140"/>
        <v>0</v>
      </c>
      <c r="AW221" s="165"/>
      <c r="AX221" s="245"/>
      <c r="AY221" s="246"/>
    </row>
    <row r="222" spans="1:51" ht="12.75" customHeight="1" x14ac:dyDescent="0.25">
      <c r="A222" s="171">
        <v>1178</v>
      </c>
      <c r="B222" s="241">
        <v>213</v>
      </c>
      <c r="C222" s="242" t="s">
        <v>1462</v>
      </c>
      <c r="D222" s="156">
        <f t="shared" si="136"/>
        <v>2758.5</v>
      </c>
      <c r="E222" s="161">
        <v>2288</v>
      </c>
      <c r="F222" s="161">
        <v>0</v>
      </c>
      <c r="G222" s="161">
        <v>0</v>
      </c>
      <c r="H222" s="161">
        <v>64.400000000000006</v>
      </c>
      <c r="I222" s="161">
        <v>0</v>
      </c>
      <c r="J222" s="161">
        <v>140</v>
      </c>
      <c r="K222" s="161">
        <v>266.10000000000002</v>
      </c>
      <c r="L222" s="243">
        <v>0</v>
      </c>
      <c r="M222" s="172">
        <f t="shared" si="137"/>
        <v>2758.5</v>
      </c>
      <c r="N222" s="161">
        <v>2288</v>
      </c>
      <c r="O222" s="161">
        <v>0</v>
      </c>
      <c r="P222" s="161">
        <v>0</v>
      </c>
      <c r="Q222" s="161">
        <v>64.400000000000006</v>
      </c>
      <c r="R222" s="161">
        <v>0</v>
      </c>
      <c r="S222" s="161">
        <v>140</v>
      </c>
      <c r="T222" s="161">
        <v>266.10000000000002</v>
      </c>
      <c r="U222" s="243">
        <v>0</v>
      </c>
      <c r="V222" s="172">
        <f t="shared" si="138"/>
        <v>2757.9917999999998</v>
      </c>
      <c r="W222" s="161">
        <v>2287.8148999999999</v>
      </c>
      <c r="X222" s="161">
        <v>0</v>
      </c>
      <c r="Y222" s="161">
        <v>0</v>
      </c>
      <c r="Z222" s="161">
        <v>64.076899999999995</v>
      </c>
      <c r="AA222" s="161">
        <v>0</v>
      </c>
      <c r="AB222" s="161">
        <v>140</v>
      </c>
      <c r="AC222" s="161">
        <v>266.10000000000002</v>
      </c>
      <c r="AD222" s="243">
        <v>0</v>
      </c>
      <c r="AE222" s="156">
        <f t="shared" ref="AE222:AG253" si="141">V222-M222</f>
        <v>-0.50820000000021537</v>
      </c>
      <c r="AF222" s="161">
        <f t="shared" si="141"/>
        <v>-0.1851000000001477</v>
      </c>
      <c r="AG222" s="161">
        <f t="shared" si="141"/>
        <v>0</v>
      </c>
      <c r="AH222" s="161">
        <f t="shared" si="139"/>
        <v>0</v>
      </c>
      <c r="AI222" s="161">
        <f t="shared" si="139"/>
        <v>-0.32310000000001082</v>
      </c>
      <c r="AJ222" s="161">
        <f t="shared" si="139"/>
        <v>0</v>
      </c>
      <c r="AK222" s="161">
        <f t="shared" si="139"/>
        <v>0</v>
      </c>
      <c r="AL222" s="161">
        <f t="shared" si="139"/>
        <v>0</v>
      </c>
      <c r="AM222" s="162">
        <f t="shared" si="139"/>
        <v>0</v>
      </c>
      <c r="AN222" s="156">
        <f t="shared" ref="AN222:AP253" si="142">IF(M222=0,0,V222/M222*100)</f>
        <v>99.981576943991286</v>
      </c>
      <c r="AO222" s="161">
        <f t="shared" si="142"/>
        <v>99.991909965034964</v>
      </c>
      <c r="AP222" s="161">
        <f t="shared" si="142"/>
        <v>0</v>
      </c>
      <c r="AQ222" s="161">
        <f t="shared" si="140"/>
        <v>0</v>
      </c>
      <c r="AR222" s="161">
        <f t="shared" si="140"/>
        <v>99.498291925465821</v>
      </c>
      <c r="AS222" s="161">
        <f t="shared" si="140"/>
        <v>0</v>
      </c>
      <c r="AT222" s="161">
        <f t="shared" si="140"/>
        <v>100</v>
      </c>
      <c r="AU222" s="161">
        <f t="shared" si="140"/>
        <v>100</v>
      </c>
      <c r="AV222" s="162">
        <f t="shared" si="140"/>
        <v>0</v>
      </c>
      <c r="AW222" s="165"/>
      <c r="AX222" s="245"/>
      <c r="AY222" s="246"/>
    </row>
    <row r="223" spans="1:51" ht="12.75" customHeight="1" x14ac:dyDescent="0.25">
      <c r="A223" s="171">
        <v>1180</v>
      </c>
      <c r="B223" s="241">
        <v>215</v>
      </c>
      <c r="C223" s="242" t="s">
        <v>1463</v>
      </c>
      <c r="D223" s="156">
        <f t="shared" si="136"/>
        <v>3721.2</v>
      </c>
      <c r="E223" s="161">
        <v>3159.7</v>
      </c>
      <c r="F223" s="161">
        <v>0</v>
      </c>
      <c r="G223" s="161">
        <v>0</v>
      </c>
      <c r="H223" s="161">
        <v>0</v>
      </c>
      <c r="I223" s="161">
        <v>0</v>
      </c>
      <c r="J223" s="161">
        <v>86.4</v>
      </c>
      <c r="K223" s="161">
        <v>475.1</v>
      </c>
      <c r="L223" s="243">
        <v>0</v>
      </c>
      <c r="M223" s="172">
        <f t="shared" si="137"/>
        <v>3721.2</v>
      </c>
      <c r="N223" s="161">
        <v>3159.7</v>
      </c>
      <c r="O223" s="161">
        <v>0</v>
      </c>
      <c r="P223" s="161">
        <v>0</v>
      </c>
      <c r="Q223" s="161">
        <v>0</v>
      </c>
      <c r="R223" s="161">
        <v>0</v>
      </c>
      <c r="S223" s="161">
        <v>86.4</v>
      </c>
      <c r="T223" s="161">
        <v>475.1</v>
      </c>
      <c r="U223" s="243">
        <v>0</v>
      </c>
      <c r="V223" s="172">
        <f t="shared" si="138"/>
        <v>3721.1985999999997</v>
      </c>
      <c r="W223" s="161">
        <v>3159.7</v>
      </c>
      <c r="X223" s="161">
        <v>0</v>
      </c>
      <c r="Y223" s="161">
        <v>0</v>
      </c>
      <c r="Z223" s="161">
        <v>0</v>
      </c>
      <c r="AA223" s="161">
        <v>0</v>
      </c>
      <c r="AB223" s="161">
        <v>86.4</v>
      </c>
      <c r="AC223" s="161">
        <v>475.09859999999998</v>
      </c>
      <c r="AD223" s="243">
        <v>0</v>
      </c>
      <c r="AE223" s="156">
        <f t="shared" si="141"/>
        <v>-1.4000000001033186E-3</v>
      </c>
      <c r="AF223" s="161">
        <f t="shared" si="141"/>
        <v>0</v>
      </c>
      <c r="AG223" s="161">
        <f t="shared" si="141"/>
        <v>0</v>
      </c>
      <c r="AH223" s="161">
        <f t="shared" si="139"/>
        <v>0</v>
      </c>
      <c r="AI223" s="161">
        <f t="shared" si="139"/>
        <v>0</v>
      </c>
      <c r="AJ223" s="161">
        <f t="shared" si="139"/>
        <v>0</v>
      </c>
      <c r="AK223" s="161">
        <f t="shared" si="139"/>
        <v>0</v>
      </c>
      <c r="AL223" s="161">
        <f t="shared" si="139"/>
        <v>-1.4000000000464752E-3</v>
      </c>
      <c r="AM223" s="162">
        <f t="shared" si="139"/>
        <v>0</v>
      </c>
      <c r="AN223" s="156">
        <f t="shared" si="142"/>
        <v>99.999962377727613</v>
      </c>
      <c r="AO223" s="161">
        <f t="shared" si="142"/>
        <v>100</v>
      </c>
      <c r="AP223" s="161">
        <f t="shared" si="142"/>
        <v>0</v>
      </c>
      <c r="AQ223" s="161">
        <f t="shared" si="140"/>
        <v>0</v>
      </c>
      <c r="AR223" s="161">
        <f t="shared" si="140"/>
        <v>0</v>
      </c>
      <c r="AS223" s="161">
        <f t="shared" si="140"/>
        <v>0</v>
      </c>
      <c r="AT223" s="161">
        <f t="shared" si="140"/>
        <v>100</v>
      </c>
      <c r="AU223" s="161">
        <f t="shared" si="140"/>
        <v>99.999705325194682</v>
      </c>
      <c r="AV223" s="162">
        <f t="shared" si="140"/>
        <v>0</v>
      </c>
      <c r="AW223" s="165"/>
      <c r="AX223" s="245"/>
      <c r="AY223" s="246"/>
    </row>
    <row r="224" spans="1:51" ht="12.75" customHeight="1" x14ac:dyDescent="0.25">
      <c r="A224" s="171">
        <v>1181</v>
      </c>
      <c r="B224" s="241">
        <v>216</v>
      </c>
      <c r="C224" s="242" t="s">
        <v>1464</v>
      </c>
      <c r="D224" s="156">
        <f t="shared" si="136"/>
        <v>1149.2</v>
      </c>
      <c r="E224" s="161">
        <v>887.8</v>
      </c>
      <c r="F224" s="161">
        <v>0</v>
      </c>
      <c r="G224" s="161">
        <v>0</v>
      </c>
      <c r="H224" s="161">
        <v>0</v>
      </c>
      <c r="I224" s="161">
        <v>0</v>
      </c>
      <c r="J224" s="161">
        <v>100</v>
      </c>
      <c r="K224" s="161">
        <v>161.4</v>
      </c>
      <c r="L224" s="243">
        <v>0</v>
      </c>
      <c r="M224" s="172">
        <f t="shared" si="137"/>
        <v>1149.2</v>
      </c>
      <c r="N224" s="161">
        <v>887.8</v>
      </c>
      <c r="O224" s="161">
        <v>0</v>
      </c>
      <c r="P224" s="161">
        <v>0</v>
      </c>
      <c r="Q224" s="161">
        <v>0</v>
      </c>
      <c r="R224" s="161">
        <v>0</v>
      </c>
      <c r="S224" s="161">
        <v>100</v>
      </c>
      <c r="T224" s="161">
        <v>161.4</v>
      </c>
      <c r="U224" s="243">
        <v>0</v>
      </c>
      <c r="V224" s="172">
        <f t="shared" si="138"/>
        <v>1122.9881</v>
      </c>
      <c r="W224" s="161">
        <v>861.58810000000005</v>
      </c>
      <c r="X224" s="161">
        <v>0</v>
      </c>
      <c r="Y224" s="161">
        <v>0</v>
      </c>
      <c r="Z224" s="161">
        <v>0</v>
      </c>
      <c r="AA224" s="161">
        <v>0</v>
      </c>
      <c r="AB224" s="161">
        <v>100</v>
      </c>
      <c r="AC224" s="161">
        <v>161.4</v>
      </c>
      <c r="AD224" s="243">
        <v>0</v>
      </c>
      <c r="AE224" s="156">
        <f t="shared" si="141"/>
        <v>-26.211900000000014</v>
      </c>
      <c r="AF224" s="161">
        <f t="shared" si="141"/>
        <v>-26.211899999999901</v>
      </c>
      <c r="AG224" s="161">
        <f t="shared" si="141"/>
        <v>0</v>
      </c>
      <c r="AH224" s="161">
        <f t="shared" si="139"/>
        <v>0</v>
      </c>
      <c r="AI224" s="161">
        <f t="shared" si="139"/>
        <v>0</v>
      </c>
      <c r="AJ224" s="161">
        <f t="shared" si="139"/>
        <v>0</v>
      </c>
      <c r="AK224" s="161">
        <f t="shared" si="139"/>
        <v>0</v>
      </c>
      <c r="AL224" s="161">
        <f t="shared" si="139"/>
        <v>0</v>
      </c>
      <c r="AM224" s="162">
        <f t="shared" si="139"/>
        <v>0</v>
      </c>
      <c r="AN224" s="156">
        <f t="shared" si="142"/>
        <v>97.719117647058823</v>
      </c>
      <c r="AO224" s="161">
        <f t="shared" si="142"/>
        <v>97.047544492002714</v>
      </c>
      <c r="AP224" s="161">
        <f t="shared" si="142"/>
        <v>0</v>
      </c>
      <c r="AQ224" s="161">
        <f t="shared" si="140"/>
        <v>0</v>
      </c>
      <c r="AR224" s="161">
        <f t="shared" si="140"/>
        <v>0</v>
      </c>
      <c r="AS224" s="161">
        <f t="shared" si="140"/>
        <v>0</v>
      </c>
      <c r="AT224" s="161">
        <f t="shared" si="140"/>
        <v>100</v>
      </c>
      <c r="AU224" s="161">
        <f t="shared" si="140"/>
        <v>100</v>
      </c>
      <c r="AV224" s="162">
        <f t="shared" si="140"/>
        <v>0</v>
      </c>
      <c r="AW224" s="165"/>
      <c r="AX224" s="245"/>
      <c r="AY224" s="246"/>
    </row>
    <row r="225" spans="1:51" ht="12.75" customHeight="1" x14ac:dyDescent="0.25">
      <c r="A225" s="158"/>
      <c r="B225" s="241">
        <v>217</v>
      </c>
      <c r="C225" s="242"/>
      <c r="D225" s="160"/>
      <c r="E225" s="161"/>
      <c r="F225" s="161"/>
      <c r="G225" s="161"/>
      <c r="H225" s="161"/>
      <c r="I225" s="161"/>
      <c r="J225" s="161"/>
      <c r="K225" s="161"/>
      <c r="L225" s="243">
        <v>0</v>
      </c>
      <c r="M225" s="244"/>
      <c r="N225" s="161">
        <v>0</v>
      </c>
      <c r="O225" s="161"/>
      <c r="P225" s="161">
        <v>0</v>
      </c>
      <c r="Q225" s="161"/>
      <c r="R225" s="161"/>
      <c r="S225" s="161"/>
      <c r="T225" s="161"/>
      <c r="U225" s="243">
        <v>0</v>
      </c>
      <c r="V225" s="244"/>
      <c r="W225" s="161">
        <v>0</v>
      </c>
      <c r="X225" s="161"/>
      <c r="Y225" s="161">
        <v>0</v>
      </c>
      <c r="Z225" s="161"/>
      <c r="AA225" s="161"/>
      <c r="AB225" s="161"/>
      <c r="AC225" s="161"/>
      <c r="AD225" s="243"/>
      <c r="AE225" s="160"/>
      <c r="AF225" s="161"/>
      <c r="AG225" s="161"/>
      <c r="AH225" s="161"/>
      <c r="AI225" s="161"/>
      <c r="AJ225" s="161"/>
      <c r="AK225" s="161"/>
      <c r="AL225" s="161"/>
      <c r="AM225" s="162"/>
      <c r="AN225" s="160"/>
      <c r="AO225" s="161"/>
      <c r="AP225" s="161"/>
      <c r="AQ225" s="161"/>
      <c r="AR225" s="161"/>
      <c r="AS225" s="161"/>
      <c r="AT225" s="161"/>
      <c r="AU225" s="161"/>
      <c r="AV225" s="162"/>
      <c r="AW225" s="165"/>
      <c r="AX225" s="245"/>
      <c r="AY225" s="246"/>
    </row>
    <row r="226" spans="1:51" ht="16.5" customHeight="1" x14ac:dyDescent="0.25">
      <c r="A226" s="158"/>
      <c r="B226" s="241">
        <v>218</v>
      </c>
      <c r="C226" s="239" t="s">
        <v>1465</v>
      </c>
      <c r="D226" s="156">
        <f>D227+D228</f>
        <v>294765.3</v>
      </c>
      <c r="E226" s="153">
        <f t="shared" ref="E226:L226" si="143">E227+E228</f>
        <v>237780.7</v>
      </c>
      <c r="F226" s="153">
        <f t="shared" si="143"/>
        <v>0</v>
      </c>
      <c r="G226" s="153">
        <f t="shared" si="143"/>
        <v>4319.5</v>
      </c>
      <c r="H226" s="153">
        <f t="shared" si="143"/>
        <v>17064.3</v>
      </c>
      <c r="I226" s="153">
        <f t="shared" si="143"/>
        <v>0</v>
      </c>
      <c r="J226" s="153">
        <f t="shared" si="143"/>
        <v>6652</v>
      </c>
      <c r="K226" s="153">
        <f t="shared" si="143"/>
        <v>27305.9</v>
      </c>
      <c r="L226" s="240">
        <f t="shared" si="143"/>
        <v>1642.9</v>
      </c>
      <c r="M226" s="172">
        <f>M227+M228</f>
        <v>296706.5</v>
      </c>
      <c r="N226" s="153">
        <f t="shared" ref="N226:U226" si="144">N227+N228</f>
        <v>237879.40000000002</v>
      </c>
      <c r="O226" s="153">
        <f t="shared" si="144"/>
        <v>0</v>
      </c>
      <c r="P226" s="153">
        <f t="shared" si="144"/>
        <v>4319.5</v>
      </c>
      <c r="Q226" s="153">
        <f t="shared" si="144"/>
        <v>17064.3</v>
      </c>
      <c r="R226" s="153">
        <f t="shared" si="144"/>
        <v>0</v>
      </c>
      <c r="S226" s="153">
        <f t="shared" si="144"/>
        <v>6652</v>
      </c>
      <c r="T226" s="153">
        <f t="shared" si="144"/>
        <v>27305.9</v>
      </c>
      <c r="U226" s="240">
        <f t="shared" si="144"/>
        <v>3485.4</v>
      </c>
      <c r="V226" s="172">
        <f>V227+V228</f>
        <v>281411.15449999995</v>
      </c>
      <c r="W226" s="153">
        <f t="shared" ref="W226:AD226" si="145">W227+W228</f>
        <v>229926.15429999999</v>
      </c>
      <c r="X226" s="153">
        <f t="shared" si="145"/>
        <v>0</v>
      </c>
      <c r="Y226" s="153">
        <f t="shared" si="145"/>
        <v>3872.6035000000002</v>
      </c>
      <c r="Z226" s="153">
        <f t="shared" si="145"/>
        <v>13634.9097</v>
      </c>
      <c r="AA226" s="153">
        <f t="shared" si="145"/>
        <v>0</v>
      </c>
      <c r="AB226" s="153">
        <f t="shared" si="145"/>
        <v>6319.4305999999997</v>
      </c>
      <c r="AC226" s="153">
        <f t="shared" si="145"/>
        <v>25730.1564</v>
      </c>
      <c r="AD226" s="240">
        <f t="shared" si="145"/>
        <v>1927.9</v>
      </c>
      <c r="AE226" s="156">
        <f t="shared" ref="AE226:AM256" si="146">V226-M226</f>
        <v>-15295.345500000054</v>
      </c>
      <c r="AF226" s="153">
        <f t="shared" si="146"/>
        <v>-7953.2457000000286</v>
      </c>
      <c r="AG226" s="153">
        <f t="shared" si="146"/>
        <v>0</v>
      </c>
      <c r="AH226" s="153">
        <f t="shared" si="146"/>
        <v>-446.89649999999983</v>
      </c>
      <c r="AI226" s="153">
        <f t="shared" si="146"/>
        <v>-3429.3902999999991</v>
      </c>
      <c r="AJ226" s="153">
        <f t="shared" si="146"/>
        <v>0</v>
      </c>
      <c r="AK226" s="153">
        <f t="shared" si="146"/>
        <v>-332.56940000000031</v>
      </c>
      <c r="AL226" s="153">
        <f t="shared" si="146"/>
        <v>-1575.7436000000016</v>
      </c>
      <c r="AM226" s="154">
        <f t="shared" si="146"/>
        <v>-1557.5</v>
      </c>
      <c r="AN226" s="156">
        <f t="shared" ref="AN226:AV256" si="147">IF(M226=0,0,V226/M226*100)</f>
        <v>94.844957727585992</v>
      </c>
      <c r="AO226" s="153">
        <f t="shared" si="147"/>
        <v>96.656605952427981</v>
      </c>
      <c r="AP226" s="153">
        <f t="shared" si="147"/>
        <v>0</v>
      </c>
      <c r="AQ226" s="153">
        <f t="shared" si="147"/>
        <v>89.653976154647523</v>
      </c>
      <c r="AR226" s="153">
        <f t="shared" si="147"/>
        <v>79.903129340201474</v>
      </c>
      <c r="AS226" s="153">
        <f t="shared" si="147"/>
        <v>0</v>
      </c>
      <c r="AT226" s="153">
        <f t="shared" si="147"/>
        <v>95.000460012026451</v>
      </c>
      <c r="AU226" s="153">
        <f t="shared" si="147"/>
        <v>94.229292570470108</v>
      </c>
      <c r="AV226" s="154">
        <f t="shared" si="147"/>
        <v>55.3135938486257</v>
      </c>
      <c r="AW226" s="147"/>
      <c r="AX226" s="245"/>
      <c r="AY226" s="246"/>
    </row>
    <row r="227" spans="1:51" s="170" customFormat="1" ht="14.25" customHeight="1" x14ac:dyDescent="0.2">
      <c r="A227" s="158"/>
      <c r="B227" s="241">
        <v>219</v>
      </c>
      <c r="C227" s="239" t="s">
        <v>1287</v>
      </c>
      <c r="D227" s="156">
        <f>D229</f>
        <v>201601.69999999998</v>
      </c>
      <c r="E227" s="153">
        <f t="shared" ref="E227:L227" si="148">E229</f>
        <v>159337</v>
      </c>
      <c r="F227" s="153">
        <f t="shared" si="148"/>
        <v>0</v>
      </c>
      <c r="G227" s="153">
        <f t="shared" si="148"/>
        <v>4319.5</v>
      </c>
      <c r="H227" s="153">
        <f t="shared" si="148"/>
        <v>17064.3</v>
      </c>
      <c r="I227" s="153">
        <f t="shared" si="148"/>
        <v>0</v>
      </c>
      <c r="J227" s="153">
        <f t="shared" si="148"/>
        <v>2000</v>
      </c>
      <c r="K227" s="153">
        <f t="shared" si="148"/>
        <v>17238</v>
      </c>
      <c r="L227" s="240">
        <f t="shared" si="148"/>
        <v>1642.9</v>
      </c>
      <c r="M227" s="172">
        <f>M229</f>
        <v>203444.19999999998</v>
      </c>
      <c r="N227" s="153">
        <f t="shared" ref="N227:U227" si="149">N229</f>
        <v>159337</v>
      </c>
      <c r="O227" s="153">
        <f t="shared" si="149"/>
        <v>0</v>
      </c>
      <c r="P227" s="153">
        <f t="shared" si="149"/>
        <v>4319.5</v>
      </c>
      <c r="Q227" s="153">
        <f t="shared" si="149"/>
        <v>17064.3</v>
      </c>
      <c r="R227" s="153">
        <f t="shared" si="149"/>
        <v>0</v>
      </c>
      <c r="S227" s="153">
        <f t="shared" si="149"/>
        <v>2000</v>
      </c>
      <c r="T227" s="153">
        <f t="shared" si="149"/>
        <v>17238</v>
      </c>
      <c r="U227" s="240">
        <f t="shared" si="149"/>
        <v>3485.4</v>
      </c>
      <c r="V227" s="172">
        <f>V229</f>
        <v>192562.39899999998</v>
      </c>
      <c r="W227" s="153">
        <f t="shared" ref="W227:AD227" si="150">W229</f>
        <v>154139.11559999999</v>
      </c>
      <c r="X227" s="153">
        <f t="shared" si="150"/>
        <v>0</v>
      </c>
      <c r="Y227" s="153">
        <f t="shared" si="150"/>
        <v>3872.6035000000002</v>
      </c>
      <c r="Z227" s="153">
        <f t="shared" si="150"/>
        <v>13634.9097</v>
      </c>
      <c r="AA227" s="153">
        <f t="shared" si="150"/>
        <v>0</v>
      </c>
      <c r="AB227" s="153">
        <f t="shared" si="150"/>
        <v>2000</v>
      </c>
      <c r="AC227" s="153">
        <f t="shared" si="150"/>
        <v>16987.870200000001</v>
      </c>
      <c r="AD227" s="240">
        <f t="shared" si="150"/>
        <v>1927.9</v>
      </c>
      <c r="AE227" s="156">
        <f t="shared" si="146"/>
        <v>-10881.801000000007</v>
      </c>
      <c r="AF227" s="153">
        <f t="shared" si="146"/>
        <v>-5197.8844000000099</v>
      </c>
      <c r="AG227" s="153">
        <f t="shared" si="146"/>
        <v>0</v>
      </c>
      <c r="AH227" s="153">
        <f t="shared" si="146"/>
        <v>-446.89649999999983</v>
      </c>
      <c r="AI227" s="153">
        <f t="shared" si="146"/>
        <v>-3429.3902999999991</v>
      </c>
      <c r="AJ227" s="153">
        <f t="shared" si="146"/>
        <v>0</v>
      </c>
      <c r="AK227" s="153">
        <f t="shared" si="146"/>
        <v>0</v>
      </c>
      <c r="AL227" s="153">
        <f t="shared" si="146"/>
        <v>-250.1297999999988</v>
      </c>
      <c r="AM227" s="154">
        <f t="shared" si="146"/>
        <v>-1557.5</v>
      </c>
      <c r="AN227" s="156">
        <f t="shared" si="147"/>
        <v>94.6512109954474</v>
      </c>
      <c r="AO227" s="153">
        <f t="shared" si="147"/>
        <v>96.73780452751086</v>
      </c>
      <c r="AP227" s="153">
        <f t="shared" si="147"/>
        <v>0</v>
      </c>
      <c r="AQ227" s="153">
        <f t="shared" si="147"/>
        <v>89.653976154647523</v>
      </c>
      <c r="AR227" s="153">
        <f t="shared" si="147"/>
        <v>79.903129340201474</v>
      </c>
      <c r="AS227" s="153">
        <f t="shared" si="147"/>
        <v>0</v>
      </c>
      <c r="AT227" s="153">
        <f t="shared" si="147"/>
        <v>100</v>
      </c>
      <c r="AU227" s="153">
        <f t="shared" si="147"/>
        <v>98.54896275670032</v>
      </c>
      <c r="AV227" s="154">
        <f t="shared" si="147"/>
        <v>55.3135938486257</v>
      </c>
      <c r="AW227" s="147"/>
      <c r="AX227" s="245"/>
      <c r="AY227" s="246"/>
    </row>
    <row r="228" spans="1:51" s="170" customFormat="1" ht="14.25" customHeight="1" x14ac:dyDescent="0.2">
      <c r="A228" s="158"/>
      <c r="B228" s="241">
        <v>220</v>
      </c>
      <c r="C228" s="239" t="s">
        <v>1288</v>
      </c>
      <c r="D228" s="156">
        <f>SUM(D230:D256)</f>
        <v>93163.60000000002</v>
      </c>
      <c r="E228" s="153">
        <f t="shared" ref="E228:L228" si="151">SUM(E230:E256)</f>
        <v>78443.700000000012</v>
      </c>
      <c r="F228" s="153">
        <f t="shared" si="151"/>
        <v>0</v>
      </c>
      <c r="G228" s="153">
        <f t="shared" si="151"/>
        <v>0</v>
      </c>
      <c r="H228" s="153">
        <f t="shared" si="151"/>
        <v>0</v>
      </c>
      <c r="I228" s="153">
        <f t="shared" si="151"/>
        <v>0</v>
      </c>
      <c r="J228" s="153">
        <f t="shared" si="151"/>
        <v>4652</v>
      </c>
      <c r="K228" s="153">
        <f t="shared" si="151"/>
        <v>10067.900000000001</v>
      </c>
      <c r="L228" s="240">
        <f t="shared" si="151"/>
        <v>0</v>
      </c>
      <c r="M228" s="172">
        <f>SUM(M230:M256)</f>
        <v>93262.300000000017</v>
      </c>
      <c r="N228" s="153">
        <f t="shared" ref="N228:U228" si="152">SUM(N230:N256)</f>
        <v>78542.400000000009</v>
      </c>
      <c r="O228" s="153">
        <f t="shared" si="152"/>
        <v>0</v>
      </c>
      <c r="P228" s="153">
        <f t="shared" si="152"/>
        <v>0</v>
      </c>
      <c r="Q228" s="153">
        <f t="shared" si="152"/>
        <v>0</v>
      </c>
      <c r="R228" s="153">
        <f t="shared" si="152"/>
        <v>0</v>
      </c>
      <c r="S228" s="153">
        <f t="shared" si="152"/>
        <v>4652</v>
      </c>
      <c r="T228" s="153">
        <f t="shared" si="152"/>
        <v>10067.900000000001</v>
      </c>
      <c r="U228" s="240">
        <f t="shared" si="152"/>
        <v>0</v>
      </c>
      <c r="V228" s="172">
        <f>SUM(V230:V256)</f>
        <v>88848.75549999997</v>
      </c>
      <c r="W228" s="153">
        <f t="shared" ref="W228:AD228" si="153">SUM(W230:W256)</f>
        <v>75787.038700000005</v>
      </c>
      <c r="X228" s="153">
        <f t="shared" si="153"/>
        <v>0</v>
      </c>
      <c r="Y228" s="153">
        <f t="shared" si="153"/>
        <v>0</v>
      </c>
      <c r="Z228" s="153">
        <f t="shared" si="153"/>
        <v>0</v>
      </c>
      <c r="AA228" s="153">
        <f t="shared" si="153"/>
        <v>0</v>
      </c>
      <c r="AB228" s="153">
        <f t="shared" si="153"/>
        <v>4319.4305999999997</v>
      </c>
      <c r="AC228" s="153">
        <f t="shared" si="153"/>
        <v>8742.2862000000005</v>
      </c>
      <c r="AD228" s="240">
        <f t="shared" si="153"/>
        <v>0</v>
      </c>
      <c r="AE228" s="156">
        <f t="shared" si="146"/>
        <v>-4413.5445000000473</v>
      </c>
      <c r="AF228" s="153">
        <f t="shared" si="146"/>
        <v>-2755.3613000000041</v>
      </c>
      <c r="AG228" s="153">
        <f t="shared" si="146"/>
        <v>0</v>
      </c>
      <c r="AH228" s="153">
        <f t="shared" si="146"/>
        <v>0</v>
      </c>
      <c r="AI228" s="153">
        <f t="shared" si="146"/>
        <v>0</v>
      </c>
      <c r="AJ228" s="153">
        <f t="shared" si="146"/>
        <v>0</v>
      </c>
      <c r="AK228" s="153">
        <f t="shared" si="146"/>
        <v>-332.56940000000031</v>
      </c>
      <c r="AL228" s="153">
        <f t="shared" si="146"/>
        <v>-1325.613800000001</v>
      </c>
      <c r="AM228" s="154">
        <f t="shared" si="146"/>
        <v>0</v>
      </c>
      <c r="AN228" s="156">
        <f t="shared" si="147"/>
        <v>95.267600627477506</v>
      </c>
      <c r="AO228" s="153">
        <f t="shared" si="147"/>
        <v>96.491880436554013</v>
      </c>
      <c r="AP228" s="153">
        <f t="shared" si="147"/>
        <v>0</v>
      </c>
      <c r="AQ228" s="153">
        <f t="shared" si="147"/>
        <v>0</v>
      </c>
      <c r="AR228" s="153">
        <f t="shared" si="147"/>
        <v>0</v>
      </c>
      <c r="AS228" s="153">
        <f t="shared" si="147"/>
        <v>0</v>
      </c>
      <c r="AT228" s="153">
        <f t="shared" si="147"/>
        <v>92.851044711951843</v>
      </c>
      <c r="AU228" s="153">
        <f t="shared" si="147"/>
        <v>86.833264136513066</v>
      </c>
      <c r="AV228" s="154">
        <f t="shared" si="147"/>
        <v>0</v>
      </c>
      <c r="AW228" s="147"/>
      <c r="AX228" s="245"/>
      <c r="AY228" s="246"/>
    </row>
    <row r="229" spans="1:51" ht="12.75" customHeight="1" x14ac:dyDescent="0.25">
      <c r="A229" s="171">
        <v>1182</v>
      </c>
      <c r="B229" s="241">
        <v>221</v>
      </c>
      <c r="C229" s="242" t="s">
        <v>1313</v>
      </c>
      <c r="D229" s="156">
        <f t="shared" ref="D229:D256" si="154">SUM(E229:L229)</f>
        <v>201601.69999999998</v>
      </c>
      <c r="E229" s="161">
        <v>159337</v>
      </c>
      <c r="F229" s="161">
        <v>0</v>
      </c>
      <c r="G229" s="161">
        <v>4319.5</v>
      </c>
      <c r="H229" s="161">
        <v>17064.3</v>
      </c>
      <c r="I229" s="161">
        <v>0</v>
      </c>
      <c r="J229" s="161">
        <v>2000</v>
      </c>
      <c r="K229" s="161">
        <v>17238</v>
      </c>
      <c r="L229" s="243">
        <v>1642.9</v>
      </c>
      <c r="M229" s="172">
        <f t="shared" ref="M229:M256" si="155">SUM(N229:U229)</f>
        <v>203444.19999999998</v>
      </c>
      <c r="N229" s="161">
        <v>159337</v>
      </c>
      <c r="O229" s="161">
        <v>0</v>
      </c>
      <c r="P229" s="161">
        <v>4319.5</v>
      </c>
      <c r="Q229" s="161">
        <v>17064.3</v>
      </c>
      <c r="R229" s="161">
        <v>0</v>
      </c>
      <c r="S229" s="161">
        <v>2000</v>
      </c>
      <c r="T229" s="161">
        <v>17238</v>
      </c>
      <c r="U229" s="243">
        <v>3485.4</v>
      </c>
      <c r="V229" s="172">
        <f t="shared" ref="V229:V256" si="156">SUM(W229:AD229)</f>
        <v>192562.39899999998</v>
      </c>
      <c r="W229" s="161">
        <v>154139.11559999999</v>
      </c>
      <c r="X229" s="161">
        <v>0</v>
      </c>
      <c r="Y229" s="161">
        <v>3872.6035000000002</v>
      </c>
      <c r="Z229" s="161">
        <v>13634.9097</v>
      </c>
      <c r="AA229" s="161">
        <v>0</v>
      </c>
      <c r="AB229" s="161">
        <v>2000</v>
      </c>
      <c r="AC229" s="161">
        <v>16987.870200000001</v>
      </c>
      <c r="AD229" s="243">
        <v>1927.9</v>
      </c>
      <c r="AE229" s="156">
        <f t="shared" si="146"/>
        <v>-10881.801000000007</v>
      </c>
      <c r="AF229" s="161">
        <f t="shared" si="146"/>
        <v>-5197.8844000000099</v>
      </c>
      <c r="AG229" s="161">
        <f t="shared" si="146"/>
        <v>0</v>
      </c>
      <c r="AH229" s="161">
        <f t="shared" si="146"/>
        <v>-446.89649999999983</v>
      </c>
      <c r="AI229" s="161">
        <f t="shared" si="146"/>
        <v>-3429.3902999999991</v>
      </c>
      <c r="AJ229" s="161">
        <f t="shared" si="146"/>
        <v>0</v>
      </c>
      <c r="AK229" s="161">
        <f t="shared" si="146"/>
        <v>0</v>
      </c>
      <c r="AL229" s="161">
        <f t="shared" si="146"/>
        <v>-250.1297999999988</v>
      </c>
      <c r="AM229" s="162">
        <f t="shared" si="146"/>
        <v>-1557.5</v>
      </c>
      <c r="AN229" s="156">
        <f t="shared" si="147"/>
        <v>94.6512109954474</v>
      </c>
      <c r="AO229" s="161">
        <f t="shared" si="147"/>
        <v>96.73780452751086</v>
      </c>
      <c r="AP229" s="161">
        <f t="shared" si="147"/>
        <v>0</v>
      </c>
      <c r="AQ229" s="161">
        <f t="shared" si="147"/>
        <v>89.653976154647523</v>
      </c>
      <c r="AR229" s="161">
        <f t="shared" si="147"/>
        <v>79.903129340201474</v>
      </c>
      <c r="AS229" s="161">
        <f t="shared" si="147"/>
        <v>0</v>
      </c>
      <c r="AT229" s="161">
        <f t="shared" si="147"/>
        <v>100</v>
      </c>
      <c r="AU229" s="161">
        <f t="shared" si="147"/>
        <v>98.54896275670032</v>
      </c>
      <c r="AV229" s="162">
        <f t="shared" si="147"/>
        <v>55.3135938486257</v>
      </c>
      <c r="AW229" s="165"/>
      <c r="AX229" s="245"/>
      <c r="AY229" s="246"/>
    </row>
    <row r="230" spans="1:51" ht="12.75" customHeight="1" x14ac:dyDescent="0.25">
      <c r="A230" s="171">
        <v>1183</v>
      </c>
      <c r="B230" s="241">
        <v>222</v>
      </c>
      <c r="C230" s="242" t="s">
        <v>1466</v>
      </c>
      <c r="D230" s="156">
        <f t="shared" si="154"/>
        <v>2036.8</v>
      </c>
      <c r="E230" s="161">
        <v>1790.7</v>
      </c>
      <c r="F230" s="161">
        <v>0</v>
      </c>
      <c r="G230" s="161">
        <v>0</v>
      </c>
      <c r="H230" s="161">
        <v>0</v>
      </c>
      <c r="I230" s="161">
        <v>0</v>
      </c>
      <c r="J230" s="161">
        <v>0</v>
      </c>
      <c r="K230" s="161">
        <v>246.1</v>
      </c>
      <c r="L230" s="243">
        <v>0</v>
      </c>
      <c r="M230" s="172">
        <f t="shared" si="155"/>
        <v>2036.8</v>
      </c>
      <c r="N230" s="161">
        <v>1790.7</v>
      </c>
      <c r="O230" s="161">
        <v>0</v>
      </c>
      <c r="P230" s="161">
        <v>0</v>
      </c>
      <c r="Q230" s="161">
        <v>0</v>
      </c>
      <c r="R230" s="161">
        <v>0</v>
      </c>
      <c r="S230" s="161">
        <v>0</v>
      </c>
      <c r="T230" s="161">
        <v>246.1</v>
      </c>
      <c r="U230" s="243">
        <v>0</v>
      </c>
      <c r="V230" s="172">
        <f t="shared" si="156"/>
        <v>1647.1032</v>
      </c>
      <c r="W230" s="161">
        <v>1644.8832</v>
      </c>
      <c r="X230" s="161">
        <v>0</v>
      </c>
      <c r="Y230" s="161">
        <v>0</v>
      </c>
      <c r="Z230" s="161">
        <v>0</v>
      </c>
      <c r="AA230" s="161">
        <v>0</v>
      </c>
      <c r="AB230" s="161">
        <v>0</v>
      </c>
      <c r="AC230" s="161">
        <v>2.2200000000000002</v>
      </c>
      <c r="AD230" s="243">
        <v>0</v>
      </c>
      <c r="AE230" s="156">
        <f t="shared" si="146"/>
        <v>-389.69679999999994</v>
      </c>
      <c r="AF230" s="161">
        <f t="shared" si="146"/>
        <v>-145.81680000000006</v>
      </c>
      <c r="AG230" s="161">
        <f t="shared" si="146"/>
        <v>0</v>
      </c>
      <c r="AH230" s="161">
        <f t="shared" si="146"/>
        <v>0</v>
      </c>
      <c r="AI230" s="161">
        <f t="shared" si="146"/>
        <v>0</v>
      </c>
      <c r="AJ230" s="161">
        <f t="shared" si="146"/>
        <v>0</v>
      </c>
      <c r="AK230" s="161">
        <f t="shared" si="146"/>
        <v>0</v>
      </c>
      <c r="AL230" s="161">
        <f t="shared" si="146"/>
        <v>-243.88</v>
      </c>
      <c r="AM230" s="162">
        <f t="shared" si="146"/>
        <v>0</v>
      </c>
      <c r="AN230" s="156">
        <f t="shared" si="147"/>
        <v>80.867203456402208</v>
      </c>
      <c r="AO230" s="161">
        <f t="shared" si="147"/>
        <v>91.856994471435755</v>
      </c>
      <c r="AP230" s="161">
        <f t="shared" si="147"/>
        <v>0</v>
      </c>
      <c r="AQ230" s="161">
        <f t="shared" si="147"/>
        <v>0</v>
      </c>
      <c r="AR230" s="161">
        <f t="shared" si="147"/>
        <v>0</v>
      </c>
      <c r="AS230" s="161">
        <f t="shared" si="147"/>
        <v>0</v>
      </c>
      <c r="AT230" s="161">
        <f t="shared" si="147"/>
        <v>0</v>
      </c>
      <c r="AU230" s="161">
        <f t="shared" si="147"/>
        <v>0.90207232832182049</v>
      </c>
      <c r="AV230" s="162">
        <f t="shared" si="147"/>
        <v>0</v>
      </c>
      <c r="AW230" s="165"/>
      <c r="AX230" s="245"/>
      <c r="AY230" s="246"/>
    </row>
    <row r="231" spans="1:51" ht="12.75" customHeight="1" x14ac:dyDescent="0.25">
      <c r="A231" s="171">
        <v>1184</v>
      </c>
      <c r="B231" s="241">
        <v>223</v>
      </c>
      <c r="C231" s="242" t="s">
        <v>1412</v>
      </c>
      <c r="D231" s="156">
        <f t="shared" si="154"/>
        <v>2229</v>
      </c>
      <c r="E231" s="161">
        <v>1956.3</v>
      </c>
      <c r="F231" s="161">
        <v>0</v>
      </c>
      <c r="G231" s="161">
        <v>0</v>
      </c>
      <c r="H231" s="161">
        <v>0</v>
      </c>
      <c r="I231" s="161">
        <v>0</v>
      </c>
      <c r="J231" s="161">
        <v>0</v>
      </c>
      <c r="K231" s="161">
        <v>272.7</v>
      </c>
      <c r="L231" s="243">
        <v>0</v>
      </c>
      <c r="M231" s="172">
        <f t="shared" si="155"/>
        <v>2229</v>
      </c>
      <c r="N231" s="161">
        <v>1956.3</v>
      </c>
      <c r="O231" s="161">
        <v>0</v>
      </c>
      <c r="P231" s="161">
        <v>0</v>
      </c>
      <c r="Q231" s="161">
        <v>0</v>
      </c>
      <c r="R231" s="161">
        <v>0</v>
      </c>
      <c r="S231" s="161">
        <v>0</v>
      </c>
      <c r="T231" s="161">
        <v>272.7</v>
      </c>
      <c r="U231" s="243">
        <v>0</v>
      </c>
      <c r="V231" s="172">
        <f t="shared" si="156"/>
        <v>2111.7455</v>
      </c>
      <c r="W231" s="161">
        <v>1839.0454999999999</v>
      </c>
      <c r="X231" s="161">
        <v>0</v>
      </c>
      <c r="Y231" s="161">
        <v>0</v>
      </c>
      <c r="Z231" s="161">
        <v>0</v>
      </c>
      <c r="AA231" s="161">
        <v>0</v>
      </c>
      <c r="AB231" s="161">
        <v>0</v>
      </c>
      <c r="AC231" s="161">
        <v>272.7</v>
      </c>
      <c r="AD231" s="243">
        <v>0</v>
      </c>
      <c r="AE231" s="156">
        <f t="shared" si="146"/>
        <v>-117.25450000000001</v>
      </c>
      <c r="AF231" s="161">
        <f t="shared" si="146"/>
        <v>-117.25450000000001</v>
      </c>
      <c r="AG231" s="161">
        <f t="shared" si="146"/>
        <v>0</v>
      </c>
      <c r="AH231" s="161">
        <f t="shared" si="146"/>
        <v>0</v>
      </c>
      <c r="AI231" s="161">
        <f t="shared" si="146"/>
        <v>0</v>
      </c>
      <c r="AJ231" s="161">
        <f t="shared" si="146"/>
        <v>0</v>
      </c>
      <c r="AK231" s="161">
        <f t="shared" si="146"/>
        <v>0</v>
      </c>
      <c r="AL231" s="161">
        <f t="shared" si="146"/>
        <v>0</v>
      </c>
      <c r="AM231" s="162">
        <f t="shared" si="146"/>
        <v>0</v>
      </c>
      <c r="AN231" s="156">
        <f t="shared" si="147"/>
        <v>94.739591745177208</v>
      </c>
      <c r="AO231" s="161">
        <f t="shared" si="147"/>
        <v>94.006312937688492</v>
      </c>
      <c r="AP231" s="161">
        <f t="shared" si="147"/>
        <v>0</v>
      </c>
      <c r="AQ231" s="161">
        <f t="shared" si="147"/>
        <v>0</v>
      </c>
      <c r="AR231" s="161">
        <f t="shared" si="147"/>
        <v>0</v>
      </c>
      <c r="AS231" s="161">
        <f t="shared" si="147"/>
        <v>0</v>
      </c>
      <c r="AT231" s="161">
        <f t="shared" si="147"/>
        <v>0</v>
      </c>
      <c r="AU231" s="161">
        <f t="shared" si="147"/>
        <v>100</v>
      </c>
      <c r="AV231" s="162">
        <f t="shared" si="147"/>
        <v>0</v>
      </c>
      <c r="AW231" s="165"/>
      <c r="AX231" s="245"/>
      <c r="AY231" s="246"/>
    </row>
    <row r="232" spans="1:51" ht="12.75" customHeight="1" x14ac:dyDescent="0.25">
      <c r="A232" s="171">
        <v>1197</v>
      </c>
      <c r="B232" s="241">
        <v>224</v>
      </c>
      <c r="C232" s="242" t="s">
        <v>1467</v>
      </c>
      <c r="D232" s="156">
        <f t="shared" si="154"/>
        <v>4097.2</v>
      </c>
      <c r="E232" s="161">
        <v>3510.7</v>
      </c>
      <c r="F232" s="161">
        <v>0</v>
      </c>
      <c r="G232" s="161">
        <v>0</v>
      </c>
      <c r="H232" s="161">
        <v>0</v>
      </c>
      <c r="I232" s="161">
        <v>0</v>
      </c>
      <c r="J232" s="161">
        <v>87</v>
      </c>
      <c r="K232" s="161">
        <v>499.5</v>
      </c>
      <c r="L232" s="243">
        <v>0</v>
      </c>
      <c r="M232" s="172">
        <f t="shared" si="155"/>
        <v>4097.2</v>
      </c>
      <c r="N232" s="161">
        <v>3510.7</v>
      </c>
      <c r="O232" s="161">
        <v>0</v>
      </c>
      <c r="P232" s="161">
        <v>0</v>
      </c>
      <c r="Q232" s="161">
        <v>0</v>
      </c>
      <c r="R232" s="161">
        <v>0</v>
      </c>
      <c r="S232" s="161">
        <v>87</v>
      </c>
      <c r="T232" s="161">
        <v>499.5</v>
      </c>
      <c r="U232" s="243">
        <v>0</v>
      </c>
      <c r="V232" s="172">
        <f t="shared" si="156"/>
        <v>3817.6081000000004</v>
      </c>
      <c r="W232" s="161">
        <v>3231.1089000000002</v>
      </c>
      <c r="X232" s="161">
        <v>0</v>
      </c>
      <c r="Y232" s="161">
        <v>0</v>
      </c>
      <c r="Z232" s="161">
        <v>0</v>
      </c>
      <c r="AA232" s="161">
        <v>0</v>
      </c>
      <c r="AB232" s="161">
        <v>87</v>
      </c>
      <c r="AC232" s="161">
        <v>499.49919999999997</v>
      </c>
      <c r="AD232" s="243">
        <v>0</v>
      </c>
      <c r="AE232" s="156">
        <f t="shared" si="146"/>
        <v>-279.59189999999944</v>
      </c>
      <c r="AF232" s="161">
        <f t="shared" si="146"/>
        <v>-279.59109999999964</v>
      </c>
      <c r="AG232" s="161">
        <f t="shared" si="146"/>
        <v>0</v>
      </c>
      <c r="AH232" s="161">
        <f t="shared" si="146"/>
        <v>0</v>
      </c>
      <c r="AI232" s="161">
        <f t="shared" si="146"/>
        <v>0</v>
      </c>
      <c r="AJ232" s="161">
        <f t="shared" si="146"/>
        <v>0</v>
      </c>
      <c r="AK232" s="161">
        <f t="shared" si="146"/>
        <v>0</v>
      </c>
      <c r="AL232" s="161">
        <f t="shared" si="146"/>
        <v>-8.0000000002655725E-4</v>
      </c>
      <c r="AM232" s="162">
        <f t="shared" si="146"/>
        <v>0</v>
      </c>
      <c r="AN232" s="156">
        <f t="shared" si="147"/>
        <v>93.176025090305586</v>
      </c>
      <c r="AO232" s="161">
        <f t="shared" si="147"/>
        <v>92.036029851596552</v>
      </c>
      <c r="AP232" s="161">
        <f t="shared" si="147"/>
        <v>0</v>
      </c>
      <c r="AQ232" s="161">
        <f t="shared" si="147"/>
        <v>0</v>
      </c>
      <c r="AR232" s="161">
        <f t="shared" si="147"/>
        <v>0</v>
      </c>
      <c r="AS232" s="161">
        <f t="shared" si="147"/>
        <v>0</v>
      </c>
      <c r="AT232" s="161">
        <f t="shared" si="147"/>
        <v>100</v>
      </c>
      <c r="AU232" s="161">
        <f t="shared" si="147"/>
        <v>99.999839839839836</v>
      </c>
      <c r="AV232" s="162">
        <f t="shared" si="147"/>
        <v>0</v>
      </c>
      <c r="AW232" s="165"/>
      <c r="AX232" s="245"/>
      <c r="AY232" s="246"/>
    </row>
    <row r="233" spans="1:51" ht="12.75" customHeight="1" x14ac:dyDescent="0.25">
      <c r="A233" s="171">
        <v>1198</v>
      </c>
      <c r="B233" s="241">
        <v>225</v>
      </c>
      <c r="C233" s="242" t="s">
        <v>1465</v>
      </c>
      <c r="D233" s="156">
        <f t="shared" si="154"/>
        <v>23110.799999999999</v>
      </c>
      <c r="E233" s="161">
        <v>20745.7</v>
      </c>
      <c r="F233" s="161">
        <v>0</v>
      </c>
      <c r="G233" s="161">
        <v>0</v>
      </c>
      <c r="H233" s="161">
        <v>0</v>
      </c>
      <c r="I233" s="161">
        <v>0</v>
      </c>
      <c r="J233" s="161">
        <v>300</v>
      </c>
      <c r="K233" s="161">
        <v>2065.1</v>
      </c>
      <c r="L233" s="243">
        <v>0</v>
      </c>
      <c r="M233" s="172">
        <f t="shared" si="155"/>
        <v>23110.799999999999</v>
      </c>
      <c r="N233" s="161">
        <v>20745.7</v>
      </c>
      <c r="O233" s="161">
        <v>0</v>
      </c>
      <c r="P233" s="161">
        <v>0</v>
      </c>
      <c r="Q233" s="161">
        <v>0</v>
      </c>
      <c r="R233" s="161">
        <v>0</v>
      </c>
      <c r="S233" s="161">
        <v>300</v>
      </c>
      <c r="T233" s="161">
        <v>2065.1</v>
      </c>
      <c r="U233" s="243">
        <v>0</v>
      </c>
      <c r="V233" s="172">
        <f t="shared" si="156"/>
        <v>23065.364200000004</v>
      </c>
      <c r="W233" s="161">
        <v>20736.020100000002</v>
      </c>
      <c r="X233" s="161">
        <v>0</v>
      </c>
      <c r="Y233" s="161">
        <v>0</v>
      </c>
      <c r="Z233" s="161">
        <v>0</v>
      </c>
      <c r="AA233" s="161">
        <v>0</v>
      </c>
      <c r="AB233" s="161">
        <v>299.10649999999998</v>
      </c>
      <c r="AC233" s="161">
        <v>2030.2375999999999</v>
      </c>
      <c r="AD233" s="243">
        <v>0</v>
      </c>
      <c r="AE233" s="156">
        <f t="shared" si="146"/>
        <v>-45.435799999995652</v>
      </c>
      <c r="AF233" s="161">
        <f t="shared" si="146"/>
        <v>-9.6798999999991793</v>
      </c>
      <c r="AG233" s="161">
        <f t="shared" si="146"/>
        <v>0</v>
      </c>
      <c r="AH233" s="161">
        <f t="shared" si="146"/>
        <v>0</v>
      </c>
      <c r="AI233" s="161">
        <f t="shared" si="146"/>
        <v>0</v>
      </c>
      <c r="AJ233" s="161">
        <f t="shared" si="146"/>
        <v>0</v>
      </c>
      <c r="AK233" s="161">
        <f t="shared" si="146"/>
        <v>-0.89350000000001728</v>
      </c>
      <c r="AL233" s="161">
        <f t="shared" si="146"/>
        <v>-34.86239999999998</v>
      </c>
      <c r="AM233" s="162">
        <f t="shared" si="146"/>
        <v>0</v>
      </c>
      <c r="AN233" s="156">
        <f t="shared" si="147"/>
        <v>99.803400141924996</v>
      </c>
      <c r="AO233" s="161">
        <f t="shared" si="147"/>
        <v>99.95334021026045</v>
      </c>
      <c r="AP233" s="161">
        <f t="shared" si="147"/>
        <v>0</v>
      </c>
      <c r="AQ233" s="161">
        <f t="shared" si="147"/>
        <v>0</v>
      </c>
      <c r="AR233" s="161">
        <f t="shared" si="147"/>
        <v>0</v>
      </c>
      <c r="AS233" s="161">
        <f t="shared" si="147"/>
        <v>0</v>
      </c>
      <c r="AT233" s="161">
        <f t="shared" si="147"/>
        <v>99.702166666666656</v>
      </c>
      <c r="AU233" s="161">
        <f t="shared" si="147"/>
        <v>98.311829935596336</v>
      </c>
      <c r="AV233" s="162">
        <f t="shared" si="147"/>
        <v>0</v>
      </c>
      <c r="AW233" s="165"/>
      <c r="AX233" s="245"/>
      <c r="AY233" s="246"/>
    </row>
    <row r="234" spans="1:51" ht="12.75" customHeight="1" x14ac:dyDescent="0.25">
      <c r="A234" s="171">
        <v>1185</v>
      </c>
      <c r="B234" s="241">
        <v>226</v>
      </c>
      <c r="C234" s="242" t="s">
        <v>1468</v>
      </c>
      <c r="D234" s="156">
        <f t="shared" si="154"/>
        <v>3661.8</v>
      </c>
      <c r="E234" s="161">
        <v>3195.8</v>
      </c>
      <c r="F234" s="161">
        <v>0</v>
      </c>
      <c r="G234" s="161">
        <v>0</v>
      </c>
      <c r="H234" s="161">
        <v>0</v>
      </c>
      <c r="I234" s="161">
        <v>0</v>
      </c>
      <c r="J234" s="161">
        <v>81</v>
      </c>
      <c r="K234" s="161">
        <v>385</v>
      </c>
      <c r="L234" s="243">
        <v>0</v>
      </c>
      <c r="M234" s="172">
        <f t="shared" si="155"/>
        <v>3661.8</v>
      </c>
      <c r="N234" s="161">
        <v>3195.8</v>
      </c>
      <c r="O234" s="161">
        <v>0</v>
      </c>
      <c r="P234" s="161">
        <v>0</v>
      </c>
      <c r="Q234" s="161">
        <v>0</v>
      </c>
      <c r="R234" s="161">
        <v>0</v>
      </c>
      <c r="S234" s="161">
        <v>81</v>
      </c>
      <c r="T234" s="161">
        <v>385</v>
      </c>
      <c r="U234" s="243">
        <v>0</v>
      </c>
      <c r="V234" s="172">
        <f t="shared" si="156"/>
        <v>3409.9358000000002</v>
      </c>
      <c r="W234" s="161">
        <v>3025.1837</v>
      </c>
      <c r="X234" s="161">
        <v>0</v>
      </c>
      <c r="Y234" s="161">
        <v>0</v>
      </c>
      <c r="Z234" s="161">
        <v>0</v>
      </c>
      <c r="AA234" s="161">
        <v>0</v>
      </c>
      <c r="AB234" s="161">
        <v>0</v>
      </c>
      <c r="AC234" s="161">
        <v>384.75209999999998</v>
      </c>
      <c r="AD234" s="243">
        <v>0</v>
      </c>
      <c r="AE234" s="156">
        <f t="shared" si="146"/>
        <v>-251.86419999999998</v>
      </c>
      <c r="AF234" s="161">
        <f t="shared" si="146"/>
        <v>-170.61630000000014</v>
      </c>
      <c r="AG234" s="161">
        <f t="shared" si="146"/>
        <v>0</v>
      </c>
      <c r="AH234" s="161">
        <f t="shared" si="146"/>
        <v>0</v>
      </c>
      <c r="AI234" s="161">
        <f t="shared" si="146"/>
        <v>0</v>
      </c>
      <c r="AJ234" s="161">
        <f t="shared" si="146"/>
        <v>0</v>
      </c>
      <c r="AK234" s="161">
        <f t="shared" si="146"/>
        <v>-81</v>
      </c>
      <c r="AL234" s="161">
        <f t="shared" si="146"/>
        <v>-0.24790000000001555</v>
      </c>
      <c r="AM234" s="162">
        <f t="shared" si="146"/>
        <v>0</v>
      </c>
      <c r="AN234" s="156">
        <f t="shared" si="147"/>
        <v>93.121847178983018</v>
      </c>
      <c r="AO234" s="161">
        <f t="shared" si="147"/>
        <v>94.661233493960822</v>
      </c>
      <c r="AP234" s="161">
        <f t="shared" si="147"/>
        <v>0</v>
      </c>
      <c r="AQ234" s="161">
        <f t="shared" si="147"/>
        <v>0</v>
      </c>
      <c r="AR234" s="161">
        <f t="shared" si="147"/>
        <v>0</v>
      </c>
      <c r="AS234" s="161">
        <f t="shared" si="147"/>
        <v>0</v>
      </c>
      <c r="AT234" s="161">
        <f t="shared" si="147"/>
        <v>0</v>
      </c>
      <c r="AU234" s="161">
        <f t="shared" si="147"/>
        <v>99.935610389610389</v>
      </c>
      <c r="AV234" s="162">
        <f t="shared" si="147"/>
        <v>0</v>
      </c>
      <c r="AW234" s="165"/>
      <c r="AX234" s="245"/>
      <c r="AY234" s="246"/>
    </row>
    <row r="235" spans="1:51" ht="12.75" customHeight="1" x14ac:dyDescent="0.25">
      <c r="A235" s="171">
        <v>1186</v>
      </c>
      <c r="B235" s="241">
        <v>227</v>
      </c>
      <c r="C235" s="242" t="s">
        <v>1469</v>
      </c>
      <c r="D235" s="156">
        <f t="shared" si="154"/>
        <v>1903.2</v>
      </c>
      <c r="E235" s="161">
        <v>1557.5</v>
      </c>
      <c r="F235" s="161">
        <v>0</v>
      </c>
      <c r="G235" s="161">
        <v>0</v>
      </c>
      <c r="H235" s="161">
        <v>0</v>
      </c>
      <c r="I235" s="161">
        <v>0</v>
      </c>
      <c r="J235" s="161">
        <v>160</v>
      </c>
      <c r="K235" s="161">
        <v>185.7</v>
      </c>
      <c r="L235" s="243">
        <v>0</v>
      </c>
      <c r="M235" s="172">
        <f t="shared" si="155"/>
        <v>1903.2</v>
      </c>
      <c r="N235" s="161">
        <v>1557.5</v>
      </c>
      <c r="O235" s="161">
        <v>0</v>
      </c>
      <c r="P235" s="161">
        <v>0</v>
      </c>
      <c r="Q235" s="161">
        <v>0</v>
      </c>
      <c r="R235" s="161">
        <v>0</v>
      </c>
      <c r="S235" s="161">
        <v>160</v>
      </c>
      <c r="T235" s="161">
        <v>185.7</v>
      </c>
      <c r="U235" s="243">
        <v>0</v>
      </c>
      <c r="V235" s="172">
        <f t="shared" si="156"/>
        <v>1665.9229</v>
      </c>
      <c r="W235" s="161">
        <v>1322.7119</v>
      </c>
      <c r="X235" s="161">
        <v>0</v>
      </c>
      <c r="Y235" s="161">
        <v>0</v>
      </c>
      <c r="Z235" s="161">
        <v>0</v>
      </c>
      <c r="AA235" s="161">
        <v>0</v>
      </c>
      <c r="AB235" s="161">
        <v>160</v>
      </c>
      <c r="AC235" s="161">
        <v>183.21100000000001</v>
      </c>
      <c r="AD235" s="243">
        <v>0</v>
      </c>
      <c r="AE235" s="156">
        <f t="shared" si="146"/>
        <v>-237.27710000000002</v>
      </c>
      <c r="AF235" s="161">
        <f t="shared" si="146"/>
        <v>-234.78809999999999</v>
      </c>
      <c r="AG235" s="161">
        <f t="shared" si="146"/>
        <v>0</v>
      </c>
      <c r="AH235" s="161">
        <f t="shared" si="146"/>
        <v>0</v>
      </c>
      <c r="AI235" s="161">
        <f t="shared" si="146"/>
        <v>0</v>
      </c>
      <c r="AJ235" s="161">
        <f t="shared" si="146"/>
        <v>0</v>
      </c>
      <c r="AK235" s="161">
        <f t="shared" si="146"/>
        <v>0</v>
      </c>
      <c r="AL235" s="161">
        <f t="shared" si="146"/>
        <v>-2.4889999999999759</v>
      </c>
      <c r="AM235" s="162">
        <f t="shared" si="146"/>
        <v>0</v>
      </c>
      <c r="AN235" s="156">
        <f t="shared" si="147"/>
        <v>87.532729087852033</v>
      </c>
      <c r="AO235" s="161">
        <f t="shared" si="147"/>
        <v>84.925322632423757</v>
      </c>
      <c r="AP235" s="161">
        <f t="shared" si="147"/>
        <v>0</v>
      </c>
      <c r="AQ235" s="161">
        <f t="shared" si="147"/>
        <v>0</v>
      </c>
      <c r="AR235" s="161">
        <f t="shared" si="147"/>
        <v>0</v>
      </c>
      <c r="AS235" s="161">
        <f t="shared" si="147"/>
        <v>0</v>
      </c>
      <c r="AT235" s="161">
        <f t="shared" si="147"/>
        <v>100</v>
      </c>
      <c r="AU235" s="161">
        <f t="shared" si="147"/>
        <v>98.659666128163721</v>
      </c>
      <c r="AV235" s="162">
        <f t="shared" si="147"/>
        <v>0</v>
      </c>
      <c r="AW235" s="165"/>
      <c r="AX235" s="245"/>
      <c r="AY235" s="246"/>
    </row>
    <row r="236" spans="1:51" ht="12.75" customHeight="1" x14ac:dyDescent="0.25">
      <c r="A236" s="171">
        <v>1189</v>
      </c>
      <c r="B236" s="241">
        <v>228</v>
      </c>
      <c r="C236" s="242" t="s">
        <v>1470</v>
      </c>
      <c r="D236" s="156">
        <f t="shared" si="154"/>
        <v>1096.7</v>
      </c>
      <c r="E236" s="161">
        <v>966.7</v>
      </c>
      <c r="F236" s="161">
        <v>0</v>
      </c>
      <c r="G236" s="161">
        <v>0</v>
      </c>
      <c r="H236" s="161">
        <v>0</v>
      </c>
      <c r="I236" s="161">
        <v>0</v>
      </c>
      <c r="J236" s="161">
        <v>0</v>
      </c>
      <c r="K236" s="161">
        <v>130</v>
      </c>
      <c r="L236" s="243">
        <v>0</v>
      </c>
      <c r="M236" s="172">
        <f t="shared" si="155"/>
        <v>1096.7</v>
      </c>
      <c r="N236" s="161">
        <v>966.7</v>
      </c>
      <c r="O236" s="161">
        <v>0</v>
      </c>
      <c r="P236" s="161">
        <v>0</v>
      </c>
      <c r="Q236" s="161">
        <v>0</v>
      </c>
      <c r="R236" s="161">
        <v>0</v>
      </c>
      <c r="S236" s="161">
        <v>0</v>
      </c>
      <c r="T236" s="161">
        <v>130</v>
      </c>
      <c r="U236" s="243">
        <v>0</v>
      </c>
      <c r="V236" s="172">
        <f t="shared" si="156"/>
        <v>941.19560000000001</v>
      </c>
      <c r="W236" s="161">
        <v>941.19560000000001</v>
      </c>
      <c r="X236" s="161">
        <v>0</v>
      </c>
      <c r="Y236" s="161">
        <v>0</v>
      </c>
      <c r="Z236" s="161">
        <v>0</v>
      </c>
      <c r="AA236" s="161">
        <v>0</v>
      </c>
      <c r="AB236" s="161">
        <v>0</v>
      </c>
      <c r="AC236" s="161">
        <v>0</v>
      </c>
      <c r="AD236" s="243">
        <v>0</v>
      </c>
      <c r="AE236" s="156">
        <f t="shared" si="146"/>
        <v>-155.50440000000003</v>
      </c>
      <c r="AF236" s="161">
        <f t="shared" si="146"/>
        <v>-25.504400000000032</v>
      </c>
      <c r="AG236" s="161">
        <f t="shared" si="146"/>
        <v>0</v>
      </c>
      <c r="AH236" s="161">
        <f t="shared" si="146"/>
        <v>0</v>
      </c>
      <c r="AI236" s="161">
        <f t="shared" si="146"/>
        <v>0</v>
      </c>
      <c r="AJ236" s="161">
        <f t="shared" si="146"/>
        <v>0</v>
      </c>
      <c r="AK236" s="161">
        <f t="shared" si="146"/>
        <v>0</v>
      </c>
      <c r="AL236" s="161">
        <f t="shared" si="146"/>
        <v>-130</v>
      </c>
      <c r="AM236" s="162">
        <f t="shared" si="146"/>
        <v>0</v>
      </c>
      <c r="AN236" s="156">
        <f t="shared" si="147"/>
        <v>85.8206984590134</v>
      </c>
      <c r="AO236" s="161">
        <f t="shared" si="147"/>
        <v>97.361704768801076</v>
      </c>
      <c r="AP236" s="161">
        <f t="shared" si="147"/>
        <v>0</v>
      </c>
      <c r="AQ236" s="161">
        <f t="shared" si="147"/>
        <v>0</v>
      </c>
      <c r="AR236" s="161">
        <f t="shared" si="147"/>
        <v>0</v>
      </c>
      <c r="AS236" s="161">
        <f t="shared" si="147"/>
        <v>0</v>
      </c>
      <c r="AT236" s="161">
        <f t="shared" si="147"/>
        <v>0</v>
      </c>
      <c r="AU236" s="161">
        <f t="shared" si="147"/>
        <v>0</v>
      </c>
      <c r="AV236" s="162">
        <f t="shared" si="147"/>
        <v>0</v>
      </c>
      <c r="AW236" s="165"/>
      <c r="AX236" s="245"/>
      <c r="AY236" s="246"/>
    </row>
    <row r="237" spans="1:51" ht="12.75" customHeight="1" x14ac:dyDescent="0.25">
      <c r="A237" s="171">
        <v>1187</v>
      </c>
      <c r="B237" s="241">
        <v>229</v>
      </c>
      <c r="C237" s="242" t="s">
        <v>1471</v>
      </c>
      <c r="D237" s="156">
        <f t="shared" si="154"/>
        <v>3135.4</v>
      </c>
      <c r="E237" s="161">
        <v>2812.3</v>
      </c>
      <c r="F237" s="161">
        <v>0</v>
      </c>
      <c r="G237" s="161">
        <v>0</v>
      </c>
      <c r="H237" s="161">
        <v>0</v>
      </c>
      <c r="I237" s="161">
        <v>0</v>
      </c>
      <c r="J237" s="161">
        <v>0</v>
      </c>
      <c r="K237" s="161">
        <v>323.10000000000002</v>
      </c>
      <c r="L237" s="243">
        <v>0</v>
      </c>
      <c r="M237" s="172">
        <f t="shared" si="155"/>
        <v>3135.4</v>
      </c>
      <c r="N237" s="161">
        <v>2812.3</v>
      </c>
      <c r="O237" s="161">
        <v>0</v>
      </c>
      <c r="P237" s="161">
        <v>0</v>
      </c>
      <c r="Q237" s="161">
        <v>0</v>
      </c>
      <c r="R237" s="161">
        <v>0</v>
      </c>
      <c r="S237" s="161">
        <v>0</v>
      </c>
      <c r="T237" s="161">
        <v>323.10000000000002</v>
      </c>
      <c r="U237" s="243">
        <v>0</v>
      </c>
      <c r="V237" s="172">
        <f t="shared" si="156"/>
        <v>3135.4</v>
      </c>
      <c r="W237" s="161">
        <v>2812.3</v>
      </c>
      <c r="X237" s="161">
        <v>0</v>
      </c>
      <c r="Y237" s="161">
        <v>0</v>
      </c>
      <c r="Z237" s="161">
        <v>0</v>
      </c>
      <c r="AA237" s="161">
        <v>0</v>
      </c>
      <c r="AB237" s="161">
        <v>0</v>
      </c>
      <c r="AC237" s="161">
        <v>323.10000000000002</v>
      </c>
      <c r="AD237" s="243">
        <v>0</v>
      </c>
      <c r="AE237" s="156">
        <f t="shared" si="146"/>
        <v>0</v>
      </c>
      <c r="AF237" s="161">
        <f t="shared" si="146"/>
        <v>0</v>
      </c>
      <c r="AG237" s="161">
        <f t="shared" si="146"/>
        <v>0</v>
      </c>
      <c r="AH237" s="161">
        <f t="shared" si="146"/>
        <v>0</v>
      </c>
      <c r="AI237" s="161">
        <f t="shared" si="146"/>
        <v>0</v>
      </c>
      <c r="AJ237" s="161">
        <f t="shared" si="146"/>
        <v>0</v>
      </c>
      <c r="AK237" s="161">
        <f t="shared" si="146"/>
        <v>0</v>
      </c>
      <c r="AL237" s="161">
        <f t="shared" si="146"/>
        <v>0</v>
      </c>
      <c r="AM237" s="162">
        <f t="shared" si="146"/>
        <v>0</v>
      </c>
      <c r="AN237" s="156">
        <f t="shared" si="147"/>
        <v>100</v>
      </c>
      <c r="AO237" s="161">
        <f t="shared" si="147"/>
        <v>100</v>
      </c>
      <c r="AP237" s="161">
        <f t="shared" si="147"/>
        <v>0</v>
      </c>
      <c r="AQ237" s="161">
        <f t="shared" si="147"/>
        <v>0</v>
      </c>
      <c r="AR237" s="161">
        <f t="shared" si="147"/>
        <v>0</v>
      </c>
      <c r="AS237" s="161">
        <f t="shared" si="147"/>
        <v>0</v>
      </c>
      <c r="AT237" s="161">
        <f t="shared" si="147"/>
        <v>0</v>
      </c>
      <c r="AU237" s="161">
        <f t="shared" si="147"/>
        <v>100</v>
      </c>
      <c r="AV237" s="162">
        <f t="shared" si="147"/>
        <v>0</v>
      </c>
      <c r="AW237" s="165"/>
      <c r="AX237" s="245"/>
      <c r="AY237" s="246"/>
    </row>
    <row r="238" spans="1:51" ht="12.75" customHeight="1" x14ac:dyDescent="0.25">
      <c r="A238" s="171">
        <v>1188</v>
      </c>
      <c r="B238" s="241">
        <v>230</v>
      </c>
      <c r="C238" s="242" t="s">
        <v>1472</v>
      </c>
      <c r="D238" s="156">
        <f t="shared" si="154"/>
        <v>1729.3</v>
      </c>
      <c r="E238" s="161">
        <v>1548.2</v>
      </c>
      <c r="F238" s="161">
        <v>0</v>
      </c>
      <c r="G238" s="161">
        <v>0</v>
      </c>
      <c r="H238" s="161">
        <v>0</v>
      </c>
      <c r="I238" s="161">
        <v>0</v>
      </c>
      <c r="J238" s="161">
        <v>0</v>
      </c>
      <c r="K238" s="161">
        <v>181.1</v>
      </c>
      <c r="L238" s="243">
        <v>0</v>
      </c>
      <c r="M238" s="172">
        <f t="shared" si="155"/>
        <v>1729.3</v>
      </c>
      <c r="N238" s="161">
        <v>1548.2</v>
      </c>
      <c r="O238" s="161">
        <v>0</v>
      </c>
      <c r="P238" s="161">
        <v>0</v>
      </c>
      <c r="Q238" s="161">
        <v>0</v>
      </c>
      <c r="R238" s="161">
        <v>0</v>
      </c>
      <c r="S238" s="161">
        <v>0</v>
      </c>
      <c r="T238" s="161">
        <v>181.1</v>
      </c>
      <c r="U238" s="243">
        <v>0</v>
      </c>
      <c r="V238" s="172">
        <f t="shared" si="156"/>
        <v>1617.1797999999999</v>
      </c>
      <c r="W238" s="161">
        <v>1436.6775</v>
      </c>
      <c r="X238" s="161">
        <v>0</v>
      </c>
      <c r="Y238" s="161">
        <v>0</v>
      </c>
      <c r="Z238" s="161">
        <v>0</v>
      </c>
      <c r="AA238" s="161">
        <v>0</v>
      </c>
      <c r="AB238" s="161">
        <v>0</v>
      </c>
      <c r="AC238" s="161">
        <v>180.50229999999999</v>
      </c>
      <c r="AD238" s="243">
        <v>0</v>
      </c>
      <c r="AE238" s="156">
        <f t="shared" si="146"/>
        <v>-112.12020000000007</v>
      </c>
      <c r="AF238" s="161">
        <f t="shared" si="146"/>
        <v>-111.52250000000004</v>
      </c>
      <c r="AG238" s="161">
        <f t="shared" si="146"/>
        <v>0</v>
      </c>
      <c r="AH238" s="161">
        <f t="shared" si="146"/>
        <v>0</v>
      </c>
      <c r="AI238" s="161">
        <f t="shared" si="146"/>
        <v>0</v>
      </c>
      <c r="AJ238" s="161">
        <f t="shared" si="146"/>
        <v>0</v>
      </c>
      <c r="AK238" s="161">
        <f t="shared" si="146"/>
        <v>0</v>
      </c>
      <c r="AL238" s="161">
        <f t="shared" si="146"/>
        <v>-0.59770000000000323</v>
      </c>
      <c r="AM238" s="162">
        <f t="shared" si="146"/>
        <v>0</v>
      </c>
      <c r="AN238" s="156">
        <f t="shared" si="147"/>
        <v>93.516440178106734</v>
      </c>
      <c r="AO238" s="161">
        <f t="shared" si="147"/>
        <v>92.796634801705196</v>
      </c>
      <c r="AP238" s="161">
        <f t="shared" si="147"/>
        <v>0</v>
      </c>
      <c r="AQ238" s="161">
        <f t="shared" si="147"/>
        <v>0</v>
      </c>
      <c r="AR238" s="161">
        <f t="shared" si="147"/>
        <v>0</v>
      </c>
      <c r="AS238" s="161">
        <f t="shared" si="147"/>
        <v>0</v>
      </c>
      <c r="AT238" s="161">
        <f t="shared" si="147"/>
        <v>0</v>
      </c>
      <c r="AU238" s="161">
        <f t="shared" si="147"/>
        <v>99.669961347321916</v>
      </c>
      <c r="AV238" s="162">
        <f t="shared" si="147"/>
        <v>0</v>
      </c>
      <c r="AW238" s="165"/>
      <c r="AX238" s="245"/>
      <c r="AY238" s="246"/>
    </row>
    <row r="239" spans="1:51" ht="12.75" customHeight="1" x14ac:dyDescent="0.25">
      <c r="A239" s="171">
        <v>1190</v>
      </c>
      <c r="B239" s="241">
        <v>232</v>
      </c>
      <c r="C239" s="242" t="s">
        <v>1473</v>
      </c>
      <c r="D239" s="156">
        <f>SUM(E239:L239)</f>
        <v>4122</v>
      </c>
      <c r="E239" s="161">
        <v>3532.9</v>
      </c>
      <c r="F239" s="161">
        <v>0</v>
      </c>
      <c r="G239" s="161">
        <v>0</v>
      </c>
      <c r="H239" s="161">
        <v>0</v>
      </c>
      <c r="I239" s="161">
        <v>0</v>
      </c>
      <c r="J239" s="161">
        <v>0</v>
      </c>
      <c r="K239" s="161">
        <v>589.1</v>
      </c>
      <c r="L239" s="243">
        <v>0</v>
      </c>
      <c r="M239" s="172">
        <f>SUM(N239:U239)</f>
        <v>4122</v>
      </c>
      <c r="N239" s="161">
        <v>3532.9</v>
      </c>
      <c r="O239" s="161">
        <v>0</v>
      </c>
      <c r="P239" s="161">
        <v>0</v>
      </c>
      <c r="Q239" s="161">
        <v>0</v>
      </c>
      <c r="R239" s="161">
        <v>0</v>
      </c>
      <c r="S239" s="161">
        <v>0</v>
      </c>
      <c r="T239" s="161">
        <v>589.1</v>
      </c>
      <c r="U239" s="243">
        <v>0</v>
      </c>
      <c r="V239" s="172">
        <f>SUM(W239:AD239)</f>
        <v>4121.1963999999998</v>
      </c>
      <c r="W239" s="161">
        <v>3532.0963999999999</v>
      </c>
      <c r="X239" s="161">
        <v>0</v>
      </c>
      <c r="Y239" s="161">
        <v>0</v>
      </c>
      <c r="Z239" s="161">
        <v>0</v>
      </c>
      <c r="AA239" s="161">
        <v>0</v>
      </c>
      <c r="AB239" s="161">
        <v>0</v>
      </c>
      <c r="AC239" s="161">
        <v>589.1</v>
      </c>
      <c r="AD239" s="243">
        <v>0</v>
      </c>
      <c r="AE239" s="156">
        <f t="shared" si="146"/>
        <v>-0.80360000000018772</v>
      </c>
      <c r="AF239" s="161">
        <f t="shared" si="146"/>
        <v>-0.80360000000018772</v>
      </c>
      <c r="AG239" s="161">
        <f t="shared" si="146"/>
        <v>0</v>
      </c>
      <c r="AH239" s="161">
        <f t="shared" si="146"/>
        <v>0</v>
      </c>
      <c r="AI239" s="161">
        <f t="shared" si="146"/>
        <v>0</v>
      </c>
      <c r="AJ239" s="161">
        <f t="shared" si="146"/>
        <v>0</v>
      </c>
      <c r="AK239" s="161">
        <f t="shared" si="146"/>
        <v>0</v>
      </c>
      <c r="AL239" s="161">
        <f t="shared" si="146"/>
        <v>0</v>
      </c>
      <c r="AM239" s="162">
        <f t="shared" si="146"/>
        <v>0</v>
      </c>
      <c r="AN239" s="156">
        <f t="shared" si="147"/>
        <v>99.980504609412904</v>
      </c>
      <c r="AO239" s="161">
        <f t="shared" si="147"/>
        <v>99.977253814147019</v>
      </c>
      <c r="AP239" s="161">
        <f t="shared" si="147"/>
        <v>0</v>
      </c>
      <c r="AQ239" s="161">
        <f t="shared" si="147"/>
        <v>0</v>
      </c>
      <c r="AR239" s="161">
        <f t="shared" si="147"/>
        <v>0</v>
      </c>
      <c r="AS239" s="161">
        <f t="shared" si="147"/>
        <v>0</v>
      </c>
      <c r="AT239" s="161">
        <f t="shared" si="147"/>
        <v>0</v>
      </c>
      <c r="AU239" s="161">
        <f t="shared" si="147"/>
        <v>100</v>
      </c>
      <c r="AV239" s="162">
        <f t="shared" si="147"/>
        <v>0</v>
      </c>
      <c r="AW239" s="165"/>
      <c r="AX239" s="245"/>
      <c r="AY239" s="246"/>
    </row>
    <row r="240" spans="1:51" ht="12.75" customHeight="1" x14ac:dyDescent="0.25">
      <c r="A240" s="171">
        <v>1191</v>
      </c>
      <c r="B240" s="241">
        <v>231</v>
      </c>
      <c r="C240" s="242" t="s">
        <v>1474</v>
      </c>
      <c r="D240" s="156">
        <f t="shared" si="154"/>
        <v>2025.6</v>
      </c>
      <c r="E240" s="161">
        <v>1787.6</v>
      </c>
      <c r="F240" s="161">
        <v>0</v>
      </c>
      <c r="G240" s="161">
        <v>0</v>
      </c>
      <c r="H240" s="161">
        <v>0</v>
      </c>
      <c r="I240" s="161">
        <v>0</v>
      </c>
      <c r="J240" s="161">
        <v>0</v>
      </c>
      <c r="K240" s="161">
        <v>238</v>
      </c>
      <c r="L240" s="243">
        <v>0</v>
      </c>
      <c r="M240" s="172">
        <f t="shared" si="155"/>
        <v>2025.6</v>
      </c>
      <c r="N240" s="161">
        <v>1787.6</v>
      </c>
      <c r="O240" s="161">
        <v>0</v>
      </c>
      <c r="P240" s="161">
        <v>0</v>
      </c>
      <c r="Q240" s="161">
        <v>0</v>
      </c>
      <c r="R240" s="161">
        <v>0</v>
      </c>
      <c r="S240" s="161">
        <v>0</v>
      </c>
      <c r="T240" s="161">
        <v>238</v>
      </c>
      <c r="U240" s="243">
        <v>0</v>
      </c>
      <c r="V240" s="172">
        <f t="shared" si="156"/>
        <v>1947.3178</v>
      </c>
      <c r="W240" s="161">
        <v>1709.3178</v>
      </c>
      <c r="X240" s="161">
        <v>0</v>
      </c>
      <c r="Y240" s="161">
        <v>0</v>
      </c>
      <c r="Z240" s="161">
        <v>0</v>
      </c>
      <c r="AA240" s="161">
        <v>0</v>
      </c>
      <c r="AB240" s="161">
        <v>0</v>
      </c>
      <c r="AC240" s="161">
        <v>238</v>
      </c>
      <c r="AD240" s="243">
        <v>0</v>
      </c>
      <c r="AE240" s="156">
        <f t="shared" si="146"/>
        <v>-78.282199999999875</v>
      </c>
      <c r="AF240" s="161">
        <f t="shared" si="146"/>
        <v>-78.282199999999875</v>
      </c>
      <c r="AG240" s="161">
        <f t="shared" si="146"/>
        <v>0</v>
      </c>
      <c r="AH240" s="161">
        <f t="shared" si="146"/>
        <v>0</v>
      </c>
      <c r="AI240" s="161">
        <f t="shared" si="146"/>
        <v>0</v>
      </c>
      <c r="AJ240" s="161">
        <f t="shared" si="146"/>
        <v>0</v>
      </c>
      <c r="AK240" s="161">
        <f t="shared" si="146"/>
        <v>0</v>
      </c>
      <c r="AL240" s="161">
        <f t="shared" si="146"/>
        <v>0</v>
      </c>
      <c r="AM240" s="162">
        <f t="shared" si="146"/>
        <v>0</v>
      </c>
      <c r="AN240" s="156">
        <f t="shared" si="147"/>
        <v>96.135357424960517</v>
      </c>
      <c r="AO240" s="161">
        <f t="shared" si="147"/>
        <v>95.620821212799285</v>
      </c>
      <c r="AP240" s="161">
        <f t="shared" si="147"/>
        <v>0</v>
      </c>
      <c r="AQ240" s="161">
        <f t="shared" si="147"/>
        <v>0</v>
      </c>
      <c r="AR240" s="161">
        <f t="shared" si="147"/>
        <v>0</v>
      </c>
      <c r="AS240" s="161">
        <f t="shared" si="147"/>
        <v>0</v>
      </c>
      <c r="AT240" s="161">
        <f t="shared" si="147"/>
        <v>0</v>
      </c>
      <c r="AU240" s="161">
        <f t="shared" si="147"/>
        <v>100</v>
      </c>
      <c r="AV240" s="162">
        <f t="shared" si="147"/>
        <v>0</v>
      </c>
      <c r="AW240" s="165"/>
      <c r="AX240" s="245"/>
      <c r="AY240" s="246"/>
    </row>
    <row r="241" spans="1:51" ht="12.75" customHeight="1" x14ac:dyDescent="0.25">
      <c r="A241" s="171">
        <v>1192</v>
      </c>
      <c r="B241" s="241">
        <v>233</v>
      </c>
      <c r="C241" s="242" t="s">
        <v>1475</v>
      </c>
      <c r="D241" s="156">
        <f t="shared" si="154"/>
        <v>3059.3</v>
      </c>
      <c r="E241" s="161">
        <v>2539.3000000000002</v>
      </c>
      <c r="F241" s="161">
        <v>0</v>
      </c>
      <c r="G241" s="161">
        <v>0</v>
      </c>
      <c r="H241" s="161">
        <v>0</v>
      </c>
      <c r="I241" s="161">
        <v>0</v>
      </c>
      <c r="J241" s="161">
        <v>0</v>
      </c>
      <c r="K241" s="161">
        <v>520</v>
      </c>
      <c r="L241" s="243">
        <v>0</v>
      </c>
      <c r="M241" s="172">
        <f t="shared" si="155"/>
        <v>3158</v>
      </c>
      <c r="N241" s="161">
        <v>2638</v>
      </c>
      <c r="O241" s="161">
        <v>0</v>
      </c>
      <c r="P241" s="161">
        <v>0</v>
      </c>
      <c r="Q241" s="161">
        <v>0</v>
      </c>
      <c r="R241" s="161">
        <v>0</v>
      </c>
      <c r="S241" s="161">
        <v>0</v>
      </c>
      <c r="T241" s="161">
        <v>520</v>
      </c>
      <c r="U241" s="243">
        <v>0</v>
      </c>
      <c r="V241" s="172">
        <f t="shared" si="156"/>
        <v>3054.2696999999998</v>
      </c>
      <c r="W241" s="161">
        <v>2550.4596999999999</v>
      </c>
      <c r="X241" s="161">
        <v>0</v>
      </c>
      <c r="Y241" s="161">
        <v>0</v>
      </c>
      <c r="Z241" s="161">
        <v>0</v>
      </c>
      <c r="AA241" s="161">
        <v>0</v>
      </c>
      <c r="AB241" s="161">
        <v>0</v>
      </c>
      <c r="AC241" s="161">
        <v>503.81</v>
      </c>
      <c r="AD241" s="243">
        <v>0</v>
      </c>
      <c r="AE241" s="156">
        <f t="shared" si="146"/>
        <v>-103.73030000000017</v>
      </c>
      <c r="AF241" s="161">
        <f t="shared" si="146"/>
        <v>-87.540300000000116</v>
      </c>
      <c r="AG241" s="161">
        <f t="shared" si="146"/>
        <v>0</v>
      </c>
      <c r="AH241" s="161">
        <f t="shared" si="146"/>
        <v>0</v>
      </c>
      <c r="AI241" s="161">
        <f t="shared" si="146"/>
        <v>0</v>
      </c>
      <c r="AJ241" s="161">
        <f t="shared" si="146"/>
        <v>0</v>
      </c>
      <c r="AK241" s="161">
        <f t="shared" si="146"/>
        <v>0</v>
      </c>
      <c r="AL241" s="161">
        <f t="shared" si="146"/>
        <v>-16.189999999999998</v>
      </c>
      <c r="AM241" s="162">
        <f t="shared" si="146"/>
        <v>0</v>
      </c>
      <c r="AN241" s="156">
        <f t="shared" si="147"/>
        <v>96.715316656111455</v>
      </c>
      <c r="AO241" s="161">
        <f t="shared" si="147"/>
        <v>96.681565579984834</v>
      </c>
      <c r="AP241" s="161">
        <f t="shared" si="147"/>
        <v>0</v>
      </c>
      <c r="AQ241" s="161">
        <f t="shared" si="147"/>
        <v>0</v>
      </c>
      <c r="AR241" s="161">
        <f t="shared" si="147"/>
        <v>0</v>
      </c>
      <c r="AS241" s="161">
        <f t="shared" si="147"/>
        <v>0</v>
      </c>
      <c r="AT241" s="161">
        <f t="shared" si="147"/>
        <v>0</v>
      </c>
      <c r="AU241" s="161">
        <f t="shared" si="147"/>
        <v>96.886538461538464</v>
      </c>
      <c r="AV241" s="162">
        <f t="shared" si="147"/>
        <v>0</v>
      </c>
      <c r="AW241" s="165"/>
      <c r="AX241" s="245"/>
      <c r="AY241" s="246"/>
    </row>
    <row r="242" spans="1:51" ht="12.75" customHeight="1" x14ac:dyDescent="0.25">
      <c r="A242" s="171">
        <v>1193</v>
      </c>
      <c r="B242" s="241">
        <v>234</v>
      </c>
      <c r="C242" s="242" t="s">
        <v>1476</v>
      </c>
      <c r="D242" s="156">
        <f t="shared" si="154"/>
        <v>1068.3999999999999</v>
      </c>
      <c r="E242" s="161">
        <v>937.8</v>
      </c>
      <c r="F242" s="161">
        <v>0</v>
      </c>
      <c r="G242" s="161">
        <v>0</v>
      </c>
      <c r="H242" s="161">
        <v>0</v>
      </c>
      <c r="I242" s="161">
        <v>0</v>
      </c>
      <c r="J242" s="161">
        <v>0</v>
      </c>
      <c r="K242" s="161">
        <v>130.6</v>
      </c>
      <c r="L242" s="243">
        <v>0</v>
      </c>
      <c r="M242" s="172">
        <f t="shared" si="155"/>
        <v>1068.3999999999999</v>
      </c>
      <c r="N242" s="161">
        <v>937.8</v>
      </c>
      <c r="O242" s="161">
        <v>0</v>
      </c>
      <c r="P242" s="161">
        <v>0</v>
      </c>
      <c r="Q242" s="161">
        <v>0</v>
      </c>
      <c r="R242" s="161">
        <v>0</v>
      </c>
      <c r="S242" s="161">
        <v>0</v>
      </c>
      <c r="T242" s="161">
        <v>130.6</v>
      </c>
      <c r="U242" s="243">
        <v>0</v>
      </c>
      <c r="V242" s="172">
        <f t="shared" si="156"/>
        <v>1066.3056999999999</v>
      </c>
      <c r="W242" s="161">
        <v>935.70569999999998</v>
      </c>
      <c r="X242" s="161">
        <v>0</v>
      </c>
      <c r="Y242" s="161">
        <v>0</v>
      </c>
      <c r="Z242" s="161">
        <v>0</v>
      </c>
      <c r="AA242" s="161">
        <v>0</v>
      </c>
      <c r="AB242" s="161">
        <v>0</v>
      </c>
      <c r="AC242" s="161">
        <v>130.6</v>
      </c>
      <c r="AD242" s="243">
        <v>0</v>
      </c>
      <c r="AE242" s="156">
        <f t="shared" si="146"/>
        <v>-2.0942999999999756</v>
      </c>
      <c r="AF242" s="161">
        <f t="shared" si="146"/>
        <v>-2.0942999999999756</v>
      </c>
      <c r="AG242" s="161">
        <f t="shared" si="146"/>
        <v>0</v>
      </c>
      <c r="AH242" s="161">
        <f t="shared" si="146"/>
        <v>0</v>
      </c>
      <c r="AI242" s="161">
        <f t="shared" si="146"/>
        <v>0</v>
      </c>
      <c r="AJ242" s="161">
        <f t="shared" si="146"/>
        <v>0</v>
      </c>
      <c r="AK242" s="161">
        <f t="shared" si="146"/>
        <v>0</v>
      </c>
      <c r="AL242" s="161">
        <f t="shared" si="146"/>
        <v>0</v>
      </c>
      <c r="AM242" s="162">
        <f t="shared" si="146"/>
        <v>0</v>
      </c>
      <c r="AN242" s="156">
        <f t="shared" si="147"/>
        <v>99.803977910894801</v>
      </c>
      <c r="AO242" s="161">
        <f t="shared" si="147"/>
        <v>99.776679462571977</v>
      </c>
      <c r="AP242" s="161">
        <f t="shared" si="147"/>
        <v>0</v>
      </c>
      <c r="AQ242" s="161">
        <f t="shared" si="147"/>
        <v>0</v>
      </c>
      <c r="AR242" s="161">
        <f t="shared" si="147"/>
        <v>0</v>
      </c>
      <c r="AS242" s="161">
        <f t="shared" si="147"/>
        <v>0</v>
      </c>
      <c r="AT242" s="161">
        <f t="shared" si="147"/>
        <v>0</v>
      </c>
      <c r="AU242" s="161">
        <f t="shared" si="147"/>
        <v>100</v>
      </c>
      <c r="AV242" s="162">
        <f t="shared" si="147"/>
        <v>0</v>
      </c>
      <c r="AW242" s="165"/>
      <c r="AX242" s="245"/>
      <c r="AY242" s="246"/>
    </row>
    <row r="243" spans="1:51" ht="12.75" customHeight="1" x14ac:dyDescent="0.25">
      <c r="A243" s="171">
        <v>1194</v>
      </c>
      <c r="B243" s="241">
        <v>235</v>
      </c>
      <c r="C243" s="242" t="s">
        <v>1477</v>
      </c>
      <c r="D243" s="156">
        <f t="shared" si="154"/>
        <v>1123.8</v>
      </c>
      <c r="E243" s="161">
        <v>993.2</v>
      </c>
      <c r="F243" s="161">
        <v>0</v>
      </c>
      <c r="G243" s="161">
        <v>0</v>
      </c>
      <c r="H243" s="161">
        <v>0</v>
      </c>
      <c r="I243" s="161">
        <v>0</v>
      </c>
      <c r="J243" s="161">
        <v>0</v>
      </c>
      <c r="K243" s="161">
        <v>130.6</v>
      </c>
      <c r="L243" s="243">
        <v>0</v>
      </c>
      <c r="M243" s="172">
        <f t="shared" si="155"/>
        <v>1123.8</v>
      </c>
      <c r="N243" s="161">
        <v>993.2</v>
      </c>
      <c r="O243" s="161">
        <v>0</v>
      </c>
      <c r="P243" s="161">
        <v>0</v>
      </c>
      <c r="Q243" s="161">
        <v>0</v>
      </c>
      <c r="R243" s="161">
        <v>0</v>
      </c>
      <c r="S243" s="161">
        <v>0</v>
      </c>
      <c r="T243" s="161">
        <v>130.6</v>
      </c>
      <c r="U243" s="243">
        <v>0</v>
      </c>
      <c r="V243" s="172">
        <f t="shared" si="156"/>
        <v>1038.2358999999999</v>
      </c>
      <c r="W243" s="161">
        <v>907.63589999999999</v>
      </c>
      <c r="X243" s="161">
        <v>0</v>
      </c>
      <c r="Y243" s="161">
        <v>0</v>
      </c>
      <c r="Z243" s="161">
        <v>0</v>
      </c>
      <c r="AA243" s="161">
        <v>0</v>
      </c>
      <c r="AB243" s="161">
        <v>0</v>
      </c>
      <c r="AC243" s="161">
        <v>130.6</v>
      </c>
      <c r="AD243" s="243">
        <v>0</v>
      </c>
      <c r="AE243" s="156">
        <f t="shared" si="146"/>
        <v>-85.564100000000053</v>
      </c>
      <c r="AF243" s="161">
        <f t="shared" si="146"/>
        <v>-85.564100000000053</v>
      </c>
      <c r="AG243" s="161">
        <f t="shared" si="146"/>
        <v>0</v>
      </c>
      <c r="AH243" s="161">
        <f t="shared" si="146"/>
        <v>0</v>
      </c>
      <c r="AI243" s="161">
        <f t="shared" si="146"/>
        <v>0</v>
      </c>
      <c r="AJ243" s="161">
        <f t="shared" si="146"/>
        <v>0</v>
      </c>
      <c r="AK243" s="161">
        <f t="shared" si="146"/>
        <v>0</v>
      </c>
      <c r="AL243" s="161">
        <f t="shared" si="146"/>
        <v>0</v>
      </c>
      <c r="AM243" s="162">
        <f t="shared" si="146"/>
        <v>0</v>
      </c>
      <c r="AN243" s="156">
        <f t="shared" si="147"/>
        <v>92.386180815091649</v>
      </c>
      <c r="AO243" s="161">
        <f t="shared" si="147"/>
        <v>91.385008054772442</v>
      </c>
      <c r="AP243" s="161">
        <f t="shared" si="147"/>
        <v>0</v>
      </c>
      <c r="AQ243" s="161">
        <f t="shared" si="147"/>
        <v>0</v>
      </c>
      <c r="AR243" s="161">
        <f t="shared" si="147"/>
        <v>0</v>
      </c>
      <c r="AS243" s="161">
        <f t="shared" si="147"/>
        <v>0</v>
      </c>
      <c r="AT243" s="161">
        <f t="shared" si="147"/>
        <v>0</v>
      </c>
      <c r="AU243" s="161">
        <f t="shared" si="147"/>
        <v>100</v>
      </c>
      <c r="AV243" s="162">
        <f t="shared" si="147"/>
        <v>0</v>
      </c>
      <c r="AW243" s="165"/>
      <c r="AX243" s="245"/>
      <c r="AY243" s="246"/>
    </row>
    <row r="244" spans="1:51" ht="12.75" customHeight="1" x14ac:dyDescent="0.25">
      <c r="A244" s="171">
        <v>1195</v>
      </c>
      <c r="B244" s="241">
        <v>236</v>
      </c>
      <c r="C244" s="242" t="s">
        <v>1478</v>
      </c>
      <c r="D244" s="156">
        <f t="shared" si="154"/>
        <v>2625.5</v>
      </c>
      <c r="E244" s="161">
        <v>2291.4</v>
      </c>
      <c r="F244" s="161">
        <v>0</v>
      </c>
      <c r="G244" s="161">
        <v>0</v>
      </c>
      <c r="H244" s="161">
        <v>0</v>
      </c>
      <c r="I244" s="161">
        <v>0</v>
      </c>
      <c r="J244" s="161">
        <v>0</v>
      </c>
      <c r="K244" s="161">
        <v>334.1</v>
      </c>
      <c r="L244" s="243">
        <v>0</v>
      </c>
      <c r="M244" s="172">
        <f t="shared" si="155"/>
        <v>2625.5</v>
      </c>
      <c r="N244" s="161">
        <v>2291.4</v>
      </c>
      <c r="O244" s="161">
        <v>0</v>
      </c>
      <c r="P244" s="161">
        <v>0</v>
      </c>
      <c r="Q244" s="161">
        <v>0</v>
      </c>
      <c r="R244" s="161">
        <v>0</v>
      </c>
      <c r="S244" s="161">
        <v>0</v>
      </c>
      <c r="T244" s="161">
        <v>334.1</v>
      </c>
      <c r="U244" s="243">
        <v>0</v>
      </c>
      <c r="V244" s="172">
        <f t="shared" si="156"/>
        <v>2566.5140999999999</v>
      </c>
      <c r="W244" s="161">
        <v>2236.8921999999998</v>
      </c>
      <c r="X244" s="161">
        <v>0</v>
      </c>
      <c r="Y244" s="161">
        <v>0</v>
      </c>
      <c r="Z244" s="161">
        <v>0</v>
      </c>
      <c r="AA244" s="161">
        <v>0</v>
      </c>
      <c r="AB244" s="161">
        <v>0</v>
      </c>
      <c r="AC244" s="161">
        <v>329.62189999999998</v>
      </c>
      <c r="AD244" s="243">
        <v>0</v>
      </c>
      <c r="AE244" s="156">
        <f t="shared" si="146"/>
        <v>-58.985900000000129</v>
      </c>
      <c r="AF244" s="161">
        <f t="shared" si="146"/>
        <v>-54.507800000000316</v>
      </c>
      <c r="AG244" s="161">
        <f t="shared" si="146"/>
        <v>0</v>
      </c>
      <c r="AH244" s="161">
        <f t="shared" si="146"/>
        <v>0</v>
      </c>
      <c r="AI244" s="161">
        <f t="shared" si="146"/>
        <v>0</v>
      </c>
      <c r="AJ244" s="161">
        <f t="shared" si="146"/>
        <v>0</v>
      </c>
      <c r="AK244" s="161">
        <f t="shared" si="146"/>
        <v>0</v>
      </c>
      <c r="AL244" s="161">
        <f t="shared" si="146"/>
        <v>-4.4781000000000404</v>
      </c>
      <c r="AM244" s="162">
        <f t="shared" si="146"/>
        <v>0</v>
      </c>
      <c r="AN244" s="156">
        <f t="shared" si="147"/>
        <v>97.75334602932773</v>
      </c>
      <c r="AO244" s="161">
        <f t="shared" si="147"/>
        <v>97.621201012481436</v>
      </c>
      <c r="AP244" s="161">
        <f t="shared" si="147"/>
        <v>0</v>
      </c>
      <c r="AQ244" s="161">
        <f t="shared" si="147"/>
        <v>0</v>
      </c>
      <c r="AR244" s="161">
        <f t="shared" si="147"/>
        <v>0</v>
      </c>
      <c r="AS244" s="161">
        <f t="shared" si="147"/>
        <v>0</v>
      </c>
      <c r="AT244" s="161">
        <f t="shared" si="147"/>
        <v>0</v>
      </c>
      <c r="AU244" s="161">
        <f t="shared" si="147"/>
        <v>98.659652798563286</v>
      </c>
      <c r="AV244" s="162">
        <f t="shared" si="147"/>
        <v>0</v>
      </c>
      <c r="AW244" s="165"/>
      <c r="AX244" s="245"/>
      <c r="AY244" s="246"/>
    </row>
    <row r="245" spans="1:51" ht="12.75" customHeight="1" x14ac:dyDescent="0.25">
      <c r="A245" s="171">
        <v>1196</v>
      </c>
      <c r="B245" s="241">
        <v>237</v>
      </c>
      <c r="C245" s="242" t="s">
        <v>1479</v>
      </c>
      <c r="D245" s="156">
        <f t="shared" si="154"/>
        <v>3816.3</v>
      </c>
      <c r="E245" s="161">
        <v>3429.9</v>
      </c>
      <c r="F245" s="161">
        <v>0</v>
      </c>
      <c r="G245" s="161">
        <v>0</v>
      </c>
      <c r="H245" s="161">
        <v>0</v>
      </c>
      <c r="I245" s="161">
        <v>0</v>
      </c>
      <c r="J245" s="161">
        <v>0</v>
      </c>
      <c r="K245" s="161">
        <v>386.4</v>
      </c>
      <c r="L245" s="243">
        <v>0</v>
      </c>
      <c r="M245" s="172">
        <f t="shared" si="155"/>
        <v>3816.3</v>
      </c>
      <c r="N245" s="161">
        <v>3429.9</v>
      </c>
      <c r="O245" s="161">
        <v>0</v>
      </c>
      <c r="P245" s="161">
        <v>0</v>
      </c>
      <c r="Q245" s="161">
        <v>0</v>
      </c>
      <c r="R245" s="161">
        <v>0</v>
      </c>
      <c r="S245" s="161">
        <v>0</v>
      </c>
      <c r="T245" s="161">
        <v>386.4</v>
      </c>
      <c r="U245" s="243">
        <v>0</v>
      </c>
      <c r="V245" s="172">
        <f t="shared" si="156"/>
        <v>3658.6758</v>
      </c>
      <c r="W245" s="161">
        <v>3360.0794000000001</v>
      </c>
      <c r="X245" s="161">
        <v>0</v>
      </c>
      <c r="Y245" s="161">
        <v>0</v>
      </c>
      <c r="Z245" s="161">
        <v>0</v>
      </c>
      <c r="AA245" s="161">
        <v>0</v>
      </c>
      <c r="AB245" s="161">
        <v>0</v>
      </c>
      <c r="AC245" s="161">
        <v>298.59640000000002</v>
      </c>
      <c r="AD245" s="243">
        <v>0</v>
      </c>
      <c r="AE245" s="156">
        <f t="shared" si="146"/>
        <v>-157.6242000000002</v>
      </c>
      <c r="AF245" s="161">
        <f t="shared" si="146"/>
        <v>-69.820600000000013</v>
      </c>
      <c r="AG245" s="161">
        <f t="shared" si="146"/>
        <v>0</v>
      </c>
      <c r="AH245" s="161">
        <f t="shared" si="146"/>
        <v>0</v>
      </c>
      <c r="AI245" s="161">
        <f t="shared" si="146"/>
        <v>0</v>
      </c>
      <c r="AJ245" s="161">
        <f t="shared" si="146"/>
        <v>0</v>
      </c>
      <c r="AK245" s="161">
        <f t="shared" si="146"/>
        <v>0</v>
      </c>
      <c r="AL245" s="161">
        <f t="shared" si="146"/>
        <v>-87.80359999999996</v>
      </c>
      <c r="AM245" s="162">
        <f t="shared" si="146"/>
        <v>0</v>
      </c>
      <c r="AN245" s="156">
        <f t="shared" si="147"/>
        <v>95.869711500668188</v>
      </c>
      <c r="AO245" s="161">
        <f t="shared" si="147"/>
        <v>97.964354645908045</v>
      </c>
      <c r="AP245" s="161">
        <f t="shared" si="147"/>
        <v>0</v>
      </c>
      <c r="AQ245" s="161">
        <f t="shared" si="147"/>
        <v>0</v>
      </c>
      <c r="AR245" s="161">
        <f t="shared" si="147"/>
        <v>0</v>
      </c>
      <c r="AS245" s="161">
        <f t="shared" si="147"/>
        <v>0</v>
      </c>
      <c r="AT245" s="161">
        <f t="shared" si="147"/>
        <v>0</v>
      </c>
      <c r="AU245" s="161">
        <f t="shared" si="147"/>
        <v>77.276501035196702</v>
      </c>
      <c r="AV245" s="162">
        <f t="shared" si="147"/>
        <v>0</v>
      </c>
      <c r="AW245" s="165"/>
      <c r="AX245" s="245"/>
      <c r="AY245" s="246"/>
    </row>
    <row r="246" spans="1:51" ht="12.75" customHeight="1" x14ac:dyDescent="0.25">
      <c r="A246" s="171">
        <v>1199</v>
      </c>
      <c r="B246" s="241">
        <v>238</v>
      </c>
      <c r="C246" s="242" t="s">
        <v>1480</v>
      </c>
      <c r="D246" s="156">
        <f t="shared" si="154"/>
        <v>1835.3000000000002</v>
      </c>
      <c r="E246" s="161">
        <v>1678.4</v>
      </c>
      <c r="F246" s="161">
        <v>0</v>
      </c>
      <c r="G246" s="161">
        <v>0</v>
      </c>
      <c r="H246" s="161">
        <v>0</v>
      </c>
      <c r="I246" s="161">
        <v>0</v>
      </c>
      <c r="J246" s="161">
        <v>0</v>
      </c>
      <c r="K246" s="161">
        <v>156.9</v>
      </c>
      <c r="L246" s="243">
        <v>0</v>
      </c>
      <c r="M246" s="172">
        <f t="shared" si="155"/>
        <v>1835.3000000000002</v>
      </c>
      <c r="N246" s="161">
        <v>1678.4</v>
      </c>
      <c r="O246" s="161">
        <v>0</v>
      </c>
      <c r="P246" s="161">
        <v>0</v>
      </c>
      <c r="Q246" s="161">
        <v>0</v>
      </c>
      <c r="R246" s="161">
        <v>0</v>
      </c>
      <c r="S246" s="161">
        <v>0</v>
      </c>
      <c r="T246" s="161">
        <v>156.9</v>
      </c>
      <c r="U246" s="243">
        <v>0</v>
      </c>
      <c r="V246" s="172">
        <f t="shared" si="156"/>
        <v>1725.9251000000002</v>
      </c>
      <c r="W246" s="161">
        <v>1569.0251000000001</v>
      </c>
      <c r="X246" s="161">
        <v>0</v>
      </c>
      <c r="Y246" s="161">
        <v>0</v>
      </c>
      <c r="Z246" s="161">
        <v>0</v>
      </c>
      <c r="AA246" s="161">
        <v>0</v>
      </c>
      <c r="AB246" s="161">
        <v>0</v>
      </c>
      <c r="AC246" s="161">
        <v>156.9</v>
      </c>
      <c r="AD246" s="243">
        <v>0</v>
      </c>
      <c r="AE246" s="156">
        <f t="shared" si="146"/>
        <v>-109.37490000000003</v>
      </c>
      <c r="AF246" s="161">
        <f t="shared" si="146"/>
        <v>-109.37490000000003</v>
      </c>
      <c r="AG246" s="161">
        <f t="shared" si="146"/>
        <v>0</v>
      </c>
      <c r="AH246" s="161">
        <f t="shared" si="146"/>
        <v>0</v>
      </c>
      <c r="AI246" s="161">
        <f t="shared" si="146"/>
        <v>0</v>
      </c>
      <c r="AJ246" s="161">
        <f t="shared" si="146"/>
        <v>0</v>
      </c>
      <c r="AK246" s="161">
        <f t="shared" si="146"/>
        <v>0</v>
      </c>
      <c r="AL246" s="161">
        <f t="shared" si="146"/>
        <v>0</v>
      </c>
      <c r="AM246" s="162">
        <f t="shared" si="146"/>
        <v>0</v>
      </c>
      <c r="AN246" s="156">
        <f t="shared" si="147"/>
        <v>94.040489293303537</v>
      </c>
      <c r="AO246" s="161">
        <f t="shared" si="147"/>
        <v>93.483382983794087</v>
      </c>
      <c r="AP246" s="161">
        <f t="shared" si="147"/>
        <v>0</v>
      </c>
      <c r="AQ246" s="161">
        <f t="shared" si="147"/>
        <v>0</v>
      </c>
      <c r="AR246" s="161">
        <f t="shared" si="147"/>
        <v>0</v>
      </c>
      <c r="AS246" s="161">
        <f t="shared" si="147"/>
        <v>0</v>
      </c>
      <c r="AT246" s="161">
        <f t="shared" si="147"/>
        <v>0</v>
      </c>
      <c r="AU246" s="161">
        <f t="shared" si="147"/>
        <v>100</v>
      </c>
      <c r="AV246" s="162">
        <f t="shared" si="147"/>
        <v>0</v>
      </c>
      <c r="AW246" s="165"/>
      <c r="AX246" s="245"/>
      <c r="AY246" s="246"/>
    </row>
    <row r="247" spans="1:51" ht="12.75" customHeight="1" x14ac:dyDescent="0.25">
      <c r="A247" s="171">
        <v>1200</v>
      </c>
      <c r="B247" s="241">
        <v>239</v>
      </c>
      <c r="C247" s="242" t="s">
        <v>1481</v>
      </c>
      <c r="D247" s="156">
        <f t="shared" si="154"/>
        <v>2832.2000000000003</v>
      </c>
      <c r="E247" s="161">
        <v>2131.3000000000002</v>
      </c>
      <c r="F247" s="161">
        <v>0</v>
      </c>
      <c r="G247" s="161">
        <v>0</v>
      </c>
      <c r="H247" s="161">
        <v>0</v>
      </c>
      <c r="I247" s="161">
        <v>0</v>
      </c>
      <c r="J247" s="161">
        <v>500</v>
      </c>
      <c r="K247" s="161">
        <v>200.9</v>
      </c>
      <c r="L247" s="243">
        <v>0</v>
      </c>
      <c r="M247" s="172">
        <f t="shared" si="155"/>
        <v>2832.2000000000003</v>
      </c>
      <c r="N247" s="161">
        <v>2131.3000000000002</v>
      </c>
      <c r="O247" s="161">
        <v>0</v>
      </c>
      <c r="P247" s="161">
        <v>0</v>
      </c>
      <c r="Q247" s="161">
        <v>0</v>
      </c>
      <c r="R247" s="161">
        <v>0</v>
      </c>
      <c r="S247" s="161">
        <v>500</v>
      </c>
      <c r="T247" s="161">
        <v>200.9</v>
      </c>
      <c r="U247" s="243">
        <v>0</v>
      </c>
      <c r="V247" s="172">
        <f t="shared" si="156"/>
        <v>2832.2000000000003</v>
      </c>
      <c r="W247" s="161">
        <v>2131.3000000000002</v>
      </c>
      <c r="X247" s="161">
        <v>0</v>
      </c>
      <c r="Y247" s="161">
        <v>0</v>
      </c>
      <c r="Z247" s="161">
        <v>0</v>
      </c>
      <c r="AA247" s="161">
        <v>0</v>
      </c>
      <c r="AB247" s="161">
        <v>500</v>
      </c>
      <c r="AC247" s="161">
        <v>200.9</v>
      </c>
      <c r="AD247" s="243">
        <v>0</v>
      </c>
      <c r="AE247" s="156">
        <f t="shared" si="146"/>
        <v>0</v>
      </c>
      <c r="AF247" s="161">
        <f t="shared" si="146"/>
        <v>0</v>
      </c>
      <c r="AG247" s="161">
        <f t="shared" si="146"/>
        <v>0</v>
      </c>
      <c r="AH247" s="161">
        <f t="shared" si="146"/>
        <v>0</v>
      </c>
      <c r="AI247" s="161">
        <f t="shared" si="146"/>
        <v>0</v>
      </c>
      <c r="AJ247" s="161">
        <f t="shared" si="146"/>
        <v>0</v>
      </c>
      <c r="AK247" s="161">
        <f t="shared" si="146"/>
        <v>0</v>
      </c>
      <c r="AL247" s="161">
        <f t="shared" si="146"/>
        <v>0</v>
      </c>
      <c r="AM247" s="162">
        <f t="shared" si="146"/>
        <v>0</v>
      </c>
      <c r="AN247" s="156">
        <f t="shared" si="147"/>
        <v>100</v>
      </c>
      <c r="AO247" s="161">
        <f t="shared" si="147"/>
        <v>100</v>
      </c>
      <c r="AP247" s="161">
        <f t="shared" si="147"/>
        <v>0</v>
      </c>
      <c r="AQ247" s="161">
        <f t="shared" si="147"/>
        <v>0</v>
      </c>
      <c r="AR247" s="161">
        <f t="shared" si="147"/>
        <v>0</v>
      </c>
      <c r="AS247" s="161">
        <f t="shared" si="147"/>
        <v>0</v>
      </c>
      <c r="AT247" s="161">
        <f t="shared" si="147"/>
        <v>100</v>
      </c>
      <c r="AU247" s="161">
        <f t="shared" si="147"/>
        <v>100</v>
      </c>
      <c r="AV247" s="162">
        <f t="shared" si="147"/>
        <v>0</v>
      </c>
      <c r="AW247" s="165"/>
      <c r="AX247" s="245"/>
      <c r="AY247" s="246"/>
    </row>
    <row r="248" spans="1:51" ht="12.75" customHeight="1" x14ac:dyDescent="0.25">
      <c r="A248" s="171">
        <v>1201</v>
      </c>
      <c r="B248" s="241">
        <v>240</v>
      </c>
      <c r="C248" s="242" t="s">
        <v>1482</v>
      </c>
      <c r="D248" s="156">
        <f t="shared" si="154"/>
        <v>2726.4</v>
      </c>
      <c r="E248" s="161">
        <v>2324.9</v>
      </c>
      <c r="F248" s="161">
        <v>0</v>
      </c>
      <c r="G248" s="161">
        <v>0</v>
      </c>
      <c r="H248" s="161">
        <v>0</v>
      </c>
      <c r="I248" s="161">
        <v>0</v>
      </c>
      <c r="J248" s="161">
        <v>160</v>
      </c>
      <c r="K248" s="161">
        <v>241.5</v>
      </c>
      <c r="L248" s="243">
        <v>0</v>
      </c>
      <c r="M248" s="172">
        <f t="shared" si="155"/>
        <v>2726.4</v>
      </c>
      <c r="N248" s="161">
        <v>2324.9</v>
      </c>
      <c r="O248" s="161">
        <v>0</v>
      </c>
      <c r="P248" s="161">
        <v>0</v>
      </c>
      <c r="Q248" s="161">
        <v>0</v>
      </c>
      <c r="R248" s="161">
        <v>0</v>
      </c>
      <c r="S248" s="161">
        <v>160</v>
      </c>
      <c r="T248" s="161">
        <v>241.5</v>
      </c>
      <c r="U248" s="243">
        <v>0</v>
      </c>
      <c r="V248" s="172">
        <f t="shared" si="156"/>
        <v>2247.7388999999998</v>
      </c>
      <c r="W248" s="161">
        <v>1846.2654</v>
      </c>
      <c r="X248" s="161">
        <v>0</v>
      </c>
      <c r="Y248" s="161">
        <v>0</v>
      </c>
      <c r="Z248" s="161">
        <v>0</v>
      </c>
      <c r="AA248" s="161">
        <v>0</v>
      </c>
      <c r="AB248" s="161">
        <v>160</v>
      </c>
      <c r="AC248" s="161">
        <v>241.4735</v>
      </c>
      <c r="AD248" s="243">
        <v>0</v>
      </c>
      <c r="AE248" s="156">
        <f t="shared" si="146"/>
        <v>-478.66110000000026</v>
      </c>
      <c r="AF248" s="161">
        <f t="shared" si="146"/>
        <v>-478.63460000000009</v>
      </c>
      <c r="AG248" s="161">
        <f t="shared" si="146"/>
        <v>0</v>
      </c>
      <c r="AH248" s="161">
        <f t="shared" si="146"/>
        <v>0</v>
      </c>
      <c r="AI248" s="161">
        <f t="shared" si="146"/>
        <v>0</v>
      </c>
      <c r="AJ248" s="161">
        <f t="shared" si="146"/>
        <v>0</v>
      </c>
      <c r="AK248" s="161">
        <f t="shared" si="146"/>
        <v>0</v>
      </c>
      <c r="AL248" s="161">
        <f t="shared" si="146"/>
        <v>-2.6499999999998636E-2</v>
      </c>
      <c r="AM248" s="162">
        <f t="shared" si="146"/>
        <v>0</v>
      </c>
      <c r="AN248" s="156">
        <f t="shared" si="147"/>
        <v>82.443474911971819</v>
      </c>
      <c r="AO248" s="161">
        <f t="shared" si="147"/>
        <v>79.412680115273773</v>
      </c>
      <c r="AP248" s="161">
        <f t="shared" si="147"/>
        <v>0</v>
      </c>
      <c r="AQ248" s="161">
        <f t="shared" si="147"/>
        <v>0</v>
      </c>
      <c r="AR248" s="161">
        <f t="shared" si="147"/>
        <v>0</v>
      </c>
      <c r="AS248" s="161">
        <f t="shared" si="147"/>
        <v>0</v>
      </c>
      <c r="AT248" s="161">
        <f t="shared" si="147"/>
        <v>100</v>
      </c>
      <c r="AU248" s="161">
        <f t="shared" si="147"/>
        <v>99.989026915113882</v>
      </c>
      <c r="AV248" s="162">
        <f t="shared" si="147"/>
        <v>0</v>
      </c>
      <c r="AW248" s="165"/>
      <c r="AX248" s="245"/>
      <c r="AY248" s="246"/>
    </row>
    <row r="249" spans="1:51" ht="12.75" customHeight="1" x14ac:dyDescent="0.25">
      <c r="A249" s="171">
        <v>1202</v>
      </c>
      <c r="B249" s="241">
        <v>241</v>
      </c>
      <c r="C249" s="242" t="s">
        <v>1483</v>
      </c>
      <c r="D249" s="156">
        <f t="shared" si="154"/>
        <v>6600.5</v>
      </c>
      <c r="E249" s="161">
        <v>3183.2</v>
      </c>
      <c r="F249" s="161">
        <v>0</v>
      </c>
      <c r="G249" s="161">
        <v>0</v>
      </c>
      <c r="H249" s="161">
        <v>0</v>
      </c>
      <c r="I249" s="161">
        <v>0</v>
      </c>
      <c r="J249" s="161">
        <v>2900</v>
      </c>
      <c r="K249" s="161">
        <v>517.29999999999995</v>
      </c>
      <c r="L249" s="243">
        <v>0</v>
      </c>
      <c r="M249" s="172">
        <f t="shared" si="155"/>
        <v>6600.5</v>
      </c>
      <c r="N249" s="161">
        <v>3183.2</v>
      </c>
      <c r="O249" s="161">
        <v>0</v>
      </c>
      <c r="P249" s="161">
        <v>0</v>
      </c>
      <c r="Q249" s="161">
        <v>0</v>
      </c>
      <c r="R249" s="161">
        <v>0</v>
      </c>
      <c r="S249" s="161">
        <v>2900</v>
      </c>
      <c r="T249" s="161">
        <v>517.29999999999995</v>
      </c>
      <c r="U249" s="243">
        <v>0</v>
      </c>
      <c r="V249" s="172">
        <f t="shared" si="156"/>
        <v>6488.1004999999996</v>
      </c>
      <c r="W249" s="161">
        <v>3070.8004999999998</v>
      </c>
      <c r="X249" s="161">
        <v>0</v>
      </c>
      <c r="Y249" s="161">
        <v>0</v>
      </c>
      <c r="Z249" s="161">
        <v>0</v>
      </c>
      <c r="AA249" s="161">
        <v>0</v>
      </c>
      <c r="AB249" s="161">
        <v>2900</v>
      </c>
      <c r="AC249" s="161">
        <v>517.29999999999995</v>
      </c>
      <c r="AD249" s="243">
        <v>0</v>
      </c>
      <c r="AE249" s="156">
        <f t="shared" si="146"/>
        <v>-112.39950000000044</v>
      </c>
      <c r="AF249" s="161">
        <f t="shared" si="146"/>
        <v>-112.39949999999999</v>
      </c>
      <c r="AG249" s="161">
        <f t="shared" si="146"/>
        <v>0</v>
      </c>
      <c r="AH249" s="161">
        <f t="shared" si="146"/>
        <v>0</v>
      </c>
      <c r="AI249" s="161">
        <f t="shared" si="146"/>
        <v>0</v>
      </c>
      <c r="AJ249" s="161">
        <f t="shared" si="146"/>
        <v>0</v>
      </c>
      <c r="AK249" s="161">
        <f t="shared" si="146"/>
        <v>0</v>
      </c>
      <c r="AL249" s="161">
        <f t="shared" si="146"/>
        <v>0</v>
      </c>
      <c r="AM249" s="162">
        <f t="shared" si="146"/>
        <v>0</v>
      </c>
      <c r="AN249" s="156">
        <f t="shared" si="147"/>
        <v>98.29710627982729</v>
      </c>
      <c r="AO249" s="161">
        <f t="shared" si="147"/>
        <v>96.468977758230707</v>
      </c>
      <c r="AP249" s="161">
        <f t="shared" si="147"/>
        <v>0</v>
      </c>
      <c r="AQ249" s="161">
        <f t="shared" si="147"/>
        <v>0</v>
      </c>
      <c r="AR249" s="161">
        <f t="shared" si="147"/>
        <v>0</v>
      </c>
      <c r="AS249" s="161">
        <f t="shared" si="147"/>
        <v>0</v>
      </c>
      <c r="AT249" s="161">
        <f t="shared" si="147"/>
        <v>100</v>
      </c>
      <c r="AU249" s="161">
        <f t="shared" si="147"/>
        <v>100</v>
      </c>
      <c r="AV249" s="162">
        <f t="shared" si="147"/>
        <v>0</v>
      </c>
      <c r="AW249" s="165"/>
      <c r="AX249" s="245"/>
      <c r="AY249" s="246"/>
    </row>
    <row r="250" spans="1:51" ht="12.75" customHeight="1" x14ac:dyDescent="0.25">
      <c r="A250" s="171">
        <v>1205</v>
      </c>
      <c r="B250" s="241">
        <v>244</v>
      </c>
      <c r="C250" s="242" t="s">
        <v>1484</v>
      </c>
      <c r="D250" s="156">
        <f>SUM(E250:L250)</f>
        <v>2780.3</v>
      </c>
      <c r="E250" s="161">
        <v>2311.8000000000002</v>
      </c>
      <c r="F250" s="161">
        <v>0</v>
      </c>
      <c r="G250" s="161">
        <v>0</v>
      </c>
      <c r="H250" s="161">
        <v>0</v>
      </c>
      <c r="I250" s="161">
        <v>0</v>
      </c>
      <c r="J250" s="161">
        <v>0</v>
      </c>
      <c r="K250" s="161">
        <v>468.5</v>
      </c>
      <c r="L250" s="243">
        <v>0</v>
      </c>
      <c r="M250" s="172">
        <f>SUM(N250:U250)</f>
        <v>2780.3</v>
      </c>
      <c r="N250" s="161">
        <v>2311.8000000000002</v>
      </c>
      <c r="O250" s="161">
        <v>0</v>
      </c>
      <c r="P250" s="161">
        <v>0</v>
      </c>
      <c r="Q250" s="161">
        <v>0</v>
      </c>
      <c r="R250" s="161">
        <v>0</v>
      </c>
      <c r="S250" s="161">
        <v>0</v>
      </c>
      <c r="T250" s="161">
        <v>468.5</v>
      </c>
      <c r="U250" s="243">
        <v>0</v>
      </c>
      <c r="V250" s="172">
        <f>SUM(W250:AD250)</f>
        <v>2444.0295999999998</v>
      </c>
      <c r="W250" s="161">
        <v>2283.8764999999999</v>
      </c>
      <c r="X250" s="161">
        <v>0</v>
      </c>
      <c r="Y250" s="161">
        <v>0</v>
      </c>
      <c r="Z250" s="161">
        <v>0</v>
      </c>
      <c r="AA250" s="161">
        <v>0</v>
      </c>
      <c r="AB250" s="161">
        <v>0</v>
      </c>
      <c r="AC250" s="161">
        <v>160.15309999999999</v>
      </c>
      <c r="AD250" s="243">
        <v>0</v>
      </c>
      <c r="AE250" s="156">
        <f t="shared" si="146"/>
        <v>-336.27040000000034</v>
      </c>
      <c r="AF250" s="161">
        <f t="shared" si="146"/>
        <v>-27.923500000000331</v>
      </c>
      <c r="AG250" s="161">
        <f t="shared" si="146"/>
        <v>0</v>
      </c>
      <c r="AH250" s="161">
        <f t="shared" si="146"/>
        <v>0</v>
      </c>
      <c r="AI250" s="161">
        <f t="shared" si="146"/>
        <v>0</v>
      </c>
      <c r="AJ250" s="161">
        <f t="shared" si="146"/>
        <v>0</v>
      </c>
      <c r="AK250" s="161">
        <f t="shared" si="146"/>
        <v>0</v>
      </c>
      <c r="AL250" s="161">
        <f t="shared" si="146"/>
        <v>-308.34690000000001</v>
      </c>
      <c r="AM250" s="162">
        <f t="shared" si="146"/>
        <v>0</v>
      </c>
      <c r="AN250" s="156">
        <f t="shared" si="147"/>
        <v>87.905247635147276</v>
      </c>
      <c r="AO250" s="161">
        <f t="shared" si="147"/>
        <v>98.792131672289969</v>
      </c>
      <c r="AP250" s="161">
        <f t="shared" si="147"/>
        <v>0</v>
      </c>
      <c r="AQ250" s="161">
        <f t="shared" si="147"/>
        <v>0</v>
      </c>
      <c r="AR250" s="161">
        <f t="shared" si="147"/>
        <v>0</v>
      </c>
      <c r="AS250" s="161">
        <f t="shared" si="147"/>
        <v>0</v>
      </c>
      <c r="AT250" s="161">
        <f t="shared" si="147"/>
        <v>0</v>
      </c>
      <c r="AU250" s="161">
        <f t="shared" si="147"/>
        <v>34.184226254002134</v>
      </c>
      <c r="AV250" s="162">
        <f t="shared" si="147"/>
        <v>0</v>
      </c>
      <c r="AW250" s="165"/>
      <c r="AX250" s="245"/>
      <c r="AY250" s="246"/>
    </row>
    <row r="251" spans="1:51" ht="12.75" customHeight="1" x14ac:dyDescent="0.25">
      <c r="A251" s="171">
        <v>1203</v>
      </c>
      <c r="B251" s="241">
        <v>242</v>
      </c>
      <c r="C251" s="242" t="s">
        <v>1485</v>
      </c>
      <c r="D251" s="156">
        <f t="shared" si="154"/>
        <v>2252</v>
      </c>
      <c r="E251" s="161">
        <v>1944.6</v>
      </c>
      <c r="F251" s="161">
        <v>0</v>
      </c>
      <c r="G251" s="161">
        <v>0</v>
      </c>
      <c r="H251" s="161">
        <v>0</v>
      </c>
      <c r="I251" s="161">
        <v>0</v>
      </c>
      <c r="J251" s="161">
        <v>0</v>
      </c>
      <c r="K251" s="161">
        <v>307.39999999999998</v>
      </c>
      <c r="L251" s="243">
        <v>0</v>
      </c>
      <c r="M251" s="172">
        <f t="shared" si="155"/>
        <v>2252</v>
      </c>
      <c r="N251" s="161">
        <v>1944.6</v>
      </c>
      <c r="O251" s="161">
        <v>0</v>
      </c>
      <c r="P251" s="161">
        <v>0</v>
      </c>
      <c r="Q251" s="161">
        <v>0</v>
      </c>
      <c r="R251" s="161">
        <v>0</v>
      </c>
      <c r="S251" s="161">
        <v>0</v>
      </c>
      <c r="T251" s="161">
        <v>307.39999999999998</v>
      </c>
      <c r="U251" s="243">
        <v>0</v>
      </c>
      <c r="V251" s="172">
        <f t="shared" si="156"/>
        <v>2087.4827</v>
      </c>
      <c r="W251" s="161">
        <v>1787.0595000000001</v>
      </c>
      <c r="X251" s="161">
        <v>0</v>
      </c>
      <c r="Y251" s="161">
        <v>0</v>
      </c>
      <c r="Z251" s="161">
        <v>0</v>
      </c>
      <c r="AA251" s="161">
        <v>0</v>
      </c>
      <c r="AB251" s="161">
        <v>0</v>
      </c>
      <c r="AC251" s="161">
        <v>300.42320000000001</v>
      </c>
      <c r="AD251" s="243">
        <v>0</v>
      </c>
      <c r="AE251" s="156">
        <f t="shared" si="146"/>
        <v>-164.51729999999998</v>
      </c>
      <c r="AF251" s="161">
        <f t="shared" si="146"/>
        <v>-157.54049999999984</v>
      </c>
      <c r="AG251" s="161">
        <f t="shared" si="146"/>
        <v>0</v>
      </c>
      <c r="AH251" s="161">
        <f t="shared" si="146"/>
        <v>0</v>
      </c>
      <c r="AI251" s="161">
        <f t="shared" si="146"/>
        <v>0</v>
      </c>
      <c r="AJ251" s="161">
        <f t="shared" si="146"/>
        <v>0</v>
      </c>
      <c r="AK251" s="161">
        <f t="shared" si="146"/>
        <v>0</v>
      </c>
      <c r="AL251" s="161">
        <f t="shared" si="146"/>
        <v>-6.9767999999999688</v>
      </c>
      <c r="AM251" s="162">
        <f t="shared" si="146"/>
        <v>0</v>
      </c>
      <c r="AN251" s="156">
        <f t="shared" si="147"/>
        <v>92.694613676731791</v>
      </c>
      <c r="AO251" s="161">
        <f t="shared" si="147"/>
        <v>91.898565257636548</v>
      </c>
      <c r="AP251" s="161">
        <f t="shared" si="147"/>
        <v>0</v>
      </c>
      <c r="AQ251" s="161">
        <f t="shared" si="147"/>
        <v>0</v>
      </c>
      <c r="AR251" s="161">
        <f t="shared" si="147"/>
        <v>0</v>
      </c>
      <c r="AS251" s="161">
        <f t="shared" si="147"/>
        <v>0</v>
      </c>
      <c r="AT251" s="161">
        <f t="shared" si="147"/>
        <v>0</v>
      </c>
      <c r="AU251" s="161">
        <f t="shared" si="147"/>
        <v>97.730383864671438</v>
      </c>
      <c r="AV251" s="162">
        <f t="shared" si="147"/>
        <v>0</v>
      </c>
      <c r="AW251" s="165"/>
      <c r="AX251" s="245"/>
      <c r="AY251" s="246"/>
    </row>
    <row r="252" spans="1:51" ht="12.75" customHeight="1" x14ac:dyDescent="0.25">
      <c r="A252" s="171">
        <v>1204</v>
      </c>
      <c r="B252" s="241">
        <v>243</v>
      </c>
      <c r="C252" s="242" t="s">
        <v>1486</v>
      </c>
      <c r="D252" s="156">
        <f t="shared" si="154"/>
        <v>76.099999999999994</v>
      </c>
      <c r="E252" s="161">
        <v>0</v>
      </c>
      <c r="F252" s="161">
        <v>0</v>
      </c>
      <c r="G252" s="161">
        <v>0</v>
      </c>
      <c r="H252" s="161">
        <v>0</v>
      </c>
      <c r="I252" s="161">
        <v>0</v>
      </c>
      <c r="J252" s="161">
        <v>0</v>
      </c>
      <c r="K252" s="161">
        <v>76.099999999999994</v>
      </c>
      <c r="L252" s="243">
        <v>0</v>
      </c>
      <c r="M252" s="172">
        <f t="shared" si="155"/>
        <v>76.099999999999994</v>
      </c>
      <c r="N252" s="161">
        <v>0</v>
      </c>
      <c r="O252" s="161">
        <v>0</v>
      </c>
      <c r="P252" s="161">
        <v>0</v>
      </c>
      <c r="Q252" s="161">
        <v>0</v>
      </c>
      <c r="R252" s="161">
        <v>0</v>
      </c>
      <c r="S252" s="161">
        <v>0</v>
      </c>
      <c r="T252" s="161">
        <v>76.099999999999994</v>
      </c>
      <c r="U252" s="243">
        <v>0</v>
      </c>
      <c r="V252" s="172">
        <f t="shared" si="156"/>
        <v>75.983000000000004</v>
      </c>
      <c r="W252" s="161">
        <v>0</v>
      </c>
      <c r="X252" s="161">
        <v>0</v>
      </c>
      <c r="Y252" s="161">
        <v>0</v>
      </c>
      <c r="Z252" s="161">
        <v>0</v>
      </c>
      <c r="AA252" s="161">
        <v>0</v>
      </c>
      <c r="AB252" s="161">
        <v>0</v>
      </c>
      <c r="AC252" s="161">
        <v>75.983000000000004</v>
      </c>
      <c r="AD252" s="243">
        <v>0</v>
      </c>
      <c r="AE252" s="156">
        <f t="shared" si="146"/>
        <v>-0.11699999999999022</v>
      </c>
      <c r="AF252" s="161">
        <f t="shared" si="146"/>
        <v>0</v>
      </c>
      <c r="AG252" s="161">
        <f t="shared" si="146"/>
        <v>0</v>
      </c>
      <c r="AH252" s="161">
        <f t="shared" si="146"/>
        <v>0</v>
      </c>
      <c r="AI252" s="161">
        <f t="shared" si="146"/>
        <v>0</v>
      </c>
      <c r="AJ252" s="161">
        <f t="shared" si="146"/>
        <v>0</v>
      </c>
      <c r="AK252" s="161">
        <f t="shared" si="146"/>
        <v>0</v>
      </c>
      <c r="AL252" s="161">
        <f t="shared" si="146"/>
        <v>-0.11699999999999022</v>
      </c>
      <c r="AM252" s="162">
        <f t="shared" si="146"/>
        <v>0</v>
      </c>
      <c r="AN252" s="156">
        <f t="shared" si="147"/>
        <v>99.84625492772669</v>
      </c>
      <c r="AO252" s="161">
        <f t="shared" si="147"/>
        <v>0</v>
      </c>
      <c r="AP252" s="161">
        <f t="shared" si="147"/>
        <v>0</v>
      </c>
      <c r="AQ252" s="161">
        <f t="shared" si="147"/>
        <v>0</v>
      </c>
      <c r="AR252" s="161">
        <f t="shared" si="147"/>
        <v>0</v>
      </c>
      <c r="AS252" s="161">
        <f t="shared" si="147"/>
        <v>0</v>
      </c>
      <c r="AT252" s="161">
        <f t="shared" si="147"/>
        <v>0</v>
      </c>
      <c r="AU252" s="161">
        <f t="shared" si="147"/>
        <v>99.84625492772669</v>
      </c>
      <c r="AV252" s="162">
        <f t="shared" si="147"/>
        <v>0</v>
      </c>
      <c r="AW252" s="165"/>
      <c r="AX252" s="245"/>
      <c r="AY252" s="246"/>
    </row>
    <row r="253" spans="1:51" ht="12.75" customHeight="1" x14ac:dyDescent="0.25">
      <c r="A253" s="171">
        <v>1206</v>
      </c>
      <c r="B253" s="241">
        <v>245</v>
      </c>
      <c r="C253" s="242" t="s">
        <v>1487</v>
      </c>
      <c r="D253" s="156">
        <f t="shared" si="154"/>
        <v>5473.1</v>
      </c>
      <c r="E253" s="161">
        <v>4733.6000000000004</v>
      </c>
      <c r="F253" s="161">
        <v>0</v>
      </c>
      <c r="G253" s="161">
        <v>0</v>
      </c>
      <c r="H253" s="161">
        <v>0</v>
      </c>
      <c r="I253" s="161">
        <v>0</v>
      </c>
      <c r="J253" s="161">
        <v>250</v>
      </c>
      <c r="K253" s="161">
        <v>489.5</v>
      </c>
      <c r="L253" s="243">
        <v>0</v>
      </c>
      <c r="M253" s="172">
        <f t="shared" si="155"/>
        <v>5473.1</v>
      </c>
      <c r="N253" s="161">
        <v>4733.6000000000004</v>
      </c>
      <c r="O253" s="161">
        <v>0</v>
      </c>
      <c r="P253" s="161">
        <v>0</v>
      </c>
      <c r="Q253" s="161">
        <v>0</v>
      </c>
      <c r="R253" s="161">
        <v>0</v>
      </c>
      <c r="S253" s="161">
        <v>250</v>
      </c>
      <c r="T253" s="161">
        <v>489.5</v>
      </c>
      <c r="U253" s="243">
        <v>0</v>
      </c>
      <c r="V253" s="172">
        <f t="shared" si="156"/>
        <v>4733.6000000000004</v>
      </c>
      <c r="W253" s="161">
        <v>4733.6000000000004</v>
      </c>
      <c r="X253" s="161">
        <v>0</v>
      </c>
      <c r="Y253" s="161">
        <v>0</v>
      </c>
      <c r="Z253" s="161">
        <v>0</v>
      </c>
      <c r="AA253" s="161">
        <v>0</v>
      </c>
      <c r="AB253" s="161">
        <v>0</v>
      </c>
      <c r="AC253" s="161">
        <v>0</v>
      </c>
      <c r="AD253" s="243">
        <v>0</v>
      </c>
      <c r="AE253" s="156">
        <f t="shared" si="146"/>
        <v>-739.5</v>
      </c>
      <c r="AF253" s="161">
        <f t="shared" si="146"/>
        <v>0</v>
      </c>
      <c r="AG253" s="161">
        <f t="shared" si="146"/>
        <v>0</v>
      </c>
      <c r="AH253" s="161">
        <f t="shared" si="146"/>
        <v>0</v>
      </c>
      <c r="AI253" s="161">
        <f t="shared" si="146"/>
        <v>0</v>
      </c>
      <c r="AJ253" s="161">
        <f t="shared" si="146"/>
        <v>0</v>
      </c>
      <c r="AK253" s="161">
        <f t="shared" si="146"/>
        <v>-250</v>
      </c>
      <c r="AL253" s="161">
        <f t="shared" si="146"/>
        <v>-489.5</v>
      </c>
      <c r="AM253" s="162">
        <f t="shared" si="146"/>
        <v>0</v>
      </c>
      <c r="AN253" s="156">
        <f t="shared" si="147"/>
        <v>86.488461749282848</v>
      </c>
      <c r="AO253" s="161">
        <f t="shared" si="147"/>
        <v>100</v>
      </c>
      <c r="AP253" s="161">
        <f t="shared" si="147"/>
        <v>0</v>
      </c>
      <c r="AQ253" s="161">
        <f t="shared" si="147"/>
        <v>0</v>
      </c>
      <c r="AR253" s="161">
        <f t="shared" si="147"/>
        <v>0</v>
      </c>
      <c r="AS253" s="161">
        <f t="shared" si="147"/>
        <v>0</v>
      </c>
      <c r="AT253" s="161">
        <f t="shared" si="147"/>
        <v>0</v>
      </c>
      <c r="AU253" s="161">
        <f t="shared" si="147"/>
        <v>0</v>
      </c>
      <c r="AV253" s="162">
        <f t="shared" si="147"/>
        <v>0</v>
      </c>
      <c r="AW253" s="165"/>
      <c r="AX253" s="245"/>
      <c r="AY253" s="246"/>
    </row>
    <row r="254" spans="1:51" ht="12.75" customHeight="1" x14ac:dyDescent="0.25">
      <c r="A254" s="171">
        <v>1207</v>
      </c>
      <c r="B254" s="241">
        <v>246</v>
      </c>
      <c r="C254" s="242" t="s">
        <v>1488</v>
      </c>
      <c r="D254" s="156">
        <f t="shared" si="154"/>
        <v>1672</v>
      </c>
      <c r="E254" s="161">
        <v>1485.5</v>
      </c>
      <c r="F254" s="161">
        <v>0</v>
      </c>
      <c r="G254" s="161">
        <v>0</v>
      </c>
      <c r="H254" s="161">
        <v>0</v>
      </c>
      <c r="I254" s="161">
        <v>0</v>
      </c>
      <c r="J254" s="161">
        <v>0</v>
      </c>
      <c r="K254" s="161">
        <v>186.5</v>
      </c>
      <c r="L254" s="243">
        <v>0</v>
      </c>
      <c r="M254" s="172">
        <f t="shared" si="155"/>
        <v>1672</v>
      </c>
      <c r="N254" s="161">
        <v>1485.5</v>
      </c>
      <c r="O254" s="161">
        <v>0</v>
      </c>
      <c r="P254" s="161">
        <v>0</v>
      </c>
      <c r="Q254" s="161">
        <v>0</v>
      </c>
      <c r="R254" s="161">
        <v>0</v>
      </c>
      <c r="S254" s="161">
        <v>0</v>
      </c>
      <c r="T254" s="161">
        <v>186.5</v>
      </c>
      <c r="U254" s="243">
        <v>0</v>
      </c>
      <c r="V254" s="172">
        <f t="shared" si="156"/>
        <v>1645.8439000000001</v>
      </c>
      <c r="W254" s="161">
        <v>1459.3441</v>
      </c>
      <c r="X254" s="161">
        <v>0</v>
      </c>
      <c r="Y254" s="161">
        <v>0</v>
      </c>
      <c r="Z254" s="161">
        <v>0</v>
      </c>
      <c r="AA254" s="161">
        <v>0</v>
      </c>
      <c r="AB254" s="161">
        <v>0</v>
      </c>
      <c r="AC254" s="161">
        <v>186.49979999999999</v>
      </c>
      <c r="AD254" s="243">
        <v>0</v>
      </c>
      <c r="AE254" s="156">
        <f t="shared" si="146"/>
        <v>-26.156099999999924</v>
      </c>
      <c r="AF254" s="161">
        <f t="shared" si="146"/>
        <v>-26.155899999999974</v>
      </c>
      <c r="AG254" s="161">
        <f t="shared" si="146"/>
        <v>0</v>
      </c>
      <c r="AH254" s="161">
        <f t="shared" ref="AH254:AM284" si="157">Y254-P254</f>
        <v>0</v>
      </c>
      <c r="AI254" s="161">
        <f t="shared" si="157"/>
        <v>0</v>
      </c>
      <c r="AJ254" s="161">
        <f t="shared" si="157"/>
        <v>0</v>
      </c>
      <c r="AK254" s="161">
        <f t="shared" si="157"/>
        <v>0</v>
      </c>
      <c r="AL254" s="161">
        <f t="shared" si="157"/>
        <v>-2.0000000000663931E-4</v>
      </c>
      <c r="AM254" s="162">
        <f t="shared" si="157"/>
        <v>0</v>
      </c>
      <c r="AN254" s="156">
        <f t="shared" si="147"/>
        <v>98.435639952153124</v>
      </c>
      <c r="AO254" s="161">
        <f t="shared" si="147"/>
        <v>98.239252776842818</v>
      </c>
      <c r="AP254" s="161">
        <f t="shared" si="147"/>
        <v>0</v>
      </c>
      <c r="AQ254" s="161">
        <f t="shared" ref="AQ254:AV284" si="158">IF(P254=0,0,Y254/P254*100)</f>
        <v>0</v>
      </c>
      <c r="AR254" s="161">
        <f t="shared" si="158"/>
        <v>0</v>
      </c>
      <c r="AS254" s="161">
        <f t="shared" si="158"/>
        <v>0</v>
      </c>
      <c r="AT254" s="161">
        <f t="shared" si="158"/>
        <v>0</v>
      </c>
      <c r="AU254" s="161">
        <f t="shared" si="158"/>
        <v>99.999892761394094</v>
      </c>
      <c r="AV254" s="162">
        <f t="shared" si="158"/>
        <v>0</v>
      </c>
      <c r="AW254" s="165"/>
      <c r="AX254" s="245"/>
      <c r="AY254" s="246"/>
    </row>
    <row r="255" spans="1:51" ht="12.75" customHeight="1" x14ac:dyDescent="0.25">
      <c r="A255" s="171">
        <v>1208</v>
      </c>
      <c r="B255" s="241">
        <v>247</v>
      </c>
      <c r="C255" s="242" t="s">
        <v>1489</v>
      </c>
      <c r="D255" s="156">
        <f t="shared" si="154"/>
        <v>2762.6</v>
      </c>
      <c r="E255" s="161">
        <v>2254.4</v>
      </c>
      <c r="F255" s="161">
        <v>0</v>
      </c>
      <c r="G255" s="161">
        <v>0</v>
      </c>
      <c r="H255" s="161">
        <v>0</v>
      </c>
      <c r="I255" s="161">
        <v>0</v>
      </c>
      <c r="J255" s="161">
        <v>214</v>
      </c>
      <c r="K255" s="161">
        <v>294.2</v>
      </c>
      <c r="L255" s="243">
        <v>0</v>
      </c>
      <c r="M255" s="172">
        <f t="shared" si="155"/>
        <v>2762.6</v>
      </c>
      <c r="N255" s="161">
        <v>2254.4</v>
      </c>
      <c r="O255" s="161">
        <v>0</v>
      </c>
      <c r="P255" s="161">
        <v>0</v>
      </c>
      <c r="Q255" s="161">
        <v>0</v>
      </c>
      <c r="R255" s="161">
        <v>0</v>
      </c>
      <c r="S255" s="161">
        <v>214</v>
      </c>
      <c r="T255" s="161">
        <v>294.2</v>
      </c>
      <c r="U255" s="243">
        <v>0</v>
      </c>
      <c r="V255" s="172">
        <f t="shared" si="156"/>
        <v>2721.8187999999996</v>
      </c>
      <c r="W255" s="161">
        <v>2214.2946999999999</v>
      </c>
      <c r="X255" s="161">
        <v>0</v>
      </c>
      <c r="Y255" s="161">
        <v>0</v>
      </c>
      <c r="Z255" s="161">
        <v>0</v>
      </c>
      <c r="AA255" s="161">
        <v>0</v>
      </c>
      <c r="AB255" s="161">
        <v>213.32409999999999</v>
      </c>
      <c r="AC255" s="161">
        <v>294.2</v>
      </c>
      <c r="AD255" s="243">
        <v>0</v>
      </c>
      <c r="AE255" s="156">
        <f t="shared" ref="AE255:AG285" si="159">V255-M255</f>
        <v>-40.781200000000354</v>
      </c>
      <c r="AF255" s="161">
        <f t="shared" si="159"/>
        <v>-40.10530000000017</v>
      </c>
      <c r="AG255" s="161">
        <f t="shared" si="159"/>
        <v>0</v>
      </c>
      <c r="AH255" s="161">
        <f t="shared" si="157"/>
        <v>0</v>
      </c>
      <c r="AI255" s="161">
        <f t="shared" si="157"/>
        <v>0</v>
      </c>
      <c r="AJ255" s="161">
        <f t="shared" si="157"/>
        <v>0</v>
      </c>
      <c r="AK255" s="161">
        <f t="shared" si="157"/>
        <v>-0.67590000000001282</v>
      </c>
      <c r="AL255" s="161">
        <f t="shared" si="157"/>
        <v>0</v>
      </c>
      <c r="AM255" s="162">
        <f t="shared" si="157"/>
        <v>0</v>
      </c>
      <c r="AN255" s="156">
        <f t="shared" ref="AN255:AP285" si="160">IF(M255=0,0,V255/M255*100)</f>
        <v>98.523810902772738</v>
      </c>
      <c r="AO255" s="161">
        <f t="shared" si="160"/>
        <v>98.221021114265426</v>
      </c>
      <c r="AP255" s="161">
        <f t="shared" si="160"/>
        <v>0</v>
      </c>
      <c r="AQ255" s="161">
        <f t="shared" si="158"/>
        <v>0</v>
      </c>
      <c r="AR255" s="161">
        <f t="shared" si="158"/>
        <v>0</v>
      </c>
      <c r="AS255" s="161">
        <f t="shared" si="158"/>
        <v>0</v>
      </c>
      <c r="AT255" s="161">
        <f t="shared" si="158"/>
        <v>99.684158878504675</v>
      </c>
      <c r="AU255" s="161">
        <f t="shared" si="158"/>
        <v>100</v>
      </c>
      <c r="AV255" s="162">
        <f t="shared" si="158"/>
        <v>0</v>
      </c>
      <c r="AW255" s="165"/>
      <c r="AX255" s="245"/>
      <c r="AY255" s="246"/>
    </row>
    <row r="256" spans="1:51" ht="12.75" customHeight="1" x14ac:dyDescent="0.25">
      <c r="A256" s="171">
        <v>1209</v>
      </c>
      <c r="B256" s="241">
        <v>248</v>
      </c>
      <c r="C256" s="242" t="s">
        <v>1490</v>
      </c>
      <c r="D256" s="156">
        <f t="shared" si="154"/>
        <v>3312</v>
      </c>
      <c r="E256" s="161">
        <v>2800</v>
      </c>
      <c r="F256" s="161">
        <v>0</v>
      </c>
      <c r="G256" s="161">
        <v>0</v>
      </c>
      <c r="H256" s="161">
        <v>0</v>
      </c>
      <c r="I256" s="161">
        <v>0</v>
      </c>
      <c r="J256" s="161">
        <v>0</v>
      </c>
      <c r="K256" s="161">
        <v>512</v>
      </c>
      <c r="L256" s="243">
        <v>0</v>
      </c>
      <c r="M256" s="172">
        <f t="shared" si="155"/>
        <v>3312</v>
      </c>
      <c r="N256" s="161">
        <v>2800</v>
      </c>
      <c r="O256" s="161">
        <v>0</v>
      </c>
      <c r="P256" s="161">
        <v>0</v>
      </c>
      <c r="Q256" s="161">
        <v>0</v>
      </c>
      <c r="R256" s="161">
        <v>0</v>
      </c>
      <c r="S256" s="161">
        <v>0</v>
      </c>
      <c r="T256" s="161">
        <v>512</v>
      </c>
      <c r="U256" s="243">
        <v>0</v>
      </c>
      <c r="V256" s="172">
        <f t="shared" si="156"/>
        <v>2982.0625</v>
      </c>
      <c r="W256" s="161">
        <v>2470.1594</v>
      </c>
      <c r="X256" s="161">
        <v>0</v>
      </c>
      <c r="Y256" s="161">
        <v>0</v>
      </c>
      <c r="Z256" s="161">
        <v>0</v>
      </c>
      <c r="AA256" s="161">
        <v>0</v>
      </c>
      <c r="AB256" s="161">
        <v>0</v>
      </c>
      <c r="AC256" s="161">
        <v>511.90309999999999</v>
      </c>
      <c r="AD256" s="243">
        <v>0</v>
      </c>
      <c r="AE256" s="156">
        <f t="shared" si="159"/>
        <v>-329.9375</v>
      </c>
      <c r="AF256" s="161">
        <f t="shared" si="159"/>
        <v>-329.84059999999999</v>
      </c>
      <c r="AG256" s="161">
        <f t="shared" si="159"/>
        <v>0</v>
      </c>
      <c r="AH256" s="161">
        <f t="shared" si="157"/>
        <v>0</v>
      </c>
      <c r="AI256" s="161">
        <f t="shared" si="157"/>
        <v>0</v>
      </c>
      <c r="AJ256" s="161">
        <f t="shared" si="157"/>
        <v>0</v>
      </c>
      <c r="AK256" s="161">
        <f t="shared" si="157"/>
        <v>0</v>
      </c>
      <c r="AL256" s="161">
        <f t="shared" si="157"/>
        <v>-9.6900000000005093E-2</v>
      </c>
      <c r="AM256" s="162">
        <f t="shared" si="157"/>
        <v>0</v>
      </c>
      <c r="AN256" s="156">
        <f t="shared" si="160"/>
        <v>90.038118961352652</v>
      </c>
      <c r="AO256" s="161">
        <f t="shared" si="160"/>
        <v>88.21997857142857</v>
      </c>
      <c r="AP256" s="161">
        <f t="shared" si="160"/>
        <v>0</v>
      </c>
      <c r="AQ256" s="161">
        <f t="shared" si="158"/>
        <v>0</v>
      </c>
      <c r="AR256" s="161">
        <f t="shared" si="158"/>
        <v>0</v>
      </c>
      <c r="AS256" s="161">
        <f t="shared" si="158"/>
        <v>0</v>
      </c>
      <c r="AT256" s="161">
        <f t="shared" si="158"/>
        <v>0</v>
      </c>
      <c r="AU256" s="161">
        <f t="shared" si="158"/>
        <v>99.981074218749995</v>
      </c>
      <c r="AV256" s="162">
        <f t="shared" si="158"/>
        <v>0</v>
      </c>
      <c r="AW256" s="165"/>
      <c r="AX256" s="245"/>
      <c r="AY256" s="246"/>
    </row>
    <row r="257" spans="1:51" ht="12.75" customHeight="1" x14ac:dyDescent="0.25">
      <c r="A257" s="158"/>
      <c r="B257" s="241">
        <v>249</v>
      </c>
      <c r="C257" s="242"/>
      <c r="D257" s="160"/>
      <c r="E257" s="161"/>
      <c r="F257" s="161"/>
      <c r="G257" s="161"/>
      <c r="H257" s="161"/>
      <c r="I257" s="161"/>
      <c r="J257" s="161"/>
      <c r="K257" s="161"/>
      <c r="L257" s="243">
        <v>0</v>
      </c>
      <c r="M257" s="244"/>
      <c r="N257" s="161">
        <v>0</v>
      </c>
      <c r="O257" s="161"/>
      <c r="P257" s="161">
        <v>0</v>
      </c>
      <c r="Q257" s="161"/>
      <c r="R257" s="161"/>
      <c r="S257" s="161"/>
      <c r="T257" s="161"/>
      <c r="U257" s="243">
        <v>0</v>
      </c>
      <c r="V257" s="244"/>
      <c r="W257" s="161">
        <v>0</v>
      </c>
      <c r="X257" s="161"/>
      <c r="Y257" s="161">
        <v>0</v>
      </c>
      <c r="Z257" s="161"/>
      <c r="AA257" s="161"/>
      <c r="AB257" s="161"/>
      <c r="AC257" s="161"/>
      <c r="AD257" s="243"/>
      <c r="AE257" s="160"/>
      <c r="AF257" s="161"/>
      <c r="AG257" s="161"/>
      <c r="AH257" s="161"/>
      <c r="AI257" s="161"/>
      <c r="AJ257" s="161"/>
      <c r="AK257" s="161"/>
      <c r="AL257" s="161"/>
      <c r="AM257" s="162"/>
      <c r="AN257" s="160"/>
      <c r="AO257" s="161"/>
      <c r="AP257" s="161"/>
      <c r="AQ257" s="161"/>
      <c r="AR257" s="161"/>
      <c r="AS257" s="161"/>
      <c r="AT257" s="161"/>
      <c r="AU257" s="161"/>
      <c r="AV257" s="162"/>
      <c r="AW257" s="165"/>
      <c r="AX257" s="245"/>
      <c r="AY257" s="246"/>
    </row>
    <row r="258" spans="1:51" ht="16.5" customHeight="1" x14ac:dyDescent="0.25">
      <c r="A258" s="158"/>
      <c r="B258" s="241">
        <v>250</v>
      </c>
      <c r="C258" s="239" t="s">
        <v>1491</v>
      </c>
      <c r="D258" s="156">
        <f>D259+D260</f>
        <v>175924.69999999998</v>
      </c>
      <c r="E258" s="153">
        <f t="shared" ref="E258:L258" si="161">E259+E260</f>
        <v>140381.19999999998</v>
      </c>
      <c r="F258" s="153">
        <f t="shared" si="161"/>
        <v>4331</v>
      </c>
      <c r="G258" s="153">
        <f t="shared" si="161"/>
        <v>2944.2</v>
      </c>
      <c r="H258" s="153">
        <f t="shared" si="161"/>
        <v>2959.7000000000003</v>
      </c>
      <c r="I258" s="153">
        <f t="shared" si="161"/>
        <v>0</v>
      </c>
      <c r="J258" s="153">
        <f t="shared" si="161"/>
        <v>1322</v>
      </c>
      <c r="K258" s="153">
        <f t="shared" si="161"/>
        <v>22901.5</v>
      </c>
      <c r="L258" s="240">
        <f t="shared" si="161"/>
        <v>1085.0999999999999</v>
      </c>
      <c r="M258" s="172">
        <f>M259+M260</f>
        <v>177660.09999999998</v>
      </c>
      <c r="N258" s="153">
        <f t="shared" ref="N258:U258" si="162">N259+N260</f>
        <v>140436.59999999998</v>
      </c>
      <c r="O258" s="153">
        <f t="shared" si="162"/>
        <v>4331</v>
      </c>
      <c r="P258" s="153">
        <f t="shared" si="162"/>
        <v>2944.2000000000003</v>
      </c>
      <c r="Q258" s="153">
        <f t="shared" si="162"/>
        <v>2959.7000000000003</v>
      </c>
      <c r="R258" s="153">
        <f t="shared" si="162"/>
        <v>0</v>
      </c>
      <c r="S258" s="153">
        <f t="shared" si="162"/>
        <v>1322</v>
      </c>
      <c r="T258" s="153">
        <f t="shared" si="162"/>
        <v>22901.5</v>
      </c>
      <c r="U258" s="240">
        <f t="shared" si="162"/>
        <v>2765.1</v>
      </c>
      <c r="V258" s="172">
        <f>V259+V260</f>
        <v>171696.83879999997</v>
      </c>
      <c r="W258" s="153">
        <f t="shared" ref="W258:AD258" si="163">W259+W260</f>
        <v>136551.0962</v>
      </c>
      <c r="X258" s="153">
        <f t="shared" si="163"/>
        <v>4298.8710000000001</v>
      </c>
      <c r="Y258" s="153">
        <f t="shared" si="163"/>
        <v>2873.8651</v>
      </c>
      <c r="Z258" s="153">
        <f t="shared" si="163"/>
        <v>2221.0864999999999</v>
      </c>
      <c r="AA258" s="153">
        <f t="shared" si="163"/>
        <v>0</v>
      </c>
      <c r="AB258" s="153">
        <f t="shared" si="163"/>
        <v>1008.532</v>
      </c>
      <c r="AC258" s="153">
        <f t="shared" si="163"/>
        <v>22757.988000000001</v>
      </c>
      <c r="AD258" s="240">
        <f t="shared" si="163"/>
        <v>1985.4</v>
      </c>
      <c r="AE258" s="156">
        <f t="shared" ref="AE258:AM284" si="164">V258-M258</f>
        <v>-5963.2612000000081</v>
      </c>
      <c r="AF258" s="153">
        <f t="shared" si="164"/>
        <v>-3885.5037999999768</v>
      </c>
      <c r="AG258" s="153">
        <f t="shared" si="164"/>
        <v>-32.128999999999905</v>
      </c>
      <c r="AH258" s="153">
        <f t="shared" si="164"/>
        <v>-70.334900000000289</v>
      </c>
      <c r="AI258" s="153">
        <f t="shared" si="164"/>
        <v>-738.61350000000039</v>
      </c>
      <c r="AJ258" s="153">
        <f t="shared" si="164"/>
        <v>0</v>
      </c>
      <c r="AK258" s="153">
        <f t="shared" si="164"/>
        <v>-313.46799999999996</v>
      </c>
      <c r="AL258" s="153">
        <f t="shared" si="164"/>
        <v>-143.51199999999881</v>
      </c>
      <c r="AM258" s="154">
        <f t="shared" si="164"/>
        <v>-779.69999999999982</v>
      </c>
      <c r="AN258" s="156">
        <f t="shared" ref="AN258:AV284" si="165">IF(M258=0,0,V258/M258*100)</f>
        <v>96.643443744543646</v>
      </c>
      <c r="AO258" s="153">
        <f t="shared" si="165"/>
        <v>97.233268392997289</v>
      </c>
      <c r="AP258" s="153">
        <f t="shared" si="165"/>
        <v>99.258162087277768</v>
      </c>
      <c r="AQ258" s="153">
        <f t="shared" si="165"/>
        <v>97.61106922084096</v>
      </c>
      <c r="AR258" s="153">
        <f t="shared" si="165"/>
        <v>75.044311923505745</v>
      </c>
      <c r="AS258" s="153">
        <f t="shared" si="165"/>
        <v>0</v>
      </c>
      <c r="AT258" s="153">
        <f t="shared" si="165"/>
        <v>76.288350983358555</v>
      </c>
      <c r="AU258" s="153">
        <f t="shared" si="165"/>
        <v>99.373351090539927</v>
      </c>
      <c r="AV258" s="154">
        <f t="shared" si="165"/>
        <v>71.802104806336118</v>
      </c>
      <c r="AW258" s="147"/>
      <c r="AX258" s="245"/>
      <c r="AY258" s="246"/>
    </row>
    <row r="259" spans="1:51" s="170" customFormat="1" ht="15" customHeight="1" x14ac:dyDescent="0.2">
      <c r="A259" s="158"/>
      <c r="B259" s="241">
        <v>251</v>
      </c>
      <c r="C259" s="239" t="s">
        <v>1287</v>
      </c>
      <c r="D259" s="156">
        <f>D261</f>
        <v>123495.59999999999</v>
      </c>
      <c r="E259" s="153">
        <f t="shared" ref="E259:L259" si="166">E261</f>
        <v>95841.9</v>
      </c>
      <c r="F259" s="153">
        <f t="shared" si="166"/>
        <v>4331</v>
      </c>
      <c r="G259" s="153">
        <f t="shared" si="166"/>
        <v>2944.2</v>
      </c>
      <c r="H259" s="153">
        <f t="shared" si="166"/>
        <v>2892.4</v>
      </c>
      <c r="I259" s="153">
        <f t="shared" si="166"/>
        <v>0</v>
      </c>
      <c r="J259" s="153">
        <f t="shared" si="166"/>
        <v>0</v>
      </c>
      <c r="K259" s="153">
        <f t="shared" si="166"/>
        <v>16401</v>
      </c>
      <c r="L259" s="240">
        <f t="shared" si="166"/>
        <v>1085.0999999999999</v>
      </c>
      <c r="M259" s="172">
        <f>M261</f>
        <v>125175.59999999999</v>
      </c>
      <c r="N259" s="153">
        <f t="shared" ref="N259:U259" si="167">N261</f>
        <v>95841.9</v>
      </c>
      <c r="O259" s="153">
        <f t="shared" si="167"/>
        <v>4331</v>
      </c>
      <c r="P259" s="153">
        <f t="shared" si="167"/>
        <v>2944.2000000000003</v>
      </c>
      <c r="Q259" s="153">
        <f t="shared" si="167"/>
        <v>2892.4</v>
      </c>
      <c r="R259" s="153">
        <f t="shared" si="167"/>
        <v>0</v>
      </c>
      <c r="S259" s="153">
        <f t="shared" si="167"/>
        <v>0</v>
      </c>
      <c r="T259" s="153">
        <f t="shared" si="167"/>
        <v>16401</v>
      </c>
      <c r="U259" s="240">
        <f t="shared" si="167"/>
        <v>2765.1</v>
      </c>
      <c r="V259" s="172">
        <f>V261</f>
        <v>121789.44469999999</v>
      </c>
      <c r="W259" s="153">
        <f t="shared" ref="W259:AD259" si="168">W261</f>
        <v>94074.618499999997</v>
      </c>
      <c r="X259" s="153">
        <f t="shared" si="168"/>
        <v>4298.8710000000001</v>
      </c>
      <c r="Y259" s="153">
        <f t="shared" si="168"/>
        <v>2873.8651</v>
      </c>
      <c r="Z259" s="153">
        <f t="shared" si="168"/>
        <v>2165.4382000000001</v>
      </c>
      <c r="AA259" s="153">
        <f t="shared" si="168"/>
        <v>0</v>
      </c>
      <c r="AB259" s="153">
        <f t="shared" si="168"/>
        <v>0</v>
      </c>
      <c r="AC259" s="153">
        <f t="shared" si="168"/>
        <v>16391.251899999999</v>
      </c>
      <c r="AD259" s="240">
        <f t="shared" si="168"/>
        <v>1985.4</v>
      </c>
      <c r="AE259" s="156">
        <f t="shared" si="164"/>
        <v>-3386.1552999999985</v>
      </c>
      <c r="AF259" s="153">
        <f t="shared" si="164"/>
        <v>-1767.2814999999973</v>
      </c>
      <c r="AG259" s="153">
        <f t="shared" si="164"/>
        <v>-32.128999999999905</v>
      </c>
      <c r="AH259" s="153">
        <f t="shared" si="164"/>
        <v>-70.334900000000289</v>
      </c>
      <c r="AI259" s="153">
        <f t="shared" si="164"/>
        <v>-726.96180000000004</v>
      </c>
      <c r="AJ259" s="153">
        <f t="shared" si="164"/>
        <v>0</v>
      </c>
      <c r="AK259" s="153">
        <f t="shared" si="164"/>
        <v>0</v>
      </c>
      <c r="AL259" s="153">
        <f t="shared" si="164"/>
        <v>-9.7481000000007043</v>
      </c>
      <c r="AM259" s="154">
        <f t="shared" si="164"/>
        <v>-779.69999999999982</v>
      </c>
      <c r="AN259" s="156">
        <f t="shared" si="165"/>
        <v>97.29487591830997</v>
      </c>
      <c r="AO259" s="153">
        <f t="shared" si="165"/>
        <v>98.156045007454978</v>
      </c>
      <c r="AP259" s="153">
        <f t="shared" si="165"/>
        <v>99.258162087277768</v>
      </c>
      <c r="AQ259" s="153">
        <f t="shared" si="165"/>
        <v>97.61106922084096</v>
      </c>
      <c r="AR259" s="153">
        <f t="shared" si="165"/>
        <v>74.866484580279362</v>
      </c>
      <c r="AS259" s="153">
        <f t="shared" si="165"/>
        <v>0</v>
      </c>
      <c r="AT259" s="153">
        <f t="shared" si="165"/>
        <v>0</v>
      </c>
      <c r="AU259" s="153">
        <f t="shared" si="165"/>
        <v>99.940563990000612</v>
      </c>
      <c r="AV259" s="154">
        <f t="shared" si="165"/>
        <v>71.802104806336118</v>
      </c>
      <c r="AW259" s="147"/>
      <c r="AX259" s="245"/>
      <c r="AY259" s="246"/>
    </row>
    <row r="260" spans="1:51" s="170" customFormat="1" ht="12.75" customHeight="1" x14ac:dyDescent="0.2">
      <c r="A260" s="158"/>
      <c r="B260" s="241">
        <v>252</v>
      </c>
      <c r="C260" s="239" t="s">
        <v>1288</v>
      </c>
      <c r="D260" s="156">
        <f>SUM(D262:D284)</f>
        <v>52429.099999999991</v>
      </c>
      <c r="E260" s="153">
        <f t="shared" ref="E260:L260" si="169">SUM(E262:E284)</f>
        <v>44539.299999999988</v>
      </c>
      <c r="F260" s="153">
        <f t="shared" si="169"/>
        <v>0</v>
      </c>
      <c r="G260" s="153">
        <f t="shared" si="169"/>
        <v>0</v>
      </c>
      <c r="H260" s="153">
        <f t="shared" si="169"/>
        <v>67.3</v>
      </c>
      <c r="I260" s="153">
        <f t="shared" si="169"/>
        <v>0</v>
      </c>
      <c r="J260" s="153">
        <f t="shared" si="169"/>
        <v>1322</v>
      </c>
      <c r="K260" s="153">
        <f t="shared" si="169"/>
        <v>6500.5</v>
      </c>
      <c r="L260" s="240">
        <f t="shared" si="169"/>
        <v>0</v>
      </c>
      <c r="M260" s="172">
        <f>SUM(M262:M284)</f>
        <v>52484.499999999985</v>
      </c>
      <c r="N260" s="153">
        <f t="shared" ref="N260:U260" si="170">SUM(N262:N284)</f>
        <v>44594.69999999999</v>
      </c>
      <c r="O260" s="153">
        <f t="shared" si="170"/>
        <v>0</v>
      </c>
      <c r="P260" s="153">
        <f t="shared" si="170"/>
        <v>0</v>
      </c>
      <c r="Q260" s="153">
        <f t="shared" si="170"/>
        <v>67.3</v>
      </c>
      <c r="R260" s="153">
        <f t="shared" si="170"/>
        <v>0</v>
      </c>
      <c r="S260" s="153">
        <f t="shared" si="170"/>
        <v>1322</v>
      </c>
      <c r="T260" s="153">
        <f t="shared" si="170"/>
        <v>6500.5</v>
      </c>
      <c r="U260" s="240">
        <f t="shared" si="170"/>
        <v>0</v>
      </c>
      <c r="V260" s="172">
        <f>SUM(V262:V284)</f>
        <v>49907.394099999983</v>
      </c>
      <c r="W260" s="153">
        <f t="shared" ref="W260:AD260" si="171">SUM(W262:W284)</f>
        <v>42476.477700000003</v>
      </c>
      <c r="X260" s="153">
        <f t="shared" si="171"/>
        <v>0</v>
      </c>
      <c r="Y260" s="153">
        <f t="shared" si="171"/>
        <v>0</v>
      </c>
      <c r="Z260" s="153">
        <f t="shared" si="171"/>
        <v>55.648299999999999</v>
      </c>
      <c r="AA260" s="153">
        <f t="shared" si="171"/>
        <v>0</v>
      </c>
      <c r="AB260" s="153">
        <f t="shared" si="171"/>
        <v>1008.532</v>
      </c>
      <c r="AC260" s="153">
        <f t="shared" si="171"/>
        <v>6366.736100000001</v>
      </c>
      <c r="AD260" s="240">
        <f t="shared" si="171"/>
        <v>0</v>
      </c>
      <c r="AE260" s="156">
        <f t="shared" si="164"/>
        <v>-2577.1059000000023</v>
      </c>
      <c r="AF260" s="153">
        <f t="shared" si="164"/>
        <v>-2118.2222999999867</v>
      </c>
      <c r="AG260" s="153">
        <f t="shared" si="164"/>
        <v>0</v>
      </c>
      <c r="AH260" s="153">
        <f t="shared" si="164"/>
        <v>0</v>
      </c>
      <c r="AI260" s="153">
        <f t="shared" si="164"/>
        <v>-11.651699999999998</v>
      </c>
      <c r="AJ260" s="153">
        <f t="shared" si="164"/>
        <v>0</v>
      </c>
      <c r="AK260" s="153">
        <f t="shared" si="164"/>
        <v>-313.46799999999996</v>
      </c>
      <c r="AL260" s="153">
        <f t="shared" si="164"/>
        <v>-133.76389999999901</v>
      </c>
      <c r="AM260" s="154">
        <f t="shared" si="164"/>
        <v>0</v>
      </c>
      <c r="AN260" s="156">
        <f t="shared" si="165"/>
        <v>95.089777172308004</v>
      </c>
      <c r="AO260" s="153">
        <f t="shared" si="165"/>
        <v>95.250058190771583</v>
      </c>
      <c r="AP260" s="153">
        <f t="shared" si="165"/>
        <v>0</v>
      </c>
      <c r="AQ260" s="153">
        <f t="shared" si="165"/>
        <v>0</v>
      </c>
      <c r="AR260" s="153">
        <f t="shared" si="165"/>
        <v>82.68692421991085</v>
      </c>
      <c r="AS260" s="153">
        <f t="shared" si="165"/>
        <v>0</v>
      </c>
      <c r="AT260" s="153">
        <f t="shared" si="165"/>
        <v>76.288350983358555</v>
      </c>
      <c r="AU260" s="153">
        <f t="shared" si="165"/>
        <v>97.942252134451209</v>
      </c>
      <c r="AV260" s="154">
        <f t="shared" si="165"/>
        <v>0</v>
      </c>
      <c r="AW260" s="147"/>
      <c r="AX260" s="245"/>
      <c r="AY260" s="246"/>
    </row>
    <row r="261" spans="1:51" ht="12.75" customHeight="1" x14ac:dyDescent="0.25">
      <c r="A261" s="171">
        <v>1240</v>
      </c>
      <c r="B261" s="241">
        <v>253</v>
      </c>
      <c r="C261" s="242" t="s">
        <v>1313</v>
      </c>
      <c r="D261" s="156">
        <f t="shared" ref="D261:D284" si="172">SUM(E261:L261)</f>
        <v>123495.59999999999</v>
      </c>
      <c r="E261" s="161">
        <v>95841.9</v>
      </c>
      <c r="F261" s="161">
        <v>4331</v>
      </c>
      <c r="G261" s="161">
        <v>2944.2</v>
      </c>
      <c r="H261" s="161">
        <v>2892.4</v>
      </c>
      <c r="I261" s="161">
        <v>0</v>
      </c>
      <c r="J261" s="161">
        <v>0</v>
      </c>
      <c r="K261" s="161">
        <v>16401</v>
      </c>
      <c r="L261" s="243">
        <v>1085.0999999999999</v>
      </c>
      <c r="M261" s="172">
        <f t="shared" ref="M261:M284" si="173">SUM(N261:U261)</f>
        <v>125175.59999999999</v>
      </c>
      <c r="N261" s="161">
        <v>95841.9</v>
      </c>
      <c r="O261" s="161">
        <v>4331</v>
      </c>
      <c r="P261" s="161">
        <v>2944.2000000000003</v>
      </c>
      <c r="Q261" s="161">
        <v>2892.4</v>
      </c>
      <c r="R261" s="161">
        <v>0</v>
      </c>
      <c r="S261" s="161">
        <v>0</v>
      </c>
      <c r="T261" s="161">
        <v>16401</v>
      </c>
      <c r="U261" s="243">
        <v>2765.1</v>
      </c>
      <c r="V261" s="172">
        <f t="shared" ref="V261:V284" si="174">SUM(W261:AD261)</f>
        <v>121789.44469999999</v>
      </c>
      <c r="W261" s="161">
        <v>94074.618499999997</v>
      </c>
      <c r="X261" s="161">
        <v>4298.8710000000001</v>
      </c>
      <c r="Y261" s="161">
        <v>2873.8651</v>
      </c>
      <c r="Z261" s="161">
        <v>2165.4382000000001</v>
      </c>
      <c r="AA261" s="161">
        <v>0</v>
      </c>
      <c r="AB261" s="161">
        <v>0</v>
      </c>
      <c r="AC261" s="161">
        <v>16391.251899999999</v>
      </c>
      <c r="AD261" s="243">
        <v>1985.4</v>
      </c>
      <c r="AE261" s="156">
        <f t="shared" si="164"/>
        <v>-3386.1552999999985</v>
      </c>
      <c r="AF261" s="161">
        <f t="shared" si="164"/>
        <v>-1767.2814999999973</v>
      </c>
      <c r="AG261" s="161">
        <f t="shared" si="164"/>
        <v>-32.128999999999905</v>
      </c>
      <c r="AH261" s="161">
        <f t="shared" si="164"/>
        <v>-70.334900000000289</v>
      </c>
      <c r="AI261" s="161">
        <f t="shared" si="164"/>
        <v>-726.96180000000004</v>
      </c>
      <c r="AJ261" s="161">
        <f t="shared" si="164"/>
        <v>0</v>
      </c>
      <c r="AK261" s="161">
        <f t="shared" si="164"/>
        <v>0</v>
      </c>
      <c r="AL261" s="161">
        <f t="shared" si="164"/>
        <v>-9.7481000000007043</v>
      </c>
      <c r="AM261" s="162">
        <f t="shared" si="164"/>
        <v>-779.69999999999982</v>
      </c>
      <c r="AN261" s="156">
        <f t="shared" si="165"/>
        <v>97.29487591830997</v>
      </c>
      <c r="AO261" s="161">
        <f t="shared" si="165"/>
        <v>98.156045007454978</v>
      </c>
      <c r="AP261" s="161">
        <f t="shared" si="165"/>
        <v>99.258162087277768</v>
      </c>
      <c r="AQ261" s="161">
        <f t="shared" si="165"/>
        <v>97.61106922084096</v>
      </c>
      <c r="AR261" s="161">
        <f t="shared" si="165"/>
        <v>74.866484580279362</v>
      </c>
      <c r="AS261" s="161">
        <f t="shared" si="165"/>
        <v>0</v>
      </c>
      <c r="AT261" s="161">
        <f t="shared" si="165"/>
        <v>0</v>
      </c>
      <c r="AU261" s="161">
        <f t="shared" si="165"/>
        <v>99.940563990000612</v>
      </c>
      <c r="AV261" s="162">
        <f t="shared" si="165"/>
        <v>71.802104806336118</v>
      </c>
      <c r="AW261" s="165"/>
      <c r="AX261" s="245"/>
      <c r="AY261" s="246"/>
    </row>
    <row r="262" spans="1:51" ht="12.75" customHeight="1" x14ac:dyDescent="0.25">
      <c r="A262" s="171">
        <v>1241</v>
      </c>
      <c r="B262" s="241">
        <v>254</v>
      </c>
      <c r="C262" s="242" t="s">
        <v>1492</v>
      </c>
      <c r="D262" s="156">
        <f t="shared" si="172"/>
        <v>2144.2999999999997</v>
      </c>
      <c r="E262" s="161">
        <v>1921.6</v>
      </c>
      <c r="F262" s="161">
        <v>0</v>
      </c>
      <c r="G262" s="161">
        <v>0</v>
      </c>
      <c r="H262" s="161">
        <v>0</v>
      </c>
      <c r="I262" s="161">
        <v>0</v>
      </c>
      <c r="J262" s="161">
        <v>0</v>
      </c>
      <c r="K262" s="161">
        <v>222.7</v>
      </c>
      <c r="L262" s="243">
        <v>0</v>
      </c>
      <c r="M262" s="172">
        <f t="shared" si="173"/>
        <v>2144.2999999999997</v>
      </c>
      <c r="N262" s="161">
        <v>1921.6</v>
      </c>
      <c r="O262" s="161">
        <v>0</v>
      </c>
      <c r="P262" s="161">
        <v>0</v>
      </c>
      <c r="Q262" s="161">
        <v>0</v>
      </c>
      <c r="R262" s="161">
        <v>0</v>
      </c>
      <c r="S262" s="161">
        <v>0</v>
      </c>
      <c r="T262" s="161">
        <v>222.7</v>
      </c>
      <c r="U262" s="243">
        <v>0</v>
      </c>
      <c r="V262" s="172">
        <f t="shared" si="174"/>
        <v>2144.2999999999997</v>
      </c>
      <c r="W262" s="161">
        <v>1921.6</v>
      </c>
      <c r="X262" s="161">
        <v>0</v>
      </c>
      <c r="Y262" s="161">
        <v>0</v>
      </c>
      <c r="Z262" s="161">
        <v>0</v>
      </c>
      <c r="AA262" s="161">
        <v>0</v>
      </c>
      <c r="AB262" s="161">
        <v>0</v>
      </c>
      <c r="AC262" s="161">
        <v>222.7</v>
      </c>
      <c r="AD262" s="243">
        <v>0</v>
      </c>
      <c r="AE262" s="156">
        <f t="shared" si="164"/>
        <v>0</v>
      </c>
      <c r="AF262" s="161">
        <f t="shared" si="164"/>
        <v>0</v>
      </c>
      <c r="AG262" s="161">
        <f t="shared" si="164"/>
        <v>0</v>
      </c>
      <c r="AH262" s="161">
        <f t="shared" si="164"/>
        <v>0</v>
      </c>
      <c r="AI262" s="161">
        <f t="shared" si="164"/>
        <v>0</v>
      </c>
      <c r="AJ262" s="161">
        <f t="shared" si="164"/>
        <v>0</v>
      </c>
      <c r="AK262" s="161">
        <f t="shared" si="164"/>
        <v>0</v>
      </c>
      <c r="AL262" s="161">
        <f t="shared" si="164"/>
        <v>0</v>
      </c>
      <c r="AM262" s="162">
        <f t="shared" si="164"/>
        <v>0</v>
      </c>
      <c r="AN262" s="156">
        <f t="shared" si="165"/>
        <v>100</v>
      </c>
      <c r="AO262" s="161">
        <f t="shared" si="165"/>
        <v>100</v>
      </c>
      <c r="AP262" s="161">
        <f t="shared" si="165"/>
        <v>0</v>
      </c>
      <c r="AQ262" s="161">
        <f t="shared" si="165"/>
        <v>0</v>
      </c>
      <c r="AR262" s="161">
        <f t="shared" si="165"/>
        <v>0</v>
      </c>
      <c r="AS262" s="161">
        <f t="shared" si="165"/>
        <v>0</v>
      </c>
      <c r="AT262" s="161">
        <f t="shared" si="165"/>
        <v>0</v>
      </c>
      <c r="AU262" s="161">
        <f t="shared" si="165"/>
        <v>100</v>
      </c>
      <c r="AV262" s="162">
        <f t="shared" si="165"/>
        <v>0</v>
      </c>
      <c r="AW262" s="165"/>
      <c r="AX262" s="245"/>
      <c r="AY262" s="246"/>
    </row>
    <row r="263" spans="1:51" ht="12.75" customHeight="1" x14ac:dyDescent="0.25">
      <c r="A263" s="171">
        <v>1242</v>
      </c>
      <c r="B263" s="241">
        <v>255</v>
      </c>
      <c r="C263" s="242" t="s">
        <v>1493</v>
      </c>
      <c r="D263" s="156">
        <f t="shared" si="172"/>
        <v>2055.9</v>
      </c>
      <c r="E263" s="161">
        <v>1678.7</v>
      </c>
      <c r="F263" s="161">
        <v>0</v>
      </c>
      <c r="G263" s="161">
        <v>0</v>
      </c>
      <c r="H263" s="161">
        <v>0</v>
      </c>
      <c r="I263" s="161">
        <v>0</v>
      </c>
      <c r="J263" s="161">
        <v>112</v>
      </c>
      <c r="K263" s="161">
        <v>265.2</v>
      </c>
      <c r="L263" s="243">
        <v>0</v>
      </c>
      <c r="M263" s="172">
        <f t="shared" si="173"/>
        <v>2055.9</v>
      </c>
      <c r="N263" s="161">
        <v>1678.7</v>
      </c>
      <c r="O263" s="161">
        <v>0</v>
      </c>
      <c r="P263" s="161">
        <v>0</v>
      </c>
      <c r="Q263" s="161">
        <v>0</v>
      </c>
      <c r="R263" s="161">
        <v>0</v>
      </c>
      <c r="S263" s="161">
        <v>112</v>
      </c>
      <c r="T263" s="161">
        <v>265.2</v>
      </c>
      <c r="U263" s="243">
        <v>0</v>
      </c>
      <c r="V263" s="172">
        <f t="shared" si="174"/>
        <v>2053.6030000000001</v>
      </c>
      <c r="W263" s="161">
        <v>1676.403</v>
      </c>
      <c r="X263" s="161">
        <v>0</v>
      </c>
      <c r="Y263" s="161">
        <v>0</v>
      </c>
      <c r="Z263" s="161">
        <v>0</v>
      </c>
      <c r="AA263" s="161">
        <v>0</v>
      </c>
      <c r="AB263" s="161">
        <v>112</v>
      </c>
      <c r="AC263" s="161">
        <v>265.2</v>
      </c>
      <c r="AD263" s="243">
        <v>0</v>
      </c>
      <c r="AE263" s="156">
        <f t="shared" si="164"/>
        <v>-2.2970000000000255</v>
      </c>
      <c r="AF263" s="161">
        <f t="shared" si="164"/>
        <v>-2.2970000000000255</v>
      </c>
      <c r="AG263" s="161">
        <f t="shared" si="164"/>
        <v>0</v>
      </c>
      <c r="AH263" s="161">
        <f t="shared" si="164"/>
        <v>0</v>
      </c>
      <c r="AI263" s="161">
        <f t="shared" si="164"/>
        <v>0</v>
      </c>
      <c r="AJ263" s="161">
        <f t="shared" si="164"/>
        <v>0</v>
      </c>
      <c r="AK263" s="161">
        <f t="shared" si="164"/>
        <v>0</v>
      </c>
      <c r="AL263" s="161">
        <f t="shared" si="164"/>
        <v>0</v>
      </c>
      <c r="AM263" s="162">
        <f t="shared" si="164"/>
        <v>0</v>
      </c>
      <c r="AN263" s="156">
        <f t="shared" si="165"/>
        <v>99.888272775913222</v>
      </c>
      <c r="AO263" s="161">
        <f t="shared" si="165"/>
        <v>99.863167927562984</v>
      </c>
      <c r="AP263" s="161">
        <f t="shared" si="165"/>
        <v>0</v>
      </c>
      <c r="AQ263" s="161">
        <f t="shared" si="165"/>
        <v>0</v>
      </c>
      <c r="AR263" s="161">
        <f t="shared" si="165"/>
        <v>0</v>
      </c>
      <c r="AS263" s="161">
        <f t="shared" si="165"/>
        <v>0</v>
      </c>
      <c r="AT263" s="161">
        <f t="shared" si="165"/>
        <v>100</v>
      </c>
      <c r="AU263" s="161">
        <f t="shared" si="165"/>
        <v>100</v>
      </c>
      <c r="AV263" s="162">
        <f t="shared" si="165"/>
        <v>0</v>
      </c>
      <c r="AW263" s="165"/>
      <c r="AX263" s="245"/>
      <c r="AY263" s="246"/>
    </row>
    <row r="264" spans="1:51" ht="12.75" customHeight="1" x14ac:dyDescent="0.25">
      <c r="A264" s="171">
        <v>1243</v>
      </c>
      <c r="B264" s="241">
        <v>256</v>
      </c>
      <c r="C264" s="242" t="s">
        <v>1494</v>
      </c>
      <c r="D264" s="156">
        <f t="shared" si="172"/>
        <v>1304.7</v>
      </c>
      <c r="E264" s="161">
        <v>1085.2</v>
      </c>
      <c r="F264" s="161">
        <v>0</v>
      </c>
      <c r="G264" s="161">
        <v>0</v>
      </c>
      <c r="H264" s="161">
        <v>0</v>
      </c>
      <c r="I264" s="161">
        <v>0</v>
      </c>
      <c r="J264" s="161">
        <v>0</v>
      </c>
      <c r="K264" s="161">
        <v>219.5</v>
      </c>
      <c r="L264" s="243">
        <v>0</v>
      </c>
      <c r="M264" s="172">
        <f t="shared" si="173"/>
        <v>1304.7</v>
      </c>
      <c r="N264" s="161">
        <v>1085.2</v>
      </c>
      <c r="O264" s="161">
        <v>0</v>
      </c>
      <c r="P264" s="161">
        <v>0</v>
      </c>
      <c r="Q264" s="161">
        <v>0</v>
      </c>
      <c r="R264" s="161">
        <v>0</v>
      </c>
      <c r="S264" s="161">
        <v>0</v>
      </c>
      <c r="T264" s="161">
        <v>219.5</v>
      </c>
      <c r="U264" s="243">
        <v>0</v>
      </c>
      <c r="V264" s="172">
        <f t="shared" si="174"/>
        <v>1005.3656999999999</v>
      </c>
      <c r="W264" s="161">
        <v>786.39179999999999</v>
      </c>
      <c r="X264" s="161">
        <v>0</v>
      </c>
      <c r="Y264" s="161">
        <v>0</v>
      </c>
      <c r="Z264" s="161">
        <v>0</v>
      </c>
      <c r="AA264" s="161">
        <v>0</v>
      </c>
      <c r="AB264" s="161">
        <v>0</v>
      </c>
      <c r="AC264" s="161">
        <v>218.97389999999999</v>
      </c>
      <c r="AD264" s="243">
        <v>0</v>
      </c>
      <c r="AE264" s="156">
        <f t="shared" si="164"/>
        <v>-299.3343000000001</v>
      </c>
      <c r="AF264" s="161">
        <f t="shared" si="164"/>
        <v>-298.80820000000006</v>
      </c>
      <c r="AG264" s="161">
        <f t="shared" si="164"/>
        <v>0</v>
      </c>
      <c r="AH264" s="161">
        <f t="shared" si="164"/>
        <v>0</v>
      </c>
      <c r="AI264" s="161">
        <f t="shared" si="164"/>
        <v>0</v>
      </c>
      <c r="AJ264" s="161">
        <f t="shared" si="164"/>
        <v>0</v>
      </c>
      <c r="AK264" s="161">
        <f t="shared" si="164"/>
        <v>0</v>
      </c>
      <c r="AL264" s="161">
        <f t="shared" si="164"/>
        <v>-0.52610000000001378</v>
      </c>
      <c r="AM264" s="162">
        <f t="shared" si="164"/>
        <v>0</v>
      </c>
      <c r="AN264" s="156">
        <f t="shared" si="165"/>
        <v>77.057231547482175</v>
      </c>
      <c r="AO264" s="161">
        <f t="shared" si="165"/>
        <v>72.465149281238467</v>
      </c>
      <c r="AP264" s="161">
        <f t="shared" si="165"/>
        <v>0</v>
      </c>
      <c r="AQ264" s="161">
        <f t="shared" si="165"/>
        <v>0</v>
      </c>
      <c r="AR264" s="161">
        <f t="shared" si="165"/>
        <v>0</v>
      </c>
      <c r="AS264" s="161">
        <f t="shared" si="165"/>
        <v>0</v>
      </c>
      <c r="AT264" s="161">
        <f t="shared" si="165"/>
        <v>0</v>
      </c>
      <c r="AU264" s="161">
        <f t="shared" si="165"/>
        <v>99.760318906605917</v>
      </c>
      <c r="AV264" s="162">
        <f t="shared" si="165"/>
        <v>0</v>
      </c>
      <c r="AW264" s="165"/>
      <c r="AX264" s="245"/>
      <c r="AY264" s="246"/>
    </row>
    <row r="265" spans="1:51" ht="12.75" customHeight="1" x14ac:dyDescent="0.25">
      <c r="A265" s="171">
        <v>1255</v>
      </c>
      <c r="B265" s="241">
        <v>257</v>
      </c>
      <c r="C265" s="242" t="s">
        <v>1491</v>
      </c>
      <c r="D265" s="156">
        <f t="shared" si="172"/>
        <v>17092.699999999997</v>
      </c>
      <c r="E265" s="161">
        <v>15184.8</v>
      </c>
      <c r="F265" s="161">
        <v>0</v>
      </c>
      <c r="G265" s="161">
        <v>0</v>
      </c>
      <c r="H265" s="161">
        <v>67.3</v>
      </c>
      <c r="I265" s="161">
        <v>0</v>
      </c>
      <c r="J265" s="161">
        <v>200</v>
      </c>
      <c r="K265" s="161">
        <v>1640.6</v>
      </c>
      <c r="L265" s="243">
        <v>0</v>
      </c>
      <c r="M265" s="172">
        <f t="shared" si="173"/>
        <v>17092.699999999997</v>
      </c>
      <c r="N265" s="161">
        <v>15184.8</v>
      </c>
      <c r="O265" s="161">
        <v>0</v>
      </c>
      <c r="P265" s="161">
        <v>0</v>
      </c>
      <c r="Q265" s="161">
        <v>67.3</v>
      </c>
      <c r="R265" s="161">
        <v>0</v>
      </c>
      <c r="S265" s="161">
        <v>200</v>
      </c>
      <c r="T265" s="161">
        <v>1640.6</v>
      </c>
      <c r="U265" s="243">
        <v>0</v>
      </c>
      <c r="V265" s="172">
        <f t="shared" si="174"/>
        <v>16714.200400000002</v>
      </c>
      <c r="W265" s="161">
        <v>15143.1589</v>
      </c>
      <c r="X265" s="161">
        <v>0</v>
      </c>
      <c r="Y265" s="161">
        <v>0</v>
      </c>
      <c r="Z265" s="161">
        <v>55.648299999999999</v>
      </c>
      <c r="AA265" s="161">
        <v>0</v>
      </c>
      <c r="AB265" s="161">
        <v>0</v>
      </c>
      <c r="AC265" s="161">
        <v>1515.3932</v>
      </c>
      <c r="AD265" s="243">
        <v>0</v>
      </c>
      <c r="AE265" s="156">
        <f t="shared" si="164"/>
        <v>-378.49959999999555</v>
      </c>
      <c r="AF265" s="161">
        <f t="shared" si="164"/>
        <v>-41.641099999998914</v>
      </c>
      <c r="AG265" s="161">
        <f t="shared" si="164"/>
        <v>0</v>
      </c>
      <c r="AH265" s="161">
        <f t="shared" si="164"/>
        <v>0</v>
      </c>
      <c r="AI265" s="161">
        <f t="shared" si="164"/>
        <v>-11.651699999999998</v>
      </c>
      <c r="AJ265" s="161">
        <f t="shared" si="164"/>
        <v>0</v>
      </c>
      <c r="AK265" s="161">
        <f t="shared" si="164"/>
        <v>-200</v>
      </c>
      <c r="AL265" s="161">
        <f t="shared" si="164"/>
        <v>-125.20679999999993</v>
      </c>
      <c r="AM265" s="162">
        <f t="shared" si="164"/>
        <v>0</v>
      </c>
      <c r="AN265" s="156">
        <f t="shared" si="165"/>
        <v>97.785606720997876</v>
      </c>
      <c r="AO265" s="161">
        <f t="shared" si="165"/>
        <v>99.725771165902756</v>
      </c>
      <c r="AP265" s="161">
        <f t="shared" si="165"/>
        <v>0</v>
      </c>
      <c r="AQ265" s="161">
        <f t="shared" si="165"/>
        <v>0</v>
      </c>
      <c r="AR265" s="161">
        <f t="shared" si="165"/>
        <v>82.68692421991085</v>
      </c>
      <c r="AS265" s="161">
        <f t="shared" si="165"/>
        <v>0</v>
      </c>
      <c r="AT265" s="161">
        <f t="shared" si="165"/>
        <v>0</v>
      </c>
      <c r="AU265" s="161">
        <f t="shared" si="165"/>
        <v>92.368231134950634</v>
      </c>
      <c r="AV265" s="162">
        <f t="shared" si="165"/>
        <v>0</v>
      </c>
      <c r="AW265" s="165"/>
      <c r="AX265" s="245"/>
      <c r="AY265" s="246"/>
    </row>
    <row r="266" spans="1:51" ht="12.75" customHeight="1" x14ac:dyDescent="0.25">
      <c r="A266" s="171">
        <v>1244</v>
      </c>
      <c r="B266" s="241">
        <v>258</v>
      </c>
      <c r="C266" s="242" t="s">
        <v>1495</v>
      </c>
      <c r="D266" s="156">
        <f t="shared" si="172"/>
        <v>194.8</v>
      </c>
      <c r="E266" s="161">
        <v>0</v>
      </c>
      <c r="F266" s="161">
        <v>0</v>
      </c>
      <c r="G266" s="161">
        <v>0</v>
      </c>
      <c r="H266" s="161">
        <v>0</v>
      </c>
      <c r="I266" s="161">
        <v>0</v>
      </c>
      <c r="J266" s="161">
        <v>0</v>
      </c>
      <c r="K266" s="161">
        <v>194.8</v>
      </c>
      <c r="L266" s="243">
        <v>0</v>
      </c>
      <c r="M266" s="172">
        <f t="shared" si="173"/>
        <v>194.8</v>
      </c>
      <c r="N266" s="161">
        <v>0</v>
      </c>
      <c r="O266" s="161">
        <v>0</v>
      </c>
      <c r="P266" s="161">
        <v>0</v>
      </c>
      <c r="Q266" s="161">
        <v>0</v>
      </c>
      <c r="R266" s="161">
        <v>0</v>
      </c>
      <c r="S266" s="161">
        <v>0</v>
      </c>
      <c r="T266" s="161">
        <v>194.8</v>
      </c>
      <c r="U266" s="243">
        <v>0</v>
      </c>
      <c r="V266" s="172">
        <f t="shared" si="174"/>
        <v>194.8</v>
      </c>
      <c r="W266" s="161">
        <v>0</v>
      </c>
      <c r="X266" s="161">
        <v>0</v>
      </c>
      <c r="Y266" s="161">
        <v>0</v>
      </c>
      <c r="Z266" s="161">
        <v>0</v>
      </c>
      <c r="AA266" s="161">
        <v>0</v>
      </c>
      <c r="AB266" s="161">
        <v>0</v>
      </c>
      <c r="AC266" s="161">
        <v>194.8</v>
      </c>
      <c r="AD266" s="243">
        <v>0</v>
      </c>
      <c r="AE266" s="156">
        <f t="shared" si="164"/>
        <v>0</v>
      </c>
      <c r="AF266" s="161">
        <f t="shared" si="164"/>
        <v>0</v>
      </c>
      <c r="AG266" s="161">
        <f t="shared" si="164"/>
        <v>0</v>
      </c>
      <c r="AH266" s="161">
        <f t="shared" si="164"/>
        <v>0</v>
      </c>
      <c r="AI266" s="161">
        <f t="shared" si="164"/>
        <v>0</v>
      </c>
      <c r="AJ266" s="161">
        <f t="shared" si="164"/>
        <v>0</v>
      </c>
      <c r="AK266" s="161">
        <f t="shared" si="164"/>
        <v>0</v>
      </c>
      <c r="AL266" s="161">
        <f t="shared" si="164"/>
        <v>0</v>
      </c>
      <c r="AM266" s="162">
        <f t="shared" si="164"/>
        <v>0</v>
      </c>
      <c r="AN266" s="156">
        <f t="shared" si="165"/>
        <v>100</v>
      </c>
      <c r="AO266" s="161">
        <f t="shared" si="165"/>
        <v>0</v>
      </c>
      <c r="AP266" s="161">
        <f t="shared" si="165"/>
        <v>0</v>
      </c>
      <c r="AQ266" s="161">
        <f t="shared" si="165"/>
        <v>0</v>
      </c>
      <c r="AR266" s="161">
        <f t="shared" si="165"/>
        <v>0</v>
      </c>
      <c r="AS266" s="161">
        <f t="shared" si="165"/>
        <v>0</v>
      </c>
      <c r="AT266" s="161">
        <f t="shared" si="165"/>
        <v>0</v>
      </c>
      <c r="AU266" s="161">
        <f t="shared" si="165"/>
        <v>100</v>
      </c>
      <c r="AV266" s="162">
        <f t="shared" si="165"/>
        <v>0</v>
      </c>
      <c r="AW266" s="165"/>
      <c r="AX266" s="245"/>
      <c r="AY266" s="246"/>
    </row>
    <row r="267" spans="1:51" ht="12.75" customHeight="1" x14ac:dyDescent="0.25">
      <c r="A267" s="171">
        <v>1245</v>
      </c>
      <c r="B267" s="241">
        <v>259</v>
      </c>
      <c r="C267" s="242" t="s">
        <v>1496</v>
      </c>
      <c r="D267" s="156">
        <f t="shared" si="172"/>
        <v>190.4</v>
      </c>
      <c r="E267" s="161">
        <v>0</v>
      </c>
      <c r="F267" s="161">
        <v>0</v>
      </c>
      <c r="G267" s="161">
        <v>0</v>
      </c>
      <c r="H267" s="161">
        <v>0</v>
      </c>
      <c r="I267" s="161">
        <v>0</v>
      </c>
      <c r="J267" s="161">
        <v>112</v>
      </c>
      <c r="K267" s="161">
        <v>78.400000000000006</v>
      </c>
      <c r="L267" s="243">
        <v>0</v>
      </c>
      <c r="M267" s="172">
        <f t="shared" si="173"/>
        <v>190.4</v>
      </c>
      <c r="N267" s="161">
        <v>0</v>
      </c>
      <c r="O267" s="161">
        <v>0</v>
      </c>
      <c r="P267" s="161">
        <v>0</v>
      </c>
      <c r="Q267" s="161">
        <v>0</v>
      </c>
      <c r="R267" s="161">
        <v>0</v>
      </c>
      <c r="S267" s="161">
        <v>112</v>
      </c>
      <c r="T267" s="161">
        <v>78.400000000000006</v>
      </c>
      <c r="U267" s="243">
        <v>0</v>
      </c>
      <c r="V267" s="172">
        <f t="shared" si="174"/>
        <v>78.400000000000006</v>
      </c>
      <c r="W267" s="161">
        <v>0</v>
      </c>
      <c r="X267" s="161">
        <v>0</v>
      </c>
      <c r="Y267" s="161">
        <v>0</v>
      </c>
      <c r="Z267" s="161">
        <v>0</v>
      </c>
      <c r="AA267" s="161">
        <v>0</v>
      </c>
      <c r="AB267" s="161">
        <v>0</v>
      </c>
      <c r="AC267" s="161">
        <v>78.400000000000006</v>
      </c>
      <c r="AD267" s="243">
        <v>0</v>
      </c>
      <c r="AE267" s="156">
        <f t="shared" si="164"/>
        <v>-112</v>
      </c>
      <c r="AF267" s="161">
        <f t="shared" si="164"/>
        <v>0</v>
      </c>
      <c r="AG267" s="161">
        <f t="shared" si="164"/>
        <v>0</v>
      </c>
      <c r="AH267" s="161">
        <f t="shared" si="164"/>
        <v>0</v>
      </c>
      <c r="AI267" s="161">
        <f t="shared" si="164"/>
        <v>0</v>
      </c>
      <c r="AJ267" s="161">
        <f t="shared" si="164"/>
        <v>0</v>
      </c>
      <c r="AK267" s="161">
        <f t="shared" si="164"/>
        <v>-112</v>
      </c>
      <c r="AL267" s="161">
        <f t="shared" si="164"/>
        <v>0</v>
      </c>
      <c r="AM267" s="162">
        <f t="shared" si="164"/>
        <v>0</v>
      </c>
      <c r="AN267" s="156">
        <f t="shared" si="165"/>
        <v>41.176470588235297</v>
      </c>
      <c r="AO267" s="161">
        <f t="shared" si="165"/>
        <v>0</v>
      </c>
      <c r="AP267" s="161">
        <f t="shared" si="165"/>
        <v>0</v>
      </c>
      <c r="AQ267" s="161">
        <f t="shared" si="165"/>
        <v>0</v>
      </c>
      <c r="AR267" s="161">
        <f t="shared" si="165"/>
        <v>0</v>
      </c>
      <c r="AS267" s="161">
        <f t="shared" si="165"/>
        <v>0</v>
      </c>
      <c r="AT267" s="161">
        <f t="shared" si="165"/>
        <v>0</v>
      </c>
      <c r="AU267" s="161">
        <f t="shared" si="165"/>
        <v>100</v>
      </c>
      <c r="AV267" s="162">
        <f t="shared" si="165"/>
        <v>0</v>
      </c>
      <c r="AW267" s="165"/>
      <c r="AX267" s="245"/>
      <c r="AY267" s="246"/>
    </row>
    <row r="268" spans="1:51" ht="12.75" customHeight="1" x14ac:dyDescent="0.25">
      <c r="A268" s="171">
        <v>1246</v>
      </c>
      <c r="B268" s="241">
        <v>260</v>
      </c>
      <c r="C268" s="242" t="s">
        <v>1497</v>
      </c>
      <c r="D268" s="156">
        <f t="shared" si="172"/>
        <v>1750.6000000000001</v>
      </c>
      <c r="E268" s="161">
        <v>1560.7</v>
      </c>
      <c r="F268" s="161">
        <v>0</v>
      </c>
      <c r="G268" s="161">
        <v>0</v>
      </c>
      <c r="H268" s="161">
        <v>0</v>
      </c>
      <c r="I268" s="161">
        <v>0</v>
      </c>
      <c r="J268" s="161">
        <v>0</v>
      </c>
      <c r="K268" s="161">
        <v>189.9</v>
      </c>
      <c r="L268" s="243">
        <v>0</v>
      </c>
      <c r="M268" s="172">
        <f t="shared" si="173"/>
        <v>1750.6000000000001</v>
      </c>
      <c r="N268" s="161">
        <v>1560.7</v>
      </c>
      <c r="O268" s="161">
        <v>0</v>
      </c>
      <c r="P268" s="161">
        <v>0</v>
      </c>
      <c r="Q268" s="161">
        <v>0</v>
      </c>
      <c r="R268" s="161">
        <v>0</v>
      </c>
      <c r="S268" s="161">
        <v>0</v>
      </c>
      <c r="T268" s="161">
        <v>189.9</v>
      </c>
      <c r="U268" s="243">
        <v>0</v>
      </c>
      <c r="V268" s="172">
        <f t="shared" si="174"/>
        <v>1741.0818999999999</v>
      </c>
      <c r="W268" s="161">
        <v>1552.2303999999999</v>
      </c>
      <c r="X268" s="161">
        <v>0</v>
      </c>
      <c r="Y268" s="161">
        <v>0</v>
      </c>
      <c r="Z268" s="161">
        <v>0</v>
      </c>
      <c r="AA268" s="161">
        <v>0</v>
      </c>
      <c r="AB268" s="161">
        <v>0</v>
      </c>
      <c r="AC268" s="161">
        <v>188.85149999999999</v>
      </c>
      <c r="AD268" s="243">
        <v>0</v>
      </c>
      <c r="AE268" s="156">
        <f t="shared" si="164"/>
        <v>-9.5181000000002314</v>
      </c>
      <c r="AF268" s="161">
        <f t="shared" si="164"/>
        <v>-8.4696000000001277</v>
      </c>
      <c r="AG268" s="161">
        <f t="shared" si="164"/>
        <v>0</v>
      </c>
      <c r="AH268" s="161">
        <f t="shared" si="164"/>
        <v>0</v>
      </c>
      <c r="AI268" s="161">
        <f t="shared" si="164"/>
        <v>0</v>
      </c>
      <c r="AJ268" s="161">
        <f t="shared" si="164"/>
        <v>0</v>
      </c>
      <c r="AK268" s="161">
        <f t="shared" si="164"/>
        <v>0</v>
      </c>
      <c r="AL268" s="161">
        <f t="shared" si="164"/>
        <v>-1.0485000000000184</v>
      </c>
      <c r="AM268" s="162">
        <f t="shared" si="164"/>
        <v>0</v>
      </c>
      <c r="AN268" s="156">
        <f t="shared" si="165"/>
        <v>99.456294984576701</v>
      </c>
      <c r="AO268" s="161">
        <f t="shared" si="165"/>
        <v>99.45732043313896</v>
      </c>
      <c r="AP268" s="161">
        <f t="shared" si="165"/>
        <v>0</v>
      </c>
      <c r="AQ268" s="161">
        <f t="shared" si="165"/>
        <v>0</v>
      </c>
      <c r="AR268" s="161">
        <f t="shared" si="165"/>
        <v>0</v>
      </c>
      <c r="AS268" s="161">
        <f t="shared" si="165"/>
        <v>0</v>
      </c>
      <c r="AT268" s="161">
        <f t="shared" si="165"/>
        <v>0</v>
      </c>
      <c r="AU268" s="161">
        <f t="shared" si="165"/>
        <v>99.447867298578188</v>
      </c>
      <c r="AV268" s="162">
        <f t="shared" si="165"/>
        <v>0</v>
      </c>
      <c r="AW268" s="165"/>
      <c r="AX268" s="245"/>
      <c r="AY268" s="246"/>
    </row>
    <row r="269" spans="1:51" ht="12.75" customHeight="1" x14ac:dyDescent="0.25">
      <c r="A269" s="171">
        <v>1247</v>
      </c>
      <c r="B269" s="241">
        <v>261</v>
      </c>
      <c r="C269" s="242" t="s">
        <v>1498</v>
      </c>
      <c r="D269" s="156">
        <f t="shared" si="172"/>
        <v>2469.6999999999998</v>
      </c>
      <c r="E269" s="161">
        <v>2201.5</v>
      </c>
      <c r="F269" s="161">
        <v>0</v>
      </c>
      <c r="G269" s="161">
        <v>0</v>
      </c>
      <c r="H269" s="161">
        <v>0</v>
      </c>
      <c r="I269" s="161">
        <v>0</v>
      </c>
      <c r="J269" s="161">
        <v>0</v>
      </c>
      <c r="K269" s="161">
        <v>268.2</v>
      </c>
      <c r="L269" s="243">
        <v>0</v>
      </c>
      <c r="M269" s="172">
        <f t="shared" si="173"/>
        <v>2469.6999999999998</v>
      </c>
      <c r="N269" s="161">
        <v>2201.5</v>
      </c>
      <c r="O269" s="161">
        <v>0</v>
      </c>
      <c r="P269" s="161">
        <v>0</v>
      </c>
      <c r="Q269" s="161">
        <v>0</v>
      </c>
      <c r="R269" s="161">
        <v>0</v>
      </c>
      <c r="S269" s="161">
        <v>0</v>
      </c>
      <c r="T269" s="161">
        <v>268.2</v>
      </c>
      <c r="U269" s="243">
        <v>0</v>
      </c>
      <c r="V269" s="172">
        <f t="shared" si="174"/>
        <v>2315.9011999999998</v>
      </c>
      <c r="W269" s="161">
        <v>2047.7012</v>
      </c>
      <c r="X269" s="161">
        <v>0</v>
      </c>
      <c r="Y269" s="161">
        <v>0</v>
      </c>
      <c r="Z269" s="161">
        <v>0</v>
      </c>
      <c r="AA269" s="161">
        <v>0</v>
      </c>
      <c r="AB269" s="161">
        <v>0</v>
      </c>
      <c r="AC269" s="161">
        <v>268.2</v>
      </c>
      <c r="AD269" s="243">
        <v>0</v>
      </c>
      <c r="AE269" s="156">
        <f t="shared" si="164"/>
        <v>-153.79880000000003</v>
      </c>
      <c r="AF269" s="161">
        <f t="shared" si="164"/>
        <v>-153.79880000000003</v>
      </c>
      <c r="AG269" s="161">
        <f t="shared" si="164"/>
        <v>0</v>
      </c>
      <c r="AH269" s="161">
        <f t="shared" si="164"/>
        <v>0</v>
      </c>
      <c r="AI269" s="161">
        <f t="shared" si="164"/>
        <v>0</v>
      </c>
      <c r="AJ269" s="161">
        <f t="shared" si="164"/>
        <v>0</v>
      </c>
      <c r="AK269" s="161">
        <f t="shared" si="164"/>
        <v>0</v>
      </c>
      <c r="AL269" s="161">
        <f t="shared" si="164"/>
        <v>0</v>
      </c>
      <c r="AM269" s="162">
        <f t="shared" si="164"/>
        <v>0</v>
      </c>
      <c r="AN269" s="156">
        <f t="shared" si="165"/>
        <v>93.772571567396852</v>
      </c>
      <c r="AO269" s="161">
        <f t="shared" si="165"/>
        <v>93.013908698614571</v>
      </c>
      <c r="AP269" s="161">
        <f t="shared" si="165"/>
        <v>0</v>
      </c>
      <c r="AQ269" s="161">
        <f t="shared" si="165"/>
        <v>0</v>
      </c>
      <c r="AR269" s="161">
        <f t="shared" si="165"/>
        <v>0</v>
      </c>
      <c r="AS269" s="161">
        <f t="shared" si="165"/>
        <v>0</v>
      </c>
      <c r="AT269" s="161">
        <f t="shared" si="165"/>
        <v>0</v>
      </c>
      <c r="AU269" s="161">
        <f t="shared" si="165"/>
        <v>100</v>
      </c>
      <c r="AV269" s="162">
        <f t="shared" si="165"/>
        <v>0</v>
      </c>
      <c r="AW269" s="165"/>
      <c r="AX269" s="245"/>
      <c r="AY269" s="246"/>
    </row>
    <row r="270" spans="1:51" ht="12.75" customHeight="1" x14ac:dyDescent="0.25">
      <c r="A270" s="171">
        <v>1248</v>
      </c>
      <c r="B270" s="241">
        <v>262</v>
      </c>
      <c r="C270" s="242" t="s">
        <v>1499</v>
      </c>
      <c r="D270" s="156">
        <f t="shared" si="172"/>
        <v>3532.7999999999997</v>
      </c>
      <c r="E270" s="161">
        <v>2932.7</v>
      </c>
      <c r="F270" s="161">
        <v>0</v>
      </c>
      <c r="G270" s="161">
        <v>0</v>
      </c>
      <c r="H270" s="161">
        <v>0</v>
      </c>
      <c r="I270" s="161">
        <v>0</v>
      </c>
      <c r="J270" s="161">
        <v>0</v>
      </c>
      <c r="K270" s="161">
        <v>600.1</v>
      </c>
      <c r="L270" s="243">
        <v>0</v>
      </c>
      <c r="M270" s="172">
        <f t="shared" si="173"/>
        <v>3532.7999999999997</v>
      </c>
      <c r="N270" s="161">
        <v>2932.7</v>
      </c>
      <c r="O270" s="161">
        <v>0</v>
      </c>
      <c r="P270" s="161">
        <v>0</v>
      </c>
      <c r="Q270" s="161">
        <v>0</v>
      </c>
      <c r="R270" s="161">
        <v>0</v>
      </c>
      <c r="S270" s="161">
        <v>0</v>
      </c>
      <c r="T270" s="161">
        <v>600.1</v>
      </c>
      <c r="U270" s="243">
        <v>0</v>
      </c>
      <c r="V270" s="172">
        <f t="shared" si="174"/>
        <v>3059.0695000000001</v>
      </c>
      <c r="W270" s="161">
        <v>2463.1594</v>
      </c>
      <c r="X270" s="161">
        <v>0</v>
      </c>
      <c r="Y270" s="161">
        <v>0</v>
      </c>
      <c r="Z270" s="161">
        <v>0</v>
      </c>
      <c r="AA270" s="161">
        <v>0</v>
      </c>
      <c r="AB270" s="161">
        <v>0</v>
      </c>
      <c r="AC270" s="161">
        <v>595.91010000000006</v>
      </c>
      <c r="AD270" s="243">
        <v>0</v>
      </c>
      <c r="AE270" s="156">
        <f t="shared" si="164"/>
        <v>-473.73049999999967</v>
      </c>
      <c r="AF270" s="161">
        <f t="shared" si="164"/>
        <v>-469.54059999999981</v>
      </c>
      <c r="AG270" s="161">
        <f t="shared" si="164"/>
        <v>0</v>
      </c>
      <c r="AH270" s="161">
        <f t="shared" si="164"/>
        <v>0</v>
      </c>
      <c r="AI270" s="161">
        <f t="shared" si="164"/>
        <v>0</v>
      </c>
      <c r="AJ270" s="161">
        <f t="shared" si="164"/>
        <v>0</v>
      </c>
      <c r="AK270" s="161">
        <f t="shared" si="164"/>
        <v>0</v>
      </c>
      <c r="AL270" s="161">
        <f t="shared" si="164"/>
        <v>-4.189899999999966</v>
      </c>
      <c r="AM270" s="162">
        <f t="shared" si="164"/>
        <v>0</v>
      </c>
      <c r="AN270" s="156">
        <f t="shared" si="165"/>
        <v>86.590508944746375</v>
      </c>
      <c r="AO270" s="161">
        <f t="shared" si="165"/>
        <v>83.989477273502246</v>
      </c>
      <c r="AP270" s="161">
        <f t="shared" si="165"/>
        <v>0</v>
      </c>
      <c r="AQ270" s="161">
        <f t="shared" si="165"/>
        <v>0</v>
      </c>
      <c r="AR270" s="161">
        <f t="shared" si="165"/>
        <v>0</v>
      </c>
      <c r="AS270" s="161">
        <f t="shared" si="165"/>
        <v>0</v>
      </c>
      <c r="AT270" s="161">
        <f t="shared" si="165"/>
        <v>0</v>
      </c>
      <c r="AU270" s="161">
        <f t="shared" si="165"/>
        <v>99.301799700049997</v>
      </c>
      <c r="AV270" s="162">
        <f t="shared" si="165"/>
        <v>0</v>
      </c>
      <c r="AW270" s="165"/>
      <c r="AX270" s="245"/>
      <c r="AY270" s="246"/>
    </row>
    <row r="271" spans="1:51" ht="12.75" customHeight="1" x14ac:dyDescent="0.25">
      <c r="A271" s="171">
        <v>1249</v>
      </c>
      <c r="B271" s="241">
        <v>263</v>
      </c>
      <c r="C271" s="242" t="s">
        <v>1500</v>
      </c>
      <c r="D271" s="156">
        <f t="shared" si="172"/>
        <v>1977.4</v>
      </c>
      <c r="E271" s="161">
        <v>1616.2</v>
      </c>
      <c r="F271" s="161">
        <v>0</v>
      </c>
      <c r="G271" s="161">
        <v>0</v>
      </c>
      <c r="H271" s="161">
        <v>0</v>
      </c>
      <c r="I271" s="161">
        <v>0</v>
      </c>
      <c r="J271" s="161">
        <v>112</v>
      </c>
      <c r="K271" s="161">
        <v>249.2</v>
      </c>
      <c r="L271" s="243">
        <v>0</v>
      </c>
      <c r="M271" s="172">
        <f t="shared" si="173"/>
        <v>1977.4</v>
      </c>
      <c r="N271" s="161">
        <v>1616.2</v>
      </c>
      <c r="O271" s="161">
        <v>0</v>
      </c>
      <c r="P271" s="161">
        <v>0</v>
      </c>
      <c r="Q271" s="161">
        <v>0</v>
      </c>
      <c r="R271" s="161">
        <v>0</v>
      </c>
      <c r="S271" s="161">
        <v>112</v>
      </c>
      <c r="T271" s="161">
        <v>249.2</v>
      </c>
      <c r="U271" s="243">
        <v>0</v>
      </c>
      <c r="V271" s="172">
        <f t="shared" si="174"/>
        <v>1770.9315000000001</v>
      </c>
      <c r="W271" s="161">
        <v>1409.7315000000001</v>
      </c>
      <c r="X271" s="161">
        <v>0</v>
      </c>
      <c r="Y271" s="161">
        <v>0</v>
      </c>
      <c r="Z271" s="161">
        <v>0</v>
      </c>
      <c r="AA271" s="161">
        <v>0</v>
      </c>
      <c r="AB271" s="161">
        <v>112</v>
      </c>
      <c r="AC271" s="161">
        <v>249.2</v>
      </c>
      <c r="AD271" s="243">
        <v>0</v>
      </c>
      <c r="AE271" s="156">
        <f t="shared" si="164"/>
        <v>-206.46849999999995</v>
      </c>
      <c r="AF271" s="161">
        <f t="shared" si="164"/>
        <v>-206.46849999999995</v>
      </c>
      <c r="AG271" s="161">
        <f t="shared" si="164"/>
        <v>0</v>
      </c>
      <c r="AH271" s="161">
        <f t="shared" si="164"/>
        <v>0</v>
      </c>
      <c r="AI271" s="161">
        <f t="shared" si="164"/>
        <v>0</v>
      </c>
      <c r="AJ271" s="161">
        <f t="shared" si="164"/>
        <v>0</v>
      </c>
      <c r="AK271" s="161">
        <f t="shared" si="164"/>
        <v>0</v>
      </c>
      <c r="AL271" s="161">
        <f t="shared" si="164"/>
        <v>0</v>
      </c>
      <c r="AM271" s="162">
        <f t="shared" si="164"/>
        <v>0</v>
      </c>
      <c r="AN271" s="156">
        <f t="shared" si="165"/>
        <v>89.558587033478304</v>
      </c>
      <c r="AO271" s="161">
        <f t="shared" si="165"/>
        <v>87.225064967207032</v>
      </c>
      <c r="AP271" s="161">
        <f t="shared" si="165"/>
        <v>0</v>
      </c>
      <c r="AQ271" s="161">
        <f t="shared" si="165"/>
        <v>0</v>
      </c>
      <c r="AR271" s="161">
        <f t="shared" si="165"/>
        <v>0</v>
      </c>
      <c r="AS271" s="161">
        <f t="shared" si="165"/>
        <v>0</v>
      </c>
      <c r="AT271" s="161">
        <f t="shared" si="165"/>
        <v>100</v>
      </c>
      <c r="AU271" s="161">
        <f t="shared" si="165"/>
        <v>100</v>
      </c>
      <c r="AV271" s="162">
        <f t="shared" si="165"/>
        <v>0</v>
      </c>
      <c r="AW271" s="165"/>
      <c r="AX271" s="245"/>
      <c r="AY271" s="246"/>
    </row>
    <row r="272" spans="1:51" ht="12.75" customHeight="1" x14ac:dyDescent="0.25">
      <c r="A272" s="171">
        <v>1250</v>
      </c>
      <c r="B272" s="241">
        <v>264</v>
      </c>
      <c r="C272" s="242" t="s">
        <v>1501</v>
      </c>
      <c r="D272" s="156">
        <f t="shared" si="172"/>
        <v>1240.0999999999999</v>
      </c>
      <c r="E272" s="161">
        <v>942.3</v>
      </c>
      <c r="F272" s="161">
        <v>0</v>
      </c>
      <c r="G272" s="161">
        <v>0</v>
      </c>
      <c r="H272" s="161">
        <v>0</v>
      </c>
      <c r="I272" s="161">
        <v>0</v>
      </c>
      <c r="J272" s="161">
        <v>112</v>
      </c>
      <c r="K272" s="161">
        <v>185.8</v>
      </c>
      <c r="L272" s="243">
        <v>0</v>
      </c>
      <c r="M272" s="172">
        <f t="shared" si="173"/>
        <v>1240.0999999999999</v>
      </c>
      <c r="N272" s="161">
        <v>942.3</v>
      </c>
      <c r="O272" s="161">
        <v>0</v>
      </c>
      <c r="P272" s="161">
        <v>0</v>
      </c>
      <c r="Q272" s="161">
        <v>0</v>
      </c>
      <c r="R272" s="161">
        <v>0</v>
      </c>
      <c r="S272" s="161">
        <v>112</v>
      </c>
      <c r="T272" s="161">
        <v>185.8</v>
      </c>
      <c r="U272" s="243">
        <v>0</v>
      </c>
      <c r="V272" s="172">
        <f t="shared" si="174"/>
        <v>1093.1563000000001</v>
      </c>
      <c r="W272" s="161">
        <v>796.16070000000002</v>
      </c>
      <c r="X272" s="161">
        <v>0</v>
      </c>
      <c r="Y272" s="161">
        <v>0</v>
      </c>
      <c r="Z272" s="161">
        <v>0</v>
      </c>
      <c r="AA272" s="161">
        <v>0</v>
      </c>
      <c r="AB272" s="161">
        <v>112</v>
      </c>
      <c r="AC272" s="161">
        <v>184.9956</v>
      </c>
      <c r="AD272" s="243">
        <v>0</v>
      </c>
      <c r="AE272" s="156">
        <f t="shared" si="164"/>
        <v>-146.94369999999981</v>
      </c>
      <c r="AF272" s="161">
        <f t="shared" si="164"/>
        <v>-146.13929999999993</v>
      </c>
      <c r="AG272" s="161">
        <f t="shared" si="164"/>
        <v>0</v>
      </c>
      <c r="AH272" s="161">
        <f t="shared" si="164"/>
        <v>0</v>
      </c>
      <c r="AI272" s="161">
        <f t="shared" si="164"/>
        <v>0</v>
      </c>
      <c r="AJ272" s="161">
        <f t="shared" si="164"/>
        <v>0</v>
      </c>
      <c r="AK272" s="161">
        <f t="shared" si="164"/>
        <v>0</v>
      </c>
      <c r="AL272" s="161">
        <f t="shared" si="164"/>
        <v>-0.80440000000001532</v>
      </c>
      <c r="AM272" s="162">
        <f t="shared" si="164"/>
        <v>0</v>
      </c>
      <c r="AN272" s="156">
        <f t="shared" si="165"/>
        <v>88.150657205064121</v>
      </c>
      <c r="AO272" s="161">
        <f t="shared" si="165"/>
        <v>84.491212989493803</v>
      </c>
      <c r="AP272" s="161">
        <f t="shared" si="165"/>
        <v>0</v>
      </c>
      <c r="AQ272" s="161">
        <f t="shared" si="165"/>
        <v>0</v>
      </c>
      <c r="AR272" s="161">
        <f t="shared" si="165"/>
        <v>0</v>
      </c>
      <c r="AS272" s="161">
        <f t="shared" si="165"/>
        <v>0</v>
      </c>
      <c r="AT272" s="161">
        <f t="shared" si="165"/>
        <v>100</v>
      </c>
      <c r="AU272" s="161">
        <f t="shared" si="165"/>
        <v>99.567061356297089</v>
      </c>
      <c r="AV272" s="162">
        <f t="shared" si="165"/>
        <v>0</v>
      </c>
      <c r="AW272" s="165"/>
      <c r="AX272" s="245"/>
      <c r="AY272" s="246"/>
    </row>
    <row r="273" spans="1:51" ht="12.75" customHeight="1" x14ac:dyDescent="0.25">
      <c r="A273" s="171">
        <v>1251</v>
      </c>
      <c r="B273" s="241">
        <v>265</v>
      </c>
      <c r="C273" s="242" t="s">
        <v>1502</v>
      </c>
      <c r="D273" s="156">
        <f t="shared" si="172"/>
        <v>791.7</v>
      </c>
      <c r="E273" s="161">
        <v>700.6</v>
      </c>
      <c r="F273" s="161">
        <v>0</v>
      </c>
      <c r="G273" s="161">
        <v>0</v>
      </c>
      <c r="H273" s="161">
        <v>0</v>
      </c>
      <c r="I273" s="161">
        <v>0</v>
      </c>
      <c r="J273" s="161">
        <v>0</v>
      </c>
      <c r="K273" s="161">
        <v>91.1</v>
      </c>
      <c r="L273" s="243">
        <v>0</v>
      </c>
      <c r="M273" s="172">
        <f t="shared" si="173"/>
        <v>791.7</v>
      </c>
      <c r="N273" s="161">
        <v>700.6</v>
      </c>
      <c r="O273" s="161">
        <v>0</v>
      </c>
      <c r="P273" s="161">
        <v>0</v>
      </c>
      <c r="Q273" s="161">
        <v>0</v>
      </c>
      <c r="R273" s="161">
        <v>0</v>
      </c>
      <c r="S273" s="161">
        <v>0</v>
      </c>
      <c r="T273" s="161">
        <v>91.1</v>
      </c>
      <c r="U273" s="243">
        <v>0</v>
      </c>
      <c r="V273" s="172">
        <f t="shared" si="174"/>
        <v>746.00260000000003</v>
      </c>
      <c r="W273" s="161">
        <v>654.90539999999999</v>
      </c>
      <c r="X273" s="161">
        <v>0</v>
      </c>
      <c r="Y273" s="161">
        <v>0</v>
      </c>
      <c r="Z273" s="161">
        <v>0</v>
      </c>
      <c r="AA273" s="161">
        <v>0</v>
      </c>
      <c r="AB273" s="161">
        <v>0</v>
      </c>
      <c r="AC273" s="161">
        <v>91.097200000000001</v>
      </c>
      <c r="AD273" s="243">
        <v>0</v>
      </c>
      <c r="AE273" s="156">
        <f t="shared" si="164"/>
        <v>-45.697400000000016</v>
      </c>
      <c r="AF273" s="161">
        <f t="shared" si="164"/>
        <v>-45.694600000000037</v>
      </c>
      <c r="AG273" s="161">
        <f t="shared" si="164"/>
        <v>0</v>
      </c>
      <c r="AH273" s="161">
        <f t="shared" si="164"/>
        <v>0</v>
      </c>
      <c r="AI273" s="161">
        <f t="shared" si="164"/>
        <v>0</v>
      </c>
      <c r="AJ273" s="161">
        <f t="shared" si="164"/>
        <v>0</v>
      </c>
      <c r="AK273" s="161">
        <f t="shared" si="164"/>
        <v>0</v>
      </c>
      <c r="AL273" s="161">
        <f t="shared" si="164"/>
        <v>-2.7999999999934744E-3</v>
      </c>
      <c r="AM273" s="162">
        <f t="shared" si="164"/>
        <v>0</v>
      </c>
      <c r="AN273" s="156">
        <f t="shared" si="165"/>
        <v>94.227939876215743</v>
      </c>
      <c r="AO273" s="161">
        <f t="shared" si="165"/>
        <v>93.477790465315437</v>
      </c>
      <c r="AP273" s="161">
        <f t="shared" si="165"/>
        <v>0</v>
      </c>
      <c r="AQ273" s="161">
        <f t="shared" si="165"/>
        <v>0</v>
      </c>
      <c r="AR273" s="161">
        <f t="shared" si="165"/>
        <v>0</v>
      </c>
      <c r="AS273" s="161">
        <f t="shared" si="165"/>
        <v>0</v>
      </c>
      <c r="AT273" s="161">
        <f t="shared" si="165"/>
        <v>0</v>
      </c>
      <c r="AU273" s="161">
        <f t="shared" si="165"/>
        <v>99.996926454445671</v>
      </c>
      <c r="AV273" s="162">
        <f t="shared" si="165"/>
        <v>0</v>
      </c>
      <c r="AW273" s="165"/>
      <c r="AX273" s="245"/>
      <c r="AY273" s="246"/>
    </row>
    <row r="274" spans="1:51" ht="12.75" customHeight="1" x14ac:dyDescent="0.25">
      <c r="A274" s="171">
        <v>1252</v>
      </c>
      <c r="B274" s="241">
        <v>266</v>
      </c>
      <c r="C274" s="242" t="s">
        <v>1503</v>
      </c>
      <c r="D274" s="156">
        <f t="shared" si="172"/>
        <v>1569.8</v>
      </c>
      <c r="E274" s="161">
        <v>1357.3</v>
      </c>
      <c r="F274" s="161">
        <v>0</v>
      </c>
      <c r="G274" s="161">
        <v>0</v>
      </c>
      <c r="H274" s="161">
        <v>0</v>
      </c>
      <c r="I274" s="161">
        <v>0</v>
      </c>
      <c r="J274" s="161">
        <v>0</v>
      </c>
      <c r="K274" s="161">
        <v>212.5</v>
      </c>
      <c r="L274" s="243">
        <v>0</v>
      </c>
      <c r="M274" s="172">
        <f t="shared" si="173"/>
        <v>1625.2</v>
      </c>
      <c r="N274" s="161">
        <v>1412.7</v>
      </c>
      <c r="O274" s="161">
        <v>0</v>
      </c>
      <c r="P274" s="161">
        <v>0</v>
      </c>
      <c r="Q274" s="161">
        <v>0</v>
      </c>
      <c r="R274" s="161">
        <v>0</v>
      </c>
      <c r="S274" s="161">
        <v>0</v>
      </c>
      <c r="T274" s="161">
        <v>212.5</v>
      </c>
      <c r="U274" s="243">
        <v>0</v>
      </c>
      <c r="V274" s="172">
        <f t="shared" si="174"/>
        <v>1593.2747999999999</v>
      </c>
      <c r="W274" s="161">
        <v>1380.7747999999999</v>
      </c>
      <c r="X274" s="161">
        <v>0</v>
      </c>
      <c r="Y274" s="161">
        <v>0</v>
      </c>
      <c r="Z274" s="161">
        <v>0</v>
      </c>
      <c r="AA274" s="161">
        <v>0</v>
      </c>
      <c r="AB274" s="161">
        <v>0</v>
      </c>
      <c r="AC274" s="161">
        <v>212.5</v>
      </c>
      <c r="AD274" s="243">
        <v>0</v>
      </c>
      <c r="AE274" s="156">
        <f t="shared" si="164"/>
        <v>-31.925200000000132</v>
      </c>
      <c r="AF274" s="161">
        <f t="shared" si="164"/>
        <v>-31.925200000000132</v>
      </c>
      <c r="AG274" s="161">
        <f t="shared" si="164"/>
        <v>0</v>
      </c>
      <c r="AH274" s="161">
        <f t="shared" si="164"/>
        <v>0</v>
      </c>
      <c r="AI274" s="161">
        <f t="shared" si="164"/>
        <v>0</v>
      </c>
      <c r="AJ274" s="161">
        <f t="shared" si="164"/>
        <v>0</v>
      </c>
      <c r="AK274" s="161">
        <f t="shared" si="164"/>
        <v>0</v>
      </c>
      <c r="AL274" s="161">
        <f t="shared" si="164"/>
        <v>0</v>
      </c>
      <c r="AM274" s="162">
        <f t="shared" si="164"/>
        <v>0</v>
      </c>
      <c r="AN274" s="156">
        <f t="shared" si="165"/>
        <v>98.035614078267287</v>
      </c>
      <c r="AO274" s="161">
        <f t="shared" si="165"/>
        <v>97.740128831315914</v>
      </c>
      <c r="AP274" s="161">
        <f t="shared" si="165"/>
        <v>0</v>
      </c>
      <c r="AQ274" s="161">
        <f t="shared" si="165"/>
        <v>0</v>
      </c>
      <c r="AR274" s="161">
        <f t="shared" si="165"/>
        <v>0</v>
      </c>
      <c r="AS274" s="161">
        <f t="shared" si="165"/>
        <v>0</v>
      </c>
      <c r="AT274" s="161">
        <f t="shared" si="165"/>
        <v>0</v>
      </c>
      <c r="AU274" s="161">
        <f t="shared" si="165"/>
        <v>100</v>
      </c>
      <c r="AV274" s="162">
        <f t="shared" si="165"/>
        <v>0</v>
      </c>
      <c r="AW274" s="165"/>
      <c r="AX274" s="245"/>
      <c r="AY274" s="246"/>
    </row>
    <row r="275" spans="1:51" ht="12.75" customHeight="1" x14ac:dyDescent="0.25">
      <c r="A275" s="171">
        <v>1253</v>
      </c>
      <c r="B275" s="241">
        <v>267</v>
      </c>
      <c r="C275" s="242" t="s">
        <v>1504</v>
      </c>
      <c r="D275" s="156">
        <f t="shared" si="172"/>
        <v>1502.7</v>
      </c>
      <c r="E275" s="161">
        <v>1171</v>
      </c>
      <c r="F275" s="161">
        <v>0</v>
      </c>
      <c r="G275" s="161">
        <v>0</v>
      </c>
      <c r="H275" s="161">
        <v>0</v>
      </c>
      <c r="I275" s="161">
        <v>0</v>
      </c>
      <c r="J275" s="161">
        <v>112</v>
      </c>
      <c r="K275" s="161">
        <v>219.7</v>
      </c>
      <c r="L275" s="243">
        <v>0</v>
      </c>
      <c r="M275" s="172">
        <f t="shared" si="173"/>
        <v>1502.7</v>
      </c>
      <c r="N275" s="161">
        <v>1171</v>
      </c>
      <c r="O275" s="161">
        <v>0</v>
      </c>
      <c r="P275" s="161">
        <v>0</v>
      </c>
      <c r="Q275" s="161">
        <v>0</v>
      </c>
      <c r="R275" s="161">
        <v>0</v>
      </c>
      <c r="S275" s="161">
        <v>112</v>
      </c>
      <c r="T275" s="161">
        <v>219.7</v>
      </c>
      <c r="U275" s="243">
        <v>0</v>
      </c>
      <c r="V275" s="172">
        <f t="shared" si="174"/>
        <v>1467.6777999999999</v>
      </c>
      <c r="W275" s="161">
        <v>1137.3207</v>
      </c>
      <c r="X275" s="161">
        <v>0</v>
      </c>
      <c r="Y275" s="161">
        <v>0</v>
      </c>
      <c r="Z275" s="161">
        <v>0</v>
      </c>
      <c r="AA275" s="161">
        <v>0</v>
      </c>
      <c r="AB275" s="161">
        <v>111.99679999999999</v>
      </c>
      <c r="AC275" s="161">
        <v>218.3603</v>
      </c>
      <c r="AD275" s="243">
        <v>0</v>
      </c>
      <c r="AE275" s="156">
        <f t="shared" si="164"/>
        <v>-35.022200000000112</v>
      </c>
      <c r="AF275" s="161">
        <f t="shared" si="164"/>
        <v>-33.679300000000012</v>
      </c>
      <c r="AG275" s="161">
        <f t="shared" si="164"/>
        <v>0</v>
      </c>
      <c r="AH275" s="161">
        <f t="shared" si="164"/>
        <v>0</v>
      </c>
      <c r="AI275" s="161">
        <f t="shared" si="164"/>
        <v>0</v>
      </c>
      <c r="AJ275" s="161">
        <f t="shared" si="164"/>
        <v>0</v>
      </c>
      <c r="AK275" s="161">
        <f t="shared" si="164"/>
        <v>-3.200000000006753E-3</v>
      </c>
      <c r="AL275" s="161">
        <f t="shared" si="164"/>
        <v>-1.3396999999999935</v>
      </c>
      <c r="AM275" s="162">
        <f t="shared" si="164"/>
        <v>0</v>
      </c>
      <c r="AN275" s="156">
        <f t="shared" si="165"/>
        <v>97.66938177946362</v>
      </c>
      <c r="AO275" s="161">
        <f t="shared" si="165"/>
        <v>97.123885567890682</v>
      </c>
      <c r="AP275" s="161">
        <f t="shared" si="165"/>
        <v>0</v>
      </c>
      <c r="AQ275" s="161">
        <f t="shared" si="165"/>
        <v>0</v>
      </c>
      <c r="AR275" s="161">
        <f t="shared" si="165"/>
        <v>0</v>
      </c>
      <c r="AS275" s="161">
        <f t="shared" si="165"/>
        <v>0</v>
      </c>
      <c r="AT275" s="161">
        <f t="shared" si="165"/>
        <v>99.997142857142848</v>
      </c>
      <c r="AU275" s="161">
        <f t="shared" si="165"/>
        <v>99.390213928083753</v>
      </c>
      <c r="AV275" s="162">
        <f t="shared" si="165"/>
        <v>0</v>
      </c>
      <c r="AW275" s="165"/>
      <c r="AX275" s="245"/>
      <c r="AY275" s="246"/>
    </row>
    <row r="276" spans="1:51" ht="12.75" customHeight="1" x14ac:dyDescent="0.25">
      <c r="A276" s="171">
        <v>1254</v>
      </c>
      <c r="B276" s="241">
        <v>268</v>
      </c>
      <c r="C276" s="242" t="s">
        <v>1505</v>
      </c>
      <c r="D276" s="156">
        <f t="shared" si="172"/>
        <v>2057.6999999999998</v>
      </c>
      <c r="E276" s="161">
        <v>1529.7</v>
      </c>
      <c r="F276" s="161">
        <v>0</v>
      </c>
      <c r="G276" s="161">
        <v>0</v>
      </c>
      <c r="H276" s="161">
        <v>0</v>
      </c>
      <c r="I276" s="161">
        <v>0</v>
      </c>
      <c r="J276" s="161">
        <v>150</v>
      </c>
      <c r="K276" s="161">
        <v>378</v>
      </c>
      <c r="L276" s="243">
        <v>0</v>
      </c>
      <c r="M276" s="172">
        <f t="shared" si="173"/>
        <v>2057.6999999999998</v>
      </c>
      <c r="N276" s="161">
        <v>1529.7</v>
      </c>
      <c r="O276" s="161">
        <v>0</v>
      </c>
      <c r="P276" s="161">
        <v>0</v>
      </c>
      <c r="Q276" s="161">
        <v>0</v>
      </c>
      <c r="R276" s="161">
        <v>0</v>
      </c>
      <c r="S276" s="161">
        <v>150</v>
      </c>
      <c r="T276" s="161">
        <v>378</v>
      </c>
      <c r="U276" s="243">
        <v>0</v>
      </c>
      <c r="V276" s="172">
        <f t="shared" si="174"/>
        <v>2055.7489999999998</v>
      </c>
      <c r="W276" s="161">
        <v>1528.1667</v>
      </c>
      <c r="X276" s="161">
        <v>0</v>
      </c>
      <c r="Y276" s="161">
        <v>0</v>
      </c>
      <c r="Z276" s="161">
        <v>0</v>
      </c>
      <c r="AA276" s="161">
        <v>0</v>
      </c>
      <c r="AB276" s="161">
        <v>150</v>
      </c>
      <c r="AC276" s="161">
        <v>377.58229999999998</v>
      </c>
      <c r="AD276" s="243">
        <v>0</v>
      </c>
      <c r="AE276" s="156">
        <f t="shared" si="164"/>
        <v>-1.9510000000000218</v>
      </c>
      <c r="AF276" s="161">
        <f t="shared" si="164"/>
        <v>-1.5333000000000538</v>
      </c>
      <c r="AG276" s="161">
        <f t="shared" si="164"/>
        <v>0</v>
      </c>
      <c r="AH276" s="161">
        <f t="shared" si="164"/>
        <v>0</v>
      </c>
      <c r="AI276" s="161">
        <f t="shared" si="164"/>
        <v>0</v>
      </c>
      <c r="AJ276" s="161">
        <f t="shared" si="164"/>
        <v>0</v>
      </c>
      <c r="AK276" s="161">
        <f t="shared" si="164"/>
        <v>0</v>
      </c>
      <c r="AL276" s="161">
        <f t="shared" si="164"/>
        <v>-0.41770000000002483</v>
      </c>
      <c r="AM276" s="162">
        <f t="shared" si="164"/>
        <v>0</v>
      </c>
      <c r="AN276" s="156">
        <f t="shared" si="165"/>
        <v>99.90518540117607</v>
      </c>
      <c r="AO276" s="161">
        <f t="shared" si="165"/>
        <v>99.899764659737201</v>
      </c>
      <c r="AP276" s="161">
        <f t="shared" si="165"/>
        <v>0</v>
      </c>
      <c r="AQ276" s="161">
        <f t="shared" si="165"/>
        <v>0</v>
      </c>
      <c r="AR276" s="161">
        <f t="shared" si="165"/>
        <v>0</v>
      </c>
      <c r="AS276" s="161">
        <f t="shared" si="165"/>
        <v>0</v>
      </c>
      <c r="AT276" s="161">
        <f t="shared" si="165"/>
        <v>100</v>
      </c>
      <c r="AU276" s="161">
        <f t="shared" si="165"/>
        <v>99.889497354497351</v>
      </c>
      <c r="AV276" s="162">
        <f t="shared" si="165"/>
        <v>0</v>
      </c>
      <c r="AW276" s="165"/>
      <c r="AX276" s="245"/>
      <c r="AY276" s="246"/>
    </row>
    <row r="277" spans="1:51" ht="12.75" customHeight="1" x14ac:dyDescent="0.25">
      <c r="A277" s="171">
        <v>1256</v>
      </c>
      <c r="B277" s="241">
        <v>269</v>
      </c>
      <c r="C277" s="242" t="s">
        <v>1506</v>
      </c>
      <c r="D277" s="156">
        <f t="shared" si="172"/>
        <v>1921.8</v>
      </c>
      <c r="E277" s="161">
        <v>1595.1</v>
      </c>
      <c r="F277" s="161">
        <v>0</v>
      </c>
      <c r="G277" s="161">
        <v>0</v>
      </c>
      <c r="H277" s="161">
        <v>0</v>
      </c>
      <c r="I277" s="161">
        <v>0</v>
      </c>
      <c r="J277" s="161">
        <v>150</v>
      </c>
      <c r="K277" s="161">
        <v>176.7</v>
      </c>
      <c r="L277" s="243">
        <v>0</v>
      </c>
      <c r="M277" s="172">
        <f t="shared" si="173"/>
        <v>1921.8</v>
      </c>
      <c r="N277" s="161">
        <v>1595.1</v>
      </c>
      <c r="O277" s="161">
        <v>0</v>
      </c>
      <c r="P277" s="161">
        <v>0</v>
      </c>
      <c r="Q277" s="161">
        <v>0</v>
      </c>
      <c r="R277" s="161">
        <v>0</v>
      </c>
      <c r="S277" s="161">
        <v>150</v>
      </c>
      <c r="T277" s="161">
        <v>176.7</v>
      </c>
      <c r="U277" s="243">
        <v>0</v>
      </c>
      <c r="V277" s="172">
        <f t="shared" si="174"/>
        <v>1832.337</v>
      </c>
      <c r="W277" s="161">
        <v>1507.1017999999999</v>
      </c>
      <c r="X277" s="161">
        <v>0</v>
      </c>
      <c r="Y277" s="161">
        <v>0</v>
      </c>
      <c r="Z277" s="161">
        <v>0</v>
      </c>
      <c r="AA277" s="161">
        <v>0</v>
      </c>
      <c r="AB277" s="161">
        <v>148.5352</v>
      </c>
      <c r="AC277" s="161">
        <v>176.7</v>
      </c>
      <c r="AD277" s="243">
        <v>0</v>
      </c>
      <c r="AE277" s="156">
        <f t="shared" si="164"/>
        <v>-89.462999999999965</v>
      </c>
      <c r="AF277" s="161">
        <f t="shared" si="164"/>
        <v>-87.998199999999997</v>
      </c>
      <c r="AG277" s="161">
        <f t="shared" si="164"/>
        <v>0</v>
      </c>
      <c r="AH277" s="161">
        <f t="shared" si="164"/>
        <v>0</v>
      </c>
      <c r="AI277" s="161">
        <f t="shared" si="164"/>
        <v>0</v>
      </c>
      <c r="AJ277" s="161">
        <f t="shared" si="164"/>
        <v>0</v>
      </c>
      <c r="AK277" s="161">
        <f t="shared" si="164"/>
        <v>-1.4647999999999968</v>
      </c>
      <c r="AL277" s="161">
        <f t="shared" si="164"/>
        <v>0</v>
      </c>
      <c r="AM277" s="162">
        <f t="shared" si="164"/>
        <v>0</v>
      </c>
      <c r="AN277" s="156">
        <f t="shared" si="165"/>
        <v>95.34483296909147</v>
      </c>
      <c r="AO277" s="161">
        <f t="shared" si="165"/>
        <v>94.483217353143999</v>
      </c>
      <c r="AP277" s="161">
        <f t="shared" si="165"/>
        <v>0</v>
      </c>
      <c r="AQ277" s="161">
        <f t="shared" si="165"/>
        <v>0</v>
      </c>
      <c r="AR277" s="161">
        <f t="shared" si="165"/>
        <v>0</v>
      </c>
      <c r="AS277" s="161">
        <f t="shared" si="165"/>
        <v>0</v>
      </c>
      <c r="AT277" s="161">
        <f t="shared" si="165"/>
        <v>99.023466666666664</v>
      </c>
      <c r="AU277" s="161">
        <f t="shared" si="165"/>
        <v>100</v>
      </c>
      <c r="AV277" s="162">
        <f t="shared" si="165"/>
        <v>0</v>
      </c>
      <c r="AW277" s="165"/>
      <c r="AX277" s="245"/>
      <c r="AY277" s="246"/>
    </row>
    <row r="278" spans="1:51" ht="12.75" customHeight="1" x14ac:dyDescent="0.25">
      <c r="A278" s="171">
        <v>1257</v>
      </c>
      <c r="B278" s="241">
        <v>270</v>
      </c>
      <c r="C278" s="242" t="s">
        <v>1507</v>
      </c>
      <c r="D278" s="156">
        <f t="shared" si="172"/>
        <v>2065.6999999999998</v>
      </c>
      <c r="E278" s="161">
        <v>1792.5</v>
      </c>
      <c r="F278" s="161">
        <v>0</v>
      </c>
      <c r="G278" s="161">
        <v>0</v>
      </c>
      <c r="H278" s="161">
        <v>0</v>
      </c>
      <c r="I278" s="161">
        <v>0</v>
      </c>
      <c r="J278" s="161">
        <v>0</v>
      </c>
      <c r="K278" s="161">
        <v>273.2</v>
      </c>
      <c r="L278" s="243">
        <v>0</v>
      </c>
      <c r="M278" s="172">
        <f t="shared" si="173"/>
        <v>2065.6999999999998</v>
      </c>
      <c r="N278" s="161">
        <v>1792.5</v>
      </c>
      <c r="O278" s="161">
        <v>0</v>
      </c>
      <c r="P278" s="161">
        <v>0</v>
      </c>
      <c r="Q278" s="161">
        <v>0</v>
      </c>
      <c r="R278" s="161">
        <v>0</v>
      </c>
      <c r="S278" s="161">
        <v>0</v>
      </c>
      <c r="T278" s="161">
        <v>273.2</v>
      </c>
      <c r="U278" s="243">
        <v>0</v>
      </c>
      <c r="V278" s="172">
        <f t="shared" si="174"/>
        <v>2065.6999999999998</v>
      </c>
      <c r="W278" s="161">
        <v>1792.5</v>
      </c>
      <c r="X278" s="161">
        <v>0</v>
      </c>
      <c r="Y278" s="161">
        <v>0</v>
      </c>
      <c r="Z278" s="161">
        <v>0</v>
      </c>
      <c r="AA278" s="161">
        <v>0</v>
      </c>
      <c r="AB278" s="161">
        <v>0</v>
      </c>
      <c r="AC278" s="161">
        <v>273.2</v>
      </c>
      <c r="AD278" s="243">
        <v>0</v>
      </c>
      <c r="AE278" s="156">
        <f t="shared" si="164"/>
        <v>0</v>
      </c>
      <c r="AF278" s="161">
        <f t="shared" si="164"/>
        <v>0</v>
      </c>
      <c r="AG278" s="161">
        <f t="shared" si="164"/>
        <v>0</v>
      </c>
      <c r="AH278" s="161">
        <f t="shared" si="164"/>
        <v>0</v>
      </c>
      <c r="AI278" s="161">
        <f t="shared" si="164"/>
        <v>0</v>
      </c>
      <c r="AJ278" s="161">
        <f t="shared" si="164"/>
        <v>0</v>
      </c>
      <c r="AK278" s="161">
        <f t="shared" si="164"/>
        <v>0</v>
      </c>
      <c r="AL278" s="161">
        <f t="shared" si="164"/>
        <v>0</v>
      </c>
      <c r="AM278" s="162">
        <f t="shared" si="164"/>
        <v>0</v>
      </c>
      <c r="AN278" s="156">
        <f t="shared" si="165"/>
        <v>100</v>
      </c>
      <c r="AO278" s="161">
        <f t="shared" si="165"/>
        <v>100</v>
      </c>
      <c r="AP278" s="161">
        <f t="shared" si="165"/>
        <v>0</v>
      </c>
      <c r="AQ278" s="161">
        <f t="shared" si="165"/>
        <v>0</v>
      </c>
      <c r="AR278" s="161">
        <f t="shared" si="165"/>
        <v>0</v>
      </c>
      <c r="AS278" s="161">
        <f t="shared" si="165"/>
        <v>0</v>
      </c>
      <c r="AT278" s="161">
        <f t="shared" si="165"/>
        <v>0</v>
      </c>
      <c r="AU278" s="161">
        <f t="shared" si="165"/>
        <v>100</v>
      </c>
      <c r="AV278" s="162">
        <f t="shared" si="165"/>
        <v>0</v>
      </c>
      <c r="AW278" s="165"/>
      <c r="AX278" s="245"/>
      <c r="AY278" s="246"/>
    </row>
    <row r="279" spans="1:51" ht="12.75" customHeight="1" x14ac:dyDescent="0.25">
      <c r="A279" s="171">
        <v>1258</v>
      </c>
      <c r="B279" s="241">
        <v>271</v>
      </c>
      <c r="C279" s="242" t="s">
        <v>1508</v>
      </c>
      <c r="D279" s="156">
        <f t="shared" si="172"/>
        <v>1645.2</v>
      </c>
      <c r="E279" s="161">
        <v>1413.4</v>
      </c>
      <c r="F279" s="161">
        <v>0</v>
      </c>
      <c r="G279" s="161">
        <v>0</v>
      </c>
      <c r="H279" s="161">
        <v>0</v>
      </c>
      <c r="I279" s="161">
        <v>0</v>
      </c>
      <c r="J279" s="161">
        <v>0</v>
      </c>
      <c r="K279" s="161">
        <v>231.8</v>
      </c>
      <c r="L279" s="243">
        <v>0</v>
      </c>
      <c r="M279" s="172">
        <f t="shared" si="173"/>
        <v>1645.2</v>
      </c>
      <c r="N279" s="161">
        <v>1413.4</v>
      </c>
      <c r="O279" s="161">
        <v>0</v>
      </c>
      <c r="P279" s="161">
        <v>0</v>
      </c>
      <c r="Q279" s="161">
        <v>0</v>
      </c>
      <c r="R279" s="161">
        <v>0</v>
      </c>
      <c r="S279" s="161">
        <v>0</v>
      </c>
      <c r="T279" s="161">
        <v>231.8</v>
      </c>
      <c r="U279" s="243">
        <v>0</v>
      </c>
      <c r="V279" s="172">
        <f t="shared" si="174"/>
        <v>1419.8482999999999</v>
      </c>
      <c r="W279" s="161">
        <v>1188.0482999999999</v>
      </c>
      <c r="X279" s="161">
        <v>0</v>
      </c>
      <c r="Y279" s="161">
        <v>0</v>
      </c>
      <c r="Z279" s="161">
        <v>0</v>
      </c>
      <c r="AA279" s="161">
        <v>0</v>
      </c>
      <c r="AB279" s="161">
        <v>0</v>
      </c>
      <c r="AC279" s="161">
        <v>231.8</v>
      </c>
      <c r="AD279" s="243">
        <v>0</v>
      </c>
      <c r="AE279" s="156">
        <f t="shared" si="164"/>
        <v>-225.35170000000016</v>
      </c>
      <c r="AF279" s="161">
        <f t="shared" si="164"/>
        <v>-225.35170000000016</v>
      </c>
      <c r="AG279" s="161">
        <f t="shared" si="164"/>
        <v>0</v>
      </c>
      <c r="AH279" s="161">
        <f t="shared" si="164"/>
        <v>0</v>
      </c>
      <c r="AI279" s="161">
        <f t="shared" si="164"/>
        <v>0</v>
      </c>
      <c r="AJ279" s="161">
        <f t="shared" si="164"/>
        <v>0</v>
      </c>
      <c r="AK279" s="161">
        <f t="shared" si="164"/>
        <v>0</v>
      </c>
      <c r="AL279" s="161">
        <f t="shared" si="164"/>
        <v>0</v>
      </c>
      <c r="AM279" s="162">
        <f t="shared" si="164"/>
        <v>0</v>
      </c>
      <c r="AN279" s="156">
        <f t="shared" si="165"/>
        <v>86.302473863360063</v>
      </c>
      <c r="AO279" s="161">
        <f t="shared" si="165"/>
        <v>84.0560563180982</v>
      </c>
      <c r="AP279" s="161">
        <f t="shared" si="165"/>
        <v>0</v>
      </c>
      <c r="AQ279" s="161">
        <f t="shared" si="165"/>
        <v>0</v>
      </c>
      <c r="AR279" s="161">
        <f t="shared" si="165"/>
        <v>0</v>
      </c>
      <c r="AS279" s="161">
        <f t="shared" si="165"/>
        <v>0</v>
      </c>
      <c r="AT279" s="161">
        <f t="shared" si="165"/>
        <v>0</v>
      </c>
      <c r="AU279" s="161">
        <f t="shared" si="165"/>
        <v>100</v>
      </c>
      <c r="AV279" s="162">
        <f t="shared" si="165"/>
        <v>0</v>
      </c>
      <c r="AW279" s="165"/>
      <c r="AX279" s="245"/>
      <c r="AY279" s="246"/>
    </row>
    <row r="280" spans="1:51" ht="12.75" customHeight="1" x14ac:dyDescent="0.25">
      <c r="A280" s="171">
        <v>1259</v>
      </c>
      <c r="B280" s="241">
        <v>272</v>
      </c>
      <c r="C280" s="242" t="s">
        <v>1509</v>
      </c>
      <c r="D280" s="156">
        <f t="shared" si="172"/>
        <v>3324.9</v>
      </c>
      <c r="E280" s="161">
        <v>2908.6</v>
      </c>
      <c r="F280" s="161">
        <v>0</v>
      </c>
      <c r="G280" s="161">
        <v>0</v>
      </c>
      <c r="H280" s="161">
        <v>0</v>
      </c>
      <c r="I280" s="161">
        <v>0</v>
      </c>
      <c r="J280" s="161">
        <v>0</v>
      </c>
      <c r="K280" s="161">
        <v>416.3</v>
      </c>
      <c r="L280" s="243">
        <v>0</v>
      </c>
      <c r="M280" s="172">
        <f t="shared" si="173"/>
        <v>3324.9</v>
      </c>
      <c r="N280" s="161">
        <v>2908.6</v>
      </c>
      <c r="O280" s="161">
        <v>0</v>
      </c>
      <c r="P280" s="161">
        <v>0</v>
      </c>
      <c r="Q280" s="161">
        <v>0</v>
      </c>
      <c r="R280" s="161">
        <v>0</v>
      </c>
      <c r="S280" s="161">
        <v>0</v>
      </c>
      <c r="T280" s="161">
        <v>416.3</v>
      </c>
      <c r="U280" s="243">
        <v>0</v>
      </c>
      <c r="V280" s="172">
        <f t="shared" si="174"/>
        <v>3324.8912</v>
      </c>
      <c r="W280" s="161">
        <v>2908.6</v>
      </c>
      <c r="X280" s="161">
        <v>0</v>
      </c>
      <c r="Y280" s="161">
        <v>0</v>
      </c>
      <c r="Z280" s="161">
        <v>0</v>
      </c>
      <c r="AA280" s="161">
        <v>0</v>
      </c>
      <c r="AB280" s="161">
        <v>0</v>
      </c>
      <c r="AC280" s="161">
        <v>416.2912</v>
      </c>
      <c r="AD280" s="243">
        <v>0</v>
      </c>
      <c r="AE280" s="156">
        <f t="shared" si="164"/>
        <v>-8.800000000064756E-3</v>
      </c>
      <c r="AF280" s="161">
        <f t="shared" si="164"/>
        <v>0</v>
      </c>
      <c r="AG280" s="161">
        <f t="shared" si="164"/>
        <v>0</v>
      </c>
      <c r="AH280" s="161">
        <f t="shared" si="164"/>
        <v>0</v>
      </c>
      <c r="AI280" s="161">
        <f t="shared" si="164"/>
        <v>0</v>
      </c>
      <c r="AJ280" s="161">
        <f t="shared" si="164"/>
        <v>0</v>
      </c>
      <c r="AK280" s="161">
        <f t="shared" si="164"/>
        <v>0</v>
      </c>
      <c r="AL280" s="161">
        <f t="shared" si="164"/>
        <v>-8.8000000000079126E-3</v>
      </c>
      <c r="AM280" s="162">
        <f t="shared" si="164"/>
        <v>0</v>
      </c>
      <c r="AN280" s="156">
        <f t="shared" si="165"/>
        <v>99.999735330385874</v>
      </c>
      <c r="AO280" s="161">
        <f t="shared" si="165"/>
        <v>100</v>
      </c>
      <c r="AP280" s="161">
        <f t="shared" si="165"/>
        <v>0</v>
      </c>
      <c r="AQ280" s="161">
        <f t="shared" si="165"/>
        <v>0</v>
      </c>
      <c r="AR280" s="161">
        <f t="shared" si="165"/>
        <v>0</v>
      </c>
      <c r="AS280" s="161">
        <f t="shared" si="165"/>
        <v>0</v>
      </c>
      <c r="AT280" s="161">
        <f t="shared" si="165"/>
        <v>0</v>
      </c>
      <c r="AU280" s="161">
        <f t="shared" si="165"/>
        <v>99.997886139803029</v>
      </c>
      <c r="AV280" s="162">
        <f t="shared" si="165"/>
        <v>0</v>
      </c>
      <c r="AW280" s="165"/>
      <c r="AX280" s="245"/>
      <c r="AY280" s="246"/>
    </row>
    <row r="281" spans="1:51" ht="12.75" customHeight="1" x14ac:dyDescent="0.25">
      <c r="A281" s="171">
        <v>1260</v>
      </c>
      <c r="B281" s="241">
        <v>273</v>
      </c>
      <c r="C281" s="242" t="s">
        <v>1510</v>
      </c>
      <c r="D281" s="156">
        <f t="shared" si="172"/>
        <v>626.5</v>
      </c>
      <c r="E281" s="161">
        <v>533</v>
      </c>
      <c r="F281" s="161">
        <v>0</v>
      </c>
      <c r="G281" s="161">
        <v>0</v>
      </c>
      <c r="H281" s="161">
        <v>0</v>
      </c>
      <c r="I281" s="161">
        <v>0</v>
      </c>
      <c r="J281" s="161">
        <v>0</v>
      </c>
      <c r="K281" s="161">
        <v>93.5</v>
      </c>
      <c r="L281" s="243">
        <v>0</v>
      </c>
      <c r="M281" s="172">
        <f t="shared" si="173"/>
        <v>626.5</v>
      </c>
      <c r="N281" s="161">
        <v>533</v>
      </c>
      <c r="O281" s="161">
        <v>0</v>
      </c>
      <c r="P281" s="161">
        <v>0</v>
      </c>
      <c r="Q281" s="161">
        <v>0</v>
      </c>
      <c r="R281" s="161">
        <v>0</v>
      </c>
      <c r="S281" s="161">
        <v>0</v>
      </c>
      <c r="T281" s="161">
        <v>93.5</v>
      </c>
      <c r="U281" s="243">
        <v>0</v>
      </c>
      <c r="V281" s="172">
        <f t="shared" si="174"/>
        <v>599.5557</v>
      </c>
      <c r="W281" s="161">
        <v>506.0557</v>
      </c>
      <c r="X281" s="161">
        <v>0</v>
      </c>
      <c r="Y281" s="161">
        <v>0</v>
      </c>
      <c r="Z281" s="161">
        <v>0</v>
      </c>
      <c r="AA281" s="161">
        <v>0</v>
      </c>
      <c r="AB281" s="161">
        <v>0</v>
      </c>
      <c r="AC281" s="161">
        <v>93.5</v>
      </c>
      <c r="AD281" s="243">
        <v>0</v>
      </c>
      <c r="AE281" s="156">
        <f t="shared" si="164"/>
        <v>-26.944299999999998</v>
      </c>
      <c r="AF281" s="161">
        <f t="shared" si="164"/>
        <v>-26.944299999999998</v>
      </c>
      <c r="AG281" s="161">
        <f t="shared" si="164"/>
        <v>0</v>
      </c>
      <c r="AH281" s="161">
        <f t="shared" si="164"/>
        <v>0</v>
      </c>
      <c r="AI281" s="161">
        <f t="shared" si="164"/>
        <v>0</v>
      </c>
      <c r="AJ281" s="161">
        <f t="shared" si="164"/>
        <v>0</v>
      </c>
      <c r="AK281" s="161">
        <f t="shared" si="164"/>
        <v>0</v>
      </c>
      <c r="AL281" s="161">
        <f t="shared" si="164"/>
        <v>0</v>
      </c>
      <c r="AM281" s="162">
        <f t="shared" si="164"/>
        <v>0</v>
      </c>
      <c r="AN281" s="156">
        <f t="shared" si="165"/>
        <v>95.69923383878691</v>
      </c>
      <c r="AO281" s="161">
        <f t="shared" si="165"/>
        <v>94.944784240150099</v>
      </c>
      <c r="AP281" s="161">
        <f t="shared" si="165"/>
        <v>0</v>
      </c>
      <c r="AQ281" s="161">
        <f t="shared" si="165"/>
        <v>0</v>
      </c>
      <c r="AR281" s="161">
        <f t="shared" si="165"/>
        <v>0</v>
      </c>
      <c r="AS281" s="161">
        <f t="shared" si="165"/>
        <v>0</v>
      </c>
      <c r="AT281" s="161">
        <f t="shared" si="165"/>
        <v>0</v>
      </c>
      <c r="AU281" s="161">
        <f t="shared" si="165"/>
        <v>100</v>
      </c>
      <c r="AV281" s="162">
        <f t="shared" si="165"/>
        <v>0</v>
      </c>
      <c r="AW281" s="165"/>
      <c r="AX281" s="245"/>
      <c r="AY281" s="246"/>
    </row>
    <row r="282" spans="1:51" ht="12.75" customHeight="1" x14ac:dyDescent="0.25">
      <c r="A282" s="171">
        <v>1261</v>
      </c>
      <c r="B282" s="241">
        <v>274</v>
      </c>
      <c r="C282" s="242" t="s">
        <v>1511</v>
      </c>
      <c r="D282" s="156">
        <f t="shared" si="172"/>
        <v>880.80000000000007</v>
      </c>
      <c r="E282" s="161">
        <v>682.2</v>
      </c>
      <c r="F282" s="161">
        <v>0</v>
      </c>
      <c r="G282" s="161">
        <v>0</v>
      </c>
      <c r="H282" s="161">
        <v>0</v>
      </c>
      <c r="I282" s="161">
        <v>0</v>
      </c>
      <c r="J282" s="161">
        <v>112</v>
      </c>
      <c r="K282" s="161">
        <v>86.6</v>
      </c>
      <c r="L282" s="243">
        <v>0</v>
      </c>
      <c r="M282" s="172">
        <f t="shared" si="173"/>
        <v>880.80000000000007</v>
      </c>
      <c r="N282" s="161">
        <v>682.2</v>
      </c>
      <c r="O282" s="161">
        <v>0</v>
      </c>
      <c r="P282" s="161">
        <v>0</v>
      </c>
      <c r="Q282" s="161">
        <v>0</v>
      </c>
      <c r="R282" s="161">
        <v>0</v>
      </c>
      <c r="S282" s="161">
        <v>112</v>
      </c>
      <c r="T282" s="161">
        <v>86.6</v>
      </c>
      <c r="U282" s="243">
        <v>0</v>
      </c>
      <c r="V282" s="172">
        <f t="shared" si="174"/>
        <v>680.92259999999999</v>
      </c>
      <c r="W282" s="161">
        <v>482.32260000000002</v>
      </c>
      <c r="X282" s="161">
        <v>0</v>
      </c>
      <c r="Y282" s="161">
        <v>0</v>
      </c>
      <c r="Z282" s="161">
        <v>0</v>
      </c>
      <c r="AA282" s="161">
        <v>0</v>
      </c>
      <c r="AB282" s="161">
        <v>112</v>
      </c>
      <c r="AC282" s="161">
        <v>86.6</v>
      </c>
      <c r="AD282" s="243">
        <v>0</v>
      </c>
      <c r="AE282" s="156">
        <f t="shared" si="164"/>
        <v>-199.87740000000008</v>
      </c>
      <c r="AF282" s="161">
        <f t="shared" si="164"/>
        <v>-199.87740000000002</v>
      </c>
      <c r="AG282" s="161">
        <f t="shared" si="164"/>
        <v>0</v>
      </c>
      <c r="AH282" s="161">
        <f t="shared" si="164"/>
        <v>0</v>
      </c>
      <c r="AI282" s="161">
        <f t="shared" si="164"/>
        <v>0</v>
      </c>
      <c r="AJ282" s="161">
        <f t="shared" si="164"/>
        <v>0</v>
      </c>
      <c r="AK282" s="161">
        <f t="shared" si="164"/>
        <v>0</v>
      </c>
      <c r="AL282" s="161">
        <f t="shared" si="164"/>
        <v>0</v>
      </c>
      <c r="AM282" s="162">
        <f t="shared" si="164"/>
        <v>0</v>
      </c>
      <c r="AN282" s="156">
        <f t="shared" si="165"/>
        <v>77.307288828337875</v>
      </c>
      <c r="AO282" s="161">
        <f t="shared" si="165"/>
        <v>70.701055408970973</v>
      </c>
      <c r="AP282" s="161">
        <f t="shared" si="165"/>
        <v>0</v>
      </c>
      <c r="AQ282" s="161">
        <f t="shared" si="165"/>
        <v>0</v>
      </c>
      <c r="AR282" s="161">
        <f t="shared" si="165"/>
        <v>0</v>
      </c>
      <c r="AS282" s="161">
        <f t="shared" si="165"/>
        <v>0</v>
      </c>
      <c r="AT282" s="161">
        <f t="shared" si="165"/>
        <v>100</v>
      </c>
      <c r="AU282" s="161">
        <f t="shared" si="165"/>
        <v>100</v>
      </c>
      <c r="AV282" s="162">
        <f t="shared" si="165"/>
        <v>0</v>
      </c>
      <c r="AW282" s="165"/>
      <c r="AX282" s="245"/>
      <c r="AY282" s="246"/>
    </row>
    <row r="283" spans="1:51" ht="12.75" customHeight="1" x14ac:dyDescent="0.25">
      <c r="A283" s="171">
        <v>1262</v>
      </c>
      <c r="B283" s="241">
        <v>275</v>
      </c>
      <c r="C283" s="242" t="s">
        <v>1512</v>
      </c>
      <c r="D283" s="156">
        <f t="shared" si="172"/>
        <v>998.2</v>
      </c>
      <c r="E283" s="161">
        <v>875</v>
      </c>
      <c r="F283" s="161">
        <v>0</v>
      </c>
      <c r="G283" s="161">
        <v>0</v>
      </c>
      <c r="H283" s="161">
        <v>0</v>
      </c>
      <c r="I283" s="161">
        <v>0</v>
      </c>
      <c r="J283" s="161">
        <v>0</v>
      </c>
      <c r="K283" s="161">
        <v>123.2</v>
      </c>
      <c r="L283" s="243">
        <v>0</v>
      </c>
      <c r="M283" s="172">
        <f t="shared" si="173"/>
        <v>998.2</v>
      </c>
      <c r="N283" s="161">
        <v>875</v>
      </c>
      <c r="O283" s="161">
        <v>0</v>
      </c>
      <c r="P283" s="161">
        <v>0</v>
      </c>
      <c r="Q283" s="161">
        <v>0</v>
      </c>
      <c r="R283" s="161">
        <v>0</v>
      </c>
      <c r="S283" s="161">
        <v>0</v>
      </c>
      <c r="T283" s="161">
        <v>123.2</v>
      </c>
      <c r="U283" s="243">
        <v>0</v>
      </c>
      <c r="V283" s="172">
        <f t="shared" si="174"/>
        <v>998.00279999999998</v>
      </c>
      <c r="W283" s="161">
        <v>875</v>
      </c>
      <c r="X283" s="161">
        <v>0</v>
      </c>
      <c r="Y283" s="161">
        <v>0</v>
      </c>
      <c r="Z283" s="161">
        <v>0</v>
      </c>
      <c r="AA283" s="161">
        <v>0</v>
      </c>
      <c r="AB283" s="161">
        <v>0</v>
      </c>
      <c r="AC283" s="161">
        <v>123.00279999999999</v>
      </c>
      <c r="AD283" s="243">
        <v>0</v>
      </c>
      <c r="AE283" s="156">
        <f t="shared" si="164"/>
        <v>-0.19720000000006621</v>
      </c>
      <c r="AF283" s="161">
        <f t="shared" si="164"/>
        <v>0</v>
      </c>
      <c r="AG283" s="161">
        <f t="shared" si="164"/>
        <v>0</v>
      </c>
      <c r="AH283" s="161">
        <f t="shared" si="164"/>
        <v>0</v>
      </c>
      <c r="AI283" s="161">
        <f t="shared" si="164"/>
        <v>0</v>
      </c>
      <c r="AJ283" s="161">
        <f t="shared" si="164"/>
        <v>0</v>
      </c>
      <c r="AK283" s="161">
        <f t="shared" si="164"/>
        <v>0</v>
      </c>
      <c r="AL283" s="161">
        <f t="shared" si="164"/>
        <v>-0.19720000000000937</v>
      </c>
      <c r="AM283" s="162">
        <f t="shared" si="164"/>
        <v>0</v>
      </c>
      <c r="AN283" s="156">
        <f t="shared" si="165"/>
        <v>99.980244439991978</v>
      </c>
      <c r="AO283" s="161">
        <f t="shared" si="165"/>
        <v>100</v>
      </c>
      <c r="AP283" s="161">
        <f t="shared" si="165"/>
        <v>0</v>
      </c>
      <c r="AQ283" s="161">
        <f t="shared" si="165"/>
        <v>0</v>
      </c>
      <c r="AR283" s="161">
        <f t="shared" si="165"/>
        <v>0</v>
      </c>
      <c r="AS283" s="161">
        <f t="shared" si="165"/>
        <v>0</v>
      </c>
      <c r="AT283" s="161">
        <f t="shared" si="165"/>
        <v>0</v>
      </c>
      <c r="AU283" s="161">
        <f t="shared" si="165"/>
        <v>99.839935064935062</v>
      </c>
      <c r="AV283" s="162">
        <f t="shared" si="165"/>
        <v>0</v>
      </c>
      <c r="AW283" s="165"/>
      <c r="AX283" s="245"/>
      <c r="AY283" s="246"/>
    </row>
    <row r="284" spans="1:51" ht="12.75" customHeight="1" x14ac:dyDescent="0.25">
      <c r="A284" s="171">
        <v>1263</v>
      </c>
      <c r="B284" s="241">
        <v>276</v>
      </c>
      <c r="C284" s="242" t="s">
        <v>1513</v>
      </c>
      <c r="D284" s="156">
        <f t="shared" si="172"/>
        <v>1090.7</v>
      </c>
      <c r="E284" s="161">
        <v>857.2</v>
      </c>
      <c r="F284" s="161">
        <v>0</v>
      </c>
      <c r="G284" s="161">
        <v>0</v>
      </c>
      <c r="H284" s="161">
        <v>0</v>
      </c>
      <c r="I284" s="161">
        <v>0</v>
      </c>
      <c r="J284" s="161">
        <v>150</v>
      </c>
      <c r="K284" s="161">
        <v>83.5</v>
      </c>
      <c r="L284" s="243">
        <v>0</v>
      </c>
      <c r="M284" s="172">
        <f t="shared" si="173"/>
        <v>1090.7</v>
      </c>
      <c r="N284" s="161">
        <v>857.2</v>
      </c>
      <c r="O284" s="161">
        <v>0</v>
      </c>
      <c r="P284" s="161">
        <v>0</v>
      </c>
      <c r="Q284" s="161">
        <v>0</v>
      </c>
      <c r="R284" s="161">
        <v>0</v>
      </c>
      <c r="S284" s="161">
        <v>150</v>
      </c>
      <c r="T284" s="161">
        <v>83.5</v>
      </c>
      <c r="U284" s="243">
        <v>0</v>
      </c>
      <c r="V284" s="172">
        <f t="shared" si="174"/>
        <v>952.62279999999998</v>
      </c>
      <c r="W284" s="161">
        <v>719.14480000000003</v>
      </c>
      <c r="X284" s="161">
        <v>0</v>
      </c>
      <c r="Y284" s="161">
        <v>0</v>
      </c>
      <c r="Z284" s="161">
        <v>0</v>
      </c>
      <c r="AA284" s="161">
        <v>0</v>
      </c>
      <c r="AB284" s="161">
        <v>150</v>
      </c>
      <c r="AC284" s="161">
        <v>83.477999999999994</v>
      </c>
      <c r="AD284" s="243">
        <v>0</v>
      </c>
      <c r="AE284" s="156">
        <f t="shared" si="164"/>
        <v>-138.07720000000006</v>
      </c>
      <c r="AF284" s="161">
        <f t="shared" si="164"/>
        <v>-138.05520000000001</v>
      </c>
      <c r="AG284" s="161">
        <f t="shared" si="164"/>
        <v>0</v>
      </c>
      <c r="AH284" s="161">
        <f t="shared" si="164"/>
        <v>0</v>
      </c>
      <c r="AI284" s="161">
        <f t="shared" si="164"/>
        <v>0</v>
      </c>
      <c r="AJ284" s="161">
        <f t="shared" si="164"/>
        <v>0</v>
      </c>
      <c r="AK284" s="161">
        <f t="shared" si="164"/>
        <v>0</v>
      </c>
      <c r="AL284" s="161">
        <f t="shared" si="164"/>
        <v>-2.2000000000005571E-2</v>
      </c>
      <c r="AM284" s="162">
        <f t="shared" si="164"/>
        <v>0</v>
      </c>
      <c r="AN284" s="156">
        <f t="shared" si="165"/>
        <v>87.340496928577977</v>
      </c>
      <c r="AO284" s="161">
        <f t="shared" si="165"/>
        <v>83.894633691087265</v>
      </c>
      <c r="AP284" s="161">
        <f t="shared" si="165"/>
        <v>0</v>
      </c>
      <c r="AQ284" s="161">
        <f t="shared" si="165"/>
        <v>0</v>
      </c>
      <c r="AR284" s="161">
        <f t="shared" si="165"/>
        <v>0</v>
      </c>
      <c r="AS284" s="161">
        <f t="shared" si="165"/>
        <v>0</v>
      </c>
      <c r="AT284" s="161">
        <f t="shared" si="165"/>
        <v>100</v>
      </c>
      <c r="AU284" s="161">
        <f t="shared" si="165"/>
        <v>99.973652694610777</v>
      </c>
      <c r="AV284" s="162">
        <f t="shared" si="165"/>
        <v>0</v>
      </c>
      <c r="AW284" s="165"/>
      <c r="AX284" s="245"/>
      <c r="AY284" s="246"/>
    </row>
    <row r="285" spans="1:51" ht="12.75" customHeight="1" x14ac:dyDescent="0.25">
      <c r="A285" s="158"/>
      <c r="B285" s="241">
        <v>277</v>
      </c>
      <c r="C285" s="242"/>
      <c r="D285" s="160"/>
      <c r="E285" s="161"/>
      <c r="F285" s="161"/>
      <c r="G285" s="161"/>
      <c r="H285" s="161"/>
      <c r="I285" s="161"/>
      <c r="J285" s="161"/>
      <c r="K285" s="161"/>
      <c r="L285" s="243">
        <v>0</v>
      </c>
      <c r="M285" s="244"/>
      <c r="N285" s="161">
        <v>0</v>
      </c>
      <c r="O285" s="161"/>
      <c r="P285" s="161">
        <v>0</v>
      </c>
      <c r="Q285" s="161"/>
      <c r="R285" s="161"/>
      <c r="S285" s="161"/>
      <c r="T285" s="161"/>
      <c r="U285" s="243">
        <v>0</v>
      </c>
      <c r="V285" s="244"/>
      <c r="W285" s="161">
        <v>0</v>
      </c>
      <c r="X285" s="161"/>
      <c r="Y285" s="161">
        <v>0</v>
      </c>
      <c r="Z285" s="161"/>
      <c r="AA285" s="161"/>
      <c r="AB285" s="161"/>
      <c r="AC285" s="161"/>
      <c r="AD285" s="243"/>
      <c r="AE285" s="160"/>
      <c r="AF285" s="161"/>
      <c r="AG285" s="161"/>
      <c r="AH285" s="161"/>
      <c r="AI285" s="161"/>
      <c r="AJ285" s="161"/>
      <c r="AK285" s="161"/>
      <c r="AL285" s="161"/>
      <c r="AM285" s="162"/>
      <c r="AN285" s="160"/>
      <c r="AO285" s="161"/>
      <c r="AP285" s="161"/>
      <c r="AQ285" s="161"/>
      <c r="AR285" s="161"/>
      <c r="AS285" s="161"/>
      <c r="AT285" s="161"/>
      <c r="AU285" s="161"/>
      <c r="AV285" s="162"/>
      <c r="AW285" s="165"/>
      <c r="AX285" s="245"/>
      <c r="AY285" s="246"/>
    </row>
    <row r="286" spans="1:51" ht="15.75" customHeight="1" x14ac:dyDescent="0.25">
      <c r="A286" s="158"/>
      <c r="B286" s="241">
        <v>278</v>
      </c>
      <c r="C286" s="239" t="s">
        <v>1514</v>
      </c>
      <c r="D286" s="156">
        <f>D287+D288</f>
        <v>244004</v>
      </c>
      <c r="E286" s="153">
        <f t="shared" ref="E286:L286" si="175">E287+E288</f>
        <v>208120.1</v>
      </c>
      <c r="F286" s="153">
        <f t="shared" si="175"/>
        <v>0</v>
      </c>
      <c r="G286" s="153">
        <f t="shared" si="175"/>
        <v>6505.6</v>
      </c>
      <c r="H286" s="153">
        <f t="shared" si="175"/>
        <v>4842.2</v>
      </c>
      <c r="I286" s="153">
        <f t="shared" si="175"/>
        <v>0</v>
      </c>
      <c r="J286" s="153">
        <f t="shared" si="175"/>
        <v>4927.1000000000004</v>
      </c>
      <c r="K286" s="153">
        <f t="shared" si="175"/>
        <v>18268.299999999996</v>
      </c>
      <c r="L286" s="240">
        <f t="shared" si="175"/>
        <v>1340.7</v>
      </c>
      <c r="M286" s="172">
        <f>M287+M288</f>
        <v>247081.4</v>
      </c>
      <c r="N286" s="153">
        <f t="shared" ref="N286:U286" si="176">N287+N288</f>
        <v>208379.5</v>
      </c>
      <c r="O286" s="153">
        <f t="shared" si="176"/>
        <v>0</v>
      </c>
      <c r="P286" s="153">
        <f t="shared" si="176"/>
        <v>6505.6</v>
      </c>
      <c r="Q286" s="153">
        <f t="shared" si="176"/>
        <v>4842.2</v>
      </c>
      <c r="R286" s="153">
        <f t="shared" si="176"/>
        <v>0</v>
      </c>
      <c r="S286" s="153">
        <f t="shared" si="176"/>
        <v>4927.1000000000004</v>
      </c>
      <c r="T286" s="153">
        <f t="shared" si="176"/>
        <v>18268.299999999996</v>
      </c>
      <c r="U286" s="240">
        <f t="shared" si="176"/>
        <v>4158.7</v>
      </c>
      <c r="V286" s="172">
        <f>V287+V288</f>
        <v>241440.7096</v>
      </c>
      <c r="W286" s="153">
        <f t="shared" ref="W286:AD286" si="177">W287+W288</f>
        <v>205080.27129999999</v>
      </c>
      <c r="X286" s="153">
        <f t="shared" si="177"/>
        <v>0</v>
      </c>
      <c r="Y286" s="153">
        <f t="shared" si="177"/>
        <v>6476.0886</v>
      </c>
      <c r="Z286" s="153">
        <f t="shared" si="177"/>
        <v>3330.0282999999999</v>
      </c>
      <c r="AA286" s="153">
        <f t="shared" si="177"/>
        <v>0</v>
      </c>
      <c r="AB286" s="153">
        <f t="shared" si="177"/>
        <v>4848.6945999999998</v>
      </c>
      <c r="AC286" s="153">
        <f t="shared" si="177"/>
        <v>18186.726799999997</v>
      </c>
      <c r="AD286" s="240">
        <f t="shared" si="177"/>
        <v>3518.9</v>
      </c>
      <c r="AE286" s="156">
        <f t="shared" ref="AE286:AM314" si="178">V286-M286</f>
        <v>-5640.6903999999922</v>
      </c>
      <c r="AF286" s="153">
        <f t="shared" si="178"/>
        <v>-3299.2287000000069</v>
      </c>
      <c r="AG286" s="153">
        <f t="shared" si="178"/>
        <v>0</v>
      </c>
      <c r="AH286" s="153">
        <f t="shared" si="178"/>
        <v>-29.511400000000322</v>
      </c>
      <c r="AI286" s="153">
        <f t="shared" si="178"/>
        <v>-1512.1716999999999</v>
      </c>
      <c r="AJ286" s="153">
        <f t="shared" si="178"/>
        <v>0</v>
      </c>
      <c r="AK286" s="153">
        <f t="shared" si="178"/>
        <v>-78.405400000000554</v>
      </c>
      <c r="AL286" s="153">
        <f t="shared" si="178"/>
        <v>-81.573199999998906</v>
      </c>
      <c r="AM286" s="154">
        <f t="shared" si="178"/>
        <v>-639.79999999999973</v>
      </c>
      <c r="AN286" s="156">
        <f t="shared" ref="AN286:AV314" si="179">IF(M286=0,0,V286/M286*100)</f>
        <v>97.717072025656321</v>
      </c>
      <c r="AO286" s="153">
        <f t="shared" si="179"/>
        <v>98.416721078608987</v>
      </c>
      <c r="AP286" s="153">
        <f t="shared" si="179"/>
        <v>0</v>
      </c>
      <c r="AQ286" s="153">
        <f t="shared" si="179"/>
        <v>99.546369281849479</v>
      </c>
      <c r="AR286" s="153">
        <f t="shared" si="179"/>
        <v>68.770978067820408</v>
      </c>
      <c r="AS286" s="153">
        <f t="shared" si="179"/>
        <v>0</v>
      </c>
      <c r="AT286" s="153">
        <f t="shared" si="179"/>
        <v>98.408690710559952</v>
      </c>
      <c r="AU286" s="153">
        <f t="shared" si="179"/>
        <v>99.553471313696406</v>
      </c>
      <c r="AV286" s="154">
        <f t="shared" si="179"/>
        <v>84.615384615384627</v>
      </c>
      <c r="AW286" s="147"/>
      <c r="AX286" s="245"/>
      <c r="AY286" s="246"/>
    </row>
    <row r="287" spans="1:51" s="170" customFormat="1" ht="15" customHeight="1" x14ac:dyDescent="0.2">
      <c r="A287" s="158"/>
      <c r="B287" s="241">
        <v>279</v>
      </c>
      <c r="C287" s="239" t="s">
        <v>1287</v>
      </c>
      <c r="D287" s="156">
        <f>D289</f>
        <v>146289.60000000001</v>
      </c>
      <c r="E287" s="153">
        <f t="shared" ref="E287:L287" si="180">E289</f>
        <v>127893.4</v>
      </c>
      <c r="F287" s="153">
        <f t="shared" si="180"/>
        <v>0</v>
      </c>
      <c r="G287" s="153">
        <f t="shared" si="180"/>
        <v>2472.6</v>
      </c>
      <c r="H287" s="153">
        <f t="shared" si="180"/>
        <v>4785</v>
      </c>
      <c r="I287" s="153">
        <f t="shared" si="180"/>
        <v>0</v>
      </c>
      <c r="J287" s="153">
        <f t="shared" si="180"/>
        <v>130</v>
      </c>
      <c r="K287" s="153">
        <f t="shared" si="180"/>
        <v>9667.9</v>
      </c>
      <c r="L287" s="240">
        <f t="shared" si="180"/>
        <v>1340.7</v>
      </c>
      <c r="M287" s="172">
        <f>M289</f>
        <v>149107.6</v>
      </c>
      <c r="N287" s="153">
        <f t="shared" ref="N287:U287" si="181">N289</f>
        <v>127893.4</v>
      </c>
      <c r="O287" s="153">
        <f t="shared" si="181"/>
        <v>0</v>
      </c>
      <c r="P287" s="153">
        <f t="shared" si="181"/>
        <v>2472.6</v>
      </c>
      <c r="Q287" s="153">
        <f t="shared" si="181"/>
        <v>4785</v>
      </c>
      <c r="R287" s="153">
        <f t="shared" si="181"/>
        <v>0</v>
      </c>
      <c r="S287" s="153">
        <f t="shared" si="181"/>
        <v>130</v>
      </c>
      <c r="T287" s="153">
        <f t="shared" si="181"/>
        <v>9667.9</v>
      </c>
      <c r="U287" s="240">
        <f t="shared" si="181"/>
        <v>4158.7</v>
      </c>
      <c r="V287" s="172">
        <f>V289</f>
        <v>145214.91099999999</v>
      </c>
      <c r="W287" s="153">
        <f t="shared" ref="W287:AD287" si="182">W289</f>
        <v>126193.3572</v>
      </c>
      <c r="X287" s="153">
        <f t="shared" si="182"/>
        <v>0</v>
      </c>
      <c r="Y287" s="153">
        <f t="shared" si="182"/>
        <v>2446.9140000000002</v>
      </c>
      <c r="Z287" s="153">
        <f t="shared" si="182"/>
        <v>3274.7557000000002</v>
      </c>
      <c r="AA287" s="153">
        <f t="shared" si="182"/>
        <v>0</v>
      </c>
      <c r="AB287" s="153">
        <f t="shared" si="182"/>
        <v>129.93289999999999</v>
      </c>
      <c r="AC287" s="153">
        <f t="shared" si="182"/>
        <v>9651.0511999999999</v>
      </c>
      <c r="AD287" s="240">
        <f t="shared" si="182"/>
        <v>3518.9</v>
      </c>
      <c r="AE287" s="156">
        <f t="shared" si="178"/>
        <v>-3892.689000000013</v>
      </c>
      <c r="AF287" s="153">
        <f t="shared" si="178"/>
        <v>-1700.0427999999956</v>
      </c>
      <c r="AG287" s="153">
        <f t="shared" si="178"/>
        <v>0</v>
      </c>
      <c r="AH287" s="153">
        <f t="shared" si="178"/>
        <v>-25.685999999999694</v>
      </c>
      <c r="AI287" s="153">
        <f t="shared" si="178"/>
        <v>-1510.2442999999998</v>
      </c>
      <c r="AJ287" s="153">
        <f t="shared" si="178"/>
        <v>0</v>
      </c>
      <c r="AK287" s="153">
        <f t="shared" si="178"/>
        <v>-6.7100000000010596E-2</v>
      </c>
      <c r="AL287" s="153">
        <f t="shared" si="178"/>
        <v>-16.848799999999756</v>
      </c>
      <c r="AM287" s="154">
        <f t="shared" si="178"/>
        <v>-639.79999999999973</v>
      </c>
      <c r="AN287" s="156">
        <f t="shared" si="179"/>
        <v>97.389342327285789</v>
      </c>
      <c r="AO287" s="153">
        <f t="shared" si="179"/>
        <v>98.670734533603763</v>
      </c>
      <c r="AP287" s="153">
        <f t="shared" si="179"/>
        <v>0</v>
      </c>
      <c r="AQ287" s="153">
        <f t="shared" si="179"/>
        <v>98.96117447221549</v>
      </c>
      <c r="AR287" s="153">
        <f t="shared" si="179"/>
        <v>68.437945663531877</v>
      </c>
      <c r="AS287" s="153">
        <f t="shared" si="179"/>
        <v>0</v>
      </c>
      <c r="AT287" s="153">
        <f t="shared" si="179"/>
        <v>99.948384615384612</v>
      </c>
      <c r="AU287" s="153">
        <f t="shared" si="179"/>
        <v>99.825724304140508</v>
      </c>
      <c r="AV287" s="154">
        <f t="shared" si="179"/>
        <v>84.615384615384627</v>
      </c>
      <c r="AW287" s="147"/>
      <c r="AX287" s="245"/>
      <c r="AY287" s="246"/>
    </row>
    <row r="288" spans="1:51" s="170" customFormat="1" ht="15.75" customHeight="1" x14ac:dyDescent="0.2">
      <c r="A288" s="158"/>
      <c r="B288" s="241">
        <v>280</v>
      </c>
      <c r="C288" s="239" t="s">
        <v>1288</v>
      </c>
      <c r="D288" s="156">
        <f>SUM(D290:D314)</f>
        <v>97714.4</v>
      </c>
      <c r="E288" s="153">
        <f t="shared" ref="E288:L288" si="183">SUM(E290:E314)</f>
        <v>80226.700000000012</v>
      </c>
      <c r="F288" s="153">
        <f t="shared" si="183"/>
        <v>0</v>
      </c>
      <c r="G288" s="153">
        <f t="shared" si="183"/>
        <v>4033</v>
      </c>
      <c r="H288" s="153">
        <f t="shared" si="183"/>
        <v>57.2</v>
      </c>
      <c r="I288" s="153">
        <f t="shared" si="183"/>
        <v>0</v>
      </c>
      <c r="J288" s="153">
        <f t="shared" si="183"/>
        <v>4797.1000000000004</v>
      </c>
      <c r="K288" s="153">
        <f t="shared" si="183"/>
        <v>8600.3999999999978</v>
      </c>
      <c r="L288" s="240">
        <f t="shared" si="183"/>
        <v>0</v>
      </c>
      <c r="M288" s="172">
        <f>SUM(M290:M314)</f>
        <v>97973.799999999988</v>
      </c>
      <c r="N288" s="153">
        <f t="shared" ref="N288:U288" si="184">SUM(N290:N314)</f>
        <v>80486.099999999991</v>
      </c>
      <c r="O288" s="153">
        <f t="shared" si="184"/>
        <v>0</v>
      </c>
      <c r="P288" s="153">
        <f t="shared" si="184"/>
        <v>4033</v>
      </c>
      <c r="Q288" s="153">
        <f t="shared" si="184"/>
        <v>57.2</v>
      </c>
      <c r="R288" s="153">
        <f t="shared" si="184"/>
        <v>0</v>
      </c>
      <c r="S288" s="153">
        <f t="shared" si="184"/>
        <v>4797.1000000000004</v>
      </c>
      <c r="T288" s="153">
        <f t="shared" si="184"/>
        <v>8600.3999999999978</v>
      </c>
      <c r="U288" s="240">
        <f t="shared" si="184"/>
        <v>0</v>
      </c>
      <c r="V288" s="172">
        <f>SUM(V290:V314)</f>
        <v>96225.798600000009</v>
      </c>
      <c r="W288" s="153">
        <f t="shared" ref="W288:AD288" si="185">SUM(W290:W314)</f>
        <v>78886.914099999995</v>
      </c>
      <c r="X288" s="153">
        <f t="shared" si="185"/>
        <v>0</v>
      </c>
      <c r="Y288" s="153">
        <f t="shared" si="185"/>
        <v>4029.1745999999998</v>
      </c>
      <c r="Z288" s="153">
        <f t="shared" si="185"/>
        <v>55.272599999999997</v>
      </c>
      <c r="AA288" s="153">
        <f t="shared" si="185"/>
        <v>0</v>
      </c>
      <c r="AB288" s="153">
        <f t="shared" si="185"/>
        <v>4718.7617</v>
      </c>
      <c r="AC288" s="153">
        <f t="shared" si="185"/>
        <v>8535.6755999999987</v>
      </c>
      <c r="AD288" s="240">
        <f t="shared" si="185"/>
        <v>0</v>
      </c>
      <c r="AE288" s="156">
        <f t="shared" si="178"/>
        <v>-1748.0013999999792</v>
      </c>
      <c r="AF288" s="153">
        <f t="shared" si="178"/>
        <v>-1599.1858999999968</v>
      </c>
      <c r="AG288" s="153">
        <f t="shared" si="178"/>
        <v>0</v>
      </c>
      <c r="AH288" s="153">
        <f t="shared" si="178"/>
        <v>-3.8254000000001724</v>
      </c>
      <c r="AI288" s="153">
        <f t="shared" si="178"/>
        <v>-1.9274000000000058</v>
      </c>
      <c r="AJ288" s="153">
        <f t="shared" si="178"/>
        <v>0</v>
      </c>
      <c r="AK288" s="153">
        <f t="shared" si="178"/>
        <v>-78.338300000000345</v>
      </c>
      <c r="AL288" s="153">
        <f t="shared" si="178"/>
        <v>-64.72439999999915</v>
      </c>
      <c r="AM288" s="154">
        <f t="shared" si="178"/>
        <v>0</v>
      </c>
      <c r="AN288" s="156">
        <f t="shared" si="179"/>
        <v>98.215848114495941</v>
      </c>
      <c r="AO288" s="153">
        <f t="shared" si="179"/>
        <v>98.013090583342972</v>
      </c>
      <c r="AP288" s="153">
        <f t="shared" si="179"/>
        <v>0</v>
      </c>
      <c r="AQ288" s="153">
        <f t="shared" si="179"/>
        <v>99.90514753285396</v>
      </c>
      <c r="AR288" s="153">
        <f t="shared" si="179"/>
        <v>96.63041958041957</v>
      </c>
      <c r="AS288" s="153">
        <f t="shared" si="179"/>
        <v>0</v>
      </c>
      <c r="AT288" s="153">
        <f t="shared" si="179"/>
        <v>98.366965458297713</v>
      </c>
      <c r="AU288" s="153">
        <f t="shared" si="179"/>
        <v>99.247425701130183</v>
      </c>
      <c r="AV288" s="154">
        <f t="shared" si="179"/>
        <v>0</v>
      </c>
      <c r="AW288" s="147"/>
      <c r="AX288" s="245"/>
      <c r="AY288" s="246"/>
    </row>
    <row r="289" spans="1:51" ht="12.75" customHeight="1" x14ac:dyDescent="0.25">
      <c r="A289" s="171">
        <v>1264</v>
      </c>
      <c r="B289" s="241">
        <v>281</v>
      </c>
      <c r="C289" s="242" t="s">
        <v>1313</v>
      </c>
      <c r="D289" s="156">
        <f t="shared" ref="D289:D314" si="186">SUM(E289:L289)</f>
        <v>146289.60000000001</v>
      </c>
      <c r="E289" s="161">
        <v>127893.4</v>
      </c>
      <c r="F289" s="161">
        <v>0</v>
      </c>
      <c r="G289" s="161">
        <v>2472.6</v>
      </c>
      <c r="H289" s="161">
        <v>4785</v>
      </c>
      <c r="I289" s="161">
        <v>0</v>
      </c>
      <c r="J289" s="161">
        <v>130</v>
      </c>
      <c r="K289" s="161">
        <v>9667.9</v>
      </c>
      <c r="L289" s="243">
        <v>1340.7</v>
      </c>
      <c r="M289" s="172">
        <f t="shared" ref="M289:M314" si="187">SUM(N289:U289)</f>
        <v>149107.6</v>
      </c>
      <c r="N289" s="161">
        <v>127893.4</v>
      </c>
      <c r="O289" s="161">
        <v>0</v>
      </c>
      <c r="P289" s="161">
        <v>2472.6</v>
      </c>
      <c r="Q289" s="161">
        <v>4785</v>
      </c>
      <c r="R289" s="161">
        <v>0</v>
      </c>
      <c r="S289" s="161">
        <v>130</v>
      </c>
      <c r="T289" s="161">
        <v>9667.9</v>
      </c>
      <c r="U289" s="243">
        <v>4158.7</v>
      </c>
      <c r="V289" s="172">
        <f t="shared" ref="V289:V314" si="188">SUM(W289:AD289)</f>
        <v>145214.91099999999</v>
      </c>
      <c r="W289" s="161">
        <v>126193.3572</v>
      </c>
      <c r="X289" s="161">
        <v>0</v>
      </c>
      <c r="Y289" s="161">
        <v>2446.9140000000002</v>
      </c>
      <c r="Z289" s="161">
        <v>3274.7557000000002</v>
      </c>
      <c r="AA289" s="161">
        <v>0</v>
      </c>
      <c r="AB289" s="161">
        <v>129.93289999999999</v>
      </c>
      <c r="AC289" s="161">
        <v>9651.0511999999999</v>
      </c>
      <c r="AD289" s="243">
        <v>3518.9</v>
      </c>
      <c r="AE289" s="156">
        <f t="shared" si="178"/>
        <v>-3892.689000000013</v>
      </c>
      <c r="AF289" s="161">
        <f t="shared" si="178"/>
        <v>-1700.0427999999956</v>
      </c>
      <c r="AG289" s="161">
        <f t="shared" si="178"/>
        <v>0</v>
      </c>
      <c r="AH289" s="161">
        <f t="shared" si="178"/>
        <v>-25.685999999999694</v>
      </c>
      <c r="AI289" s="161">
        <f t="shared" si="178"/>
        <v>-1510.2442999999998</v>
      </c>
      <c r="AJ289" s="161">
        <f t="shared" si="178"/>
        <v>0</v>
      </c>
      <c r="AK289" s="161">
        <f t="shared" si="178"/>
        <v>-6.7100000000010596E-2</v>
      </c>
      <c r="AL289" s="161">
        <f t="shared" si="178"/>
        <v>-16.848799999999756</v>
      </c>
      <c r="AM289" s="162">
        <f t="shared" si="178"/>
        <v>-639.79999999999973</v>
      </c>
      <c r="AN289" s="156">
        <f t="shared" si="179"/>
        <v>97.389342327285789</v>
      </c>
      <c r="AO289" s="161">
        <f t="shared" si="179"/>
        <v>98.670734533603763</v>
      </c>
      <c r="AP289" s="161">
        <f t="shared" si="179"/>
        <v>0</v>
      </c>
      <c r="AQ289" s="161">
        <f t="shared" si="179"/>
        <v>98.96117447221549</v>
      </c>
      <c r="AR289" s="161">
        <f t="shared" si="179"/>
        <v>68.437945663531877</v>
      </c>
      <c r="AS289" s="161">
        <f t="shared" si="179"/>
        <v>0</v>
      </c>
      <c r="AT289" s="161">
        <f t="shared" si="179"/>
        <v>99.948384615384612</v>
      </c>
      <c r="AU289" s="161">
        <f t="shared" si="179"/>
        <v>99.825724304140508</v>
      </c>
      <c r="AV289" s="162">
        <f t="shared" si="179"/>
        <v>84.615384615384627</v>
      </c>
      <c r="AW289" s="165"/>
      <c r="AX289" s="245"/>
      <c r="AY289" s="246"/>
    </row>
    <row r="290" spans="1:51" ht="12.75" customHeight="1" x14ac:dyDescent="0.25">
      <c r="A290" s="171">
        <v>1265</v>
      </c>
      <c r="B290" s="241">
        <v>282</v>
      </c>
      <c r="C290" s="242" t="s">
        <v>1515</v>
      </c>
      <c r="D290" s="156">
        <f t="shared" si="186"/>
        <v>5644.4</v>
      </c>
      <c r="E290" s="161">
        <v>5160</v>
      </c>
      <c r="F290" s="161">
        <v>0</v>
      </c>
      <c r="G290" s="161">
        <v>0</v>
      </c>
      <c r="H290" s="161">
        <v>0</v>
      </c>
      <c r="I290" s="161">
        <v>0</v>
      </c>
      <c r="J290" s="161">
        <v>69</v>
      </c>
      <c r="K290" s="161">
        <v>415.4</v>
      </c>
      <c r="L290" s="243">
        <v>0</v>
      </c>
      <c r="M290" s="172">
        <f t="shared" si="187"/>
        <v>5644.4</v>
      </c>
      <c r="N290" s="161">
        <v>5160</v>
      </c>
      <c r="O290" s="161">
        <v>0</v>
      </c>
      <c r="P290" s="161">
        <v>0</v>
      </c>
      <c r="Q290" s="161">
        <v>0</v>
      </c>
      <c r="R290" s="161">
        <v>0</v>
      </c>
      <c r="S290" s="161">
        <v>69</v>
      </c>
      <c r="T290" s="161">
        <v>415.4</v>
      </c>
      <c r="U290" s="243">
        <v>0</v>
      </c>
      <c r="V290" s="172">
        <f t="shared" si="188"/>
        <v>5512.1126999999997</v>
      </c>
      <c r="W290" s="161">
        <v>5027.7136</v>
      </c>
      <c r="X290" s="161">
        <v>0</v>
      </c>
      <c r="Y290" s="161">
        <v>0</v>
      </c>
      <c r="Z290" s="161">
        <v>0</v>
      </c>
      <c r="AA290" s="161">
        <v>0</v>
      </c>
      <c r="AB290" s="161">
        <v>68.999099999999999</v>
      </c>
      <c r="AC290" s="161">
        <v>415.4</v>
      </c>
      <c r="AD290" s="243">
        <v>0</v>
      </c>
      <c r="AE290" s="156">
        <f t="shared" si="178"/>
        <v>-132.28729999999996</v>
      </c>
      <c r="AF290" s="161">
        <f t="shared" si="178"/>
        <v>-132.28639999999996</v>
      </c>
      <c r="AG290" s="161">
        <f t="shared" si="178"/>
        <v>0</v>
      </c>
      <c r="AH290" s="161">
        <f t="shared" si="178"/>
        <v>0</v>
      </c>
      <c r="AI290" s="161">
        <f t="shared" si="178"/>
        <v>0</v>
      </c>
      <c r="AJ290" s="161">
        <f t="shared" si="178"/>
        <v>0</v>
      </c>
      <c r="AK290" s="161">
        <f t="shared" si="178"/>
        <v>-9.0000000000145519E-4</v>
      </c>
      <c r="AL290" s="161">
        <f t="shared" si="178"/>
        <v>0</v>
      </c>
      <c r="AM290" s="162">
        <f t="shared" si="178"/>
        <v>0</v>
      </c>
      <c r="AN290" s="156">
        <f t="shared" si="179"/>
        <v>97.656308907944151</v>
      </c>
      <c r="AO290" s="161">
        <f t="shared" si="179"/>
        <v>97.43631007751938</v>
      </c>
      <c r="AP290" s="161">
        <f t="shared" si="179"/>
        <v>0</v>
      </c>
      <c r="AQ290" s="161">
        <f t="shared" si="179"/>
        <v>0</v>
      </c>
      <c r="AR290" s="161">
        <f t="shared" si="179"/>
        <v>0</v>
      </c>
      <c r="AS290" s="161">
        <f t="shared" si="179"/>
        <v>0</v>
      </c>
      <c r="AT290" s="161">
        <f t="shared" si="179"/>
        <v>99.998695652173907</v>
      </c>
      <c r="AU290" s="161">
        <f t="shared" si="179"/>
        <v>100</v>
      </c>
      <c r="AV290" s="162">
        <f t="shared" si="179"/>
        <v>0</v>
      </c>
      <c r="AW290" s="165"/>
      <c r="AX290" s="245"/>
      <c r="AY290" s="246"/>
    </row>
    <row r="291" spans="1:51" ht="12.75" customHeight="1" x14ac:dyDescent="0.25">
      <c r="A291" s="171">
        <v>1266</v>
      </c>
      <c r="B291" s="241">
        <v>283</v>
      </c>
      <c r="C291" s="242" t="s">
        <v>1516</v>
      </c>
      <c r="D291" s="156">
        <f t="shared" si="186"/>
        <v>1903.3</v>
      </c>
      <c r="E291" s="161">
        <v>1566.8</v>
      </c>
      <c r="F291" s="161">
        <v>0</v>
      </c>
      <c r="G291" s="161">
        <v>0</v>
      </c>
      <c r="H291" s="161">
        <v>0</v>
      </c>
      <c r="I291" s="161">
        <v>0</v>
      </c>
      <c r="J291" s="161">
        <v>130</v>
      </c>
      <c r="K291" s="161">
        <v>206.5</v>
      </c>
      <c r="L291" s="243">
        <v>0</v>
      </c>
      <c r="M291" s="172">
        <f t="shared" si="187"/>
        <v>1903.3</v>
      </c>
      <c r="N291" s="161">
        <v>1566.8</v>
      </c>
      <c r="O291" s="161">
        <v>0</v>
      </c>
      <c r="P291" s="161">
        <v>0</v>
      </c>
      <c r="Q291" s="161">
        <v>0</v>
      </c>
      <c r="R291" s="161">
        <v>0</v>
      </c>
      <c r="S291" s="161">
        <v>130</v>
      </c>
      <c r="T291" s="161">
        <v>206.5</v>
      </c>
      <c r="U291" s="243">
        <v>0</v>
      </c>
      <c r="V291" s="172">
        <f t="shared" si="188"/>
        <v>1902.7791999999999</v>
      </c>
      <c r="W291" s="161">
        <v>1566.8</v>
      </c>
      <c r="X291" s="161">
        <v>0</v>
      </c>
      <c r="Y291" s="161">
        <v>0</v>
      </c>
      <c r="Z291" s="161">
        <v>0</v>
      </c>
      <c r="AA291" s="161">
        <v>0</v>
      </c>
      <c r="AB291" s="161">
        <v>129.51230000000001</v>
      </c>
      <c r="AC291" s="161">
        <v>206.46690000000001</v>
      </c>
      <c r="AD291" s="243">
        <v>0</v>
      </c>
      <c r="AE291" s="156">
        <f t="shared" si="178"/>
        <v>-0.52080000000000837</v>
      </c>
      <c r="AF291" s="161">
        <f t="shared" si="178"/>
        <v>0</v>
      </c>
      <c r="AG291" s="161">
        <f t="shared" si="178"/>
        <v>0</v>
      </c>
      <c r="AH291" s="161">
        <f t="shared" si="178"/>
        <v>0</v>
      </c>
      <c r="AI291" s="161">
        <f t="shared" si="178"/>
        <v>0</v>
      </c>
      <c r="AJ291" s="161">
        <f t="shared" si="178"/>
        <v>0</v>
      </c>
      <c r="AK291" s="161">
        <f t="shared" si="178"/>
        <v>-0.48769999999998959</v>
      </c>
      <c r="AL291" s="161">
        <f t="shared" si="178"/>
        <v>-3.3099999999990359E-2</v>
      </c>
      <c r="AM291" s="162">
        <f t="shared" si="178"/>
        <v>0</v>
      </c>
      <c r="AN291" s="156">
        <f t="shared" si="179"/>
        <v>99.972636998896661</v>
      </c>
      <c r="AO291" s="161">
        <f t="shared" si="179"/>
        <v>100</v>
      </c>
      <c r="AP291" s="161">
        <f t="shared" si="179"/>
        <v>0</v>
      </c>
      <c r="AQ291" s="161">
        <f t="shared" si="179"/>
        <v>0</v>
      </c>
      <c r="AR291" s="161">
        <f t="shared" si="179"/>
        <v>0</v>
      </c>
      <c r="AS291" s="161">
        <f t="shared" si="179"/>
        <v>0</v>
      </c>
      <c r="AT291" s="161">
        <f t="shared" si="179"/>
        <v>99.624846153846164</v>
      </c>
      <c r="AU291" s="161">
        <f t="shared" si="179"/>
        <v>99.983970944309931</v>
      </c>
      <c r="AV291" s="162">
        <f t="shared" si="179"/>
        <v>0</v>
      </c>
      <c r="AW291" s="165"/>
      <c r="AX291" s="245"/>
      <c r="AY291" s="246"/>
    </row>
    <row r="292" spans="1:51" ht="12.75" customHeight="1" x14ac:dyDescent="0.25">
      <c r="A292" s="171">
        <v>1267</v>
      </c>
      <c r="B292" s="241">
        <v>284</v>
      </c>
      <c r="C292" s="242" t="s">
        <v>1517</v>
      </c>
      <c r="D292" s="156">
        <f t="shared" si="186"/>
        <v>4282.6000000000004</v>
      </c>
      <c r="E292" s="161">
        <v>3768.1</v>
      </c>
      <c r="F292" s="161">
        <v>0</v>
      </c>
      <c r="G292" s="161">
        <v>0</v>
      </c>
      <c r="H292" s="161">
        <v>0</v>
      </c>
      <c r="I292" s="161">
        <v>0</v>
      </c>
      <c r="J292" s="161">
        <v>112</v>
      </c>
      <c r="K292" s="161">
        <v>402.5</v>
      </c>
      <c r="L292" s="243">
        <v>0</v>
      </c>
      <c r="M292" s="172">
        <f t="shared" si="187"/>
        <v>4282.6000000000004</v>
      </c>
      <c r="N292" s="161">
        <v>3768.1</v>
      </c>
      <c r="O292" s="161">
        <v>0</v>
      </c>
      <c r="P292" s="161">
        <v>0</v>
      </c>
      <c r="Q292" s="161">
        <v>0</v>
      </c>
      <c r="R292" s="161">
        <v>0</v>
      </c>
      <c r="S292" s="161">
        <v>112</v>
      </c>
      <c r="T292" s="161">
        <v>402.5</v>
      </c>
      <c r="U292" s="243">
        <v>0</v>
      </c>
      <c r="V292" s="172">
        <f t="shared" si="188"/>
        <v>4279.7694999999994</v>
      </c>
      <c r="W292" s="161">
        <v>3768.1</v>
      </c>
      <c r="X292" s="161">
        <v>0</v>
      </c>
      <c r="Y292" s="161">
        <v>0</v>
      </c>
      <c r="Z292" s="161">
        <v>0</v>
      </c>
      <c r="AA292" s="161">
        <v>0</v>
      </c>
      <c r="AB292" s="161">
        <v>111.87</v>
      </c>
      <c r="AC292" s="161">
        <v>399.79950000000002</v>
      </c>
      <c r="AD292" s="243">
        <v>0</v>
      </c>
      <c r="AE292" s="156">
        <f t="shared" si="178"/>
        <v>-2.8305000000009386</v>
      </c>
      <c r="AF292" s="161">
        <f t="shared" si="178"/>
        <v>0</v>
      </c>
      <c r="AG292" s="161">
        <f t="shared" si="178"/>
        <v>0</v>
      </c>
      <c r="AH292" s="161">
        <f t="shared" si="178"/>
        <v>0</v>
      </c>
      <c r="AI292" s="161">
        <f t="shared" si="178"/>
        <v>0</v>
      </c>
      <c r="AJ292" s="161">
        <f t="shared" si="178"/>
        <v>0</v>
      </c>
      <c r="AK292" s="161">
        <f t="shared" si="178"/>
        <v>-0.12999999999999545</v>
      </c>
      <c r="AL292" s="161">
        <f t="shared" si="178"/>
        <v>-2.7004999999999768</v>
      </c>
      <c r="AM292" s="162">
        <f t="shared" si="178"/>
        <v>0</v>
      </c>
      <c r="AN292" s="156">
        <f t="shared" si="179"/>
        <v>99.933906972399924</v>
      </c>
      <c r="AO292" s="161">
        <f t="shared" si="179"/>
        <v>100</v>
      </c>
      <c r="AP292" s="161">
        <f t="shared" si="179"/>
        <v>0</v>
      </c>
      <c r="AQ292" s="161">
        <f t="shared" si="179"/>
        <v>0</v>
      </c>
      <c r="AR292" s="161">
        <f t="shared" si="179"/>
        <v>0</v>
      </c>
      <c r="AS292" s="161">
        <f t="shared" si="179"/>
        <v>0</v>
      </c>
      <c r="AT292" s="161">
        <f t="shared" si="179"/>
        <v>99.883928571428569</v>
      </c>
      <c r="AU292" s="161">
        <f t="shared" si="179"/>
        <v>99.329068322981371</v>
      </c>
      <c r="AV292" s="162">
        <f t="shared" si="179"/>
        <v>0</v>
      </c>
      <c r="AW292" s="165"/>
      <c r="AX292" s="245"/>
      <c r="AY292" s="246"/>
    </row>
    <row r="293" spans="1:51" ht="12.75" customHeight="1" x14ac:dyDescent="0.25">
      <c r="A293" s="171">
        <v>1268</v>
      </c>
      <c r="B293" s="241">
        <v>285</v>
      </c>
      <c r="C293" s="242" t="s">
        <v>1518</v>
      </c>
      <c r="D293" s="156">
        <f t="shared" si="186"/>
        <v>2783.9</v>
      </c>
      <c r="E293" s="161">
        <v>2352.9</v>
      </c>
      <c r="F293" s="161">
        <v>0</v>
      </c>
      <c r="G293" s="161">
        <v>0</v>
      </c>
      <c r="H293" s="161">
        <v>0</v>
      </c>
      <c r="I293" s="161">
        <v>0</v>
      </c>
      <c r="J293" s="161">
        <v>112</v>
      </c>
      <c r="K293" s="161">
        <v>319</v>
      </c>
      <c r="L293" s="243">
        <v>0</v>
      </c>
      <c r="M293" s="172">
        <f t="shared" si="187"/>
        <v>2783.9</v>
      </c>
      <c r="N293" s="161">
        <v>2352.9</v>
      </c>
      <c r="O293" s="161">
        <v>0</v>
      </c>
      <c r="P293" s="161">
        <v>0</v>
      </c>
      <c r="Q293" s="161">
        <v>0</v>
      </c>
      <c r="R293" s="161">
        <v>0</v>
      </c>
      <c r="S293" s="161">
        <v>112</v>
      </c>
      <c r="T293" s="161">
        <v>319</v>
      </c>
      <c r="U293" s="243">
        <v>0</v>
      </c>
      <c r="V293" s="172">
        <f t="shared" si="188"/>
        <v>2490.8434000000002</v>
      </c>
      <c r="W293" s="161">
        <v>2063.018</v>
      </c>
      <c r="X293" s="161">
        <v>0</v>
      </c>
      <c r="Y293" s="161">
        <v>0</v>
      </c>
      <c r="Z293" s="161">
        <v>0</v>
      </c>
      <c r="AA293" s="161">
        <v>0</v>
      </c>
      <c r="AB293" s="161">
        <v>112</v>
      </c>
      <c r="AC293" s="161">
        <v>315.8254</v>
      </c>
      <c r="AD293" s="243">
        <v>0</v>
      </c>
      <c r="AE293" s="156">
        <f t="shared" si="178"/>
        <v>-293.05659999999989</v>
      </c>
      <c r="AF293" s="161">
        <f t="shared" si="178"/>
        <v>-289.88200000000006</v>
      </c>
      <c r="AG293" s="161">
        <f t="shared" si="178"/>
        <v>0</v>
      </c>
      <c r="AH293" s="161">
        <f t="shared" si="178"/>
        <v>0</v>
      </c>
      <c r="AI293" s="161">
        <f t="shared" si="178"/>
        <v>0</v>
      </c>
      <c r="AJ293" s="161">
        <f t="shared" si="178"/>
        <v>0</v>
      </c>
      <c r="AK293" s="161">
        <f t="shared" si="178"/>
        <v>0</v>
      </c>
      <c r="AL293" s="161">
        <f t="shared" si="178"/>
        <v>-3.1745999999999981</v>
      </c>
      <c r="AM293" s="162">
        <f t="shared" si="178"/>
        <v>0</v>
      </c>
      <c r="AN293" s="156">
        <f t="shared" si="179"/>
        <v>89.473163547541219</v>
      </c>
      <c r="AO293" s="161">
        <f t="shared" si="179"/>
        <v>87.679799396489429</v>
      </c>
      <c r="AP293" s="161">
        <f t="shared" si="179"/>
        <v>0</v>
      </c>
      <c r="AQ293" s="161">
        <f t="shared" si="179"/>
        <v>0</v>
      </c>
      <c r="AR293" s="161">
        <f t="shared" si="179"/>
        <v>0</v>
      </c>
      <c r="AS293" s="161">
        <f t="shared" si="179"/>
        <v>0</v>
      </c>
      <c r="AT293" s="161">
        <f t="shared" si="179"/>
        <v>100</v>
      </c>
      <c r="AU293" s="161">
        <f t="shared" si="179"/>
        <v>99.0048275862069</v>
      </c>
      <c r="AV293" s="162">
        <f t="shared" si="179"/>
        <v>0</v>
      </c>
      <c r="AW293" s="165"/>
      <c r="AX293" s="245"/>
      <c r="AY293" s="246"/>
    </row>
    <row r="294" spans="1:51" ht="12.75" customHeight="1" x14ac:dyDescent="0.25">
      <c r="A294" s="171">
        <v>1269</v>
      </c>
      <c r="B294" s="241">
        <v>286</v>
      </c>
      <c r="C294" s="242" t="s">
        <v>1519</v>
      </c>
      <c r="D294" s="156">
        <f t="shared" si="186"/>
        <v>2518.8999999999996</v>
      </c>
      <c r="E294" s="161">
        <v>2224.1999999999998</v>
      </c>
      <c r="F294" s="161">
        <v>0</v>
      </c>
      <c r="G294" s="161">
        <v>0</v>
      </c>
      <c r="H294" s="161">
        <v>0</v>
      </c>
      <c r="I294" s="161">
        <v>0</v>
      </c>
      <c r="J294" s="161">
        <v>0</v>
      </c>
      <c r="K294" s="161">
        <v>294.7</v>
      </c>
      <c r="L294" s="243">
        <v>0</v>
      </c>
      <c r="M294" s="172">
        <f t="shared" si="187"/>
        <v>2518.8999999999996</v>
      </c>
      <c r="N294" s="161">
        <v>2224.1999999999998</v>
      </c>
      <c r="O294" s="161">
        <v>0</v>
      </c>
      <c r="P294" s="161">
        <v>0</v>
      </c>
      <c r="Q294" s="161">
        <v>0</v>
      </c>
      <c r="R294" s="161">
        <v>0</v>
      </c>
      <c r="S294" s="161">
        <v>0</v>
      </c>
      <c r="T294" s="161">
        <v>294.7</v>
      </c>
      <c r="U294" s="243">
        <v>0</v>
      </c>
      <c r="V294" s="172">
        <f t="shared" si="188"/>
        <v>2518.895</v>
      </c>
      <c r="W294" s="161">
        <v>2224.1999999999998</v>
      </c>
      <c r="X294" s="161">
        <v>0</v>
      </c>
      <c r="Y294" s="161">
        <v>0</v>
      </c>
      <c r="Z294" s="161">
        <v>0</v>
      </c>
      <c r="AA294" s="161">
        <v>0</v>
      </c>
      <c r="AB294" s="161">
        <v>0</v>
      </c>
      <c r="AC294" s="161">
        <v>294.69499999999999</v>
      </c>
      <c r="AD294" s="243">
        <v>0</v>
      </c>
      <c r="AE294" s="156">
        <f t="shared" si="178"/>
        <v>-4.999999999654392E-3</v>
      </c>
      <c r="AF294" s="161">
        <f t="shared" si="178"/>
        <v>0</v>
      </c>
      <c r="AG294" s="161">
        <f t="shared" si="178"/>
        <v>0</v>
      </c>
      <c r="AH294" s="161">
        <f t="shared" si="178"/>
        <v>0</v>
      </c>
      <c r="AI294" s="161">
        <f t="shared" si="178"/>
        <v>0</v>
      </c>
      <c r="AJ294" s="161">
        <f t="shared" si="178"/>
        <v>0</v>
      </c>
      <c r="AK294" s="161">
        <f t="shared" si="178"/>
        <v>0</v>
      </c>
      <c r="AL294" s="161">
        <f t="shared" si="178"/>
        <v>-4.9999999999954525E-3</v>
      </c>
      <c r="AM294" s="162">
        <f t="shared" si="178"/>
        <v>0</v>
      </c>
      <c r="AN294" s="156">
        <f t="shared" si="179"/>
        <v>99.999801500655067</v>
      </c>
      <c r="AO294" s="161">
        <f t="shared" si="179"/>
        <v>100</v>
      </c>
      <c r="AP294" s="161">
        <f t="shared" si="179"/>
        <v>0</v>
      </c>
      <c r="AQ294" s="161">
        <f t="shared" si="179"/>
        <v>0</v>
      </c>
      <c r="AR294" s="161">
        <f t="shared" si="179"/>
        <v>0</v>
      </c>
      <c r="AS294" s="161">
        <f t="shared" si="179"/>
        <v>0</v>
      </c>
      <c r="AT294" s="161">
        <f t="shared" si="179"/>
        <v>0</v>
      </c>
      <c r="AU294" s="161">
        <f t="shared" si="179"/>
        <v>99.998303359348498</v>
      </c>
      <c r="AV294" s="162">
        <f t="shared" si="179"/>
        <v>0</v>
      </c>
      <c r="AW294" s="165"/>
      <c r="AX294" s="245"/>
      <c r="AY294" s="246"/>
    </row>
    <row r="295" spans="1:51" ht="12.75" customHeight="1" x14ac:dyDescent="0.25">
      <c r="A295" s="171">
        <v>1270</v>
      </c>
      <c r="B295" s="241">
        <v>287</v>
      </c>
      <c r="C295" s="242" t="s">
        <v>1520</v>
      </c>
      <c r="D295" s="156">
        <f t="shared" si="186"/>
        <v>1449</v>
      </c>
      <c r="E295" s="161">
        <v>1142.4000000000001</v>
      </c>
      <c r="F295" s="161">
        <v>0</v>
      </c>
      <c r="G295" s="161">
        <v>0</v>
      </c>
      <c r="H295" s="161">
        <v>0</v>
      </c>
      <c r="I295" s="161">
        <v>0</v>
      </c>
      <c r="J295" s="161">
        <v>130</v>
      </c>
      <c r="K295" s="161">
        <v>176.6</v>
      </c>
      <c r="L295" s="243">
        <v>0</v>
      </c>
      <c r="M295" s="172">
        <f t="shared" si="187"/>
        <v>1449</v>
      </c>
      <c r="N295" s="161">
        <v>1142.4000000000001</v>
      </c>
      <c r="O295" s="161">
        <v>0</v>
      </c>
      <c r="P295" s="161">
        <v>0</v>
      </c>
      <c r="Q295" s="161">
        <v>0</v>
      </c>
      <c r="R295" s="161">
        <v>0</v>
      </c>
      <c r="S295" s="161">
        <v>130</v>
      </c>
      <c r="T295" s="161">
        <v>176.6</v>
      </c>
      <c r="U295" s="243">
        <v>0</v>
      </c>
      <c r="V295" s="172">
        <f t="shared" si="188"/>
        <v>1434.5871999999999</v>
      </c>
      <c r="W295" s="161">
        <v>1142.3018</v>
      </c>
      <c r="X295" s="161">
        <v>0</v>
      </c>
      <c r="Y295" s="161">
        <v>0</v>
      </c>
      <c r="Z295" s="161">
        <v>0</v>
      </c>
      <c r="AA295" s="161">
        <v>0</v>
      </c>
      <c r="AB295" s="161">
        <v>116.3943</v>
      </c>
      <c r="AC295" s="161">
        <v>175.89109999999999</v>
      </c>
      <c r="AD295" s="243">
        <v>0</v>
      </c>
      <c r="AE295" s="156">
        <f t="shared" si="178"/>
        <v>-14.412800000000061</v>
      </c>
      <c r="AF295" s="161">
        <f t="shared" si="178"/>
        <v>-9.8200000000133514E-2</v>
      </c>
      <c r="AG295" s="161">
        <f t="shared" si="178"/>
        <v>0</v>
      </c>
      <c r="AH295" s="161">
        <f t="shared" si="178"/>
        <v>0</v>
      </c>
      <c r="AI295" s="161">
        <f t="shared" si="178"/>
        <v>0</v>
      </c>
      <c r="AJ295" s="161">
        <f t="shared" si="178"/>
        <v>0</v>
      </c>
      <c r="AK295" s="161">
        <f t="shared" si="178"/>
        <v>-13.605699999999999</v>
      </c>
      <c r="AL295" s="161">
        <f t="shared" si="178"/>
        <v>-0.70889999999999986</v>
      </c>
      <c r="AM295" s="162">
        <f t="shared" si="178"/>
        <v>0</v>
      </c>
      <c r="AN295" s="156">
        <f t="shared" si="179"/>
        <v>99.005327812284321</v>
      </c>
      <c r="AO295" s="161">
        <f t="shared" si="179"/>
        <v>99.991404061624635</v>
      </c>
      <c r="AP295" s="161">
        <f t="shared" si="179"/>
        <v>0</v>
      </c>
      <c r="AQ295" s="161">
        <f t="shared" si="179"/>
        <v>0</v>
      </c>
      <c r="AR295" s="161">
        <f t="shared" si="179"/>
        <v>0</v>
      </c>
      <c r="AS295" s="161">
        <f t="shared" si="179"/>
        <v>0</v>
      </c>
      <c r="AT295" s="161">
        <f t="shared" si="179"/>
        <v>89.534076923076924</v>
      </c>
      <c r="AU295" s="161">
        <f t="shared" si="179"/>
        <v>99.59858437146093</v>
      </c>
      <c r="AV295" s="162">
        <f t="shared" si="179"/>
        <v>0</v>
      </c>
      <c r="AW295" s="165"/>
      <c r="AX295" s="245"/>
      <c r="AY295" s="246"/>
    </row>
    <row r="296" spans="1:51" ht="12.75" customHeight="1" x14ac:dyDescent="0.25">
      <c r="A296" s="171">
        <v>1284</v>
      </c>
      <c r="B296" s="241">
        <v>288</v>
      </c>
      <c r="C296" s="242" t="s">
        <v>1514</v>
      </c>
      <c r="D296" s="156">
        <f t="shared" si="186"/>
        <v>11574.3</v>
      </c>
      <c r="E296" s="161">
        <v>9996.2999999999993</v>
      </c>
      <c r="F296" s="161">
        <v>0</v>
      </c>
      <c r="G296" s="161">
        <v>0</v>
      </c>
      <c r="H296" s="161">
        <v>0</v>
      </c>
      <c r="I296" s="161">
        <v>0</v>
      </c>
      <c r="J296" s="161">
        <v>610</v>
      </c>
      <c r="K296" s="161">
        <v>968</v>
      </c>
      <c r="L296" s="243">
        <v>0</v>
      </c>
      <c r="M296" s="172">
        <f t="shared" si="187"/>
        <v>11574.3</v>
      </c>
      <c r="N296" s="161">
        <v>9996.2999999999993</v>
      </c>
      <c r="O296" s="161">
        <v>0</v>
      </c>
      <c r="P296" s="161">
        <v>0</v>
      </c>
      <c r="Q296" s="161">
        <v>0</v>
      </c>
      <c r="R296" s="161">
        <v>0</v>
      </c>
      <c r="S296" s="161">
        <v>610</v>
      </c>
      <c r="T296" s="161">
        <v>968</v>
      </c>
      <c r="U296" s="243">
        <v>0</v>
      </c>
      <c r="V296" s="172">
        <f t="shared" si="188"/>
        <v>11569.4972</v>
      </c>
      <c r="W296" s="161">
        <v>9991.4971999999998</v>
      </c>
      <c r="X296" s="161">
        <v>0</v>
      </c>
      <c r="Y296" s="161">
        <v>0</v>
      </c>
      <c r="Z296" s="161">
        <v>0</v>
      </c>
      <c r="AA296" s="161">
        <v>0</v>
      </c>
      <c r="AB296" s="161">
        <v>610</v>
      </c>
      <c r="AC296" s="161">
        <v>968</v>
      </c>
      <c r="AD296" s="243">
        <v>0</v>
      </c>
      <c r="AE296" s="156">
        <f t="shared" si="178"/>
        <v>-4.802799999999479</v>
      </c>
      <c r="AF296" s="161">
        <f t="shared" si="178"/>
        <v>-4.802799999999479</v>
      </c>
      <c r="AG296" s="161">
        <f t="shared" si="178"/>
        <v>0</v>
      </c>
      <c r="AH296" s="161">
        <f t="shared" si="178"/>
        <v>0</v>
      </c>
      <c r="AI296" s="161">
        <f t="shared" si="178"/>
        <v>0</v>
      </c>
      <c r="AJ296" s="161">
        <f t="shared" si="178"/>
        <v>0</v>
      </c>
      <c r="AK296" s="161">
        <f t="shared" si="178"/>
        <v>0</v>
      </c>
      <c r="AL296" s="161">
        <f t="shared" si="178"/>
        <v>0</v>
      </c>
      <c r="AM296" s="162">
        <f t="shared" si="178"/>
        <v>0</v>
      </c>
      <c r="AN296" s="156">
        <f t="shared" si="179"/>
        <v>99.95850461798986</v>
      </c>
      <c r="AO296" s="161">
        <f t="shared" si="179"/>
        <v>99.951954223062529</v>
      </c>
      <c r="AP296" s="161">
        <f t="shared" si="179"/>
        <v>0</v>
      </c>
      <c r="AQ296" s="161">
        <f t="shared" si="179"/>
        <v>0</v>
      </c>
      <c r="AR296" s="161">
        <f t="shared" si="179"/>
        <v>0</v>
      </c>
      <c r="AS296" s="161">
        <f t="shared" si="179"/>
        <v>0</v>
      </c>
      <c r="AT296" s="161">
        <f t="shared" si="179"/>
        <v>100</v>
      </c>
      <c r="AU296" s="161">
        <f t="shared" si="179"/>
        <v>100</v>
      </c>
      <c r="AV296" s="162">
        <f t="shared" si="179"/>
        <v>0</v>
      </c>
      <c r="AW296" s="165"/>
      <c r="AX296" s="245"/>
      <c r="AY296" s="246"/>
    </row>
    <row r="297" spans="1:51" ht="12.75" customHeight="1" x14ac:dyDescent="0.25">
      <c r="A297" s="171">
        <v>1271</v>
      </c>
      <c r="B297" s="241">
        <v>289</v>
      </c>
      <c r="C297" s="242" t="s">
        <v>1521</v>
      </c>
      <c r="D297" s="156">
        <f t="shared" si="186"/>
        <v>3932.6</v>
      </c>
      <c r="E297" s="161">
        <v>3556</v>
      </c>
      <c r="F297" s="161">
        <v>0</v>
      </c>
      <c r="G297" s="161">
        <v>0</v>
      </c>
      <c r="H297" s="161">
        <v>0</v>
      </c>
      <c r="I297" s="161">
        <v>0</v>
      </c>
      <c r="J297" s="161">
        <v>72</v>
      </c>
      <c r="K297" s="161">
        <v>304.60000000000002</v>
      </c>
      <c r="L297" s="243">
        <v>0</v>
      </c>
      <c r="M297" s="172">
        <f t="shared" si="187"/>
        <v>3932.6</v>
      </c>
      <c r="N297" s="161">
        <v>3556</v>
      </c>
      <c r="O297" s="161">
        <v>0</v>
      </c>
      <c r="P297" s="161">
        <v>0</v>
      </c>
      <c r="Q297" s="161">
        <v>0</v>
      </c>
      <c r="R297" s="161">
        <v>0</v>
      </c>
      <c r="S297" s="161">
        <v>72</v>
      </c>
      <c r="T297" s="161">
        <v>304.60000000000002</v>
      </c>
      <c r="U297" s="243">
        <v>0</v>
      </c>
      <c r="V297" s="172">
        <f t="shared" si="188"/>
        <v>3613.0511999999999</v>
      </c>
      <c r="W297" s="161">
        <v>3236.4512</v>
      </c>
      <c r="X297" s="161">
        <v>0</v>
      </c>
      <c r="Y297" s="161">
        <v>0</v>
      </c>
      <c r="Z297" s="161">
        <v>0</v>
      </c>
      <c r="AA297" s="161">
        <v>0</v>
      </c>
      <c r="AB297" s="161">
        <v>72</v>
      </c>
      <c r="AC297" s="161">
        <v>304.60000000000002</v>
      </c>
      <c r="AD297" s="243">
        <v>0</v>
      </c>
      <c r="AE297" s="156">
        <f t="shared" si="178"/>
        <v>-319.54880000000003</v>
      </c>
      <c r="AF297" s="161">
        <f t="shared" si="178"/>
        <v>-319.54880000000003</v>
      </c>
      <c r="AG297" s="161">
        <f t="shared" si="178"/>
        <v>0</v>
      </c>
      <c r="AH297" s="161">
        <f t="shared" si="178"/>
        <v>0</v>
      </c>
      <c r="AI297" s="161">
        <f t="shared" si="178"/>
        <v>0</v>
      </c>
      <c r="AJ297" s="161">
        <f t="shared" si="178"/>
        <v>0</v>
      </c>
      <c r="AK297" s="161">
        <f t="shared" si="178"/>
        <v>0</v>
      </c>
      <c r="AL297" s="161">
        <f t="shared" si="178"/>
        <v>0</v>
      </c>
      <c r="AM297" s="162">
        <f t="shared" si="178"/>
        <v>0</v>
      </c>
      <c r="AN297" s="156">
        <f t="shared" si="179"/>
        <v>91.874363016833655</v>
      </c>
      <c r="AO297" s="161">
        <f t="shared" si="179"/>
        <v>91.01381327334083</v>
      </c>
      <c r="AP297" s="161">
        <f t="shared" si="179"/>
        <v>0</v>
      </c>
      <c r="AQ297" s="161">
        <f t="shared" si="179"/>
        <v>0</v>
      </c>
      <c r="AR297" s="161">
        <f t="shared" si="179"/>
        <v>0</v>
      </c>
      <c r="AS297" s="161">
        <f t="shared" si="179"/>
        <v>0</v>
      </c>
      <c r="AT297" s="161">
        <f t="shared" si="179"/>
        <v>100</v>
      </c>
      <c r="AU297" s="161">
        <f t="shared" si="179"/>
        <v>100</v>
      </c>
      <c r="AV297" s="162">
        <f t="shared" si="179"/>
        <v>0</v>
      </c>
      <c r="AW297" s="165"/>
      <c r="AX297" s="245"/>
      <c r="AY297" s="246"/>
    </row>
    <row r="298" spans="1:51" ht="12.75" customHeight="1" x14ac:dyDescent="0.25">
      <c r="A298" s="171">
        <v>1272</v>
      </c>
      <c r="B298" s="241">
        <v>290</v>
      </c>
      <c r="C298" s="242" t="s">
        <v>1522</v>
      </c>
      <c r="D298" s="156">
        <f t="shared" si="186"/>
        <v>1814.1999999999998</v>
      </c>
      <c r="E298" s="161">
        <v>1565.6</v>
      </c>
      <c r="F298" s="161">
        <v>0</v>
      </c>
      <c r="G298" s="161">
        <v>0</v>
      </c>
      <c r="H298" s="161">
        <v>0</v>
      </c>
      <c r="I298" s="161">
        <v>0</v>
      </c>
      <c r="J298" s="161">
        <v>112</v>
      </c>
      <c r="K298" s="161">
        <v>136.6</v>
      </c>
      <c r="L298" s="243">
        <v>0</v>
      </c>
      <c r="M298" s="172">
        <f t="shared" si="187"/>
        <v>1814.1999999999998</v>
      </c>
      <c r="N298" s="161">
        <v>1565.6</v>
      </c>
      <c r="O298" s="161">
        <v>0</v>
      </c>
      <c r="P298" s="161">
        <v>0</v>
      </c>
      <c r="Q298" s="161">
        <v>0</v>
      </c>
      <c r="R298" s="161">
        <v>0</v>
      </c>
      <c r="S298" s="161">
        <v>112</v>
      </c>
      <c r="T298" s="161">
        <v>136.6</v>
      </c>
      <c r="U298" s="243">
        <v>0</v>
      </c>
      <c r="V298" s="172">
        <f t="shared" si="188"/>
        <v>1668.9124000000002</v>
      </c>
      <c r="W298" s="161">
        <v>1420.3361</v>
      </c>
      <c r="X298" s="161">
        <v>0</v>
      </c>
      <c r="Y298" s="161">
        <v>0</v>
      </c>
      <c r="Z298" s="161">
        <v>0</v>
      </c>
      <c r="AA298" s="161">
        <v>0</v>
      </c>
      <c r="AB298" s="161">
        <v>111.986</v>
      </c>
      <c r="AC298" s="161">
        <v>136.59030000000001</v>
      </c>
      <c r="AD298" s="243">
        <v>0</v>
      </c>
      <c r="AE298" s="156">
        <f t="shared" si="178"/>
        <v>-145.28759999999966</v>
      </c>
      <c r="AF298" s="161">
        <f t="shared" si="178"/>
        <v>-145.26389999999992</v>
      </c>
      <c r="AG298" s="161">
        <f t="shared" si="178"/>
        <v>0</v>
      </c>
      <c r="AH298" s="161">
        <f t="shared" si="178"/>
        <v>0</v>
      </c>
      <c r="AI298" s="161">
        <f t="shared" si="178"/>
        <v>0</v>
      </c>
      <c r="AJ298" s="161">
        <f t="shared" si="178"/>
        <v>0</v>
      </c>
      <c r="AK298" s="161">
        <f t="shared" si="178"/>
        <v>-1.3999999999995794E-2</v>
      </c>
      <c r="AL298" s="161">
        <f t="shared" si="178"/>
        <v>-9.6999999999809461E-3</v>
      </c>
      <c r="AM298" s="162">
        <f t="shared" si="178"/>
        <v>0</v>
      </c>
      <c r="AN298" s="156">
        <f t="shared" si="179"/>
        <v>91.991643699702365</v>
      </c>
      <c r="AO298" s="161">
        <f t="shared" si="179"/>
        <v>90.721518906489536</v>
      </c>
      <c r="AP298" s="161">
        <f t="shared" si="179"/>
        <v>0</v>
      </c>
      <c r="AQ298" s="161">
        <f t="shared" si="179"/>
        <v>0</v>
      </c>
      <c r="AR298" s="161">
        <f t="shared" si="179"/>
        <v>0</v>
      </c>
      <c r="AS298" s="161">
        <f t="shared" si="179"/>
        <v>0</v>
      </c>
      <c r="AT298" s="161">
        <f t="shared" si="179"/>
        <v>99.987500000000011</v>
      </c>
      <c r="AU298" s="161">
        <f t="shared" si="179"/>
        <v>99.992898975109824</v>
      </c>
      <c r="AV298" s="162">
        <f t="shared" si="179"/>
        <v>0</v>
      </c>
      <c r="AW298" s="165"/>
      <c r="AX298" s="245"/>
      <c r="AY298" s="246"/>
    </row>
    <row r="299" spans="1:51" ht="12.75" customHeight="1" x14ac:dyDescent="0.25">
      <c r="A299" s="171">
        <v>1273</v>
      </c>
      <c r="B299" s="241">
        <v>291</v>
      </c>
      <c r="C299" s="242" t="s">
        <v>1523</v>
      </c>
      <c r="D299" s="156">
        <f t="shared" si="186"/>
        <v>5661.8</v>
      </c>
      <c r="E299" s="161">
        <v>3259.2</v>
      </c>
      <c r="F299" s="161">
        <v>0</v>
      </c>
      <c r="G299" s="161">
        <v>1958</v>
      </c>
      <c r="H299" s="161">
        <v>0</v>
      </c>
      <c r="I299" s="161">
        <v>0</v>
      </c>
      <c r="J299" s="161">
        <v>64</v>
      </c>
      <c r="K299" s="161">
        <v>380.6</v>
      </c>
      <c r="L299" s="243">
        <v>0</v>
      </c>
      <c r="M299" s="172">
        <f t="shared" si="187"/>
        <v>5661.8</v>
      </c>
      <c r="N299" s="161">
        <v>3259.2</v>
      </c>
      <c r="O299" s="161">
        <v>0</v>
      </c>
      <c r="P299" s="161">
        <v>1958</v>
      </c>
      <c r="Q299" s="161">
        <v>0</v>
      </c>
      <c r="R299" s="161">
        <v>0</v>
      </c>
      <c r="S299" s="161">
        <v>64</v>
      </c>
      <c r="T299" s="161">
        <v>380.6</v>
      </c>
      <c r="U299" s="243">
        <v>0</v>
      </c>
      <c r="V299" s="172">
        <f t="shared" si="188"/>
        <v>5542.915500000001</v>
      </c>
      <c r="W299" s="161">
        <v>3140.3155000000002</v>
      </c>
      <c r="X299" s="161">
        <v>0</v>
      </c>
      <c r="Y299" s="161">
        <v>1958</v>
      </c>
      <c r="Z299" s="161">
        <v>0</v>
      </c>
      <c r="AA299" s="161">
        <v>0</v>
      </c>
      <c r="AB299" s="161">
        <v>64</v>
      </c>
      <c r="AC299" s="161">
        <v>380.6</v>
      </c>
      <c r="AD299" s="243">
        <v>0</v>
      </c>
      <c r="AE299" s="156">
        <f t="shared" si="178"/>
        <v>-118.88449999999921</v>
      </c>
      <c r="AF299" s="161">
        <f t="shared" si="178"/>
        <v>-118.88449999999966</v>
      </c>
      <c r="AG299" s="161">
        <f t="shared" si="178"/>
        <v>0</v>
      </c>
      <c r="AH299" s="161">
        <f t="shared" si="178"/>
        <v>0</v>
      </c>
      <c r="AI299" s="161">
        <f t="shared" si="178"/>
        <v>0</v>
      </c>
      <c r="AJ299" s="161">
        <f t="shared" si="178"/>
        <v>0</v>
      </c>
      <c r="AK299" s="161">
        <f t="shared" si="178"/>
        <v>0</v>
      </c>
      <c r="AL299" s="161">
        <f t="shared" si="178"/>
        <v>0</v>
      </c>
      <c r="AM299" s="162">
        <f t="shared" si="178"/>
        <v>0</v>
      </c>
      <c r="AN299" s="156">
        <f t="shared" si="179"/>
        <v>97.900234907626555</v>
      </c>
      <c r="AO299" s="161">
        <f t="shared" si="179"/>
        <v>96.352341065292109</v>
      </c>
      <c r="AP299" s="161">
        <f t="shared" si="179"/>
        <v>0</v>
      </c>
      <c r="AQ299" s="161">
        <f t="shared" si="179"/>
        <v>100</v>
      </c>
      <c r="AR299" s="161">
        <f t="shared" si="179"/>
        <v>0</v>
      </c>
      <c r="AS299" s="161">
        <f t="shared" si="179"/>
        <v>0</v>
      </c>
      <c r="AT299" s="161">
        <f t="shared" si="179"/>
        <v>100</v>
      </c>
      <c r="AU299" s="161">
        <f t="shared" si="179"/>
        <v>100</v>
      </c>
      <c r="AV299" s="162">
        <f t="shared" si="179"/>
        <v>0</v>
      </c>
      <c r="AW299" s="165"/>
      <c r="AX299" s="245"/>
      <c r="AY299" s="246"/>
    </row>
    <row r="300" spans="1:51" ht="12.75" customHeight="1" x14ac:dyDescent="0.25">
      <c r="A300" s="171">
        <v>1274</v>
      </c>
      <c r="B300" s="241">
        <v>292</v>
      </c>
      <c r="C300" s="242" t="s">
        <v>1524</v>
      </c>
      <c r="D300" s="156">
        <f t="shared" si="186"/>
        <v>6234.5</v>
      </c>
      <c r="E300" s="161">
        <v>5531.2</v>
      </c>
      <c r="F300" s="161">
        <v>0</v>
      </c>
      <c r="G300" s="161">
        <v>0</v>
      </c>
      <c r="H300" s="161">
        <v>0</v>
      </c>
      <c r="I300" s="161">
        <v>0</v>
      </c>
      <c r="J300" s="161">
        <v>0</v>
      </c>
      <c r="K300" s="161">
        <v>703.3</v>
      </c>
      <c r="L300" s="243">
        <v>0</v>
      </c>
      <c r="M300" s="172">
        <f t="shared" si="187"/>
        <v>6234.5</v>
      </c>
      <c r="N300" s="161">
        <v>5531.2</v>
      </c>
      <c r="O300" s="161">
        <v>0</v>
      </c>
      <c r="P300" s="161">
        <v>0</v>
      </c>
      <c r="Q300" s="161">
        <v>0</v>
      </c>
      <c r="R300" s="161">
        <v>0</v>
      </c>
      <c r="S300" s="161">
        <v>0</v>
      </c>
      <c r="T300" s="161">
        <v>703.3</v>
      </c>
      <c r="U300" s="243">
        <v>0</v>
      </c>
      <c r="V300" s="172">
        <f t="shared" si="188"/>
        <v>6234.5</v>
      </c>
      <c r="W300" s="161">
        <v>5531.2</v>
      </c>
      <c r="X300" s="161">
        <v>0</v>
      </c>
      <c r="Y300" s="161">
        <v>0</v>
      </c>
      <c r="Z300" s="161">
        <v>0</v>
      </c>
      <c r="AA300" s="161">
        <v>0</v>
      </c>
      <c r="AB300" s="161">
        <v>0</v>
      </c>
      <c r="AC300" s="161">
        <v>703.3</v>
      </c>
      <c r="AD300" s="243">
        <v>0</v>
      </c>
      <c r="AE300" s="156">
        <f t="shared" si="178"/>
        <v>0</v>
      </c>
      <c r="AF300" s="161">
        <f t="shared" si="178"/>
        <v>0</v>
      </c>
      <c r="AG300" s="161">
        <f t="shared" si="178"/>
        <v>0</v>
      </c>
      <c r="AH300" s="161">
        <f t="shared" si="178"/>
        <v>0</v>
      </c>
      <c r="AI300" s="161">
        <f t="shared" si="178"/>
        <v>0</v>
      </c>
      <c r="AJ300" s="161">
        <f t="shared" si="178"/>
        <v>0</v>
      </c>
      <c r="AK300" s="161">
        <f t="shared" si="178"/>
        <v>0</v>
      </c>
      <c r="AL300" s="161">
        <f t="shared" si="178"/>
        <v>0</v>
      </c>
      <c r="AM300" s="162">
        <f t="shared" si="178"/>
        <v>0</v>
      </c>
      <c r="AN300" s="156">
        <f t="shared" si="179"/>
        <v>100</v>
      </c>
      <c r="AO300" s="161">
        <f t="shared" si="179"/>
        <v>100</v>
      </c>
      <c r="AP300" s="161">
        <f t="shared" si="179"/>
        <v>0</v>
      </c>
      <c r="AQ300" s="161">
        <f t="shared" si="179"/>
        <v>0</v>
      </c>
      <c r="AR300" s="161">
        <f t="shared" si="179"/>
        <v>0</v>
      </c>
      <c r="AS300" s="161">
        <f t="shared" si="179"/>
        <v>0</v>
      </c>
      <c r="AT300" s="161">
        <f t="shared" si="179"/>
        <v>0</v>
      </c>
      <c r="AU300" s="161">
        <f t="shared" si="179"/>
        <v>100</v>
      </c>
      <c r="AV300" s="162">
        <f t="shared" si="179"/>
        <v>0</v>
      </c>
      <c r="AW300" s="165"/>
      <c r="AX300" s="245"/>
      <c r="AY300" s="246"/>
    </row>
    <row r="301" spans="1:51" ht="12.75" customHeight="1" x14ac:dyDescent="0.25">
      <c r="A301" s="171">
        <v>1275</v>
      </c>
      <c r="B301" s="241">
        <v>293</v>
      </c>
      <c r="C301" s="242" t="s">
        <v>1525</v>
      </c>
      <c r="D301" s="156">
        <f t="shared" si="186"/>
        <v>3668.1000000000004</v>
      </c>
      <c r="E301" s="161">
        <v>3110.3</v>
      </c>
      <c r="F301" s="161">
        <v>0</v>
      </c>
      <c r="G301" s="161">
        <v>0</v>
      </c>
      <c r="H301" s="161">
        <v>0</v>
      </c>
      <c r="I301" s="161">
        <v>0</v>
      </c>
      <c r="J301" s="161">
        <v>86</v>
      </c>
      <c r="K301" s="161">
        <v>471.8</v>
      </c>
      <c r="L301" s="243">
        <v>0</v>
      </c>
      <c r="M301" s="172">
        <f t="shared" si="187"/>
        <v>3668.1000000000004</v>
      </c>
      <c r="N301" s="161">
        <v>3110.3</v>
      </c>
      <c r="O301" s="161">
        <v>0</v>
      </c>
      <c r="P301" s="161">
        <v>0</v>
      </c>
      <c r="Q301" s="161">
        <v>0</v>
      </c>
      <c r="R301" s="161">
        <v>0</v>
      </c>
      <c r="S301" s="161">
        <v>86</v>
      </c>
      <c r="T301" s="161">
        <v>471.8</v>
      </c>
      <c r="U301" s="243">
        <v>0</v>
      </c>
      <c r="V301" s="172">
        <f t="shared" si="188"/>
        <v>3664.6965999999998</v>
      </c>
      <c r="W301" s="161">
        <v>3106.8975999999998</v>
      </c>
      <c r="X301" s="161">
        <v>0</v>
      </c>
      <c r="Y301" s="161">
        <v>0</v>
      </c>
      <c r="Z301" s="161">
        <v>0</v>
      </c>
      <c r="AA301" s="161">
        <v>0</v>
      </c>
      <c r="AB301" s="161">
        <v>86</v>
      </c>
      <c r="AC301" s="161">
        <v>471.79899999999998</v>
      </c>
      <c r="AD301" s="243">
        <v>0</v>
      </c>
      <c r="AE301" s="156">
        <f t="shared" si="178"/>
        <v>-3.4034000000006017</v>
      </c>
      <c r="AF301" s="161">
        <f t="shared" si="178"/>
        <v>-3.402400000000398</v>
      </c>
      <c r="AG301" s="161">
        <f t="shared" si="178"/>
        <v>0</v>
      </c>
      <c r="AH301" s="161">
        <f t="shared" si="178"/>
        <v>0</v>
      </c>
      <c r="AI301" s="161">
        <f t="shared" si="178"/>
        <v>0</v>
      </c>
      <c r="AJ301" s="161">
        <f t="shared" si="178"/>
        <v>0</v>
      </c>
      <c r="AK301" s="161">
        <f t="shared" si="178"/>
        <v>0</v>
      </c>
      <c r="AL301" s="161">
        <f t="shared" si="178"/>
        <v>-1.0000000000331966E-3</v>
      </c>
      <c r="AM301" s="162">
        <f t="shared" si="178"/>
        <v>0</v>
      </c>
      <c r="AN301" s="156">
        <f t="shared" si="179"/>
        <v>99.907216270003531</v>
      </c>
      <c r="AO301" s="161">
        <f t="shared" si="179"/>
        <v>99.890608622962404</v>
      </c>
      <c r="AP301" s="161">
        <f t="shared" si="179"/>
        <v>0</v>
      </c>
      <c r="AQ301" s="161">
        <f t="shared" si="179"/>
        <v>0</v>
      </c>
      <c r="AR301" s="161">
        <f t="shared" si="179"/>
        <v>0</v>
      </c>
      <c r="AS301" s="161">
        <f t="shared" si="179"/>
        <v>0</v>
      </c>
      <c r="AT301" s="161">
        <f t="shared" si="179"/>
        <v>100</v>
      </c>
      <c r="AU301" s="161">
        <f t="shared" si="179"/>
        <v>99.999788045782097</v>
      </c>
      <c r="AV301" s="162">
        <f t="shared" si="179"/>
        <v>0</v>
      </c>
      <c r="AW301" s="165"/>
      <c r="AX301" s="245"/>
      <c r="AY301" s="246"/>
    </row>
    <row r="302" spans="1:51" ht="12.75" customHeight="1" x14ac:dyDescent="0.25">
      <c r="A302" s="171">
        <v>1276</v>
      </c>
      <c r="B302" s="241">
        <v>294</v>
      </c>
      <c r="C302" s="242" t="s">
        <v>1526</v>
      </c>
      <c r="D302" s="156">
        <f t="shared" si="186"/>
        <v>2406.6</v>
      </c>
      <c r="E302" s="161">
        <v>2038.5</v>
      </c>
      <c r="F302" s="161">
        <v>0</v>
      </c>
      <c r="G302" s="161">
        <v>0</v>
      </c>
      <c r="H302" s="161">
        <v>0</v>
      </c>
      <c r="I302" s="161">
        <v>0</v>
      </c>
      <c r="J302" s="161">
        <v>73</v>
      </c>
      <c r="K302" s="161">
        <v>295.10000000000002</v>
      </c>
      <c r="L302" s="243">
        <v>0</v>
      </c>
      <c r="M302" s="172">
        <f t="shared" si="187"/>
        <v>2436</v>
      </c>
      <c r="N302" s="161">
        <v>2067.9</v>
      </c>
      <c r="O302" s="161">
        <v>0</v>
      </c>
      <c r="P302" s="161">
        <v>0</v>
      </c>
      <c r="Q302" s="161">
        <v>0</v>
      </c>
      <c r="R302" s="161">
        <v>0</v>
      </c>
      <c r="S302" s="161">
        <v>73</v>
      </c>
      <c r="T302" s="161">
        <v>295.10000000000002</v>
      </c>
      <c r="U302" s="243">
        <v>0</v>
      </c>
      <c r="V302" s="172">
        <f t="shared" si="188"/>
        <v>2435.5428000000002</v>
      </c>
      <c r="W302" s="161">
        <v>2067.9</v>
      </c>
      <c r="X302" s="161">
        <v>0</v>
      </c>
      <c r="Y302" s="161">
        <v>0</v>
      </c>
      <c r="Z302" s="161">
        <v>0</v>
      </c>
      <c r="AA302" s="161">
        <v>0</v>
      </c>
      <c r="AB302" s="161">
        <v>73</v>
      </c>
      <c r="AC302" s="161">
        <v>294.64280000000002</v>
      </c>
      <c r="AD302" s="243">
        <v>0</v>
      </c>
      <c r="AE302" s="156">
        <f t="shared" si="178"/>
        <v>-0.45719999999982974</v>
      </c>
      <c r="AF302" s="161">
        <f t="shared" si="178"/>
        <v>0</v>
      </c>
      <c r="AG302" s="161">
        <f t="shared" si="178"/>
        <v>0</v>
      </c>
      <c r="AH302" s="161">
        <f t="shared" si="178"/>
        <v>0</v>
      </c>
      <c r="AI302" s="161">
        <f t="shared" si="178"/>
        <v>0</v>
      </c>
      <c r="AJ302" s="161">
        <f t="shared" si="178"/>
        <v>0</v>
      </c>
      <c r="AK302" s="161">
        <f t="shared" si="178"/>
        <v>0</v>
      </c>
      <c r="AL302" s="161">
        <f t="shared" si="178"/>
        <v>-0.45720000000000027</v>
      </c>
      <c r="AM302" s="162">
        <f t="shared" si="178"/>
        <v>0</v>
      </c>
      <c r="AN302" s="156">
        <f t="shared" si="179"/>
        <v>99.981231527093612</v>
      </c>
      <c r="AO302" s="161">
        <f t="shared" si="179"/>
        <v>100</v>
      </c>
      <c r="AP302" s="161">
        <f t="shared" si="179"/>
        <v>0</v>
      </c>
      <c r="AQ302" s="161">
        <f t="shared" si="179"/>
        <v>0</v>
      </c>
      <c r="AR302" s="161">
        <f t="shared" si="179"/>
        <v>0</v>
      </c>
      <c r="AS302" s="161">
        <f t="shared" si="179"/>
        <v>0</v>
      </c>
      <c r="AT302" s="161">
        <f t="shared" si="179"/>
        <v>100</v>
      </c>
      <c r="AU302" s="161">
        <f t="shared" si="179"/>
        <v>99.845069467976955</v>
      </c>
      <c r="AV302" s="162">
        <f t="shared" si="179"/>
        <v>0</v>
      </c>
      <c r="AW302" s="165"/>
      <c r="AX302" s="245"/>
      <c r="AY302" s="246"/>
    </row>
    <row r="303" spans="1:51" ht="12.75" customHeight="1" x14ac:dyDescent="0.25">
      <c r="A303" s="171">
        <v>1277</v>
      </c>
      <c r="B303" s="241">
        <v>295</v>
      </c>
      <c r="C303" s="242" t="s">
        <v>1527</v>
      </c>
      <c r="D303" s="156">
        <f t="shared" si="186"/>
        <v>1599.7</v>
      </c>
      <c r="E303" s="161">
        <v>1309.4000000000001</v>
      </c>
      <c r="F303" s="161">
        <v>0</v>
      </c>
      <c r="G303" s="161">
        <v>0</v>
      </c>
      <c r="H303" s="161">
        <v>0</v>
      </c>
      <c r="I303" s="161">
        <v>0</v>
      </c>
      <c r="J303" s="161">
        <v>112</v>
      </c>
      <c r="K303" s="161">
        <v>178.3</v>
      </c>
      <c r="L303" s="243">
        <v>0</v>
      </c>
      <c r="M303" s="172">
        <f t="shared" si="187"/>
        <v>1736.3999999999999</v>
      </c>
      <c r="N303" s="161">
        <v>1446.1</v>
      </c>
      <c r="O303" s="161">
        <v>0</v>
      </c>
      <c r="P303" s="161">
        <v>0</v>
      </c>
      <c r="Q303" s="161">
        <v>0</v>
      </c>
      <c r="R303" s="161">
        <v>0</v>
      </c>
      <c r="S303" s="161">
        <v>112</v>
      </c>
      <c r="T303" s="161">
        <v>178.3</v>
      </c>
      <c r="U303" s="243">
        <v>0</v>
      </c>
      <c r="V303" s="172">
        <f t="shared" si="188"/>
        <v>1736.3999999999999</v>
      </c>
      <c r="W303" s="161">
        <v>1446.1</v>
      </c>
      <c r="X303" s="161">
        <v>0</v>
      </c>
      <c r="Y303" s="161">
        <v>0</v>
      </c>
      <c r="Z303" s="161">
        <v>0</v>
      </c>
      <c r="AA303" s="161">
        <v>0</v>
      </c>
      <c r="AB303" s="161">
        <v>112</v>
      </c>
      <c r="AC303" s="161">
        <v>178.3</v>
      </c>
      <c r="AD303" s="243">
        <v>0</v>
      </c>
      <c r="AE303" s="156">
        <f t="shared" si="178"/>
        <v>0</v>
      </c>
      <c r="AF303" s="161">
        <f t="shared" si="178"/>
        <v>0</v>
      </c>
      <c r="AG303" s="161">
        <f t="shared" si="178"/>
        <v>0</v>
      </c>
      <c r="AH303" s="161">
        <f t="shared" si="178"/>
        <v>0</v>
      </c>
      <c r="AI303" s="161">
        <f t="shared" si="178"/>
        <v>0</v>
      </c>
      <c r="AJ303" s="161">
        <f t="shared" si="178"/>
        <v>0</v>
      </c>
      <c r="AK303" s="161">
        <f t="shared" si="178"/>
        <v>0</v>
      </c>
      <c r="AL303" s="161">
        <f t="shared" si="178"/>
        <v>0</v>
      </c>
      <c r="AM303" s="162">
        <f t="shared" si="178"/>
        <v>0</v>
      </c>
      <c r="AN303" s="156">
        <f t="shared" si="179"/>
        <v>100</v>
      </c>
      <c r="AO303" s="161">
        <f t="shared" si="179"/>
        <v>100</v>
      </c>
      <c r="AP303" s="161">
        <f t="shared" si="179"/>
        <v>0</v>
      </c>
      <c r="AQ303" s="161">
        <f t="shared" si="179"/>
        <v>0</v>
      </c>
      <c r="AR303" s="161">
        <f t="shared" si="179"/>
        <v>0</v>
      </c>
      <c r="AS303" s="161">
        <f t="shared" si="179"/>
        <v>0</v>
      </c>
      <c r="AT303" s="161">
        <f t="shared" si="179"/>
        <v>100</v>
      </c>
      <c r="AU303" s="161">
        <f t="shared" si="179"/>
        <v>100</v>
      </c>
      <c r="AV303" s="162">
        <f t="shared" si="179"/>
        <v>0</v>
      </c>
      <c r="AW303" s="165"/>
      <c r="AX303" s="245"/>
      <c r="AY303" s="246"/>
    </row>
    <row r="304" spans="1:51" ht="12.75" customHeight="1" x14ac:dyDescent="0.25">
      <c r="A304" s="171">
        <v>1278</v>
      </c>
      <c r="B304" s="241">
        <v>296</v>
      </c>
      <c r="C304" s="242" t="s">
        <v>1528</v>
      </c>
      <c r="D304" s="156">
        <f t="shared" si="186"/>
        <v>3722.5</v>
      </c>
      <c r="E304" s="161">
        <v>3220.9</v>
      </c>
      <c r="F304" s="161">
        <v>0</v>
      </c>
      <c r="G304" s="161">
        <v>0</v>
      </c>
      <c r="H304" s="161">
        <v>57.2</v>
      </c>
      <c r="I304" s="161">
        <v>0</v>
      </c>
      <c r="J304" s="161">
        <v>112</v>
      </c>
      <c r="K304" s="161">
        <v>332.4</v>
      </c>
      <c r="L304" s="243">
        <v>0</v>
      </c>
      <c r="M304" s="172">
        <f t="shared" si="187"/>
        <v>3722.5</v>
      </c>
      <c r="N304" s="161">
        <v>3220.9</v>
      </c>
      <c r="O304" s="161">
        <v>0</v>
      </c>
      <c r="P304" s="161">
        <v>0</v>
      </c>
      <c r="Q304" s="161">
        <v>57.2</v>
      </c>
      <c r="R304" s="161">
        <v>0</v>
      </c>
      <c r="S304" s="161">
        <v>112</v>
      </c>
      <c r="T304" s="161">
        <v>332.4</v>
      </c>
      <c r="U304" s="243">
        <v>0</v>
      </c>
      <c r="V304" s="172">
        <f t="shared" si="188"/>
        <v>3720.5726</v>
      </c>
      <c r="W304" s="161">
        <v>3220.9</v>
      </c>
      <c r="X304" s="161">
        <v>0</v>
      </c>
      <c r="Y304" s="161">
        <v>0</v>
      </c>
      <c r="Z304" s="161">
        <v>55.272599999999997</v>
      </c>
      <c r="AA304" s="161">
        <v>0</v>
      </c>
      <c r="AB304" s="161">
        <v>112</v>
      </c>
      <c r="AC304" s="161">
        <v>332.4</v>
      </c>
      <c r="AD304" s="243">
        <v>0</v>
      </c>
      <c r="AE304" s="156">
        <f t="shared" si="178"/>
        <v>-1.9274000000000342</v>
      </c>
      <c r="AF304" s="161">
        <f t="shared" si="178"/>
        <v>0</v>
      </c>
      <c r="AG304" s="161">
        <f t="shared" si="178"/>
        <v>0</v>
      </c>
      <c r="AH304" s="161">
        <f t="shared" si="178"/>
        <v>0</v>
      </c>
      <c r="AI304" s="161">
        <f t="shared" si="178"/>
        <v>-1.9274000000000058</v>
      </c>
      <c r="AJ304" s="161">
        <f t="shared" si="178"/>
        <v>0</v>
      </c>
      <c r="AK304" s="161">
        <f t="shared" si="178"/>
        <v>0</v>
      </c>
      <c r="AL304" s="161">
        <f t="shared" si="178"/>
        <v>0</v>
      </c>
      <c r="AM304" s="162">
        <f t="shared" si="178"/>
        <v>0</v>
      </c>
      <c r="AN304" s="156">
        <f t="shared" si="179"/>
        <v>99.948222968435189</v>
      </c>
      <c r="AO304" s="161">
        <f t="shared" si="179"/>
        <v>100</v>
      </c>
      <c r="AP304" s="161">
        <f t="shared" si="179"/>
        <v>0</v>
      </c>
      <c r="AQ304" s="161">
        <f t="shared" si="179"/>
        <v>0</v>
      </c>
      <c r="AR304" s="161">
        <f t="shared" si="179"/>
        <v>96.63041958041957</v>
      </c>
      <c r="AS304" s="161">
        <f t="shared" si="179"/>
        <v>0</v>
      </c>
      <c r="AT304" s="161">
        <f t="shared" si="179"/>
        <v>100</v>
      </c>
      <c r="AU304" s="161">
        <f t="shared" si="179"/>
        <v>100</v>
      </c>
      <c r="AV304" s="162">
        <f t="shared" si="179"/>
        <v>0</v>
      </c>
      <c r="AW304" s="165"/>
      <c r="AX304" s="245"/>
      <c r="AY304" s="246"/>
    </row>
    <row r="305" spans="1:51" ht="12.75" customHeight="1" x14ac:dyDescent="0.25">
      <c r="A305" s="171">
        <v>1279</v>
      </c>
      <c r="B305" s="241">
        <v>297</v>
      </c>
      <c r="C305" s="242" t="s">
        <v>1529</v>
      </c>
      <c r="D305" s="156">
        <f t="shared" si="186"/>
        <v>1602.3999999999999</v>
      </c>
      <c r="E305" s="161">
        <v>1361.1</v>
      </c>
      <c r="F305" s="161">
        <v>0</v>
      </c>
      <c r="G305" s="161">
        <v>0</v>
      </c>
      <c r="H305" s="161">
        <v>0</v>
      </c>
      <c r="I305" s="161">
        <v>0</v>
      </c>
      <c r="J305" s="161">
        <v>64.099999999999994</v>
      </c>
      <c r="K305" s="161">
        <v>177.2</v>
      </c>
      <c r="L305" s="243">
        <v>0</v>
      </c>
      <c r="M305" s="172">
        <f t="shared" si="187"/>
        <v>1602.3999999999999</v>
      </c>
      <c r="N305" s="161">
        <v>1361.1</v>
      </c>
      <c r="O305" s="161">
        <v>0</v>
      </c>
      <c r="P305" s="161">
        <v>0</v>
      </c>
      <c r="Q305" s="161">
        <v>0</v>
      </c>
      <c r="R305" s="161">
        <v>0</v>
      </c>
      <c r="S305" s="161">
        <v>64.099999999999994</v>
      </c>
      <c r="T305" s="161">
        <v>177.2</v>
      </c>
      <c r="U305" s="243">
        <v>0</v>
      </c>
      <c r="V305" s="172">
        <f t="shared" si="188"/>
        <v>1401.3699000000001</v>
      </c>
      <c r="W305" s="161">
        <v>1224.1699000000001</v>
      </c>
      <c r="X305" s="161">
        <v>0</v>
      </c>
      <c r="Y305" s="161">
        <v>0</v>
      </c>
      <c r="Z305" s="161">
        <v>0</v>
      </c>
      <c r="AA305" s="161">
        <v>0</v>
      </c>
      <c r="AB305" s="161">
        <v>0</v>
      </c>
      <c r="AC305" s="161">
        <v>177.2</v>
      </c>
      <c r="AD305" s="243">
        <v>0</v>
      </c>
      <c r="AE305" s="156">
        <f t="shared" si="178"/>
        <v>-201.03009999999972</v>
      </c>
      <c r="AF305" s="161">
        <f t="shared" si="178"/>
        <v>-136.93009999999981</v>
      </c>
      <c r="AG305" s="161">
        <f t="shared" si="178"/>
        <v>0</v>
      </c>
      <c r="AH305" s="161">
        <f t="shared" si="178"/>
        <v>0</v>
      </c>
      <c r="AI305" s="161">
        <f t="shared" si="178"/>
        <v>0</v>
      </c>
      <c r="AJ305" s="161">
        <f t="shared" si="178"/>
        <v>0</v>
      </c>
      <c r="AK305" s="161">
        <f t="shared" si="178"/>
        <v>-64.099999999999994</v>
      </c>
      <c r="AL305" s="161">
        <f t="shared" si="178"/>
        <v>0</v>
      </c>
      <c r="AM305" s="162">
        <f t="shared" si="178"/>
        <v>0</v>
      </c>
      <c r="AN305" s="156">
        <f t="shared" si="179"/>
        <v>87.454437094358482</v>
      </c>
      <c r="AO305" s="161">
        <f t="shared" si="179"/>
        <v>89.939747263242978</v>
      </c>
      <c r="AP305" s="161">
        <f t="shared" si="179"/>
        <v>0</v>
      </c>
      <c r="AQ305" s="161">
        <f t="shared" si="179"/>
        <v>0</v>
      </c>
      <c r="AR305" s="161">
        <f t="shared" si="179"/>
        <v>0</v>
      </c>
      <c r="AS305" s="161">
        <f t="shared" si="179"/>
        <v>0</v>
      </c>
      <c r="AT305" s="161">
        <f t="shared" si="179"/>
        <v>0</v>
      </c>
      <c r="AU305" s="161">
        <f t="shared" si="179"/>
        <v>100</v>
      </c>
      <c r="AV305" s="162">
        <f t="shared" si="179"/>
        <v>0</v>
      </c>
      <c r="AW305" s="165"/>
      <c r="AX305" s="245"/>
      <c r="AY305" s="246"/>
    </row>
    <row r="306" spans="1:51" ht="12.75" customHeight="1" x14ac:dyDescent="0.25">
      <c r="A306" s="171">
        <v>1281</v>
      </c>
      <c r="B306" s="241">
        <v>298</v>
      </c>
      <c r="C306" s="242" t="s">
        <v>1530</v>
      </c>
      <c r="D306" s="156">
        <f t="shared" si="186"/>
        <v>3779.6</v>
      </c>
      <c r="E306" s="161">
        <v>3201.7</v>
      </c>
      <c r="F306" s="161">
        <v>0</v>
      </c>
      <c r="G306" s="161">
        <v>0</v>
      </c>
      <c r="H306" s="161">
        <v>0</v>
      </c>
      <c r="I306" s="161">
        <v>0</v>
      </c>
      <c r="J306" s="161">
        <v>88</v>
      </c>
      <c r="K306" s="161">
        <v>489.9</v>
      </c>
      <c r="L306" s="243">
        <v>0</v>
      </c>
      <c r="M306" s="172">
        <f t="shared" si="187"/>
        <v>3779.6</v>
      </c>
      <c r="N306" s="161">
        <v>3201.7</v>
      </c>
      <c r="O306" s="161">
        <v>0</v>
      </c>
      <c r="P306" s="161">
        <v>0</v>
      </c>
      <c r="Q306" s="161">
        <v>0</v>
      </c>
      <c r="R306" s="161">
        <v>0</v>
      </c>
      <c r="S306" s="161">
        <v>88</v>
      </c>
      <c r="T306" s="161">
        <v>489.9</v>
      </c>
      <c r="U306" s="243">
        <v>0</v>
      </c>
      <c r="V306" s="172">
        <f t="shared" si="188"/>
        <v>3779.6</v>
      </c>
      <c r="W306" s="161">
        <v>3201.7</v>
      </c>
      <c r="X306" s="161">
        <v>0</v>
      </c>
      <c r="Y306" s="161">
        <v>0</v>
      </c>
      <c r="Z306" s="161">
        <v>0</v>
      </c>
      <c r="AA306" s="161">
        <v>0</v>
      </c>
      <c r="AB306" s="161">
        <v>88</v>
      </c>
      <c r="AC306" s="161">
        <v>489.9</v>
      </c>
      <c r="AD306" s="243">
        <v>0</v>
      </c>
      <c r="AE306" s="156">
        <f t="shared" si="178"/>
        <v>0</v>
      </c>
      <c r="AF306" s="161">
        <f t="shared" si="178"/>
        <v>0</v>
      </c>
      <c r="AG306" s="161">
        <f t="shared" si="178"/>
        <v>0</v>
      </c>
      <c r="AH306" s="161">
        <f t="shared" si="178"/>
        <v>0</v>
      </c>
      <c r="AI306" s="161">
        <f t="shared" si="178"/>
        <v>0</v>
      </c>
      <c r="AJ306" s="161">
        <f t="shared" si="178"/>
        <v>0</v>
      </c>
      <c r="AK306" s="161">
        <f t="shared" si="178"/>
        <v>0</v>
      </c>
      <c r="AL306" s="161">
        <f t="shared" si="178"/>
        <v>0</v>
      </c>
      <c r="AM306" s="162">
        <f t="shared" si="178"/>
        <v>0</v>
      </c>
      <c r="AN306" s="156">
        <f t="shared" si="179"/>
        <v>100</v>
      </c>
      <c r="AO306" s="161">
        <f t="shared" si="179"/>
        <v>100</v>
      </c>
      <c r="AP306" s="161">
        <f t="shared" si="179"/>
        <v>0</v>
      </c>
      <c r="AQ306" s="161">
        <f t="shared" si="179"/>
        <v>0</v>
      </c>
      <c r="AR306" s="161">
        <f t="shared" si="179"/>
        <v>0</v>
      </c>
      <c r="AS306" s="161">
        <f t="shared" si="179"/>
        <v>0</v>
      </c>
      <c r="AT306" s="161">
        <f t="shared" si="179"/>
        <v>100</v>
      </c>
      <c r="AU306" s="161">
        <f t="shared" si="179"/>
        <v>100</v>
      </c>
      <c r="AV306" s="162">
        <f t="shared" si="179"/>
        <v>0</v>
      </c>
      <c r="AW306" s="165"/>
      <c r="AX306" s="245"/>
      <c r="AY306" s="246"/>
    </row>
    <row r="307" spans="1:51" ht="12.75" customHeight="1" x14ac:dyDescent="0.25">
      <c r="A307" s="171">
        <v>1280</v>
      </c>
      <c r="B307" s="241">
        <v>299</v>
      </c>
      <c r="C307" s="242" t="s">
        <v>1531</v>
      </c>
      <c r="D307" s="156">
        <f t="shared" si="186"/>
        <v>12186.6</v>
      </c>
      <c r="E307" s="161">
        <v>6979.1</v>
      </c>
      <c r="F307" s="161">
        <v>0</v>
      </c>
      <c r="G307" s="161">
        <v>2075</v>
      </c>
      <c r="H307" s="161">
        <v>0</v>
      </c>
      <c r="I307" s="161">
        <v>0</v>
      </c>
      <c r="J307" s="161">
        <v>2500</v>
      </c>
      <c r="K307" s="161">
        <v>632.5</v>
      </c>
      <c r="L307" s="243">
        <v>0</v>
      </c>
      <c r="M307" s="172">
        <f t="shared" si="187"/>
        <v>12195.1</v>
      </c>
      <c r="N307" s="161">
        <v>6987.6</v>
      </c>
      <c r="O307" s="161">
        <v>0</v>
      </c>
      <c r="P307" s="161">
        <v>2075</v>
      </c>
      <c r="Q307" s="161">
        <v>0</v>
      </c>
      <c r="R307" s="161">
        <v>0</v>
      </c>
      <c r="S307" s="161">
        <v>2500</v>
      </c>
      <c r="T307" s="161">
        <v>632.5</v>
      </c>
      <c r="U307" s="243">
        <v>0</v>
      </c>
      <c r="V307" s="172">
        <f t="shared" si="188"/>
        <v>12191.274600000001</v>
      </c>
      <c r="W307" s="161">
        <v>6987.6</v>
      </c>
      <c r="X307" s="161">
        <v>0</v>
      </c>
      <c r="Y307" s="161">
        <v>2071.1745999999998</v>
      </c>
      <c r="Z307" s="161">
        <v>0</v>
      </c>
      <c r="AA307" s="161">
        <v>0</v>
      </c>
      <c r="AB307" s="161">
        <v>2500</v>
      </c>
      <c r="AC307" s="161">
        <v>632.5</v>
      </c>
      <c r="AD307" s="243">
        <v>0</v>
      </c>
      <c r="AE307" s="156">
        <f t="shared" si="178"/>
        <v>-3.8253999999997177</v>
      </c>
      <c r="AF307" s="161">
        <f t="shared" si="178"/>
        <v>0</v>
      </c>
      <c r="AG307" s="161">
        <f t="shared" si="178"/>
        <v>0</v>
      </c>
      <c r="AH307" s="161">
        <f t="shared" si="178"/>
        <v>-3.8254000000001724</v>
      </c>
      <c r="AI307" s="161">
        <f t="shared" si="178"/>
        <v>0</v>
      </c>
      <c r="AJ307" s="161">
        <f t="shared" si="178"/>
        <v>0</v>
      </c>
      <c r="AK307" s="161">
        <f t="shared" si="178"/>
        <v>0</v>
      </c>
      <c r="AL307" s="161">
        <f t="shared" si="178"/>
        <v>0</v>
      </c>
      <c r="AM307" s="162">
        <f t="shared" si="178"/>
        <v>0</v>
      </c>
      <c r="AN307" s="156">
        <f t="shared" si="179"/>
        <v>99.968631663536996</v>
      </c>
      <c r="AO307" s="161">
        <f t="shared" si="179"/>
        <v>100</v>
      </c>
      <c r="AP307" s="161">
        <f t="shared" si="179"/>
        <v>0</v>
      </c>
      <c r="AQ307" s="161">
        <f t="shared" si="179"/>
        <v>99.81564337349397</v>
      </c>
      <c r="AR307" s="161">
        <f t="shared" si="179"/>
        <v>0</v>
      </c>
      <c r="AS307" s="161">
        <f t="shared" si="179"/>
        <v>0</v>
      </c>
      <c r="AT307" s="161">
        <f t="shared" si="179"/>
        <v>100</v>
      </c>
      <c r="AU307" s="161">
        <f t="shared" si="179"/>
        <v>100</v>
      </c>
      <c r="AV307" s="162">
        <f t="shared" si="179"/>
        <v>0</v>
      </c>
      <c r="AW307" s="165"/>
      <c r="AX307" s="245"/>
      <c r="AY307" s="246"/>
    </row>
    <row r="308" spans="1:51" ht="12.75" customHeight="1" x14ac:dyDescent="0.25">
      <c r="A308" s="171">
        <v>1282</v>
      </c>
      <c r="B308" s="241">
        <v>300</v>
      </c>
      <c r="C308" s="242" t="s">
        <v>1532</v>
      </c>
      <c r="D308" s="156">
        <f t="shared" si="186"/>
        <v>2746</v>
      </c>
      <c r="E308" s="161">
        <v>2371.1</v>
      </c>
      <c r="F308" s="161">
        <v>0</v>
      </c>
      <c r="G308" s="161">
        <v>0</v>
      </c>
      <c r="H308" s="161">
        <v>0</v>
      </c>
      <c r="I308" s="161">
        <v>0</v>
      </c>
      <c r="J308" s="161">
        <v>112</v>
      </c>
      <c r="K308" s="161">
        <v>262.89999999999998</v>
      </c>
      <c r="L308" s="243">
        <v>0</v>
      </c>
      <c r="M308" s="172">
        <f t="shared" si="187"/>
        <v>2746</v>
      </c>
      <c r="N308" s="161">
        <v>2371.1</v>
      </c>
      <c r="O308" s="161">
        <v>0</v>
      </c>
      <c r="P308" s="161">
        <v>0</v>
      </c>
      <c r="Q308" s="161">
        <v>0</v>
      </c>
      <c r="R308" s="161">
        <v>0</v>
      </c>
      <c r="S308" s="161">
        <v>112</v>
      </c>
      <c r="T308" s="161">
        <v>262.89999999999998</v>
      </c>
      <c r="U308" s="243">
        <v>0</v>
      </c>
      <c r="V308" s="172">
        <f t="shared" si="188"/>
        <v>2612.7179000000001</v>
      </c>
      <c r="W308" s="161">
        <v>2237.9023000000002</v>
      </c>
      <c r="X308" s="161">
        <v>0</v>
      </c>
      <c r="Y308" s="161">
        <v>0</v>
      </c>
      <c r="Z308" s="161">
        <v>0</v>
      </c>
      <c r="AA308" s="161">
        <v>0</v>
      </c>
      <c r="AB308" s="161">
        <v>112</v>
      </c>
      <c r="AC308" s="161">
        <v>262.81560000000002</v>
      </c>
      <c r="AD308" s="243">
        <v>0</v>
      </c>
      <c r="AE308" s="156">
        <f t="shared" si="178"/>
        <v>-133.2820999999999</v>
      </c>
      <c r="AF308" s="161">
        <f t="shared" si="178"/>
        <v>-133.19769999999971</v>
      </c>
      <c r="AG308" s="161">
        <f t="shared" si="178"/>
        <v>0</v>
      </c>
      <c r="AH308" s="161">
        <f t="shared" si="178"/>
        <v>0</v>
      </c>
      <c r="AI308" s="161">
        <f t="shared" si="178"/>
        <v>0</v>
      </c>
      <c r="AJ308" s="161">
        <f t="shared" si="178"/>
        <v>0</v>
      </c>
      <c r="AK308" s="161">
        <f t="shared" si="178"/>
        <v>0</v>
      </c>
      <c r="AL308" s="161">
        <f t="shared" si="178"/>
        <v>-8.4399999999959618E-2</v>
      </c>
      <c r="AM308" s="162">
        <f t="shared" si="178"/>
        <v>0</v>
      </c>
      <c r="AN308" s="156">
        <f t="shared" si="179"/>
        <v>95.146318281136203</v>
      </c>
      <c r="AO308" s="161">
        <f t="shared" si="179"/>
        <v>94.38245118299524</v>
      </c>
      <c r="AP308" s="161">
        <f t="shared" si="179"/>
        <v>0</v>
      </c>
      <c r="AQ308" s="161">
        <f t="shared" si="179"/>
        <v>0</v>
      </c>
      <c r="AR308" s="161">
        <f t="shared" si="179"/>
        <v>0</v>
      </c>
      <c r="AS308" s="161">
        <f t="shared" si="179"/>
        <v>0</v>
      </c>
      <c r="AT308" s="161">
        <f t="shared" si="179"/>
        <v>100</v>
      </c>
      <c r="AU308" s="161">
        <f t="shared" si="179"/>
        <v>99.967896538607846</v>
      </c>
      <c r="AV308" s="162">
        <f t="shared" si="179"/>
        <v>0</v>
      </c>
      <c r="AW308" s="165"/>
      <c r="AX308" s="245"/>
      <c r="AY308" s="246"/>
    </row>
    <row r="309" spans="1:51" ht="12.75" customHeight="1" x14ac:dyDescent="0.25">
      <c r="A309" s="171">
        <v>1283</v>
      </c>
      <c r="B309" s="241">
        <v>301</v>
      </c>
      <c r="C309" s="242" t="s">
        <v>1533</v>
      </c>
      <c r="D309" s="156">
        <f t="shared" si="186"/>
        <v>3137</v>
      </c>
      <c r="E309" s="161">
        <v>2877.3</v>
      </c>
      <c r="F309" s="161">
        <v>0</v>
      </c>
      <c r="G309" s="161">
        <v>0</v>
      </c>
      <c r="H309" s="161">
        <v>0</v>
      </c>
      <c r="I309" s="161">
        <v>0</v>
      </c>
      <c r="J309" s="161">
        <v>0</v>
      </c>
      <c r="K309" s="161">
        <v>259.7</v>
      </c>
      <c r="L309" s="243">
        <v>0</v>
      </c>
      <c r="M309" s="172">
        <f t="shared" si="187"/>
        <v>3137</v>
      </c>
      <c r="N309" s="161">
        <v>2877.3</v>
      </c>
      <c r="O309" s="161">
        <v>0</v>
      </c>
      <c r="P309" s="161">
        <v>0</v>
      </c>
      <c r="Q309" s="161">
        <v>0</v>
      </c>
      <c r="R309" s="161">
        <v>0</v>
      </c>
      <c r="S309" s="161">
        <v>0</v>
      </c>
      <c r="T309" s="161">
        <v>259.7</v>
      </c>
      <c r="U309" s="243">
        <v>0</v>
      </c>
      <c r="V309" s="172">
        <f t="shared" si="188"/>
        <v>3137</v>
      </c>
      <c r="W309" s="161">
        <v>2877.3</v>
      </c>
      <c r="X309" s="161">
        <v>0</v>
      </c>
      <c r="Y309" s="161">
        <v>0</v>
      </c>
      <c r="Z309" s="161">
        <v>0</v>
      </c>
      <c r="AA309" s="161">
        <v>0</v>
      </c>
      <c r="AB309" s="161">
        <v>0</v>
      </c>
      <c r="AC309" s="161">
        <v>259.7</v>
      </c>
      <c r="AD309" s="243">
        <v>0</v>
      </c>
      <c r="AE309" s="156">
        <f t="shared" si="178"/>
        <v>0</v>
      </c>
      <c r="AF309" s="161">
        <f t="shared" si="178"/>
        <v>0</v>
      </c>
      <c r="AG309" s="161">
        <f t="shared" si="178"/>
        <v>0</v>
      </c>
      <c r="AH309" s="161">
        <f t="shared" si="178"/>
        <v>0</v>
      </c>
      <c r="AI309" s="161">
        <f t="shared" si="178"/>
        <v>0</v>
      </c>
      <c r="AJ309" s="161">
        <f t="shared" si="178"/>
        <v>0</v>
      </c>
      <c r="AK309" s="161">
        <f t="shared" si="178"/>
        <v>0</v>
      </c>
      <c r="AL309" s="161">
        <f t="shared" si="178"/>
        <v>0</v>
      </c>
      <c r="AM309" s="162">
        <f t="shared" si="178"/>
        <v>0</v>
      </c>
      <c r="AN309" s="156">
        <f t="shared" si="179"/>
        <v>100</v>
      </c>
      <c r="AO309" s="161">
        <f t="shared" si="179"/>
        <v>100</v>
      </c>
      <c r="AP309" s="161">
        <f t="shared" si="179"/>
        <v>0</v>
      </c>
      <c r="AQ309" s="161">
        <f t="shared" si="179"/>
        <v>0</v>
      </c>
      <c r="AR309" s="161">
        <f t="shared" si="179"/>
        <v>0</v>
      </c>
      <c r="AS309" s="161">
        <f t="shared" si="179"/>
        <v>0</v>
      </c>
      <c r="AT309" s="161">
        <f t="shared" si="179"/>
        <v>0</v>
      </c>
      <c r="AU309" s="161">
        <f t="shared" si="179"/>
        <v>100</v>
      </c>
      <c r="AV309" s="162">
        <f t="shared" si="179"/>
        <v>0</v>
      </c>
      <c r="AW309" s="165"/>
      <c r="AX309" s="245"/>
      <c r="AY309" s="246"/>
    </row>
    <row r="310" spans="1:51" ht="12.75" customHeight="1" x14ac:dyDescent="0.25">
      <c r="A310" s="171">
        <v>1285</v>
      </c>
      <c r="B310" s="241">
        <v>302</v>
      </c>
      <c r="C310" s="242" t="s">
        <v>1534</v>
      </c>
      <c r="D310" s="156">
        <f t="shared" si="186"/>
        <v>5344.1</v>
      </c>
      <c r="E310" s="161">
        <v>5048.6000000000004</v>
      </c>
      <c r="F310" s="161">
        <v>0</v>
      </c>
      <c r="G310" s="161">
        <v>0</v>
      </c>
      <c r="H310" s="161">
        <v>0</v>
      </c>
      <c r="I310" s="161">
        <v>0</v>
      </c>
      <c r="J310" s="161">
        <v>0</v>
      </c>
      <c r="K310" s="161">
        <v>295.5</v>
      </c>
      <c r="L310" s="243">
        <v>0</v>
      </c>
      <c r="M310" s="172">
        <f t="shared" si="187"/>
        <v>5428.9</v>
      </c>
      <c r="N310" s="161">
        <v>5133.3999999999996</v>
      </c>
      <c r="O310" s="161">
        <v>0</v>
      </c>
      <c r="P310" s="161">
        <v>0</v>
      </c>
      <c r="Q310" s="161">
        <v>0</v>
      </c>
      <c r="R310" s="161">
        <v>0</v>
      </c>
      <c r="S310" s="161">
        <v>0</v>
      </c>
      <c r="T310" s="161">
        <v>295.5</v>
      </c>
      <c r="U310" s="243">
        <v>0</v>
      </c>
      <c r="V310" s="172">
        <f t="shared" si="188"/>
        <v>5178.4992000000002</v>
      </c>
      <c r="W310" s="161">
        <v>4940.1491999999998</v>
      </c>
      <c r="X310" s="161">
        <v>0</v>
      </c>
      <c r="Y310" s="161">
        <v>0</v>
      </c>
      <c r="Z310" s="161">
        <v>0</v>
      </c>
      <c r="AA310" s="161">
        <v>0</v>
      </c>
      <c r="AB310" s="161">
        <v>0</v>
      </c>
      <c r="AC310" s="161">
        <v>238.35</v>
      </c>
      <c r="AD310" s="243">
        <v>0</v>
      </c>
      <c r="AE310" s="156">
        <f t="shared" si="178"/>
        <v>-250.40079999999944</v>
      </c>
      <c r="AF310" s="161">
        <f t="shared" si="178"/>
        <v>-193.2507999999998</v>
      </c>
      <c r="AG310" s="161">
        <f t="shared" si="178"/>
        <v>0</v>
      </c>
      <c r="AH310" s="161">
        <f t="shared" si="178"/>
        <v>0</v>
      </c>
      <c r="AI310" s="161">
        <f t="shared" si="178"/>
        <v>0</v>
      </c>
      <c r="AJ310" s="161">
        <f t="shared" si="178"/>
        <v>0</v>
      </c>
      <c r="AK310" s="161">
        <f t="shared" si="178"/>
        <v>0</v>
      </c>
      <c r="AL310" s="161">
        <f t="shared" si="178"/>
        <v>-57.150000000000006</v>
      </c>
      <c r="AM310" s="162">
        <f t="shared" si="178"/>
        <v>0</v>
      </c>
      <c r="AN310" s="156">
        <f t="shared" si="179"/>
        <v>95.387632853800966</v>
      </c>
      <c r="AO310" s="161">
        <f t="shared" si="179"/>
        <v>96.235422916585506</v>
      </c>
      <c r="AP310" s="161">
        <f t="shared" si="179"/>
        <v>0</v>
      </c>
      <c r="AQ310" s="161">
        <f t="shared" si="179"/>
        <v>0</v>
      </c>
      <c r="AR310" s="161">
        <f t="shared" si="179"/>
        <v>0</v>
      </c>
      <c r="AS310" s="161">
        <f t="shared" si="179"/>
        <v>0</v>
      </c>
      <c r="AT310" s="161">
        <f t="shared" si="179"/>
        <v>0</v>
      </c>
      <c r="AU310" s="161">
        <f t="shared" si="179"/>
        <v>80.659898477157356</v>
      </c>
      <c r="AV310" s="162">
        <f t="shared" si="179"/>
        <v>0</v>
      </c>
      <c r="AW310" s="165"/>
      <c r="AX310" s="245"/>
      <c r="AY310" s="246"/>
    </row>
    <row r="311" spans="1:51" ht="12.75" customHeight="1" x14ac:dyDescent="0.25">
      <c r="A311" s="171">
        <v>1286</v>
      </c>
      <c r="B311" s="241">
        <v>303</v>
      </c>
      <c r="C311" s="242" t="s">
        <v>1535</v>
      </c>
      <c r="D311" s="156">
        <f t="shared" si="186"/>
        <v>2551.9</v>
      </c>
      <c r="E311" s="161">
        <v>2357.1</v>
      </c>
      <c r="F311" s="161">
        <v>0</v>
      </c>
      <c r="G311" s="161">
        <v>0</v>
      </c>
      <c r="H311" s="161">
        <v>0</v>
      </c>
      <c r="I311" s="161">
        <v>0</v>
      </c>
      <c r="J311" s="161">
        <v>0</v>
      </c>
      <c r="K311" s="161">
        <v>194.8</v>
      </c>
      <c r="L311" s="243">
        <v>0</v>
      </c>
      <c r="M311" s="172">
        <f t="shared" si="187"/>
        <v>2551.9</v>
      </c>
      <c r="N311" s="161">
        <v>2357.1</v>
      </c>
      <c r="O311" s="161">
        <v>0</v>
      </c>
      <c r="P311" s="161">
        <v>0</v>
      </c>
      <c r="Q311" s="161">
        <v>0</v>
      </c>
      <c r="R311" s="161">
        <v>0</v>
      </c>
      <c r="S311" s="161">
        <v>0</v>
      </c>
      <c r="T311" s="161">
        <v>194.8</v>
      </c>
      <c r="U311" s="243">
        <v>0</v>
      </c>
      <c r="V311" s="172">
        <f t="shared" si="188"/>
        <v>2511.7652000000003</v>
      </c>
      <c r="W311" s="161">
        <v>2316.9652000000001</v>
      </c>
      <c r="X311" s="161">
        <v>0</v>
      </c>
      <c r="Y311" s="161">
        <v>0</v>
      </c>
      <c r="Z311" s="161">
        <v>0</v>
      </c>
      <c r="AA311" s="161">
        <v>0</v>
      </c>
      <c r="AB311" s="161">
        <v>0</v>
      </c>
      <c r="AC311" s="161">
        <v>194.8</v>
      </c>
      <c r="AD311" s="243">
        <v>0</v>
      </c>
      <c r="AE311" s="156">
        <f t="shared" si="178"/>
        <v>-40.134799999999814</v>
      </c>
      <c r="AF311" s="161">
        <f t="shared" si="178"/>
        <v>-40.134799999999814</v>
      </c>
      <c r="AG311" s="161">
        <f t="shared" si="178"/>
        <v>0</v>
      </c>
      <c r="AH311" s="161">
        <f t="shared" si="178"/>
        <v>0</v>
      </c>
      <c r="AI311" s="161">
        <f t="shared" si="178"/>
        <v>0</v>
      </c>
      <c r="AJ311" s="161">
        <f t="shared" si="178"/>
        <v>0</v>
      </c>
      <c r="AK311" s="161">
        <f t="shared" si="178"/>
        <v>0</v>
      </c>
      <c r="AL311" s="161">
        <f t="shared" si="178"/>
        <v>0</v>
      </c>
      <c r="AM311" s="162">
        <f t="shared" si="178"/>
        <v>0</v>
      </c>
      <c r="AN311" s="156">
        <f t="shared" si="179"/>
        <v>98.427258121399746</v>
      </c>
      <c r="AO311" s="161">
        <f t="shared" si="179"/>
        <v>98.297280556616187</v>
      </c>
      <c r="AP311" s="161">
        <f t="shared" si="179"/>
        <v>0</v>
      </c>
      <c r="AQ311" s="161">
        <f t="shared" si="179"/>
        <v>0</v>
      </c>
      <c r="AR311" s="161">
        <f t="shared" si="179"/>
        <v>0</v>
      </c>
      <c r="AS311" s="161">
        <f t="shared" si="179"/>
        <v>0</v>
      </c>
      <c r="AT311" s="161">
        <f t="shared" si="179"/>
        <v>0</v>
      </c>
      <c r="AU311" s="161">
        <f t="shared" si="179"/>
        <v>100</v>
      </c>
      <c r="AV311" s="162">
        <f t="shared" si="179"/>
        <v>0</v>
      </c>
      <c r="AW311" s="165"/>
      <c r="AX311" s="245"/>
      <c r="AY311" s="246"/>
    </row>
    <row r="312" spans="1:51" ht="12.75" customHeight="1" x14ac:dyDescent="0.25">
      <c r="A312" s="171">
        <v>1287</v>
      </c>
      <c r="B312" s="241">
        <v>304</v>
      </c>
      <c r="C312" s="242" t="s">
        <v>1536</v>
      </c>
      <c r="D312" s="156">
        <f t="shared" si="186"/>
        <v>1606.4</v>
      </c>
      <c r="E312" s="161">
        <v>1408.5</v>
      </c>
      <c r="F312" s="161">
        <v>0</v>
      </c>
      <c r="G312" s="161">
        <v>0</v>
      </c>
      <c r="H312" s="161">
        <v>0</v>
      </c>
      <c r="I312" s="161">
        <v>0</v>
      </c>
      <c r="J312" s="161">
        <v>60</v>
      </c>
      <c r="K312" s="161">
        <v>137.9</v>
      </c>
      <c r="L312" s="243">
        <v>0</v>
      </c>
      <c r="M312" s="172">
        <f t="shared" si="187"/>
        <v>1606.4</v>
      </c>
      <c r="N312" s="161">
        <v>1408.5</v>
      </c>
      <c r="O312" s="161">
        <v>0</v>
      </c>
      <c r="P312" s="161">
        <v>0</v>
      </c>
      <c r="Q312" s="161">
        <v>0</v>
      </c>
      <c r="R312" s="161">
        <v>0</v>
      </c>
      <c r="S312" s="161">
        <v>60</v>
      </c>
      <c r="T312" s="161">
        <v>137.9</v>
      </c>
      <c r="U312" s="243">
        <v>0</v>
      </c>
      <c r="V312" s="172">
        <f t="shared" si="188"/>
        <v>1573.2293999999999</v>
      </c>
      <c r="W312" s="161">
        <v>1375.7293999999999</v>
      </c>
      <c r="X312" s="161">
        <v>0</v>
      </c>
      <c r="Y312" s="161">
        <v>0</v>
      </c>
      <c r="Z312" s="161">
        <v>0</v>
      </c>
      <c r="AA312" s="161">
        <v>0</v>
      </c>
      <c r="AB312" s="161">
        <v>60</v>
      </c>
      <c r="AC312" s="161">
        <v>137.5</v>
      </c>
      <c r="AD312" s="243">
        <v>0</v>
      </c>
      <c r="AE312" s="156">
        <f t="shared" si="178"/>
        <v>-33.17060000000015</v>
      </c>
      <c r="AF312" s="161">
        <f t="shared" si="178"/>
        <v>-32.770600000000059</v>
      </c>
      <c r="AG312" s="161">
        <f t="shared" si="178"/>
        <v>0</v>
      </c>
      <c r="AH312" s="161">
        <f t="shared" si="178"/>
        <v>0</v>
      </c>
      <c r="AI312" s="161">
        <f t="shared" si="178"/>
        <v>0</v>
      </c>
      <c r="AJ312" s="161">
        <f t="shared" si="178"/>
        <v>0</v>
      </c>
      <c r="AK312" s="161">
        <f t="shared" si="178"/>
        <v>0</v>
      </c>
      <c r="AL312" s="161">
        <f t="shared" si="178"/>
        <v>-0.40000000000000568</v>
      </c>
      <c r="AM312" s="162">
        <f t="shared" si="178"/>
        <v>0</v>
      </c>
      <c r="AN312" s="156">
        <f t="shared" si="179"/>
        <v>97.935097111553773</v>
      </c>
      <c r="AO312" s="161">
        <f t="shared" si="179"/>
        <v>97.673368832090873</v>
      </c>
      <c r="AP312" s="161">
        <f t="shared" si="179"/>
        <v>0</v>
      </c>
      <c r="AQ312" s="161">
        <f t="shared" si="179"/>
        <v>0</v>
      </c>
      <c r="AR312" s="161">
        <f t="shared" si="179"/>
        <v>0</v>
      </c>
      <c r="AS312" s="161">
        <f t="shared" si="179"/>
        <v>0</v>
      </c>
      <c r="AT312" s="161">
        <f t="shared" si="179"/>
        <v>100</v>
      </c>
      <c r="AU312" s="161">
        <f t="shared" si="179"/>
        <v>99.709934735315443</v>
      </c>
      <c r="AV312" s="162">
        <f t="shared" si="179"/>
        <v>0</v>
      </c>
      <c r="AW312" s="165"/>
      <c r="AX312" s="245"/>
      <c r="AY312" s="246"/>
    </row>
    <row r="313" spans="1:51" ht="12.75" customHeight="1" x14ac:dyDescent="0.25">
      <c r="A313" s="171">
        <v>1288</v>
      </c>
      <c r="B313" s="241">
        <v>305</v>
      </c>
      <c r="C313" s="242" t="s">
        <v>1537</v>
      </c>
      <c r="D313" s="156">
        <f t="shared" si="186"/>
        <v>3611.2999999999997</v>
      </c>
      <c r="E313" s="161">
        <v>3152.1</v>
      </c>
      <c r="F313" s="161">
        <v>0</v>
      </c>
      <c r="G313" s="161">
        <v>0</v>
      </c>
      <c r="H313" s="161">
        <v>0</v>
      </c>
      <c r="I313" s="161">
        <v>0</v>
      </c>
      <c r="J313" s="161">
        <v>112</v>
      </c>
      <c r="K313" s="161">
        <v>347.2</v>
      </c>
      <c r="L313" s="243">
        <v>0</v>
      </c>
      <c r="M313" s="172">
        <f t="shared" si="187"/>
        <v>3611.2999999999997</v>
      </c>
      <c r="N313" s="161">
        <v>3152.1</v>
      </c>
      <c r="O313" s="161">
        <v>0</v>
      </c>
      <c r="P313" s="161">
        <v>0</v>
      </c>
      <c r="Q313" s="161">
        <v>0</v>
      </c>
      <c r="R313" s="161">
        <v>0</v>
      </c>
      <c r="S313" s="161">
        <v>112</v>
      </c>
      <c r="T313" s="161">
        <v>347.2</v>
      </c>
      <c r="U313" s="243">
        <v>0</v>
      </c>
      <c r="V313" s="172">
        <f t="shared" si="188"/>
        <v>3611.2999999999997</v>
      </c>
      <c r="W313" s="161">
        <v>3152.1</v>
      </c>
      <c r="X313" s="161">
        <v>0</v>
      </c>
      <c r="Y313" s="161">
        <v>0</v>
      </c>
      <c r="Z313" s="161">
        <v>0</v>
      </c>
      <c r="AA313" s="161">
        <v>0</v>
      </c>
      <c r="AB313" s="161">
        <v>112</v>
      </c>
      <c r="AC313" s="161">
        <v>347.2</v>
      </c>
      <c r="AD313" s="243">
        <v>0</v>
      </c>
      <c r="AE313" s="156">
        <f t="shared" si="178"/>
        <v>0</v>
      </c>
      <c r="AF313" s="161">
        <f t="shared" si="178"/>
        <v>0</v>
      </c>
      <c r="AG313" s="161">
        <f t="shared" si="178"/>
        <v>0</v>
      </c>
      <c r="AH313" s="161">
        <f t="shared" si="178"/>
        <v>0</v>
      </c>
      <c r="AI313" s="161">
        <f t="shared" si="178"/>
        <v>0</v>
      </c>
      <c r="AJ313" s="161">
        <f t="shared" si="178"/>
        <v>0</v>
      </c>
      <c r="AK313" s="161">
        <f t="shared" si="178"/>
        <v>0</v>
      </c>
      <c r="AL313" s="161">
        <f t="shared" si="178"/>
        <v>0</v>
      </c>
      <c r="AM313" s="162">
        <f t="shared" si="178"/>
        <v>0</v>
      </c>
      <c r="AN313" s="156">
        <f t="shared" si="179"/>
        <v>100</v>
      </c>
      <c r="AO313" s="161">
        <f t="shared" si="179"/>
        <v>100</v>
      </c>
      <c r="AP313" s="161">
        <f t="shared" si="179"/>
        <v>0</v>
      </c>
      <c r="AQ313" s="161">
        <f t="shared" si="179"/>
        <v>0</v>
      </c>
      <c r="AR313" s="161">
        <f t="shared" si="179"/>
        <v>0</v>
      </c>
      <c r="AS313" s="161">
        <f t="shared" si="179"/>
        <v>0</v>
      </c>
      <c r="AT313" s="161">
        <f t="shared" si="179"/>
        <v>100</v>
      </c>
      <c r="AU313" s="161">
        <f t="shared" si="179"/>
        <v>100</v>
      </c>
      <c r="AV313" s="162">
        <f t="shared" si="179"/>
        <v>0</v>
      </c>
      <c r="AW313" s="165"/>
      <c r="AX313" s="245"/>
      <c r="AY313" s="246"/>
    </row>
    <row r="314" spans="1:51" ht="12.75" customHeight="1" x14ac:dyDescent="0.25">
      <c r="A314" s="171">
        <v>1289</v>
      </c>
      <c r="B314" s="241">
        <v>306</v>
      </c>
      <c r="C314" s="242" t="s">
        <v>1538</v>
      </c>
      <c r="D314" s="156">
        <f t="shared" si="186"/>
        <v>1952.7</v>
      </c>
      <c r="E314" s="161">
        <v>1668.3</v>
      </c>
      <c r="F314" s="161">
        <v>0</v>
      </c>
      <c r="G314" s="161">
        <v>0</v>
      </c>
      <c r="H314" s="161">
        <v>0</v>
      </c>
      <c r="I314" s="161">
        <v>0</v>
      </c>
      <c r="J314" s="161">
        <v>67</v>
      </c>
      <c r="K314" s="161">
        <v>217.4</v>
      </c>
      <c r="L314" s="243">
        <v>0</v>
      </c>
      <c r="M314" s="172">
        <f t="shared" si="187"/>
        <v>1952.7</v>
      </c>
      <c r="N314" s="161">
        <v>1668.3</v>
      </c>
      <c r="O314" s="161">
        <v>0</v>
      </c>
      <c r="P314" s="161">
        <v>0</v>
      </c>
      <c r="Q314" s="161">
        <v>0</v>
      </c>
      <c r="R314" s="161">
        <v>0</v>
      </c>
      <c r="S314" s="161">
        <v>67</v>
      </c>
      <c r="T314" s="161">
        <v>217.4</v>
      </c>
      <c r="U314" s="243">
        <v>0</v>
      </c>
      <c r="V314" s="172">
        <f t="shared" si="188"/>
        <v>1903.9671000000001</v>
      </c>
      <c r="W314" s="161">
        <v>1619.5671</v>
      </c>
      <c r="X314" s="161">
        <v>0</v>
      </c>
      <c r="Y314" s="161">
        <v>0</v>
      </c>
      <c r="Z314" s="161">
        <v>0</v>
      </c>
      <c r="AA314" s="161">
        <v>0</v>
      </c>
      <c r="AB314" s="161">
        <v>67</v>
      </c>
      <c r="AC314" s="161">
        <v>217.4</v>
      </c>
      <c r="AD314" s="243">
        <v>0</v>
      </c>
      <c r="AE314" s="156">
        <f t="shared" si="178"/>
        <v>-48.732899999999972</v>
      </c>
      <c r="AF314" s="161">
        <f t="shared" si="178"/>
        <v>-48.732899999999972</v>
      </c>
      <c r="AG314" s="161">
        <f t="shared" si="178"/>
        <v>0</v>
      </c>
      <c r="AH314" s="161">
        <f t="shared" ref="AH314:AM342" si="189">Y314-P314</f>
        <v>0</v>
      </c>
      <c r="AI314" s="161">
        <f t="shared" si="189"/>
        <v>0</v>
      </c>
      <c r="AJ314" s="161">
        <f t="shared" si="189"/>
        <v>0</v>
      </c>
      <c r="AK314" s="161">
        <f t="shared" si="189"/>
        <v>0</v>
      </c>
      <c r="AL314" s="161">
        <f t="shared" si="189"/>
        <v>0</v>
      </c>
      <c r="AM314" s="162">
        <f t="shared" si="189"/>
        <v>0</v>
      </c>
      <c r="AN314" s="156">
        <f t="shared" si="179"/>
        <v>97.504332462743889</v>
      </c>
      <c r="AO314" s="161">
        <f t="shared" si="179"/>
        <v>97.078888689084692</v>
      </c>
      <c r="AP314" s="161">
        <f t="shared" si="179"/>
        <v>0</v>
      </c>
      <c r="AQ314" s="161">
        <f t="shared" ref="AQ314:AV342" si="190">IF(P314=0,0,Y314/P314*100)</f>
        <v>0</v>
      </c>
      <c r="AR314" s="161">
        <f t="shared" si="190"/>
        <v>0</v>
      </c>
      <c r="AS314" s="161">
        <f t="shared" si="190"/>
        <v>0</v>
      </c>
      <c r="AT314" s="161">
        <f t="shared" si="190"/>
        <v>100</v>
      </c>
      <c r="AU314" s="161">
        <f t="shared" si="190"/>
        <v>100</v>
      </c>
      <c r="AV314" s="162">
        <f t="shared" si="190"/>
        <v>0</v>
      </c>
      <c r="AW314" s="165"/>
      <c r="AX314" s="245"/>
      <c r="AY314" s="246"/>
    </row>
    <row r="315" spans="1:51" ht="12.75" customHeight="1" x14ac:dyDescent="0.25">
      <c r="A315" s="158"/>
      <c r="B315" s="241">
        <v>307</v>
      </c>
      <c r="C315" s="242"/>
      <c r="D315" s="160"/>
      <c r="E315" s="161"/>
      <c r="F315" s="161"/>
      <c r="G315" s="161"/>
      <c r="H315" s="161"/>
      <c r="I315" s="161"/>
      <c r="J315" s="161"/>
      <c r="K315" s="161"/>
      <c r="L315" s="243">
        <v>0</v>
      </c>
      <c r="M315" s="244"/>
      <c r="N315" s="161">
        <v>0</v>
      </c>
      <c r="O315" s="161"/>
      <c r="P315" s="161">
        <v>0</v>
      </c>
      <c r="Q315" s="161"/>
      <c r="R315" s="161"/>
      <c r="S315" s="161"/>
      <c r="T315" s="161"/>
      <c r="U315" s="243">
        <v>0</v>
      </c>
      <c r="V315" s="244"/>
      <c r="W315" s="161">
        <v>0</v>
      </c>
      <c r="X315" s="161"/>
      <c r="Y315" s="161">
        <v>0</v>
      </c>
      <c r="Z315" s="161"/>
      <c r="AA315" s="161"/>
      <c r="AB315" s="161"/>
      <c r="AC315" s="161"/>
      <c r="AD315" s="243"/>
      <c r="AE315" s="160"/>
      <c r="AF315" s="161"/>
      <c r="AG315" s="161"/>
      <c r="AH315" s="161"/>
      <c r="AI315" s="161"/>
      <c r="AJ315" s="161"/>
      <c r="AK315" s="161"/>
      <c r="AL315" s="161"/>
      <c r="AM315" s="162"/>
      <c r="AN315" s="160"/>
      <c r="AO315" s="161"/>
      <c r="AP315" s="161"/>
      <c r="AQ315" s="161"/>
      <c r="AR315" s="161"/>
      <c r="AS315" s="161"/>
      <c r="AT315" s="161"/>
      <c r="AU315" s="161"/>
      <c r="AV315" s="162"/>
      <c r="AW315" s="165"/>
      <c r="AX315" s="245"/>
      <c r="AY315" s="246"/>
    </row>
    <row r="316" spans="1:51" ht="15.75" customHeight="1" x14ac:dyDescent="0.25">
      <c r="A316" s="158"/>
      <c r="B316" s="241">
        <v>308</v>
      </c>
      <c r="C316" s="239" t="s">
        <v>1539</v>
      </c>
      <c r="D316" s="156">
        <f>D317+D318</f>
        <v>122936.1</v>
      </c>
      <c r="E316" s="153">
        <f t="shared" ref="E316:L316" si="191">E317+E318</f>
        <v>101103.4</v>
      </c>
      <c r="F316" s="153">
        <f t="shared" si="191"/>
        <v>0</v>
      </c>
      <c r="G316" s="153">
        <f t="shared" si="191"/>
        <v>2466.5</v>
      </c>
      <c r="H316" s="153">
        <f t="shared" si="191"/>
        <v>2233.4</v>
      </c>
      <c r="I316" s="153">
        <f t="shared" si="191"/>
        <v>0</v>
      </c>
      <c r="J316" s="153">
        <f t="shared" si="191"/>
        <v>1560</v>
      </c>
      <c r="K316" s="153">
        <f t="shared" si="191"/>
        <v>14798.9</v>
      </c>
      <c r="L316" s="240">
        <f t="shared" si="191"/>
        <v>773.9</v>
      </c>
      <c r="M316" s="172">
        <f>M317+M318</f>
        <v>125885.5</v>
      </c>
      <c r="N316" s="153">
        <f t="shared" ref="N316:U316" si="192">N317+N318</f>
        <v>103460.8</v>
      </c>
      <c r="O316" s="153">
        <f t="shared" si="192"/>
        <v>0</v>
      </c>
      <c r="P316" s="153">
        <f t="shared" si="192"/>
        <v>2489.5</v>
      </c>
      <c r="Q316" s="153">
        <f t="shared" si="192"/>
        <v>2233.4</v>
      </c>
      <c r="R316" s="153">
        <f t="shared" si="192"/>
        <v>0</v>
      </c>
      <c r="S316" s="153">
        <f t="shared" si="192"/>
        <v>1560</v>
      </c>
      <c r="T316" s="153">
        <f t="shared" si="192"/>
        <v>14798.9</v>
      </c>
      <c r="U316" s="240">
        <f t="shared" si="192"/>
        <v>1342.9</v>
      </c>
      <c r="V316" s="172">
        <f>V317+V318</f>
        <v>122913.1488</v>
      </c>
      <c r="W316" s="153">
        <f t="shared" ref="W316:AD316" si="193">W317+W318</f>
        <v>101411.46589999998</v>
      </c>
      <c r="X316" s="153">
        <f t="shared" si="193"/>
        <v>0</v>
      </c>
      <c r="Y316" s="153">
        <f t="shared" si="193"/>
        <v>2489.5</v>
      </c>
      <c r="Z316" s="153">
        <f t="shared" si="193"/>
        <v>1884.2897</v>
      </c>
      <c r="AA316" s="153">
        <f t="shared" si="193"/>
        <v>0</v>
      </c>
      <c r="AB316" s="153">
        <f t="shared" si="193"/>
        <v>1559.1822999999999</v>
      </c>
      <c r="AC316" s="153">
        <f t="shared" si="193"/>
        <v>14735.1109</v>
      </c>
      <c r="AD316" s="240">
        <f t="shared" si="193"/>
        <v>833.6</v>
      </c>
      <c r="AE316" s="156">
        <f t="shared" ref="AE316:AM341" si="194">V316-M316</f>
        <v>-2972.3512000000046</v>
      </c>
      <c r="AF316" s="153">
        <f t="shared" si="194"/>
        <v>-2049.3341000000219</v>
      </c>
      <c r="AG316" s="153">
        <f t="shared" si="194"/>
        <v>0</v>
      </c>
      <c r="AH316" s="153">
        <f t="shared" si="194"/>
        <v>0</v>
      </c>
      <c r="AI316" s="153">
        <f t="shared" si="194"/>
        <v>-349.11030000000005</v>
      </c>
      <c r="AJ316" s="153">
        <f t="shared" si="194"/>
        <v>0</v>
      </c>
      <c r="AK316" s="153">
        <f t="shared" si="194"/>
        <v>-0.81770000000005894</v>
      </c>
      <c r="AL316" s="153">
        <f t="shared" si="194"/>
        <v>-63.789099999999962</v>
      </c>
      <c r="AM316" s="154">
        <f t="shared" si="194"/>
        <v>-509.30000000000007</v>
      </c>
      <c r="AN316" s="156">
        <f t="shared" ref="AN316:AV341" si="195">IF(M316=0,0,V316/M316*100)</f>
        <v>97.638845458770078</v>
      </c>
      <c r="AO316" s="153">
        <f t="shared" si="195"/>
        <v>98.019216843480791</v>
      </c>
      <c r="AP316" s="153">
        <f t="shared" si="195"/>
        <v>0</v>
      </c>
      <c r="AQ316" s="153">
        <f t="shared" si="195"/>
        <v>100</v>
      </c>
      <c r="AR316" s="153">
        <f t="shared" si="195"/>
        <v>84.368662129488669</v>
      </c>
      <c r="AS316" s="153">
        <f t="shared" si="195"/>
        <v>0</v>
      </c>
      <c r="AT316" s="153">
        <f t="shared" si="195"/>
        <v>99.947583333333341</v>
      </c>
      <c r="AU316" s="153">
        <f t="shared" si="195"/>
        <v>99.568960530850276</v>
      </c>
      <c r="AV316" s="154">
        <f t="shared" si="195"/>
        <v>62.074614639958291</v>
      </c>
      <c r="AW316" s="147"/>
      <c r="AX316" s="245"/>
      <c r="AY316" s="246"/>
    </row>
    <row r="317" spans="1:51" s="170" customFormat="1" ht="12.75" customHeight="1" x14ac:dyDescent="0.2">
      <c r="A317" s="158"/>
      <c r="B317" s="241">
        <v>309</v>
      </c>
      <c r="C317" s="239" t="s">
        <v>1287</v>
      </c>
      <c r="D317" s="156">
        <f>D319</f>
        <v>86767.599999999991</v>
      </c>
      <c r="E317" s="153">
        <f t="shared" ref="E317:L317" si="196">E319</f>
        <v>71307.7</v>
      </c>
      <c r="F317" s="153">
        <f t="shared" si="196"/>
        <v>0</v>
      </c>
      <c r="G317" s="153">
        <f t="shared" si="196"/>
        <v>2466.5</v>
      </c>
      <c r="H317" s="153">
        <f t="shared" si="196"/>
        <v>2201.4</v>
      </c>
      <c r="I317" s="153">
        <f t="shared" si="196"/>
        <v>0</v>
      </c>
      <c r="J317" s="153">
        <f t="shared" si="196"/>
        <v>0</v>
      </c>
      <c r="K317" s="153">
        <f t="shared" si="196"/>
        <v>10018.1</v>
      </c>
      <c r="L317" s="240">
        <f t="shared" si="196"/>
        <v>773.9</v>
      </c>
      <c r="M317" s="172">
        <f>M319</f>
        <v>90471.9</v>
      </c>
      <c r="N317" s="153">
        <f t="shared" ref="N317:U317" si="197">N319</f>
        <v>73570</v>
      </c>
      <c r="O317" s="153">
        <f t="shared" si="197"/>
        <v>0</v>
      </c>
      <c r="P317" s="153">
        <f t="shared" si="197"/>
        <v>2489.5</v>
      </c>
      <c r="Q317" s="153">
        <f t="shared" si="197"/>
        <v>2201.4</v>
      </c>
      <c r="R317" s="153">
        <f t="shared" si="197"/>
        <v>0</v>
      </c>
      <c r="S317" s="153">
        <f t="shared" si="197"/>
        <v>850</v>
      </c>
      <c r="T317" s="153">
        <f t="shared" si="197"/>
        <v>10018.1</v>
      </c>
      <c r="U317" s="240">
        <f t="shared" si="197"/>
        <v>1342.9</v>
      </c>
      <c r="V317" s="172">
        <f>V319</f>
        <v>89019.285400000008</v>
      </c>
      <c r="W317" s="153">
        <f t="shared" ref="W317:AD317" si="198">W319</f>
        <v>73019.490699999995</v>
      </c>
      <c r="X317" s="153">
        <f t="shared" si="198"/>
        <v>0</v>
      </c>
      <c r="Y317" s="153">
        <f t="shared" si="198"/>
        <v>2489.5</v>
      </c>
      <c r="Z317" s="153">
        <f t="shared" si="198"/>
        <v>1865.5371</v>
      </c>
      <c r="AA317" s="153">
        <f t="shared" si="198"/>
        <v>0</v>
      </c>
      <c r="AB317" s="153">
        <f t="shared" si="198"/>
        <v>849.99580000000003</v>
      </c>
      <c r="AC317" s="153">
        <f t="shared" si="198"/>
        <v>9961.1617999999999</v>
      </c>
      <c r="AD317" s="240">
        <f t="shared" si="198"/>
        <v>833.6</v>
      </c>
      <c r="AE317" s="156">
        <f t="shared" si="194"/>
        <v>-1452.6145999999862</v>
      </c>
      <c r="AF317" s="153">
        <f t="shared" si="194"/>
        <v>-550.50930000000517</v>
      </c>
      <c r="AG317" s="153">
        <f t="shared" si="194"/>
        <v>0</v>
      </c>
      <c r="AH317" s="153">
        <f t="shared" si="194"/>
        <v>0</v>
      </c>
      <c r="AI317" s="153">
        <f t="shared" si="194"/>
        <v>-335.86290000000008</v>
      </c>
      <c r="AJ317" s="153">
        <f t="shared" si="194"/>
        <v>0</v>
      </c>
      <c r="AK317" s="153">
        <f t="shared" si="194"/>
        <v>-4.1999999999688953E-3</v>
      </c>
      <c r="AL317" s="153">
        <f t="shared" si="194"/>
        <v>-56.938200000000506</v>
      </c>
      <c r="AM317" s="154">
        <f t="shared" si="194"/>
        <v>-509.30000000000007</v>
      </c>
      <c r="AN317" s="156">
        <f t="shared" si="195"/>
        <v>98.394402460874602</v>
      </c>
      <c r="AO317" s="153">
        <f t="shared" si="195"/>
        <v>99.251720402337909</v>
      </c>
      <c r="AP317" s="153">
        <f t="shared" si="195"/>
        <v>0</v>
      </c>
      <c r="AQ317" s="153">
        <f t="shared" si="195"/>
        <v>100</v>
      </c>
      <c r="AR317" s="153">
        <f t="shared" si="195"/>
        <v>84.743213409648405</v>
      </c>
      <c r="AS317" s="153">
        <f t="shared" si="195"/>
        <v>0</v>
      </c>
      <c r="AT317" s="153">
        <f t="shared" si="195"/>
        <v>99.999505882352949</v>
      </c>
      <c r="AU317" s="153">
        <f t="shared" si="195"/>
        <v>99.431646719437822</v>
      </c>
      <c r="AV317" s="154">
        <f t="shared" si="195"/>
        <v>62.074614639958291</v>
      </c>
      <c r="AW317" s="147"/>
      <c r="AX317" s="245"/>
      <c r="AY317" s="246"/>
    </row>
    <row r="318" spans="1:51" s="170" customFormat="1" ht="12.75" customHeight="1" x14ac:dyDescent="0.2">
      <c r="A318" s="158"/>
      <c r="B318" s="241">
        <v>310</v>
      </c>
      <c r="C318" s="239" t="s">
        <v>1288</v>
      </c>
      <c r="D318" s="156">
        <f>SUM(D320:D341)</f>
        <v>36168.500000000007</v>
      </c>
      <c r="E318" s="153">
        <f t="shared" ref="E318:L318" si="199">SUM(E320:E341)</f>
        <v>29795.7</v>
      </c>
      <c r="F318" s="153">
        <f t="shared" si="199"/>
        <v>0</v>
      </c>
      <c r="G318" s="153">
        <f t="shared" si="199"/>
        <v>0</v>
      </c>
      <c r="H318" s="153">
        <f t="shared" si="199"/>
        <v>32</v>
      </c>
      <c r="I318" s="153">
        <f t="shared" si="199"/>
        <v>0</v>
      </c>
      <c r="J318" s="153">
        <f t="shared" si="199"/>
        <v>1560</v>
      </c>
      <c r="K318" s="153">
        <f t="shared" si="199"/>
        <v>4780.7999999999993</v>
      </c>
      <c r="L318" s="240">
        <f t="shared" si="199"/>
        <v>0</v>
      </c>
      <c r="M318" s="172">
        <f>SUM(M320:M341)</f>
        <v>35413.599999999999</v>
      </c>
      <c r="N318" s="153">
        <f t="shared" ref="N318:U318" si="200">SUM(N320:N341)</f>
        <v>29890.800000000003</v>
      </c>
      <c r="O318" s="153">
        <f t="shared" si="200"/>
        <v>0</v>
      </c>
      <c r="P318" s="153">
        <f t="shared" si="200"/>
        <v>0</v>
      </c>
      <c r="Q318" s="153">
        <f t="shared" si="200"/>
        <v>32</v>
      </c>
      <c r="R318" s="153">
        <f t="shared" si="200"/>
        <v>0</v>
      </c>
      <c r="S318" s="153">
        <f t="shared" si="200"/>
        <v>710</v>
      </c>
      <c r="T318" s="153">
        <f t="shared" si="200"/>
        <v>4780.7999999999993</v>
      </c>
      <c r="U318" s="240">
        <f t="shared" si="200"/>
        <v>0</v>
      </c>
      <c r="V318" s="172">
        <f>SUM(V320:V341)</f>
        <v>33893.863399999995</v>
      </c>
      <c r="W318" s="153">
        <f t="shared" ref="W318:AD318" si="201">SUM(W320:W341)</f>
        <v>28391.975199999993</v>
      </c>
      <c r="X318" s="153">
        <f t="shared" si="201"/>
        <v>0</v>
      </c>
      <c r="Y318" s="153">
        <f t="shared" si="201"/>
        <v>0</v>
      </c>
      <c r="Z318" s="153">
        <f t="shared" si="201"/>
        <v>18.752600000000001</v>
      </c>
      <c r="AA318" s="153">
        <f t="shared" si="201"/>
        <v>0</v>
      </c>
      <c r="AB318" s="153">
        <f t="shared" si="201"/>
        <v>709.18650000000002</v>
      </c>
      <c r="AC318" s="153">
        <f t="shared" si="201"/>
        <v>4773.9490999999998</v>
      </c>
      <c r="AD318" s="240">
        <f t="shared" si="201"/>
        <v>0</v>
      </c>
      <c r="AE318" s="156">
        <f t="shared" si="194"/>
        <v>-1519.7366000000038</v>
      </c>
      <c r="AF318" s="153">
        <f t="shared" si="194"/>
        <v>-1498.8248000000094</v>
      </c>
      <c r="AG318" s="153">
        <f t="shared" si="194"/>
        <v>0</v>
      </c>
      <c r="AH318" s="153">
        <f t="shared" si="194"/>
        <v>0</v>
      </c>
      <c r="AI318" s="153">
        <f t="shared" si="194"/>
        <v>-13.247399999999999</v>
      </c>
      <c r="AJ318" s="153">
        <f t="shared" si="194"/>
        <v>0</v>
      </c>
      <c r="AK318" s="153">
        <f t="shared" si="194"/>
        <v>-0.81349999999997635</v>
      </c>
      <c r="AL318" s="153">
        <f t="shared" si="194"/>
        <v>-6.8508999999994558</v>
      </c>
      <c r="AM318" s="154">
        <f t="shared" si="194"/>
        <v>0</v>
      </c>
      <c r="AN318" s="156">
        <f t="shared" si="195"/>
        <v>95.708607427654897</v>
      </c>
      <c r="AO318" s="153">
        <f t="shared" si="195"/>
        <v>94.985665154495663</v>
      </c>
      <c r="AP318" s="153">
        <f t="shared" si="195"/>
        <v>0</v>
      </c>
      <c r="AQ318" s="153">
        <f t="shared" si="195"/>
        <v>0</v>
      </c>
      <c r="AR318" s="153">
        <f t="shared" si="195"/>
        <v>58.601875000000007</v>
      </c>
      <c r="AS318" s="153">
        <f t="shared" si="195"/>
        <v>0</v>
      </c>
      <c r="AT318" s="153">
        <f t="shared" si="195"/>
        <v>99.885422535211262</v>
      </c>
      <c r="AU318" s="153">
        <f t="shared" si="195"/>
        <v>99.856699715528791</v>
      </c>
      <c r="AV318" s="154">
        <f t="shared" si="195"/>
        <v>0</v>
      </c>
      <c r="AW318" s="147"/>
      <c r="AX318" s="245"/>
      <c r="AY318" s="246"/>
    </row>
    <row r="319" spans="1:51" ht="12.75" customHeight="1" x14ac:dyDescent="0.25">
      <c r="A319" s="171">
        <v>1290</v>
      </c>
      <c r="B319" s="241">
        <v>311</v>
      </c>
      <c r="C319" s="242" t="s">
        <v>1313</v>
      </c>
      <c r="D319" s="156">
        <f t="shared" ref="D319:D341" si="202">SUM(E319:L319)</f>
        <v>86767.599999999991</v>
      </c>
      <c r="E319" s="161">
        <v>71307.7</v>
      </c>
      <c r="F319" s="161">
        <v>0</v>
      </c>
      <c r="G319" s="161">
        <v>2466.5</v>
      </c>
      <c r="H319" s="161">
        <v>2201.4</v>
      </c>
      <c r="I319" s="161">
        <v>0</v>
      </c>
      <c r="J319" s="161">
        <v>0</v>
      </c>
      <c r="K319" s="161">
        <v>10018.1</v>
      </c>
      <c r="L319" s="243">
        <v>773.9</v>
      </c>
      <c r="M319" s="172">
        <f t="shared" ref="M319:M341" si="203">SUM(N319:U319)</f>
        <v>90471.9</v>
      </c>
      <c r="N319" s="161">
        <v>73570</v>
      </c>
      <c r="O319" s="161">
        <v>0</v>
      </c>
      <c r="P319" s="161">
        <v>2489.5</v>
      </c>
      <c r="Q319" s="161">
        <v>2201.4</v>
      </c>
      <c r="R319" s="161">
        <v>0</v>
      </c>
      <c r="S319" s="161">
        <v>850</v>
      </c>
      <c r="T319" s="161">
        <v>10018.1</v>
      </c>
      <c r="U319" s="243">
        <v>1342.9</v>
      </c>
      <c r="V319" s="172">
        <f t="shared" ref="V319:V341" si="204">SUM(W319:AD319)</f>
        <v>89019.285400000008</v>
      </c>
      <c r="W319" s="161">
        <v>73019.490699999995</v>
      </c>
      <c r="X319" s="161">
        <v>0</v>
      </c>
      <c r="Y319" s="161">
        <v>2489.5</v>
      </c>
      <c r="Z319" s="161">
        <v>1865.5371</v>
      </c>
      <c r="AA319" s="161">
        <v>0</v>
      </c>
      <c r="AB319" s="161">
        <v>849.99580000000003</v>
      </c>
      <c r="AC319" s="161">
        <v>9961.1617999999999</v>
      </c>
      <c r="AD319" s="243">
        <v>833.6</v>
      </c>
      <c r="AE319" s="156">
        <f t="shared" si="194"/>
        <v>-1452.6145999999862</v>
      </c>
      <c r="AF319" s="161">
        <f t="shared" si="194"/>
        <v>-550.50930000000517</v>
      </c>
      <c r="AG319" s="161">
        <f t="shared" si="194"/>
        <v>0</v>
      </c>
      <c r="AH319" s="161">
        <f t="shared" si="194"/>
        <v>0</v>
      </c>
      <c r="AI319" s="161">
        <f t="shared" si="194"/>
        <v>-335.86290000000008</v>
      </c>
      <c r="AJ319" s="161">
        <f t="shared" si="194"/>
        <v>0</v>
      </c>
      <c r="AK319" s="161">
        <f t="shared" si="194"/>
        <v>-4.1999999999688953E-3</v>
      </c>
      <c r="AL319" s="161">
        <f t="shared" si="194"/>
        <v>-56.938200000000506</v>
      </c>
      <c r="AM319" s="162">
        <f t="shared" si="194"/>
        <v>-509.30000000000007</v>
      </c>
      <c r="AN319" s="156">
        <f t="shared" si="195"/>
        <v>98.394402460874602</v>
      </c>
      <c r="AO319" s="161">
        <f t="shared" si="195"/>
        <v>99.251720402337909</v>
      </c>
      <c r="AP319" s="161">
        <f t="shared" si="195"/>
        <v>0</v>
      </c>
      <c r="AQ319" s="161">
        <f t="shared" si="195"/>
        <v>100</v>
      </c>
      <c r="AR319" s="161">
        <f t="shared" si="195"/>
        <v>84.743213409648405</v>
      </c>
      <c r="AS319" s="161">
        <f t="shared" si="195"/>
        <v>0</v>
      </c>
      <c r="AT319" s="161">
        <f t="shared" si="195"/>
        <v>99.999505882352949</v>
      </c>
      <c r="AU319" s="161">
        <f t="shared" si="195"/>
        <v>99.431646719437822</v>
      </c>
      <c r="AV319" s="162">
        <f t="shared" si="195"/>
        <v>62.074614639958291</v>
      </c>
      <c r="AW319" s="165"/>
      <c r="AX319" s="245"/>
      <c r="AY319" s="246"/>
    </row>
    <row r="320" spans="1:51" ht="12.75" customHeight="1" x14ac:dyDescent="0.25">
      <c r="A320" s="171">
        <v>1291</v>
      </c>
      <c r="B320" s="241">
        <v>312</v>
      </c>
      <c r="C320" s="242" t="s">
        <v>1540</v>
      </c>
      <c r="D320" s="156">
        <f t="shared" si="202"/>
        <v>1477.8</v>
      </c>
      <c r="E320" s="161">
        <v>1319.1</v>
      </c>
      <c r="F320" s="161">
        <v>0</v>
      </c>
      <c r="G320" s="161">
        <v>0</v>
      </c>
      <c r="H320" s="161">
        <v>0</v>
      </c>
      <c r="I320" s="161">
        <v>0</v>
      </c>
      <c r="J320" s="161">
        <v>0</v>
      </c>
      <c r="K320" s="161">
        <v>158.69999999999999</v>
      </c>
      <c r="L320" s="243">
        <v>0</v>
      </c>
      <c r="M320" s="172">
        <f t="shared" si="203"/>
        <v>1477.8</v>
      </c>
      <c r="N320" s="161">
        <v>1319.1</v>
      </c>
      <c r="O320" s="161">
        <v>0</v>
      </c>
      <c r="P320" s="161">
        <v>0</v>
      </c>
      <c r="Q320" s="161">
        <v>0</v>
      </c>
      <c r="R320" s="161">
        <v>0</v>
      </c>
      <c r="S320" s="161">
        <v>0</v>
      </c>
      <c r="T320" s="161">
        <v>158.69999999999999</v>
      </c>
      <c r="U320" s="243">
        <v>0</v>
      </c>
      <c r="V320" s="172">
        <f t="shared" si="204"/>
        <v>1476.3011000000001</v>
      </c>
      <c r="W320" s="161">
        <v>1317.6011000000001</v>
      </c>
      <c r="X320" s="161">
        <v>0</v>
      </c>
      <c r="Y320" s="161">
        <v>0</v>
      </c>
      <c r="Z320" s="161">
        <v>0</v>
      </c>
      <c r="AA320" s="161">
        <v>0</v>
      </c>
      <c r="AB320" s="161">
        <v>0</v>
      </c>
      <c r="AC320" s="161">
        <v>158.69999999999999</v>
      </c>
      <c r="AD320" s="243">
        <v>0</v>
      </c>
      <c r="AE320" s="156">
        <f t="shared" si="194"/>
        <v>-1.4988999999998214</v>
      </c>
      <c r="AF320" s="161">
        <f t="shared" si="194"/>
        <v>-1.4988999999998214</v>
      </c>
      <c r="AG320" s="161">
        <f t="shared" si="194"/>
        <v>0</v>
      </c>
      <c r="AH320" s="161">
        <f t="shared" si="194"/>
        <v>0</v>
      </c>
      <c r="AI320" s="161">
        <f t="shared" si="194"/>
        <v>0</v>
      </c>
      <c r="AJ320" s="161">
        <f t="shared" si="194"/>
        <v>0</v>
      </c>
      <c r="AK320" s="161">
        <f t="shared" si="194"/>
        <v>0</v>
      </c>
      <c r="AL320" s="161">
        <f t="shared" si="194"/>
        <v>0</v>
      </c>
      <c r="AM320" s="162">
        <f t="shared" si="194"/>
        <v>0</v>
      </c>
      <c r="AN320" s="156">
        <f t="shared" si="195"/>
        <v>99.89857220192178</v>
      </c>
      <c r="AO320" s="161">
        <f t="shared" si="195"/>
        <v>99.886369494352223</v>
      </c>
      <c r="AP320" s="161">
        <f t="shared" si="195"/>
        <v>0</v>
      </c>
      <c r="AQ320" s="161">
        <f t="shared" si="195"/>
        <v>0</v>
      </c>
      <c r="AR320" s="161">
        <f t="shared" si="195"/>
        <v>0</v>
      </c>
      <c r="AS320" s="161">
        <f t="shared" si="195"/>
        <v>0</v>
      </c>
      <c r="AT320" s="161">
        <f t="shared" si="195"/>
        <v>0</v>
      </c>
      <c r="AU320" s="161">
        <f t="shared" si="195"/>
        <v>100</v>
      </c>
      <c r="AV320" s="162">
        <f t="shared" si="195"/>
        <v>0</v>
      </c>
      <c r="AW320" s="165"/>
      <c r="AX320" s="245"/>
      <c r="AY320" s="246"/>
    </row>
    <row r="321" spans="1:51" ht="12.75" customHeight="1" x14ac:dyDescent="0.25">
      <c r="A321" s="171">
        <v>1292</v>
      </c>
      <c r="B321" s="241">
        <v>313</v>
      </c>
      <c r="C321" s="242" t="s">
        <v>1541</v>
      </c>
      <c r="D321" s="156">
        <f t="shared" si="202"/>
        <v>3560.1</v>
      </c>
      <c r="E321" s="161">
        <v>3194.7</v>
      </c>
      <c r="F321" s="161">
        <v>0</v>
      </c>
      <c r="G321" s="161">
        <v>0</v>
      </c>
      <c r="H321" s="161">
        <v>0</v>
      </c>
      <c r="I321" s="161">
        <v>0</v>
      </c>
      <c r="J321" s="161">
        <v>0</v>
      </c>
      <c r="K321" s="161">
        <v>365.4</v>
      </c>
      <c r="L321" s="243">
        <v>0</v>
      </c>
      <c r="M321" s="172">
        <f t="shared" si="203"/>
        <v>3560.1</v>
      </c>
      <c r="N321" s="161">
        <v>3194.7</v>
      </c>
      <c r="O321" s="161">
        <v>0</v>
      </c>
      <c r="P321" s="161">
        <v>0</v>
      </c>
      <c r="Q321" s="161">
        <v>0</v>
      </c>
      <c r="R321" s="161">
        <v>0</v>
      </c>
      <c r="S321" s="161">
        <v>0</v>
      </c>
      <c r="T321" s="161">
        <v>365.4</v>
      </c>
      <c r="U321" s="243">
        <v>0</v>
      </c>
      <c r="V321" s="172">
        <f t="shared" si="204"/>
        <v>3550.0989</v>
      </c>
      <c r="W321" s="161">
        <v>3184.7006999999999</v>
      </c>
      <c r="X321" s="161">
        <v>0</v>
      </c>
      <c r="Y321" s="161">
        <v>0</v>
      </c>
      <c r="Z321" s="161">
        <v>0</v>
      </c>
      <c r="AA321" s="161">
        <v>0</v>
      </c>
      <c r="AB321" s="161">
        <v>0</v>
      </c>
      <c r="AC321" s="161">
        <v>365.39819999999997</v>
      </c>
      <c r="AD321" s="243">
        <v>0</v>
      </c>
      <c r="AE321" s="156">
        <f t="shared" si="194"/>
        <v>-10.001099999999951</v>
      </c>
      <c r="AF321" s="161">
        <f t="shared" si="194"/>
        <v>-9.9992999999999483</v>
      </c>
      <c r="AG321" s="161">
        <f t="shared" si="194"/>
        <v>0</v>
      </c>
      <c r="AH321" s="161">
        <f t="shared" si="194"/>
        <v>0</v>
      </c>
      <c r="AI321" s="161">
        <f t="shared" si="194"/>
        <v>0</v>
      </c>
      <c r="AJ321" s="161">
        <f t="shared" si="194"/>
        <v>0</v>
      </c>
      <c r="AK321" s="161">
        <f t="shared" si="194"/>
        <v>0</v>
      </c>
      <c r="AL321" s="161">
        <f t="shared" si="194"/>
        <v>-1.8000000000029104E-3</v>
      </c>
      <c r="AM321" s="162">
        <f t="shared" si="194"/>
        <v>0</v>
      </c>
      <c r="AN321" s="156">
        <f t="shared" si="195"/>
        <v>99.719078115783262</v>
      </c>
      <c r="AO321" s="161">
        <f t="shared" si="195"/>
        <v>99.68700347450465</v>
      </c>
      <c r="AP321" s="161">
        <f t="shared" si="195"/>
        <v>0</v>
      </c>
      <c r="AQ321" s="161">
        <f t="shared" si="195"/>
        <v>0</v>
      </c>
      <c r="AR321" s="161">
        <f t="shared" si="195"/>
        <v>0</v>
      </c>
      <c r="AS321" s="161">
        <f t="shared" si="195"/>
        <v>0</v>
      </c>
      <c r="AT321" s="161">
        <f t="shared" si="195"/>
        <v>0</v>
      </c>
      <c r="AU321" s="161">
        <f t="shared" si="195"/>
        <v>99.999507389162559</v>
      </c>
      <c r="AV321" s="162">
        <f t="shared" si="195"/>
        <v>0</v>
      </c>
      <c r="AW321" s="165"/>
      <c r="AX321" s="245"/>
      <c r="AY321" s="246"/>
    </row>
    <row r="322" spans="1:51" ht="12.75" customHeight="1" x14ac:dyDescent="0.25">
      <c r="A322" s="171">
        <v>1293</v>
      </c>
      <c r="B322" s="241">
        <v>314</v>
      </c>
      <c r="C322" s="242" t="s">
        <v>1346</v>
      </c>
      <c r="D322" s="156">
        <f t="shared" si="202"/>
        <v>83.9</v>
      </c>
      <c r="E322" s="161">
        <v>0</v>
      </c>
      <c r="F322" s="161">
        <v>0</v>
      </c>
      <c r="G322" s="161">
        <v>0</v>
      </c>
      <c r="H322" s="161">
        <v>0</v>
      </c>
      <c r="I322" s="161">
        <v>0</v>
      </c>
      <c r="J322" s="161">
        <v>0</v>
      </c>
      <c r="K322" s="161">
        <v>83.9</v>
      </c>
      <c r="L322" s="243">
        <v>0</v>
      </c>
      <c r="M322" s="172">
        <f t="shared" si="203"/>
        <v>83.9</v>
      </c>
      <c r="N322" s="161">
        <v>0</v>
      </c>
      <c r="O322" s="161">
        <v>0</v>
      </c>
      <c r="P322" s="161">
        <v>0</v>
      </c>
      <c r="Q322" s="161">
        <v>0</v>
      </c>
      <c r="R322" s="161">
        <v>0</v>
      </c>
      <c r="S322" s="161">
        <v>0</v>
      </c>
      <c r="T322" s="161">
        <v>83.9</v>
      </c>
      <c r="U322" s="243">
        <v>0</v>
      </c>
      <c r="V322" s="172">
        <f t="shared" si="204"/>
        <v>83.89</v>
      </c>
      <c r="W322" s="161">
        <v>0</v>
      </c>
      <c r="X322" s="161">
        <v>0</v>
      </c>
      <c r="Y322" s="161">
        <v>0</v>
      </c>
      <c r="Z322" s="161">
        <v>0</v>
      </c>
      <c r="AA322" s="161">
        <v>0</v>
      </c>
      <c r="AB322" s="161">
        <v>0</v>
      </c>
      <c r="AC322" s="161">
        <v>83.89</v>
      </c>
      <c r="AD322" s="243">
        <v>0</v>
      </c>
      <c r="AE322" s="156">
        <f t="shared" si="194"/>
        <v>-1.0000000000005116E-2</v>
      </c>
      <c r="AF322" s="161">
        <f t="shared" si="194"/>
        <v>0</v>
      </c>
      <c r="AG322" s="161">
        <f t="shared" si="194"/>
        <v>0</v>
      </c>
      <c r="AH322" s="161">
        <f t="shared" si="194"/>
        <v>0</v>
      </c>
      <c r="AI322" s="161">
        <f t="shared" si="194"/>
        <v>0</v>
      </c>
      <c r="AJ322" s="161">
        <f t="shared" si="194"/>
        <v>0</v>
      </c>
      <c r="AK322" s="161">
        <f t="shared" si="194"/>
        <v>0</v>
      </c>
      <c r="AL322" s="161">
        <f t="shared" si="194"/>
        <v>-1.0000000000005116E-2</v>
      </c>
      <c r="AM322" s="162">
        <f t="shared" si="194"/>
        <v>0</v>
      </c>
      <c r="AN322" s="156">
        <f t="shared" si="195"/>
        <v>99.988081048867699</v>
      </c>
      <c r="AO322" s="161">
        <f t="shared" si="195"/>
        <v>0</v>
      </c>
      <c r="AP322" s="161">
        <f t="shared" si="195"/>
        <v>0</v>
      </c>
      <c r="AQ322" s="161">
        <f t="shared" si="195"/>
        <v>0</v>
      </c>
      <c r="AR322" s="161">
        <f t="shared" si="195"/>
        <v>0</v>
      </c>
      <c r="AS322" s="161">
        <f t="shared" si="195"/>
        <v>0</v>
      </c>
      <c r="AT322" s="161">
        <f t="shared" si="195"/>
        <v>0</v>
      </c>
      <c r="AU322" s="161">
        <f t="shared" si="195"/>
        <v>99.988081048867699</v>
      </c>
      <c r="AV322" s="162">
        <f t="shared" si="195"/>
        <v>0</v>
      </c>
      <c r="AW322" s="165"/>
      <c r="AX322" s="245"/>
      <c r="AY322" s="246"/>
    </row>
    <row r="323" spans="1:51" ht="12.75" customHeight="1" x14ac:dyDescent="0.25">
      <c r="A323" s="171">
        <v>1294</v>
      </c>
      <c r="B323" s="241">
        <v>315</v>
      </c>
      <c r="C323" s="242" t="s">
        <v>1542</v>
      </c>
      <c r="D323" s="156">
        <f t="shared" si="202"/>
        <v>1102.9000000000001</v>
      </c>
      <c r="E323" s="161">
        <v>904.9</v>
      </c>
      <c r="F323" s="161">
        <v>0</v>
      </c>
      <c r="G323" s="161">
        <v>0</v>
      </c>
      <c r="H323" s="161">
        <v>0</v>
      </c>
      <c r="I323" s="161">
        <v>0</v>
      </c>
      <c r="J323" s="161">
        <v>0</v>
      </c>
      <c r="K323" s="161">
        <v>198</v>
      </c>
      <c r="L323" s="243">
        <v>0</v>
      </c>
      <c r="M323" s="172">
        <f t="shared" si="203"/>
        <v>1102.9000000000001</v>
      </c>
      <c r="N323" s="161">
        <v>904.9</v>
      </c>
      <c r="O323" s="161">
        <v>0</v>
      </c>
      <c r="P323" s="161">
        <v>0</v>
      </c>
      <c r="Q323" s="161">
        <v>0</v>
      </c>
      <c r="R323" s="161">
        <v>0</v>
      </c>
      <c r="S323" s="161">
        <v>0</v>
      </c>
      <c r="T323" s="161">
        <v>198</v>
      </c>
      <c r="U323" s="243">
        <v>0</v>
      </c>
      <c r="V323" s="172">
        <f t="shared" si="204"/>
        <v>1102.5571</v>
      </c>
      <c r="W323" s="161">
        <v>904.9</v>
      </c>
      <c r="X323" s="161">
        <v>0</v>
      </c>
      <c r="Y323" s="161">
        <v>0</v>
      </c>
      <c r="Z323" s="161">
        <v>0</v>
      </c>
      <c r="AA323" s="161">
        <v>0</v>
      </c>
      <c r="AB323" s="161">
        <v>0</v>
      </c>
      <c r="AC323" s="161">
        <v>197.65710000000001</v>
      </c>
      <c r="AD323" s="243">
        <v>0</v>
      </c>
      <c r="AE323" s="156">
        <f t="shared" si="194"/>
        <v>-0.34290000000009968</v>
      </c>
      <c r="AF323" s="161">
        <f t="shared" si="194"/>
        <v>0</v>
      </c>
      <c r="AG323" s="161">
        <f t="shared" si="194"/>
        <v>0</v>
      </c>
      <c r="AH323" s="161">
        <f t="shared" si="194"/>
        <v>0</v>
      </c>
      <c r="AI323" s="161">
        <f t="shared" si="194"/>
        <v>0</v>
      </c>
      <c r="AJ323" s="161">
        <f t="shared" si="194"/>
        <v>0</v>
      </c>
      <c r="AK323" s="161">
        <f t="shared" si="194"/>
        <v>0</v>
      </c>
      <c r="AL323" s="161">
        <f t="shared" si="194"/>
        <v>-0.34289999999998599</v>
      </c>
      <c r="AM323" s="162">
        <f t="shared" si="194"/>
        <v>0</v>
      </c>
      <c r="AN323" s="156">
        <f t="shared" si="195"/>
        <v>99.968909239278261</v>
      </c>
      <c r="AO323" s="161">
        <f t="shared" si="195"/>
        <v>100</v>
      </c>
      <c r="AP323" s="161">
        <f t="shared" si="195"/>
        <v>0</v>
      </c>
      <c r="AQ323" s="161">
        <f t="shared" si="195"/>
        <v>0</v>
      </c>
      <c r="AR323" s="161">
        <f t="shared" si="195"/>
        <v>0</v>
      </c>
      <c r="AS323" s="161">
        <f t="shared" si="195"/>
        <v>0</v>
      </c>
      <c r="AT323" s="161">
        <f t="shared" si="195"/>
        <v>0</v>
      </c>
      <c r="AU323" s="161">
        <f t="shared" si="195"/>
        <v>99.826818181818183</v>
      </c>
      <c r="AV323" s="162">
        <f t="shared" si="195"/>
        <v>0</v>
      </c>
      <c r="AW323" s="165"/>
      <c r="AX323" s="245"/>
      <c r="AY323" s="246"/>
    </row>
    <row r="324" spans="1:51" ht="12.75" customHeight="1" x14ac:dyDescent="0.25">
      <c r="A324" s="171">
        <v>1295</v>
      </c>
      <c r="B324" s="241">
        <v>316</v>
      </c>
      <c r="C324" s="242" t="s">
        <v>1543</v>
      </c>
      <c r="D324" s="156">
        <f t="shared" si="202"/>
        <v>1159.5</v>
      </c>
      <c r="E324" s="161">
        <v>938.2</v>
      </c>
      <c r="F324" s="161">
        <v>0</v>
      </c>
      <c r="G324" s="161">
        <v>0</v>
      </c>
      <c r="H324" s="161">
        <v>0</v>
      </c>
      <c r="I324" s="161">
        <v>0</v>
      </c>
      <c r="J324" s="161">
        <v>100</v>
      </c>
      <c r="K324" s="161">
        <v>121.3</v>
      </c>
      <c r="L324" s="243">
        <v>0</v>
      </c>
      <c r="M324" s="172">
        <f t="shared" si="203"/>
        <v>1159.5</v>
      </c>
      <c r="N324" s="161">
        <v>938.2</v>
      </c>
      <c r="O324" s="161">
        <v>0</v>
      </c>
      <c r="P324" s="161">
        <v>0</v>
      </c>
      <c r="Q324" s="161">
        <v>0</v>
      </c>
      <c r="R324" s="161">
        <v>0</v>
      </c>
      <c r="S324" s="161">
        <v>100</v>
      </c>
      <c r="T324" s="161">
        <v>121.3</v>
      </c>
      <c r="U324" s="243">
        <v>0</v>
      </c>
      <c r="V324" s="172">
        <f t="shared" si="204"/>
        <v>1074.8661</v>
      </c>
      <c r="W324" s="161">
        <v>854.3</v>
      </c>
      <c r="X324" s="161">
        <v>0</v>
      </c>
      <c r="Y324" s="161">
        <v>0</v>
      </c>
      <c r="Z324" s="161">
        <v>0</v>
      </c>
      <c r="AA324" s="161">
        <v>0</v>
      </c>
      <c r="AB324" s="161">
        <v>99.266099999999994</v>
      </c>
      <c r="AC324" s="161">
        <v>121.3</v>
      </c>
      <c r="AD324" s="243">
        <v>0</v>
      </c>
      <c r="AE324" s="156">
        <f t="shared" si="194"/>
        <v>-84.63390000000004</v>
      </c>
      <c r="AF324" s="161">
        <f t="shared" si="194"/>
        <v>-83.900000000000091</v>
      </c>
      <c r="AG324" s="161">
        <f t="shared" si="194"/>
        <v>0</v>
      </c>
      <c r="AH324" s="161">
        <f t="shared" si="194"/>
        <v>0</v>
      </c>
      <c r="AI324" s="161">
        <f t="shared" si="194"/>
        <v>0</v>
      </c>
      <c r="AJ324" s="161">
        <f t="shared" si="194"/>
        <v>0</v>
      </c>
      <c r="AK324" s="161">
        <f t="shared" si="194"/>
        <v>-0.73390000000000555</v>
      </c>
      <c r="AL324" s="161">
        <f t="shared" si="194"/>
        <v>0</v>
      </c>
      <c r="AM324" s="162">
        <f t="shared" si="194"/>
        <v>0</v>
      </c>
      <c r="AN324" s="156">
        <f t="shared" si="195"/>
        <v>92.700827943078906</v>
      </c>
      <c r="AO324" s="161">
        <f t="shared" si="195"/>
        <v>91.057343849925374</v>
      </c>
      <c r="AP324" s="161">
        <f t="shared" si="195"/>
        <v>0</v>
      </c>
      <c r="AQ324" s="161">
        <f t="shared" si="195"/>
        <v>0</v>
      </c>
      <c r="AR324" s="161">
        <f t="shared" si="195"/>
        <v>0</v>
      </c>
      <c r="AS324" s="161">
        <f t="shared" si="195"/>
        <v>0</v>
      </c>
      <c r="AT324" s="161">
        <f t="shared" si="195"/>
        <v>99.266099999999994</v>
      </c>
      <c r="AU324" s="161">
        <f t="shared" si="195"/>
        <v>100</v>
      </c>
      <c r="AV324" s="162">
        <f t="shared" si="195"/>
        <v>0</v>
      </c>
      <c r="AW324" s="165"/>
      <c r="AX324" s="245"/>
      <c r="AY324" s="246"/>
    </row>
    <row r="325" spans="1:51" ht="12.75" customHeight="1" x14ac:dyDescent="0.25">
      <c r="A325" s="171">
        <v>1296</v>
      </c>
      <c r="B325" s="241">
        <v>317</v>
      </c>
      <c r="C325" s="242" t="s">
        <v>1544</v>
      </c>
      <c r="D325" s="156">
        <f t="shared" si="202"/>
        <v>1170.9000000000001</v>
      </c>
      <c r="E325" s="161">
        <v>949.6</v>
      </c>
      <c r="F325" s="161">
        <v>0</v>
      </c>
      <c r="G325" s="161">
        <v>0</v>
      </c>
      <c r="H325" s="161">
        <v>0</v>
      </c>
      <c r="I325" s="161">
        <v>0</v>
      </c>
      <c r="J325" s="161">
        <v>60</v>
      </c>
      <c r="K325" s="161">
        <v>161.30000000000001</v>
      </c>
      <c r="L325" s="243">
        <v>0</v>
      </c>
      <c r="M325" s="172">
        <f t="shared" si="203"/>
        <v>1170.9000000000001</v>
      </c>
      <c r="N325" s="161">
        <v>949.6</v>
      </c>
      <c r="O325" s="161">
        <v>0</v>
      </c>
      <c r="P325" s="161">
        <v>0</v>
      </c>
      <c r="Q325" s="161">
        <v>0</v>
      </c>
      <c r="R325" s="161">
        <v>0</v>
      </c>
      <c r="S325" s="161">
        <v>60</v>
      </c>
      <c r="T325" s="161">
        <v>161.30000000000001</v>
      </c>
      <c r="U325" s="243">
        <v>0</v>
      </c>
      <c r="V325" s="172">
        <f t="shared" si="204"/>
        <v>1162.9445000000001</v>
      </c>
      <c r="W325" s="161">
        <v>941.99630000000002</v>
      </c>
      <c r="X325" s="161">
        <v>0</v>
      </c>
      <c r="Y325" s="161">
        <v>0</v>
      </c>
      <c r="Z325" s="161">
        <v>0</v>
      </c>
      <c r="AA325" s="161">
        <v>0</v>
      </c>
      <c r="AB325" s="161">
        <v>60</v>
      </c>
      <c r="AC325" s="161">
        <v>160.94820000000001</v>
      </c>
      <c r="AD325" s="243">
        <v>0</v>
      </c>
      <c r="AE325" s="156">
        <f t="shared" si="194"/>
        <v>-7.9555000000000291</v>
      </c>
      <c r="AF325" s="161">
        <f t="shared" si="194"/>
        <v>-7.6037000000000035</v>
      </c>
      <c r="AG325" s="161">
        <f t="shared" si="194"/>
        <v>0</v>
      </c>
      <c r="AH325" s="161">
        <f t="shared" si="194"/>
        <v>0</v>
      </c>
      <c r="AI325" s="161">
        <f t="shared" si="194"/>
        <v>0</v>
      </c>
      <c r="AJ325" s="161">
        <f t="shared" si="194"/>
        <v>0</v>
      </c>
      <c r="AK325" s="161">
        <f t="shared" si="194"/>
        <v>0</v>
      </c>
      <c r="AL325" s="161">
        <f t="shared" si="194"/>
        <v>-0.35179999999999723</v>
      </c>
      <c r="AM325" s="162">
        <f t="shared" si="194"/>
        <v>0</v>
      </c>
      <c r="AN325" s="156">
        <f t="shared" si="195"/>
        <v>99.320565377060376</v>
      </c>
      <c r="AO325" s="161">
        <f t="shared" si="195"/>
        <v>99.199273378264536</v>
      </c>
      <c r="AP325" s="161">
        <f t="shared" si="195"/>
        <v>0</v>
      </c>
      <c r="AQ325" s="161">
        <f t="shared" si="195"/>
        <v>0</v>
      </c>
      <c r="AR325" s="161">
        <f t="shared" si="195"/>
        <v>0</v>
      </c>
      <c r="AS325" s="161">
        <f t="shared" si="195"/>
        <v>0</v>
      </c>
      <c r="AT325" s="161">
        <f t="shared" si="195"/>
        <v>100</v>
      </c>
      <c r="AU325" s="161">
        <f t="shared" si="195"/>
        <v>99.781897086174837</v>
      </c>
      <c r="AV325" s="162">
        <f t="shared" si="195"/>
        <v>0</v>
      </c>
      <c r="AW325" s="165"/>
      <c r="AX325" s="245"/>
      <c r="AY325" s="246"/>
    </row>
    <row r="326" spans="1:51" ht="12.75" customHeight="1" x14ac:dyDescent="0.25">
      <c r="A326" s="171">
        <v>1297</v>
      </c>
      <c r="B326" s="241">
        <v>318</v>
      </c>
      <c r="C326" s="242" t="s">
        <v>1545</v>
      </c>
      <c r="D326" s="156">
        <f t="shared" si="202"/>
        <v>914.6</v>
      </c>
      <c r="E326" s="161">
        <v>786.7</v>
      </c>
      <c r="F326" s="161">
        <v>0</v>
      </c>
      <c r="G326" s="161">
        <v>0</v>
      </c>
      <c r="H326" s="161">
        <v>0</v>
      </c>
      <c r="I326" s="161">
        <v>0</v>
      </c>
      <c r="J326" s="161">
        <v>0</v>
      </c>
      <c r="K326" s="161">
        <v>127.9</v>
      </c>
      <c r="L326" s="243">
        <v>0</v>
      </c>
      <c r="M326" s="172">
        <f t="shared" si="203"/>
        <v>914.6</v>
      </c>
      <c r="N326" s="161">
        <v>786.7</v>
      </c>
      <c r="O326" s="161">
        <v>0</v>
      </c>
      <c r="P326" s="161">
        <v>0</v>
      </c>
      <c r="Q326" s="161">
        <v>0</v>
      </c>
      <c r="R326" s="161">
        <v>0</v>
      </c>
      <c r="S326" s="161">
        <v>0</v>
      </c>
      <c r="T326" s="161">
        <v>127.9</v>
      </c>
      <c r="U326" s="243">
        <v>0</v>
      </c>
      <c r="V326" s="172">
        <f t="shared" si="204"/>
        <v>826.84690000000001</v>
      </c>
      <c r="W326" s="161">
        <v>698.94690000000003</v>
      </c>
      <c r="X326" s="161">
        <v>0</v>
      </c>
      <c r="Y326" s="161">
        <v>0</v>
      </c>
      <c r="Z326" s="161">
        <v>0</v>
      </c>
      <c r="AA326" s="161">
        <v>0</v>
      </c>
      <c r="AB326" s="161">
        <v>0</v>
      </c>
      <c r="AC326" s="161">
        <v>127.9</v>
      </c>
      <c r="AD326" s="243">
        <v>0</v>
      </c>
      <c r="AE326" s="156">
        <f t="shared" si="194"/>
        <v>-87.753100000000018</v>
      </c>
      <c r="AF326" s="161">
        <f t="shared" si="194"/>
        <v>-87.753100000000018</v>
      </c>
      <c r="AG326" s="161">
        <f t="shared" si="194"/>
        <v>0</v>
      </c>
      <c r="AH326" s="161">
        <f t="shared" si="194"/>
        <v>0</v>
      </c>
      <c r="AI326" s="161">
        <f t="shared" si="194"/>
        <v>0</v>
      </c>
      <c r="AJ326" s="161">
        <f t="shared" si="194"/>
        <v>0</v>
      </c>
      <c r="AK326" s="161">
        <f t="shared" si="194"/>
        <v>0</v>
      </c>
      <c r="AL326" s="161">
        <f t="shared" si="194"/>
        <v>0</v>
      </c>
      <c r="AM326" s="162">
        <f t="shared" si="194"/>
        <v>0</v>
      </c>
      <c r="AN326" s="156">
        <f t="shared" si="195"/>
        <v>90.405302864640277</v>
      </c>
      <c r="AO326" s="161">
        <f t="shared" si="195"/>
        <v>88.845417567052237</v>
      </c>
      <c r="AP326" s="161">
        <f t="shared" si="195"/>
        <v>0</v>
      </c>
      <c r="AQ326" s="161">
        <f t="shared" si="195"/>
        <v>0</v>
      </c>
      <c r="AR326" s="161">
        <f t="shared" si="195"/>
        <v>0</v>
      </c>
      <c r="AS326" s="161">
        <f t="shared" si="195"/>
        <v>0</v>
      </c>
      <c r="AT326" s="161">
        <f t="shared" si="195"/>
        <v>0</v>
      </c>
      <c r="AU326" s="161">
        <f t="shared" si="195"/>
        <v>100</v>
      </c>
      <c r="AV326" s="162">
        <f t="shared" si="195"/>
        <v>0</v>
      </c>
      <c r="AW326" s="165"/>
      <c r="AX326" s="245"/>
      <c r="AY326" s="246"/>
    </row>
    <row r="327" spans="1:51" ht="12.75" customHeight="1" x14ac:dyDescent="0.25">
      <c r="A327" s="171">
        <v>1298</v>
      </c>
      <c r="B327" s="241">
        <v>319</v>
      </c>
      <c r="C327" s="242" t="s">
        <v>1539</v>
      </c>
      <c r="D327" s="156">
        <f t="shared" si="202"/>
        <v>1645.7</v>
      </c>
      <c r="E327" s="161">
        <v>1464.9</v>
      </c>
      <c r="F327" s="161">
        <v>0</v>
      </c>
      <c r="G327" s="161">
        <v>0</v>
      </c>
      <c r="H327" s="161">
        <v>0</v>
      </c>
      <c r="I327" s="161">
        <v>0</v>
      </c>
      <c r="J327" s="161">
        <v>0</v>
      </c>
      <c r="K327" s="161">
        <v>180.8</v>
      </c>
      <c r="L327" s="243">
        <v>0</v>
      </c>
      <c r="M327" s="172">
        <f t="shared" si="203"/>
        <v>1645.7</v>
      </c>
      <c r="N327" s="161">
        <v>1464.9</v>
      </c>
      <c r="O327" s="161">
        <v>0</v>
      </c>
      <c r="P327" s="161">
        <v>0</v>
      </c>
      <c r="Q327" s="161">
        <v>0</v>
      </c>
      <c r="R327" s="161">
        <v>0</v>
      </c>
      <c r="S327" s="161">
        <v>0</v>
      </c>
      <c r="T327" s="161">
        <v>180.8</v>
      </c>
      <c r="U327" s="243">
        <v>0</v>
      </c>
      <c r="V327" s="172">
        <f t="shared" si="204"/>
        <v>1608.0910000000001</v>
      </c>
      <c r="W327" s="161">
        <v>1427.2914000000001</v>
      </c>
      <c r="X327" s="161">
        <v>0</v>
      </c>
      <c r="Y327" s="161">
        <v>0</v>
      </c>
      <c r="Z327" s="161">
        <v>0</v>
      </c>
      <c r="AA327" s="161">
        <v>0</v>
      </c>
      <c r="AB327" s="161">
        <v>0</v>
      </c>
      <c r="AC327" s="161">
        <v>180.7996</v>
      </c>
      <c r="AD327" s="243">
        <v>0</v>
      </c>
      <c r="AE327" s="156">
        <f t="shared" si="194"/>
        <v>-37.608999999999924</v>
      </c>
      <c r="AF327" s="161">
        <f t="shared" si="194"/>
        <v>-37.608600000000024</v>
      </c>
      <c r="AG327" s="161">
        <f t="shared" si="194"/>
        <v>0</v>
      </c>
      <c r="AH327" s="161">
        <f t="shared" si="194"/>
        <v>0</v>
      </c>
      <c r="AI327" s="161">
        <f t="shared" si="194"/>
        <v>0</v>
      </c>
      <c r="AJ327" s="161">
        <f t="shared" si="194"/>
        <v>0</v>
      </c>
      <c r="AK327" s="161">
        <f t="shared" si="194"/>
        <v>0</v>
      </c>
      <c r="AL327" s="161">
        <f t="shared" si="194"/>
        <v>-4.0000000001327862E-4</v>
      </c>
      <c r="AM327" s="162">
        <f t="shared" si="194"/>
        <v>0</v>
      </c>
      <c r="AN327" s="156">
        <f t="shared" si="195"/>
        <v>97.71471106520022</v>
      </c>
      <c r="AO327" s="161">
        <f t="shared" si="195"/>
        <v>97.432684824902722</v>
      </c>
      <c r="AP327" s="161">
        <f t="shared" si="195"/>
        <v>0</v>
      </c>
      <c r="AQ327" s="161">
        <f t="shared" si="195"/>
        <v>0</v>
      </c>
      <c r="AR327" s="161">
        <f t="shared" si="195"/>
        <v>0</v>
      </c>
      <c r="AS327" s="161">
        <f t="shared" si="195"/>
        <v>0</v>
      </c>
      <c r="AT327" s="161">
        <f t="shared" si="195"/>
        <v>0</v>
      </c>
      <c r="AU327" s="161">
        <f t="shared" si="195"/>
        <v>99.999778761061947</v>
      </c>
      <c r="AV327" s="162">
        <f t="shared" si="195"/>
        <v>0</v>
      </c>
      <c r="AW327" s="165"/>
      <c r="AX327" s="245"/>
      <c r="AY327" s="246"/>
    </row>
    <row r="328" spans="1:51" ht="12.75" customHeight="1" x14ac:dyDescent="0.25">
      <c r="A328" s="171">
        <v>1303</v>
      </c>
      <c r="B328" s="241">
        <v>324</v>
      </c>
      <c r="C328" s="242" t="s">
        <v>2156</v>
      </c>
      <c r="D328" s="156">
        <f>SUM(E328:L328)</f>
        <v>8847.4</v>
      </c>
      <c r="E328" s="161">
        <v>6925</v>
      </c>
      <c r="F328" s="161">
        <v>0</v>
      </c>
      <c r="G328" s="161">
        <v>0</v>
      </c>
      <c r="H328" s="161">
        <v>0</v>
      </c>
      <c r="I328" s="161">
        <v>0</v>
      </c>
      <c r="J328" s="161">
        <v>850</v>
      </c>
      <c r="K328" s="161">
        <v>1072.4000000000001</v>
      </c>
      <c r="L328" s="243">
        <v>0</v>
      </c>
      <c r="M328" s="172">
        <f>SUM(N328:U328)</f>
        <v>7997.4</v>
      </c>
      <c r="N328" s="161">
        <v>6925</v>
      </c>
      <c r="O328" s="161">
        <v>0</v>
      </c>
      <c r="P328" s="161">
        <v>0</v>
      </c>
      <c r="Q328" s="161">
        <v>0</v>
      </c>
      <c r="R328" s="161">
        <v>0</v>
      </c>
      <c r="S328" s="161">
        <v>0</v>
      </c>
      <c r="T328" s="161">
        <v>1072.4000000000001</v>
      </c>
      <c r="U328" s="243">
        <v>0</v>
      </c>
      <c r="V328" s="172">
        <f>SUM(W328:AD328)</f>
        <v>7482.8736000000008</v>
      </c>
      <c r="W328" s="161">
        <v>6410.4736000000003</v>
      </c>
      <c r="X328" s="161">
        <v>0</v>
      </c>
      <c r="Y328" s="161">
        <v>0</v>
      </c>
      <c r="Z328" s="161">
        <v>0</v>
      </c>
      <c r="AA328" s="161">
        <v>0</v>
      </c>
      <c r="AB328" s="161">
        <v>0</v>
      </c>
      <c r="AC328" s="161">
        <v>1072.4000000000001</v>
      </c>
      <c r="AD328" s="243">
        <v>0</v>
      </c>
      <c r="AE328" s="156">
        <f t="shared" si="194"/>
        <v>-514.52639999999883</v>
      </c>
      <c r="AF328" s="161">
        <f t="shared" si="194"/>
        <v>-514.52639999999974</v>
      </c>
      <c r="AG328" s="161">
        <f t="shared" si="194"/>
        <v>0</v>
      </c>
      <c r="AH328" s="161">
        <f t="shared" si="194"/>
        <v>0</v>
      </c>
      <c r="AI328" s="161">
        <f t="shared" si="194"/>
        <v>0</v>
      </c>
      <c r="AJ328" s="161">
        <f t="shared" si="194"/>
        <v>0</v>
      </c>
      <c r="AK328" s="161">
        <f t="shared" si="194"/>
        <v>0</v>
      </c>
      <c r="AL328" s="161">
        <f t="shared" si="194"/>
        <v>0</v>
      </c>
      <c r="AM328" s="162">
        <f t="shared" si="194"/>
        <v>0</v>
      </c>
      <c r="AN328" s="156">
        <f t="shared" si="195"/>
        <v>93.566329056943516</v>
      </c>
      <c r="AO328" s="161">
        <f t="shared" si="195"/>
        <v>92.570015884476547</v>
      </c>
      <c r="AP328" s="161">
        <f t="shared" si="195"/>
        <v>0</v>
      </c>
      <c r="AQ328" s="161">
        <f t="shared" si="195"/>
        <v>0</v>
      </c>
      <c r="AR328" s="161">
        <f t="shared" si="195"/>
        <v>0</v>
      </c>
      <c r="AS328" s="161">
        <f t="shared" si="195"/>
        <v>0</v>
      </c>
      <c r="AT328" s="161">
        <f t="shared" si="195"/>
        <v>0</v>
      </c>
      <c r="AU328" s="161">
        <f t="shared" si="195"/>
        <v>100</v>
      </c>
      <c r="AV328" s="162">
        <f t="shared" si="195"/>
        <v>0</v>
      </c>
      <c r="AW328" s="165"/>
      <c r="AX328" s="245"/>
      <c r="AY328" s="246"/>
    </row>
    <row r="329" spans="1:51" ht="12.75" customHeight="1" x14ac:dyDescent="0.25">
      <c r="A329" s="171">
        <v>1299</v>
      </c>
      <c r="B329" s="241">
        <v>320</v>
      </c>
      <c r="C329" s="242" t="s">
        <v>1547</v>
      </c>
      <c r="D329" s="156">
        <f t="shared" si="202"/>
        <v>554.69999999999993</v>
      </c>
      <c r="E329" s="161">
        <v>492.9</v>
      </c>
      <c r="F329" s="161">
        <v>0</v>
      </c>
      <c r="G329" s="161">
        <v>0</v>
      </c>
      <c r="H329" s="161">
        <v>0</v>
      </c>
      <c r="I329" s="161">
        <v>0</v>
      </c>
      <c r="J329" s="161">
        <v>0</v>
      </c>
      <c r="K329" s="161">
        <v>61.8</v>
      </c>
      <c r="L329" s="243">
        <v>0</v>
      </c>
      <c r="M329" s="172">
        <f t="shared" si="203"/>
        <v>554.69999999999993</v>
      </c>
      <c r="N329" s="161">
        <v>492.9</v>
      </c>
      <c r="O329" s="161">
        <v>0</v>
      </c>
      <c r="P329" s="161">
        <v>0</v>
      </c>
      <c r="Q329" s="161">
        <v>0</v>
      </c>
      <c r="R329" s="161">
        <v>0</v>
      </c>
      <c r="S329" s="161">
        <v>0</v>
      </c>
      <c r="T329" s="161">
        <v>61.8</v>
      </c>
      <c r="U329" s="243">
        <v>0</v>
      </c>
      <c r="V329" s="172">
        <f t="shared" si="204"/>
        <v>544.94989999999996</v>
      </c>
      <c r="W329" s="161">
        <v>483.1499</v>
      </c>
      <c r="X329" s="161">
        <v>0</v>
      </c>
      <c r="Y329" s="161">
        <v>0</v>
      </c>
      <c r="Z329" s="161">
        <v>0</v>
      </c>
      <c r="AA329" s="161">
        <v>0</v>
      </c>
      <c r="AB329" s="161">
        <v>0</v>
      </c>
      <c r="AC329" s="161">
        <v>61.8</v>
      </c>
      <c r="AD329" s="243">
        <v>0</v>
      </c>
      <c r="AE329" s="156">
        <f t="shared" si="194"/>
        <v>-9.7500999999999749</v>
      </c>
      <c r="AF329" s="161">
        <f t="shared" si="194"/>
        <v>-9.7500999999999749</v>
      </c>
      <c r="AG329" s="161">
        <f t="shared" si="194"/>
        <v>0</v>
      </c>
      <c r="AH329" s="161">
        <f t="shared" si="194"/>
        <v>0</v>
      </c>
      <c r="AI329" s="161">
        <f t="shared" si="194"/>
        <v>0</v>
      </c>
      <c r="AJ329" s="161">
        <f t="shared" si="194"/>
        <v>0</v>
      </c>
      <c r="AK329" s="161">
        <f t="shared" si="194"/>
        <v>0</v>
      </c>
      <c r="AL329" s="161">
        <f t="shared" si="194"/>
        <v>0</v>
      </c>
      <c r="AM329" s="162">
        <f t="shared" si="194"/>
        <v>0</v>
      </c>
      <c r="AN329" s="156">
        <f t="shared" si="195"/>
        <v>98.242275103659637</v>
      </c>
      <c r="AO329" s="161">
        <f t="shared" si="195"/>
        <v>98.021890850071017</v>
      </c>
      <c r="AP329" s="161">
        <f t="shared" si="195"/>
        <v>0</v>
      </c>
      <c r="AQ329" s="161">
        <f t="shared" si="195"/>
        <v>0</v>
      </c>
      <c r="AR329" s="161">
        <f t="shared" si="195"/>
        <v>0</v>
      </c>
      <c r="AS329" s="161">
        <f t="shared" si="195"/>
        <v>0</v>
      </c>
      <c r="AT329" s="161">
        <f t="shared" si="195"/>
        <v>0</v>
      </c>
      <c r="AU329" s="161">
        <f t="shared" si="195"/>
        <v>100</v>
      </c>
      <c r="AV329" s="162">
        <f t="shared" si="195"/>
        <v>0</v>
      </c>
      <c r="AW329" s="165"/>
      <c r="AX329" s="245"/>
      <c r="AY329" s="246"/>
    </row>
    <row r="330" spans="1:51" ht="12.75" customHeight="1" x14ac:dyDescent="0.25">
      <c r="A330" s="171">
        <v>1300</v>
      </c>
      <c r="B330" s="241">
        <v>321</v>
      </c>
      <c r="C330" s="242" t="s">
        <v>1548</v>
      </c>
      <c r="D330" s="156">
        <f t="shared" si="202"/>
        <v>1581.9</v>
      </c>
      <c r="E330" s="161">
        <v>1279.7</v>
      </c>
      <c r="F330" s="161">
        <v>0</v>
      </c>
      <c r="G330" s="161">
        <v>0</v>
      </c>
      <c r="H330" s="161">
        <v>0</v>
      </c>
      <c r="I330" s="161">
        <v>0</v>
      </c>
      <c r="J330" s="161">
        <v>100</v>
      </c>
      <c r="K330" s="161">
        <v>202.2</v>
      </c>
      <c r="L330" s="243">
        <v>0</v>
      </c>
      <c r="M330" s="172">
        <f t="shared" si="203"/>
        <v>1638.1000000000001</v>
      </c>
      <c r="N330" s="161">
        <v>1335.9</v>
      </c>
      <c r="O330" s="161">
        <v>0</v>
      </c>
      <c r="P330" s="161">
        <v>0</v>
      </c>
      <c r="Q330" s="161">
        <v>0</v>
      </c>
      <c r="R330" s="161">
        <v>0</v>
      </c>
      <c r="S330" s="161">
        <v>100</v>
      </c>
      <c r="T330" s="161">
        <v>202.2</v>
      </c>
      <c r="U330" s="243">
        <v>0</v>
      </c>
      <c r="V330" s="172">
        <f t="shared" si="204"/>
        <v>1638.1000000000001</v>
      </c>
      <c r="W330" s="161">
        <v>1335.9</v>
      </c>
      <c r="X330" s="161">
        <v>0</v>
      </c>
      <c r="Y330" s="161">
        <v>0</v>
      </c>
      <c r="Z330" s="161">
        <v>0</v>
      </c>
      <c r="AA330" s="161">
        <v>0</v>
      </c>
      <c r="AB330" s="161">
        <v>100</v>
      </c>
      <c r="AC330" s="161">
        <v>202.2</v>
      </c>
      <c r="AD330" s="243">
        <v>0</v>
      </c>
      <c r="AE330" s="156">
        <f t="shared" si="194"/>
        <v>0</v>
      </c>
      <c r="AF330" s="161">
        <f t="shared" si="194"/>
        <v>0</v>
      </c>
      <c r="AG330" s="161">
        <f t="shared" si="194"/>
        <v>0</v>
      </c>
      <c r="AH330" s="161">
        <f t="shared" si="194"/>
        <v>0</v>
      </c>
      <c r="AI330" s="161">
        <f t="shared" si="194"/>
        <v>0</v>
      </c>
      <c r="AJ330" s="161">
        <f t="shared" si="194"/>
        <v>0</v>
      </c>
      <c r="AK330" s="161">
        <f t="shared" si="194"/>
        <v>0</v>
      </c>
      <c r="AL330" s="161">
        <f t="shared" si="194"/>
        <v>0</v>
      </c>
      <c r="AM330" s="162">
        <f t="shared" si="194"/>
        <v>0</v>
      </c>
      <c r="AN330" s="156">
        <f t="shared" si="195"/>
        <v>100</v>
      </c>
      <c r="AO330" s="161">
        <f t="shared" si="195"/>
        <v>100</v>
      </c>
      <c r="AP330" s="161">
        <f t="shared" si="195"/>
        <v>0</v>
      </c>
      <c r="AQ330" s="161">
        <f t="shared" si="195"/>
        <v>0</v>
      </c>
      <c r="AR330" s="161">
        <f t="shared" si="195"/>
        <v>0</v>
      </c>
      <c r="AS330" s="161">
        <f t="shared" si="195"/>
        <v>0</v>
      </c>
      <c r="AT330" s="161">
        <f t="shared" si="195"/>
        <v>100</v>
      </c>
      <c r="AU330" s="161">
        <f t="shared" si="195"/>
        <v>100</v>
      </c>
      <c r="AV330" s="162">
        <f t="shared" si="195"/>
        <v>0</v>
      </c>
      <c r="AW330" s="165"/>
      <c r="AX330" s="245"/>
      <c r="AY330" s="246"/>
    </row>
    <row r="331" spans="1:51" ht="12.75" customHeight="1" x14ac:dyDescent="0.25">
      <c r="A331" s="171">
        <v>1301</v>
      </c>
      <c r="B331" s="241">
        <v>322</v>
      </c>
      <c r="C331" s="242" t="s">
        <v>1447</v>
      </c>
      <c r="D331" s="156">
        <f t="shared" si="202"/>
        <v>921.2</v>
      </c>
      <c r="E331" s="161">
        <v>825.7</v>
      </c>
      <c r="F331" s="161">
        <v>0</v>
      </c>
      <c r="G331" s="161">
        <v>0</v>
      </c>
      <c r="H331" s="161">
        <v>0</v>
      </c>
      <c r="I331" s="161">
        <v>0</v>
      </c>
      <c r="J331" s="161">
        <v>0</v>
      </c>
      <c r="K331" s="161">
        <v>95.5</v>
      </c>
      <c r="L331" s="243">
        <v>0</v>
      </c>
      <c r="M331" s="172">
        <f t="shared" si="203"/>
        <v>921.2</v>
      </c>
      <c r="N331" s="161">
        <v>825.7</v>
      </c>
      <c r="O331" s="161">
        <v>0</v>
      </c>
      <c r="P331" s="161">
        <v>0</v>
      </c>
      <c r="Q331" s="161">
        <v>0</v>
      </c>
      <c r="R331" s="161">
        <v>0</v>
      </c>
      <c r="S331" s="161">
        <v>0</v>
      </c>
      <c r="T331" s="161">
        <v>95.5</v>
      </c>
      <c r="U331" s="243">
        <v>0</v>
      </c>
      <c r="V331" s="172">
        <f t="shared" si="204"/>
        <v>658.53129999999999</v>
      </c>
      <c r="W331" s="161">
        <v>563.03129999999999</v>
      </c>
      <c r="X331" s="161">
        <v>0</v>
      </c>
      <c r="Y331" s="161">
        <v>0</v>
      </c>
      <c r="Z331" s="161">
        <v>0</v>
      </c>
      <c r="AA331" s="161">
        <v>0</v>
      </c>
      <c r="AB331" s="161">
        <v>0</v>
      </c>
      <c r="AC331" s="161">
        <v>95.5</v>
      </c>
      <c r="AD331" s="243">
        <v>0</v>
      </c>
      <c r="AE331" s="156">
        <f t="shared" si="194"/>
        <v>-262.66870000000006</v>
      </c>
      <c r="AF331" s="161">
        <f t="shared" si="194"/>
        <v>-262.66870000000006</v>
      </c>
      <c r="AG331" s="161">
        <f t="shared" si="194"/>
        <v>0</v>
      </c>
      <c r="AH331" s="161">
        <f t="shared" si="194"/>
        <v>0</v>
      </c>
      <c r="AI331" s="161">
        <f t="shared" si="194"/>
        <v>0</v>
      </c>
      <c r="AJ331" s="161">
        <f t="shared" si="194"/>
        <v>0</v>
      </c>
      <c r="AK331" s="161">
        <f t="shared" si="194"/>
        <v>0</v>
      </c>
      <c r="AL331" s="161">
        <f t="shared" si="194"/>
        <v>0</v>
      </c>
      <c r="AM331" s="162">
        <f t="shared" si="194"/>
        <v>0</v>
      </c>
      <c r="AN331" s="156">
        <f t="shared" si="195"/>
        <v>71.486246200607894</v>
      </c>
      <c r="AO331" s="161">
        <f t="shared" si="195"/>
        <v>68.188361390335473</v>
      </c>
      <c r="AP331" s="161">
        <f t="shared" si="195"/>
        <v>0</v>
      </c>
      <c r="AQ331" s="161">
        <f t="shared" si="195"/>
        <v>0</v>
      </c>
      <c r="AR331" s="161">
        <f t="shared" si="195"/>
        <v>0</v>
      </c>
      <c r="AS331" s="161">
        <f t="shared" si="195"/>
        <v>0</v>
      </c>
      <c r="AT331" s="161">
        <f t="shared" si="195"/>
        <v>0</v>
      </c>
      <c r="AU331" s="161">
        <f t="shared" si="195"/>
        <v>100</v>
      </c>
      <c r="AV331" s="162">
        <f t="shared" si="195"/>
        <v>0</v>
      </c>
      <c r="AW331" s="165"/>
      <c r="AX331" s="245"/>
      <c r="AY331" s="246"/>
    </row>
    <row r="332" spans="1:51" ht="12.75" customHeight="1" x14ac:dyDescent="0.25">
      <c r="A332" s="171">
        <v>1302</v>
      </c>
      <c r="B332" s="241">
        <v>323</v>
      </c>
      <c r="C332" s="242" t="s">
        <v>1549</v>
      </c>
      <c r="D332" s="156">
        <f t="shared" si="202"/>
        <v>1942.2</v>
      </c>
      <c r="E332" s="161">
        <v>1747.8</v>
      </c>
      <c r="F332" s="161">
        <v>0</v>
      </c>
      <c r="G332" s="161">
        <v>0</v>
      </c>
      <c r="H332" s="161">
        <v>0</v>
      </c>
      <c r="I332" s="161">
        <v>0</v>
      </c>
      <c r="J332" s="161">
        <v>0</v>
      </c>
      <c r="K332" s="161">
        <v>194.4</v>
      </c>
      <c r="L332" s="243">
        <v>0</v>
      </c>
      <c r="M332" s="172">
        <f t="shared" si="203"/>
        <v>1942.2</v>
      </c>
      <c r="N332" s="161">
        <v>1747.8</v>
      </c>
      <c r="O332" s="161">
        <v>0</v>
      </c>
      <c r="P332" s="161">
        <v>0</v>
      </c>
      <c r="Q332" s="161">
        <v>0</v>
      </c>
      <c r="R332" s="161">
        <v>0</v>
      </c>
      <c r="S332" s="161">
        <v>0</v>
      </c>
      <c r="T332" s="161">
        <v>194.4</v>
      </c>
      <c r="U332" s="243">
        <v>0</v>
      </c>
      <c r="V332" s="172">
        <f t="shared" si="204"/>
        <v>1941.9351999999999</v>
      </c>
      <c r="W332" s="161">
        <v>1747.8</v>
      </c>
      <c r="X332" s="161">
        <v>0</v>
      </c>
      <c r="Y332" s="161">
        <v>0</v>
      </c>
      <c r="Z332" s="161">
        <v>0</v>
      </c>
      <c r="AA332" s="161">
        <v>0</v>
      </c>
      <c r="AB332" s="161">
        <v>0</v>
      </c>
      <c r="AC332" s="161">
        <v>194.1352</v>
      </c>
      <c r="AD332" s="243">
        <v>0</v>
      </c>
      <c r="AE332" s="156">
        <f t="shared" si="194"/>
        <v>-0.26480000000015025</v>
      </c>
      <c r="AF332" s="161">
        <f t="shared" si="194"/>
        <v>0</v>
      </c>
      <c r="AG332" s="161">
        <f t="shared" si="194"/>
        <v>0</v>
      </c>
      <c r="AH332" s="161">
        <f t="shared" si="194"/>
        <v>0</v>
      </c>
      <c r="AI332" s="161">
        <f t="shared" si="194"/>
        <v>0</v>
      </c>
      <c r="AJ332" s="161">
        <f t="shared" si="194"/>
        <v>0</v>
      </c>
      <c r="AK332" s="161">
        <f t="shared" si="194"/>
        <v>0</v>
      </c>
      <c r="AL332" s="161">
        <f t="shared" si="194"/>
        <v>-0.26480000000000814</v>
      </c>
      <c r="AM332" s="162">
        <f t="shared" si="194"/>
        <v>0</v>
      </c>
      <c r="AN332" s="156">
        <f t="shared" si="195"/>
        <v>99.986365976727413</v>
      </c>
      <c r="AO332" s="161">
        <f t="shared" si="195"/>
        <v>100</v>
      </c>
      <c r="AP332" s="161">
        <f t="shared" si="195"/>
        <v>0</v>
      </c>
      <c r="AQ332" s="161">
        <f t="shared" si="195"/>
        <v>0</v>
      </c>
      <c r="AR332" s="161">
        <f t="shared" si="195"/>
        <v>0</v>
      </c>
      <c r="AS332" s="161">
        <f t="shared" si="195"/>
        <v>0</v>
      </c>
      <c r="AT332" s="161">
        <f t="shared" si="195"/>
        <v>0</v>
      </c>
      <c r="AU332" s="161">
        <f t="shared" si="195"/>
        <v>99.863786008230448</v>
      </c>
      <c r="AV332" s="162">
        <f t="shared" si="195"/>
        <v>0</v>
      </c>
      <c r="AW332" s="165"/>
      <c r="AX332" s="245"/>
      <c r="AY332" s="246"/>
    </row>
    <row r="333" spans="1:51" ht="12.75" customHeight="1" x14ac:dyDescent="0.25">
      <c r="A333" s="171">
        <v>1304</v>
      </c>
      <c r="B333" s="241">
        <v>325</v>
      </c>
      <c r="C333" s="242" t="s">
        <v>1550</v>
      </c>
      <c r="D333" s="156">
        <f t="shared" si="202"/>
        <v>612.90000000000009</v>
      </c>
      <c r="E333" s="161">
        <v>443.7</v>
      </c>
      <c r="F333" s="161">
        <v>0</v>
      </c>
      <c r="G333" s="161">
        <v>0</v>
      </c>
      <c r="H333" s="161">
        <v>0</v>
      </c>
      <c r="I333" s="161">
        <v>0</v>
      </c>
      <c r="J333" s="161">
        <v>100</v>
      </c>
      <c r="K333" s="161">
        <v>69.2</v>
      </c>
      <c r="L333" s="243">
        <v>0</v>
      </c>
      <c r="M333" s="172">
        <f t="shared" si="203"/>
        <v>612.90000000000009</v>
      </c>
      <c r="N333" s="161">
        <v>443.7</v>
      </c>
      <c r="O333" s="161">
        <v>0</v>
      </c>
      <c r="P333" s="161">
        <v>0</v>
      </c>
      <c r="Q333" s="161">
        <v>0</v>
      </c>
      <c r="R333" s="161">
        <v>0</v>
      </c>
      <c r="S333" s="161">
        <v>100</v>
      </c>
      <c r="T333" s="161">
        <v>69.2</v>
      </c>
      <c r="U333" s="243">
        <v>0</v>
      </c>
      <c r="V333" s="172">
        <f t="shared" si="204"/>
        <v>574.27740000000006</v>
      </c>
      <c r="W333" s="161">
        <v>405.07740000000001</v>
      </c>
      <c r="X333" s="161">
        <v>0</v>
      </c>
      <c r="Y333" s="161">
        <v>0</v>
      </c>
      <c r="Z333" s="161">
        <v>0</v>
      </c>
      <c r="AA333" s="161">
        <v>0</v>
      </c>
      <c r="AB333" s="161">
        <v>100</v>
      </c>
      <c r="AC333" s="161">
        <v>69.2</v>
      </c>
      <c r="AD333" s="243">
        <v>0</v>
      </c>
      <c r="AE333" s="156">
        <f t="shared" si="194"/>
        <v>-38.622600000000034</v>
      </c>
      <c r="AF333" s="161">
        <f t="shared" si="194"/>
        <v>-38.622599999999977</v>
      </c>
      <c r="AG333" s="161">
        <f t="shared" si="194"/>
        <v>0</v>
      </c>
      <c r="AH333" s="161">
        <f t="shared" si="194"/>
        <v>0</v>
      </c>
      <c r="AI333" s="161">
        <f t="shared" si="194"/>
        <v>0</v>
      </c>
      <c r="AJ333" s="161">
        <f t="shared" si="194"/>
        <v>0</v>
      </c>
      <c r="AK333" s="161">
        <f t="shared" si="194"/>
        <v>0</v>
      </c>
      <c r="AL333" s="161">
        <f t="shared" si="194"/>
        <v>0</v>
      </c>
      <c r="AM333" s="162">
        <f t="shared" si="194"/>
        <v>0</v>
      </c>
      <c r="AN333" s="156">
        <f t="shared" si="195"/>
        <v>93.69838472834067</v>
      </c>
      <c r="AO333" s="161">
        <f t="shared" si="195"/>
        <v>91.295334685598391</v>
      </c>
      <c r="AP333" s="161">
        <f t="shared" si="195"/>
        <v>0</v>
      </c>
      <c r="AQ333" s="161">
        <f t="shared" si="195"/>
        <v>0</v>
      </c>
      <c r="AR333" s="161">
        <f t="shared" si="195"/>
        <v>0</v>
      </c>
      <c r="AS333" s="161">
        <f t="shared" si="195"/>
        <v>0</v>
      </c>
      <c r="AT333" s="161">
        <f t="shared" si="195"/>
        <v>100</v>
      </c>
      <c r="AU333" s="161">
        <f t="shared" si="195"/>
        <v>100</v>
      </c>
      <c r="AV333" s="162">
        <f t="shared" si="195"/>
        <v>0</v>
      </c>
      <c r="AW333" s="165"/>
      <c r="AX333" s="245"/>
      <c r="AY333" s="246"/>
    </row>
    <row r="334" spans="1:51" ht="12.75" customHeight="1" x14ac:dyDescent="0.25">
      <c r="A334" s="171">
        <v>1305</v>
      </c>
      <c r="B334" s="241">
        <v>326</v>
      </c>
      <c r="C334" s="242" t="s">
        <v>1551</v>
      </c>
      <c r="D334" s="156">
        <f t="shared" si="202"/>
        <v>1000.1999999999999</v>
      </c>
      <c r="E334" s="161">
        <v>741.3</v>
      </c>
      <c r="F334" s="161">
        <v>0</v>
      </c>
      <c r="G334" s="161">
        <v>0</v>
      </c>
      <c r="H334" s="161">
        <v>0</v>
      </c>
      <c r="I334" s="161">
        <v>0</v>
      </c>
      <c r="J334" s="161">
        <v>100</v>
      </c>
      <c r="K334" s="161">
        <v>158.9</v>
      </c>
      <c r="L334" s="243">
        <v>0</v>
      </c>
      <c r="M334" s="172">
        <f t="shared" si="203"/>
        <v>1039.1000000000001</v>
      </c>
      <c r="N334" s="161">
        <v>780.2</v>
      </c>
      <c r="O334" s="161">
        <v>0</v>
      </c>
      <c r="P334" s="161">
        <v>0</v>
      </c>
      <c r="Q334" s="161">
        <v>0</v>
      </c>
      <c r="R334" s="161">
        <v>0</v>
      </c>
      <c r="S334" s="161">
        <v>100</v>
      </c>
      <c r="T334" s="161">
        <v>158.9</v>
      </c>
      <c r="U334" s="243">
        <v>0</v>
      </c>
      <c r="V334" s="172">
        <f t="shared" si="204"/>
        <v>1039.0387000000001</v>
      </c>
      <c r="W334" s="161">
        <v>780.2</v>
      </c>
      <c r="X334" s="161">
        <v>0</v>
      </c>
      <c r="Y334" s="161">
        <v>0</v>
      </c>
      <c r="Z334" s="161">
        <v>0</v>
      </c>
      <c r="AA334" s="161">
        <v>0</v>
      </c>
      <c r="AB334" s="161">
        <v>99.938699999999997</v>
      </c>
      <c r="AC334" s="161">
        <v>158.9</v>
      </c>
      <c r="AD334" s="243">
        <v>0</v>
      </c>
      <c r="AE334" s="156">
        <f t="shared" si="194"/>
        <v>-6.1300000000073851E-2</v>
      </c>
      <c r="AF334" s="161">
        <f t="shared" si="194"/>
        <v>0</v>
      </c>
      <c r="AG334" s="161">
        <f t="shared" si="194"/>
        <v>0</v>
      </c>
      <c r="AH334" s="161">
        <f t="shared" si="194"/>
        <v>0</v>
      </c>
      <c r="AI334" s="161">
        <f t="shared" si="194"/>
        <v>0</v>
      </c>
      <c r="AJ334" s="161">
        <f t="shared" si="194"/>
        <v>0</v>
      </c>
      <c r="AK334" s="161">
        <f t="shared" si="194"/>
        <v>-6.1300000000002797E-2</v>
      </c>
      <c r="AL334" s="161">
        <f t="shared" si="194"/>
        <v>0</v>
      </c>
      <c r="AM334" s="162">
        <f t="shared" si="194"/>
        <v>0</v>
      </c>
      <c r="AN334" s="156">
        <f t="shared" si="195"/>
        <v>99.994100664036182</v>
      </c>
      <c r="AO334" s="161">
        <f t="shared" si="195"/>
        <v>100</v>
      </c>
      <c r="AP334" s="161">
        <f t="shared" si="195"/>
        <v>0</v>
      </c>
      <c r="AQ334" s="161">
        <f t="shared" si="195"/>
        <v>0</v>
      </c>
      <c r="AR334" s="161">
        <f t="shared" si="195"/>
        <v>0</v>
      </c>
      <c r="AS334" s="161">
        <f t="shared" si="195"/>
        <v>0</v>
      </c>
      <c r="AT334" s="161">
        <f t="shared" si="195"/>
        <v>99.938699999999997</v>
      </c>
      <c r="AU334" s="161">
        <f t="shared" si="195"/>
        <v>100</v>
      </c>
      <c r="AV334" s="162">
        <f t="shared" si="195"/>
        <v>0</v>
      </c>
      <c r="AW334" s="165"/>
      <c r="AX334" s="245"/>
      <c r="AY334" s="246"/>
    </row>
    <row r="335" spans="1:51" ht="12.75" customHeight="1" x14ac:dyDescent="0.25">
      <c r="A335" s="171">
        <v>1306</v>
      </c>
      <c r="B335" s="241">
        <v>327</v>
      </c>
      <c r="C335" s="242" t="s">
        <v>1552</v>
      </c>
      <c r="D335" s="156">
        <f t="shared" si="202"/>
        <v>1445.2</v>
      </c>
      <c r="E335" s="161">
        <v>1170.5</v>
      </c>
      <c r="F335" s="161">
        <v>0</v>
      </c>
      <c r="G335" s="161">
        <v>0</v>
      </c>
      <c r="H335" s="161">
        <v>0</v>
      </c>
      <c r="I335" s="161">
        <v>0</v>
      </c>
      <c r="J335" s="161">
        <v>150</v>
      </c>
      <c r="K335" s="161">
        <v>124.7</v>
      </c>
      <c r="L335" s="243">
        <v>0</v>
      </c>
      <c r="M335" s="172">
        <f t="shared" si="203"/>
        <v>1445.2</v>
      </c>
      <c r="N335" s="161">
        <v>1170.5</v>
      </c>
      <c r="O335" s="161">
        <v>0</v>
      </c>
      <c r="P335" s="161">
        <v>0</v>
      </c>
      <c r="Q335" s="161">
        <v>0</v>
      </c>
      <c r="R335" s="161">
        <v>0</v>
      </c>
      <c r="S335" s="161">
        <v>150</v>
      </c>
      <c r="T335" s="161">
        <v>124.7</v>
      </c>
      <c r="U335" s="243">
        <v>0</v>
      </c>
      <c r="V335" s="172">
        <f t="shared" si="204"/>
        <v>1442.4122</v>
      </c>
      <c r="W335" s="161">
        <v>1167.7121999999999</v>
      </c>
      <c r="X335" s="161">
        <v>0</v>
      </c>
      <c r="Y335" s="161">
        <v>0</v>
      </c>
      <c r="Z335" s="161">
        <v>0</v>
      </c>
      <c r="AA335" s="161">
        <v>0</v>
      </c>
      <c r="AB335" s="161">
        <v>150</v>
      </c>
      <c r="AC335" s="161">
        <v>124.7</v>
      </c>
      <c r="AD335" s="243">
        <v>0</v>
      </c>
      <c r="AE335" s="156">
        <f t="shared" si="194"/>
        <v>-2.7878000000000611</v>
      </c>
      <c r="AF335" s="161">
        <f t="shared" si="194"/>
        <v>-2.7878000000000611</v>
      </c>
      <c r="AG335" s="161">
        <f t="shared" si="194"/>
        <v>0</v>
      </c>
      <c r="AH335" s="161">
        <f t="shared" si="194"/>
        <v>0</v>
      </c>
      <c r="AI335" s="161">
        <f t="shared" si="194"/>
        <v>0</v>
      </c>
      <c r="AJ335" s="161">
        <f t="shared" si="194"/>
        <v>0</v>
      </c>
      <c r="AK335" s="161">
        <f t="shared" si="194"/>
        <v>0</v>
      </c>
      <c r="AL335" s="161">
        <f t="shared" si="194"/>
        <v>0</v>
      </c>
      <c r="AM335" s="162">
        <f t="shared" si="194"/>
        <v>0</v>
      </c>
      <c r="AN335" s="156">
        <f t="shared" si="195"/>
        <v>99.807099363409904</v>
      </c>
      <c r="AO335" s="161">
        <f t="shared" si="195"/>
        <v>99.761828278513448</v>
      </c>
      <c r="AP335" s="161">
        <f t="shared" si="195"/>
        <v>0</v>
      </c>
      <c r="AQ335" s="161">
        <f t="shared" si="195"/>
        <v>0</v>
      </c>
      <c r="AR335" s="161">
        <f t="shared" si="195"/>
        <v>0</v>
      </c>
      <c r="AS335" s="161">
        <f t="shared" si="195"/>
        <v>0</v>
      </c>
      <c r="AT335" s="161">
        <f t="shared" si="195"/>
        <v>100</v>
      </c>
      <c r="AU335" s="161">
        <f t="shared" si="195"/>
        <v>100</v>
      </c>
      <c r="AV335" s="162">
        <f t="shared" si="195"/>
        <v>0</v>
      </c>
      <c r="AW335" s="165"/>
      <c r="AX335" s="245"/>
      <c r="AY335" s="246"/>
    </row>
    <row r="336" spans="1:51" ht="12.75" customHeight="1" x14ac:dyDescent="0.25">
      <c r="A336" s="171">
        <v>1307</v>
      </c>
      <c r="B336" s="241">
        <v>328</v>
      </c>
      <c r="C336" s="242" t="s">
        <v>1553</v>
      </c>
      <c r="D336" s="156">
        <f t="shared" si="202"/>
        <v>210.5</v>
      </c>
      <c r="E336" s="161">
        <v>0</v>
      </c>
      <c r="F336" s="161">
        <v>0</v>
      </c>
      <c r="G336" s="161">
        <v>0</v>
      </c>
      <c r="H336" s="161">
        <v>0</v>
      </c>
      <c r="I336" s="161">
        <v>0</v>
      </c>
      <c r="J336" s="161">
        <v>100</v>
      </c>
      <c r="K336" s="161">
        <v>110.5</v>
      </c>
      <c r="L336" s="243">
        <v>0</v>
      </c>
      <c r="M336" s="172">
        <f t="shared" si="203"/>
        <v>210.5</v>
      </c>
      <c r="N336" s="161">
        <v>0</v>
      </c>
      <c r="O336" s="161">
        <v>0</v>
      </c>
      <c r="P336" s="161">
        <v>0</v>
      </c>
      <c r="Q336" s="161">
        <v>0</v>
      </c>
      <c r="R336" s="161">
        <v>0</v>
      </c>
      <c r="S336" s="161">
        <v>100</v>
      </c>
      <c r="T336" s="161">
        <v>110.5</v>
      </c>
      <c r="U336" s="243">
        <v>0</v>
      </c>
      <c r="V336" s="172">
        <f t="shared" si="204"/>
        <v>210.48169999999999</v>
      </c>
      <c r="W336" s="161">
        <v>0</v>
      </c>
      <c r="X336" s="161">
        <v>0</v>
      </c>
      <c r="Y336" s="161">
        <v>0</v>
      </c>
      <c r="Z336" s="161">
        <v>0</v>
      </c>
      <c r="AA336" s="161">
        <v>0</v>
      </c>
      <c r="AB336" s="161">
        <v>99.981700000000004</v>
      </c>
      <c r="AC336" s="161">
        <v>110.5</v>
      </c>
      <c r="AD336" s="243">
        <v>0</v>
      </c>
      <c r="AE336" s="156">
        <f t="shared" si="194"/>
        <v>-1.8300000000010641E-2</v>
      </c>
      <c r="AF336" s="161">
        <f t="shared" si="194"/>
        <v>0</v>
      </c>
      <c r="AG336" s="161">
        <f t="shared" si="194"/>
        <v>0</v>
      </c>
      <c r="AH336" s="161">
        <f t="shared" si="194"/>
        <v>0</v>
      </c>
      <c r="AI336" s="161">
        <f t="shared" si="194"/>
        <v>0</v>
      </c>
      <c r="AJ336" s="161">
        <f t="shared" si="194"/>
        <v>0</v>
      </c>
      <c r="AK336" s="161">
        <f t="shared" si="194"/>
        <v>-1.829999999999643E-2</v>
      </c>
      <c r="AL336" s="161">
        <f t="shared" si="194"/>
        <v>0</v>
      </c>
      <c r="AM336" s="162">
        <f t="shared" si="194"/>
        <v>0</v>
      </c>
      <c r="AN336" s="156">
        <f t="shared" si="195"/>
        <v>99.991306413301658</v>
      </c>
      <c r="AO336" s="161">
        <f t="shared" si="195"/>
        <v>0</v>
      </c>
      <c r="AP336" s="161">
        <f t="shared" si="195"/>
        <v>0</v>
      </c>
      <c r="AQ336" s="161">
        <f t="shared" si="195"/>
        <v>0</v>
      </c>
      <c r="AR336" s="161">
        <f t="shared" si="195"/>
        <v>0</v>
      </c>
      <c r="AS336" s="161">
        <f t="shared" si="195"/>
        <v>0</v>
      </c>
      <c r="AT336" s="161">
        <f t="shared" si="195"/>
        <v>99.981700000000004</v>
      </c>
      <c r="AU336" s="161">
        <f t="shared" si="195"/>
        <v>100</v>
      </c>
      <c r="AV336" s="162">
        <f t="shared" si="195"/>
        <v>0</v>
      </c>
      <c r="AW336" s="165"/>
      <c r="AX336" s="245"/>
      <c r="AY336" s="246"/>
    </row>
    <row r="337" spans="1:51" ht="12.75" customHeight="1" x14ac:dyDescent="0.25">
      <c r="A337" s="171">
        <v>1308</v>
      </c>
      <c r="B337" s="241">
        <v>329</v>
      </c>
      <c r="C337" s="242" t="s">
        <v>1554</v>
      </c>
      <c r="D337" s="156">
        <f t="shared" si="202"/>
        <v>952.2</v>
      </c>
      <c r="E337" s="161">
        <v>757.7</v>
      </c>
      <c r="F337" s="161">
        <v>0</v>
      </c>
      <c r="G337" s="161">
        <v>0</v>
      </c>
      <c r="H337" s="161">
        <v>0</v>
      </c>
      <c r="I337" s="161">
        <v>0</v>
      </c>
      <c r="J337" s="161">
        <v>0</v>
      </c>
      <c r="K337" s="161">
        <v>194.5</v>
      </c>
      <c r="L337" s="243">
        <v>0</v>
      </c>
      <c r="M337" s="172">
        <f t="shared" si="203"/>
        <v>952.2</v>
      </c>
      <c r="N337" s="161">
        <v>757.7</v>
      </c>
      <c r="O337" s="161">
        <v>0</v>
      </c>
      <c r="P337" s="161">
        <v>0</v>
      </c>
      <c r="Q337" s="161">
        <v>0</v>
      </c>
      <c r="R337" s="161">
        <v>0</v>
      </c>
      <c r="S337" s="161">
        <v>0</v>
      </c>
      <c r="T337" s="161">
        <v>194.5</v>
      </c>
      <c r="U337" s="243">
        <v>0</v>
      </c>
      <c r="V337" s="172">
        <f t="shared" si="204"/>
        <v>924.93329999999992</v>
      </c>
      <c r="W337" s="161">
        <v>732.37829999999997</v>
      </c>
      <c r="X337" s="161">
        <v>0</v>
      </c>
      <c r="Y337" s="161">
        <v>0</v>
      </c>
      <c r="Z337" s="161">
        <v>0</v>
      </c>
      <c r="AA337" s="161">
        <v>0</v>
      </c>
      <c r="AB337" s="161">
        <v>0</v>
      </c>
      <c r="AC337" s="161">
        <v>192.55500000000001</v>
      </c>
      <c r="AD337" s="243">
        <v>0</v>
      </c>
      <c r="AE337" s="156">
        <f t="shared" si="194"/>
        <v>-27.266700000000128</v>
      </c>
      <c r="AF337" s="161">
        <f t="shared" si="194"/>
        <v>-25.321700000000078</v>
      </c>
      <c r="AG337" s="161">
        <f t="shared" si="194"/>
        <v>0</v>
      </c>
      <c r="AH337" s="161">
        <f t="shared" si="194"/>
        <v>0</v>
      </c>
      <c r="AI337" s="161">
        <f t="shared" si="194"/>
        <v>0</v>
      </c>
      <c r="AJ337" s="161">
        <f t="shared" si="194"/>
        <v>0</v>
      </c>
      <c r="AK337" s="161">
        <f t="shared" si="194"/>
        <v>0</v>
      </c>
      <c r="AL337" s="161">
        <f t="shared" si="194"/>
        <v>-1.9449999999999932</v>
      </c>
      <c r="AM337" s="162">
        <f t="shared" si="194"/>
        <v>0</v>
      </c>
      <c r="AN337" s="156">
        <f t="shared" si="195"/>
        <v>97.136452425960911</v>
      </c>
      <c r="AO337" s="161">
        <f t="shared" si="195"/>
        <v>96.658083674277407</v>
      </c>
      <c r="AP337" s="161">
        <f t="shared" si="195"/>
        <v>0</v>
      </c>
      <c r="AQ337" s="161">
        <f t="shared" si="195"/>
        <v>0</v>
      </c>
      <c r="AR337" s="161">
        <f t="shared" si="195"/>
        <v>0</v>
      </c>
      <c r="AS337" s="161">
        <f t="shared" si="195"/>
        <v>0</v>
      </c>
      <c r="AT337" s="161">
        <f t="shared" si="195"/>
        <v>0</v>
      </c>
      <c r="AU337" s="161">
        <f t="shared" si="195"/>
        <v>99</v>
      </c>
      <c r="AV337" s="162">
        <f t="shared" si="195"/>
        <v>0</v>
      </c>
      <c r="AW337" s="165"/>
      <c r="AX337" s="245"/>
      <c r="AY337" s="246"/>
    </row>
    <row r="338" spans="1:51" ht="12.75" customHeight="1" x14ac:dyDescent="0.25">
      <c r="A338" s="171">
        <v>1309</v>
      </c>
      <c r="B338" s="241">
        <v>330</v>
      </c>
      <c r="C338" s="242" t="s">
        <v>1555</v>
      </c>
      <c r="D338" s="156">
        <f t="shared" si="202"/>
        <v>1999.8</v>
      </c>
      <c r="E338" s="161">
        <v>1793.2</v>
      </c>
      <c r="F338" s="161">
        <v>0</v>
      </c>
      <c r="G338" s="161">
        <v>0</v>
      </c>
      <c r="H338" s="161">
        <v>0</v>
      </c>
      <c r="I338" s="161">
        <v>0</v>
      </c>
      <c r="J338" s="161">
        <v>0</v>
      </c>
      <c r="K338" s="161">
        <v>206.6</v>
      </c>
      <c r="L338" s="243">
        <v>0</v>
      </c>
      <c r="M338" s="172">
        <f t="shared" si="203"/>
        <v>1999.8</v>
      </c>
      <c r="N338" s="161">
        <v>1793.2</v>
      </c>
      <c r="O338" s="161">
        <v>0</v>
      </c>
      <c r="P338" s="161">
        <v>0</v>
      </c>
      <c r="Q338" s="161">
        <v>0</v>
      </c>
      <c r="R338" s="161">
        <v>0</v>
      </c>
      <c r="S338" s="161">
        <v>0</v>
      </c>
      <c r="T338" s="161">
        <v>206.6</v>
      </c>
      <c r="U338" s="243">
        <v>0</v>
      </c>
      <c r="V338" s="172">
        <f t="shared" si="204"/>
        <v>1992.7203</v>
      </c>
      <c r="W338" s="161">
        <v>1787.1259</v>
      </c>
      <c r="X338" s="161">
        <v>0</v>
      </c>
      <c r="Y338" s="161">
        <v>0</v>
      </c>
      <c r="Z338" s="161">
        <v>0</v>
      </c>
      <c r="AA338" s="161">
        <v>0</v>
      </c>
      <c r="AB338" s="161">
        <v>0</v>
      </c>
      <c r="AC338" s="161">
        <v>205.59440000000001</v>
      </c>
      <c r="AD338" s="243">
        <v>0</v>
      </c>
      <c r="AE338" s="156">
        <f t="shared" si="194"/>
        <v>-7.0797000000000025</v>
      </c>
      <c r="AF338" s="161">
        <f t="shared" si="194"/>
        <v>-6.074100000000044</v>
      </c>
      <c r="AG338" s="161">
        <f t="shared" si="194"/>
        <v>0</v>
      </c>
      <c r="AH338" s="161">
        <f t="shared" si="194"/>
        <v>0</v>
      </c>
      <c r="AI338" s="161">
        <f t="shared" si="194"/>
        <v>0</v>
      </c>
      <c r="AJ338" s="161">
        <f t="shared" si="194"/>
        <v>0</v>
      </c>
      <c r="AK338" s="161">
        <f t="shared" si="194"/>
        <v>0</v>
      </c>
      <c r="AL338" s="161">
        <f t="shared" si="194"/>
        <v>-1.0055999999999869</v>
      </c>
      <c r="AM338" s="162">
        <f t="shared" si="194"/>
        <v>0</v>
      </c>
      <c r="AN338" s="156">
        <f t="shared" si="195"/>
        <v>99.645979597959794</v>
      </c>
      <c r="AO338" s="161">
        <f t="shared" si="195"/>
        <v>99.661270354673206</v>
      </c>
      <c r="AP338" s="161">
        <f t="shared" si="195"/>
        <v>0</v>
      </c>
      <c r="AQ338" s="161">
        <f t="shared" si="195"/>
        <v>0</v>
      </c>
      <c r="AR338" s="161">
        <f t="shared" si="195"/>
        <v>0</v>
      </c>
      <c r="AS338" s="161">
        <f t="shared" si="195"/>
        <v>0</v>
      </c>
      <c r="AT338" s="161">
        <f t="shared" si="195"/>
        <v>0</v>
      </c>
      <c r="AU338" s="161">
        <f t="shared" si="195"/>
        <v>99.513262342691206</v>
      </c>
      <c r="AV338" s="162">
        <f t="shared" si="195"/>
        <v>0</v>
      </c>
      <c r="AW338" s="165"/>
      <c r="AX338" s="245"/>
      <c r="AY338" s="246"/>
    </row>
    <row r="339" spans="1:51" ht="12.75" customHeight="1" x14ac:dyDescent="0.25">
      <c r="A339" s="171">
        <v>1311</v>
      </c>
      <c r="B339" s="241">
        <v>332</v>
      </c>
      <c r="C339" s="242" t="s">
        <v>1556</v>
      </c>
      <c r="D339" s="156">
        <f>SUM(E339:L339)</f>
        <v>642.6</v>
      </c>
      <c r="E339" s="161">
        <v>570.20000000000005</v>
      </c>
      <c r="F339" s="161">
        <v>0</v>
      </c>
      <c r="G339" s="161">
        <v>0</v>
      </c>
      <c r="H339" s="161">
        <v>0</v>
      </c>
      <c r="I339" s="161">
        <v>0</v>
      </c>
      <c r="J339" s="161">
        <v>0</v>
      </c>
      <c r="K339" s="161">
        <v>72.400000000000006</v>
      </c>
      <c r="L339" s="243">
        <v>0</v>
      </c>
      <c r="M339" s="172">
        <f>SUM(N339:U339)</f>
        <v>642.6</v>
      </c>
      <c r="N339" s="161">
        <v>570.20000000000005</v>
      </c>
      <c r="O339" s="161">
        <v>0</v>
      </c>
      <c r="P339" s="161">
        <v>0</v>
      </c>
      <c r="Q339" s="161">
        <v>0</v>
      </c>
      <c r="R339" s="161">
        <v>0</v>
      </c>
      <c r="S339" s="161">
        <v>0</v>
      </c>
      <c r="T339" s="161">
        <v>72.400000000000006</v>
      </c>
      <c r="U339" s="243">
        <v>0</v>
      </c>
      <c r="V339" s="172">
        <f>SUM(W339:AD339)</f>
        <v>642.6</v>
      </c>
      <c r="W339" s="161">
        <v>570.20000000000005</v>
      </c>
      <c r="X339" s="161">
        <v>0</v>
      </c>
      <c r="Y339" s="161">
        <v>0</v>
      </c>
      <c r="Z339" s="161">
        <v>0</v>
      </c>
      <c r="AA339" s="161">
        <v>0</v>
      </c>
      <c r="AB339" s="161">
        <v>0</v>
      </c>
      <c r="AC339" s="161">
        <v>72.400000000000006</v>
      </c>
      <c r="AD339" s="243">
        <v>0</v>
      </c>
      <c r="AE339" s="156">
        <f t="shared" si="194"/>
        <v>0</v>
      </c>
      <c r="AF339" s="161">
        <f t="shared" si="194"/>
        <v>0</v>
      </c>
      <c r="AG339" s="161">
        <f t="shared" si="194"/>
        <v>0</v>
      </c>
      <c r="AH339" s="161">
        <f t="shared" si="194"/>
        <v>0</v>
      </c>
      <c r="AI339" s="161">
        <f t="shared" si="194"/>
        <v>0</v>
      </c>
      <c r="AJ339" s="161">
        <f t="shared" si="194"/>
        <v>0</v>
      </c>
      <c r="AK339" s="161">
        <f t="shared" si="194"/>
        <v>0</v>
      </c>
      <c r="AL339" s="161">
        <f t="shared" si="194"/>
        <v>0</v>
      </c>
      <c r="AM339" s="162">
        <f t="shared" si="194"/>
        <v>0</v>
      </c>
      <c r="AN339" s="156">
        <f t="shared" si="195"/>
        <v>100</v>
      </c>
      <c r="AO339" s="161">
        <f t="shared" si="195"/>
        <v>100</v>
      </c>
      <c r="AP339" s="161">
        <f t="shared" si="195"/>
        <v>0</v>
      </c>
      <c r="AQ339" s="161">
        <f t="shared" si="195"/>
        <v>0</v>
      </c>
      <c r="AR339" s="161">
        <f t="shared" si="195"/>
        <v>0</v>
      </c>
      <c r="AS339" s="161">
        <f t="shared" si="195"/>
        <v>0</v>
      </c>
      <c r="AT339" s="161">
        <f t="shared" si="195"/>
        <v>0</v>
      </c>
      <c r="AU339" s="161">
        <f t="shared" si="195"/>
        <v>100</v>
      </c>
      <c r="AV339" s="162">
        <f t="shared" si="195"/>
        <v>0</v>
      </c>
      <c r="AW339" s="165"/>
      <c r="AX339" s="245"/>
      <c r="AY339" s="246"/>
    </row>
    <row r="340" spans="1:51" ht="12.75" customHeight="1" x14ac:dyDescent="0.25">
      <c r="A340" s="171">
        <v>1312</v>
      </c>
      <c r="B340" s="241">
        <v>333</v>
      </c>
      <c r="C340" s="242" t="s">
        <v>1557</v>
      </c>
      <c r="D340" s="156">
        <f>SUM(E340:L340)</f>
        <v>1670.3</v>
      </c>
      <c r="E340" s="161">
        <v>1183.5999999999999</v>
      </c>
      <c r="F340" s="161">
        <v>0</v>
      </c>
      <c r="G340" s="161">
        <v>0</v>
      </c>
      <c r="H340" s="161">
        <v>32</v>
      </c>
      <c r="I340" s="161">
        <v>0</v>
      </c>
      <c r="J340" s="161">
        <v>0</v>
      </c>
      <c r="K340" s="161">
        <v>454.7</v>
      </c>
      <c r="L340" s="243">
        <v>0</v>
      </c>
      <c r="M340" s="172">
        <f>SUM(N340:U340)</f>
        <v>1670.3</v>
      </c>
      <c r="N340" s="161">
        <v>1183.5999999999999</v>
      </c>
      <c r="O340" s="161">
        <v>0</v>
      </c>
      <c r="P340" s="161">
        <v>0</v>
      </c>
      <c r="Q340" s="161">
        <v>32</v>
      </c>
      <c r="R340" s="161">
        <v>0</v>
      </c>
      <c r="S340" s="161">
        <v>0</v>
      </c>
      <c r="T340" s="161">
        <v>454.7</v>
      </c>
      <c r="U340" s="243">
        <v>0</v>
      </c>
      <c r="V340" s="172">
        <f>SUM(W340:AD340)</f>
        <v>1619.4564</v>
      </c>
      <c r="W340" s="161">
        <v>1146.0038</v>
      </c>
      <c r="X340" s="161">
        <v>0</v>
      </c>
      <c r="Y340" s="161">
        <v>0</v>
      </c>
      <c r="Z340" s="161">
        <v>18.752600000000001</v>
      </c>
      <c r="AA340" s="161">
        <v>0</v>
      </c>
      <c r="AB340" s="161">
        <v>0</v>
      </c>
      <c r="AC340" s="161">
        <v>454.7</v>
      </c>
      <c r="AD340" s="243">
        <v>0</v>
      </c>
      <c r="AE340" s="156">
        <f t="shared" si="194"/>
        <v>-50.843599999999924</v>
      </c>
      <c r="AF340" s="161">
        <f t="shared" si="194"/>
        <v>-37.596199999999953</v>
      </c>
      <c r="AG340" s="161">
        <f t="shared" si="194"/>
        <v>0</v>
      </c>
      <c r="AH340" s="161">
        <f t="shared" si="194"/>
        <v>0</v>
      </c>
      <c r="AI340" s="161">
        <f t="shared" si="194"/>
        <v>-13.247399999999999</v>
      </c>
      <c r="AJ340" s="161">
        <f t="shared" si="194"/>
        <v>0</v>
      </c>
      <c r="AK340" s="161">
        <f t="shared" si="194"/>
        <v>0</v>
      </c>
      <c r="AL340" s="161">
        <f t="shared" si="194"/>
        <v>0</v>
      </c>
      <c r="AM340" s="162">
        <f t="shared" si="194"/>
        <v>0</v>
      </c>
      <c r="AN340" s="156">
        <f t="shared" si="195"/>
        <v>96.956019876668861</v>
      </c>
      <c r="AO340" s="161">
        <f t="shared" si="195"/>
        <v>96.823572152754309</v>
      </c>
      <c r="AP340" s="161">
        <f t="shared" si="195"/>
        <v>0</v>
      </c>
      <c r="AQ340" s="161">
        <f t="shared" si="195"/>
        <v>0</v>
      </c>
      <c r="AR340" s="161">
        <f t="shared" si="195"/>
        <v>58.601875000000007</v>
      </c>
      <c r="AS340" s="161">
        <f t="shared" si="195"/>
        <v>0</v>
      </c>
      <c r="AT340" s="161">
        <f t="shared" si="195"/>
        <v>0</v>
      </c>
      <c r="AU340" s="161">
        <f t="shared" si="195"/>
        <v>100</v>
      </c>
      <c r="AV340" s="162">
        <f t="shared" si="195"/>
        <v>0</v>
      </c>
      <c r="AW340" s="165"/>
      <c r="AX340" s="245"/>
      <c r="AY340" s="246"/>
    </row>
    <row r="341" spans="1:51" ht="12.75" customHeight="1" x14ac:dyDescent="0.25">
      <c r="A341" s="171">
        <v>1310</v>
      </c>
      <c r="B341" s="241">
        <v>331</v>
      </c>
      <c r="C341" s="242" t="s">
        <v>1558</v>
      </c>
      <c r="D341" s="156">
        <f t="shared" si="202"/>
        <v>2672</v>
      </c>
      <c r="E341" s="161">
        <v>2306.3000000000002</v>
      </c>
      <c r="F341" s="161">
        <v>0</v>
      </c>
      <c r="G341" s="161">
        <v>0</v>
      </c>
      <c r="H341" s="161">
        <v>0</v>
      </c>
      <c r="I341" s="161">
        <v>0</v>
      </c>
      <c r="J341" s="161">
        <v>0</v>
      </c>
      <c r="K341" s="161">
        <v>365.7</v>
      </c>
      <c r="L341" s="243">
        <v>0</v>
      </c>
      <c r="M341" s="172">
        <f t="shared" si="203"/>
        <v>2672</v>
      </c>
      <c r="N341" s="161">
        <v>2306.3000000000002</v>
      </c>
      <c r="O341" s="161">
        <v>0</v>
      </c>
      <c r="P341" s="161">
        <v>0</v>
      </c>
      <c r="Q341" s="161">
        <v>0</v>
      </c>
      <c r="R341" s="161">
        <v>0</v>
      </c>
      <c r="S341" s="161">
        <v>0</v>
      </c>
      <c r="T341" s="161">
        <v>365.7</v>
      </c>
      <c r="U341" s="243">
        <v>0</v>
      </c>
      <c r="V341" s="172">
        <f t="shared" si="204"/>
        <v>2295.9578000000001</v>
      </c>
      <c r="W341" s="161">
        <v>1933.1864</v>
      </c>
      <c r="X341" s="161">
        <v>0</v>
      </c>
      <c r="Y341" s="161">
        <v>0</v>
      </c>
      <c r="Z341" s="161">
        <v>0</v>
      </c>
      <c r="AA341" s="161">
        <v>0</v>
      </c>
      <c r="AB341" s="161">
        <v>0</v>
      </c>
      <c r="AC341" s="161">
        <v>362.77140000000003</v>
      </c>
      <c r="AD341" s="243">
        <v>0</v>
      </c>
      <c r="AE341" s="156">
        <f t="shared" si="194"/>
        <v>-376.04219999999987</v>
      </c>
      <c r="AF341" s="161">
        <f t="shared" si="194"/>
        <v>-373.11360000000013</v>
      </c>
      <c r="AG341" s="161">
        <f t="shared" si="194"/>
        <v>0</v>
      </c>
      <c r="AH341" s="161">
        <f t="shared" si="194"/>
        <v>0</v>
      </c>
      <c r="AI341" s="161">
        <f t="shared" si="194"/>
        <v>0</v>
      </c>
      <c r="AJ341" s="161">
        <f t="shared" si="194"/>
        <v>0</v>
      </c>
      <c r="AK341" s="161">
        <f t="shared" si="194"/>
        <v>0</v>
      </c>
      <c r="AL341" s="161">
        <f t="shared" si="194"/>
        <v>-2.9285999999999603</v>
      </c>
      <c r="AM341" s="162">
        <f t="shared" si="194"/>
        <v>0</v>
      </c>
      <c r="AN341" s="156">
        <f t="shared" si="195"/>
        <v>85.926564371257484</v>
      </c>
      <c r="AO341" s="161">
        <f t="shared" si="195"/>
        <v>83.821983263235481</v>
      </c>
      <c r="AP341" s="161">
        <f t="shared" si="195"/>
        <v>0</v>
      </c>
      <c r="AQ341" s="161">
        <f t="shared" si="195"/>
        <v>0</v>
      </c>
      <c r="AR341" s="161">
        <f t="shared" si="195"/>
        <v>0</v>
      </c>
      <c r="AS341" s="161">
        <f t="shared" si="195"/>
        <v>0</v>
      </c>
      <c r="AT341" s="161">
        <f t="shared" si="195"/>
        <v>0</v>
      </c>
      <c r="AU341" s="161">
        <f t="shared" si="195"/>
        <v>99.19917965545531</v>
      </c>
      <c r="AV341" s="162">
        <f t="shared" si="195"/>
        <v>0</v>
      </c>
      <c r="AW341" s="165"/>
      <c r="AX341" s="245"/>
      <c r="AY341" s="246"/>
    </row>
    <row r="342" spans="1:51" ht="12.75" customHeight="1" x14ac:dyDescent="0.25">
      <c r="A342" s="158"/>
      <c r="B342" s="241">
        <v>334</v>
      </c>
      <c r="C342" s="242"/>
      <c r="D342" s="160"/>
      <c r="E342" s="161"/>
      <c r="F342" s="161"/>
      <c r="G342" s="161"/>
      <c r="H342" s="161"/>
      <c r="I342" s="161"/>
      <c r="J342" s="161"/>
      <c r="K342" s="161"/>
      <c r="L342" s="243">
        <v>0</v>
      </c>
      <c r="M342" s="244"/>
      <c r="N342" s="161">
        <v>0</v>
      </c>
      <c r="O342" s="161"/>
      <c r="P342" s="161">
        <v>0</v>
      </c>
      <c r="Q342" s="161"/>
      <c r="R342" s="161"/>
      <c r="S342" s="161"/>
      <c r="T342" s="161"/>
      <c r="U342" s="243">
        <v>0</v>
      </c>
      <c r="V342" s="244"/>
      <c r="W342" s="161">
        <v>0</v>
      </c>
      <c r="X342" s="161"/>
      <c r="Y342" s="161">
        <v>0</v>
      </c>
      <c r="Z342" s="161"/>
      <c r="AA342" s="161"/>
      <c r="AB342" s="161"/>
      <c r="AC342" s="161"/>
      <c r="AD342" s="243"/>
      <c r="AE342" s="160"/>
      <c r="AF342" s="161"/>
      <c r="AG342" s="161"/>
      <c r="AH342" s="161"/>
      <c r="AI342" s="161"/>
      <c r="AJ342" s="161"/>
      <c r="AK342" s="161"/>
      <c r="AL342" s="161"/>
      <c r="AM342" s="162"/>
      <c r="AN342" s="160"/>
      <c r="AO342" s="161"/>
      <c r="AP342" s="161"/>
      <c r="AQ342" s="161"/>
      <c r="AR342" s="161"/>
      <c r="AS342" s="161"/>
      <c r="AT342" s="161"/>
      <c r="AU342" s="161"/>
      <c r="AV342" s="162"/>
      <c r="AW342" s="165"/>
      <c r="AX342" s="245"/>
      <c r="AY342" s="246"/>
    </row>
    <row r="343" spans="1:51" ht="17.25" customHeight="1" x14ac:dyDescent="0.25">
      <c r="A343" s="158"/>
      <c r="B343" s="241">
        <v>335</v>
      </c>
      <c r="C343" s="239" t="s">
        <v>1559</v>
      </c>
      <c r="D343" s="156">
        <f>D344+D345</f>
        <v>258372.09999999998</v>
      </c>
      <c r="E343" s="153">
        <f t="shared" ref="E343:L343" si="205">E344+E345</f>
        <v>218431.5</v>
      </c>
      <c r="F343" s="153">
        <f t="shared" si="205"/>
        <v>0</v>
      </c>
      <c r="G343" s="153">
        <f t="shared" si="205"/>
        <v>2930.2</v>
      </c>
      <c r="H343" s="153">
        <f t="shared" si="205"/>
        <v>7766</v>
      </c>
      <c r="I343" s="153">
        <f t="shared" si="205"/>
        <v>0</v>
      </c>
      <c r="J343" s="153">
        <f t="shared" si="205"/>
        <v>1500</v>
      </c>
      <c r="K343" s="153">
        <f t="shared" si="205"/>
        <v>26163.399999999994</v>
      </c>
      <c r="L343" s="240">
        <f t="shared" si="205"/>
        <v>1581</v>
      </c>
      <c r="M343" s="172">
        <f>M344+M345</f>
        <v>264375.5</v>
      </c>
      <c r="N343" s="153">
        <f t="shared" ref="N343:U343" si="206">N344+N345</f>
        <v>223486.59999999998</v>
      </c>
      <c r="O343" s="153">
        <f t="shared" si="206"/>
        <v>0</v>
      </c>
      <c r="P343" s="153">
        <f t="shared" si="206"/>
        <v>2930.2</v>
      </c>
      <c r="Q343" s="153">
        <f t="shared" si="206"/>
        <v>7766</v>
      </c>
      <c r="R343" s="153">
        <f t="shared" si="206"/>
        <v>0</v>
      </c>
      <c r="S343" s="153">
        <f t="shared" si="206"/>
        <v>1500</v>
      </c>
      <c r="T343" s="153">
        <f t="shared" si="206"/>
        <v>26163.399999999994</v>
      </c>
      <c r="U343" s="240">
        <f t="shared" si="206"/>
        <v>2529.3000000000002</v>
      </c>
      <c r="V343" s="172">
        <f>V344+V345</f>
        <v>255987.85579999999</v>
      </c>
      <c r="W343" s="153">
        <f t="shared" ref="W343:AD343" si="207">W344+W345</f>
        <v>218531.3412</v>
      </c>
      <c r="X343" s="153">
        <f t="shared" si="207"/>
        <v>0</v>
      </c>
      <c r="Y343" s="153">
        <f t="shared" si="207"/>
        <v>2930.2</v>
      </c>
      <c r="Z343" s="153">
        <f t="shared" si="207"/>
        <v>5883.9402999999993</v>
      </c>
      <c r="AA343" s="153">
        <f t="shared" si="207"/>
        <v>0</v>
      </c>
      <c r="AB343" s="153">
        <f t="shared" si="207"/>
        <v>1494.1096</v>
      </c>
      <c r="AC343" s="153">
        <f t="shared" si="207"/>
        <v>25958.964699999997</v>
      </c>
      <c r="AD343" s="240">
        <f t="shared" si="207"/>
        <v>1189.3</v>
      </c>
      <c r="AE343" s="156">
        <f t="shared" ref="AE343:AM374" si="208">V343-M343</f>
        <v>-8387.6442000000097</v>
      </c>
      <c r="AF343" s="153">
        <f t="shared" si="208"/>
        <v>-4955.2587999999814</v>
      </c>
      <c r="AG343" s="153">
        <f t="shared" si="208"/>
        <v>0</v>
      </c>
      <c r="AH343" s="153">
        <f t="shared" si="208"/>
        <v>0</v>
      </c>
      <c r="AI343" s="153">
        <f t="shared" si="208"/>
        <v>-1882.0597000000007</v>
      </c>
      <c r="AJ343" s="153">
        <f t="shared" si="208"/>
        <v>0</v>
      </c>
      <c r="AK343" s="153">
        <f t="shared" si="208"/>
        <v>-5.8903999999999996</v>
      </c>
      <c r="AL343" s="153">
        <f t="shared" si="208"/>
        <v>-204.43529999999737</v>
      </c>
      <c r="AM343" s="154">
        <f t="shared" si="208"/>
        <v>-1340.0000000000002</v>
      </c>
      <c r="AN343" s="156">
        <f t="shared" ref="AN343:AV374" si="209">IF(M343=0,0,V343/M343*100)</f>
        <v>96.827374624350597</v>
      </c>
      <c r="AO343" s="153">
        <f t="shared" si="209"/>
        <v>97.782749032827937</v>
      </c>
      <c r="AP343" s="153">
        <f t="shared" si="209"/>
        <v>0</v>
      </c>
      <c r="AQ343" s="153">
        <f t="shared" si="209"/>
        <v>100</v>
      </c>
      <c r="AR343" s="153">
        <f t="shared" si="209"/>
        <v>75.765391449909856</v>
      </c>
      <c r="AS343" s="153">
        <f t="shared" si="209"/>
        <v>0</v>
      </c>
      <c r="AT343" s="153">
        <f t="shared" si="209"/>
        <v>99.607306666666659</v>
      </c>
      <c r="AU343" s="153">
        <f t="shared" si="209"/>
        <v>99.218621050780882</v>
      </c>
      <c r="AV343" s="154">
        <f t="shared" si="209"/>
        <v>47.020914877634127</v>
      </c>
      <c r="AW343" s="147"/>
      <c r="AX343" s="245"/>
      <c r="AY343" s="246"/>
    </row>
    <row r="344" spans="1:51" s="170" customFormat="1" ht="12.75" customHeight="1" x14ac:dyDescent="0.2">
      <c r="A344" s="158"/>
      <c r="B344" s="241">
        <v>336</v>
      </c>
      <c r="C344" s="239" t="s">
        <v>1287</v>
      </c>
      <c r="D344" s="156">
        <f>D346</f>
        <v>166336.4</v>
      </c>
      <c r="E344" s="153">
        <f t="shared" ref="E344:L344" si="210">E346</f>
        <v>137697.60000000001</v>
      </c>
      <c r="F344" s="153">
        <f t="shared" si="210"/>
        <v>0</v>
      </c>
      <c r="G344" s="153">
        <f t="shared" si="210"/>
        <v>2930.2</v>
      </c>
      <c r="H344" s="153">
        <f t="shared" si="210"/>
        <v>7420.8</v>
      </c>
      <c r="I344" s="153">
        <f t="shared" si="210"/>
        <v>0</v>
      </c>
      <c r="J344" s="153">
        <f t="shared" si="210"/>
        <v>0</v>
      </c>
      <c r="K344" s="153">
        <f t="shared" si="210"/>
        <v>16706.8</v>
      </c>
      <c r="L344" s="240">
        <f t="shared" si="210"/>
        <v>1581</v>
      </c>
      <c r="M344" s="172">
        <f>M346</f>
        <v>172309.8</v>
      </c>
      <c r="N344" s="153">
        <f t="shared" ref="N344:U344" si="211">N346</f>
        <v>142722.70000000001</v>
      </c>
      <c r="O344" s="153">
        <f t="shared" si="211"/>
        <v>0</v>
      </c>
      <c r="P344" s="153">
        <f t="shared" si="211"/>
        <v>2930.2</v>
      </c>
      <c r="Q344" s="153">
        <f t="shared" si="211"/>
        <v>7420.8</v>
      </c>
      <c r="R344" s="153">
        <f t="shared" si="211"/>
        <v>0</v>
      </c>
      <c r="S344" s="153">
        <f t="shared" si="211"/>
        <v>0</v>
      </c>
      <c r="T344" s="153">
        <f t="shared" si="211"/>
        <v>16706.8</v>
      </c>
      <c r="U344" s="240">
        <f t="shared" si="211"/>
        <v>2529.3000000000002</v>
      </c>
      <c r="V344" s="172">
        <f>V346</f>
        <v>166435.5889</v>
      </c>
      <c r="W344" s="153">
        <f t="shared" ref="W344:AD344" si="212">W346</f>
        <v>140173.14970000001</v>
      </c>
      <c r="X344" s="153">
        <f t="shared" si="212"/>
        <v>0</v>
      </c>
      <c r="Y344" s="153">
        <f t="shared" si="212"/>
        <v>2930.2</v>
      </c>
      <c r="Z344" s="153">
        <f t="shared" si="212"/>
        <v>5626.0033999999996</v>
      </c>
      <c r="AA344" s="153">
        <f t="shared" si="212"/>
        <v>0</v>
      </c>
      <c r="AB344" s="153">
        <f t="shared" si="212"/>
        <v>0</v>
      </c>
      <c r="AC344" s="153">
        <f t="shared" si="212"/>
        <v>16516.935799999999</v>
      </c>
      <c r="AD344" s="240">
        <f t="shared" si="212"/>
        <v>1189.3</v>
      </c>
      <c r="AE344" s="156">
        <f t="shared" si="208"/>
        <v>-5874.2110999999859</v>
      </c>
      <c r="AF344" s="153">
        <f t="shared" si="208"/>
        <v>-2549.5503000000026</v>
      </c>
      <c r="AG344" s="153">
        <f t="shared" si="208"/>
        <v>0</v>
      </c>
      <c r="AH344" s="153">
        <f t="shared" si="208"/>
        <v>0</v>
      </c>
      <c r="AI344" s="153">
        <f t="shared" si="208"/>
        <v>-1794.7966000000006</v>
      </c>
      <c r="AJ344" s="153">
        <f t="shared" si="208"/>
        <v>0</v>
      </c>
      <c r="AK344" s="153">
        <f t="shared" si="208"/>
        <v>0</v>
      </c>
      <c r="AL344" s="153">
        <f t="shared" si="208"/>
        <v>-189.86419999999998</v>
      </c>
      <c r="AM344" s="154">
        <f t="shared" si="208"/>
        <v>-1340.0000000000002</v>
      </c>
      <c r="AN344" s="156">
        <f t="shared" si="209"/>
        <v>96.590901330046236</v>
      </c>
      <c r="AO344" s="153">
        <f t="shared" si="209"/>
        <v>98.213633640619179</v>
      </c>
      <c r="AP344" s="153">
        <f t="shared" si="209"/>
        <v>0</v>
      </c>
      <c r="AQ344" s="153">
        <f t="shared" si="209"/>
        <v>100</v>
      </c>
      <c r="AR344" s="153">
        <f t="shared" si="209"/>
        <v>75.813974234583867</v>
      </c>
      <c r="AS344" s="153">
        <f t="shared" si="209"/>
        <v>0</v>
      </c>
      <c r="AT344" s="153">
        <f t="shared" si="209"/>
        <v>0</v>
      </c>
      <c r="AU344" s="153">
        <f t="shared" si="209"/>
        <v>98.863551368305124</v>
      </c>
      <c r="AV344" s="154">
        <f t="shared" si="209"/>
        <v>47.020914877634127</v>
      </c>
      <c r="AW344" s="147"/>
      <c r="AX344" s="245"/>
      <c r="AY344" s="246"/>
    </row>
    <row r="345" spans="1:51" s="170" customFormat="1" ht="12.75" customHeight="1" x14ac:dyDescent="0.2">
      <c r="A345" s="158"/>
      <c r="B345" s="241">
        <v>337</v>
      </c>
      <c r="C345" s="239" t="s">
        <v>1288</v>
      </c>
      <c r="D345" s="156">
        <f>SUM(D347:D374)</f>
        <v>92035.7</v>
      </c>
      <c r="E345" s="153">
        <f t="shared" ref="E345:L345" si="213">SUM(E347:E374)</f>
        <v>80733.89999999998</v>
      </c>
      <c r="F345" s="153">
        <f t="shared" si="213"/>
        <v>0</v>
      </c>
      <c r="G345" s="153">
        <f t="shared" si="213"/>
        <v>0</v>
      </c>
      <c r="H345" s="153">
        <f t="shared" si="213"/>
        <v>345.20000000000005</v>
      </c>
      <c r="I345" s="153">
        <f t="shared" si="213"/>
        <v>0</v>
      </c>
      <c r="J345" s="153">
        <f t="shared" si="213"/>
        <v>1500</v>
      </c>
      <c r="K345" s="153">
        <f t="shared" si="213"/>
        <v>9456.5999999999967</v>
      </c>
      <c r="L345" s="240">
        <f t="shared" si="213"/>
        <v>0</v>
      </c>
      <c r="M345" s="172">
        <f>SUM(M347:M374)</f>
        <v>92065.7</v>
      </c>
      <c r="N345" s="153">
        <f t="shared" ref="N345:U345" si="214">SUM(N347:N374)</f>
        <v>80763.89999999998</v>
      </c>
      <c r="O345" s="153">
        <f t="shared" si="214"/>
        <v>0</v>
      </c>
      <c r="P345" s="153">
        <f t="shared" si="214"/>
        <v>0</v>
      </c>
      <c r="Q345" s="153">
        <f t="shared" si="214"/>
        <v>345.20000000000005</v>
      </c>
      <c r="R345" s="153">
        <f t="shared" si="214"/>
        <v>0</v>
      </c>
      <c r="S345" s="153">
        <f t="shared" si="214"/>
        <v>1500</v>
      </c>
      <c r="T345" s="153">
        <f t="shared" si="214"/>
        <v>9456.5999999999967</v>
      </c>
      <c r="U345" s="240">
        <f t="shared" si="214"/>
        <v>0</v>
      </c>
      <c r="V345" s="172">
        <f>SUM(V347:V374)</f>
        <v>89552.266899999988</v>
      </c>
      <c r="W345" s="153">
        <f t="shared" ref="W345:AD345" si="215">SUM(W347:W374)</f>
        <v>78358.191499999986</v>
      </c>
      <c r="X345" s="153">
        <f t="shared" si="215"/>
        <v>0</v>
      </c>
      <c r="Y345" s="153">
        <f t="shared" si="215"/>
        <v>0</v>
      </c>
      <c r="Z345" s="153">
        <f t="shared" si="215"/>
        <v>257.93690000000004</v>
      </c>
      <c r="AA345" s="153">
        <f t="shared" si="215"/>
        <v>0</v>
      </c>
      <c r="AB345" s="153">
        <f t="shared" si="215"/>
        <v>1494.1096</v>
      </c>
      <c r="AC345" s="153">
        <f t="shared" si="215"/>
        <v>9442.0288999999993</v>
      </c>
      <c r="AD345" s="240">
        <f t="shared" si="215"/>
        <v>0</v>
      </c>
      <c r="AE345" s="156">
        <f t="shared" si="208"/>
        <v>-2513.4331000000093</v>
      </c>
      <c r="AF345" s="153">
        <f t="shared" si="208"/>
        <v>-2405.7084999999934</v>
      </c>
      <c r="AG345" s="153">
        <f t="shared" si="208"/>
        <v>0</v>
      </c>
      <c r="AH345" s="153">
        <f t="shared" si="208"/>
        <v>0</v>
      </c>
      <c r="AI345" s="153">
        <f t="shared" si="208"/>
        <v>-87.263100000000009</v>
      </c>
      <c r="AJ345" s="153">
        <f t="shared" si="208"/>
        <v>0</v>
      </c>
      <c r="AK345" s="153">
        <f t="shared" si="208"/>
        <v>-5.8903999999999996</v>
      </c>
      <c r="AL345" s="153">
        <f t="shared" si="208"/>
        <v>-14.571099999997386</v>
      </c>
      <c r="AM345" s="154">
        <f t="shared" si="208"/>
        <v>0</v>
      </c>
      <c r="AN345" s="156">
        <f t="shared" si="209"/>
        <v>97.269957106718337</v>
      </c>
      <c r="AO345" s="153">
        <f t="shared" si="209"/>
        <v>97.02130716817787</v>
      </c>
      <c r="AP345" s="153">
        <f t="shared" si="209"/>
        <v>0</v>
      </c>
      <c r="AQ345" s="153">
        <f t="shared" si="209"/>
        <v>0</v>
      </c>
      <c r="AR345" s="153">
        <f t="shared" si="209"/>
        <v>74.72100231749711</v>
      </c>
      <c r="AS345" s="153">
        <f t="shared" si="209"/>
        <v>0</v>
      </c>
      <c r="AT345" s="153">
        <f t="shared" si="209"/>
        <v>99.607306666666659</v>
      </c>
      <c r="AU345" s="153">
        <f t="shared" si="209"/>
        <v>99.845916079774995</v>
      </c>
      <c r="AV345" s="154">
        <f t="shared" si="209"/>
        <v>0</v>
      </c>
      <c r="AW345" s="147"/>
      <c r="AX345" s="245"/>
      <c r="AY345" s="246"/>
    </row>
    <row r="346" spans="1:51" ht="12.75" customHeight="1" x14ac:dyDescent="0.25">
      <c r="A346" s="171">
        <v>1313</v>
      </c>
      <c r="B346" s="241">
        <v>338</v>
      </c>
      <c r="C346" s="242" t="s">
        <v>1313</v>
      </c>
      <c r="D346" s="156">
        <f t="shared" ref="D346:D374" si="216">SUM(E346:L346)</f>
        <v>166336.4</v>
      </c>
      <c r="E346" s="161">
        <v>137697.60000000001</v>
      </c>
      <c r="F346" s="161">
        <v>0</v>
      </c>
      <c r="G346" s="161">
        <v>2930.2</v>
      </c>
      <c r="H346" s="161">
        <v>7420.8</v>
      </c>
      <c r="I346" s="161">
        <v>0</v>
      </c>
      <c r="J346" s="161">
        <v>0</v>
      </c>
      <c r="K346" s="161">
        <v>16706.8</v>
      </c>
      <c r="L346" s="243">
        <v>1581</v>
      </c>
      <c r="M346" s="172">
        <f t="shared" ref="M346:M374" si="217">SUM(N346:U346)</f>
        <v>172309.8</v>
      </c>
      <c r="N346" s="161">
        <v>142722.70000000001</v>
      </c>
      <c r="O346" s="161">
        <v>0</v>
      </c>
      <c r="P346" s="161">
        <v>2930.2</v>
      </c>
      <c r="Q346" s="161">
        <v>7420.8</v>
      </c>
      <c r="R346" s="161">
        <v>0</v>
      </c>
      <c r="S346" s="161">
        <v>0</v>
      </c>
      <c r="T346" s="161">
        <v>16706.8</v>
      </c>
      <c r="U346" s="243">
        <v>2529.3000000000002</v>
      </c>
      <c r="V346" s="172">
        <f t="shared" ref="V346:V374" si="218">SUM(W346:AD346)</f>
        <v>166435.5889</v>
      </c>
      <c r="W346" s="161">
        <v>140173.14970000001</v>
      </c>
      <c r="X346" s="161">
        <v>0</v>
      </c>
      <c r="Y346" s="161">
        <v>2930.2</v>
      </c>
      <c r="Z346" s="161">
        <v>5626.0033999999996</v>
      </c>
      <c r="AA346" s="161">
        <v>0</v>
      </c>
      <c r="AB346" s="161">
        <v>0</v>
      </c>
      <c r="AC346" s="161">
        <v>16516.935799999999</v>
      </c>
      <c r="AD346" s="243">
        <v>1189.3</v>
      </c>
      <c r="AE346" s="156">
        <f t="shared" si="208"/>
        <v>-5874.2110999999859</v>
      </c>
      <c r="AF346" s="161">
        <f t="shared" si="208"/>
        <v>-2549.5503000000026</v>
      </c>
      <c r="AG346" s="161">
        <f t="shared" si="208"/>
        <v>0</v>
      </c>
      <c r="AH346" s="161">
        <f t="shared" si="208"/>
        <v>0</v>
      </c>
      <c r="AI346" s="161">
        <f t="shared" si="208"/>
        <v>-1794.7966000000006</v>
      </c>
      <c r="AJ346" s="161">
        <f t="shared" si="208"/>
        <v>0</v>
      </c>
      <c r="AK346" s="161">
        <f t="shared" si="208"/>
        <v>0</v>
      </c>
      <c r="AL346" s="161">
        <f t="shared" si="208"/>
        <v>-189.86419999999998</v>
      </c>
      <c r="AM346" s="162">
        <f t="shared" si="208"/>
        <v>-1340.0000000000002</v>
      </c>
      <c r="AN346" s="156">
        <f t="shared" si="209"/>
        <v>96.590901330046236</v>
      </c>
      <c r="AO346" s="161">
        <f t="shared" si="209"/>
        <v>98.213633640619179</v>
      </c>
      <c r="AP346" s="161">
        <f t="shared" si="209"/>
        <v>0</v>
      </c>
      <c r="AQ346" s="161">
        <f t="shared" si="209"/>
        <v>100</v>
      </c>
      <c r="AR346" s="161">
        <f t="shared" si="209"/>
        <v>75.813974234583867</v>
      </c>
      <c r="AS346" s="161">
        <f t="shared" si="209"/>
        <v>0</v>
      </c>
      <c r="AT346" s="161">
        <f t="shared" si="209"/>
        <v>0</v>
      </c>
      <c r="AU346" s="161">
        <f t="shared" si="209"/>
        <v>98.863551368305124</v>
      </c>
      <c r="AV346" s="162">
        <f t="shared" si="209"/>
        <v>47.020914877634127</v>
      </c>
      <c r="AW346" s="165"/>
      <c r="AX346" s="245"/>
      <c r="AY346" s="246"/>
    </row>
    <row r="347" spans="1:51" ht="12.75" customHeight="1" x14ac:dyDescent="0.25">
      <c r="A347" s="171">
        <v>1314</v>
      </c>
      <c r="B347" s="241">
        <v>339</v>
      </c>
      <c r="C347" s="242" t="s">
        <v>1560</v>
      </c>
      <c r="D347" s="156">
        <f t="shared" si="216"/>
        <v>752.4</v>
      </c>
      <c r="E347" s="161">
        <v>695</v>
      </c>
      <c r="F347" s="161">
        <v>0</v>
      </c>
      <c r="G347" s="161">
        <v>0</v>
      </c>
      <c r="H347" s="161">
        <v>0</v>
      </c>
      <c r="I347" s="161">
        <v>0</v>
      </c>
      <c r="J347" s="161">
        <v>0</v>
      </c>
      <c r="K347" s="161">
        <v>57.4</v>
      </c>
      <c r="L347" s="243">
        <v>0</v>
      </c>
      <c r="M347" s="172">
        <f t="shared" si="217"/>
        <v>752.4</v>
      </c>
      <c r="N347" s="161">
        <v>695</v>
      </c>
      <c r="O347" s="161">
        <v>0</v>
      </c>
      <c r="P347" s="161">
        <v>0</v>
      </c>
      <c r="Q347" s="161">
        <v>0</v>
      </c>
      <c r="R347" s="161">
        <v>0</v>
      </c>
      <c r="S347" s="161">
        <v>0</v>
      </c>
      <c r="T347" s="161">
        <v>57.4</v>
      </c>
      <c r="U347" s="243">
        <v>0</v>
      </c>
      <c r="V347" s="172">
        <f t="shared" si="218"/>
        <v>731.46040000000005</v>
      </c>
      <c r="W347" s="161">
        <v>675.08050000000003</v>
      </c>
      <c r="X347" s="161">
        <v>0</v>
      </c>
      <c r="Y347" s="161">
        <v>0</v>
      </c>
      <c r="Z347" s="161">
        <v>0</v>
      </c>
      <c r="AA347" s="161">
        <v>0</v>
      </c>
      <c r="AB347" s="161">
        <v>0</v>
      </c>
      <c r="AC347" s="161">
        <v>56.379899999999999</v>
      </c>
      <c r="AD347" s="243">
        <v>0</v>
      </c>
      <c r="AE347" s="156">
        <f t="shared" si="208"/>
        <v>-20.939599999999928</v>
      </c>
      <c r="AF347" s="161">
        <f t="shared" si="208"/>
        <v>-19.919499999999971</v>
      </c>
      <c r="AG347" s="161">
        <f t="shared" si="208"/>
        <v>0</v>
      </c>
      <c r="AH347" s="161">
        <f t="shared" si="208"/>
        <v>0</v>
      </c>
      <c r="AI347" s="161">
        <f t="shared" si="208"/>
        <v>0</v>
      </c>
      <c r="AJ347" s="161">
        <f t="shared" si="208"/>
        <v>0</v>
      </c>
      <c r="AK347" s="161">
        <f t="shared" si="208"/>
        <v>0</v>
      </c>
      <c r="AL347" s="161">
        <f t="shared" si="208"/>
        <v>-1.0200999999999993</v>
      </c>
      <c r="AM347" s="162">
        <f t="shared" si="208"/>
        <v>0</v>
      </c>
      <c r="AN347" s="156">
        <f t="shared" si="209"/>
        <v>97.216959064327497</v>
      </c>
      <c r="AO347" s="161">
        <f t="shared" si="209"/>
        <v>97.133884892086328</v>
      </c>
      <c r="AP347" s="161">
        <f t="shared" si="209"/>
        <v>0</v>
      </c>
      <c r="AQ347" s="161">
        <f t="shared" si="209"/>
        <v>0</v>
      </c>
      <c r="AR347" s="161">
        <f t="shared" si="209"/>
        <v>0</v>
      </c>
      <c r="AS347" s="161">
        <f t="shared" si="209"/>
        <v>0</v>
      </c>
      <c r="AT347" s="161">
        <f t="shared" si="209"/>
        <v>0</v>
      </c>
      <c r="AU347" s="161">
        <f t="shared" si="209"/>
        <v>98.222822299651568</v>
      </c>
      <c r="AV347" s="162">
        <f t="shared" si="209"/>
        <v>0</v>
      </c>
      <c r="AW347" s="165"/>
      <c r="AX347" s="245"/>
      <c r="AY347" s="246"/>
    </row>
    <row r="348" spans="1:51" ht="12.75" customHeight="1" x14ac:dyDescent="0.25">
      <c r="A348" s="171">
        <v>1315</v>
      </c>
      <c r="B348" s="241">
        <v>340</v>
      </c>
      <c r="C348" s="242" t="s">
        <v>1561</v>
      </c>
      <c r="D348" s="156">
        <f t="shared" si="216"/>
        <v>1531.6999999999998</v>
      </c>
      <c r="E348" s="161">
        <v>1355.1</v>
      </c>
      <c r="F348" s="161">
        <v>0</v>
      </c>
      <c r="G348" s="161">
        <v>0</v>
      </c>
      <c r="H348" s="161">
        <v>0</v>
      </c>
      <c r="I348" s="161">
        <v>0</v>
      </c>
      <c r="J348" s="161">
        <v>0</v>
      </c>
      <c r="K348" s="161">
        <v>176.6</v>
      </c>
      <c r="L348" s="243">
        <v>0</v>
      </c>
      <c r="M348" s="172">
        <f t="shared" si="217"/>
        <v>1531.6999999999998</v>
      </c>
      <c r="N348" s="161">
        <v>1355.1</v>
      </c>
      <c r="O348" s="161">
        <v>0</v>
      </c>
      <c r="P348" s="161">
        <v>0</v>
      </c>
      <c r="Q348" s="161">
        <v>0</v>
      </c>
      <c r="R348" s="161">
        <v>0</v>
      </c>
      <c r="S348" s="161">
        <v>0</v>
      </c>
      <c r="T348" s="161">
        <v>176.6</v>
      </c>
      <c r="U348" s="243">
        <v>0</v>
      </c>
      <c r="V348" s="172">
        <f t="shared" si="218"/>
        <v>1531.6999999999998</v>
      </c>
      <c r="W348" s="161">
        <v>1355.1</v>
      </c>
      <c r="X348" s="161">
        <v>0</v>
      </c>
      <c r="Y348" s="161">
        <v>0</v>
      </c>
      <c r="Z348" s="161">
        <v>0</v>
      </c>
      <c r="AA348" s="161">
        <v>0</v>
      </c>
      <c r="AB348" s="161">
        <v>0</v>
      </c>
      <c r="AC348" s="161">
        <v>176.6</v>
      </c>
      <c r="AD348" s="243">
        <v>0</v>
      </c>
      <c r="AE348" s="156">
        <f t="shared" si="208"/>
        <v>0</v>
      </c>
      <c r="AF348" s="161">
        <f t="shared" si="208"/>
        <v>0</v>
      </c>
      <c r="AG348" s="161">
        <f t="shared" si="208"/>
        <v>0</v>
      </c>
      <c r="AH348" s="161">
        <f t="shared" si="208"/>
        <v>0</v>
      </c>
      <c r="AI348" s="161">
        <f t="shared" si="208"/>
        <v>0</v>
      </c>
      <c r="AJ348" s="161">
        <f t="shared" si="208"/>
        <v>0</v>
      </c>
      <c r="AK348" s="161">
        <f t="shared" si="208"/>
        <v>0</v>
      </c>
      <c r="AL348" s="161">
        <f t="shared" si="208"/>
        <v>0</v>
      </c>
      <c r="AM348" s="162">
        <f t="shared" si="208"/>
        <v>0</v>
      </c>
      <c r="AN348" s="156">
        <f t="shared" si="209"/>
        <v>100</v>
      </c>
      <c r="AO348" s="161">
        <f t="shared" si="209"/>
        <v>100</v>
      </c>
      <c r="AP348" s="161">
        <f t="shared" si="209"/>
        <v>0</v>
      </c>
      <c r="AQ348" s="161">
        <f t="shared" si="209"/>
        <v>0</v>
      </c>
      <c r="AR348" s="161">
        <f t="shared" si="209"/>
        <v>0</v>
      </c>
      <c r="AS348" s="161">
        <f t="shared" si="209"/>
        <v>0</v>
      </c>
      <c r="AT348" s="161">
        <f t="shared" si="209"/>
        <v>0</v>
      </c>
      <c r="AU348" s="161">
        <f t="shared" si="209"/>
        <v>100</v>
      </c>
      <c r="AV348" s="162">
        <f t="shared" si="209"/>
        <v>0</v>
      </c>
      <c r="AW348" s="165"/>
      <c r="AX348" s="245"/>
      <c r="AY348" s="246"/>
    </row>
    <row r="349" spans="1:51" ht="12.75" customHeight="1" x14ac:dyDescent="0.25">
      <c r="A349" s="171">
        <v>1316</v>
      </c>
      <c r="B349" s="241">
        <v>341</v>
      </c>
      <c r="C349" s="242" t="s">
        <v>1317</v>
      </c>
      <c r="D349" s="156">
        <f t="shared" si="216"/>
        <v>4120.7</v>
      </c>
      <c r="E349" s="161">
        <v>3464.6</v>
      </c>
      <c r="F349" s="161">
        <v>0</v>
      </c>
      <c r="G349" s="161">
        <v>0</v>
      </c>
      <c r="H349" s="161">
        <v>84.8</v>
      </c>
      <c r="I349" s="161">
        <v>0</v>
      </c>
      <c r="J349" s="161">
        <v>0</v>
      </c>
      <c r="K349" s="161">
        <v>571.29999999999995</v>
      </c>
      <c r="L349" s="243">
        <v>0</v>
      </c>
      <c r="M349" s="172">
        <f t="shared" si="217"/>
        <v>4120.7</v>
      </c>
      <c r="N349" s="161">
        <v>3464.6</v>
      </c>
      <c r="O349" s="161">
        <v>0</v>
      </c>
      <c r="P349" s="161">
        <v>0</v>
      </c>
      <c r="Q349" s="161">
        <v>84.8</v>
      </c>
      <c r="R349" s="161">
        <v>0</v>
      </c>
      <c r="S349" s="161">
        <v>0</v>
      </c>
      <c r="T349" s="161">
        <v>571.29999999999995</v>
      </c>
      <c r="U349" s="243">
        <v>0</v>
      </c>
      <c r="V349" s="172">
        <f t="shared" si="218"/>
        <v>4113.5109999999995</v>
      </c>
      <c r="W349" s="161">
        <v>3464.5455999999999</v>
      </c>
      <c r="X349" s="161">
        <v>0</v>
      </c>
      <c r="Y349" s="161">
        <v>0</v>
      </c>
      <c r="Z349" s="161">
        <v>77.665400000000005</v>
      </c>
      <c r="AA349" s="161">
        <v>0</v>
      </c>
      <c r="AB349" s="161">
        <v>0</v>
      </c>
      <c r="AC349" s="161">
        <v>571.29999999999995</v>
      </c>
      <c r="AD349" s="243">
        <v>0</v>
      </c>
      <c r="AE349" s="156">
        <f t="shared" si="208"/>
        <v>-7.1890000000003056</v>
      </c>
      <c r="AF349" s="161">
        <f t="shared" si="208"/>
        <v>-5.4399999999986903E-2</v>
      </c>
      <c r="AG349" s="161">
        <f t="shared" si="208"/>
        <v>0</v>
      </c>
      <c r="AH349" s="161">
        <f t="shared" si="208"/>
        <v>0</v>
      </c>
      <c r="AI349" s="161">
        <f t="shared" si="208"/>
        <v>-7.1345999999999918</v>
      </c>
      <c r="AJ349" s="161">
        <f t="shared" si="208"/>
        <v>0</v>
      </c>
      <c r="AK349" s="161">
        <f t="shared" si="208"/>
        <v>0</v>
      </c>
      <c r="AL349" s="161">
        <f t="shared" si="208"/>
        <v>0</v>
      </c>
      <c r="AM349" s="162">
        <f t="shared" si="208"/>
        <v>0</v>
      </c>
      <c r="AN349" s="156">
        <f t="shared" si="209"/>
        <v>99.825539350110418</v>
      </c>
      <c r="AO349" s="161">
        <f t="shared" si="209"/>
        <v>99.99842983316978</v>
      </c>
      <c r="AP349" s="161">
        <f t="shared" si="209"/>
        <v>0</v>
      </c>
      <c r="AQ349" s="161">
        <f t="shared" si="209"/>
        <v>0</v>
      </c>
      <c r="AR349" s="161">
        <f t="shared" si="209"/>
        <v>91.586556603773602</v>
      </c>
      <c r="AS349" s="161">
        <f t="shared" si="209"/>
        <v>0</v>
      </c>
      <c r="AT349" s="161">
        <f t="shared" si="209"/>
        <v>0</v>
      </c>
      <c r="AU349" s="161">
        <f t="shared" si="209"/>
        <v>100</v>
      </c>
      <c r="AV349" s="162">
        <f t="shared" si="209"/>
        <v>0</v>
      </c>
      <c r="AW349" s="165"/>
      <c r="AX349" s="245"/>
      <c r="AY349" s="246"/>
    </row>
    <row r="350" spans="1:51" ht="12.75" customHeight="1" x14ac:dyDescent="0.25">
      <c r="A350" s="171">
        <v>1317</v>
      </c>
      <c r="B350" s="241">
        <v>342</v>
      </c>
      <c r="C350" s="242" t="s">
        <v>1562</v>
      </c>
      <c r="D350" s="156">
        <f t="shared" si="216"/>
        <v>2515.2000000000003</v>
      </c>
      <c r="E350" s="161">
        <v>1854.4</v>
      </c>
      <c r="F350" s="161">
        <v>0</v>
      </c>
      <c r="G350" s="161">
        <v>0</v>
      </c>
      <c r="H350" s="161">
        <v>0</v>
      </c>
      <c r="I350" s="161">
        <v>0</v>
      </c>
      <c r="J350" s="161">
        <v>300</v>
      </c>
      <c r="K350" s="161">
        <v>360.8</v>
      </c>
      <c r="L350" s="243">
        <v>0</v>
      </c>
      <c r="M350" s="172">
        <f t="shared" si="217"/>
        <v>2515.2000000000003</v>
      </c>
      <c r="N350" s="161">
        <v>1854.4</v>
      </c>
      <c r="O350" s="161">
        <v>0</v>
      </c>
      <c r="P350" s="161">
        <v>0</v>
      </c>
      <c r="Q350" s="161">
        <v>0</v>
      </c>
      <c r="R350" s="161">
        <v>0</v>
      </c>
      <c r="S350" s="161">
        <v>300</v>
      </c>
      <c r="T350" s="161">
        <v>360.8</v>
      </c>
      <c r="U350" s="243">
        <v>0</v>
      </c>
      <c r="V350" s="172">
        <f t="shared" si="218"/>
        <v>2426.9119999999998</v>
      </c>
      <c r="W350" s="161">
        <v>1767.3176000000001</v>
      </c>
      <c r="X350" s="161">
        <v>0</v>
      </c>
      <c r="Y350" s="161">
        <v>0</v>
      </c>
      <c r="Z350" s="161">
        <v>0</v>
      </c>
      <c r="AA350" s="161">
        <v>0</v>
      </c>
      <c r="AB350" s="161">
        <v>299.52300000000002</v>
      </c>
      <c r="AC350" s="161">
        <v>360.07139999999998</v>
      </c>
      <c r="AD350" s="243">
        <v>0</v>
      </c>
      <c r="AE350" s="156">
        <f t="shared" si="208"/>
        <v>-88.288000000000466</v>
      </c>
      <c r="AF350" s="161">
        <f t="shared" si="208"/>
        <v>-87.082400000000007</v>
      </c>
      <c r="AG350" s="161">
        <f t="shared" si="208"/>
        <v>0</v>
      </c>
      <c r="AH350" s="161">
        <f t="shared" si="208"/>
        <v>0</v>
      </c>
      <c r="AI350" s="161">
        <f t="shared" si="208"/>
        <v>0</v>
      </c>
      <c r="AJ350" s="161">
        <f t="shared" si="208"/>
        <v>0</v>
      </c>
      <c r="AK350" s="161">
        <f t="shared" si="208"/>
        <v>-0.47699999999997544</v>
      </c>
      <c r="AL350" s="161">
        <f t="shared" si="208"/>
        <v>-0.72860000000002856</v>
      </c>
      <c r="AM350" s="162">
        <f t="shared" si="208"/>
        <v>0</v>
      </c>
      <c r="AN350" s="156">
        <f t="shared" si="209"/>
        <v>96.489821882951631</v>
      </c>
      <c r="AO350" s="161">
        <f t="shared" si="209"/>
        <v>95.304012079378779</v>
      </c>
      <c r="AP350" s="161">
        <f t="shared" si="209"/>
        <v>0</v>
      </c>
      <c r="AQ350" s="161">
        <f t="shared" si="209"/>
        <v>0</v>
      </c>
      <c r="AR350" s="161">
        <f t="shared" si="209"/>
        <v>0</v>
      </c>
      <c r="AS350" s="161">
        <f t="shared" si="209"/>
        <v>0</v>
      </c>
      <c r="AT350" s="161">
        <f t="shared" si="209"/>
        <v>99.841000000000008</v>
      </c>
      <c r="AU350" s="161">
        <f t="shared" si="209"/>
        <v>99.798059866962291</v>
      </c>
      <c r="AV350" s="162">
        <f t="shared" si="209"/>
        <v>0</v>
      </c>
      <c r="AW350" s="165"/>
      <c r="AX350" s="245"/>
      <c r="AY350" s="246"/>
    </row>
    <row r="351" spans="1:51" ht="12.75" customHeight="1" x14ac:dyDescent="0.25">
      <c r="A351" s="171">
        <v>1318</v>
      </c>
      <c r="B351" s="241">
        <v>343</v>
      </c>
      <c r="C351" s="242" t="s">
        <v>1563</v>
      </c>
      <c r="D351" s="156">
        <f t="shared" si="216"/>
        <v>1956.2</v>
      </c>
      <c r="E351" s="161">
        <v>1815.9</v>
      </c>
      <c r="F351" s="161">
        <v>0</v>
      </c>
      <c r="G351" s="161">
        <v>0</v>
      </c>
      <c r="H351" s="161">
        <v>0</v>
      </c>
      <c r="I351" s="161">
        <v>0</v>
      </c>
      <c r="J351" s="161">
        <v>0</v>
      </c>
      <c r="K351" s="161">
        <v>140.30000000000001</v>
      </c>
      <c r="L351" s="243">
        <v>0</v>
      </c>
      <c r="M351" s="172">
        <f t="shared" si="217"/>
        <v>1956.2</v>
      </c>
      <c r="N351" s="161">
        <v>1815.9</v>
      </c>
      <c r="O351" s="161">
        <v>0</v>
      </c>
      <c r="P351" s="161">
        <v>0</v>
      </c>
      <c r="Q351" s="161">
        <v>0</v>
      </c>
      <c r="R351" s="161">
        <v>0</v>
      </c>
      <c r="S351" s="161">
        <v>0</v>
      </c>
      <c r="T351" s="161">
        <v>140.30000000000001</v>
      </c>
      <c r="U351" s="243">
        <v>0</v>
      </c>
      <c r="V351" s="172">
        <f t="shared" si="218"/>
        <v>1804.0730000000001</v>
      </c>
      <c r="W351" s="161">
        <v>1665.1981000000001</v>
      </c>
      <c r="X351" s="161">
        <v>0</v>
      </c>
      <c r="Y351" s="161">
        <v>0</v>
      </c>
      <c r="Z351" s="161">
        <v>0</v>
      </c>
      <c r="AA351" s="161">
        <v>0</v>
      </c>
      <c r="AB351" s="161">
        <v>0</v>
      </c>
      <c r="AC351" s="161">
        <v>138.8749</v>
      </c>
      <c r="AD351" s="243">
        <v>0</v>
      </c>
      <c r="AE351" s="156">
        <f t="shared" si="208"/>
        <v>-152.12699999999995</v>
      </c>
      <c r="AF351" s="161">
        <f t="shared" si="208"/>
        <v>-150.70190000000002</v>
      </c>
      <c r="AG351" s="161">
        <f t="shared" si="208"/>
        <v>0</v>
      </c>
      <c r="AH351" s="161">
        <f t="shared" si="208"/>
        <v>0</v>
      </c>
      <c r="AI351" s="161">
        <f t="shared" si="208"/>
        <v>0</v>
      </c>
      <c r="AJ351" s="161">
        <f t="shared" si="208"/>
        <v>0</v>
      </c>
      <c r="AK351" s="161">
        <f t="shared" si="208"/>
        <v>0</v>
      </c>
      <c r="AL351" s="161">
        <f t="shared" si="208"/>
        <v>-1.4251000000000147</v>
      </c>
      <c r="AM351" s="162">
        <f t="shared" si="208"/>
        <v>0</v>
      </c>
      <c r="AN351" s="156">
        <f t="shared" si="209"/>
        <v>92.223341171659342</v>
      </c>
      <c r="AO351" s="161">
        <f t="shared" si="209"/>
        <v>91.70098023018889</v>
      </c>
      <c r="AP351" s="161">
        <f t="shared" si="209"/>
        <v>0</v>
      </c>
      <c r="AQ351" s="161">
        <f t="shared" si="209"/>
        <v>0</v>
      </c>
      <c r="AR351" s="161">
        <f t="shared" si="209"/>
        <v>0</v>
      </c>
      <c r="AS351" s="161">
        <f t="shared" si="209"/>
        <v>0</v>
      </c>
      <c r="AT351" s="161">
        <f t="shared" si="209"/>
        <v>0</v>
      </c>
      <c r="AU351" s="161">
        <f t="shared" si="209"/>
        <v>98.984248039914462</v>
      </c>
      <c r="AV351" s="162">
        <f t="shared" si="209"/>
        <v>0</v>
      </c>
      <c r="AW351" s="165"/>
      <c r="AX351" s="245"/>
      <c r="AY351" s="246"/>
    </row>
    <row r="352" spans="1:51" ht="12.75" customHeight="1" x14ac:dyDescent="0.25">
      <c r="A352" s="171">
        <v>1319</v>
      </c>
      <c r="B352" s="241">
        <v>344</v>
      </c>
      <c r="C352" s="242" t="s">
        <v>1559</v>
      </c>
      <c r="D352" s="156">
        <f t="shared" si="216"/>
        <v>2168.7000000000003</v>
      </c>
      <c r="E352" s="161">
        <v>1795.9</v>
      </c>
      <c r="F352" s="161">
        <v>0</v>
      </c>
      <c r="G352" s="161">
        <v>0</v>
      </c>
      <c r="H352" s="161">
        <v>56.4</v>
      </c>
      <c r="I352" s="161">
        <v>0</v>
      </c>
      <c r="J352" s="161">
        <v>0</v>
      </c>
      <c r="K352" s="161">
        <v>316.39999999999998</v>
      </c>
      <c r="L352" s="243">
        <v>0</v>
      </c>
      <c r="M352" s="172">
        <f t="shared" si="217"/>
        <v>2418.7000000000003</v>
      </c>
      <c r="N352" s="161">
        <v>1795.9</v>
      </c>
      <c r="O352" s="161">
        <v>0</v>
      </c>
      <c r="P352" s="161">
        <v>0</v>
      </c>
      <c r="Q352" s="161">
        <v>56.4</v>
      </c>
      <c r="R352" s="161">
        <v>0</v>
      </c>
      <c r="S352" s="161">
        <v>250</v>
      </c>
      <c r="T352" s="161">
        <v>316.39999999999998</v>
      </c>
      <c r="U352" s="243">
        <v>0</v>
      </c>
      <c r="V352" s="172">
        <f t="shared" si="218"/>
        <v>2159.0461</v>
      </c>
      <c r="W352" s="161">
        <v>1676.2831000000001</v>
      </c>
      <c r="X352" s="161">
        <v>0</v>
      </c>
      <c r="Y352" s="161">
        <v>0</v>
      </c>
      <c r="Z352" s="161">
        <v>41.363</v>
      </c>
      <c r="AA352" s="161">
        <v>0</v>
      </c>
      <c r="AB352" s="161">
        <v>125</v>
      </c>
      <c r="AC352" s="161">
        <v>316.39999999999998</v>
      </c>
      <c r="AD352" s="243">
        <v>0</v>
      </c>
      <c r="AE352" s="156">
        <f t="shared" si="208"/>
        <v>-259.65390000000025</v>
      </c>
      <c r="AF352" s="161">
        <f t="shared" si="208"/>
        <v>-119.61689999999999</v>
      </c>
      <c r="AG352" s="161">
        <f t="shared" si="208"/>
        <v>0</v>
      </c>
      <c r="AH352" s="161">
        <f t="shared" si="208"/>
        <v>0</v>
      </c>
      <c r="AI352" s="161">
        <f t="shared" si="208"/>
        <v>-15.036999999999999</v>
      </c>
      <c r="AJ352" s="161">
        <f t="shared" si="208"/>
        <v>0</v>
      </c>
      <c r="AK352" s="161">
        <f t="shared" si="208"/>
        <v>-125</v>
      </c>
      <c r="AL352" s="161">
        <f t="shared" si="208"/>
        <v>0</v>
      </c>
      <c r="AM352" s="162">
        <f t="shared" si="208"/>
        <v>0</v>
      </c>
      <c r="AN352" s="156">
        <f t="shared" si="209"/>
        <v>89.264733121098104</v>
      </c>
      <c r="AO352" s="161">
        <f t="shared" si="209"/>
        <v>93.339445403418893</v>
      </c>
      <c r="AP352" s="161">
        <f t="shared" si="209"/>
        <v>0</v>
      </c>
      <c r="AQ352" s="161">
        <f t="shared" si="209"/>
        <v>0</v>
      </c>
      <c r="AR352" s="161">
        <f t="shared" si="209"/>
        <v>73.338652482269509</v>
      </c>
      <c r="AS352" s="161">
        <f t="shared" si="209"/>
        <v>0</v>
      </c>
      <c r="AT352" s="161">
        <f t="shared" si="209"/>
        <v>50</v>
      </c>
      <c r="AU352" s="161">
        <f t="shared" si="209"/>
        <v>100</v>
      </c>
      <c r="AV352" s="162">
        <f t="shared" si="209"/>
        <v>0</v>
      </c>
      <c r="AW352" s="165"/>
      <c r="AX352" s="245"/>
      <c r="AY352" s="246"/>
    </row>
    <row r="353" spans="1:51" ht="12.75" customHeight="1" x14ac:dyDescent="0.25">
      <c r="A353" s="171">
        <v>1330</v>
      </c>
      <c r="B353" s="241">
        <v>355</v>
      </c>
      <c r="C353" s="242" t="s">
        <v>2157</v>
      </c>
      <c r="D353" s="156">
        <f>SUM(E353:L353)</f>
        <v>27593.7</v>
      </c>
      <c r="E353" s="161">
        <v>25458.3</v>
      </c>
      <c r="F353" s="161">
        <v>0</v>
      </c>
      <c r="G353" s="161">
        <v>0</v>
      </c>
      <c r="H353" s="161">
        <v>0</v>
      </c>
      <c r="I353" s="161">
        <v>0</v>
      </c>
      <c r="J353" s="161">
        <v>125</v>
      </c>
      <c r="K353" s="161">
        <v>2010.4</v>
      </c>
      <c r="L353" s="243">
        <v>0</v>
      </c>
      <c r="M353" s="172">
        <f>SUM(N353:U353)</f>
        <v>27343.7</v>
      </c>
      <c r="N353" s="161">
        <v>25458.3</v>
      </c>
      <c r="O353" s="161">
        <v>0</v>
      </c>
      <c r="P353" s="161">
        <v>0</v>
      </c>
      <c r="Q353" s="161">
        <v>0</v>
      </c>
      <c r="R353" s="161">
        <v>0</v>
      </c>
      <c r="S353" s="161">
        <v>-125</v>
      </c>
      <c r="T353" s="161">
        <v>2010.4</v>
      </c>
      <c r="U353" s="243">
        <v>0</v>
      </c>
      <c r="V353" s="172">
        <f>SUM(W353:AD353)</f>
        <v>27468.7</v>
      </c>
      <c r="W353" s="161">
        <v>25458.3</v>
      </c>
      <c r="X353" s="161">
        <v>0</v>
      </c>
      <c r="Y353" s="161">
        <v>0</v>
      </c>
      <c r="Z353" s="161">
        <v>0</v>
      </c>
      <c r="AA353" s="161">
        <v>0</v>
      </c>
      <c r="AB353" s="161">
        <v>0</v>
      </c>
      <c r="AC353" s="161">
        <v>2010.4</v>
      </c>
      <c r="AD353" s="243">
        <v>0</v>
      </c>
      <c r="AE353" s="156">
        <f t="shared" si="208"/>
        <v>125</v>
      </c>
      <c r="AF353" s="161">
        <f t="shared" si="208"/>
        <v>0</v>
      </c>
      <c r="AG353" s="161">
        <f t="shared" si="208"/>
        <v>0</v>
      </c>
      <c r="AH353" s="161">
        <f t="shared" si="208"/>
        <v>0</v>
      </c>
      <c r="AI353" s="161">
        <f t="shared" si="208"/>
        <v>0</v>
      </c>
      <c r="AJ353" s="161">
        <f t="shared" si="208"/>
        <v>0</v>
      </c>
      <c r="AK353" s="161">
        <f t="shared" si="208"/>
        <v>125</v>
      </c>
      <c r="AL353" s="161">
        <f t="shared" si="208"/>
        <v>0</v>
      </c>
      <c r="AM353" s="162">
        <f t="shared" si="208"/>
        <v>0</v>
      </c>
      <c r="AN353" s="156">
        <f t="shared" si="209"/>
        <v>100.45714369306276</v>
      </c>
      <c r="AO353" s="161">
        <f t="shared" si="209"/>
        <v>100</v>
      </c>
      <c r="AP353" s="161">
        <f t="shared" si="209"/>
        <v>0</v>
      </c>
      <c r="AQ353" s="161">
        <f t="shared" si="209"/>
        <v>0</v>
      </c>
      <c r="AR353" s="161">
        <f t="shared" si="209"/>
        <v>0</v>
      </c>
      <c r="AS353" s="161">
        <f t="shared" si="209"/>
        <v>0</v>
      </c>
      <c r="AT353" s="161">
        <f t="shared" si="209"/>
        <v>0</v>
      </c>
      <c r="AU353" s="161">
        <f t="shared" si="209"/>
        <v>100</v>
      </c>
      <c r="AV353" s="162">
        <f t="shared" si="209"/>
        <v>0</v>
      </c>
      <c r="AW353" s="165"/>
      <c r="AX353" s="245"/>
      <c r="AY353" s="246"/>
    </row>
    <row r="354" spans="1:51" ht="12.75" customHeight="1" x14ac:dyDescent="0.25">
      <c r="A354" s="171">
        <v>1320</v>
      </c>
      <c r="B354" s="241">
        <v>345</v>
      </c>
      <c r="C354" s="242" t="s">
        <v>1565</v>
      </c>
      <c r="D354" s="156">
        <f t="shared" si="216"/>
        <v>1038.8</v>
      </c>
      <c r="E354" s="161">
        <v>900.6</v>
      </c>
      <c r="F354" s="161">
        <v>0</v>
      </c>
      <c r="G354" s="161">
        <v>0</v>
      </c>
      <c r="H354" s="161">
        <v>0</v>
      </c>
      <c r="I354" s="161">
        <v>0</v>
      </c>
      <c r="J354" s="161">
        <v>0</v>
      </c>
      <c r="K354" s="161">
        <v>138.19999999999999</v>
      </c>
      <c r="L354" s="243">
        <v>0</v>
      </c>
      <c r="M354" s="172">
        <f t="shared" si="217"/>
        <v>1038.8</v>
      </c>
      <c r="N354" s="161">
        <v>900.6</v>
      </c>
      <c r="O354" s="161">
        <v>0</v>
      </c>
      <c r="P354" s="161">
        <v>0</v>
      </c>
      <c r="Q354" s="161">
        <v>0</v>
      </c>
      <c r="R354" s="161">
        <v>0</v>
      </c>
      <c r="S354" s="161">
        <v>0</v>
      </c>
      <c r="T354" s="161">
        <v>138.19999999999999</v>
      </c>
      <c r="U354" s="243">
        <v>0</v>
      </c>
      <c r="V354" s="172">
        <f t="shared" si="218"/>
        <v>1006.6873999999999</v>
      </c>
      <c r="W354" s="161">
        <v>868.98979999999995</v>
      </c>
      <c r="X354" s="161">
        <v>0</v>
      </c>
      <c r="Y354" s="161">
        <v>0</v>
      </c>
      <c r="Z354" s="161">
        <v>0</v>
      </c>
      <c r="AA354" s="161">
        <v>0</v>
      </c>
      <c r="AB354" s="161">
        <v>0</v>
      </c>
      <c r="AC354" s="161">
        <v>137.69759999999999</v>
      </c>
      <c r="AD354" s="243">
        <v>0</v>
      </c>
      <c r="AE354" s="156">
        <f t="shared" si="208"/>
        <v>-32.112600000000043</v>
      </c>
      <c r="AF354" s="161">
        <f t="shared" si="208"/>
        <v>-31.610200000000077</v>
      </c>
      <c r="AG354" s="161">
        <f t="shared" si="208"/>
        <v>0</v>
      </c>
      <c r="AH354" s="161">
        <f t="shared" si="208"/>
        <v>0</v>
      </c>
      <c r="AI354" s="161">
        <f t="shared" si="208"/>
        <v>0</v>
      </c>
      <c r="AJ354" s="161">
        <f t="shared" si="208"/>
        <v>0</v>
      </c>
      <c r="AK354" s="161">
        <f t="shared" si="208"/>
        <v>0</v>
      </c>
      <c r="AL354" s="161">
        <f t="shared" si="208"/>
        <v>-0.50239999999999441</v>
      </c>
      <c r="AM354" s="162">
        <f t="shared" si="208"/>
        <v>0</v>
      </c>
      <c r="AN354" s="156">
        <f t="shared" si="209"/>
        <v>96.908683095879852</v>
      </c>
      <c r="AO354" s="161">
        <f t="shared" si="209"/>
        <v>96.49009549189428</v>
      </c>
      <c r="AP354" s="161">
        <f t="shared" si="209"/>
        <v>0</v>
      </c>
      <c r="AQ354" s="161">
        <f t="shared" si="209"/>
        <v>0</v>
      </c>
      <c r="AR354" s="161">
        <f t="shared" si="209"/>
        <v>0</v>
      </c>
      <c r="AS354" s="161">
        <f t="shared" si="209"/>
        <v>0</v>
      </c>
      <c r="AT354" s="161">
        <f t="shared" si="209"/>
        <v>0</v>
      </c>
      <c r="AU354" s="161">
        <f t="shared" si="209"/>
        <v>99.63646888567294</v>
      </c>
      <c r="AV354" s="162">
        <f t="shared" si="209"/>
        <v>0</v>
      </c>
      <c r="AW354" s="165"/>
      <c r="AX354" s="245"/>
      <c r="AY354" s="246"/>
    </row>
    <row r="355" spans="1:51" ht="12.75" customHeight="1" x14ac:dyDescent="0.25">
      <c r="A355" s="171">
        <v>1321</v>
      </c>
      <c r="B355" s="241">
        <v>346</v>
      </c>
      <c r="C355" s="242" t="s">
        <v>1566</v>
      </c>
      <c r="D355" s="156">
        <f t="shared" si="216"/>
        <v>2258.7000000000003</v>
      </c>
      <c r="E355" s="161">
        <v>1931.5</v>
      </c>
      <c r="F355" s="161">
        <v>0</v>
      </c>
      <c r="G355" s="161">
        <v>0</v>
      </c>
      <c r="H355" s="161">
        <v>85.9</v>
      </c>
      <c r="I355" s="161">
        <v>0</v>
      </c>
      <c r="J355" s="161">
        <v>0</v>
      </c>
      <c r="K355" s="161">
        <v>241.3</v>
      </c>
      <c r="L355" s="243">
        <v>0</v>
      </c>
      <c r="M355" s="172">
        <f t="shared" si="217"/>
        <v>2258.7000000000003</v>
      </c>
      <c r="N355" s="161">
        <v>1931.5</v>
      </c>
      <c r="O355" s="161">
        <v>0</v>
      </c>
      <c r="P355" s="161">
        <v>0</v>
      </c>
      <c r="Q355" s="161">
        <v>85.9</v>
      </c>
      <c r="R355" s="161">
        <v>0</v>
      </c>
      <c r="S355" s="161">
        <v>0</v>
      </c>
      <c r="T355" s="161">
        <v>241.3</v>
      </c>
      <c r="U355" s="243">
        <v>0</v>
      </c>
      <c r="V355" s="172">
        <f t="shared" si="218"/>
        <v>2233.0129999999999</v>
      </c>
      <c r="W355" s="161">
        <v>1931.4994999999999</v>
      </c>
      <c r="X355" s="161">
        <v>0</v>
      </c>
      <c r="Y355" s="161">
        <v>0</v>
      </c>
      <c r="Z355" s="161">
        <v>60.213500000000003</v>
      </c>
      <c r="AA355" s="161">
        <v>0</v>
      </c>
      <c r="AB355" s="161">
        <v>0</v>
      </c>
      <c r="AC355" s="161">
        <v>241.3</v>
      </c>
      <c r="AD355" s="243">
        <v>0</v>
      </c>
      <c r="AE355" s="156">
        <f t="shared" si="208"/>
        <v>-25.687000000000353</v>
      </c>
      <c r="AF355" s="161">
        <f t="shared" si="208"/>
        <v>-5.0000000010186341E-4</v>
      </c>
      <c r="AG355" s="161">
        <f t="shared" si="208"/>
        <v>0</v>
      </c>
      <c r="AH355" s="161">
        <f t="shared" si="208"/>
        <v>0</v>
      </c>
      <c r="AI355" s="161">
        <f t="shared" si="208"/>
        <v>-25.686500000000002</v>
      </c>
      <c r="AJ355" s="161">
        <f t="shared" si="208"/>
        <v>0</v>
      </c>
      <c r="AK355" s="161">
        <f t="shared" si="208"/>
        <v>0</v>
      </c>
      <c r="AL355" s="161">
        <f t="shared" si="208"/>
        <v>0</v>
      </c>
      <c r="AM355" s="162">
        <f t="shared" si="208"/>
        <v>0</v>
      </c>
      <c r="AN355" s="156">
        <f t="shared" si="209"/>
        <v>98.862752910966464</v>
      </c>
      <c r="AO355" s="161">
        <f t="shared" si="209"/>
        <v>99.999974113383374</v>
      </c>
      <c r="AP355" s="161">
        <f t="shared" si="209"/>
        <v>0</v>
      </c>
      <c r="AQ355" s="161">
        <f t="shared" si="209"/>
        <v>0</v>
      </c>
      <c r="AR355" s="161">
        <f t="shared" si="209"/>
        <v>70.097206053550636</v>
      </c>
      <c r="AS355" s="161">
        <f t="shared" si="209"/>
        <v>0</v>
      </c>
      <c r="AT355" s="161">
        <f t="shared" si="209"/>
        <v>0</v>
      </c>
      <c r="AU355" s="161">
        <f t="shared" si="209"/>
        <v>100</v>
      </c>
      <c r="AV355" s="162">
        <f t="shared" si="209"/>
        <v>0</v>
      </c>
      <c r="AW355" s="165"/>
      <c r="AX355" s="245"/>
      <c r="AY355" s="246"/>
    </row>
    <row r="356" spans="1:51" ht="12.75" customHeight="1" x14ac:dyDescent="0.25">
      <c r="A356" s="171">
        <v>1322</v>
      </c>
      <c r="B356" s="241">
        <v>347</v>
      </c>
      <c r="C356" s="242" t="s">
        <v>1567</v>
      </c>
      <c r="D356" s="156">
        <f t="shared" si="216"/>
        <v>1258.7</v>
      </c>
      <c r="E356" s="161">
        <v>1073.9000000000001</v>
      </c>
      <c r="F356" s="161">
        <v>0</v>
      </c>
      <c r="G356" s="161">
        <v>0</v>
      </c>
      <c r="H356" s="161">
        <v>0</v>
      </c>
      <c r="I356" s="161">
        <v>0</v>
      </c>
      <c r="J356" s="161">
        <v>0</v>
      </c>
      <c r="K356" s="161">
        <v>184.8</v>
      </c>
      <c r="L356" s="243">
        <v>0</v>
      </c>
      <c r="M356" s="172">
        <f t="shared" si="217"/>
        <v>1258.7</v>
      </c>
      <c r="N356" s="161">
        <v>1073.9000000000001</v>
      </c>
      <c r="O356" s="161">
        <v>0</v>
      </c>
      <c r="P356" s="161">
        <v>0</v>
      </c>
      <c r="Q356" s="161">
        <v>0</v>
      </c>
      <c r="R356" s="161">
        <v>0</v>
      </c>
      <c r="S356" s="161">
        <v>0</v>
      </c>
      <c r="T356" s="161">
        <v>184.8</v>
      </c>
      <c r="U356" s="243">
        <v>0</v>
      </c>
      <c r="V356" s="172">
        <f t="shared" si="218"/>
        <v>1255.8786</v>
      </c>
      <c r="W356" s="161">
        <v>1071.0786000000001</v>
      </c>
      <c r="X356" s="161">
        <v>0</v>
      </c>
      <c r="Y356" s="161">
        <v>0</v>
      </c>
      <c r="Z356" s="161">
        <v>0</v>
      </c>
      <c r="AA356" s="161">
        <v>0</v>
      </c>
      <c r="AB356" s="161">
        <v>0</v>
      </c>
      <c r="AC356" s="161">
        <v>184.8</v>
      </c>
      <c r="AD356" s="243">
        <v>0</v>
      </c>
      <c r="AE356" s="156">
        <f t="shared" si="208"/>
        <v>-2.8214000000000397</v>
      </c>
      <c r="AF356" s="161">
        <f t="shared" si="208"/>
        <v>-2.8214000000000397</v>
      </c>
      <c r="AG356" s="161">
        <f t="shared" si="208"/>
        <v>0</v>
      </c>
      <c r="AH356" s="161">
        <f t="shared" si="208"/>
        <v>0</v>
      </c>
      <c r="AI356" s="161">
        <f t="shared" si="208"/>
        <v>0</v>
      </c>
      <c r="AJ356" s="161">
        <f t="shared" si="208"/>
        <v>0</v>
      </c>
      <c r="AK356" s="161">
        <f t="shared" si="208"/>
        <v>0</v>
      </c>
      <c r="AL356" s="161">
        <f t="shared" si="208"/>
        <v>0</v>
      </c>
      <c r="AM356" s="162">
        <f t="shared" si="208"/>
        <v>0</v>
      </c>
      <c r="AN356" s="156">
        <f t="shared" si="209"/>
        <v>99.775848097243184</v>
      </c>
      <c r="AO356" s="161">
        <f t="shared" si="209"/>
        <v>99.737275351522484</v>
      </c>
      <c r="AP356" s="161">
        <f t="shared" si="209"/>
        <v>0</v>
      </c>
      <c r="AQ356" s="161">
        <f t="shared" si="209"/>
        <v>0</v>
      </c>
      <c r="AR356" s="161">
        <f t="shared" si="209"/>
        <v>0</v>
      </c>
      <c r="AS356" s="161">
        <f t="shared" si="209"/>
        <v>0</v>
      </c>
      <c r="AT356" s="161">
        <f t="shared" si="209"/>
        <v>0</v>
      </c>
      <c r="AU356" s="161">
        <f t="shared" si="209"/>
        <v>100</v>
      </c>
      <c r="AV356" s="162">
        <f t="shared" si="209"/>
        <v>0</v>
      </c>
      <c r="AW356" s="165"/>
      <c r="AX356" s="245"/>
      <c r="AY356" s="246"/>
    </row>
    <row r="357" spans="1:51" ht="12.75" customHeight="1" x14ac:dyDescent="0.25">
      <c r="A357" s="171">
        <v>1323</v>
      </c>
      <c r="B357" s="241">
        <v>348</v>
      </c>
      <c r="C357" s="242" t="s">
        <v>1568</v>
      </c>
      <c r="D357" s="156">
        <f t="shared" si="216"/>
        <v>2105.4</v>
      </c>
      <c r="E357" s="161">
        <v>1914.7</v>
      </c>
      <c r="F357" s="161">
        <v>0</v>
      </c>
      <c r="G357" s="161">
        <v>0</v>
      </c>
      <c r="H357" s="161">
        <v>0</v>
      </c>
      <c r="I357" s="161">
        <v>0</v>
      </c>
      <c r="J357" s="161">
        <v>0</v>
      </c>
      <c r="K357" s="161">
        <v>190.7</v>
      </c>
      <c r="L357" s="243">
        <v>0</v>
      </c>
      <c r="M357" s="172">
        <f t="shared" si="217"/>
        <v>2105.4</v>
      </c>
      <c r="N357" s="161">
        <v>1914.7</v>
      </c>
      <c r="O357" s="161">
        <v>0</v>
      </c>
      <c r="P357" s="161">
        <v>0</v>
      </c>
      <c r="Q357" s="161">
        <v>0</v>
      </c>
      <c r="R357" s="161">
        <v>0</v>
      </c>
      <c r="S357" s="161">
        <v>0</v>
      </c>
      <c r="T357" s="161">
        <v>190.7</v>
      </c>
      <c r="U357" s="243">
        <v>0</v>
      </c>
      <c r="V357" s="172">
        <f t="shared" si="218"/>
        <v>2105.2570000000001</v>
      </c>
      <c r="W357" s="161">
        <v>1914.7</v>
      </c>
      <c r="X357" s="161">
        <v>0</v>
      </c>
      <c r="Y357" s="161">
        <v>0</v>
      </c>
      <c r="Z357" s="161">
        <v>0</v>
      </c>
      <c r="AA357" s="161">
        <v>0</v>
      </c>
      <c r="AB357" s="161">
        <v>0</v>
      </c>
      <c r="AC357" s="161">
        <v>190.55699999999999</v>
      </c>
      <c r="AD357" s="243">
        <v>0</v>
      </c>
      <c r="AE357" s="156">
        <f t="shared" si="208"/>
        <v>-0.1430000000000291</v>
      </c>
      <c r="AF357" s="161">
        <f t="shared" si="208"/>
        <v>0</v>
      </c>
      <c r="AG357" s="161">
        <f t="shared" si="208"/>
        <v>0</v>
      </c>
      <c r="AH357" s="161">
        <f t="shared" si="208"/>
        <v>0</v>
      </c>
      <c r="AI357" s="161">
        <f t="shared" si="208"/>
        <v>0</v>
      </c>
      <c r="AJ357" s="161">
        <f t="shared" si="208"/>
        <v>0</v>
      </c>
      <c r="AK357" s="161">
        <f t="shared" si="208"/>
        <v>0</v>
      </c>
      <c r="AL357" s="161">
        <f t="shared" si="208"/>
        <v>-0.14300000000000068</v>
      </c>
      <c r="AM357" s="162">
        <f t="shared" si="208"/>
        <v>0</v>
      </c>
      <c r="AN357" s="156">
        <f t="shared" si="209"/>
        <v>99.993207941483803</v>
      </c>
      <c r="AO357" s="161">
        <f t="shared" si="209"/>
        <v>100</v>
      </c>
      <c r="AP357" s="161">
        <f t="shared" si="209"/>
        <v>0</v>
      </c>
      <c r="AQ357" s="161">
        <f t="shared" si="209"/>
        <v>0</v>
      </c>
      <c r="AR357" s="161">
        <f t="shared" si="209"/>
        <v>0</v>
      </c>
      <c r="AS357" s="161">
        <f t="shared" si="209"/>
        <v>0</v>
      </c>
      <c r="AT357" s="161">
        <f t="shared" si="209"/>
        <v>0</v>
      </c>
      <c r="AU357" s="161">
        <f t="shared" si="209"/>
        <v>99.925013109596222</v>
      </c>
      <c r="AV357" s="162">
        <f t="shared" si="209"/>
        <v>0</v>
      </c>
      <c r="AW357" s="165"/>
      <c r="AX357" s="245"/>
      <c r="AY357" s="246"/>
    </row>
    <row r="358" spans="1:51" ht="12.75" customHeight="1" x14ac:dyDescent="0.25">
      <c r="A358" s="171">
        <v>1324</v>
      </c>
      <c r="B358" s="241">
        <v>349</v>
      </c>
      <c r="C358" s="242" t="s">
        <v>1569</v>
      </c>
      <c r="D358" s="156">
        <f t="shared" si="216"/>
        <v>2189.1999999999998</v>
      </c>
      <c r="E358" s="161">
        <v>1632</v>
      </c>
      <c r="F358" s="161">
        <v>0</v>
      </c>
      <c r="G358" s="161">
        <v>0</v>
      </c>
      <c r="H358" s="161">
        <v>0</v>
      </c>
      <c r="I358" s="161">
        <v>0</v>
      </c>
      <c r="J358" s="161">
        <v>300</v>
      </c>
      <c r="K358" s="161">
        <v>257.2</v>
      </c>
      <c r="L358" s="243">
        <v>0</v>
      </c>
      <c r="M358" s="172">
        <f t="shared" si="217"/>
        <v>2189.1999999999998</v>
      </c>
      <c r="N358" s="161">
        <v>1632</v>
      </c>
      <c r="O358" s="161">
        <v>0</v>
      </c>
      <c r="P358" s="161">
        <v>0</v>
      </c>
      <c r="Q358" s="161">
        <v>0</v>
      </c>
      <c r="R358" s="161">
        <v>0</v>
      </c>
      <c r="S358" s="161">
        <v>300</v>
      </c>
      <c r="T358" s="161">
        <v>257.2</v>
      </c>
      <c r="U358" s="243">
        <v>0</v>
      </c>
      <c r="V358" s="172">
        <f t="shared" si="218"/>
        <v>2184.9160000000002</v>
      </c>
      <c r="W358" s="161">
        <v>1632</v>
      </c>
      <c r="X358" s="161">
        <v>0</v>
      </c>
      <c r="Y358" s="161">
        <v>0</v>
      </c>
      <c r="Z358" s="161">
        <v>0</v>
      </c>
      <c r="AA358" s="161">
        <v>0</v>
      </c>
      <c r="AB358" s="161">
        <v>300</v>
      </c>
      <c r="AC358" s="161">
        <v>252.916</v>
      </c>
      <c r="AD358" s="243">
        <v>0</v>
      </c>
      <c r="AE358" s="156">
        <f t="shared" si="208"/>
        <v>-4.2839999999996508</v>
      </c>
      <c r="AF358" s="161">
        <f t="shared" si="208"/>
        <v>0</v>
      </c>
      <c r="AG358" s="161">
        <f t="shared" si="208"/>
        <v>0</v>
      </c>
      <c r="AH358" s="161">
        <f t="shared" si="208"/>
        <v>0</v>
      </c>
      <c r="AI358" s="161">
        <f t="shared" si="208"/>
        <v>0</v>
      </c>
      <c r="AJ358" s="161">
        <f t="shared" si="208"/>
        <v>0</v>
      </c>
      <c r="AK358" s="161">
        <f t="shared" si="208"/>
        <v>0</v>
      </c>
      <c r="AL358" s="161">
        <f t="shared" si="208"/>
        <v>-4.2839999999999918</v>
      </c>
      <c r="AM358" s="162">
        <f t="shared" si="208"/>
        <v>0</v>
      </c>
      <c r="AN358" s="156">
        <f t="shared" si="209"/>
        <v>99.804312077471238</v>
      </c>
      <c r="AO358" s="161">
        <f t="shared" si="209"/>
        <v>100</v>
      </c>
      <c r="AP358" s="161">
        <f t="shared" si="209"/>
        <v>0</v>
      </c>
      <c r="AQ358" s="161">
        <f t="shared" si="209"/>
        <v>0</v>
      </c>
      <c r="AR358" s="161">
        <f t="shared" si="209"/>
        <v>0</v>
      </c>
      <c r="AS358" s="161">
        <f t="shared" si="209"/>
        <v>0</v>
      </c>
      <c r="AT358" s="161">
        <f t="shared" si="209"/>
        <v>100</v>
      </c>
      <c r="AU358" s="161">
        <f t="shared" si="209"/>
        <v>98.334370139968897</v>
      </c>
      <c r="AV358" s="162">
        <f t="shared" si="209"/>
        <v>0</v>
      </c>
      <c r="AW358" s="165"/>
      <c r="AX358" s="245"/>
      <c r="AY358" s="246"/>
    </row>
    <row r="359" spans="1:51" ht="12.75" customHeight="1" x14ac:dyDescent="0.25">
      <c r="A359" s="171">
        <v>1325</v>
      </c>
      <c r="B359" s="241">
        <v>350</v>
      </c>
      <c r="C359" s="242" t="s">
        <v>1570</v>
      </c>
      <c r="D359" s="156">
        <f t="shared" si="216"/>
        <v>1257.5999999999999</v>
      </c>
      <c r="E359" s="161">
        <v>956</v>
      </c>
      <c r="F359" s="161">
        <v>0</v>
      </c>
      <c r="G359" s="161">
        <v>0</v>
      </c>
      <c r="H359" s="161">
        <v>0</v>
      </c>
      <c r="I359" s="161">
        <v>0</v>
      </c>
      <c r="J359" s="161">
        <v>125</v>
      </c>
      <c r="K359" s="161">
        <v>176.6</v>
      </c>
      <c r="L359" s="243">
        <v>0</v>
      </c>
      <c r="M359" s="172">
        <f t="shared" si="217"/>
        <v>1257.5999999999999</v>
      </c>
      <c r="N359" s="161">
        <v>956</v>
      </c>
      <c r="O359" s="161">
        <v>0</v>
      </c>
      <c r="P359" s="161">
        <v>0</v>
      </c>
      <c r="Q359" s="161">
        <v>0</v>
      </c>
      <c r="R359" s="161">
        <v>0</v>
      </c>
      <c r="S359" s="161">
        <v>125</v>
      </c>
      <c r="T359" s="161">
        <v>176.6</v>
      </c>
      <c r="U359" s="243">
        <v>0</v>
      </c>
      <c r="V359" s="172">
        <f t="shared" si="218"/>
        <v>1257.5999999999999</v>
      </c>
      <c r="W359" s="161">
        <v>956</v>
      </c>
      <c r="X359" s="161">
        <v>0</v>
      </c>
      <c r="Y359" s="161">
        <v>0</v>
      </c>
      <c r="Z359" s="161">
        <v>0</v>
      </c>
      <c r="AA359" s="161">
        <v>0</v>
      </c>
      <c r="AB359" s="161">
        <v>125</v>
      </c>
      <c r="AC359" s="161">
        <v>176.6</v>
      </c>
      <c r="AD359" s="243">
        <v>0</v>
      </c>
      <c r="AE359" s="156">
        <f t="shared" si="208"/>
        <v>0</v>
      </c>
      <c r="AF359" s="161">
        <f t="shared" si="208"/>
        <v>0</v>
      </c>
      <c r="AG359" s="161">
        <f t="shared" si="208"/>
        <v>0</v>
      </c>
      <c r="AH359" s="161">
        <f t="shared" si="208"/>
        <v>0</v>
      </c>
      <c r="AI359" s="161">
        <f t="shared" si="208"/>
        <v>0</v>
      </c>
      <c r="AJ359" s="161">
        <f t="shared" si="208"/>
        <v>0</v>
      </c>
      <c r="AK359" s="161">
        <f t="shared" si="208"/>
        <v>0</v>
      </c>
      <c r="AL359" s="161">
        <f t="shared" si="208"/>
        <v>0</v>
      </c>
      <c r="AM359" s="162">
        <f t="shared" si="208"/>
        <v>0</v>
      </c>
      <c r="AN359" s="156">
        <f t="shared" si="209"/>
        <v>100</v>
      </c>
      <c r="AO359" s="161">
        <f t="shared" si="209"/>
        <v>100</v>
      </c>
      <c r="AP359" s="161">
        <f t="shared" si="209"/>
        <v>0</v>
      </c>
      <c r="AQ359" s="161">
        <f t="shared" si="209"/>
        <v>0</v>
      </c>
      <c r="AR359" s="161">
        <f t="shared" si="209"/>
        <v>0</v>
      </c>
      <c r="AS359" s="161">
        <f t="shared" si="209"/>
        <v>0</v>
      </c>
      <c r="AT359" s="161">
        <f t="shared" si="209"/>
        <v>100</v>
      </c>
      <c r="AU359" s="161">
        <f t="shared" si="209"/>
        <v>100</v>
      </c>
      <c r="AV359" s="162">
        <f t="shared" si="209"/>
        <v>0</v>
      </c>
      <c r="AW359" s="165"/>
      <c r="AX359" s="245"/>
      <c r="AY359" s="246"/>
    </row>
    <row r="360" spans="1:51" ht="12.75" customHeight="1" x14ac:dyDescent="0.25">
      <c r="A360" s="171">
        <v>1326</v>
      </c>
      <c r="B360" s="241">
        <v>351</v>
      </c>
      <c r="C360" s="242" t="s">
        <v>1571</v>
      </c>
      <c r="D360" s="156">
        <f t="shared" si="216"/>
        <v>2369.5</v>
      </c>
      <c r="E360" s="161">
        <v>1888.7</v>
      </c>
      <c r="F360" s="161">
        <v>0</v>
      </c>
      <c r="G360" s="161">
        <v>0</v>
      </c>
      <c r="H360" s="161">
        <v>0</v>
      </c>
      <c r="I360" s="161">
        <v>0</v>
      </c>
      <c r="J360" s="161">
        <v>125</v>
      </c>
      <c r="K360" s="161">
        <v>355.8</v>
      </c>
      <c r="L360" s="243">
        <v>0</v>
      </c>
      <c r="M360" s="172">
        <f t="shared" si="217"/>
        <v>2369.5</v>
      </c>
      <c r="N360" s="161">
        <v>1888.7</v>
      </c>
      <c r="O360" s="161">
        <v>0</v>
      </c>
      <c r="P360" s="161">
        <v>0</v>
      </c>
      <c r="Q360" s="161">
        <v>0</v>
      </c>
      <c r="R360" s="161">
        <v>0</v>
      </c>
      <c r="S360" s="161">
        <v>125</v>
      </c>
      <c r="T360" s="161">
        <v>355.8</v>
      </c>
      <c r="U360" s="243">
        <v>0</v>
      </c>
      <c r="V360" s="172">
        <f t="shared" si="218"/>
        <v>2369.48</v>
      </c>
      <c r="W360" s="161">
        <v>1888.7</v>
      </c>
      <c r="X360" s="161">
        <v>0</v>
      </c>
      <c r="Y360" s="161">
        <v>0</v>
      </c>
      <c r="Z360" s="161">
        <v>0</v>
      </c>
      <c r="AA360" s="161">
        <v>0</v>
      </c>
      <c r="AB360" s="161">
        <v>125</v>
      </c>
      <c r="AC360" s="161">
        <v>355.78</v>
      </c>
      <c r="AD360" s="243">
        <v>0</v>
      </c>
      <c r="AE360" s="156">
        <f t="shared" si="208"/>
        <v>-1.999999999998181E-2</v>
      </c>
      <c r="AF360" s="161">
        <f t="shared" si="208"/>
        <v>0</v>
      </c>
      <c r="AG360" s="161">
        <f t="shared" si="208"/>
        <v>0</v>
      </c>
      <c r="AH360" s="161">
        <f t="shared" si="208"/>
        <v>0</v>
      </c>
      <c r="AI360" s="161">
        <f t="shared" si="208"/>
        <v>0</v>
      </c>
      <c r="AJ360" s="161">
        <f t="shared" si="208"/>
        <v>0</v>
      </c>
      <c r="AK360" s="161">
        <f t="shared" si="208"/>
        <v>0</v>
      </c>
      <c r="AL360" s="161">
        <f t="shared" si="208"/>
        <v>-2.0000000000038654E-2</v>
      </c>
      <c r="AM360" s="162">
        <f t="shared" si="208"/>
        <v>0</v>
      </c>
      <c r="AN360" s="156">
        <f t="shared" si="209"/>
        <v>99.999155940071745</v>
      </c>
      <c r="AO360" s="161">
        <f t="shared" si="209"/>
        <v>100</v>
      </c>
      <c r="AP360" s="161">
        <f t="shared" si="209"/>
        <v>0</v>
      </c>
      <c r="AQ360" s="161">
        <f t="shared" si="209"/>
        <v>0</v>
      </c>
      <c r="AR360" s="161">
        <f t="shared" si="209"/>
        <v>0</v>
      </c>
      <c r="AS360" s="161">
        <f t="shared" si="209"/>
        <v>0</v>
      </c>
      <c r="AT360" s="161">
        <f t="shared" si="209"/>
        <v>100</v>
      </c>
      <c r="AU360" s="161">
        <f t="shared" si="209"/>
        <v>99.994378864530617</v>
      </c>
      <c r="AV360" s="162">
        <f t="shared" si="209"/>
        <v>0</v>
      </c>
      <c r="AW360" s="165"/>
      <c r="AX360" s="245"/>
      <c r="AY360" s="246"/>
    </row>
    <row r="361" spans="1:51" ht="12.75" customHeight="1" x14ac:dyDescent="0.25">
      <c r="A361" s="171">
        <v>1327</v>
      </c>
      <c r="B361" s="241">
        <v>352</v>
      </c>
      <c r="C361" s="242" t="s">
        <v>1572</v>
      </c>
      <c r="D361" s="156">
        <f t="shared" si="216"/>
        <v>1151.2</v>
      </c>
      <c r="E361" s="161">
        <v>991.8</v>
      </c>
      <c r="F361" s="161">
        <v>0</v>
      </c>
      <c r="G361" s="161">
        <v>0</v>
      </c>
      <c r="H361" s="161">
        <v>0</v>
      </c>
      <c r="I361" s="161">
        <v>0</v>
      </c>
      <c r="J361" s="161">
        <v>0</v>
      </c>
      <c r="K361" s="161">
        <v>159.4</v>
      </c>
      <c r="L361" s="243">
        <v>0</v>
      </c>
      <c r="M361" s="172">
        <f t="shared" si="217"/>
        <v>1151.2</v>
      </c>
      <c r="N361" s="161">
        <v>991.8</v>
      </c>
      <c r="O361" s="161">
        <v>0</v>
      </c>
      <c r="P361" s="161">
        <v>0</v>
      </c>
      <c r="Q361" s="161">
        <v>0</v>
      </c>
      <c r="R361" s="161">
        <v>0</v>
      </c>
      <c r="S361" s="161">
        <v>0</v>
      </c>
      <c r="T361" s="161">
        <v>159.4</v>
      </c>
      <c r="U361" s="243">
        <v>0</v>
      </c>
      <c r="V361" s="172">
        <f t="shared" si="218"/>
        <v>1004.1947</v>
      </c>
      <c r="W361" s="161">
        <v>844.79470000000003</v>
      </c>
      <c r="X361" s="161">
        <v>0</v>
      </c>
      <c r="Y361" s="161">
        <v>0</v>
      </c>
      <c r="Z361" s="161">
        <v>0</v>
      </c>
      <c r="AA361" s="161">
        <v>0</v>
      </c>
      <c r="AB361" s="161">
        <v>0</v>
      </c>
      <c r="AC361" s="161">
        <v>159.4</v>
      </c>
      <c r="AD361" s="243">
        <v>0</v>
      </c>
      <c r="AE361" s="156">
        <f t="shared" si="208"/>
        <v>-147.00530000000003</v>
      </c>
      <c r="AF361" s="161">
        <f t="shared" si="208"/>
        <v>-147.00529999999992</v>
      </c>
      <c r="AG361" s="161">
        <f t="shared" si="208"/>
        <v>0</v>
      </c>
      <c r="AH361" s="161">
        <f t="shared" si="208"/>
        <v>0</v>
      </c>
      <c r="AI361" s="161">
        <f t="shared" si="208"/>
        <v>0</v>
      </c>
      <c r="AJ361" s="161">
        <f t="shared" si="208"/>
        <v>0</v>
      </c>
      <c r="AK361" s="161">
        <f t="shared" si="208"/>
        <v>0</v>
      </c>
      <c r="AL361" s="161">
        <f t="shared" si="208"/>
        <v>0</v>
      </c>
      <c r="AM361" s="162">
        <f t="shared" si="208"/>
        <v>0</v>
      </c>
      <c r="AN361" s="156">
        <f t="shared" si="209"/>
        <v>87.230255385684501</v>
      </c>
      <c r="AO361" s="161">
        <f t="shared" si="209"/>
        <v>85.177929017947179</v>
      </c>
      <c r="AP361" s="161">
        <f t="shared" si="209"/>
        <v>0</v>
      </c>
      <c r="AQ361" s="161">
        <f t="shared" si="209"/>
        <v>0</v>
      </c>
      <c r="AR361" s="161">
        <f t="shared" si="209"/>
        <v>0</v>
      </c>
      <c r="AS361" s="161">
        <f t="shared" si="209"/>
        <v>0</v>
      </c>
      <c r="AT361" s="161">
        <f t="shared" si="209"/>
        <v>0</v>
      </c>
      <c r="AU361" s="161">
        <f t="shared" si="209"/>
        <v>100</v>
      </c>
      <c r="AV361" s="162">
        <f t="shared" si="209"/>
        <v>0</v>
      </c>
      <c r="AW361" s="165"/>
      <c r="AX361" s="245"/>
      <c r="AY361" s="246"/>
    </row>
    <row r="362" spans="1:51" ht="12.75" customHeight="1" x14ac:dyDescent="0.25">
      <c r="A362" s="171">
        <v>1328</v>
      </c>
      <c r="B362" s="241">
        <v>353</v>
      </c>
      <c r="C362" s="242" t="s">
        <v>1573</v>
      </c>
      <c r="D362" s="156">
        <f t="shared" si="216"/>
        <v>2193.4</v>
      </c>
      <c r="E362" s="161">
        <v>1776</v>
      </c>
      <c r="F362" s="161">
        <v>0</v>
      </c>
      <c r="G362" s="161">
        <v>0</v>
      </c>
      <c r="H362" s="161">
        <v>53.7</v>
      </c>
      <c r="I362" s="161">
        <v>0</v>
      </c>
      <c r="J362" s="161">
        <v>0</v>
      </c>
      <c r="K362" s="161">
        <v>363.7</v>
      </c>
      <c r="L362" s="243">
        <v>0</v>
      </c>
      <c r="M362" s="172">
        <f t="shared" si="217"/>
        <v>2193.4</v>
      </c>
      <c r="N362" s="161">
        <v>1776</v>
      </c>
      <c r="O362" s="161">
        <v>0</v>
      </c>
      <c r="P362" s="161">
        <v>0</v>
      </c>
      <c r="Q362" s="161">
        <v>53.7</v>
      </c>
      <c r="R362" s="161">
        <v>0</v>
      </c>
      <c r="S362" s="161">
        <v>0</v>
      </c>
      <c r="T362" s="161">
        <v>363.7</v>
      </c>
      <c r="U362" s="243">
        <v>0</v>
      </c>
      <c r="V362" s="172">
        <f t="shared" si="218"/>
        <v>1938.1817000000001</v>
      </c>
      <c r="W362" s="161">
        <v>1554.9612999999999</v>
      </c>
      <c r="X362" s="161">
        <v>0</v>
      </c>
      <c r="Y362" s="161">
        <v>0</v>
      </c>
      <c r="Z362" s="161">
        <v>19.520399999999999</v>
      </c>
      <c r="AA362" s="161">
        <v>0</v>
      </c>
      <c r="AB362" s="161">
        <v>0</v>
      </c>
      <c r="AC362" s="161">
        <v>363.7</v>
      </c>
      <c r="AD362" s="243">
        <v>0</v>
      </c>
      <c r="AE362" s="156">
        <f t="shared" si="208"/>
        <v>-255.2183</v>
      </c>
      <c r="AF362" s="161">
        <f t="shared" si="208"/>
        <v>-221.03870000000006</v>
      </c>
      <c r="AG362" s="161">
        <f t="shared" si="208"/>
        <v>0</v>
      </c>
      <c r="AH362" s="161">
        <f t="shared" si="208"/>
        <v>0</v>
      </c>
      <c r="AI362" s="161">
        <f t="shared" si="208"/>
        <v>-34.179600000000008</v>
      </c>
      <c r="AJ362" s="161">
        <f t="shared" si="208"/>
        <v>0</v>
      </c>
      <c r="AK362" s="161">
        <f t="shared" si="208"/>
        <v>0</v>
      </c>
      <c r="AL362" s="161">
        <f t="shared" si="208"/>
        <v>0</v>
      </c>
      <c r="AM362" s="162">
        <f t="shared" si="208"/>
        <v>0</v>
      </c>
      <c r="AN362" s="156">
        <f t="shared" si="209"/>
        <v>88.364260964712315</v>
      </c>
      <c r="AO362" s="161">
        <f t="shared" si="209"/>
        <v>87.554127252252243</v>
      </c>
      <c r="AP362" s="161">
        <f t="shared" si="209"/>
        <v>0</v>
      </c>
      <c r="AQ362" s="161">
        <f t="shared" si="209"/>
        <v>0</v>
      </c>
      <c r="AR362" s="161">
        <f t="shared" si="209"/>
        <v>36.350837988826811</v>
      </c>
      <c r="AS362" s="161">
        <f t="shared" si="209"/>
        <v>0</v>
      </c>
      <c r="AT362" s="161">
        <f t="shared" si="209"/>
        <v>0</v>
      </c>
      <c r="AU362" s="161">
        <f t="shared" si="209"/>
        <v>100</v>
      </c>
      <c r="AV362" s="162">
        <f t="shared" si="209"/>
        <v>0</v>
      </c>
      <c r="AW362" s="165"/>
      <c r="AX362" s="245"/>
      <c r="AY362" s="246"/>
    </row>
    <row r="363" spans="1:51" ht="12.75" customHeight="1" x14ac:dyDescent="0.25">
      <c r="A363" s="171">
        <v>1329</v>
      </c>
      <c r="B363" s="241">
        <v>354</v>
      </c>
      <c r="C363" s="242" t="s">
        <v>1574</v>
      </c>
      <c r="D363" s="156">
        <f t="shared" si="216"/>
        <v>4220.2</v>
      </c>
      <c r="E363" s="161">
        <v>3729.6</v>
      </c>
      <c r="F363" s="161">
        <v>0</v>
      </c>
      <c r="G363" s="161">
        <v>0</v>
      </c>
      <c r="H363" s="161">
        <v>64.400000000000006</v>
      </c>
      <c r="I363" s="161">
        <v>0</v>
      </c>
      <c r="J363" s="161">
        <v>100</v>
      </c>
      <c r="K363" s="161">
        <v>326.2</v>
      </c>
      <c r="L363" s="243">
        <v>0</v>
      </c>
      <c r="M363" s="172">
        <f t="shared" si="217"/>
        <v>4220.2</v>
      </c>
      <c r="N363" s="161">
        <v>3729.6</v>
      </c>
      <c r="O363" s="161">
        <v>0</v>
      </c>
      <c r="P363" s="161">
        <v>0</v>
      </c>
      <c r="Q363" s="161">
        <v>64.400000000000006</v>
      </c>
      <c r="R363" s="161">
        <v>0</v>
      </c>
      <c r="S363" s="161">
        <v>100</v>
      </c>
      <c r="T363" s="161">
        <v>326.2</v>
      </c>
      <c r="U363" s="243">
        <v>0</v>
      </c>
      <c r="V363" s="172">
        <f t="shared" si="218"/>
        <v>3941.9794999999999</v>
      </c>
      <c r="W363" s="161">
        <v>3456.8825999999999</v>
      </c>
      <c r="X363" s="161">
        <v>0</v>
      </c>
      <c r="Y363" s="161">
        <v>0</v>
      </c>
      <c r="Z363" s="161">
        <v>59.174599999999998</v>
      </c>
      <c r="AA363" s="161">
        <v>0</v>
      </c>
      <c r="AB363" s="161">
        <v>99.96</v>
      </c>
      <c r="AC363" s="161">
        <v>325.96230000000003</v>
      </c>
      <c r="AD363" s="243">
        <v>0</v>
      </c>
      <c r="AE363" s="156">
        <f t="shared" si="208"/>
        <v>-278.2204999999999</v>
      </c>
      <c r="AF363" s="161">
        <f t="shared" si="208"/>
        <v>-272.7174</v>
      </c>
      <c r="AG363" s="161">
        <f t="shared" si="208"/>
        <v>0</v>
      </c>
      <c r="AH363" s="161">
        <f t="shared" si="208"/>
        <v>0</v>
      </c>
      <c r="AI363" s="161">
        <f t="shared" si="208"/>
        <v>-5.2254000000000076</v>
      </c>
      <c r="AJ363" s="161">
        <f t="shared" si="208"/>
        <v>0</v>
      </c>
      <c r="AK363" s="161">
        <f t="shared" si="208"/>
        <v>-4.0000000000006253E-2</v>
      </c>
      <c r="AL363" s="161">
        <f t="shared" si="208"/>
        <v>-0.23769999999996116</v>
      </c>
      <c r="AM363" s="162">
        <f t="shared" si="208"/>
        <v>0</v>
      </c>
      <c r="AN363" s="156">
        <f t="shared" si="209"/>
        <v>93.40740960144069</v>
      </c>
      <c r="AO363" s="161">
        <f t="shared" si="209"/>
        <v>92.687757400257397</v>
      </c>
      <c r="AP363" s="161">
        <f t="shared" si="209"/>
        <v>0</v>
      </c>
      <c r="AQ363" s="161">
        <f t="shared" si="209"/>
        <v>0</v>
      </c>
      <c r="AR363" s="161">
        <f t="shared" si="209"/>
        <v>91.886024844720481</v>
      </c>
      <c r="AS363" s="161">
        <f t="shared" si="209"/>
        <v>0</v>
      </c>
      <c r="AT363" s="161">
        <f t="shared" si="209"/>
        <v>99.96</v>
      </c>
      <c r="AU363" s="161">
        <f t="shared" si="209"/>
        <v>99.927130594727174</v>
      </c>
      <c r="AV363" s="162">
        <f t="shared" si="209"/>
        <v>0</v>
      </c>
      <c r="AW363" s="165"/>
      <c r="AX363" s="245"/>
      <c r="AY363" s="246"/>
    </row>
    <row r="364" spans="1:51" ht="12.75" customHeight="1" x14ac:dyDescent="0.25">
      <c r="A364" s="171">
        <v>1331</v>
      </c>
      <c r="B364" s="241">
        <v>356</v>
      </c>
      <c r="C364" s="242" t="s">
        <v>1575</v>
      </c>
      <c r="D364" s="156">
        <f t="shared" si="216"/>
        <v>927.5</v>
      </c>
      <c r="E364" s="161">
        <v>843.7</v>
      </c>
      <c r="F364" s="161">
        <v>0</v>
      </c>
      <c r="G364" s="161">
        <v>0</v>
      </c>
      <c r="H364" s="161">
        <v>0</v>
      </c>
      <c r="I364" s="161">
        <v>0</v>
      </c>
      <c r="J364" s="161">
        <v>0</v>
      </c>
      <c r="K364" s="161">
        <v>83.8</v>
      </c>
      <c r="L364" s="243">
        <v>0</v>
      </c>
      <c r="M364" s="172">
        <f t="shared" si="217"/>
        <v>927.5</v>
      </c>
      <c r="N364" s="161">
        <v>843.7</v>
      </c>
      <c r="O364" s="161">
        <v>0</v>
      </c>
      <c r="P364" s="161">
        <v>0</v>
      </c>
      <c r="Q364" s="161">
        <v>0</v>
      </c>
      <c r="R364" s="161">
        <v>0</v>
      </c>
      <c r="S364" s="161">
        <v>0</v>
      </c>
      <c r="T364" s="161">
        <v>83.8</v>
      </c>
      <c r="U364" s="243">
        <v>0</v>
      </c>
      <c r="V364" s="172">
        <f t="shared" si="218"/>
        <v>869.54849999999999</v>
      </c>
      <c r="W364" s="161">
        <v>786.73270000000002</v>
      </c>
      <c r="X364" s="161">
        <v>0</v>
      </c>
      <c r="Y364" s="161">
        <v>0</v>
      </c>
      <c r="Z364" s="161">
        <v>0</v>
      </c>
      <c r="AA364" s="161">
        <v>0</v>
      </c>
      <c r="AB364" s="161">
        <v>0</v>
      </c>
      <c r="AC364" s="161">
        <v>82.815799999999996</v>
      </c>
      <c r="AD364" s="243">
        <v>0</v>
      </c>
      <c r="AE364" s="156">
        <f t="shared" si="208"/>
        <v>-57.95150000000001</v>
      </c>
      <c r="AF364" s="161">
        <f t="shared" si="208"/>
        <v>-56.967300000000023</v>
      </c>
      <c r="AG364" s="161">
        <f t="shared" si="208"/>
        <v>0</v>
      </c>
      <c r="AH364" s="161">
        <f t="shared" si="208"/>
        <v>0</v>
      </c>
      <c r="AI364" s="161">
        <f t="shared" si="208"/>
        <v>0</v>
      </c>
      <c r="AJ364" s="161">
        <f t="shared" si="208"/>
        <v>0</v>
      </c>
      <c r="AK364" s="161">
        <f t="shared" si="208"/>
        <v>0</v>
      </c>
      <c r="AL364" s="161">
        <f t="shared" si="208"/>
        <v>-0.9842000000000013</v>
      </c>
      <c r="AM364" s="162">
        <f t="shared" si="208"/>
        <v>0</v>
      </c>
      <c r="AN364" s="156">
        <f t="shared" si="209"/>
        <v>93.751859838274925</v>
      </c>
      <c r="AO364" s="161">
        <f t="shared" si="209"/>
        <v>93.247919876733434</v>
      </c>
      <c r="AP364" s="161">
        <f t="shared" si="209"/>
        <v>0</v>
      </c>
      <c r="AQ364" s="161">
        <f t="shared" si="209"/>
        <v>0</v>
      </c>
      <c r="AR364" s="161">
        <f t="shared" si="209"/>
        <v>0</v>
      </c>
      <c r="AS364" s="161">
        <f t="shared" si="209"/>
        <v>0</v>
      </c>
      <c r="AT364" s="161">
        <f t="shared" si="209"/>
        <v>0</v>
      </c>
      <c r="AU364" s="161">
        <f t="shared" si="209"/>
        <v>98.825536992840085</v>
      </c>
      <c r="AV364" s="162">
        <f t="shared" si="209"/>
        <v>0</v>
      </c>
      <c r="AW364" s="165"/>
      <c r="AX364" s="245"/>
      <c r="AY364" s="246"/>
    </row>
    <row r="365" spans="1:51" ht="12.75" customHeight="1" x14ac:dyDescent="0.25">
      <c r="A365" s="171">
        <v>1332</v>
      </c>
      <c r="B365" s="241">
        <v>357</v>
      </c>
      <c r="C365" s="242" t="s">
        <v>1576</v>
      </c>
      <c r="D365" s="156">
        <f t="shared" si="216"/>
        <v>9149</v>
      </c>
      <c r="E365" s="161">
        <v>8268.1</v>
      </c>
      <c r="F365" s="161">
        <v>0</v>
      </c>
      <c r="G365" s="161">
        <v>0</v>
      </c>
      <c r="H365" s="161">
        <v>0</v>
      </c>
      <c r="I365" s="161">
        <v>0</v>
      </c>
      <c r="J365" s="161">
        <v>0</v>
      </c>
      <c r="K365" s="161">
        <v>880.9</v>
      </c>
      <c r="L365" s="243">
        <v>0</v>
      </c>
      <c r="M365" s="172">
        <f t="shared" si="217"/>
        <v>9149</v>
      </c>
      <c r="N365" s="161">
        <v>8268.1</v>
      </c>
      <c r="O365" s="161">
        <v>0</v>
      </c>
      <c r="P365" s="161">
        <v>0</v>
      </c>
      <c r="Q365" s="161">
        <v>0</v>
      </c>
      <c r="R365" s="161">
        <v>0</v>
      </c>
      <c r="S365" s="161">
        <v>0</v>
      </c>
      <c r="T365" s="161">
        <v>880.9</v>
      </c>
      <c r="U365" s="243">
        <v>0</v>
      </c>
      <c r="V365" s="172">
        <f t="shared" si="218"/>
        <v>9141.3575000000001</v>
      </c>
      <c r="W365" s="161">
        <v>8260.4575000000004</v>
      </c>
      <c r="X365" s="161">
        <v>0</v>
      </c>
      <c r="Y365" s="161">
        <v>0</v>
      </c>
      <c r="Z365" s="161">
        <v>0</v>
      </c>
      <c r="AA365" s="161">
        <v>0</v>
      </c>
      <c r="AB365" s="161">
        <v>0</v>
      </c>
      <c r="AC365" s="161">
        <v>880.9</v>
      </c>
      <c r="AD365" s="243">
        <v>0</v>
      </c>
      <c r="AE365" s="156">
        <f t="shared" si="208"/>
        <v>-7.6424999999999272</v>
      </c>
      <c r="AF365" s="161">
        <f t="shared" si="208"/>
        <v>-7.6424999999999272</v>
      </c>
      <c r="AG365" s="161">
        <f t="shared" si="208"/>
        <v>0</v>
      </c>
      <c r="AH365" s="161">
        <f t="shared" si="208"/>
        <v>0</v>
      </c>
      <c r="AI365" s="161">
        <f t="shared" si="208"/>
        <v>0</v>
      </c>
      <c r="AJ365" s="161">
        <f t="shared" si="208"/>
        <v>0</v>
      </c>
      <c r="AK365" s="161">
        <f t="shared" si="208"/>
        <v>0</v>
      </c>
      <c r="AL365" s="161">
        <f t="shared" si="208"/>
        <v>0</v>
      </c>
      <c r="AM365" s="162">
        <f t="shared" si="208"/>
        <v>0</v>
      </c>
      <c r="AN365" s="156">
        <f t="shared" si="209"/>
        <v>99.916466280467802</v>
      </c>
      <c r="AO365" s="161">
        <f t="shared" si="209"/>
        <v>99.907566430014157</v>
      </c>
      <c r="AP365" s="161">
        <f t="shared" si="209"/>
        <v>0</v>
      </c>
      <c r="AQ365" s="161">
        <f t="shared" si="209"/>
        <v>0</v>
      </c>
      <c r="AR365" s="161">
        <f t="shared" si="209"/>
        <v>0</v>
      </c>
      <c r="AS365" s="161">
        <f t="shared" si="209"/>
        <v>0</v>
      </c>
      <c r="AT365" s="161">
        <f t="shared" si="209"/>
        <v>0</v>
      </c>
      <c r="AU365" s="161">
        <f t="shared" si="209"/>
        <v>100</v>
      </c>
      <c r="AV365" s="162">
        <f t="shared" si="209"/>
        <v>0</v>
      </c>
      <c r="AW365" s="165"/>
      <c r="AX365" s="245"/>
      <c r="AY365" s="246"/>
    </row>
    <row r="366" spans="1:51" ht="12.75" customHeight="1" x14ac:dyDescent="0.25">
      <c r="A366" s="171">
        <v>1333</v>
      </c>
      <c r="B366" s="241">
        <v>358</v>
      </c>
      <c r="C366" s="242" t="s">
        <v>1577</v>
      </c>
      <c r="D366" s="156">
        <f t="shared" si="216"/>
        <v>1130.4000000000001</v>
      </c>
      <c r="E366" s="161">
        <v>1029.2</v>
      </c>
      <c r="F366" s="161">
        <v>0</v>
      </c>
      <c r="G366" s="161">
        <v>0</v>
      </c>
      <c r="H366" s="161">
        <v>0</v>
      </c>
      <c r="I366" s="161">
        <v>0</v>
      </c>
      <c r="J366" s="161">
        <v>0</v>
      </c>
      <c r="K366" s="161">
        <v>101.2</v>
      </c>
      <c r="L366" s="243">
        <v>0</v>
      </c>
      <c r="M366" s="172">
        <f t="shared" si="217"/>
        <v>1130.4000000000001</v>
      </c>
      <c r="N366" s="161">
        <v>1029.2</v>
      </c>
      <c r="O366" s="161">
        <v>0</v>
      </c>
      <c r="P366" s="161">
        <v>0</v>
      </c>
      <c r="Q366" s="161">
        <v>0</v>
      </c>
      <c r="R366" s="161">
        <v>0</v>
      </c>
      <c r="S366" s="161">
        <v>0</v>
      </c>
      <c r="T366" s="161">
        <v>101.2</v>
      </c>
      <c r="U366" s="243">
        <v>0</v>
      </c>
      <c r="V366" s="172">
        <f t="shared" si="218"/>
        <v>1125.2492</v>
      </c>
      <c r="W366" s="161">
        <v>1029.2</v>
      </c>
      <c r="X366" s="161">
        <v>0</v>
      </c>
      <c r="Y366" s="161">
        <v>0</v>
      </c>
      <c r="Z366" s="161">
        <v>0</v>
      </c>
      <c r="AA366" s="161">
        <v>0</v>
      </c>
      <c r="AB366" s="161">
        <v>0</v>
      </c>
      <c r="AC366" s="161">
        <v>96.049199999999999</v>
      </c>
      <c r="AD366" s="243">
        <v>0</v>
      </c>
      <c r="AE366" s="156">
        <f t="shared" si="208"/>
        <v>-5.1508000000001175</v>
      </c>
      <c r="AF366" s="161">
        <f t="shared" si="208"/>
        <v>0</v>
      </c>
      <c r="AG366" s="161">
        <f t="shared" si="208"/>
        <v>0</v>
      </c>
      <c r="AH366" s="161">
        <f t="shared" si="208"/>
        <v>0</v>
      </c>
      <c r="AI366" s="161">
        <f t="shared" si="208"/>
        <v>0</v>
      </c>
      <c r="AJ366" s="161">
        <f t="shared" si="208"/>
        <v>0</v>
      </c>
      <c r="AK366" s="161">
        <f t="shared" si="208"/>
        <v>0</v>
      </c>
      <c r="AL366" s="161">
        <f t="shared" si="208"/>
        <v>-5.1508000000000038</v>
      </c>
      <c r="AM366" s="162">
        <f t="shared" si="208"/>
        <v>0</v>
      </c>
      <c r="AN366" s="156">
        <f t="shared" si="209"/>
        <v>99.544338287331911</v>
      </c>
      <c r="AO366" s="161">
        <f t="shared" si="209"/>
        <v>100</v>
      </c>
      <c r="AP366" s="161">
        <f t="shared" si="209"/>
        <v>0</v>
      </c>
      <c r="AQ366" s="161">
        <f t="shared" si="209"/>
        <v>0</v>
      </c>
      <c r="AR366" s="161">
        <f t="shared" si="209"/>
        <v>0</v>
      </c>
      <c r="AS366" s="161">
        <f t="shared" si="209"/>
        <v>0</v>
      </c>
      <c r="AT366" s="161">
        <f t="shared" si="209"/>
        <v>0</v>
      </c>
      <c r="AU366" s="161">
        <f t="shared" si="209"/>
        <v>94.9102766798419</v>
      </c>
      <c r="AV366" s="162">
        <f t="shared" si="209"/>
        <v>0</v>
      </c>
      <c r="AW366" s="165"/>
      <c r="AX366" s="245"/>
      <c r="AY366" s="246"/>
    </row>
    <row r="367" spans="1:51" ht="12.75" customHeight="1" x14ac:dyDescent="0.25">
      <c r="A367" s="171">
        <v>1334</v>
      </c>
      <c r="B367" s="241">
        <v>359</v>
      </c>
      <c r="C367" s="242" t="s">
        <v>1578</v>
      </c>
      <c r="D367" s="156">
        <f t="shared" si="216"/>
        <v>1707.3999999999999</v>
      </c>
      <c r="E367" s="161">
        <v>1464.6</v>
      </c>
      <c r="F367" s="161">
        <v>0</v>
      </c>
      <c r="G367" s="161">
        <v>0</v>
      </c>
      <c r="H367" s="161">
        <v>0</v>
      </c>
      <c r="I367" s="161">
        <v>0</v>
      </c>
      <c r="J367" s="161">
        <v>125</v>
      </c>
      <c r="K367" s="161">
        <v>117.8</v>
      </c>
      <c r="L367" s="243">
        <v>0</v>
      </c>
      <c r="M367" s="172">
        <f t="shared" si="217"/>
        <v>1707.3999999999999</v>
      </c>
      <c r="N367" s="161">
        <v>1464.6</v>
      </c>
      <c r="O367" s="161">
        <v>0</v>
      </c>
      <c r="P367" s="161">
        <v>0</v>
      </c>
      <c r="Q367" s="161">
        <v>0</v>
      </c>
      <c r="R367" s="161">
        <v>0</v>
      </c>
      <c r="S367" s="161">
        <v>125</v>
      </c>
      <c r="T367" s="161">
        <v>117.8</v>
      </c>
      <c r="U367" s="243">
        <v>0</v>
      </c>
      <c r="V367" s="172">
        <f t="shared" si="218"/>
        <v>1671.9779000000001</v>
      </c>
      <c r="W367" s="161">
        <v>1434.5513000000001</v>
      </c>
      <c r="X367" s="161">
        <v>0</v>
      </c>
      <c r="Y367" s="161">
        <v>0</v>
      </c>
      <c r="Z367" s="161">
        <v>0</v>
      </c>
      <c r="AA367" s="161">
        <v>0</v>
      </c>
      <c r="AB367" s="161">
        <v>119.6266</v>
      </c>
      <c r="AC367" s="161">
        <v>117.8</v>
      </c>
      <c r="AD367" s="243">
        <v>0</v>
      </c>
      <c r="AE367" s="156">
        <f t="shared" si="208"/>
        <v>-35.422099999999773</v>
      </c>
      <c r="AF367" s="161">
        <f t="shared" si="208"/>
        <v>-30.048699999999826</v>
      </c>
      <c r="AG367" s="161">
        <f t="shared" si="208"/>
        <v>0</v>
      </c>
      <c r="AH367" s="161">
        <f t="shared" si="208"/>
        <v>0</v>
      </c>
      <c r="AI367" s="161">
        <f t="shared" si="208"/>
        <v>0</v>
      </c>
      <c r="AJ367" s="161">
        <f t="shared" si="208"/>
        <v>0</v>
      </c>
      <c r="AK367" s="161">
        <f t="shared" si="208"/>
        <v>-5.3734000000000037</v>
      </c>
      <c r="AL367" s="161">
        <f t="shared" si="208"/>
        <v>0</v>
      </c>
      <c r="AM367" s="162">
        <f t="shared" si="208"/>
        <v>0</v>
      </c>
      <c r="AN367" s="156">
        <f t="shared" si="209"/>
        <v>97.925377767365589</v>
      </c>
      <c r="AO367" s="161">
        <f t="shared" si="209"/>
        <v>97.94833401611362</v>
      </c>
      <c r="AP367" s="161">
        <f t="shared" si="209"/>
        <v>0</v>
      </c>
      <c r="AQ367" s="161">
        <f t="shared" si="209"/>
        <v>0</v>
      </c>
      <c r="AR367" s="161">
        <f t="shared" si="209"/>
        <v>0</v>
      </c>
      <c r="AS367" s="161">
        <f t="shared" si="209"/>
        <v>0</v>
      </c>
      <c r="AT367" s="161">
        <f t="shared" si="209"/>
        <v>95.701279999999997</v>
      </c>
      <c r="AU367" s="161">
        <f t="shared" si="209"/>
        <v>100</v>
      </c>
      <c r="AV367" s="162">
        <f t="shared" si="209"/>
        <v>0</v>
      </c>
      <c r="AW367" s="165"/>
      <c r="AX367" s="245"/>
      <c r="AY367" s="246"/>
    </row>
    <row r="368" spans="1:51" ht="12.75" customHeight="1" x14ac:dyDescent="0.25">
      <c r="A368" s="171">
        <v>1335</v>
      </c>
      <c r="B368" s="241">
        <v>360</v>
      </c>
      <c r="C368" s="242" t="s">
        <v>1579</v>
      </c>
      <c r="D368" s="156">
        <f t="shared" si="216"/>
        <v>1480.1000000000001</v>
      </c>
      <c r="E368" s="161">
        <v>972.9</v>
      </c>
      <c r="F368" s="161">
        <v>0</v>
      </c>
      <c r="G368" s="161">
        <v>0</v>
      </c>
      <c r="H368" s="161">
        <v>0</v>
      </c>
      <c r="I368" s="161">
        <v>0</v>
      </c>
      <c r="J368" s="161">
        <v>300</v>
      </c>
      <c r="K368" s="161">
        <v>207.2</v>
      </c>
      <c r="L368" s="243">
        <v>0</v>
      </c>
      <c r="M368" s="172">
        <f t="shared" si="217"/>
        <v>1510.1000000000001</v>
      </c>
      <c r="N368" s="161">
        <v>1002.9</v>
      </c>
      <c r="O368" s="161">
        <v>0</v>
      </c>
      <c r="P368" s="161">
        <v>0</v>
      </c>
      <c r="Q368" s="161">
        <v>0</v>
      </c>
      <c r="R368" s="161">
        <v>0</v>
      </c>
      <c r="S368" s="161">
        <v>300</v>
      </c>
      <c r="T368" s="161">
        <v>207.2</v>
      </c>
      <c r="U368" s="243">
        <v>0</v>
      </c>
      <c r="V368" s="172">
        <f t="shared" si="218"/>
        <v>1508.8988999999999</v>
      </c>
      <c r="W368" s="161">
        <v>1001.6998</v>
      </c>
      <c r="X368" s="161">
        <v>0</v>
      </c>
      <c r="Y368" s="161">
        <v>0</v>
      </c>
      <c r="Z368" s="161">
        <v>0</v>
      </c>
      <c r="AA368" s="161">
        <v>0</v>
      </c>
      <c r="AB368" s="161">
        <v>300</v>
      </c>
      <c r="AC368" s="161">
        <v>207.19909999999999</v>
      </c>
      <c r="AD368" s="243">
        <v>0</v>
      </c>
      <c r="AE368" s="156">
        <f t="shared" si="208"/>
        <v>-1.2011000000002241</v>
      </c>
      <c r="AF368" s="161">
        <f t="shared" si="208"/>
        <v>-1.2001999999999953</v>
      </c>
      <c r="AG368" s="161">
        <f t="shared" si="208"/>
        <v>0</v>
      </c>
      <c r="AH368" s="161">
        <f t="shared" si="208"/>
        <v>0</v>
      </c>
      <c r="AI368" s="161">
        <f t="shared" si="208"/>
        <v>0</v>
      </c>
      <c r="AJ368" s="161">
        <f t="shared" si="208"/>
        <v>0</v>
      </c>
      <c r="AK368" s="161">
        <f t="shared" si="208"/>
        <v>0</v>
      </c>
      <c r="AL368" s="161">
        <f t="shared" si="208"/>
        <v>-9.0000000000145519E-4</v>
      </c>
      <c r="AM368" s="162">
        <f t="shared" si="208"/>
        <v>0</v>
      </c>
      <c r="AN368" s="156">
        <f t="shared" si="209"/>
        <v>99.920462221044943</v>
      </c>
      <c r="AO368" s="161">
        <f t="shared" si="209"/>
        <v>99.880327051550495</v>
      </c>
      <c r="AP368" s="161">
        <f t="shared" si="209"/>
        <v>0</v>
      </c>
      <c r="AQ368" s="161">
        <f t="shared" si="209"/>
        <v>0</v>
      </c>
      <c r="AR368" s="161">
        <f t="shared" si="209"/>
        <v>0</v>
      </c>
      <c r="AS368" s="161">
        <f t="shared" si="209"/>
        <v>0</v>
      </c>
      <c r="AT368" s="161">
        <f t="shared" si="209"/>
        <v>100</v>
      </c>
      <c r="AU368" s="161">
        <f t="shared" si="209"/>
        <v>99.999565637065629</v>
      </c>
      <c r="AV368" s="162">
        <f t="shared" si="209"/>
        <v>0</v>
      </c>
      <c r="AW368" s="165"/>
      <c r="AX368" s="245"/>
      <c r="AY368" s="246"/>
    </row>
    <row r="369" spans="1:51" ht="12.75" customHeight="1" x14ac:dyDescent="0.25">
      <c r="A369" s="171">
        <v>1336</v>
      </c>
      <c r="B369" s="241">
        <v>361</v>
      </c>
      <c r="C369" s="242" t="s">
        <v>1580</v>
      </c>
      <c r="D369" s="156">
        <f t="shared" si="216"/>
        <v>1156.0999999999999</v>
      </c>
      <c r="E369" s="161">
        <v>980.9</v>
      </c>
      <c r="F369" s="161">
        <v>0</v>
      </c>
      <c r="G369" s="161">
        <v>0</v>
      </c>
      <c r="H369" s="161">
        <v>0</v>
      </c>
      <c r="I369" s="161">
        <v>0</v>
      </c>
      <c r="J369" s="161">
        <v>0</v>
      </c>
      <c r="K369" s="161">
        <v>175.2</v>
      </c>
      <c r="L369" s="243">
        <v>0</v>
      </c>
      <c r="M369" s="172">
        <f t="shared" si="217"/>
        <v>1156.0999999999999</v>
      </c>
      <c r="N369" s="161">
        <v>980.9</v>
      </c>
      <c r="O369" s="161">
        <v>0</v>
      </c>
      <c r="P369" s="161">
        <v>0</v>
      </c>
      <c r="Q369" s="161">
        <v>0</v>
      </c>
      <c r="R369" s="161">
        <v>0</v>
      </c>
      <c r="S369" s="161">
        <v>0</v>
      </c>
      <c r="T369" s="161">
        <v>175.2</v>
      </c>
      <c r="U369" s="243">
        <v>0</v>
      </c>
      <c r="V369" s="172">
        <f t="shared" si="218"/>
        <v>1155.9877000000001</v>
      </c>
      <c r="W369" s="161">
        <v>980.86</v>
      </c>
      <c r="X369" s="161">
        <v>0</v>
      </c>
      <c r="Y369" s="161">
        <v>0</v>
      </c>
      <c r="Z369" s="161">
        <v>0</v>
      </c>
      <c r="AA369" s="161">
        <v>0</v>
      </c>
      <c r="AB369" s="161">
        <v>0</v>
      </c>
      <c r="AC369" s="161">
        <v>175.1277</v>
      </c>
      <c r="AD369" s="243">
        <v>0</v>
      </c>
      <c r="AE369" s="156">
        <f t="shared" si="208"/>
        <v>-0.11229999999977736</v>
      </c>
      <c r="AF369" s="161">
        <f t="shared" si="208"/>
        <v>-3.999999999996362E-2</v>
      </c>
      <c r="AG369" s="161">
        <f t="shared" si="208"/>
        <v>0</v>
      </c>
      <c r="AH369" s="161">
        <f t="shared" si="208"/>
        <v>0</v>
      </c>
      <c r="AI369" s="161">
        <f t="shared" si="208"/>
        <v>0</v>
      </c>
      <c r="AJ369" s="161">
        <f t="shared" si="208"/>
        <v>0</v>
      </c>
      <c r="AK369" s="161">
        <f t="shared" si="208"/>
        <v>0</v>
      </c>
      <c r="AL369" s="161">
        <f t="shared" si="208"/>
        <v>-7.2299999999984266E-2</v>
      </c>
      <c r="AM369" s="162">
        <f t="shared" si="208"/>
        <v>0</v>
      </c>
      <c r="AN369" s="156">
        <f t="shared" si="209"/>
        <v>99.990286307412873</v>
      </c>
      <c r="AO369" s="161">
        <f t="shared" si="209"/>
        <v>99.995922112345809</v>
      </c>
      <c r="AP369" s="161">
        <f t="shared" si="209"/>
        <v>0</v>
      </c>
      <c r="AQ369" s="161">
        <f t="shared" si="209"/>
        <v>0</v>
      </c>
      <c r="AR369" s="161">
        <f t="shared" si="209"/>
        <v>0</v>
      </c>
      <c r="AS369" s="161">
        <f t="shared" si="209"/>
        <v>0</v>
      </c>
      <c r="AT369" s="161">
        <f t="shared" si="209"/>
        <v>0</v>
      </c>
      <c r="AU369" s="161">
        <f t="shared" si="209"/>
        <v>99.958732876712347</v>
      </c>
      <c r="AV369" s="162">
        <f t="shared" si="209"/>
        <v>0</v>
      </c>
      <c r="AW369" s="165"/>
      <c r="AX369" s="245"/>
      <c r="AY369" s="246"/>
    </row>
    <row r="370" spans="1:51" ht="12.75" customHeight="1" x14ac:dyDescent="0.25">
      <c r="A370" s="171">
        <v>1337</v>
      </c>
      <c r="B370" s="241">
        <v>362</v>
      </c>
      <c r="C370" s="242" t="s">
        <v>1581</v>
      </c>
      <c r="D370" s="156">
        <f t="shared" si="216"/>
        <v>947.8</v>
      </c>
      <c r="E370" s="161">
        <v>853.9</v>
      </c>
      <c r="F370" s="161">
        <v>0</v>
      </c>
      <c r="G370" s="161">
        <v>0</v>
      </c>
      <c r="H370" s="161">
        <v>0</v>
      </c>
      <c r="I370" s="161">
        <v>0</v>
      </c>
      <c r="J370" s="161">
        <v>0</v>
      </c>
      <c r="K370" s="161">
        <v>93.9</v>
      </c>
      <c r="L370" s="243">
        <v>0</v>
      </c>
      <c r="M370" s="172">
        <f t="shared" si="217"/>
        <v>947.8</v>
      </c>
      <c r="N370" s="161">
        <v>853.9</v>
      </c>
      <c r="O370" s="161">
        <v>0</v>
      </c>
      <c r="P370" s="161">
        <v>0</v>
      </c>
      <c r="Q370" s="161">
        <v>0</v>
      </c>
      <c r="R370" s="161">
        <v>0</v>
      </c>
      <c r="S370" s="161">
        <v>0</v>
      </c>
      <c r="T370" s="161">
        <v>93.9</v>
      </c>
      <c r="U370" s="243">
        <v>0</v>
      </c>
      <c r="V370" s="172">
        <f t="shared" si="218"/>
        <v>880.20439999999996</v>
      </c>
      <c r="W370" s="161">
        <v>786.30629999999996</v>
      </c>
      <c r="X370" s="161">
        <v>0</v>
      </c>
      <c r="Y370" s="161">
        <v>0</v>
      </c>
      <c r="Z370" s="161">
        <v>0</v>
      </c>
      <c r="AA370" s="161">
        <v>0</v>
      </c>
      <c r="AB370" s="161">
        <v>0</v>
      </c>
      <c r="AC370" s="161">
        <v>93.898099999999999</v>
      </c>
      <c r="AD370" s="243">
        <v>0</v>
      </c>
      <c r="AE370" s="156">
        <f t="shared" si="208"/>
        <v>-67.59559999999999</v>
      </c>
      <c r="AF370" s="161">
        <f t="shared" si="208"/>
        <v>-67.593700000000013</v>
      </c>
      <c r="AG370" s="161">
        <f t="shared" si="208"/>
        <v>0</v>
      </c>
      <c r="AH370" s="161">
        <f t="shared" si="208"/>
        <v>0</v>
      </c>
      <c r="AI370" s="161">
        <f t="shared" si="208"/>
        <v>0</v>
      </c>
      <c r="AJ370" s="161">
        <f t="shared" si="208"/>
        <v>0</v>
      </c>
      <c r="AK370" s="161">
        <f t="shared" si="208"/>
        <v>0</v>
      </c>
      <c r="AL370" s="161">
        <f t="shared" si="208"/>
        <v>-1.90000000000623E-3</v>
      </c>
      <c r="AM370" s="162">
        <f t="shared" si="208"/>
        <v>0</v>
      </c>
      <c r="AN370" s="156">
        <f t="shared" si="209"/>
        <v>92.868157839206589</v>
      </c>
      <c r="AO370" s="161">
        <f t="shared" si="209"/>
        <v>92.084119920365382</v>
      </c>
      <c r="AP370" s="161">
        <f t="shared" si="209"/>
        <v>0</v>
      </c>
      <c r="AQ370" s="161">
        <f t="shared" si="209"/>
        <v>0</v>
      </c>
      <c r="AR370" s="161">
        <f t="shared" si="209"/>
        <v>0</v>
      </c>
      <c r="AS370" s="161">
        <f t="shared" si="209"/>
        <v>0</v>
      </c>
      <c r="AT370" s="161">
        <f t="shared" si="209"/>
        <v>0</v>
      </c>
      <c r="AU370" s="161">
        <f t="shared" si="209"/>
        <v>99.997976570820015</v>
      </c>
      <c r="AV370" s="162">
        <f t="shared" si="209"/>
        <v>0</v>
      </c>
      <c r="AW370" s="165"/>
      <c r="AX370" s="245"/>
      <c r="AY370" s="246"/>
    </row>
    <row r="371" spans="1:51" ht="12.75" customHeight="1" x14ac:dyDescent="0.25">
      <c r="A371" s="171">
        <v>1338</v>
      </c>
      <c r="B371" s="241">
        <v>363</v>
      </c>
      <c r="C371" s="242" t="s">
        <v>1582</v>
      </c>
      <c r="D371" s="156">
        <f t="shared" si="216"/>
        <v>4694.2999999999993</v>
      </c>
      <c r="E371" s="161">
        <v>4185.8999999999996</v>
      </c>
      <c r="F371" s="161">
        <v>0</v>
      </c>
      <c r="G371" s="161">
        <v>0</v>
      </c>
      <c r="H371" s="161">
        <v>0</v>
      </c>
      <c r="I371" s="161">
        <v>0</v>
      </c>
      <c r="J371" s="161">
        <v>0</v>
      </c>
      <c r="K371" s="161">
        <v>508.4</v>
      </c>
      <c r="L371" s="243">
        <v>0</v>
      </c>
      <c r="M371" s="172">
        <f t="shared" si="217"/>
        <v>4694.2999999999993</v>
      </c>
      <c r="N371" s="161">
        <v>4185.8999999999996</v>
      </c>
      <c r="O371" s="161">
        <v>0</v>
      </c>
      <c r="P371" s="161">
        <v>0</v>
      </c>
      <c r="Q371" s="161">
        <v>0</v>
      </c>
      <c r="R371" s="161">
        <v>0</v>
      </c>
      <c r="S371" s="161">
        <v>0</v>
      </c>
      <c r="T371" s="161">
        <v>508.4</v>
      </c>
      <c r="U371" s="243">
        <v>0</v>
      </c>
      <c r="V371" s="172">
        <f t="shared" si="218"/>
        <v>4292.6758</v>
      </c>
      <c r="W371" s="161">
        <v>3784.2757999999999</v>
      </c>
      <c r="X371" s="161">
        <v>0</v>
      </c>
      <c r="Y371" s="161">
        <v>0</v>
      </c>
      <c r="Z371" s="161">
        <v>0</v>
      </c>
      <c r="AA371" s="161">
        <v>0</v>
      </c>
      <c r="AB371" s="161">
        <v>0</v>
      </c>
      <c r="AC371" s="161">
        <v>508.4</v>
      </c>
      <c r="AD371" s="243">
        <v>0</v>
      </c>
      <c r="AE371" s="156">
        <f t="shared" si="208"/>
        <v>-401.62419999999929</v>
      </c>
      <c r="AF371" s="161">
        <f t="shared" si="208"/>
        <v>-401.62419999999975</v>
      </c>
      <c r="AG371" s="161">
        <f t="shared" si="208"/>
        <v>0</v>
      </c>
      <c r="AH371" s="161">
        <f t="shared" ref="AH371:AM402" si="219">Y371-P371</f>
        <v>0</v>
      </c>
      <c r="AI371" s="161">
        <f t="shared" si="219"/>
        <v>0</v>
      </c>
      <c r="AJ371" s="161">
        <f t="shared" si="219"/>
        <v>0</v>
      </c>
      <c r="AK371" s="161">
        <f t="shared" si="219"/>
        <v>0</v>
      </c>
      <c r="AL371" s="161">
        <f t="shared" si="219"/>
        <v>0</v>
      </c>
      <c r="AM371" s="162">
        <f t="shared" si="219"/>
        <v>0</v>
      </c>
      <c r="AN371" s="156">
        <f t="shared" si="209"/>
        <v>91.444428349274659</v>
      </c>
      <c r="AO371" s="161">
        <f t="shared" si="209"/>
        <v>90.405308296901509</v>
      </c>
      <c r="AP371" s="161">
        <f t="shared" si="209"/>
        <v>0</v>
      </c>
      <c r="AQ371" s="161">
        <f t="shared" ref="AQ371:AV402" si="220">IF(P371=0,0,Y371/P371*100)</f>
        <v>0</v>
      </c>
      <c r="AR371" s="161">
        <f t="shared" si="220"/>
        <v>0</v>
      </c>
      <c r="AS371" s="161">
        <f t="shared" si="220"/>
        <v>0</v>
      </c>
      <c r="AT371" s="161">
        <f t="shared" si="220"/>
        <v>0</v>
      </c>
      <c r="AU371" s="161">
        <f t="shared" si="220"/>
        <v>100</v>
      </c>
      <c r="AV371" s="162">
        <f t="shared" si="220"/>
        <v>0</v>
      </c>
      <c r="AW371" s="165"/>
      <c r="AX371" s="245"/>
      <c r="AY371" s="246"/>
    </row>
    <row r="372" spans="1:51" ht="12.75" customHeight="1" x14ac:dyDescent="0.25">
      <c r="A372" s="171">
        <v>1339</v>
      </c>
      <c r="B372" s="241">
        <v>364</v>
      </c>
      <c r="C372" s="242" t="s">
        <v>1583</v>
      </c>
      <c r="D372" s="156">
        <f t="shared" si="216"/>
        <v>4641.1000000000004</v>
      </c>
      <c r="E372" s="161">
        <v>4148.1000000000004</v>
      </c>
      <c r="F372" s="161">
        <v>0</v>
      </c>
      <c r="G372" s="161">
        <v>0</v>
      </c>
      <c r="H372" s="161">
        <v>0</v>
      </c>
      <c r="I372" s="161">
        <v>0</v>
      </c>
      <c r="J372" s="161">
        <v>0</v>
      </c>
      <c r="K372" s="161">
        <v>493</v>
      </c>
      <c r="L372" s="243">
        <v>0</v>
      </c>
      <c r="M372" s="172">
        <f t="shared" si="217"/>
        <v>4641.1000000000004</v>
      </c>
      <c r="N372" s="161">
        <v>4148.1000000000004</v>
      </c>
      <c r="O372" s="161">
        <v>0</v>
      </c>
      <c r="P372" s="161">
        <v>0</v>
      </c>
      <c r="Q372" s="161">
        <v>0</v>
      </c>
      <c r="R372" s="161">
        <v>0</v>
      </c>
      <c r="S372" s="161">
        <v>0</v>
      </c>
      <c r="T372" s="161">
        <v>493</v>
      </c>
      <c r="U372" s="243">
        <v>0</v>
      </c>
      <c r="V372" s="172">
        <f t="shared" si="218"/>
        <v>3943.2574999999997</v>
      </c>
      <c r="W372" s="161">
        <v>3450.2575999999999</v>
      </c>
      <c r="X372" s="161">
        <v>0</v>
      </c>
      <c r="Y372" s="161">
        <v>0</v>
      </c>
      <c r="Z372" s="161">
        <v>0</v>
      </c>
      <c r="AA372" s="161">
        <v>0</v>
      </c>
      <c r="AB372" s="161">
        <v>0</v>
      </c>
      <c r="AC372" s="161">
        <v>492.99990000000003</v>
      </c>
      <c r="AD372" s="243">
        <v>0</v>
      </c>
      <c r="AE372" s="156">
        <f t="shared" ref="AE372:AG403" si="221">V372-M372</f>
        <v>-697.84250000000065</v>
      </c>
      <c r="AF372" s="161">
        <f t="shared" si="221"/>
        <v>-697.84240000000045</v>
      </c>
      <c r="AG372" s="161">
        <f t="shared" si="221"/>
        <v>0</v>
      </c>
      <c r="AH372" s="161">
        <f t="shared" si="219"/>
        <v>0</v>
      </c>
      <c r="AI372" s="161">
        <f t="shared" si="219"/>
        <v>0</v>
      </c>
      <c r="AJ372" s="161">
        <f t="shared" si="219"/>
        <v>0</v>
      </c>
      <c r="AK372" s="161">
        <f t="shared" si="219"/>
        <v>0</v>
      </c>
      <c r="AL372" s="161">
        <f t="shared" si="219"/>
        <v>-9.9999999974897946E-5</v>
      </c>
      <c r="AM372" s="162">
        <f t="shared" si="219"/>
        <v>0</v>
      </c>
      <c r="AN372" s="156">
        <f t="shared" ref="AN372:AP403" si="222">IF(M372=0,0,V372/M372*100)</f>
        <v>84.963855551485622</v>
      </c>
      <c r="AO372" s="161">
        <f t="shared" si="222"/>
        <v>83.176818302355287</v>
      </c>
      <c r="AP372" s="161">
        <f t="shared" si="222"/>
        <v>0</v>
      </c>
      <c r="AQ372" s="161">
        <f t="shared" si="220"/>
        <v>0</v>
      </c>
      <c r="AR372" s="161">
        <f t="shared" si="220"/>
        <v>0</v>
      </c>
      <c r="AS372" s="161">
        <f t="shared" si="220"/>
        <v>0</v>
      </c>
      <c r="AT372" s="161">
        <f t="shared" si="220"/>
        <v>0</v>
      </c>
      <c r="AU372" s="161">
        <f t="shared" si="220"/>
        <v>99.999979716024342</v>
      </c>
      <c r="AV372" s="162">
        <f t="shared" si="220"/>
        <v>0</v>
      </c>
      <c r="AW372" s="165"/>
      <c r="AX372" s="245"/>
      <c r="AY372" s="246"/>
    </row>
    <row r="373" spans="1:51" ht="12.75" customHeight="1" x14ac:dyDescent="0.25">
      <c r="A373" s="171">
        <v>1340</v>
      </c>
      <c r="B373" s="241">
        <v>365</v>
      </c>
      <c r="C373" s="242" t="s">
        <v>1584</v>
      </c>
      <c r="D373" s="156">
        <f t="shared" si="216"/>
        <v>3843.8</v>
      </c>
      <c r="E373" s="161">
        <v>3352.5</v>
      </c>
      <c r="F373" s="161">
        <v>0</v>
      </c>
      <c r="G373" s="161">
        <v>0</v>
      </c>
      <c r="H373" s="161">
        <v>0</v>
      </c>
      <c r="I373" s="161">
        <v>0</v>
      </c>
      <c r="J373" s="161">
        <v>0</v>
      </c>
      <c r="K373" s="161">
        <v>491.3</v>
      </c>
      <c r="L373" s="243">
        <v>0</v>
      </c>
      <c r="M373" s="172">
        <f t="shared" si="217"/>
        <v>3843.8</v>
      </c>
      <c r="N373" s="161">
        <v>3352.5</v>
      </c>
      <c r="O373" s="161">
        <v>0</v>
      </c>
      <c r="P373" s="161">
        <v>0</v>
      </c>
      <c r="Q373" s="161">
        <v>0</v>
      </c>
      <c r="R373" s="161">
        <v>0</v>
      </c>
      <c r="S373" s="161">
        <v>0</v>
      </c>
      <c r="T373" s="161">
        <v>491.3</v>
      </c>
      <c r="U373" s="243">
        <v>0</v>
      </c>
      <c r="V373" s="172">
        <f t="shared" si="218"/>
        <v>3843.8</v>
      </c>
      <c r="W373" s="161">
        <v>3352.5</v>
      </c>
      <c r="X373" s="161">
        <v>0</v>
      </c>
      <c r="Y373" s="161">
        <v>0</v>
      </c>
      <c r="Z373" s="161">
        <v>0</v>
      </c>
      <c r="AA373" s="161">
        <v>0</v>
      </c>
      <c r="AB373" s="161">
        <v>0</v>
      </c>
      <c r="AC373" s="161">
        <v>491.3</v>
      </c>
      <c r="AD373" s="243">
        <v>0</v>
      </c>
      <c r="AE373" s="156">
        <f t="shared" si="221"/>
        <v>0</v>
      </c>
      <c r="AF373" s="161">
        <f t="shared" si="221"/>
        <v>0</v>
      </c>
      <c r="AG373" s="161">
        <f t="shared" si="221"/>
        <v>0</v>
      </c>
      <c r="AH373" s="161">
        <f t="shared" si="219"/>
        <v>0</v>
      </c>
      <c r="AI373" s="161">
        <f t="shared" si="219"/>
        <v>0</v>
      </c>
      <c r="AJ373" s="161">
        <f t="shared" si="219"/>
        <v>0</v>
      </c>
      <c r="AK373" s="161">
        <f t="shared" si="219"/>
        <v>0</v>
      </c>
      <c r="AL373" s="161">
        <f t="shared" si="219"/>
        <v>0</v>
      </c>
      <c r="AM373" s="162">
        <f t="shared" si="219"/>
        <v>0</v>
      </c>
      <c r="AN373" s="156">
        <f t="shared" si="222"/>
        <v>100</v>
      </c>
      <c r="AO373" s="161">
        <f t="shared" si="222"/>
        <v>100</v>
      </c>
      <c r="AP373" s="161">
        <f t="shared" si="222"/>
        <v>0</v>
      </c>
      <c r="AQ373" s="161">
        <f t="shared" si="220"/>
        <v>0</v>
      </c>
      <c r="AR373" s="161">
        <f t="shared" si="220"/>
        <v>0</v>
      </c>
      <c r="AS373" s="161">
        <f t="shared" si="220"/>
        <v>0</v>
      </c>
      <c r="AT373" s="161">
        <f t="shared" si="220"/>
        <v>0</v>
      </c>
      <c r="AU373" s="161">
        <f t="shared" si="220"/>
        <v>100</v>
      </c>
      <c r="AV373" s="162">
        <f t="shared" si="220"/>
        <v>0</v>
      </c>
      <c r="AW373" s="165"/>
      <c r="AX373" s="245"/>
      <c r="AY373" s="246"/>
    </row>
    <row r="374" spans="1:51" ht="12.75" customHeight="1" x14ac:dyDescent="0.25">
      <c r="A374" s="171">
        <v>1341</v>
      </c>
      <c r="B374" s="241">
        <v>366</v>
      </c>
      <c r="C374" s="242" t="s">
        <v>1585</v>
      </c>
      <c r="D374" s="156">
        <f t="shared" si="216"/>
        <v>1676.8999999999999</v>
      </c>
      <c r="E374" s="161">
        <v>1400.1</v>
      </c>
      <c r="F374" s="161">
        <v>0</v>
      </c>
      <c r="G374" s="161">
        <v>0</v>
      </c>
      <c r="H374" s="161">
        <v>0</v>
      </c>
      <c r="I374" s="161">
        <v>0</v>
      </c>
      <c r="J374" s="161">
        <v>0</v>
      </c>
      <c r="K374" s="161">
        <v>276.8</v>
      </c>
      <c r="L374" s="243">
        <v>0</v>
      </c>
      <c r="M374" s="172">
        <f t="shared" si="217"/>
        <v>1676.8999999999999</v>
      </c>
      <c r="N374" s="161">
        <v>1400.1</v>
      </c>
      <c r="O374" s="161">
        <v>0</v>
      </c>
      <c r="P374" s="161">
        <v>0</v>
      </c>
      <c r="Q374" s="161">
        <v>0</v>
      </c>
      <c r="R374" s="161">
        <v>0</v>
      </c>
      <c r="S374" s="161">
        <v>0</v>
      </c>
      <c r="T374" s="161">
        <v>276.8</v>
      </c>
      <c r="U374" s="243">
        <v>0</v>
      </c>
      <c r="V374" s="172">
        <f t="shared" si="218"/>
        <v>1586.7191</v>
      </c>
      <c r="W374" s="161">
        <v>1309.9191000000001</v>
      </c>
      <c r="X374" s="161">
        <v>0</v>
      </c>
      <c r="Y374" s="161">
        <v>0</v>
      </c>
      <c r="Z374" s="161">
        <v>0</v>
      </c>
      <c r="AA374" s="161">
        <v>0</v>
      </c>
      <c r="AB374" s="161">
        <v>0</v>
      </c>
      <c r="AC374" s="161">
        <v>276.8</v>
      </c>
      <c r="AD374" s="243">
        <v>0</v>
      </c>
      <c r="AE374" s="156">
        <f t="shared" si="221"/>
        <v>-90.180899999999838</v>
      </c>
      <c r="AF374" s="161">
        <f t="shared" si="221"/>
        <v>-90.180899999999838</v>
      </c>
      <c r="AG374" s="161">
        <f t="shared" si="221"/>
        <v>0</v>
      </c>
      <c r="AH374" s="161">
        <f t="shared" si="219"/>
        <v>0</v>
      </c>
      <c r="AI374" s="161">
        <f t="shared" si="219"/>
        <v>0</v>
      </c>
      <c r="AJ374" s="161">
        <f t="shared" si="219"/>
        <v>0</v>
      </c>
      <c r="AK374" s="161">
        <f t="shared" si="219"/>
        <v>0</v>
      </c>
      <c r="AL374" s="161">
        <f t="shared" si="219"/>
        <v>0</v>
      </c>
      <c r="AM374" s="162">
        <f t="shared" si="219"/>
        <v>0</v>
      </c>
      <c r="AN374" s="156">
        <f t="shared" si="222"/>
        <v>94.622165901365634</v>
      </c>
      <c r="AO374" s="161">
        <f t="shared" si="222"/>
        <v>93.558967216627394</v>
      </c>
      <c r="AP374" s="161">
        <f t="shared" si="222"/>
        <v>0</v>
      </c>
      <c r="AQ374" s="161">
        <f t="shared" si="220"/>
        <v>0</v>
      </c>
      <c r="AR374" s="161">
        <f t="shared" si="220"/>
        <v>0</v>
      </c>
      <c r="AS374" s="161">
        <f t="shared" si="220"/>
        <v>0</v>
      </c>
      <c r="AT374" s="161">
        <f t="shared" si="220"/>
        <v>0</v>
      </c>
      <c r="AU374" s="161">
        <f t="shared" si="220"/>
        <v>100</v>
      </c>
      <c r="AV374" s="162">
        <f t="shared" si="220"/>
        <v>0</v>
      </c>
      <c r="AW374" s="165"/>
      <c r="AX374" s="245"/>
      <c r="AY374" s="246"/>
    </row>
    <row r="375" spans="1:51" ht="12.75" customHeight="1" x14ac:dyDescent="0.25">
      <c r="A375" s="158"/>
      <c r="B375" s="241">
        <v>367</v>
      </c>
      <c r="C375" s="242"/>
      <c r="D375" s="160"/>
      <c r="E375" s="161"/>
      <c r="F375" s="161"/>
      <c r="G375" s="161"/>
      <c r="H375" s="161"/>
      <c r="I375" s="161"/>
      <c r="J375" s="161"/>
      <c r="K375" s="161"/>
      <c r="L375" s="243">
        <v>0</v>
      </c>
      <c r="M375" s="244"/>
      <c r="N375" s="161">
        <v>0</v>
      </c>
      <c r="O375" s="161"/>
      <c r="P375" s="161">
        <v>0</v>
      </c>
      <c r="Q375" s="161"/>
      <c r="R375" s="161"/>
      <c r="S375" s="161"/>
      <c r="T375" s="161"/>
      <c r="U375" s="243">
        <v>0</v>
      </c>
      <c r="V375" s="244"/>
      <c r="W375" s="161">
        <v>0</v>
      </c>
      <c r="X375" s="161"/>
      <c r="Y375" s="161">
        <v>0</v>
      </c>
      <c r="Z375" s="161"/>
      <c r="AA375" s="161"/>
      <c r="AB375" s="161"/>
      <c r="AC375" s="161"/>
      <c r="AD375" s="243"/>
      <c r="AE375" s="160"/>
      <c r="AF375" s="161"/>
      <c r="AG375" s="161"/>
      <c r="AH375" s="161"/>
      <c r="AI375" s="161"/>
      <c r="AJ375" s="161"/>
      <c r="AK375" s="161"/>
      <c r="AL375" s="161"/>
      <c r="AM375" s="162"/>
      <c r="AN375" s="160"/>
      <c r="AO375" s="161"/>
      <c r="AP375" s="161"/>
      <c r="AQ375" s="161"/>
      <c r="AR375" s="161"/>
      <c r="AS375" s="161"/>
      <c r="AT375" s="161"/>
      <c r="AU375" s="161"/>
      <c r="AV375" s="162"/>
      <c r="AW375" s="165"/>
      <c r="AX375" s="245"/>
      <c r="AY375" s="246"/>
    </row>
    <row r="376" spans="1:51" ht="15.75" customHeight="1" x14ac:dyDescent="0.25">
      <c r="A376" s="158"/>
      <c r="B376" s="241">
        <v>368</v>
      </c>
      <c r="C376" s="239" t="s">
        <v>1586</v>
      </c>
      <c r="D376" s="156">
        <f>D377+D378</f>
        <v>131023.9</v>
      </c>
      <c r="E376" s="153">
        <f t="shared" ref="E376:L376" si="223">E377+E378</f>
        <v>91475</v>
      </c>
      <c r="F376" s="153">
        <f t="shared" si="223"/>
        <v>0</v>
      </c>
      <c r="G376" s="153">
        <f t="shared" si="223"/>
        <v>1932.6</v>
      </c>
      <c r="H376" s="153">
        <f t="shared" si="223"/>
        <v>22501.9</v>
      </c>
      <c r="I376" s="153">
        <f t="shared" si="223"/>
        <v>630</v>
      </c>
      <c r="J376" s="153">
        <f t="shared" si="223"/>
        <v>612</v>
      </c>
      <c r="K376" s="153">
        <f t="shared" si="223"/>
        <v>13229.8</v>
      </c>
      <c r="L376" s="240">
        <f t="shared" si="223"/>
        <v>642.6</v>
      </c>
      <c r="M376" s="172">
        <f>M377+M378</f>
        <v>132025.19999999998</v>
      </c>
      <c r="N376" s="153">
        <f t="shared" ref="N376:U376" si="224">N377+N378</f>
        <v>91555.1</v>
      </c>
      <c r="O376" s="153">
        <f t="shared" si="224"/>
        <v>0</v>
      </c>
      <c r="P376" s="153">
        <f t="shared" si="224"/>
        <v>1932.6</v>
      </c>
      <c r="Q376" s="153">
        <f t="shared" si="224"/>
        <v>22501.9</v>
      </c>
      <c r="R376" s="153">
        <f t="shared" si="224"/>
        <v>630</v>
      </c>
      <c r="S376" s="153">
        <f t="shared" si="224"/>
        <v>612</v>
      </c>
      <c r="T376" s="153">
        <f t="shared" si="224"/>
        <v>13229.8</v>
      </c>
      <c r="U376" s="240">
        <f t="shared" si="224"/>
        <v>1563.8000000000002</v>
      </c>
      <c r="V376" s="172">
        <f>V377+V378</f>
        <v>123993.916</v>
      </c>
      <c r="W376" s="153">
        <f t="shared" ref="W376:AD376" si="225">W377+W378</f>
        <v>89040.2644</v>
      </c>
      <c r="X376" s="153">
        <f t="shared" si="225"/>
        <v>0</v>
      </c>
      <c r="Y376" s="153">
        <f t="shared" si="225"/>
        <v>1929.2094</v>
      </c>
      <c r="Z376" s="153">
        <f t="shared" si="225"/>
        <v>18141.762699999999</v>
      </c>
      <c r="AA376" s="153">
        <f t="shared" si="225"/>
        <v>630</v>
      </c>
      <c r="AB376" s="153">
        <f t="shared" si="225"/>
        <v>498.94380000000001</v>
      </c>
      <c r="AC376" s="153">
        <f t="shared" si="225"/>
        <v>12614.4357</v>
      </c>
      <c r="AD376" s="240">
        <f t="shared" si="225"/>
        <v>1139.3</v>
      </c>
      <c r="AE376" s="156">
        <f t="shared" ref="AE376:AM390" si="226">V376-M376</f>
        <v>-8031.2839999999851</v>
      </c>
      <c r="AF376" s="153">
        <f t="shared" si="226"/>
        <v>-2514.8356000000058</v>
      </c>
      <c r="AG376" s="153">
        <f t="shared" si="226"/>
        <v>0</v>
      </c>
      <c r="AH376" s="153">
        <f t="shared" si="226"/>
        <v>-3.3905999999999494</v>
      </c>
      <c r="AI376" s="153">
        <f t="shared" si="226"/>
        <v>-4360.1373000000021</v>
      </c>
      <c r="AJ376" s="153">
        <f t="shared" si="226"/>
        <v>0</v>
      </c>
      <c r="AK376" s="153">
        <f t="shared" si="226"/>
        <v>-113.05619999999999</v>
      </c>
      <c r="AL376" s="153">
        <f t="shared" si="226"/>
        <v>-615.36429999999928</v>
      </c>
      <c r="AM376" s="154">
        <f t="shared" si="226"/>
        <v>-424.50000000000023</v>
      </c>
      <c r="AN376" s="156">
        <f t="shared" ref="AN376:AV390" si="227">IF(M376=0,0,V376/M376*100)</f>
        <v>93.916855267024786</v>
      </c>
      <c r="AO376" s="153">
        <f t="shared" si="227"/>
        <v>97.253199876358593</v>
      </c>
      <c r="AP376" s="153">
        <f t="shared" si="227"/>
        <v>0</v>
      </c>
      <c r="AQ376" s="153">
        <f t="shared" si="227"/>
        <v>99.824557590810315</v>
      </c>
      <c r="AR376" s="153">
        <f t="shared" si="227"/>
        <v>80.62324825903589</v>
      </c>
      <c r="AS376" s="153">
        <f t="shared" si="227"/>
        <v>100</v>
      </c>
      <c r="AT376" s="153">
        <f t="shared" si="227"/>
        <v>81.526764705882357</v>
      </c>
      <c r="AU376" s="153">
        <f t="shared" si="227"/>
        <v>95.348650017384998</v>
      </c>
      <c r="AV376" s="154">
        <f t="shared" si="227"/>
        <v>72.85458498529222</v>
      </c>
      <c r="AW376" s="147"/>
      <c r="AX376" s="245"/>
      <c r="AY376" s="246"/>
    </row>
    <row r="377" spans="1:51" s="170" customFormat="1" ht="15.75" customHeight="1" x14ac:dyDescent="0.2">
      <c r="A377" s="158"/>
      <c r="B377" s="241">
        <v>369</v>
      </c>
      <c r="C377" s="239" t="s">
        <v>1287</v>
      </c>
      <c r="D377" s="156">
        <f>D379</f>
        <v>85660.9</v>
      </c>
      <c r="E377" s="153">
        <f t="shared" ref="E377:L377" si="228">E379</f>
        <v>50975.9</v>
      </c>
      <c r="F377" s="153">
        <f t="shared" si="228"/>
        <v>0</v>
      </c>
      <c r="G377" s="153">
        <f t="shared" si="228"/>
        <v>1932.6</v>
      </c>
      <c r="H377" s="153">
        <f t="shared" si="228"/>
        <v>22501.9</v>
      </c>
      <c r="I377" s="153">
        <f t="shared" si="228"/>
        <v>0</v>
      </c>
      <c r="J377" s="153">
        <f t="shared" si="228"/>
        <v>500</v>
      </c>
      <c r="K377" s="153">
        <f t="shared" si="228"/>
        <v>9107.9</v>
      </c>
      <c r="L377" s="240">
        <f t="shared" si="228"/>
        <v>642.6</v>
      </c>
      <c r="M377" s="172">
        <f>M379</f>
        <v>86582.099999999991</v>
      </c>
      <c r="N377" s="153">
        <f t="shared" ref="N377:U377" si="229">N379</f>
        <v>50975.9</v>
      </c>
      <c r="O377" s="153">
        <f t="shared" si="229"/>
        <v>0</v>
      </c>
      <c r="P377" s="153">
        <f t="shared" si="229"/>
        <v>1932.6</v>
      </c>
      <c r="Q377" s="153">
        <f t="shared" si="229"/>
        <v>22501.9</v>
      </c>
      <c r="R377" s="153">
        <f t="shared" si="229"/>
        <v>0</v>
      </c>
      <c r="S377" s="153">
        <f t="shared" si="229"/>
        <v>500</v>
      </c>
      <c r="T377" s="153">
        <f t="shared" si="229"/>
        <v>9107.9</v>
      </c>
      <c r="U377" s="240">
        <f t="shared" si="229"/>
        <v>1563.8000000000002</v>
      </c>
      <c r="V377" s="172">
        <f>V379</f>
        <v>81351.736499999985</v>
      </c>
      <c r="W377" s="153">
        <f t="shared" ref="W377:AD377" si="230">W379</f>
        <v>50748.962699999996</v>
      </c>
      <c r="X377" s="153">
        <f t="shared" si="230"/>
        <v>0</v>
      </c>
      <c r="Y377" s="153">
        <f t="shared" si="230"/>
        <v>1929.2094</v>
      </c>
      <c r="Z377" s="153">
        <f t="shared" si="230"/>
        <v>18141.762699999999</v>
      </c>
      <c r="AA377" s="153">
        <f t="shared" si="230"/>
        <v>0</v>
      </c>
      <c r="AB377" s="153">
        <f t="shared" si="230"/>
        <v>498.94380000000001</v>
      </c>
      <c r="AC377" s="153">
        <f t="shared" si="230"/>
        <v>8893.5578999999998</v>
      </c>
      <c r="AD377" s="240">
        <f t="shared" si="230"/>
        <v>1139.3</v>
      </c>
      <c r="AE377" s="156">
        <f t="shared" si="226"/>
        <v>-5230.3635000000068</v>
      </c>
      <c r="AF377" s="153">
        <f t="shared" si="226"/>
        <v>-226.93730000000505</v>
      </c>
      <c r="AG377" s="153">
        <f t="shared" si="226"/>
        <v>0</v>
      </c>
      <c r="AH377" s="153">
        <f t="shared" si="226"/>
        <v>-3.3905999999999494</v>
      </c>
      <c r="AI377" s="153">
        <f t="shared" si="226"/>
        <v>-4360.1373000000021</v>
      </c>
      <c r="AJ377" s="153">
        <f t="shared" si="226"/>
        <v>0</v>
      </c>
      <c r="AK377" s="153">
        <f t="shared" si="226"/>
        <v>-1.0561999999999898</v>
      </c>
      <c r="AL377" s="153">
        <f t="shared" si="226"/>
        <v>-214.34209999999985</v>
      </c>
      <c r="AM377" s="154">
        <f t="shared" si="226"/>
        <v>-424.50000000000023</v>
      </c>
      <c r="AN377" s="156">
        <f t="shared" si="227"/>
        <v>93.959070639312273</v>
      </c>
      <c r="AO377" s="153">
        <f t="shared" si="227"/>
        <v>99.554814530003384</v>
      </c>
      <c r="AP377" s="153">
        <f t="shared" si="227"/>
        <v>0</v>
      </c>
      <c r="AQ377" s="153">
        <f t="shared" si="227"/>
        <v>99.824557590810315</v>
      </c>
      <c r="AR377" s="153">
        <f t="shared" si="227"/>
        <v>80.62324825903589</v>
      </c>
      <c r="AS377" s="153">
        <f t="shared" si="227"/>
        <v>0</v>
      </c>
      <c r="AT377" s="153">
        <f t="shared" si="227"/>
        <v>99.788759999999996</v>
      </c>
      <c r="AU377" s="153">
        <f t="shared" si="227"/>
        <v>97.646635338552244</v>
      </c>
      <c r="AV377" s="154">
        <f t="shared" si="227"/>
        <v>72.85458498529222</v>
      </c>
      <c r="AW377" s="147"/>
      <c r="AX377" s="245"/>
      <c r="AY377" s="246"/>
    </row>
    <row r="378" spans="1:51" s="170" customFormat="1" ht="15.75" customHeight="1" x14ac:dyDescent="0.2">
      <c r="A378" s="158"/>
      <c r="B378" s="241">
        <v>370</v>
      </c>
      <c r="C378" s="239" t="s">
        <v>1288</v>
      </c>
      <c r="D378" s="156">
        <f>SUM(D380:D390)</f>
        <v>45363</v>
      </c>
      <c r="E378" s="153">
        <f t="shared" ref="E378:L378" si="231">SUM(E380:E390)</f>
        <v>40499.1</v>
      </c>
      <c r="F378" s="153">
        <f t="shared" si="231"/>
        <v>0</v>
      </c>
      <c r="G378" s="153">
        <f t="shared" si="231"/>
        <v>0</v>
      </c>
      <c r="H378" s="153">
        <f t="shared" si="231"/>
        <v>0</v>
      </c>
      <c r="I378" s="153">
        <f t="shared" si="231"/>
        <v>630</v>
      </c>
      <c r="J378" s="153">
        <f t="shared" si="231"/>
        <v>112</v>
      </c>
      <c r="K378" s="153">
        <f t="shared" si="231"/>
        <v>4121.9000000000005</v>
      </c>
      <c r="L378" s="240">
        <f t="shared" si="231"/>
        <v>0</v>
      </c>
      <c r="M378" s="172">
        <f>SUM(M380:M390)</f>
        <v>45443.1</v>
      </c>
      <c r="N378" s="153">
        <f t="shared" ref="N378:U378" si="232">SUM(N380:N390)</f>
        <v>40579.199999999997</v>
      </c>
      <c r="O378" s="153">
        <f t="shared" si="232"/>
        <v>0</v>
      </c>
      <c r="P378" s="153">
        <f t="shared" si="232"/>
        <v>0</v>
      </c>
      <c r="Q378" s="153">
        <f t="shared" si="232"/>
        <v>0</v>
      </c>
      <c r="R378" s="153">
        <f t="shared" si="232"/>
        <v>630</v>
      </c>
      <c r="S378" s="153">
        <f t="shared" si="232"/>
        <v>112</v>
      </c>
      <c r="T378" s="153">
        <f t="shared" si="232"/>
        <v>4121.9000000000005</v>
      </c>
      <c r="U378" s="240">
        <f t="shared" si="232"/>
        <v>0</v>
      </c>
      <c r="V378" s="172">
        <f>SUM(V380:V390)</f>
        <v>42642.179500000006</v>
      </c>
      <c r="W378" s="153">
        <f t="shared" ref="W378:AD378" si="233">SUM(W380:W390)</f>
        <v>38291.301700000004</v>
      </c>
      <c r="X378" s="153">
        <f t="shared" si="233"/>
        <v>0</v>
      </c>
      <c r="Y378" s="153">
        <f t="shared" si="233"/>
        <v>0</v>
      </c>
      <c r="Z378" s="153">
        <f t="shared" si="233"/>
        <v>0</v>
      </c>
      <c r="AA378" s="153">
        <f t="shared" si="233"/>
        <v>630</v>
      </c>
      <c r="AB378" s="153">
        <f t="shared" si="233"/>
        <v>0</v>
      </c>
      <c r="AC378" s="153">
        <f t="shared" si="233"/>
        <v>3720.8777999999998</v>
      </c>
      <c r="AD378" s="240">
        <f t="shared" si="233"/>
        <v>0</v>
      </c>
      <c r="AE378" s="156">
        <f t="shared" si="226"/>
        <v>-2800.9204999999929</v>
      </c>
      <c r="AF378" s="153">
        <f t="shared" si="226"/>
        <v>-2287.8982999999935</v>
      </c>
      <c r="AG378" s="153">
        <f t="shared" si="226"/>
        <v>0</v>
      </c>
      <c r="AH378" s="153">
        <f t="shared" si="226"/>
        <v>0</v>
      </c>
      <c r="AI378" s="153">
        <f t="shared" si="226"/>
        <v>0</v>
      </c>
      <c r="AJ378" s="153">
        <f t="shared" si="226"/>
        <v>0</v>
      </c>
      <c r="AK378" s="153">
        <f t="shared" si="226"/>
        <v>-112</v>
      </c>
      <c r="AL378" s="153">
        <f t="shared" si="226"/>
        <v>-401.02220000000079</v>
      </c>
      <c r="AM378" s="154">
        <f t="shared" si="226"/>
        <v>0</v>
      </c>
      <c r="AN378" s="156">
        <f t="shared" si="227"/>
        <v>93.836422911289077</v>
      </c>
      <c r="AO378" s="153">
        <f t="shared" si="227"/>
        <v>94.361894024524901</v>
      </c>
      <c r="AP378" s="153">
        <f t="shared" si="227"/>
        <v>0</v>
      </c>
      <c r="AQ378" s="153">
        <f t="shared" si="227"/>
        <v>0</v>
      </c>
      <c r="AR378" s="153">
        <f t="shared" si="227"/>
        <v>0</v>
      </c>
      <c r="AS378" s="153">
        <f t="shared" si="227"/>
        <v>100</v>
      </c>
      <c r="AT378" s="153">
        <f t="shared" si="227"/>
        <v>0</v>
      </c>
      <c r="AU378" s="153">
        <f t="shared" si="227"/>
        <v>90.270938159586578</v>
      </c>
      <c r="AV378" s="154">
        <f t="shared" si="227"/>
        <v>0</v>
      </c>
      <c r="AW378" s="147"/>
      <c r="AX378" s="245"/>
      <c r="AY378" s="246"/>
    </row>
    <row r="379" spans="1:51" ht="12.75" customHeight="1" x14ac:dyDescent="0.25">
      <c r="A379" s="171">
        <v>1342</v>
      </c>
      <c r="B379" s="241">
        <v>371</v>
      </c>
      <c r="C379" s="242" t="s">
        <v>1313</v>
      </c>
      <c r="D379" s="156">
        <f t="shared" ref="D379:D390" si="234">SUM(E379:L379)</f>
        <v>85660.9</v>
      </c>
      <c r="E379" s="161">
        <v>50975.9</v>
      </c>
      <c r="F379" s="161">
        <v>0</v>
      </c>
      <c r="G379" s="161">
        <v>1932.6</v>
      </c>
      <c r="H379" s="161">
        <v>22501.9</v>
      </c>
      <c r="I379" s="161">
        <v>0</v>
      </c>
      <c r="J379" s="161">
        <v>500</v>
      </c>
      <c r="K379" s="161">
        <v>9107.9</v>
      </c>
      <c r="L379" s="243">
        <v>642.6</v>
      </c>
      <c r="M379" s="172">
        <f t="shared" ref="M379:M390" si="235">SUM(N379:U379)</f>
        <v>86582.099999999991</v>
      </c>
      <c r="N379" s="161">
        <v>50975.9</v>
      </c>
      <c r="O379" s="161">
        <v>0</v>
      </c>
      <c r="P379" s="161">
        <v>1932.6</v>
      </c>
      <c r="Q379" s="161">
        <v>22501.9</v>
      </c>
      <c r="R379" s="161">
        <v>0</v>
      </c>
      <c r="S379" s="161">
        <v>500</v>
      </c>
      <c r="T379" s="161">
        <v>9107.9</v>
      </c>
      <c r="U379" s="243">
        <v>1563.8000000000002</v>
      </c>
      <c r="V379" s="172">
        <f t="shared" ref="V379:V390" si="236">SUM(W379:AD379)</f>
        <v>81351.736499999985</v>
      </c>
      <c r="W379" s="161">
        <v>50748.962699999996</v>
      </c>
      <c r="X379" s="161">
        <v>0</v>
      </c>
      <c r="Y379" s="161">
        <v>1929.2094</v>
      </c>
      <c r="Z379" s="161">
        <v>18141.762699999999</v>
      </c>
      <c r="AA379" s="161">
        <v>0</v>
      </c>
      <c r="AB379" s="161">
        <v>498.94380000000001</v>
      </c>
      <c r="AC379" s="161">
        <v>8893.5578999999998</v>
      </c>
      <c r="AD379" s="243">
        <v>1139.3</v>
      </c>
      <c r="AE379" s="156">
        <f t="shared" si="226"/>
        <v>-5230.3635000000068</v>
      </c>
      <c r="AF379" s="161">
        <f t="shared" si="226"/>
        <v>-226.93730000000505</v>
      </c>
      <c r="AG379" s="161">
        <f t="shared" si="226"/>
        <v>0</v>
      </c>
      <c r="AH379" s="161">
        <f t="shared" si="226"/>
        <v>-3.3905999999999494</v>
      </c>
      <c r="AI379" s="161">
        <f t="shared" si="226"/>
        <v>-4360.1373000000021</v>
      </c>
      <c r="AJ379" s="161">
        <f t="shared" si="226"/>
        <v>0</v>
      </c>
      <c r="AK379" s="161">
        <f t="shared" si="226"/>
        <v>-1.0561999999999898</v>
      </c>
      <c r="AL379" s="161">
        <f t="shared" si="226"/>
        <v>-214.34209999999985</v>
      </c>
      <c r="AM379" s="162">
        <f t="shared" si="226"/>
        <v>-424.50000000000023</v>
      </c>
      <c r="AN379" s="156">
        <f t="shared" si="227"/>
        <v>93.959070639312273</v>
      </c>
      <c r="AO379" s="161">
        <f t="shared" si="227"/>
        <v>99.554814530003384</v>
      </c>
      <c r="AP379" s="161">
        <f t="shared" si="227"/>
        <v>0</v>
      </c>
      <c r="AQ379" s="161">
        <f t="shared" si="227"/>
        <v>99.824557590810315</v>
      </c>
      <c r="AR379" s="161">
        <f t="shared" si="227"/>
        <v>80.62324825903589</v>
      </c>
      <c r="AS379" s="161">
        <f t="shared" si="227"/>
        <v>0</v>
      </c>
      <c r="AT379" s="161">
        <f t="shared" si="227"/>
        <v>99.788759999999996</v>
      </c>
      <c r="AU379" s="161">
        <f t="shared" si="227"/>
        <v>97.646635338552244</v>
      </c>
      <c r="AV379" s="162">
        <f t="shared" si="227"/>
        <v>72.85458498529222</v>
      </c>
      <c r="AW379" s="165"/>
      <c r="AX379" s="245"/>
      <c r="AY379" s="246"/>
    </row>
    <row r="380" spans="1:51" ht="12.75" customHeight="1" x14ac:dyDescent="0.25">
      <c r="A380" s="171">
        <v>1343</v>
      </c>
      <c r="B380" s="241">
        <v>372</v>
      </c>
      <c r="C380" s="242" t="s">
        <v>1587</v>
      </c>
      <c r="D380" s="156">
        <f t="shared" si="234"/>
        <v>7748</v>
      </c>
      <c r="E380" s="161">
        <v>7101.1</v>
      </c>
      <c r="F380" s="161">
        <v>0</v>
      </c>
      <c r="G380" s="161">
        <v>0</v>
      </c>
      <c r="H380" s="161">
        <v>0</v>
      </c>
      <c r="I380" s="161">
        <v>175</v>
      </c>
      <c r="J380" s="161">
        <v>0</v>
      </c>
      <c r="K380" s="161">
        <v>471.9</v>
      </c>
      <c r="L380" s="243">
        <v>0</v>
      </c>
      <c r="M380" s="172">
        <f t="shared" si="235"/>
        <v>7748</v>
      </c>
      <c r="N380" s="161">
        <v>7101.1</v>
      </c>
      <c r="O380" s="161">
        <v>0</v>
      </c>
      <c r="P380" s="161">
        <v>0</v>
      </c>
      <c r="Q380" s="161">
        <v>0</v>
      </c>
      <c r="R380" s="161">
        <v>175</v>
      </c>
      <c r="S380" s="161">
        <v>0</v>
      </c>
      <c r="T380" s="161">
        <v>471.9</v>
      </c>
      <c r="U380" s="243">
        <v>0</v>
      </c>
      <c r="V380" s="172">
        <f t="shared" si="236"/>
        <v>7747.1263999999992</v>
      </c>
      <c r="W380" s="161">
        <v>7100.2263999999996</v>
      </c>
      <c r="X380" s="161">
        <v>0</v>
      </c>
      <c r="Y380" s="161">
        <v>0</v>
      </c>
      <c r="Z380" s="161">
        <v>0</v>
      </c>
      <c r="AA380" s="161">
        <v>175</v>
      </c>
      <c r="AB380" s="161">
        <v>0</v>
      </c>
      <c r="AC380" s="161">
        <v>471.9</v>
      </c>
      <c r="AD380" s="243">
        <v>0</v>
      </c>
      <c r="AE380" s="156">
        <f t="shared" si="226"/>
        <v>-0.87360000000080618</v>
      </c>
      <c r="AF380" s="161">
        <f t="shared" si="226"/>
        <v>-0.87360000000080618</v>
      </c>
      <c r="AG380" s="161">
        <f t="shared" si="226"/>
        <v>0</v>
      </c>
      <c r="AH380" s="161">
        <f t="shared" si="226"/>
        <v>0</v>
      </c>
      <c r="AI380" s="161">
        <f t="shared" si="226"/>
        <v>0</v>
      </c>
      <c r="AJ380" s="161">
        <f t="shared" si="226"/>
        <v>0</v>
      </c>
      <c r="AK380" s="161">
        <f t="shared" si="226"/>
        <v>0</v>
      </c>
      <c r="AL380" s="161">
        <f t="shared" si="226"/>
        <v>0</v>
      </c>
      <c r="AM380" s="162">
        <f t="shared" si="226"/>
        <v>0</v>
      </c>
      <c r="AN380" s="156">
        <f t="shared" si="227"/>
        <v>99.988724832214757</v>
      </c>
      <c r="AO380" s="161">
        <f t="shared" si="227"/>
        <v>99.98769768064102</v>
      </c>
      <c r="AP380" s="161">
        <f t="shared" si="227"/>
        <v>0</v>
      </c>
      <c r="AQ380" s="161">
        <f t="shared" si="227"/>
        <v>0</v>
      </c>
      <c r="AR380" s="161">
        <f t="shared" si="227"/>
        <v>0</v>
      </c>
      <c r="AS380" s="161">
        <f t="shared" si="227"/>
        <v>100</v>
      </c>
      <c r="AT380" s="161">
        <f t="shared" si="227"/>
        <v>0</v>
      </c>
      <c r="AU380" s="161">
        <f t="shared" si="227"/>
        <v>100</v>
      </c>
      <c r="AV380" s="162">
        <f t="shared" si="227"/>
        <v>0</v>
      </c>
      <c r="AW380" s="165"/>
      <c r="AX380" s="245"/>
      <c r="AY380" s="246"/>
    </row>
    <row r="381" spans="1:51" ht="12.75" customHeight="1" x14ac:dyDescent="0.25">
      <c r="A381" s="171">
        <v>1344</v>
      </c>
      <c r="B381" s="241">
        <v>373</v>
      </c>
      <c r="C381" s="242" t="s">
        <v>1519</v>
      </c>
      <c r="D381" s="156">
        <f t="shared" si="234"/>
        <v>447.1</v>
      </c>
      <c r="E381" s="161">
        <v>0</v>
      </c>
      <c r="F381" s="161">
        <v>0</v>
      </c>
      <c r="G381" s="161">
        <v>0</v>
      </c>
      <c r="H381" s="161">
        <v>0</v>
      </c>
      <c r="I381" s="161">
        <v>0</v>
      </c>
      <c r="J381" s="161">
        <v>0</v>
      </c>
      <c r="K381" s="161">
        <v>447.1</v>
      </c>
      <c r="L381" s="243">
        <v>0</v>
      </c>
      <c r="M381" s="172">
        <f t="shared" si="235"/>
        <v>447.1</v>
      </c>
      <c r="N381" s="161">
        <v>0</v>
      </c>
      <c r="O381" s="161">
        <v>0</v>
      </c>
      <c r="P381" s="161">
        <v>0</v>
      </c>
      <c r="Q381" s="161">
        <v>0</v>
      </c>
      <c r="R381" s="161">
        <v>0</v>
      </c>
      <c r="S381" s="161">
        <v>0</v>
      </c>
      <c r="T381" s="161">
        <v>447.1</v>
      </c>
      <c r="U381" s="243">
        <v>0</v>
      </c>
      <c r="V381" s="172">
        <f t="shared" si="236"/>
        <v>447.1</v>
      </c>
      <c r="W381" s="161">
        <v>0</v>
      </c>
      <c r="X381" s="161">
        <v>0</v>
      </c>
      <c r="Y381" s="161">
        <v>0</v>
      </c>
      <c r="Z381" s="161">
        <v>0</v>
      </c>
      <c r="AA381" s="161">
        <v>0</v>
      </c>
      <c r="AB381" s="161">
        <v>0</v>
      </c>
      <c r="AC381" s="161">
        <v>447.1</v>
      </c>
      <c r="AD381" s="243">
        <v>0</v>
      </c>
      <c r="AE381" s="156">
        <f t="shared" si="226"/>
        <v>0</v>
      </c>
      <c r="AF381" s="161">
        <f t="shared" si="226"/>
        <v>0</v>
      </c>
      <c r="AG381" s="161">
        <f t="shared" si="226"/>
        <v>0</v>
      </c>
      <c r="AH381" s="161">
        <f t="shared" si="226"/>
        <v>0</v>
      </c>
      <c r="AI381" s="161">
        <f t="shared" si="226"/>
        <v>0</v>
      </c>
      <c r="AJ381" s="161">
        <f t="shared" si="226"/>
        <v>0</v>
      </c>
      <c r="AK381" s="161">
        <f t="shared" si="226"/>
        <v>0</v>
      </c>
      <c r="AL381" s="161">
        <f t="shared" si="226"/>
        <v>0</v>
      </c>
      <c r="AM381" s="162">
        <f t="shared" si="226"/>
        <v>0</v>
      </c>
      <c r="AN381" s="156">
        <f t="shared" si="227"/>
        <v>100</v>
      </c>
      <c r="AO381" s="161">
        <f t="shared" si="227"/>
        <v>0</v>
      </c>
      <c r="AP381" s="161">
        <f t="shared" si="227"/>
        <v>0</v>
      </c>
      <c r="AQ381" s="161">
        <f t="shared" si="227"/>
        <v>0</v>
      </c>
      <c r="AR381" s="161">
        <f t="shared" si="227"/>
        <v>0</v>
      </c>
      <c r="AS381" s="161">
        <f t="shared" si="227"/>
        <v>0</v>
      </c>
      <c r="AT381" s="161">
        <f t="shared" si="227"/>
        <v>0</v>
      </c>
      <c r="AU381" s="161">
        <f t="shared" si="227"/>
        <v>100</v>
      </c>
      <c r="AV381" s="162">
        <f t="shared" si="227"/>
        <v>0</v>
      </c>
      <c r="AW381" s="165"/>
      <c r="AX381" s="245"/>
      <c r="AY381" s="246"/>
    </row>
    <row r="382" spans="1:51" ht="12.75" customHeight="1" x14ac:dyDescent="0.25">
      <c r="A382" s="171">
        <v>1345</v>
      </c>
      <c r="B382" s="241">
        <v>374</v>
      </c>
      <c r="C382" s="242" t="s">
        <v>1588</v>
      </c>
      <c r="D382" s="156">
        <f t="shared" si="234"/>
        <v>9587.5</v>
      </c>
      <c r="E382" s="161">
        <v>8789.4</v>
      </c>
      <c r="F382" s="161">
        <v>0</v>
      </c>
      <c r="G382" s="161">
        <v>0</v>
      </c>
      <c r="H382" s="161">
        <v>0</v>
      </c>
      <c r="I382" s="161">
        <v>105</v>
      </c>
      <c r="J382" s="161">
        <v>0</v>
      </c>
      <c r="K382" s="161">
        <v>693.1</v>
      </c>
      <c r="L382" s="243">
        <v>0</v>
      </c>
      <c r="M382" s="172">
        <f t="shared" si="235"/>
        <v>9587.5</v>
      </c>
      <c r="N382" s="161">
        <v>8789.4</v>
      </c>
      <c r="O382" s="161">
        <v>0</v>
      </c>
      <c r="P382" s="161">
        <v>0</v>
      </c>
      <c r="Q382" s="161">
        <v>0</v>
      </c>
      <c r="R382" s="161">
        <v>105</v>
      </c>
      <c r="S382" s="161">
        <v>0</v>
      </c>
      <c r="T382" s="161">
        <v>693.1</v>
      </c>
      <c r="U382" s="243">
        <v>0</v>
      </c>
      <c r="V382" s="172">
        <f t="shared" si="236"/>
        <v>9587.5</v>
      </c>
      <c r="W382" s="161">
        <v>8789.4</v>
      </c>
      <c r="X382" s="161">
        <v>0</v>
      </c>
      <c r="Y382" s="161">
        <v>0</v>
      </c>
      <c r="Z382" s="161">
        <v>0</v>
      </c>
      <c r="AA382" s="161">
        <v>105</v>
      </c>
      <c r="AB382" s="161">
        <v>0</v>
      </c>
      <c r="AC382" s="161">
        <v>693.1</v>
      </c>
      <c r="AD382" s="243">
        <v>0</v>
      </c>
      <c r="AE382" s="156">
        <f t="shared" si="226"/>
        <v>0</v>
      </c>
      <c r="AF382" s="161">
        <f t="shared" si="226"/>
        <v>0</v>
      </c>
      <c r="AG382" s="161">
        <f t="shared" si="226"/>
        <v>0</v>
      </c>
      <c r="AH382" s="161">
        <f t="shared" si="226"/>
        <v>0</v>
      </c>
      <c r="AI382" s="161">
        <f t="shared" si="226"/>
        <v>0</v>
      </c>
      <c r="AJ382" s="161">
        <f t="shared" si="226"/>
        <v>0</v>
      </c>
      <c r="AK382" s="161">
        <f t="shared" si="226"/>
        <v>0</v>
      </c>
      <c r="AL382" s="161">
        <f t="shared" si="226"/>
        <v>0</v>
      </c>
      <c r="AM382" s="162">
        <f t="shared" si="226"/>
        <v>0</v>
      </c>
      <c r="AN382" s="156">
        <f t="shared" si="227"/>
        <v>100</v>
      </c>
      <c r="AO382" s="161">
        <f t="shared" si="227"/>
        <v>100</v>
      </c>
      <c r="AP382" s="161">
        <f t="shared" si="227"/>
        <v>0</v>
      </c>
      <c r="AQ382" s="161">
        <f t="shared" si="227"/>
        <v>0</v>
      </c>
      <c r="AR382" s="161">
        <f t="shared" si="227"/>
        <v>0</v>
      </c>
      <c r="AS382" s="161">
        <f t="shared" si="227"/>
        <v>100</v>
      </c>
      <c r="AT382" s="161">
        <f t="shared" si="227"/>
        <v>0</v>
      </c>
      <c r="AU382" s="161">
        <f t="shared" si="227"/>
        <v>100</v>
      </c>
      <c r="AV382" s="162">
        <f t="shared" si="227"/>
        <v>0</v>
      </c>
      <c r="AW382" s="165"/>
      <c r="AX382" s="245"/>
      <c r="AY382" s="246"/>
    </row>
    <row r="383" spans="1:51" ht="12.75" customHeight="1" x14ac:dyDescent="0.25">
      <c r="A383" s="171">
        <v>1346</v>
      </c>
      <c r="B383" s="241">
        <v>375</v>
      </c>
      <c r="C383" s="242" t="s">
        <v>1589</v>
      </c>
      <c r="D383" s="156">
        <f t="shared" si="234"/>
        <v>5047.2</v>
      </c>
      <c r="E383" s="161">
        <v>4404.7</v>
      </c>
      <c r="F383" s="161">
        <v>0</v>
      </c>
      <c r="G383" s="161">
        <v>0</v>
      </c>
      <c r="H383" s="161">
        <v>0</v>
      </c>
      <c r="I383" s="161">
        <v>258</v>
      </c>
      <c r="J383" s="161">
        <v>0</v>
      </c>
      <c r="K383" s="161">
        <v>384.5</v>
      </c>
      <c r="L383" s="243">
        <v>0</v>
      </c>
      <c r="M383" s="172">
        <f t="shared" si="235"/>
        <v>5047.2</v>
      </c>
      <c r="N383" s="161">
        <v>4404.7</v>
      </c>
      <c r="O383" s="161">
        <v>0</v>
      </c>
      <c r="P383" s="161">
        <v>0</v>
      </c>
      <c r="Q383" s="161">
        <v>0</v>
      </c>
      <c r="R383" s="161">
        <v>258</v>
      </c>
      <c r="S383" s="161">
        <v>0</v>
      </c>
      <c r="T383" s="161">
        <v>384.5</v>
      </c>
      <c r="U383" s="243">
        <v>0</v>
      </c>
      <c r="V383" s="172">
        <f t="shared" si="236"/>
        <v>5033.9728999999998</v>
      </c>
      <c r="W383" s="161">
        <v>4391.4728999999998</v>
      </c>
      <c r="X383" s="161">
        <v>0</v>
      </c>
      <c r="Y383" s="161">
        <v>0</v>
      </c>
      <c r="Z383" s="161">
        <v>0</v>
      </c>
      <c r="AA383" s="161">
        <v>258</v>
      </c>
      <c r="AB383" s="161">
        <v>0</v>
      </c>
      <c r="AC383" s="161">
        <v>384.5</v>
      </c>
      <c r="AD383" s="243">
        <v>0</v>
      </c>
      <c r="AE383" s="156">
        <f t="shared" si="226"/>
        <v>-13.227100000000064</v>
      </c>
      <c r="AF383" s="161">
        <f t="shared" si="226"/>
        <v>-13.227100000000064</v>
      </c>
      <c r="AG383" s="161">
        <f t="shared" si="226"/>
        <v>0</v>
      </c>
      <c r="AH383" s="161">
        <f t="shared" si="226"/>
        <v>0</v>
      </c>
      <c r="AI383" s="161">
        <f t="shared" si="226"/>
        <v>0</v>
      </c>
      <c r="AJ383" s="161">
        <f t="shared" si="226"/>
        <v>0</v>
      </c>
      <c r="AK383" s="161">
        <f t="shared" si="226"/>
        <v>0</v>
      </c>
      <c r="AL383" s="161">
        <f t="shared" si="226"/>
        <v>0</v>
      </c>
      <c r="AM383" s="162">
        <f t="shared" si="226"/>
        <v>0</v>
      </c>
      <c r="AN383" s="156">
        <f t="shared" si="227"/>
        <v>99.737931922650176</v>
      </c>
      <c r="AO383" s="161">
        <f t="shared" si="227"/>
        <v>99.699704860716963</v>
      </c>
      <c r="AP383" s="161">
        <f t="shared" si="227"/>
        <v>0</v>
      </c>
      <c r="AQ383" s="161">
        <f t="shared" si="227"/>
        <v>0</v>
      </c>
      <c r="AR383" s="161">
        <f t="shared" si="227"/>
        <v>0</v>
      </c>
      <c r="AS383" s="161">
        <f t="shared" si="227"/>
        <v>100</v>
      </c>
      <c r="AT383" s="161">
        <f t="shared" si="227"/>
        <v>0</v>
      </c>
      <c r="AU383" s="161">
        <f t="shared" si="227"/>
        <v>100</v>
      </c>
      <c r="AV383" s="162">
        <f t="shared" si="227"/>
        <v>0</v>
      </c>
      <c r="AW383" s="165"/>
      <c r="AX383" s="245"/>
      <c r="AY383" s="246"/>
    </row>
    <row r="384" spans="1:51" ht="12.75" customHeight="1" x14ac:dyDescent="0.25">
      <c r="A384" s="171">
        <v>1347</v>
      </c>
      <c r="B384" s="241">
        <v>376</v>
      </c>
      <c r="C384" s="242" t="s">
        <v>1590</v>
      </c>
      <c r="D384" s="156">
        <f t="shared" si="234"/>
        <v>3314.3</v>
      </c>
      <c r="E384" s="161">
        <v>2924.9</v>
      </c>
      <c r="F384" s="161">
        <v>0</v>
      </c>
      <c r="G384" s="161">
        <v>0</v>
      </c>
      <c r="H384" s="161">
        <v>0</v>
      </c>
      <c r="I384" s="161">
        <v>0</v>
      </c>
      <c r="J384" s="161">
        <v>112</v>
      </c>
      <c r="K384" s="161">
        <v>277.39999999999998</v>
      </c>
      <c r="L384" s="243">
        <v>0</v>
      </c>
      <c r="M384" s="172">
        <f t="shared" si="235"/>
        <v>3314.3</v>
      </c>
      <c r="N384" s="161">
        <v>2924.9</v>
      </c>
      <c r="O384" s="161">
        <v>0</v>
      </c>
      <c r="P384" s="161">
        <v>0</v>
      </c>
      <c r="Q384" s="161">
        <v>0</v>
      </c>
      <c r="R384" s="161">
        <v>0</v>
      </c>
      <c r="S384" s="161">
        <v>112</v>
      </c>
      <c r="T384" s="161">
        <v>277.39999999999998</v>
      </c>
      <c r="U384" s="243">
        <v>0</v>
      </c>
      <c r="V384" s="172">
        <f t="shared" si="236"/>
        <v>2926.1251000000002</v>
      </c>
      <c r="W384" s="161">
        <v>2648.7328000000002</v>
      </c>
      <c r="X384" s="161">
        <v>0</v>
      </c>
      <c r="Y384" s="161">
        <v>0</v>
      </c>
      <c r="Z384" s="161">
        <v>0</v>
      </c>
      <c r="AA384" s="161">
        <v>0</v>
      </c>
      <c r="AB384" s="161">
        <v>0</v>
      </c>
      <c r="AC384" s="161">
        <v>277.39229999999998</v>
      </c>
      <c r="AD384" s="243">
        <v>0</v>
      </c>
      <c r="AE384" s="156">
        <f t="shared" si="226"/>
        <v>-388.17489999999998</v>
      </c>
      <c r="AF384" s="161">
        <f t="shared" si="226"/>
        <v>-276.16719999999987</v>
      </c>
      <c r="AG384" s="161">
        <f t="shared" si="226"/>
        <v>0</v>
      </c>
      <c r="AH384" s="161">
        <f t="shared" si="226"/>
        <v>0</v>
      </c>
      <c r="AI384" s="161">
        <f t="shared" si="226"/>
        <v>0</v>
      </c>
      <c r="AJ384" s="161">
        <f t="shared" si="226"/>
        <v>0</v>
      </c>
      <c r="AK384" s="161">
        <f t="shared" si="226"/>
        <v>-112</v>
      </c>
      <c r="AL384" s="161">
        <f t="shared" si="226"/>
        <v>-7.6999999999998181E-3</v>
      </c>
      <c r="AM384" s="162">
        <f t="shared" si="226"/>
        <v>0</v>
      </c>
      <c r="AN384" s="156">
        <f t="shared" si="227"/>
        <v>88.287876776393205</v>
      </c>
      <c r="AO384" s="161">
        <f t="shared" si="227"/>
        <v>90.558063523539261</v>
      </c>
      <c r="AP384" s="161">
        <f t="shared" si="227"/>
        <v>0</v>
      </c>
      <c r="AQ384" s="161">
        <f t="shared" si="227"/>
        <v>0</v>
      </c>
      <c r="AR384" s="161">
        <f t="shared" si="227"/>
        <v>0</v>
      </c>
      <c r="AS384" s="161">
        <f t="shared" si="227"/>
        <v>0</v>
      </c>
      <c r="AT384" s="161">
        <f t="shared" si="227"/>
        <v>0</v>
      </c>
      <c r="AU384" s="161">
        <f t="shared" si="227"/>
        <v>99.997224224945924</v>
      </c>
      <c r="AV384" s="162">
        <f t="shared" si="227"/>
        <v>0</v>
      </c>
      <c r="AW384" s="165"/>
      <c r="AX384" s="245"/>
      <c r="AY384" s="246"/>
    </row>
    <row r="385" spans="1:51" ht="12.75" customHeight="1" x14ac:dyDescent="0.25">
      <c r="A385" s="171">
        <v>1348</v>
      </c>
      <c r="B385" s="241">
        <v>377</v>
      </c>
      <c r="C385" s="242" t="s">
        <v>1591</v>
      </c>
      <c r="D385" s="156">
        <f t="shared" si="234"/>
        <v>1039.7</v>
      </c>
      <c r="E385" s="161">
        <v>956.3</v>
      </c>
      <c r="F385" s="161">
        <v>0</v>
      </c>
      <c r="G385" s="161">
        <v>0</v>
      </c>
      <c r="H385" s="161">
        <v>0</v>
      </c>
      <c r="I385" s="161">
        <v>0</v>
      </c>
      <c r="J385" s="161">
        <v>0</v>
      </c>
      <c r="K385" s="161">
        <v>83.4</v>
      </c>
      <c r="L385" s="243">
        <v>0</v>
      </c>
      <c r="M385" s="172">
        <f t="shared" si="235"/>
        <v>1039.7</v>
      </c>
      <c r="N385" s="161">
        <v>956.3</v>
      </c>
      <c r="O385" s="161">
        <v>0</v>
      </c>
      <c r="P385" s="161">
        <v>0</v>
      </c>
      <c r="Q385" s="161">
        <v>0</v>
      </c>
      <c r="R385" s="161">
        <v>0</v>
      </c>
      <c r="S385" s="161">
        <v>0</v>
      </c>
      <c r="T385" s="161">
        <v>83.4</v>
      </c>
      <c r="U385" s="243">
        <v>0</v>
      </c>
      <c r="V385" s="172">
        <f t="shared" si="236"/>
        <v>884.39960000000008</v>
      </c>
      <c r="W385" s="161">
        <v>801.03430000000003</v>
      </c>
      <c r="X385" s="161">
        <v>0</v>
      </c>
      <c r="Y385" s="161">
        <v>0</v>
      </c>
      <c r="Z385" s="161">
        <v>0</v>
      </c>
      <c r="AA385" s="161">
        <v>0</v>
      </c>
      <c r="AB385" s="161">
        <v>0</v>
      </c>
      <c r="AC385" s="161">
        <v>83.365300000000005</v>
      </c>
      <c r="AD385" s="243">
        <v>0</v>
      </c>
      <c r="AE385" s="156">
        <f t="shared" si="226"/>
        <v>-155.30039999999997</v>
      </c>
      <c r="AF385" s="161">
        <f t="shared" si="226"/>
        <v>-155.26569999999992</v>
      </c>
      <c r="AG385" s="161">
        <f t="shared" si="226"/>
        <v>0</v>
      </c>
      <c r="AH385" s="161">
        <f t="shared" si="226"/>
        <v>0</v>
      </c>
      <c r="AI385" s="161">
        <f t="shared" si="226"/>
        <v>0</v>
      </c>
      <c r="AJ385" s="161">
        <f t="shared" si="226"/>
        <v>0</v>
      </c>
      <c r="AK385" s="161">
        <f t="shared" si="226"/>
        <v>0</v>
      </c>
      <c r="AL385" s="161">
        <f t="shared" si="226"/>
        <v>-3.4700000000000841E-2</v>
      </c>
      <c r="AM385" s="162">
        <f t="shared" si="226"/>
        <v>0</v>
      </c>
      <c r="AN385" s="156">
        <f t="shared" si="227"/>
        <v>85.062960469366161</v>
      </c>
      <c r="AO385" s="161">
        <f t="shared" si="227"/>
        <v>83.763912998013183</v>
      </c>
      <c r="AP385" s="161">
        <f t="shared" si="227"/>
        <v>0</v>
      </c>
      <c r="AQ385" s="161">
        <f t="shared" si="227"/>
        <v>0</v>
      </c>
      <c r="AR385" s="161">
        <f t="shared" si="227"/>
        <v>0</v>
      </c>
      <c r="AS385" s="161">
        <f t="shared" si="227"/>
        <v>0</v>
      </c>
      <c r="AT385" s="161">
        <f t="shared" si="227"/>
        <v>0</v>
      </c>
      <c r="AU385" s="161">
        <f t="shared" si="227"/>
        <v>99.958393285371699</v>
      </c>
      <c r="AV385" s="162">
        <f t="shared" si="227"/>
        <v>0</v>
      </c>
      <c r="AW385" s="165"/>
      <c r="AX385" s="245"/>
      <c r="AY385" s="246"/>
    </row>
    <row r="386" spans="1:51" ht="12.75" customHeight="1" x14ac:dyDescent="0.25">
      <c r="A386" s="171">
        <v>1349</v>
      </c>
      <c r="B386" s="241">
        <v>378</v>
      </c>
      <c r="C386" s="242" t="s">
        <v>1592</v>
      </c>
      <c r="D386" s="156">
        <f t="shared" si="234"/>
        <v>2626.9</v>
      </c>
      <c r="E386" s="161">
        <v>2317.1</v>
      </c>
      <c r="F386" s="161">
        <v>0</v>
      </c>
      <c r="G386" s="161">
        <v>0</v>
      </c>
      <c r="H386" s="161">
        <v>0</v>
      </c>
      <c r="I386" s="161">
        <v>0</v>
      </c>
      <c r="J386" s="161">
        <v>0</v>
      </c>
      <c r="K386" s="161">
        <v>309.8</v>
      </c>
      <c r="L386" s="243">
        <v>0</v>
      </c>
      <c r="M386" s="172">
        <f t="shared" si="235"/>
        <v>2626.9</v>
      </c>
      <c r="N386" s="161">
        <v>2317.1</v>
      </c>
      <c r="O386" s="161">
        <v>0</v>
      </c>
      <c r="P386" s="161">
        <v>0</v>
      </c>
      <c r="Q386" s="161">
        <v>0</v>
      </c>
      <c r="R386" s="161">
        <v>0</v>
      </c>
      <c r="S386" s="161">
        <v>0</v>
      </c>
      <c r="T386" s="161">
        <v>309.8</v>
      </c>
      <c r="U386" s="243">
        <v>0</v>
      </c>
      <c r="V386" s="172">
        <f t="shared" si="236"/>
        <v>2618.4250000000002</v>
      </c>
      <c r="W386" s="161">
        <v>2308.625</v>
      </c>
      <c r="X386" s="161">
        <v>0</v>
      </c>
      <c r="Y386" s="161">
        <v>0</v>
      </c>
      <c r="Z386" s="161">
        <v>0</v>
      </c>
      <c r="AA386" s="161">
        <v>0</v>
      </c>
      <c r="AB386" s="161">
        <v>0</v>
      </c>
      <c r="AC386" s="161">
        <v>309.8</v>
      </c>
      <c r="AD386" s="243">
        <v>0</v>
      </c>
      <c r="AE386" s="156">
        <f t="shared" si="226"/>
        <v>-8.4749999999999091</v>
      </c>
      <c r="AF386" s="161">
        <f t="shared" si="226"/>
        <v>-8.4749999999999091</v>
      </c>
      <c r="AG386" s="161">
        <f t="shared" si="226"/>
        <v>0</v>
      </c>
      <c r="AH386" s="161">
        <f t="shared" si="226"/>
        <v>0</v>
      </c>
      <c r="AI386" s="161">
        <f t="shared" si="226"/>
        <v>0</v>
      </c>
      <c r="AJ386" s="161">
        <f t="shared" si="226"/>
        <v>0</v>
      </c>
      <c r="AK386" s="161">
        <f t="shared" si="226"/>
        <v>0</v>
      </c>
      <c r="AL386" s="161">
        <f t="shared" si="226"/>
        <v>0</v>
      </c>
      <c r="AM386" s="162">
        <f t="shared" si="226"/>
        <v>0</v>
      </c>
      <c r="AN386" s="156">
        <f t="shared" si="227"/>
        <v>99.677376375195109</v>
      </c>
      <c r="AO386" s="161">
        <f t="shared" si="227"/>
        <v>99.634241077208586</v>
      </c>
      <c r="AP386" s="161">
        <f t="shared" si="227"/>
        <v>0</v>
      </c>
      <c r="AQ386" s="161">
        <f t="shared" si="227"/>
        <v>0</v>
      </c>
      <c r="AR386" s="161">
        <f t="shared" si="227"/>
        <v>0</v>
      </c>
      <c r="AS386" s="161">
        <f t="shared" si="227"/>
        <v>0</v>
      </c>
      <c r="AT386" s="161">
        <f t="shared" si="227"/>
        <v>0</v>
      </c>
      <c r="AU386" s="161">
        <f t="shared" si="227"/>
        <v>100</v>
      </c>
      <c r="AV386" s="162">
        <f t="shared" si="227"/>
        <v>0</v>
      </c>
      <c r="AW386" s="165"/>
      <c r="AX386" s="245"/>
      <c r="AY386" s="246"/>
    </row>
    <row r="387" spans="1:51" ht="12.75" customHeight="1" x14ac:dyDescent="0.25">
      <c r="A387" s="171">
        <v>1350</v>
      </c>
      <c r="B387" s="241">
        <v>379</v>
      </c>
      <c r="C387" s="242" t="s">
        <v>1593</v>
      </c>
      <c r="D387" s="156">
        <f t="shared" si="234"/>
        <v>2239.6</v>
      </c>
      <c r="E387" s="161">
        <v>1869.8</v>
      </c>
      <c r="F387" s="161">
        <v>0</v>
      </c>
      <c r="G387" s="161">
        <v>0</v>
      </c>
      <c r="H387" s="161">
        <v>0</v>
      </c>
      <c r="I387" s="161">
        <v>47</v>
      </c>
      <c r="J387" s="161">
        <v>0</v>
      </c>
      <c r="K387" s="161">
        <v>322.8</v>
      </c>
      <c r="L387" s="243">
        <v>0</v>
      </c>
      <c r="M387" s="172">
        <f t="shared" si="235"/>
        <v>2319.7000000000003</v>
      </c>
      <c r="N387" s="161">
        <v>1949.9</v>
      </c>
      <c r="O387" s="161">
        <v>0</v>
      </c>
      <c r="P387" s="161">
        <v>0</v>
      </c>
      <c r="Q387" s="161">
        <v>0</v>
      </c>
      <c r="R387" s="161">
        <v>47</v>
      </c>
      <c r="S387" s="161">
        <v>0</v>
      </c>
      <c r="T387" s="161">
        <v>322.8</v>
      </c>
      <c r="U387" s="243">
        <v>0</v>
      </c>
      <c r="V387" s="172">
        <f t="shared" si="236"/>
        <v>2318.6021000000001</v>
      </c>
      <c r="W387" s="161">
        <v>1949.2688000000001</v>
      </c>
      <c r="X387" s="161">
        <v>0</v>
      </c>
      <c r="Y387" s="161">
        <v>0</v>
      </c>
      <c r="Z387" s="161">
        <v>0</v>
      </c>
      <c r="AA387" s="161">
        <v>47</v>
      </c>
      <c r="AB387" s="161">
        <v>0</v>
      </c>
      <c r="AC387" s="161">
        <v>322.33330000000001</v>
      </c>
      <c r="AD387" s="243">
        <v>0</v>
      </c>
      <c r="AE387" s="156">
        <f t="shared" si="226"/>
        <v>-1.0979000000002088</v>
      </c>
      <c r="AF387" s="161">
        <f t="shared" si="226"/>
        <v>-0.63120000000003529</v>
      </c>
      <c r="AG387" s="161">
        <f t="shared" si="226"/>
        <v>0</v>
      </c>
      <c r="AH387" s="161">
        <f t="shared" si="226"/>
        <v>0</v>
      </c>
      <c r="AI387" s="161">
        <f t="shared" si="226"/>
        <v>0</v>
      </c>
      <c r="AJ387" s="161">
        <f t="shared" si="226"/>
        <v>0</v>
      </c>
      <c r="AK387" s="161">
        <f t="shared" si="226"/>
        <v>0</v>
      </c>
      <c r="AL387" s="161">
        <f t="shared" si="226"/>
        <v>-0.466700000000003</v>
      </c>
      <c r="AM387" s="162">
        <f t="shared" si="226"/>
        <v>0</v>
      </c>
      <c r="AN387" s="156">
        <f t="shared" si="227"/>
        <v>99.952670603957401</v>
      </c>
      <c r="AO387" s="161">
        <f t="shared" si="227"/>
        <v>99.967629109185083</v>
      </c>
      <c r="AP387" s="161">
        <f t="shared" si="227"/>
        <v>0</v>
      </c>
      <c r="AQ387" s="161">
        <f t="shared" si="227"/>
        <v>0</v>
      </c>
      <c r="AR387" s="161">
        <f t="shared" si="227"/>
        <v>0</v>
      </c>
      <c r="AS387" s="161">
        <f t="shared" si="227"/>
        <v>100</v>
      </c>
      <c r="AT387" s="161">
        <f t="shared" si="227"/>
        <v>0</v>
      </c>
      <c r="AU387" s="161">
        <f t="shared" si="227"/>
        <v>99.85542131350681</v>
      </c>
      <c r="AV387" s="162">
        <f t="shared" si="227"/>
        <v>0</v>
      </c>
      <c r="AW387" s="165"/>
      <c r="AX387" s="245"/>
      <c r="AY387" s="246"/>
    </row>
    <row r="388" spans="1:51" ht="12.75" customHeight="1" x14ac:dyDescent="0.25">
      <c r="A388" s="171">
        <v>1351</v>
      </c>
      <c r="B388" s="241">
        <v>380</v>
      </c>
      <c r="C388" s="242" t="s">
        <v>1594</v>
      </c>
      <c r="D388" s="156">
        <f t="shared" si="234"/>
        <v>3571</v>
      </c>
      <c r="E388" s="161">
        <v>3263.3</v>
      </c>
      <c r="F388" s="161">
        <v>0</v>
      </c>
      <c r="G388" s="161">
        <v>0</v>
      </c>
      <c r="H388" s="161">
        <v>0</v>
      </c>
      <c r="I388" s="161">
        <v>0</v>
      </c>
      <c r="J388" s="161">
        <v>0</v>
      </c>
      <c r="K388" s="161">
        <v>307.7</v>
      </c>
      <c r="L388" s="243">
        <v>0</v>
      </c>
      <c r="M388" s="172">
        <f t="shared" si="235"/>
        <v>3571</v>
      </c>
      <c r="N388" s="161">
        <v>3263.3</v>
      </c>
      <c r="O388" s="161">
        <v>0</v>
      </c>
      <c r="P388" s="161">
        <v>0</v>
      </c>
      <c r="Q388" s="161">
        <v>0</v>
      </c>
      <c r="R388" s="161">
        <v>0</v>
      </c>
      <c r="S388" s="161">
        <v>0</v>
      </c>
      <c r="T388" s="161">
        <v>307.7</v>
      </c>
      <c r="U388" s="243">
        <v>0</v>
      </c>
      <c r="V388" s="172">
        <f t="shared" si="236"/>
        <v>3091.3017</v>
      </c>
      <c r="W388" s="161">
        <v>2791.3027999999999</v>
      </c>
      <c r="X388" s="161">
        <v>0</v>
      </c>
      <c r="Y388" s="161">
        <v>0</v>
      </c>
      <c r="Z388" s="161">
        <v>0</v>
      </c>
      <c r="AA388" s="161">
        <v>0</v>
      </c>
      <c r="AB388" s="161">
        <v>0</v>
      </c>
      <c r="AC388" s="161">
        <v>299.99889999999999</v>
      </c>
      <c r="AD388" s="243">
        <v>0</v>
      </c>
      <c r="AE388" s="156">
        <f t="shared" si="226"/>
        <v>-479.69830000000002</v>
      </c>
      <c r="AF388" s="161">
        <f t="shared" si="226"/>
        <v>-471.99720000000025</v>
      </c>
      <c r="AG388" s="161">
        <f t="shared" si="226"/>
        <v>0</v>
      </c>
      <c r="AH388" s="161">
        <f t="shared" si="226"/>
        <v>0</v>
      </c>
      <c r="AI388" s="161">
        <f t="shared" si="226"/>
        <v>0</v>
      </c>
      <c r="AJ388" s="161">
        <f t="shared" si="226"/>
        <v>0</v>
      </c>
      <c r="AK388" s="161">
        <f t="shared" si="226"/>
        <v>0</v>
      </c>
      <c r="AL388" s="161">
        <f t="shared" si="226"/>
        <v>-7.7010999999999967</v>
      </c>
      <c r="AM388" s="162">
        <f t="shared" si="226"/>
        <v>0</v>
      </c>
      <c r="AN388" s="156">
        <f t="shared" si="227"/>
        <v>86.566835620274432</v>
      </c>
      <c r="AO388" s="161">
        <f t="shared" si="227"/>
        <v>85.536199552600124</v>
      </c>
      <c r="AP388" s="161">
        <f t="shared" si="227"/>
        <v>0</v>
      </c>
      <c r="AQ388" s="161">
        <f t="shared" si="227"/>
        <v>0</v>
      </c>
      <c r="AR388" s="161">
        <f t="shared" si="227"/>
        <v>0</v>
      </c>
      <c r="AS388" s="161">
        <f t="shared" si="227"/>
        <v>0</v>
      </c>
      <c r="AT388" s="161">
        <f t="shared" si="227"/>
        <v>0</v>
      </c>
      <c r="AU388" s="161">
        <f t="shared" si="227"/>
        <v>97.497205069873246</v>
      </c>
      <c r="AV388" s="162">
        <f t="shared" si="227"/>
        <v>0</v>
      </c>
      <c r="AW388" s="165"/>
      <c r="AX388" s="245"/>
      <c r="AY388" s="246"/>
    </row>
    <row r="389" spans="1:51" ht="12.75" customHeight="1" x14ac:dyDescent="0.25">
      <c r="A389" s="171">
        <v>1352</v>
      </c>
      <c r="B389" s="241">
        <v>381</v>
      </c>
      <c r="C389" s="242" t="s">
        <v>1595</v>
      </c>
      <c r="D389" s="156">
        <f t="shared" si="234"/>
        <v>5312.1</v>
      </c>
      <c r="E389" s="161">
        <v>4855</v>
      </c>
      <c r="F389" s="161">
        <v>0</v>
      </c>
      <c r="G389" s="161">
        <v>0</v>
      </c>
      <c r="H389" s="161">
        <v>0</v>
      </c>
      <c r="I389" s="161">
        <v>45</v>
      </c>
      <c r="J389" s="161">
        <v>0</v>
      </c>
      <c r="K389" s="161">
        <v>412.1</v>
      </c>
      <c r="L389" s="243">
        <v>0</v>
      </c>
      <c r="M389" s="172">
        <f t="shared" si="235"/>
        <v>5312.1</v>
      </c>
      <c r="N389" s="161">
        <v>4855</v>
      </c>
      <c r="O389" s="161">
        <v>0</v>
      </c>
      <c r="P389" s="161">
        <v>0</v>
      </c>
      <c r="Q389" s="161">
        <v>0</v>
      </c>
      <c r="R389" s="161">
        <v>45</v>
      </c>
      <c r="S389" s="161">
        <v>0</v>
      </c>
      <c r="T389" s="161">
        <v>412.1</v>
      </c>
      <c r="U389" s="243">
        <v>0</v>
      </c>
      <c r="V389" s="172">
        <f t="shared" si="236"/>
        <v>4236.7880999999998</v>
      </c>
      <c r="W389" s="161">
        <v>3779.6880999999998</v>
      </c>
      <c r="X389" s="161">
        <v>0</v>
      </c>
      <c r="Y389" s="161">
        <v>0</v>
      </c>
      <c r="Z389" s="161">
        <v>0</v>
      </c>
      <c r="AA389" s="161">
        <v>45</v>
      </c>
      <c r="AB389" s="161">
        <v>0</v>
      </c>
      <c r="AC389" s="161">
        <v>412.1</v>
      </c>
      <c r="AD389" s="243">
        <v>0</v>
      </c>
      <c r="AE389" s="156">
        <f t="shared" si="226"/>
        <v>-1075.3119000000006</v>
      </c>
      <c r="AF389" s="161">
        <f t="shared" si="226"/>
        <v>-1075.3119000000002</v>
      </c>
      <c r="AG389" s="161">
        <f t="shared" si="226"/>
        <v>0</v>
      </c>
      <c r="AH389" s="161">
        <f t="shared" si="226"/>
        <v>0</v>
      </c>
      <c r="AI389" s="161">
        <f t="shared" si="226"/>
        <v>0</v>
      </c>
      <c r="AJ389" s="161">
        <f t="shared" si="226"/>
        <v>0</v>
      </c>
      <c r="AK389" s="161">
        <f t="shared" si="226"/>
        <v>0</v>
      </c>
      <c r="AL389" s="161">
        <f t="shared" si="226"/>
        <v>0</v>
      </c>
      <c r="AM389" s="162">
        <f t="shared" si="226"/>
        <v>0</v>
      </c>
      <c r="AN389" s="156">
        <f t="shared" si="227"/>
        <v>79.757310668097347</v>
      </c>
      <c r="AO389" s="161">
        <f t="shared" si="227"/>
        <v>77.851454170957766</v>
      </c>
      <c r="AP389" s="161">
        <f t="shared" si="227"/>
        <v>0</v>
      </c>
      <c r="AQ389" s="161">
        <f t="shared" si="227"/>
        <v>0</v>
      </c>
      <c r="AR389" s="161">
        <f t="shared" si="227"/>
        <v>0</v>
      </c>
      <c r="AS389" s="161">
        <f t="shared" si="227"/>
        <v>100</v>
      </c>
      <c r="AT389" s="161">
        <f t="shared" si="227"/>
        <v>0</v>
      </c>
      <c r="AU389" s="161">
        <f t="shared" si="227"/>
        <v>100</v>
      </c>
      <c r="AV389" s="162">
        <f t="shared" si="227"/>
        <v>0</v>
      </c>
      <c r="AW389" s="165"/>
      <c r="AX389" s="245"/>
      <c r="AY389" s="246"/>
    </row>
    <row r="390" spans="1:51" ht="12.75" customHeight="1" x14ac:dyDescent="0.25">
      <c r="A390" s="171">
        <v>1353</v>
      </c>
      <c r="B390" s="241">
        <v>382</v>
      </c>
      <c r="C390" s="242" t="s">
        <v>1596</v>
      </c>
      <c r="D390" s="156">
        <f t="shared" si="234"/>
        <v>4429.6000000000004</v>
      </c>
      <c r="E390" s="161">
        <v>4017.5</v>
      </c>
      <c r="F390" s="161">
        <v>0</v>
      </c>
      <c r="G390" s="161">
        <v>0</v>
      </c>
      <c r="H390" s="161">
        <v>0</v>
      </c>
      <c r="I390" s="161">
        <v>0</v>
      </c>
      <c r="J390" s="161">
        <v>0</v>
      </c>
      <c r="K390" s="161">
        <v>412.1</v>
      </c>
      <c r="L390" s="243">
        <v>0</v>
      </c>
      <c r="M390" s="172">
        <f t="shared" si="235"/>
        <v>4429.6000000000004</v>
      </c>
      <c r="N390" s="161">
        <v>4017.5</v>
      </c>
      <c r="O390" s="161">
        <v>0</v>
      </c>
      <c r="P390" s="161">
        <v>0</v>
      </c>
      <c r="Q390" s="161">
        <v>0</v>
      </c>
      <c r="R390" s="161">
        <v>0</v>
      </c>
      <c r="S390" s="161">
        <v>0</v>
      </c>
      <c r="T390" s="161">
        <v>412.1</v>
      </c>
      <c r="U390" s="243">
        <v>0</v>
      </c>
      <c r="V390" s="172">
        <f t="shared" si="236"/>
        <v>3750.8386</v>
      </c>
      <c r="W390" s="161">
        <v>3731.5506</v>
      </c>
      <c r="X390" s="161">
        <v>0</v>
      </c>
      <c r="Y390" s="161">
        <v>0</v>
      </c>
      <c r="Z390" s="161">
        <v>0</v>
      </c>
      <c r="AA390" s="161">
        <v>0</v>
      </c>
      <c r="AB390" s="161">
        <v>0</v>
      </c>
      <c r="AC390" s="161">
        <v>19.288</v>
      </c>
      <c r="AD390" s="243">
        <v>0</v>
      </c>
      <c r="AE390" s="156">
        <f t="shared" si="226"/>
        <v>-678.76140000000032</v>
      </c>
      <c r="AF390" s="161">
        <f t="shared" si="226"/>
        <v>-285.94939999999997</v>
      </c>
      <c r="AG390" s="161">
        <f t="shared" si="226"/>
        <v>0</v>
      </c>
      <c r="AH390" s="161">
        <f t="shared" si="226"/>
        <v>0</v>
      </c>
      <c r="AI390" s="161">
        <f t="shared" si="226"/>
        <v>0</v>
      </c>
      <c r="AJ390" s="161">
        <f t="shared" si="226"/>
        <v>0</v>
      </c>
      <c r="AK390" s="161">
        <f t="shared" si="226"/>
        <v>0</v>
      </c>
      <c r="AL390" s="161">
        <f t="shared" si="226"/>
        <v>-392.81200000000001</v>
      </c>
      <c r="AM390" s="162">
        <f t="shared" si="226"/>
        <v>0</v>
      </c>
      <c r="AN390" s="156">
        <f t="shared" si="227"/>
        <v>84.67668864005779</v>
      </c>
      <c r="AO390" s="161">
        <f t="shared" si="227"/>
        <v>92.882404480398264</v>
      </c>
      <c r="AP390" s="161">
        <f t="shared" si="227"/>
        <v>0</v>
      </c>
      <c r="AQ390" s="161">
        <f t="shared" si="227"/>
        <v>0</v>
      </c>
      <c r="AR390" s="161">
        <f t="shared" si="227"/>
        <v>0</v>
      </c>
      <c r="AS390" s="161">
        <f t="shared" si="227"/>
        <v>0</v>
      </c>
      <c r="AT390" s="161">
        <f t="shared" si="227"/>
        <v>0</v>
      </c>
      <c r="AU390" s="161">
        <f t="shared" si="227"/>
        <v>4.6804173744236834</v>
      </c>
      <c r="AV390" s="162">
        <f t="shared" si="227"/>
        <v>0</v>
      </c>
      <c r="AW390" s="165"/>
      <c r="AX390" s="245"/>
      <c r="AY390" s="246"/>
    </row>
    <row r="391" spans="1:51" ht="12.75" customHeight="1" x14ac:dyDescent="0.25">
      <c r="A391" s="158"/>
      <c r="B391" s="241">
        <v>383</v>
      </c>
      <c r="C391" s="242"/>
      <c r="D391" s="160"/>
      <c r="E391" s="161"/>
      <c r="F391" s="161"/>
      <c r="G391" s="161"/>
      <c r="H391" s="161"/>
      <c r="I391" s="161"/>
      <c r="J391" s="161"/>
      <c r="K391" s="161"/>
      <c r="L391" s="243">
        <v>0</v>
      </c>
      <c r="M391" s="244"/>
      <c r="N391" s="161">
        <v>0</v>
      </c>
      <c r="O391" s="161"/>
      <c r="P391" s="161">
        <v>0</v>
      </c>
      <c r="Q391" s="161"/>
      <c r="R391" s="161"/>
      <c r="S391" s="161"/>
      <c r="T391" s="161"/>
      <c r="U391" s="243">
        <v>0</v>
      </c>
      <c r="V391" s="244"/>
      <c r="W391" s="161">
        <v>0</v>
      </c>
      <c r="X391" s="161"/>
      <c r="Y391" s="161">
        <v>0</v>
      </c>
      <c r="Z391" s="161"/>
      <c r="AA391" s="161"/>
      <c r="AB391" s="161"/>
      <c r="AC391" s="161"/>
      <c r="AD391" s="243"/>
      <c r="AE391" s="160"/>
      <c r="AF391" s="161"/>
      <c r="AG391" s="161"/>
      <c r="AH391" s="161"/>
      <c r="AI391" s="161"/>
      <c r="AJ391" s="161"/>
      <c r="AK391" s="161"/>
      <c r="AL391" s="161"/>
      <c r="AM391" s="162"/>
      <c r="AN391" s="160"/>
      <c r="AO391" s="161"/>
      <c r="AP391" s="161"/>
      <c r="AQ391" s="161"/>
      <c r="AR391" s="161"/>
      <c r="AS391" s="161"/>
      <c r="AT391" s="161"/>
      <c r="AU391" s="161"/>
      <c r="AV391" s="162"/>
      <c r="AW391" s="165"/>
      <c r="AX391" s="245"/>
      <c r="AY391" s="246"/>
    </row>
    <row r="392" spans="1:51" ht="17.25" customHeight="1" x14ac:dyDescent="0.25">
      <c r="A392" s="158"/>
      <c r="B392" s="241">
        <v>384</v>
      </c>
      <c r="C392" s="239" t="s">
        <v>1597</v>
      </c>
      <c r="D392" s="156">
        <f>D393+D394</f>
        <v>248186.6</v>
      </c>
      <c r="E392" s="153">
        <f t="shared" ref="E392:L392" si="237">E393+E394</f>
        <v>205583.30000000002</v>
      </c>
      <c r="F392" s="153">
        <f t="shared" si="237"/>
        <v>0</v>
      </c>
      <c r="G392" s="153">
        <f t="shared" si="237"/>
        <v>2781.2000000000003</v>
      </c>
      <c r="H392" s="153">
        <f t="shared" si="237"/>
        <v>4001.9</v>
      </c>
      <c r="I392" s="153">
        <f t="shared" si="237"/>
        <v>0</v>
      </c>
      <c r="J392" s="153">
        <f t="shared" si="237"/>
        <v>3970</v>
      </c>
      <c r="K392" s="153">
        <f t="shared" si="237"/>
        <v>30387.200000000001</v>
      </c>
      <c r="L392" s="240">
        <f t="shared" si="237"/>
        <v>1463</v>
      </c>
      <c r="M392" s="172">
        <f>M393+M394</f>
        <v>250377.7</v>
      </c>
      <c r="N392" s="153">
        <f t="shared" ref="N392:U392" si="238">N393+N394</f>
        <v>205660.90000000002</v>
      </c>
      <c r="O392" s="153">
        <f t="shared" si="238"/>
        <v>0</v>
      </c>
      <c r="P392" s="153">
        <f t="shared" si="238"/>
        <v>2781.2000000000003</v>
      </c>
      <c r="Q392" s="153">
        <f t="shared" si="238"/>
        <v>4001.9</v>
      </c>
      <c r="R392" s="153">
        <f t="shared" si="238"/>
        <v>0</v>
      </c>
      <c r="S392" s="153">
        <f t="shared" si="238"/>
        <v>3970</v>
      </c>
      <c r="T392" s="153">
        <f t="shared" si="238"/>
        <v>30387.200000000001</v>
      </c>
      <c r="U392" s="240">
        <f t="shared" si="238"/>
        <v>3576.5</v>
      </c>
      <c r="V392" s="172">
        <f>V393+V394</f>
        <v>240156.10340000002</v>
      </c>
      <c r="W392" s="153">
        <f t="shared" ref="W392:AD392" si="239">W393+W394</f>
        <v>198229.73759999999</v>
      </c>
      <c r="X392" s="153">
        <f t="shared" si="239"/>
        <v>0</v>
      </c>
      <c r="Y392" s="153">
        <f t="shared" si="239"/>
        <v>2750.3417000000004</v>
      </c>
      <c r="Z392" s="153">
        <f t="shared" si="239"/>
        <v>3366.6936999999998</v>
      </c>
      <c r="AA392" s="153">
        <f t="shared" si="239"/>
        <v>0</v>
      </c>
      <c r="AB392" s="153">
        <f t="shared" si="239"/>
        <v>3464.9620999999997</v>
      </c>
      <c r="AC392" s="153">
        <f t="shared" si="239"/>
        <v>30351.368300000002</v>
      </c>
      <c r="AD392" s="240">
        <f t="shared" si="239"/>
        <v>1993</v>
      </c>
      <c r="AE392" s="156">
        <f t="shared" ref="AE392:AM427" si="240">V392-M392</f>
        <v>-10221.59659999999</v>
      </c>
      <c r="AF392" s="153">
        <f t="shared" si="240"/>
        <v>-7431.1624000000302</v>
      </c>
      <c r="AG392" s="153">
        <f t="shared" si="240"/>
        <v>0</v>
      </c>
      <c r="AH392" s="153">
        <f t="shared" si="240"/>
        <v>-30.858299999999872</v>
      </c>
      <c r="AI392" s="153">
        <f t="shared" si="240"/>
        <v>-635.20630000000028</v>
      </c>
      <c r="AJ392" s="153">
        <f t="shared" si="240"/>
        <v>0</v>
      </c>
      <c r="AK392" s="153">
        <f t="shared" si="240"/>
        <v>-505.03790000000026</v>
      </c>
      <c r="AL392" s="153">
        <f t="shared" si="240"/>
        <v>-35.831699999998818</v>
      </c>
      <c r="AM392" s="154">
        <f t="shared" si="240"/>
        <v>-1583.5</v>
      </c>
      <c r="AN392" s="156">
        <f t="shared" ref="AN392:AV427" si="241">IF(M392=0,0,V392/M392*100)</f>
        <v>95.917529156949684</v>
      </c>
      <c r="AO392" s="153">
        <f t="shared" si="241"/>
        <v>96.38669168519634</v>
      </c>
      <c r="AP392" s="153">
        <f t="shared" si="241"/>
        <v>0</v>
      </c>
      <c r="AQ392" s="153">
        <f t="shared" si="241"/>
        <v>98.890468143247517</v>
      </c>
      <c r="AR392" s="153">
        <f t="shared" si="241"/>
        <v>84.127381993553058</v>
      </c>
      <c r="AS392" s="153">
        <f t="shared" si="241"/>
        <v>0</v>
      </c>
      <c r="AT392" s="153">
        <f t="shared" si="241"/>
        <v>87.278642317380346</v>
      </c>
      <c r="AU392" s="153">
        <f t="shared" si="241"/>
        <v>99.882082916491157</v>
      </c>
      <c r="AV392" s="154">
        <f t="shared" si="241"/>
        <v>55.724870683629248</v>
      </c>
      <c r="AW392" s="147"/>
      <c r="AX392" s="245"/>
      <c r="AY392" s="246"/>
    </row>
    <row r="393" spans="1:51" s="170" customFormat="1" ht="15.75" customHeight="1" x14ac:dyDescent="0.2">
      <c r="A393" s="158"/>
      <c r="B393" s="241">
        <v>385</v>
      </c>
      <c r="C393" s="239" t="s">
        <v>1287</v>
      </c>
      <c r="D393" s="156">
        <f>D395</f>
        <v>152688.70000000001</v>
      </c>
      <c r="E393" s="153">
        <f t="shared" ref="E393:L393" si="242">E395</f>
        <v>126103.5</v>
      </c>
      <c r="F393" s="153">
        <f t="shared" si="242"/>
        <v>0</v>
      </c>
      <c r="G393" s="153">
        <f t="shared" si="242"/>
        <v>0</v>
      </c>
      <c r="H393" s="153">
        <f t="shared" si="242"/>
        <v>3933.3</v>
      </c>
      <c r="I393" s="153">
        <f t="shared" si="242"/>
        <v>0</v>
      </c>
      <c r="J393" s="153">
        <f t="shared" si="242"/>
        <v>0</v>
      </c>
      <c r="K393" s="153">
        <f t="shared" si="242"/>
        <v>21188.9</v>
      </c>
      <c r="L393" s="240">
        <f t="shared" si="242"/>
        <v>1463</v>
      </c>
      <c r="M393" s="172">
        <f>M395</f>
        <v>154879.80000000002</v>
      </c>
      <c r="N393" s="153">
        <f t="shared" ref="N393:U393" si="243">N395</f>
        <v>126181.1</v>
      </c>
      <c r="O393" s="153">
        <f t="shared" si="243"/>
        <v>0</v>
      </c>
      <c r="P393" s="153">
        <f t="shared" si="243"/>
        <v>0</v>
      </c>
      <c r="Q393" s="153">
        <f t="shared" si="243"/>
        <v>3933.3</v>
      </c>
      <c r="R393" s="153">
        <f t="shared" si="243"/>
        <v>0</v>
      </c>
      <c r="S393" s="153">
        <f t="shared" si="243"/>
        <v>0</v>
      </c>
      <c r="T393" s="153">
        <f t="shared" si="243"/>
        <v>21188.9</v>
      </c>
      <c r="U393" s="240">
        <f t="shared" si="243"/>
        <v>3576.5</v>
      </c>
      <c r="V393" s="172">
        <f>V395</f>
        <v>151075.7285</v>
      </c>
      <c r="W393" s="153">
        <f t="shared" ref="W393:AD393" si="244">W395</f>
        <v>124591.23609999999</v>
      </c>
      <c r="X393" s="153">
        <f t="shared" si="244"/>
        <v>0</v>
      </c>
      <c r="Y393" s="153">
        <f t="shared" si="244"/>
        <v>0</v>
      </c>
      <c r="Z393" s="153">
        <f t="shared" si="244"/>
        <v>3302.5924</v>
      </c>
      <c r="AA393" s="153">
        <f t="shared" si="244"/>
        <v>0</v>
      </c>
      <c r="AB393" s="153">
        <f t="shared" si="244"/>
        <v>0</v>
      </c>
      <c r="AC393" s="153">
        <f t="shared" si="244"/>
        <v>21188.9</v>
      </c>
      <c r="AD393" s="240">
        <f t="shared" si="244"/>
        <v>1993</v>
      </c>
      <c r="AE393" s="156">
        <f t="shared" si="240"/>
        <v>-3804.07150000002</v>
      </c>
      <c r="AF393" s="153">
        <f t="shared" si="240"/>
        <v>-1589.8639000000112</v>
      </c>
      <c r="AG393" s="153">
        <f t="shared" si="240"/>
        <v>0</v>
      </c>
      <c r="AH393" s="153">
        <f t="shared" si="240"/>
        <v>0</v>
      </c>
      <c r="AI393" s="153">
        <f t="shared" si="240"/>
        <v>-630.70760000000018</v>
      </c>
      <c r="AJ393" s="153">
        <f t="shared" si="240"/>
        <v>0</v>
      </c>
      <c r="AK393" s="153">
        <f t="shared" si="240"/>
        <v>0</v>
      </c>
      <c r="AL393" s="153">
        <f t="shared" si="240"/>
        <v>0</v>
      </c>
      <c r="AM393" s="154">
        <f t="shared" si="240"/>
        <v>-1583.5</v>
      </c>
      <c r="AN393" s="156">
        <f t="shared" si="241"/>
        <v>97.543855622230907</v>
      </c>
      <c r="AO393" s="153">
        <f t="shared" si="241"/>
        <v>98.740014233510394</v>
      </c>
      <c r="AP393" s="153">
        <f t="shared" si="241"/>
        <v>0</v>
      </c>
      <c r="AQ393" s="153">
        <f t="shared" si="241"/>
        <v>0</v>
      </c>
      <c r="AR393" s="153">
        <f t="shared" si="241"/>
        <v>83.964925126484118</v>
      </c>
      <c r="AS393" s="153">
        <f t="shared" si="241"/>
        <v>0</v>
      </c>
      <c r="AT393" s="153">
        <f t="shared" si="241"/>
        <v>0</v>
      </c>
      <c r="AU393" s="153">
        <f t="shared" si="241"/>
        <v>100</v>
      </c>
      <c r="AV393" s="154">
        <f t="shared" si="241"/>
        <v>55.724870683629248</v>
      </c>
      <c r="AW393" s="147"/>
      <c r="AX393" s="245"/>
      <c r="AY393" s="246"/>
    </row>
    <row r="394" spans="1:51" s="170" customFormat="1" ht="15" customHeight="1" x14ac:dyDescent="0.2">
      <c r="A394" s="158"/>
      <c r="B394" s="241">
        <v>386</v>
      </c>
      <c r="C394" s="239" t="s">
        <v>1288</v>
      </c>
      <c r="D394" s="156">
        <f>SUM(D396:D427)</f>
        <v>95497.9</v>
      </c>
      <c r="E394" s="153">
        <f t="shared" ref="E394:L394" si="245">SUM(E396:E427)</f>
        <v>79479.800000000017</v>
      </c>
      <c r="F394" s="153">
        <f t="shared" si="245"/>
        <v>0</v>
      </c>
      <c r="G394" s="153">
        <f t="shared" si="245"/>
        <v>2781.2000000000003</v>
      </c>
      <c r="H394" s="153">
        <f t="shared" si="245"/>
        <v>68.599999999999994</v>
      </c>
      <c r="I394" s="153">
        <f t="shared" si="245"/>
        <v>0</v>
      </c>
      <c r="J394" s="153">
        <f t="shared" si="245"/>
        <v>3970</v>
      </c>
      <c r="K394" s="153">
        <f t="shared" si="245"/>
        <v>9198.2999999999993</v>
      </c>
      <c r="L394" s="240">
        <f t="shared" si="245"/>
        <v>0</v>
      </c>
      <c r="M394" s="172">
        <f>SUM(M396:M427)</f>
        <v>95497.9</v>
      </c>
      <c r="N394" s="153">
        <f t="shared" ref="N394:U394" si="246">SUM(N396:N427)</f>
        <v>79479.800000000017</v>
      </c>
      <c r="O394" s="153">
        <f t="shared" si="246"/>
        <v>0</v>
      </c>
      <c r="P394" s="153">
        <f t="shared" si="246"/>
        <v>2781.2000000000003</v>
      </c>
      <c r="Q394" s="153">
        <f t="shared" si="246"/>
        <v>68.599999999999994</v>
      </c>
      <c r="R394" s="153">
        <f t="shared" si="246"/>
        <v>0</v>
      </c>
      <c r="S394" s="153">
        <f t="shared" si="246"/>
        <v>3970</v>
      </c>
      <c r="T394" s="153">
        <f t="shared" si="246"/>
        <v>9198.2999999999993</v>
      </c>
      <c r="U394" s="240">
        <f t="shared" si="246"/>
        <v>0</v>
      </c>
      <c r="V394" s="172">
        <f>SUM(V396:V427)</f>
        <v>89080.374900000024</v>
      </c>
      <c r="W394" s="153">
        <f t="shared" ref="W394:AD394" si="247">SUM(W396:W427)</f>
        <v>73638.501500000013</v>
      </c>
      <c r="X394" s="153">
        <f t="shared" si="247"/>
        <v>0</v>
      </c>
      <c r="Y394" s="153">
        <f t="shared" si="247"/>
        <v>2750.3417000000004</v>
      </c>
      <c r="Z394" s="153">
        <f t="shared" si="247"/>
        <v>64.101299999999995</v>
      </c>
      <c r="AA394" s="153">
        <f t="shared" si="247"/>
        <v>0</v>
      </c>
      <c r="AB394" s="153">
        <f t="shared" si="247"/>
        <v>3464.9620999999997</v>
      </c>
      <c r="AC394" s="153">
        <f t="shared" si="247"/>
        <v>9162.4683000000023</v>
      </c>
      <c r="AD394" s="240">
        <f t="shared" si="247"/>
        <v>0</v>
      </c>
      <c r="AE394" s="156">
        <f t="shared" si="240"/>
        <v>-6417.5250999999698</v>
      </c>
      <c r="AF394" s="153">
        <f t="shared" si="240"/>
        <v>-5841.2985000000044</v>
      </c>
      <c r="AG394" s="153">
        <f t="shared" si="240"/>
        <v>0</v>
      </c>
      <c r="AH394" s="153">
        <f t="shared" si="240"/>
        <v>-30.858299999999872</v>
      </c>
      <c r="AI394" s="153">
        <f t="shared" si="240"/>
        <v>-4.4986999999999995</v>
      </c>
      <c r="AJ394" s="153">
        <f t="shared" si="240"/>
        <v>0</v>
      </c>
      <c r="AK394" s="153">
        <f t="shared" si="240"/>
        <v>-505.03790000000026</v>
      </c>
      <c r="AL394" s="153">
        <f t="shared" si="240"/>
        <v>-35.831699999996999</v>
      </c>
      <c r="AM394" s="154">
        <f t="shared" si="240"/>
        <v>0</v>
      </c>
      <c r="AN394" s="156">
        <f t="shared" si="241"/>
        <v>93.279930658161106</v>
      </c>
      <c r="AO394" s="153">
        <f t="shared" si="241"/>
        <v>92.65058731904206</v>
      </c>
      <c r="AP394" s="153">
        <f t="shared" si="241"/>
        <v>0</v>
      </c>
      <c r="AQ394" s="153">
        <f t="shared" si="241"/>
        <v>98.890468143247517</v>
      </c>
      <c r="AR394" s="153">
        <f t="shared" si="241"/>
        <v>93.442128279883391</v>
      </c>
      <c r="AS394" s="153">
        <f t="shared" si="241"/>
        <v>0</v>
      </c>
      <c r="AT394" s="153">
        <f t="shared" si="241"/>
        <v>87.278642317380346</v>
      </c>
      <c r="AU394" s="153">
        <f t="shared" si="241"/>
        <v>99.610453018492578</v>
      </c>
      <c r="AV394" s="154">
        <f t="shared" si="241"/>
        <v>0</v>
      </c>
      <c r="AW394" s="147"/>
      <c r="AX394" s="245"/>
      <c r="AY394" s="246"/>
    </row>
    <row r="395" spans="1:51" ht="12.75" customHeight="1" x14ac:dyDescent="0.25">
      <c r="A395" s="171">
        <v>1354</v>
      </c>
      <c r="B395" s="241">
        <v>387</v>
      </c>
      <c r="C395" s="242" t="s">
        <v>1313</v>
      </c>
      <c r="D395" s="156">
        <f t="shared" ref="D395:D427" si="248">SUM(E395:L395)</f>
        <v>152688.70000000001</v>
      </c>
      <c r="E395" s="161">
        <v>126103.5</v>
      </c>
      <c r="F395" s="161">
        <v>0</v>
      </c>
      <c r="G395" s="161">
        <v>0</v>
      </c>
      <c r="H395" s="161">
        <v>3933.3</v>
      </c>
      <c r="I395" s="161">
        <v>0</v>
      </c>
      <c r="J395" s="161">
        <v>0</v>
      </c>
      <c r="K395" s="161">
        <v>21188.9</v>
      </c>
      <c r="L395" s="243">
        <v>1463</v>
      </c>
      <c r="M395" s="172">
        <f t="shared" ref="M395:M427" si="249">SUM(N395:U395)</f>
        <v>154879.80000000002</v>
      </c>
      <c r="N395" s="161">
        <v>126181.1</v>
      </c>
      <c r="O395" s="161">
        <v>0</v>
      </c>
      <c r="P395" s="161">
        <v>0</v>
      </c>
      <c r="Q395" s="161">
        <v>3933.3</v>
      </c>
      <c r="R395" s="161">
        <v>0</v>
      </c>
      <c r="S395" s="161">
        <v>0</v>
      </c>
      <c r="T395" s="161">
        <v>21188.9</v>
      </c>
      <c r="U395" s="243">
        <v>3576.5</v>
      </c>
      <c r="V395" s="172">
        <f t="shared" ref="V395:V427" si="250">SUM(W395:AD395)</f>
        <v>151075.7285</v>
      </c>
      <c r="W395" s="161">
        <v>124591.23609999999</v>
      </c>
      <c r="X395" s="161">
        <v>0</v>
      </c>
      <c r="Y395" s="161">
        <v>0</v>
      </c>
      <c r="Z395" s="161">
        <v>3302.5924</v>
      </c>
      <c r="AA395" s="161">
        <v>0</v>
      </c>
      <c r="AB395" s="161">
        <v>0</v>
      </c>
      <c r="AC395" s="161">
        <v>21188.9</v>
      </c>
      <c r="AD395" s="243">
        <v>1993</v>
      </c>
      <c r="AE395" s="156">
        <f t="shared" si="240"/>
        <v>-3804.07150000002</v>
      </c>
      <c r="AF395" s="161">
        <f t="shared" si="240"/>
        <v>-1589.8639000000112</v>
      </c>
      <c r="AG395" s="161">
        <f t="shared" si="240"/>
        <v>0</v>
      </c>
      <c r="AH395" s="161">
        <f t="shared" si="240"/>
        <v>0</v>
      </c>
      <c r="AI395" s="161">
        <f t="shared" si="240"/>
        <v>-630.70760000000018</v>
      </c>
      <c r="AJ395" s="161">
        <f t="shared" si="240"/>
        <v>0</v>
      </c>
      <c r="AK395" s="161">
        <f t="shared" si="240"/>
        <v>0</v>
      </c>
      <c r="AL395" s="161">
        <f t="shared" si="240"/>
        <v>0</v>
      </c>
      <c r="AM395" s="162">
        <f t="shared" si="240"/>
        <v>-1583.5</v>
      </c>
      <c r="AN395" s="156">
        <f t="shared" si="241"/>
        <v>97.543855622230907</v>
      </c>
      <c r="AO395" s="161">
        <f t="shared" si="241"/>
        <v>98.740014233510394</v>
      </c>
      <c r="AP395" s="161">
        <f t="shared" si="241"/>
        <v>0</v>
      </c>
      <c r="AQ395" s="161">
        <f t="shared" si="241"/>
        <v>0</v>
      </c>
      <c r="AR395" s="161">
        <f t="shared" si="241"/>
        <v>83.964925126484118</v>
      </c>
      <c r="AS395" s="161">
        <f t="shared" si="241"/>
        <v>0</v>
      </c>
      <c r="AT395" s="161">
        <f t="shared" si="241"/>
        <v>0</v>
      </c>
      <c r="AU395" s="161">
        <f t="shared" si="241"/>
        <v>100</v>
      </c>
      <c r="AV395" s="162">
        <f t="shared" si="241"/>
        <v>55.724870683629248</v>
      </c>
      <c r="AW395" s="165"/>
      <c r="AX395" s="245"/>
      <c r="AY395" s="246"/>
    </row>
    <row r="396" spans="1:51" ht="12.75" customHeight="1" x14ac:dyDescent="0.25">
      <c r="A396" s="171">
        <v>1355</v>
      </c>
      <c r="B396" s="241">
        <v>388</v>
      </c>
      <c r="C396" s="242" t="s">
        <v>1598</v>
      </c>
      <c r="D396" s="156">
        <f t="shared" si="248"/>
        <v>677.6</v>
      </c>
      <c r="E396" s="161">
        <v>603.5</v>
      </c>
      <c r="F396" s="161">
        <v>0</v>
      </c>
      <c r="G396" s="161">
        <v>0</v>
      </c>
      <c r="H396" s="161">
        <v>0</v>
      </c>
      <c r="I396" s="161">
        <v>0</v>
      </c>
      <c r="J396" s="161">
        <v>0</v>
      </c>
      <c r="K396" s="161">
        <v>74.099999999999994</v>
      </c>
      <c r="L396" s="243">
        <v>0</v>
      </c>
      <c r="M396" s="172">
        <f t="shared" si="249"/>
        <v>677.6</v>
      </c>
      <c r="N396" s="161">
        <v>603.5</v>
      </c>
      <c r="O396" s="161">
        <v>0</v>
      </c>
      <c r="P396" s="161">
        <v>0</v>
      </c>
      <c r="Q396" s="161">
        <v>0</v>
      </c>
      <c r="R396" s="161">
        <v>0</v>
      </c>
      <c r="S396" s="161">
        <v>0</v>
      </c>
      <c r="T396" s="161">
        <v>74.099999999999994</v>
      </c>
      <c r="U396" s="243">
        <v>0</v>
      </c>
      <c r="V396" s="172">
        <f t="shared" si="250"/>
        <v>676.40049999999997</v>
      </c>
      <c r="W396" s="161">
        <v>602.3039</v>
      </c>
      <c r="X396" s="161">
        <v>0</v>
      </c>
      <c r="Y396" s="161">
        <v>0</v>
      </c>
      <c r="Z396" s="161">
        <v>0</v>
      </c>
      <c r="AA396" s="161">
        <v>0</v>
      </c>
      <c r="AB396" s="161">
        <v>0</v>
      </c>
      <c r="AC396" s="161">
        <v>74.096599999999995</v>
      </c>
      <c r="AD396" s="243">
        <v>0</v>
      </c>
      <c r="AE396" s="156">
        <f t="shared" si="240"/>
        <v>-1.1995000000000573</v>
      </c>
      <c r="AF396" s="161">
        <f t="shared" si="240"/>
        <v>-1.1961000000000013</v>
      </c>
      <c r="AG396" s="161">
        <f t="shared" si="240"/>
        <v>0</v>
      </c>
      <c r="AH396" s="161">
        <f t="shared" si="240"/>
        <v>0</v>
      </c>
      <c r="AI396" s="161">
        <f t="shared" si="240"/>
        <v>0</v>
      </c>
      <c r="AJ396" s="161">
        <f t="shared" si="240"/>
        <v>0</v>
      </c>
      <c r="AK396" s="161">
        <f t="shared" si="240"/>
        <v>0</v>
      </c>
      <c r="AL396" s="161">
        <f t="shared" si="240"/>
        <v>-3.3999999999991815E-3</v>
      </c>
      <c r="AM396" s="162">
        <f t="shared" si="240"/>
        <v>0</v>
      </c>
      <c r="AN396" s="156">
        <f t="shared" si="241"/>
        <v>99.822978158205416</v>
      </c>
      <c r="AO396" s="161">
        <f t="shared" si="241"/>
        <v>99.801806130903074</v>
      </c>
      <c r="AP396" s="161">
        <f t="shared" si="241"/>
        <v>0</v>
      </c>
      <c r="AQ396" s="161">
        <f t="shared" si="241"/>
        <v>0</v>
      </c>
      <c r="AR396" s="161">
        <f t="shared" si="241"/>
        <v>0</v>
      </c>
      <c r="AS396" s="161">
        <f t="shared" si="241"/>
        <v>0</v>
      </c>
      <c r="AT396" s="161">
        <f t="shared" si="241"/>
        <v>0</v>
      </c>
      <c r="AU396" s="161">
        <f t="shared" si="241"/>
        <v>99.995411605937917</v>
      </c>
      <c r="AV396" s="162">
        <f t="shared" si="241"/>
        <v>0</v>
      </c>
      <c r="AW396" s="165"/>
      <c r="AX396" s="245"/>
      <c r="AY396" s="246"/>
    </row>
    <row r="397" spans="1:51" ht="12.75" customHeight="1" x14ac:dyDescent="0.25">
      <c r="A397" s="171">
        <v>1356</v>
      </c>
      <c r="B397" s="241">
        <v>389</v>
      </c>
      <c r="C397" s="242" t="s">
        <v>1599</v>
      </c>
      <c r="D397" s="156">
        <f t="shared" si="248"/>
        <v>1196.8999999999999</v>
      </c>
      <c r="E397" s="161">
        <v>957.8</v>
      </c>
      <c r="F397" s="161">
        <v>0</v>
      </c>
      <c r="G397" s="161">
        <v>0</v>
      </c>
      <c r="H397" s="161">
        <v>0</v>
      </c>
      <c r="I397" s="161">
        <v>0</v>
      </c>
      <c r="J397" s="161">
        <v>112</v>
      </c>
      <c r="K397" s="161">
        <v>127.1</v>
      </c>
      <c r="L397" s="243">
        <v>0</v>
      </c>
      <c r="M397" s="172">
        <f t="shared" si="249"/>
        <v>1196.8999999999999</v>
      </c>
      <c r="N397" s="161">
        <v>957.8</v>
      </c>
      <c r="O397" s="161">
        <v>0</v>
      </c>
      <c r="P397" s="161">
        <v>0</v>
      </c>
      <c r="Q397" s="161">
        <v>0</v>
      </c>
      <c r="R397" s="161">
        <v>0</v>
      </c>
      <c r="S397" s="161">
        <v>112</v>
      </c>
      <c r="T397" s="161">
        <v>127.1</v>
      </c>
      <c r="U397" s="243">
        <v>0</v>
      </c>
      <c r="V397" s="172">
        <f t="shared" si="250"/>
        <v>1196.8999999999999</v>
      </c>
      <c r="W397" s="161">
        <v>957.8</v>
      </c>
      <c r="X397" s="161">
        <v>0</v>
      </c>
      <c r="Y397" s="161">
        <v>0</v>
      </c>
      <c r="Z397" s="161">
        <v>0</v>
      </c>
      <c r="AA397" s="161">
        <v>0</v>
      </c>
      <c r="AB397" s="161">
        <v>112</v>
      </c>
      <c r="AC397" s="161">
        <v>127.1</v>
      </c>
      <c r="AD397" s="243">
        <v>0</v>
      </c>
      <c r="AE397" s="156">
        <f t="shared" si="240"/>
        <v>0</v>
      </c>
      <c r="AF397" s="161">
        <f t="shared" si="240"/>
        <v>0</v>
      </c>
      <c r="AG397" s="161">
        <f t="shared" si="240"/>
        <v>0</v>
      </c>
      <c r="AH397" s="161">
        <f t="shared" si="240"/>
        <v>0</v>
      </c>
      <c r="AI397" s="161">
        <f t="shared" si="240"/>
        <v>0</v>
      </c>
      <c r="AJ397" s="161">
        <f t="shared" si="240"/>
        <v>0</v>
      </c>
      <c r="AK397" s="161">
        <f t="shared" si="240"/>
        <v>0</v>
      </c>
      <c r="AL397" s="161">
        <f t="shared" si="240"/>
        <v>0</v>
      </c>
      <c r="AM397" s="162">
        <f t="shared" si="240"/>
        <v>0</v>
      </c>
      <c r="AN397" s="156">
        <f t="shared" si="241"/>
        <v>100</v>
      </c>
      <c r="AO397" s="161">
        <f t="shared" si="241"/>
        <v>100</v>
      </c>
      <c r="AP397" s="161">
        <f t="shared" si="241"/>
        <v>0</v>
      </c>
      <c r="AQ397" s="161">
        <f t="shared" si="241"/>
        <v>0</v>
      </c>
      <c r="AR397" s="161">
        <f t="shared" si="241"/>
        <v>0</v>
      </c>
      <c r="AS397" s="161">
        <f t="shared" si="241"/>
        <v>0</v>
      </c>
      <c r="AT397" s="161">
        <f t="shared" si="241"/>
        <v>100</v>
      </c>
      <c r="AU397" s="161">
        <f t="shared" si="241"/>
        <v>100</v>
      </c>
      <c r="AV397" s="162">
        <f t="shared" si="241"/>
        <v>0</v>
      </c>
      <c r="AW397" s="165"/>
      <c r="AX397" s="245"/>
      <c r="AY397" s="246"/>
    </row>
    <row r="398" spans="1:51" ht="12.75" customHeight="1" x14ac:dyDescent="0.25">
      <c r="A398" s="171">
        <v>1357</v>
      </c>
      <c r="B398" s="241">
        <v>390</v>
      </c>
      <c r="C398" s="242" t="s">
        <v>1600</v>
      </c>
      <c r="D398" s="156">
        <f t="shared" si="248"/>
        <v>688.80000000000007</v>
      </c>
      <c r="E398" s="161">
        <v>498.2</v>
      </c>
      <c r="F398" s="161">
        <v>0</v>
      </c>
      <c r="G398" s="161">
        <v>0</v>
      </c>
      <c r="H398" s="161">
        <v>0</v>
      </c>
      <c r="I398" s="161">
        <v>0</v>
      </c>
      <c r="J398" s="161">
        <v>112</v>
      </c>
      <c r="K398" s="161">
        <v>78.599999999999994</v>
      </c>
      <c r="L398" s="243">
        <v>0</v>
      </c>
      <c r="M398" s="172">
        <f t="shared" si="249"/>
        <v>688.80000000000007</v>
      </c>
      <c r="N398" s="161">
        <v>498.2</v>
      </c>
      <c r="O398" s="161">
        <v>0</v>
      </c>
      <c r="P398" s="161">
        <v>0</v>
      </c>
      <c r="Q398" s="161">
        <v>0</v>
      </c>
      <c r="R398" s="161">
        <v>0</v>
      </c>
      <c r="S398" s="161">
        <v>112</v>
      </c>
      <c r="T398" s="161">
        <v>78.599999999999994</v>
      </c>
      <c r="U398" s="243">
        <v>0</v>
      </c>
      <c r="V398" s="172">
        <f t="shared" si="250"/>
        <v>678.80000000000007</v>
      </c>
      <c r="W398" s="161">
        <v>498.2</v>
      </c>
      <c r="X398" s="161">
        <v>0</v>
      </c>
      <c r="Y398" s="161">
        <v>0</v>
      </c>
      <c r="Z398" s="161">
        <v>0</v>
      </c>
      <c r="AA398" s="161">
        <v>0</v>
      </c>
      <c r="AB398" s="161">
        <v>104</v>
      </c>
      <c r="AC398" s="161">
        <v>76.599999999999994</v>
      </c>
      <c r="AD398" s="243">
        <v>0</v>
      </c>
      <c r="AE398" s="156">
        <f t="shared" si="240"/>
        <v>-10</v>
      </c>
      <c r="AF398" s="161">
        <f t="shared" si="240"/>
        <v>0</v>
      </c>
      <c r="AG398" s="161">
        <f t="shared" si="240"/>
        <v>0</v>
      </c>
      <c r="AH398" s="161">
        <f t="shared" si="240"/>
        <v>0</v>
      </c>
      <c r="AI398" s="161">
        <f t="shared" si="240"/>
        <v>0</v>
      </c>
      <c r="AJ398" s="161">
        <f t="shared" si="240"/>
        <v>0</v>
      </c>
      <c r="AK398" s="161">
        <f t="shared" si="240"/>
        <v>-8</v>
      </c>
      <c r="AL398" s="161">
        <f t="shared" si="240"/>
        <v>-2</v>
      </c>
      <c r="AM398" s="162">
        <f t="shared" si="240"/>
        <v>0</v>
      </c>
      <c r="AN398" s="156">
        <f t="shared" si="241"/>
        <v>98.548199767711964</v>
      </c>
      <c r="AO398" s="161">
        <f t="shared" si="241"/>
        <v>100</v>
      </c>
      <c r="AP398" s="161">
        <f t="shared" si="241"/>
        <v>0</v>
      </c>
      <c r="AQ398" s="161">
        <f t="shared" si="241"/>
        <v>0</v>
      </c>
      <c r="AR398" s="161">
        <f t="shared" si="241"/>
        <v>0</v>
      </c>
      <c r="AS398" s="161">
        <f t="shared" si="241"/>
        <v>0</v>
      </c>
      <c r="AT398" s="161">
        <f t="shared" si="241"/>
        <v>92.857142857142861</v>
      </c>
      <c r="AU398" s="161">
        <f t="shared" si="241"/>
        <v>97.455470737913487</v>
      </c>
      <c r="AV398" s="162">
        <f t="shared" si="241"/>
        <v>0</v>
      </c>
      <c r="AW398" s="165"/>
      <c r="AX398" s="245"/>
      <c r="AY398" s="246"/>
    </row>
    <row r="399" spans="1:51" ht="12.75" customHeight="1" x14ac:dyDescent="0.25">
      <c r="A399" s="171">
        <v>1358</v>
      </c>
      <c r="B399" s="241">
        <v>391</v>
      </c>
      <c r="C399" s="242" t="s">
        <v>1601</v>
      </c>
      <c r="D399" s="156">
        <f t="shared" si="248"/>
        <v>1175.0999999999999</v>
      </c>
      <c r="E399" s="161">
        <v>994.8</v>
      </c>
      <c r="F399" s="161">
        <v>0</v>
      </c>
      <c r="G399" s="161">
        <v>0</v>
      </c>
      <c r="H399" s="161">
        <v>0</v>
      </c>
      <c r="I399" s="161">
        <v>0</v>
      </c>
      <c r="J399" s="161">
        <v>0</v>
      </c>
      <c r="K399" s="161">
        <v>180.3</v>
      </c>
      <c r="L399" s="243">
        <v>0</v>
      </c>
      <c r="M399" s="172">
        <f t="shared" si="249"/>
        <v>1175.0999999999999</v>
      </c>
      <c r="N399" s="161">
        <v>994.8</v>
      </c>
      <c r="O399" s="161">
        <v>0</v>
      </c>
      <c r="P399" s="161">
        <v>0</v>
      </c>
      <c r="Q399" s="161">
        <v>0</v>
      </c>
      <c r="R399" s="161">
        <v>0</v>
      </c>
      <c r="S399" s="161">
        <v>0</v>
      </c>
      <c r="T399" s="161">
        <v>180.3</v>
      </c>
      <c r="U399" s="243">
        <v>0</v>
      </c>
      <c r="V399" s="172">
        <f t="shared" si="250"/>
        <v>1132.8224</v>
      </c>
      <c r="W399" s="161">
        <v>953.97990000000004</v>
      </c>
      <c r="X399" s="161">
        <v>0</v>
      </c>
      <c r="Y399" s="161">
        <v>0</v>
      </c>
      <c r="Z399" s="161">
        <v>0</v>
      </c>
      <c r="AA399" s="161">
        <v>0</v>
      </c>
      <c r="AB399" s="161">
        <v>0</v>
      </c>
      <c r="AC399" s="161">
        <v>178.8425</v>
      </c>
      <c r="AD399" s="243">
        <v>0</v>
      </c>
      <c r="AE399" s="156">
        <f t="shared" si="240"/>
        <v>-42.277599999999893</v>
      </c>
      <c r="AF399" s="161">
        <f t="shared" si="240"/>
        <v>-40.820099999999911</v>
      </c>
      <c r="AG399" s="161">
        <f t="shared" si="240"/>
        <v>0</v>
      </c>
      <c r="AH399" s="161">
        <f t="shared" si="240"/>
        <v>0</v>
      </c>
      <c r="AI399" s="161">
        <f t="shared" si="240"/>
        <v>0</v>
      </c>
      <c r="AJ399" s="161">
        <f t="shared" si="240"/>
        <v>0</v>
      </c>
      <c r="AK399" s="161">
        <f t="shared" si="240"/>
        <v>0</v>
      </c>
      <c r="AL399" s="161">
        <f t="shared" si="240"/>
        <v>-1.4575000000000102</v>
      </c>
      <c r="AM399" s="162">
        <f t="shared" si="240"/>
        <v>0</v>
      </c>
      <c r="AN399" s="156">
        <f t="shared" si="241"/>
        <v>96.402212577652975</v>
      </c>
      <c r="AO399" s="161">
        <f t="shared" si="241"/>
        <v>95.896652593486138</v>
      </c>
      <c r="AP399" s="161">
        <f t="shared" si="241"/>
        <v>0</v>
      </c>
      <c r="AQ399" s="161">
        <f t="shared" si="241"/>
        <v>0</v>
      </c>
      <c r="AR399" s="161">
        <f t="shared" si="241"/>
        <v>0</v>
      </c>
      <c r="AS399" s="161">
        <f t="shared" si="241"/>
        <v>0</v>
      </c>
      <c r="AT399" s="161">
        <f t="shared" si="241"/>
        <v>0</v>
      </c>
      <c r="AU399" s="161">
        <f t="shared" si="241"/>
        <v>99.191625069328893</v>
      </c>
      <c r="AV399" s="162">
        <f t="shared" si="241"/>
        <v>0</v>
      </c>
      <c r="AW399" s="165"/>
      <c r="AX399" s="245"/>
      <c r="AY399" s="246"/>
    </row>
    <row r="400" spans="1:51" ht="12.75" customHeight="1" x14ac:dyDescent="0.25">
      <c r="A400" s="171">
        <v>1359</v>
      </c>
      <c r="B400" s="241">
        <v>392</v>
      </c>
      <c r="C400" s="242" t="s">
        <v>1602</v>
      </c>
      <c r="D400" s="156">
        <f t="shared" si="248"/>
        <v>6701.3</v>
      </c>
      <c r="E400" s="161">
        <v>5029.3</v>
      </c>
      <c r="F400" s="161">
        <v>0</v>
      </c>
      <c r="G400" s="161">
        <v>0</v>
      </c>
      <c r="H400" s="161">
        <v>0</v>
      </c>
      <c r="I400" s="161">
        <v>0</v>
      </c>
      <c r="J400" s="161">
        <v>1100</v>
      </c>
      <c r="K400" s="161">
        <v>572</v>
      </c>
      <c r="L400" s="243">
        <v>0</v>
      </c>
      <c r="M400" s="172">
        <f t="shared" si="249"/>
        <v>6701.3</v>
      </c>
      <c r="N400" s="161">
        <v>5029.3</v>
      </c>
      <c r="O400" s="161">
        <v>0</v>
      </c>
      <c r="P400" s="161">
        <v>0</v>
      </c>
      <c r="Q400" s="161">
        <v>0</v>
      </c>
      <c r="R400" s="161">
        <v>0</v>
      </c>
      <c r="S400" s="161">
        <v>1100</v>
      </c>
      <c r="T400" s="161">
        <v>572</v>
      </c>
      <c r="U400" s="243">
        <v>0</v>
      </c>
      <c r="V400" s="172">
        <f t="shared" si="250"/>
        <v>6627.6797999999999</v>
      </c>
      <c r="W400" s="161">
        <v>4983.232</v>
      </c>
      <c r="X400" s="161">
        <v>0</v>
      </c>
      <c r="Y400" s="161">
        <v>0</v>
      </c>
      <c r="Z400" s="161">
        <v>0</v>
      </c>
      <c r="AA400" s="161">
        <v>0</v>
      </c>
      <c r="AB400" s="161">
        <v>1072.4477999999999</v>
      </c>
      <c r="AC400" s="161">
        <v>572</v>
      </c>
      <c r="AD400" s="243">
        <v>0</v>
      </c>
      <c r="AE400" s="156">
        <f t="shared" si="240"/>
        <v>-73.620200000000295</v>
      </c>
      <c r="AF400" s="161">
        <f t="shared" si="240"/>
        <v>-46.068000000000211</v>
      </c>
      <c r="AG400" s="161">
        <f t="shared" si="240"/>
        <v>0</v>
      </c>
      <c r="AH400" s="161">
        <f t="shared" si="240"/>
        <v>0</v>
      </c>
      <c r="AI400" s="161">
        <f t="shared" si="240"/>
        <v>0</v>
      </c>
      <c r="AJ400" s="161">
        <f t="shared" si="240"/>
        <v>0</v>
      </c>
      <c r="AK400" s="161">
        <f t="shared" si="240"/>
        <v>-27.552200000000084</v>
      </c>
      <c r="AL400" s="161">
        <f t="shared" si="240"/>
        <v>0</v>
      </c>
      <c r="AM400" s="162">
        <f t="shared" si="240"/>
        <v>0</v>
      </c>
      <c r="AN400" s="156">
        <f t="shared" si="241"/>
        <v>98.901404205154222</v>
      </c>
      <c r="AO400" s="161">
        <f t="shared" si="241"/>
        <v>99.084007714791326</v>
      </c>
      <c r="AP400" s="161">
        <f t="shared" si="241"/>
        <v>0</v>
      </c>
      <c r="AQ400" s="161">
        <f t="shared" si="241"/>
        <v>0</v>
      </c>
      <c r="AR400" s="161">
        <f t="shared" si="241"/>
        <v>0</v>
      </c>
      <c r="AS400" s="161">
        <f t="shared" si="241"/>
        <v>0</v>
      </c>
      <c r="AT400" s="161">
        <f t="shared" si="241"/>
        <v>97.495254545454529</v>
      </c>
      <c r="AU400" s="161">
        <f t="shared" si="241"/>
        <v>100</v>
      </c>
      <c r="AV400" s="162">
        <f t="shared" si="241"/>
        <v>0</v>
      </c>
      <c r="AW400" s="165"/>
      <c r="AX400" s="245"/>
      <c r="AY400" s="246"/>
    </row>
    <row r="401" spans="1:51" ht="12.75" customHeight="1" x14ac:dyDescent="0.25">
      <c r="A401" s="171">
        <v>1360</v>
      </c>
      <c r="B401" s="241">
        <v>393</v>
      </c>
      <c r="C401" s="242" t="s">
        <v>1603</v>
      </c>
      <c r="D401" s="156">
        <f t="shared" si="248"/>
        <v>1070.5999999999999</v>
      </c>
      <c r="E401" s="161">
        <v>782</v>
      </c>
      <c r="F401" s="161">
        <v>0</v>
      </c>
      <c r="G401" s="161">
        <v>0</v>
      </c>
      <c r="H401" s="161">
        <v>0</v>
      </c>
      <c r="I401" s="161">
        <v>0</v>
      </c>
      <c r="J401" s="161">
        <v>112</v>
      </c>
      <c r="K401" s="161">
        <v>176.6</v>
      </c>
      <c r="L401" s="243">
        <v>0</v>
      </c>
      <c r="M401" s="172">
        <f t="shared" si="249"/>
        <v>1070.5999999999999</v>
      </c>
      <c r="N401" s="161">
        <v>782</v>
      </c>
      <c r="O401" s="161">
        <v>0</v>
      </c>
      <c r="P401" s="161">
        <v>0</v>
      </c>
      <c r="Q401" s="161">
        <v>0</v>
      </c>
      <c r="R401" s="161">
        <v>0</v>
      </c>
      <c r="S401" s="161">
        <v>112</v>
      </c>
      <c r="T401" s="161">
        <v>176.6</v>
      </c>
      <c r="U401" s="243">
        <v>0</v>
      </c>
      <c r="V401" s="172">
        <f t="shared" si="250"/>
        <v>1069.0158999999999</v>
      </c>
      <c r="W401" s="161">
        <v>780.41589999999997</v>
      </c>
      <c r="X401" s="161">
        <v>0</v>
      </c>
      <c r="Y401" s="161">
        <v>0</v>
      </c>
      <c r="Z401" s="161">
        <v>0</v>
      </c>
      <c r="AA401" s="161">
        <v>0</v>
      </c>
      <c r="AB401" s="161">
        <v>112</v>
      </c>
      <c r="AC401" s="161">
        <v>176.6</v>
      </c>
      <c r="AD401" s="243">
        <v>0</v>
      </c>
      <c r="AE401" s="156">
        <f t="shared" si="240"/>
        <v>-1.5841000000000349</v>
      </c>
      <c r="AF401" s="161">
        <f t="shared" si="240"/>
        <v>-1.5841000000000349</v>
      </c>
      <c r="AG401" s="161">
        <f t="shared" si="240"/>
        <v>0</v>
      </c>
      <c r="AH401" s="161">
        <f t="shared" si="240"/>
        <v>0</v>
      </c>
      <c r="AI401" s="161">
        <f t="shared" si="240"/>
        <v>0</v>
      </c>
      <c r="AJ401" s="161">
        <f t="shared" si="240"/>
        <v>0</v>
      </c>
      <c r="AK401" s="161">
        <f t="shared" si="240"/>
        <v>0</v>
      </c>
      <c r="AL401" s="161">
        <f t="shared" si="240"/>
        <v>0</v>
      </c>
      <c r="AM401" s="162">
        <f t="shared" si="240"/>
        <v>0</v>
      </c>
      <c r="AN401" s="156">
        <f t="shared" si="241"/>
        <v>99.852036241359983</v>
      </c>
      <c r="AO401" s="161">
        <f t="shared" si="241"/>
        <v>99.797429667519182</v>
      </c>
      <c r="AP401" s="161">
        <f t="shared" si="241"/>
        <v>0</v>
      </c>
      <c r="AQ401" s="161">
        <f t="shared" si="241"/>
        <v>0</v>
      </c>
      <c r="AR401" s="161">
        <f t="shared" si="241"/>
        <v>0</v>
      </c>
      <c r="AS401" s="161">
        <f t="shared" si="241"/>
        <v>0</v>
      </c>
      <c r="AT401" s="161">
        <f t="shared" si="241"/>
        <v>100</v>
      </c>
      <c r="AU401" s="161">
        <f t="shared" si="241"/>
        <v>100</v>
      </c>
      <c r="AV401" s="162">
        <f t="shared" si="241"/>
        <v>0</v>
      </c>
      <c r="AW401" s="165"/>
      <c r="AX401" s="245"/>
      <c r="AY401" s="246"/>
    </row>
    <row r="402" spans="1:51" ht="12.75" customHeight="1" x14ac:dyDescent="0.25">
      <c r="A402" s="171">
        <v>1361</v>
      </c>
      <c r="B402" s="241">
        <v>394</v>
      </c>
      <c r="C402" s="242" t="s">
        <v>1604</v>
      </c>
      <c r="D402" s="156">
        <f t="shared" si="248"/>
        <v>2382</v>
      </c>
      <c r="E402" s="161">
        <v>1939.9</v>
      </c>
      <c r="F402" s="161">
        <v>0</v>
      </c>
      <c r="G402" s="161">
        <v>0</v>
      </c>
      <c r="H402" s="161">
        <v>0</v>
      </c>
      <c r="I402" s="161">
        <v>0</v>
      </c>
      <c r="J402" s="161">
        <v>250</v>
      </c>
      <c r="K402" s="161">
        <v>192.1</v>
      </c>
      <c r="L402" s="243">
        <v>0</v>
      </c>
      <c r="M402" s="172">
        <f t="shared" si="249"/>
        <v>2382</v>
      </c>
      <c r="N402" s="161">
        <v>1939.9</v>
      </c>
      <c r="O402" s="161">
        <v>0</v>
      </c>
      <c r="P402" s="161">
        <v>0</v>
      </c>
      <c r="Q402" s="161">
        <v>0</v>
      </c>
      <c r="R402" s="161">
        <v>0</v>
      </c>
      <c r="S402" s="161">
        <v>250</v>
      </c>
      <c r="T402" s="161">
        <v>192.1</v>
      </c>
      <c r="U402" s="243">
        <v>0</v>
      </c>
      <c r="V402" s="172">
        <f t="shared" si="250"/>
        <v>2378.6552000000001</v>
      </c>
      <c r="W402" s="161">
        <v>1939.9</v>
      </c>
      <c r="X402" s="161">
        <v>0</v>
      </c>
      <c r="Y402" s="161">
        <v>0</v>
      </c>
      <c r="Z402" s="161">
        <v>0</v>
      </c>
      <c r="AA402" s="161">
        <v>0</v>
      </c>
      <c r="AB402" s="161">
        <v>249.2944</v>
      </c>
      <c r="AC402" s="161">
        <v>189.46080000000001</v>
      </c>
      <c r="AD402" s="243">
        <v>0</v>
      </c>
      <c r="AE402" s="156">
        <f t="shared" si="240"/>
        <v>-3.3447999999998501</v>
      </c>
      <c r="AF402" s="161">
        <f t="shared" si="240"/>
        <v>0</v>
      </c>
      <c r="AG402" s="161">
        <f t="shared" si="240"/>
        <v>0</v>
      </c>
      <c r="AH402" s="161">
        <f t="shared" si="240"/>
        <v>0</v>
      </c>
      <c r="AI402" s="161">
        <f t="shared" si="240"/>
        <v>0</v>
      </c>
      <c r="AJ402" s="161">
        <f t="shared" si="240"/>
        <v>0</v>
      </c>
      <c r="AK402" s="161">
        <f t="shared" si="240"/>
        <v>-0.705600000000004</v>
      </c>
      <c r="AL402" s="161">
        <f t="shared" si="240"/>
        <v>-2.6391999999999882</v>
      </c>
      <c r="AM402" s="162">
        <f t="shared" si="240"/>
        <v>0</v>
      </c>
      <c r="AN402" s="156">
        <f t="shared" si="241"/>
        <v>99.859580184718737</v>
      </c>
      <c r="AO402" s="161">
        <f t="shared" si="241"/>
        <v>100</v>
      </c>
      <c r="AP402" s="161">
        <f t="shared" si="241"/>
        <v>0</v>
      </c>
      <c r="AQ402" s="161">
        <f t="shared" si="241"/>
        <v>0</v>
      </c>
      <c r="AR402" s="161">
        <f t="shared" si="241"/>
        <v>0</v>
      </c>
      <c r="AS402" s="161">
        <f t="shared" si="241"/>
        <v>0</v>
      </c>
      <c r="AT402" s="161">
        <f t="shared" si="241"/>
        <v>99.717759999999998</v>
      </c>
      <c r="AU402" s="161">
        <f t="shared" si="241"/>
        <v>98.626132222800635</v>
      </c>
      <c r="AV402" s="162">
        <f t="shared" si="241"/>
        <v>0</v>
      </c>
      <c r="AW402" s="165"/>
      <c r="AX402" s="245"/>
      <c r="AY402" s="246"/>
    </row>
    <row r="403" spans="1:51" ht="12.75" customHeight="1" x14ac:dyDescent="0.25">
      <c r="A403" s="171">
        <v>1362</v>
      </c>
      <c r="B403" s="241">
        <v>395</v>
      </c>
      <c r="C403" s="242" t="s">
        <v>1605</v>
      </c>
      <c r="D403" s="156">
        <f t="shared" si="248"/>
        <v>1180.5999999999999</v>
      </c>
      <c r="E403" s="161">
        <v>925.1</v>
      </c>
      <c r="F403" s="161">
        <v>0</v>
      </c>
      <c r="G403" s="161">
        <v>0</v>
      </c>
      <c r="H403" s="161">
        <v>0</v>
      </c>
      <c r="I403" s="161">
        <v>0</v>
      </c>
      <c r="J403" s="161">
        <v>112</v>
      </c>
      <c r="K403" s="161">
        <v>143.5</v>
      </c>
      <c r="L403" s="243">
        <v>0</v>
      </c>
      <c r="M403" s="172">
        <f t="shared" si="249"/>
        <v>1180.5999999999999</v>
      </c>
      <c r="N403" s="161">
        <v>925.1</v>
      </c>
      <c r="O403" s="161">
        <v>0</v>
      </c>
      <c r="P403" s="161">
        <v>0</v>
      </c>
      <c r="Q403" s="161">
        <v>0</v>
      </c>
      <c r="R403" s="161">
        <v>0</v>
      </c>
      <c r="S403" s="161">
        <v>112</v>
      </c>
      <c r="T403" s="161">
        <v>143.5</v>
      </c>
      <c r="U403" s="243">
        <v>0</v>
      </c>
      <c r="V403" s="172">
        <f t="shared" si="250"/>
        <v>1130.9985999999999</v>
      </c>
      <c r="W403" s="161">
        <v>875.49860000000001</v>
      </c>
      <c r="X403" s="161">
        <v>0</v>
      </c>
      <c r="Y403" s="161">
        <v>0</v>
      </c>
      <c r="Z403" s="161">
        <v>0</v>
      </c>
      <c r="AA403" s="161">
        <v>0</v>
      </c>
      <c r="AB403" s="161">
        <v>112</v>
      </c>
      <c r="AC403" s="161">
        <v>143.5</v>
      </c>
      <c r="AD403" s="243">
        <v>0</v>
      </c>
      <c r="AE403" s="156">
        <f t="shared" si="240"/>
        <v>-49.601400000000012</v>
      </c>
      <c r="AF403" s="161">
        <f t="shared" si="240"/>
        <v>-49.601400000000012</v>
      </c>
      <c r="AG403" s="161">
        <f t="shared" si="240"/>
        <v>0</v>
      </c>
      <c r="AH403" s="161">
        <f t="shared" si="240"/>
        <v>0</v>
      </c>
      <c r="AI403" s="161">
        <f t="shared" si="240"/>
        <v>0</v>
      </c>
      <c r="AJ403" s="161">
        <f t="shared" si="240"/>
        <v>0</v>
      </c>
      <c r="AK403" s="161">
        <f t="shared" si="240"/>
        <v>0</v>
      </c>
      <c r="AL403" s="161">
        <f t="shared" si="240"/>
        <v>0</v>
      </c>
      <c r="AM403" s="162">
        <f t="shared" si="240"/>
        <v>0</v>
      </c>
      <c r="AN403" s="156">
        <f t="shared" si="241"/>
        <v>95.798627816364558</v>
      </c>
      <c r="AO403" s="161">
        <f t="shared" si="241"/>
        <v>94.638266133390985</v>
      </c>
      <c r="AP403" s="161">
        <f t="shared" si="241"/>
        <v>0</v>
      </c>
      <c r="AQ403" s="161">
        <f t="shared" si="241"/>
        <v>0</v>
      </c>
      <c r="AR403" s="161">
        <f t="shared" si="241"/>
        <v>0</v>
      </c>
      <c r="AS403" s="161">
        <f t="shared" si="241"/>
        <v>0</v>
      </c>
      <c r="AT403" s="161">
        <f t="shared" si="241"/>
        <v>100</v>
      </c>
      <c r="AU403" s="161">
        <f t="shared" si="241"/>
        <v>100</v>
      </c>
      <c r="AV403" s="162">
        <f t="shared" si="241"/>
        <v>0</v>
      </c>
      <c r="AW403" s="165"/>
      <c r="AX403" s="245"/>
      <c r="AY403" s="246"/>
    </row>
    <row r="404" spans="1:51" ht="12.75" customHeight="1" x14ac:dyDescent="0.25">
      <c r="A404" s="171">
        <v>1363</v>
      </c>
      <c r="B404" s="241">
        <v>396</v>
      </c>
      <c r="C404" s="242" t="s">
        <v>1606</v>
      </c>
      <c r="D404" s="156">
        <f t="shared" si="248"/>
        <v>1120</v>
      </c>
      <c r="E404" s="161">
        <v>794.1</v>
      </c>
      <c r="F404" s="161">
        <v>0</v>
      </c>
      <c r="G404" s="161">
        <v>0</v>
      </c>
      <c r="H404" s="161">
        <v>0</v>
      </c>
      <c r="I404" s="161">
        <v>0</v>
      </c>
      <c r="J404" s="161">
        <v>200</v>
      </c>
      <c r="K404" s="161">
        <v>125.9</v>
      </c>
      <c r="L404" s="243">
        <v>0</v>
      </c>
      <c r="M404" s="172">
        <f t="shared" si="249"/>
        <v>1120</v>
      </c>
      <c r="N404" s="161">
        <v>794.1</v>
      </c>
      <c r="O404" s="161">
        <v>0</v>
      </c>
      <c r="P404" s="161">
        <v>0</v>
      </c>
      <c r="Q404" s="161">
        <v>0</v>
      </c>
      <c r="R404" s="161">
        <v>0</v>
      </c>
      <c r="S404" s="161">
        <v>200</v>
      </c>
      <c r="T404" s="161">
        <v>125.9</v>
      </c>
      <c r="U404" s="243">
        <v>0</v>
      </c>
      <c r="V404" s="172">
        <f t="shared" si="250"/>
        <v>1119.8899000000001</v>
      </c>
      <c r="W404" s="161">
        <v>794.1</v>
      </c>
      <c r="X404" s="161">
        <v>0</v>
      </c>
      <c r="Y404" s="161">
        <v>0</v>
      </c>
      <c r="Z404" s="161">
        <v>0</v>
      </c>
      <c r="AA404" s="161">
        <v>0</v>
      </c>
      <c r="AB404" s="161">
        <v>199.8913</v>
      </c>
      <c r="AC404" s="161">
        <v>125.8986</v>
      </c>
      <c r="AD404" s="243">
        <v>0</v>
      </c>
      <c r="AE404" s="156">
        <f t="shared" si="240"/>
        <v>-0.11009999999987485</v>
      </c>
      <c r="AF404" s="161">
        <f t="shared" si="240"/>
        <v>0</v>
      </c>
      <c r="AG404" s="161">
        <f t="shared" si="240"/>
        <v>0</v>
      </c>
      <c r="AH404" s="161">
        <f t="shared" si="240"/>
        <v>0</v>
      </c>
      <c r="AI404" s="161">
        <f t="shared" si="240"/>
        <v>0</v>
      </c>
      <c r="AJ404" s="161">
        <f t="shared" si="240"/>
        <v>0</v>
      </c>
      <c r="AK404" s="161">
        <f t="shared" si="240"/>
        <v>-0.10869999999999891</v>
      </c>
      <c r="AL404" s="161">
        <f t="shared" si="240"/>
        <v>-1.4000000000038426E-3</v>
      </c>
      <c r="AM404" s="162">
        <f t="shared" si="240"/>
        <v>0</v>
      </c>
      <c r="AN404" s="156">
        <f t="shared" si="241"/>
        <v>99.990169642857154</v>
      </c>
      <c r="AO404" s="161">
        <f t="shared" si="241"/>
        <v>100</v>
      </c>
      <c r="AP404" s="161">
        <f t="shared" si="241"/>
        <v>0</v>
      </c>
      <c r="AQ404" s="161">
        <f t="shared" si="241"/>
        <v>0</v>
      </c>
      <c r="AR404" s="161">
        <f t="shared" si="241"/>
        <v>0</v>
      </c>
      <c r="AS404" s="161">
        <f t="shared" si="241"/>
        <v>0</v>
      </c>
      <c r="AT404" s="161">
        <f t="shared" si="241"/>
        <v>99.945650000000001</v>
      </c>
      <c r="AU404" s="161">
        <f t="shared" si="241"/>
        <v>99.99888800635425</v>
      </c>
      <c r="AV404" s="162">
        <f t="shared" si="241"/>
        <v>0</v>
      </c>
      <c r="AW404" s="165"/>
      <c r="AX404" s="245"/>
      <c r="AY404" s="246"/>
    </row>
    <row r="405" spans="1:51" ht="12.75" customHeight="1" x14ac:dyDescent="0.25">
      <c r="A405" s="171">
        <v>1364</v>
      </c>
      <c r="B405" s="241">
        <v>397</v>
      </c>
      <c r="C405" s="242" t="s">
        <v>1607</v>
      </c>
      <c r="D405" s="156">
        <f t="shared" si="248"/>
        <v>856.3</v>
      </c>
      <c r="E405" s="161">
        <v>793</v>
      </c>
      <c r="F405" s="161">
        <v>0</v>
      </c>
      <c r="G405" s="161">
        <v>0</v>
      </c>
      <c r="H405" s="161">
        <v>0</v>
      </c>
      <c r="I405" s="161">
        <v>0</v>
      </c>
      <c r="J405" s="161">
        <v>0</v>
      </c>
      <c r="K405" s="161">
        <v>63.3</v>
      </c>
      <c r="L405" s="243">
        <v>0</v>
      </c>
      <c r="M405" s="172">
        <f t="shared" si="249"/>
        <v>856.3</v>
      </c>
      <c r="N405" s="161">
        <v>793</v>
      </c>
      <c r="O405" s="161">
        <v>0</v>
      </c>
      <c r="P405" s="161">
        <v>0</v>
      </c>
      <c r="Q405" s="161">
        <v>0</v>
      </c>
      <c r="R405" s="161">
        <v>0</v>
      </c>
      <c r="S405" s="161">
        <v>0</v>
      </c>
      <c r="T405" s="161">
        <v>63.3</v>
      </c>
      <c r="U405" s="243">
        <v>0</v>
      </c>
      <c r="V405" s="172">
        <f t="shared" si="250"/>
        <v>856.3</v>
      </c>
      <c r="W405" s="161">
        <v>793</v>
      </c>
      <c r="X405" s="161">
        <v>0</v>
      </c>
      <c r="Y405" s="161">
        <v>0</v>
      </c>
      <c r="Z405" s="161">
        <v>0</v>
      </c>
      <c r="AA405" s="161">
        <v>0</v>
      </c>
      <c r="AB405" s="161">
        <v>0</v>
      </c>
      <c r="AC405" s="161">
        <v>63.3</v>
      </c>
      <c r="AD405" s="243">
        <v>0</v>
      </c>
      <c r="AE405" s="156">
        <f t="shared" si="240"/>
        <v>0</v>
      </c>
      <c r="AF405" s="161">
        <f t="shared" si="240"/>
        <v>0</v>
      </c>
      <c r="AG405" s="161">
        <f t="shared" si="240"/>
        <v>0</v>
      </c>
      <c r="AH405" s="161">
        <f t="shared" si="240"/>
        <v>0</v>
      </c>
      <c r="AI405" s="161">
        <f t="shared" si="240"/>
        <v>0</v>
      </c>
      <c r="AJ405" s="161">
        <f t="shared" si="240"/>
        <v>0</v>
      </c>
      <c r="AK405" s="161">
        <f t="shared" si="240"/>
        <v>0</v>
      </c>
      <c r="AL405" s="161">
        <f t="shared" si="240"/>
        <v>0</v>
      </c>
      <c r="AM405" s="162">
        <f t="shared" si="240"/>
        <v>0</v>
      </c>
      <c r="AN405" s="156">
        <f t="shared" si="241"/>
        <v>100</v>
      </c>
      <c r="AO405" s="161">
        <f t="shared" si="241"/>
        <v>100</v>
      </c>
      <c r="AP405" s="161">
        <f t="shared" si="241"/>
        <v>0</v>
      </c>
      <c r="AQ405" s="161">
        <f t="shared" si="241"/>
        <v>0</v>
      </c>
      <c r="AR405" s="161">
        <f t="shared" si="241"/>
        <v>0</v>
      </c>
      <c r="AS405" s="161">
        <f t="shared" si="241"/>
        <v>0</v>
      </c>
      <c r="AT405" s="161">
        <f t="shared" si="241"/>
        <v>0</v>
      </c>
      <c r="AU405" s="161">
        <f t="shared" si="241"/>
        <v>100</v>
      </c>
      <c r="AV405" s="162">
        <f t="shared" si="241"/>
        <v>0</v>
      </c>
      <c r="AW405" s="165"/>
      <c r="AX405" s="245"/>
      <c r="AY405" s="246"/>
    </row>
    <row r="406" spans="1:51" ht="12.75" customHeight="1" x14ac:dyDescent="0.25">
      <c r="A406" s="171">
        <v>1365</v>
      </c>
      <c r="B406" s="241">
        <v>398</v>
      </c>
      <c r="C406" s="242" t="s">
        <v>1608</v>
      </c>
      <c r="D406" s="156">
        <f t="shared" si="248"/>
        <v>1954.9</v>
      </c>
      <c r="E406" s="161">
        <v>1708.4</v>
      </c>
      <c r="F406" s="161">
        <v>0</v>
      </c>
      <c r="G406" s="161">
        <v>0</v>
      </c>
      <c r="H406" s="161">
        <v>0</v>
      </c>
      <c r="I406" s="161">
        <v>0</v>
      </c>
      <c r="J406" s="161">
        <v>112</v>
      </c>
      <c r="K406" s="161">
        <v>134.5</v>
      </c>
      <c r="L406" s="243">
        <v>0</v>
      </c>
      <c r="M406" s="172">
        <f t="shared" si="249"/>
        <v>1954.9</v>
      </c>
      <c r="N406" s="161">
        <v>1708.4</v>
      </c>
      <c r="O406" s="161">
        <v>0</v>
      </c>
      <c r="P406" s="161">
        <v>0</v>
      </c>
      <c r="Q406" s="161">
        <v>0</v>
      </c>
      <c r="R406" s="161">
        <v>0</v>
      </c>
      <c r="S406" s="161">
        <v>112</v>
      </c>
      <c r="T406" s="161">
        <v>134.5</v>
      </c>
      <c r="U406" s="243">
        <v>0</v>
      </c>
      <c r="V406" s="172">
        <f t="shared" si="250"/>
        <v>1664.4435000000001</v>
      </c>
      <c r="W406" s="161">
        <v>1417.9435000000001</v>
      </c>
      <c r="X406" s="161">
        <v>0</v>
      </c>
      <c r="Y406" s="161">
        <v>0</v>
      </c>
      <c r="Z406" s="161">
        <v>0</v>
      </c>
      <c r="AA406" s="161">
        <v>0</v>
      </c>
      <c r="AB406" s="161">
        <v>112</v>
      </c>
      <c r="AC406" s="161">
        <v>134.5</v>
      </c>
      <c r="AD406" s="243">
        <v>0</v>
      </c>
      <c r="AE406" s="156">
        <f t="shared" si="240"/>
        <v>-290.45650000000001</v>
      </c>
      <c r="AF406" s="161">
        <f t="shared" si="240"/>
        <v>-290.45650000000001</v>
      </c>
      <c r="AG406" s="161">
        <f t="shared" si="240"/>
        <v>0</v>
      </c>
      <c r="AH406" s="161">
        <f t="shared" si="240"/>
        <v>0</v>
      </c>
      <c r="AI406" s="161">
        <f t="shared" si="240"/>
        <v>0</v>
      </c>
      <c r="AJ406" s="161">
        <f t="shared" si="240"/>
        <v>0</v>
      </c>
      <c r="AK406" s="161">
        <f t="shared" si="240"/>
        <v>0</v>
      </c>
      <c r="AL406" s="161">
        <f t="shared" si="240"/>
        <v>0</v>
      </c>
      <c r="AM406" s="162">
        <f t="shared" si="240"/>
        <v>0</v>
      </c>
      <c r="AN406" s="156">
        <f t="shared" si="241"/>
        <v>85.142130032226717</v>
      </c>
      <c r="AO406" s="161">
        <f t="shared" si="241"/>
        <v>82.998331772418638</v>
      </c>
      <c r="AP406" s="161">
        <f t="shared" si="241"/>
        <v>0</v>
      </c>
      <c r="AQ406" s="161">
        <f t="shared" si="241"/>
        <v>0</v>
      </c>
      <c r="AR406" s="161">
        <f t="shared" si="241"/>
        <v>0</v>
      </c>
      <c r="AS406" s="161">
        <f t="shared" si="241"/>
        <v>0</v>
      </c>
      <c r="AT406" s="161">
        <f t="shared" si="241"/>
        <v>100</v>
      </c>
      <c r="AU406" s="161">
        <f t="shared" si="241"/>
        <v>100</v>
      </c>
      <c r="AV406" s="162">
        <f t="shared" si="241"/>
        <v>0</v>
      </c>
      <c r="AW406" s="165"/>
      <c r="AX406" s="245"/>
      <c r="AY406" s="246"/>
    </row>
    <row r="407" spans="1:51" ht="12.75" customHeight="1" x14ac:dyDescent="0.25">
      <c r="A407" s="171">
        <v>1366</v>
      </c>
      <c r="B407" s="241">
        <v>399</v>
      </c>
      <c r="C407" s="242" t="s">
        <v>1609</v>
      </c>
      <c r="D407" s="156">
        <f t="shared" si="248"/>
        <v>2021</v>
      </c>
      <c r="E407" s="161">
        <v>1797.2</v>
      </c>
      <c r="F407" s="161">
        <v>0</v>
      </c>
      <c r="G407" s="161">
        <v>0</v>
      </c>
      <c r="H407" s="161">
        <v>0</v>
      </c>
      <c r="I407" s="161">
        <v>0</v>
      </c>
      <c r="J407" s="161">
        <v>0</v>
      </c>
      <c r="K407" s="161">
        <v>223.8</v>
      </c>
      <c r="L407" s="243">
        <v>0</v>
      </c>
      <c r="M407" s="172">
        <f t="shared" si="249"/>
        <v>2021</v>
      </c>
      <c r="N407" s="161">
        <v>1797.2</v>
      </c>
      <c r="O407" s="161">
        <v>0</v>
      </c>
      <c r="P407" s="161">
        <v>0</v>
      </c>
      <c r="Q407" s="161">
        <v>0</v>
      </c>
      <c r="R407" s="161">
        <v>0</v>
      </c>
      <c r="S407" s="161">
        <v>0</v>
      </c>
      <c r="T407" s="161">
        <v>223.8</v>
      </c>
      <c r="U407" s="243">
        <v>0</v>
      </c>
      <c r="V407" s="172">
        <f t="shared" si="250"/>
        <v>2021</v>
      </c>
      <c r="W407" s="161">
        <v>1797.2</v>
      </c>
      <c r="X407" s="161">
        <v>0</v>
      </c>
      <c r="Y407" s="161">
        <v>0</v>
      </c>
      <c r="Z407" s="161">
        <v>0</v>
      </c>
      <c r="AA407" s="161">
        <v>0</v>
      </c>
      <c r="AB407" s="161">
        <v>0</v>
      </c>
      <c r="AC407" s="161">
        <v>223.8</v>
      </c>
      <c r="AD407" s="243">
        <v>0</v>
      </c>
      <c r="AE407" s="156">
        <f t="shared" si="240"/>
        <v>0</v>
      </c>
      <c r="AF407" s="161">
        <f t="shared" si="240"/>
        <v>0</v>
      </c>
      <c r="AG407" s="161">
        <f t="shared" si="240"/>
        <v>0</v>
      </c>
      <c r="AH407" s="161">
        <f t="shared" si="240"/>
        <v>0</v>
      </c>
      <c r="AI407" s="161">
        <f t="shared" si="240"/>
        <v>0</v>
      </c>
      <c r="AJ407" s="161">
        <f t="shared" si="240"/>
        <v>0</v>
      </c>
      <c r="AK407" s="161">
        <f t="shared" si="240"/>
        <v>0</v>
      </c>
      <c r="AL407" s="161">
        <f t="shared" si="240"/>
        <v>0</v>
      </c>
      <c r="AM407" s="162">
        <f t="shared" si="240"/>
        <v>0</v>
      </c>
      <c r="AN407" s="156">
        <f t="shared" si="241"/>
        <v>100</v>
      </c>
      <c r="AO407" s="161">
        <f t="shared" si="241"/>
        <v>100</v>
      </c>
      <c r="AP407" s="161">
        <f t="shared" si="241"/>
        <v>0</v>
      </c>
      <c r="AQ407" s="161">
        <f t="shared" si="241"/>
        <v>0</v>
      </c>
      <c r="AR407" s="161">
        <f t="shared" si="241"/>
        <v>0</v>
      </c>
      <c r="AS407" s="161">
        <f t="shared" si="241"/>
        <v>0</v>
      </c>
      <c r="AT407" s="161">
        <f t="shared" si="241"/>
        <v>0</v>
      </c>
      <c r="AU407" s="161">
        <f t="shared" si="241"/>
        <v>100</v>
      </c>
      <c r="AV407" s="162">
        <f t="shared" si="241"/>
        <v>0</v>
      </c>
      <c r="AW407" s="165"/>
      <c r="AX407" s="245"/>
      <c r="AY407" s="246"/>
    </row>
    <row r="408" spans="1:51" ht="12.75" customHeight="1" x14ac:dyDescent="0.25">
      <c r="A408" s="171">
        <v>1375</v>
      </c>
      <c r="B408" s="241">
        <v>400</v>
      </c>
      <c r="C408" s="242" t="s">
        <v>1610</v>
      </c>
      <c r="D408" s="156">
        <f t="shared" si="248"/>
        <v>11635.5</v>
      </c>
      <c r="E408" s="161">
        <v>10601.8</v>
      </c>
      <c r="F408" s="161">
        <v>0</v>
      </c>
      <c r="G408" s="161">
        <v>0</v>
      </c>
      <c r="H408" s="161">
        <v>0</v>
      </c>
      <c r="I408" s="161">
        <v>0</v>
      </c>
      <c r="J408" s="161">
        <v>0</v>
      </c>
      <c r="K408" s="161">
        <v>1033.7</v>
      </c>
      <c r="L408" s="243">
        <v>0</v>
      </c>
      <c r="M408" s="172">
        <f t="shared" si="249"/>
        <v>11635.5</v>
      </c>
      <c r="N408" s="161">
        <v>10601.8</v>
      </c>
      <c r="O408" s="161">
        <v>0</v>
      </c>
      <c r="P408" s="161">
        <v>0</v>
      </c>
      <c r="Q408" s="161">
        <v>0</v>
      </c>
      <c r="R408" s="161">
        <v>0</v>
      </c>
      <c r="S408" s="161">
        <v>0</v>
      </c>
      <c r="T408" s="161">
        <v>1033.7</v>
      </c>
      <c r="U408" s="243">
        <v>0</v>
      </c>
      <c r="V408" s="172">
        <f t="shared" si="250"/>
        <v>11346.7914</v>
      </c>
      <c r="W408" s="161">
        <v>10313.091399999999</v>
      </c>
      <c r="X408" s="161">
        <v>0</v>
      </c>
      <c r="Y408" s="161">
        <v>0</v>
      </c>
      <c r="Z408" s="161">
        <v>0</v>
      </c>
      <c r="AA408" s="161">
        <v>0</v>
      </c>
      <c r="AB408" s="161">
        <v>0</v>
      </c>
      <c r="AC408" s="161">
        <v>1033.7</v>
      </c>
      <c r="AD408" s="243">
        <v>0</v>
      </c>
      <c r="AE408" s="156">
        <f t="shared" si="240"/>
        <v>-288.70859999999993</v>
      </c>
      <c r="AF408" s="161">
        <f t="shared" si="240"/>
        <v>-288.70859999999993</v>
      </c>
      <c r="AG408" s="161">
        <f t="shared" si="240"/>
        <v>0</v>
      </c>
      <c r="AH408" s="161">
        <f t="shared" si="240"/>
        <v>0</v>
      </c>
      <c r="AI408" s="161">
        <f t="shared" si="240"/>
        <v>0</v>
      </c>
      <c r="AJ408" s="161">
        <f t="shared" si="240"/>
        <v>0</v>
      </c>
      <c r="AK408" s="161">
        <f t="shared" si="240"/>
        <v>0</v>
      </c>
      <c r="AL408" s="161">
        <f t="shared" si="240"/>
        <v>0</v>
      </c>
      <c r="AM408" s="162">
        <f t="shared" si="240"/>
        <v>0</v>
      </c>
      <c r="AN408" s="156">
        <f t="shared" si="241"/>
        <v>97.518726311718453</v>
      </c>
      <c r="AO408" s="161">
        <f t="shared" si="241"/>
        <v>97.276796393065325</v>
      </c>
      <c r="AP408" s="161">
        <f t="shared" si="241"/>
        <v>0</v>
      </c>
      <c r="AQ408" s="161">
        <f t="shared" si="241"/>
        <v>0</v>
      </c>
      <c r="AR408" s="161">
        <f t="shared" si="241"/>
        <v>0</v>
      </c>
      <c r="AS408" s="161">
        <f t="shared" si="241"/>
        <v>0</v>
      </c>
      <c r="AT408" s="161">
        <f t="shared" si="241"/>
        <v>0</v>
      </c>
      <c r="AU408" s="161">
        <f t="shared" si="241"/>
        <v>100</v>
      </c>
      <c r="AV408" s="162">
        <f t="shared" si="241"/>
        <v>0</v>
      </c>
      <c r="AW408" s="165"/>
      <c r="AX408" s="245"/>
      <c r="AY408" s="246"/>
    </row>
    <row r="409" spans="1:51" ht="12.75" customHeight="1" x14ac:dyDescent="0.25">
      <c r="A409" s="171">
        <v>1376</v>
      </c>
      <c r="B409" s="241">
        <v>401</v>
      </c>
      <c r="C409" s="242" t="s">
        <v>1597</v>
      </c>
      <c r="D409" s="156">
        <f t="shared" si="248"/>
        <v>28498.3</v>
      </c>
      <c r="E409" s="161">
        <v>23991.8</v>
      </c>
      <c r="F409" s="161">
        <v>0</v>
      </c>
      <c r="G409" s="161">
        <v>2103.9</v>
      </c>
      <c r="H409" s="161">
        <v>68.599999999999994</v>
      </c>
      <c r="I409" s="161">
        <v>0</v>
      </c>
      <c r="J409" s="161">
        <v>0</v>
      </c>
      <c r="K409" s="161">
        <v>2334</v>
      </c>
      <c r="L409" s="243">
        <v>0</v>
      </c>
      <c r="M409" s="172">
        <f t="shared" si="249"/>
        <v>28498.3</v>
      </c>
      <c r="N409" s="161">
        <v>23991.8</v>
      </c>
      <c r="O409" s="161">
        <v>0</v>
      </c>
      <c r="P409" s="161">
        <v>2103.9</v>
      </c>
      <c r="Q409" s="161">
        <v>68.599999999999994</v>
      </c>
      <c r="R409" s="161">
        <v>0</v>
      </c>
      <c r="S409" s="161">
        <v>0</v>
      </c>
      <c r="T409" s="161">
        <v>2334</v>
      </c>
      <c r="U409" s="243">
        <v>0</v>
      </c>
      <c r="V409" s="172">
        <f t="shared" si="250"/>
        <v>25034.751499999998</v>
      </c>
      <c r="W409" s="161">
        <v>20554.180899999999</v>
      </c>
      <c r="X409" s="161">
        <v>0</v>
      </c>
      <c r="Y409" s="161">
        <v>2082.4693000000002</v>
      </c>
      <c r="Z409" s="161">
        <v>64.101299999999995</v>
      </c>
      <c r="AA409" s="161">
        <v>0</v>
      </c>
      <c r="AB409" s="161">
        <v>0</v>
      </c>
      <c r="AC409" s="161">
        <v>2334</v>
      </c>
      <c r="AD409" s="243">
        <v>0</v>
      </c>
      <c r="AE409" s="156">
        <f t="shared" si="240"/>
        <v>-3463.5485000000008</v>
      </c>
      <c r="AF409" s="161">
        <f t="shared" si="240"/>
        <v>-3437.6190999999999</v>
      </c>
      <c r="AG409" s="161">
        <f t="shared" si="240"/>
        <v>0</v>
      </c>
      <c r="AH409" s="161">
        <f t="shared" si="240"/>
        <v>-21.430699999999888</v>
      </c>
      <c r="AI409" s="161">
        <f t="shared" si="240"/>
        <v>-4.4986999999999995</v>
      </c>
      <c r="AJ409" s="161">
        <f t="shared" si="240"/>
        <v>0</v>
      </c>
      <c r="AK409" s="161">
        <f t="shared" si="240"/>
        <v>0</v>
      </c>
      <c r="AL409" s="161">
        <f t="shared" si="240"/>
        <v>0</v>
      </c>
      <c r="AM409" s="162">
        <f t="shared" si="240"/>
        <v>0</v>
      </c>
      <c r="AN409" s="156">
        <f t="shared" si="241"/>
        <v>87.846473298407261</v>
      </c>
      <c r="AO409" s="161">
        <f t="shared" si="241"/>
        <v>85.671691577955798</v>
      </c>
      <c r="AP409" s="161">
        <f t="shared" si="241"/>
        <v>0</v>
      </c>
      <c r="AQ409" s="161">
        <f t="shared" si="241"/>
        <v>98.981382194971246</v>
      </c>
      <c r="AR409" s="161">
        <f t="shared" si="241"/>
        <v>93.442128279883391</v>
      </c>
      <c r="AS409" s="161">
        <f t="shared" si="241"/>
        <v>0</v>
      </c>
      <c r="AT409" s="161">
        <f t="shared" si="241"/>
        <v>0</v>
      </c>
      <c r="AU409" s="161">
        <f t="shared" si="241"/>
        <v>100</v>
      </c>
      <c r="AV409" s="162">
        <f t="shared" si="241"/>
        <v>0</v>
      </c>
      <c r="AW409" s="165"/>
      <c r="AX409" s="245"/>
      <c r="AY409" s="246"/>
    </row>
    <row r="410" spans="1:51" ht="12.75" customHeight="1" x14ac:dyDescent="0.25">
      <c r="A410" s="171">
        <v>1367</v>
      </c>
      <c r="B410" s="241">
        <v>402</v>
      </c>
      <c r="C410" s="242" t="s">
        <v>1611</v>
      </c>
      <c r="D410" s="156">
        <f t="shared" si="248"/>
        <v>2552.4</v>
      </c>
      <c r="E410" s="161">
        <v>2130</v>
      </c>
      <c r="F410" s="161">
        <v>0</v>
      </c>
      <c r="G410" s="161">
        <v>0</v>
      </c>
      <c r="H410" s="161">
        <v>0</v>
      </c>
      <c r="I410" s="161">
        <v>0</v>
      </c>
      <c r="J410" s="161">
        <v>112</v>
      </c>
      <c r="K410" s="161">
        <v>310.39999999999998</v>
      </c>
      <c r="L410" s="243">
        <v>0</v>
      </c>
      <c r="M410" s="172">
        <f t="shared" si="249"/>
        <v>2552.4</v>
      </c>
      <c r="N410" s="161">
        <v>2130</v>
      </c>
      <c r="O410" s="161">
        <v>0</v>
      </c>
      <c r="P410" s="161">
        <v>0</v>
      </c>
      <c r="Q410" s="161">
        <v>0</v>
      </c>
      <c r="R410" s="161">
        <v>0</v>
      </c>
      <c r="S410" s="161">
        <v>112</v>
      </c>
      <c r="T410" s="161">
        <v>310.39999999999998</v>
      </c>
      <c r="U410" s="243">
        <v>0</v>
      </c>
      <c r="V410" s="172">
        <f t="shared" si="250"/>
        <v>2279.6224999999999</v>
      </c>
      <c r="W410" s="161">
        <v>1860.2547999999999</v>
      </c>
      <c r="X410" s="161">
        <v>0</v>
      </c>
      <c r="Y410" s="161">
        <v>0</v>
      </c>
      <c r="Z410" s="161">
        <v>0</v>
      </c>
      <c r="AA410" s="161">
        <v>0</v>
      </c>
      <c r="AB410" s="161">
        <v>111.9692</v>
      </c>
      <c r="AC410" s="161">
        <v>307.39850000000001</v>
      </c>
      <c r="AD410" s="243">
        <v>0</v>
      </c>
      <c r="AE410" s="156">
        <f t="shared" si="240"/>
        <v>-272.77750000000015</v>
      </c>
      <c r="AF410" s="161">
        <f t="shared" si="240"/>
        <v>-269.74520000000007</v>
      </c>
      <c r="AG410" s="161">
        <f t="shared" si="240"/>
        <v>0</v>
      </c>
      <c r="AH410" s="161">
        <f t="shared" si="240"/>
        <v>0</v>
      </c>
      <c r="AI410" s="161">
        <f t="shared" si="240"/>
        <v>0</v>
      </c>
      <c r="AJ410" s="161">
        <f t="shared" si="240"/>
        <v>0</v>
      </c>
      <c r="AK410" s="161">
        <f t="shared" si="240"/>
        <v>-3.0799999999999272E-2</v>
      </c>
      <c r="AL410" s="161">
        <f t="shared" si="240"/>
        <v>-3.0014999999999645</v>
      </c>
      <c r="AM410" s="162">
        <f t="shared" si="240"/>
        <v>0</v>
      </c>
      <c r="AN410" s="156">
        <f t="shared" si="241"/>
        <v>89.312901582823997</v>
      </c>
      <c r="AO410" s="161">
        <f t="shared" si="241"/>
        <v>87.335906103286391</v>
      </c>
      <c r="AP410" s="161">
        <f t="shared" si="241"/>
        <v>0</v>
      </c>
      <c r="AQ410" s="161">
        <f t="shared" si="241"/>
        <v>0</v>
      </c>
      <c r="AR410" s="161">
        <f t="shared" si="241"/>
        <v>0</v>
      </c>
      <c r="AS410" s="161">
        <f t="shared" si="241"/>
        <v>0</v>
      </c>
      <c r="AT410" s="161">
        <f t="shared" si="241"/>
        <v>99.972499999999997</v>
      </c>
      <c r="AU410" s="161">
        <f t="shared" si="241"/>
        <v>99.033021907216494</v>
      </c>
      <c r="AV410" s="162">
        <f t="shared" si="241"/>
        <v>0</v>
      </c>
      <c r="AW410" s="165"/>
      <c r="AX410" s="245"/>
      <c r="AY410" s="246"/>
    </row>
    <row r="411" spans="1:51" ht="12.75" customHeight="1" x14ac:dyDescent="0.25">
      <c r="A411" s="171">
        <v>1368</v>
      </c>
      <c r="B411" s="241">
        <v>403</v>
      </c>
      <c r="C411" s="242" t="s">
        <v>1612</v>
      </c>
      <c r="D411" s="156">
        <f t="shared" si="248"/>
        <v>1162.2</v>
      </c>
      <c r="E411" s="161">
        <v>1012.8</v>
      </c>
      <c r="F411" s="161">
        <v>0</v>
      </c>
      <c r="G411" s="161">
        <v>0</v>
      </c>
      <c r="H411" s="161">
        <v>0</v>
      </c>
      <c r="I411" s="161">
        <v>0</v>
      </c>
      <c r="J411" s="161">
        <v>0</v>
      </c>
      <c r="K411" s="161">
        <v>149.4</v>
      </c>
      <c r="L411" s="243">
        <v>0</v>
      </c>
      <c r="M411" s="172">
        <f t="shared" si="249"/>
        <v>1162.2</v>
      </c>
      <c r="N411" s="161">
        <v>1012.8</v>
      </c>
      <c r="O411" s="161">
        <v>0</v>
      </c>
      <c r="P411" s="161">
        <v>0</v>
      </c>
      <c r="Q411" s="161">
        <v>0</v>
      </c>
      <c r="R411" s="161">
        <v>0</v>
      </c>
      <c r="S411" s="161">
        <v>0</v>
      </c>
      <c r="T411" s="161">
        <v>149.4</v>
      </c>
      <c r="U411" s="243">
        <v>0</v>
      </c>
      <c r="V411" s="172">
        <f t="shared" si="250"/>
        <v>990.41989999999998</v>
      </c>
      <c r="W411" s="161">
        <v>841.02009999999996</v>
      </c>
      <c r="X411" s="161">
        <v>0</v>
      </c>
      <c r="Y411" s="161">
        <v>0</v>
      </c>
      <c r="Z411" s="161">
        <v>0</v>
      </c>
      <c r="AA411" s="161">
        <v>0</v>
      </c>
      <c r="AB411" s="161">
        <v>0</v>
      </c>
      <c r="AC411" s="161">
        <v>149.3998</v>
      </c>
      <c r="AD411" s="243">
        <v>0</v>
      </c>
      <c r="AE411" s="156">
        <f t="shared" si="240"/>
        <v>-171.78010000000006</v>
      </c>
      <c r="AF411" s="161">
        <f t="shared" si="240"/>
        <v>-171.7799</v>
      </c>
      <c r="AG411" s="161">
        <f t="shared" si="240"/>
        <v>0</v>
      </c>
      <c r="AH411" s="161">
        <f t="shared" si="240"/>
        <v>0</v>
      </c>
      <c r="AI411" s="161">
        <f t="shared" si="240"/>
        <v>0</v>
      </c>
      <c r="AJ411" s="161">
        <f t="shared" si="240"/>
        <v>0</v>
      </c>
      <c r="AK411" s="161">
        <f t="shared" si="240"/>
        <v>0</v>
      </c>
      <c r="AL411" s="161">
        <f t="shared" si="240"/>
        <v>-2.0000000000663931E-4</v>
      </c>
      <c r="AM411" s="162">
        <f t="shared" si="240"/>
        <v>0</v>
      </c>
      <c r="AN411" s="156">
        <f t="shared" si="241"/>
        <v>85.219402856651172</v>
      </c>
      <c r="AO411" s="161">
        <f t="shared" si="241"/>
        <v>83.039109399684037</v>
      </c>
      <c r="AP411" s="161">
        <f t="shared" si="241"/>
        <v>0</v>
      </c>
      <c r="AQ411" s="161">
        <f t="shared" si="241"/>
        <v>0</v>
      </c>
      <c r="AR411" s="161">
        <f t="shared" si="241"/>
        <v>0</v>
      </c>
      <c r="AS411" s="161">
        <f t="shared" si="241"/>
        <v>0</v>
      </c>
      <c r="AT411" s="161">
        <f t="shared" si="241"/>
        <v>0</v>
      </c>
      <c r="AU411" s="161">
        <f t="shared" si="241"/>
        <v>99.999866131191425</v>
      </c>
      <c r="AV411" s="162">
        <f t="shared" si="241"/>
        <v>0</v>
      </c>
      <c r="AW411" s="165"/>
      <c r="AX411" s="245"/>
      <c r="AY411" s="246"/>
    </row>
    <row r="412" spans="1:51" ht="12.75" customHeight="1" x14ac:dyDescent="0.25">
      <c r="A412" s="171">
        <v>1369</v>
      </c>
      <c r="B412" s="241">
        <v>404</v>
      </c>
      <c r="C412" s="242" t="s">
        <v>1613</v>
      </c>
      <c r="D412" s="156">
        <f t="shared" si="248"/>
        <v>1235</v>
      </c>
      <c r="E412" s="161">
        <v>819.8</v>
      </c>
      <c r="F412" s="161">
        <v>0</v>
      </c>
      <c r="G412" s="161">
        <v>0</v>
      </c>
      <c r="H412" s="161">
        <v>0</v>
      </c>
      <c r="I412" s="161">
        <v>0</v>
      </c>
      <c r="J412" s="161">
        <v>300</v>
      </c>
      <c r="K412" s="161">
        <v>115.2</v>
      </c>
      <c r="L412" s="243">
        <v>0</v>
      </c>
      <c r="M412" s="172">
        <f t="shared" si="249"/>
        <v>1235</v>
      </c>
      <c r="N412" s="161">
        <v>819.8</v>
      </c>
      <c r="O412" s="161">
        <v>0</v>
      </c>
      <c r="P412" s="161">
        <v>0</v>
      </c>
      <c r="Q412" s="161">
        <v>0</v>
      </c>
      <c r="R412" s="161">
        <v>0</v>
      </c>
      <c r="S412" s="161">
        <v>300</v>
      </c>
      <c r="T412" s="161">
        <v>115.2</v>
      </c>
      <c r="U412" s="243">
        <v>0</v>
      </c>
      <c r="V412" s="172">
        <f t="shared" si="250"/>
        <v>1143.0980000000002</v>
      </c>
      <c r="W412" s="161">
        <v>728.12670000000003</v>
      </c>
      <c r="X412" s="161">
        <v>0</v>
      </c>
      <c r="Y412" s="161">
        <v>0</v>
      </c>
      <c r="Z412" s="161">
        <v>0</v>
      </c>
      <c r="AA412" s="161">
        <v>0</v>
      </c>
      <c r="AB412" s="161">
        <v>299.79129999999998</v>
      </c>
      <c r="AC412" s="161">
        <v>115.18</v>
      </c>
      <c r="AD412" s="243">
        <v>0</v>
      </c>
      <c r="AE412" s="156">
        <f t="shared" si="240"/>
        <v>-91.901999999999816</v>
      </c>
      <c r="AF412" s="161">
        <f t="shared" si="240"/>
        <v>-91.673299999999927</v>
      </c>
      <c r="AG412" s="161">
        <f t="shared" si="240"/>
        <v>0</v>
      </c>
      <c r="AH412" s="161">
        <f t="shared" si="240"/>
        <v>0</v>
      </c>
      <c r="AI412" s="161">
        <f t="shared" si="240"/>
        <v>0</v>
      </c>
      <c r="AJ412" s="161">
        <f t="shared" si="240"/>
        <v>0</v>
      </c>
      <c r="AK412" s="161">
        <f t="shared" si="240"/>
        <v>-0.20870000000002165</v>
      </c>
      <c r="AL412" s="161">
        <f t="shared" si="240"/>
        <v>-1.9999999999996021E-2</v>
      </c>
      <c r="AM412" s="162">
        <f t="shared" si="240"/>
        <v>0</v>
      </c>
      <c r="AN412" s="156">
        <f t="shared" si="241"/>
        <v>92.558542510121484</v>
      </c>
      <c r="AO412" s="161">
        <f t="shared" si="241"/>
        <v>88.817601854110777</v>
      </c>
      <c r="AP412" s="161">
        <f t="shared" si="241"/>
        <v>0</v>
      </c>
      <c r="AQ412" s="161">
        <f t="shared" si="241"/>
        <v>0</v>
      </c>
      <c r="AR412" s="161">
        <f t="shared" si="241"/>
        <v>0</v>
      </c>
      <c r="AS412" s="161">
        <f t="shared" si="241"/>
        <v>0</v>
      </c>
      <c r="AT412" s="161">
        <f t="shared" si="241"/>
        <v>99.930433333333326</v>
      </c>
      <c r="AU412" s="161">
        <f t="shared" si="241"/>
        <v>99.9826388888889</v>
      </c>
      <c r="AV412" s="162">
        <f t="shared" si="241"/>
        <v>0</v>
      </c>
      <c r="AW412" s="165"/>
      <c r="AX412" s="245"/>
      <c r="AY412" s="246"/>
    </row>
    <row r="413" spans="1:51" ht="12.75" customHeight="1" x14ac:dyDescent="0.25">
      <c r="A413" s="171">
        <v>1370</v>
      </c>
      <c r="B413" s="241">
        <v>405</v>
      </c>
      <c r="C413" s="242" t="s">
        <v>1614</v>
      </c>
      <c r="D413" s="156">
        <f t="shared" si="248"/>
        <v>3350.3</v>
      </c>
      <c r="E413" s="161">
        <v>2636.4</v>
      </c>
      <c r="F413" s="161">
        <v>0</v>
      </c>
      <c r="G413" s="161">
        <v>0</v>
      </c>
      <c r="H413" s="161">
        <v>0</v>
      </c>
      <c r="I413" s="161">
        <v>0</v>
      </c>
      <c r="J413" s="161">
        <v>350</v>
      </c>
      <c r="K413" s="161">
        <v>363.9</v>
      </c>
      <c r="L413" s="243">
        <v>0</v>
      </c>
      <c r="M413" s="172">
        <f t="shared" si="249"/>
        <v>3350.3</v>
      </c>
      <c r="N413" s="161">
        <v>2636.4</v>
      </c>
      <c r="O413" s="161">
        <v>0</v>
      </c>
      <c r="P413" s="161">
        <v>0</v>
      </c>
      <c r="Q413" s="161">
        <v>0</v>
      </c>
      <c r="R413" s="161">
        <v>0</v>
      </c>
      <c r="S413" s="161">
        <v>350</v>
      </c>
      <c r="T413" s="161">
        <v>363.9</v>
      </c>
      <c r="U413" s="243">
        <v>0</v>
      </c>
      <c r="V413" s="172">
        <f t="shared" si="250"/>
        <v>2967.4895000000001</v>
      </c>
      <c r="W413" s="161">
        <v>2322.0203000000001</v>
      </c>
      <c r="X413" s="161">
        <v>0</v>
      </c>
      <c r="Y413" s="161">
        <v>0</v>
      </c>
      <c r="Z413" s="161">
        <v>0</v>
      </c>
      <c r="AA413" s="161">
        <v>0</v>
      </c>
      <c r="AB413" s="161">
        <v>281.57409999999999</v>
      </c>
      <c r="AC413" s="161">
        <v>363.89510000000001</v>
      </c>
      <c r="AD413" s="243">
        <v>0</v>
      </c>
      <c r="AE413" s="156">
        <f t="shared" si="240"/>
        <v>-382.81050000000005</v>
      </c>
      <c r="AF413" s="161">
        <f t="shared" si="240"/>
        <v>-314.37969999999996</v>
      </c>
      <c r="AG413" s="161">
        <f t="shared" si="240"/>
        <v>0</v>
      </c>
      <c r="AH413" s="161">
        <f t="shared" si="240"/>
        <v>0</v>
      </c>
      <c r="AI413" s="161">
        <f t="shared" si="240"/>
        <v>0</v>
      </c>
      <c r="AJ413" s="161">
        <f t="shared" si="240"/>
        <v>0</v>
      </c>
      <c r="AK413" s="161">
        <f t="shared" si="240"/>
        <v>-68.425900000000013</v>
      </c>
      <c r="AL413" s="161">
        <f t="shared" si="240"/>
        <v>-4.8999999999637112E-3</v>
      </c>
      <c r="AM413" s="162">
        <f t="shared" si="240"/>
        <v>0</v>
      </c>
      <c r="AN413" s="156">
        <f t="shared" si="241"/>
        <v>88.573844133361192</v>
      </c>
      <c r="AO413" s="161">
        <f t="shared" si="241"/>
        <v>88.075417235624343</v>
      </c>
      <c r="AP413" s="161">
        <f t="shared" si="241"/>
        <v>0</v>
      </c>
      <c r="AQ413" s="161">
        <f t="shared" si="241"/>
        <v>0</v>
      </c>
      <c r="AR413" s="161">
        <f t="shared" si="241"/>
        <v>0</v>
      </c>
      <c r="AS413" s="161">
        <f t="shared" si="241"/>
        <v>0</v>
      </c>
      <c r="AT413" s="161">
        <f t="shared" si="241"/>
        <v>80.449742857142866</v>
      </c>
      <c r="AU413" s="161">
        <f t="shared" si="241"/>
        <v>99.998653476229748</v>
      </c>
      <c r="AV413" s="162">
        <f t="shared" si="241"/>
        <v>0</v>
      </c>
      <c r="AW413" s="165"/>
      <c r="AX413" s="245"/>
      <c r="AY413" s="246"/>
    </row>
    <row r="414" spans="1:51" ht="12.75" customHeight="1" x14ac:dyDescent="0.25">
      <c r="A414" s="171">
        <v>1371</v>
      </c>
      <c r="B414" s="241">
        <v>406</v>
      </c>
      <c r="C414" s="242" t="s">
        <v>1615</v>
      </c>
      <c r="D414" s="156">
        <f t="shared" si="248"/>
        <v>1012.6</v>
      </c>
      <c r="E414" s="161">
        <v>894.4</v>
      </c>
      <c r="F414" s="161">
        <v>0</v>
      </c>
      <c r="G414" s="161">
        <v>0</v>
      </c>
      <c r="H414" s="161">
        <v>0</v>
      </c>
      <c r="I414" s="161">
        <v>0</v>
      </c>
      <c r="J414" s="161">
        <v>0</v>
      </c>
      <c r="K414" s="161">
        <v>118.2</v>
      </c>
      <c r="L414" s="243">
        <v>0</v>
      </c>
      <c r="M414" s="172">
        <f t="shared" si="249"/>
        <v>1012.6</v>
      </c>
      <c r="N414" s="161">
        <v>894.4</v>
      </c>
      <c r="O414" s="161">
        <v>0</v>
      </c>
      <c r="P414" s="161">
        <v>0</v>
      </c>
      <c r="Q414" s="161">
        <v>0</v>
      </c>
      <c r="R414" s="161">
        <v>0</v>
      </c>
      <c r="S414" s="161">
        <v>0</v>
      </c>
      <c r="T414" s="161">
        <v>118.2</v>
      </c>
      <c r="U414" s="243">
        <v>0</v>
      </c>
      <c r="V414" s="172">
        <f t="shared" si="250"/>
        <v>1012.5998000000001</v>
      </c>
      <c r="W414" s="161">
        <v>894.39980000000003</v>
      </c>
      <c r="X414" s="161">
        <v>0</v>
      </c>
      <c r="Y414" s="161">
        <v>0</v>
      </c>
      <c r="Z414" s="161">
        <v>0</v>
      </c>
      <c r="AA414" s="161">
        <v>0</v>
      </c>
      <c r="AB414" s="161">
        <v>0</v>
      </c>
      <c r="AC414" s="161">
        <v>118.2</v>
      </c>
      <c r="AD414" s="243">
        <v>0</v>
      </c>
      <c r="AE414" s="156">
        <f t="shared" si="240"/>
        <v>-1.9999999994979589E-4</v>
      </c>
      <c r="AF414" s="161">
        <f t="shared" si="240"/>
        <v>-1.9999999994979589E-4</v>
      </c>
      <c r="AG414" s="161">
        <f t="shared" si="240"/>
        <v>0</v>
      </c>
      <c r="AH414" s="161">
        <f t="shared" si="240"/>
        <v>0</v>
      </c>
      <c r="AI414" s="161">
        <f t="shared" si="240"/>
        <v>0</v>
      </c>
      <c r="AJ414" s="161">
        <f t="shared" si="240"/>
        <v>0</v>
      </c>
      <c r="AK414" s="161">
        <f t="shared" si="240"/>
        <v>0</v>
      </c>
      <c r="AL414" s="161">
        <f t="shared" si="240"/>
        <v>0</v>
      </c>
      <c r="AM414" s="162">
        <f t="shared" si="240"/>
        <v>0</v>
      </c>
      <c r="AN414" s="156">
        <f t="shared" si="241"/>
        <v>99.999980248864318</v>
      </c>
      <c r="AO414" s="161">
        <f t="shared" si="241"/>
        <v>99.999977638640431</v>
      </c>
      <c r="AP414" s="161">
        <f t="shared" si="241"/>
        <v>0</v>
      </c>
      <c r="AQ414" s="161">
        <f t="shared" si="241"/>
        <v>0</v>
      </c>
      <c r="AR414" s="161">
        <f t="shared" si="241"/>
        <v>0</v>
      </c>
      <c r="AS414" s="161">
        <f t="shared" si="241"/>
        <v>0</v>
      </c>
      <c r="AT414" s="161">
        <f t="shared" si="241"/>
        <v>0</v>
      </c>
      <c r="AU414" s="161">
        <f t="shared" si="241"/>
        <v>100</v>
      </c>
      <c r="AV414" s="162">
        <f t="shared" si="241"/>
        <v>0</v>
      </c>
      <c r="AW414" s="165"/>
      <c r="AX414" s="245"/>
      <c r="AY414" s="246"/>
    </row>
    <row r="415" spans="1:51" ht="12.75" customHeight="1" x14ac:dyDescent="0.25">
      <c r="A415" s="171">
        <v>1372</v>
      </c>
      <c r="B415" s="241">
        <v>407</v>
      </c>
      <c r="C415" s="242" t="s">
        <v>1616</v>
      </c>
      <c r="D415" s="156">
        <f t="shared" si="248"/>
        <v>2356</v>
      </c>
      <c r="E415" s="161">
        <v>2179.4</v>
      </c>
      <c r="F415" s="161">
        <v>0</v>
      </c>
      <c r="G415" s="161">
        <v>0</v>
      </c>
      <c r="H415" s="161">
        <v>0</v>
      </c>
      <c r="I415" s="161">
        <v>0</v>
      </c>
      <c r="J415" s="161">
        <v>0</v>
      </c>
      <c r="K415" s="161">
        <v>176.6</v>
      </c>
      <c r="L415" s="243">
        <v>0</v>
      </c>
      <c r="M415" s="172">
        <f t="shared" si="249"/>
        <v>2356</v>
      </c>
      <c r="N415" s="161">
        <v>2179.4</v>
      </c>
      <c r="O415" s="161">
        <v>0</v>
      </c>
      <c r="P415" s="161">
        <v>0</v>
      </c>
      <c r="Q415" s="161">
        <v>0</v>
      </c>
      <c r="R415" s="161">
        <v>0</v>
      </c>
      <c r="S415" s="161">
        <v>0</v>
      </c>
      <c r="T415" s="161">
        <v>176.6</v>
      </c>
      <c r="U415" s="243">
        <v>0</v>
      </c>
      <c r="V415" s="172">
        <f t="shared" si="250"/>
        <v>2287.6934000000001</v>
      </c>
      <c r="W415" s="161">
        <v>2132.6934000000001</v>
      </c>
      <c r="X415" s="161">
        <v>0</v>
      </c>
      <c r="Y415" s="161">
        <v>0</v>
      </c>
      <c r="Z415" s="161">
        <v>0</v>
      </c>
      <c r="AA415" s="161">
        <v>0</v>
      </c>
      <c r="AB415" s="161">
        <v>0</v>
      </c>
      <c r="AC415" s="161">
        <v>155</v>
      </c>
      <c r="AD415" s="243">
        <v>0</v>
      </c>
      <c r="AE415" s="156">
        <f t="shared" si="240"/>
        <v>-68.306599999999889</v>
      </c>
      <c r="AF415" s="161">
        <f t="shared" si="240"/>
        <v>-46.70659999999998</v>
      </c>
      <c r="AG415" s="161">
        <f t="shared" si="240"/>
        <v>0</v>
      </c>
      <c r="AH415" s="161">
        <f t="shared" si="240"/>
        <v>0</v>
      </c>
      <c r="AI415" s="161">
        <f t="shared" si="240"/>
        <v>0</v>
      </c>
      <c r="AJ415" s="161">
        <f t="shared" si="240"/>
        <v>0</v>
      </c>
      <c r="AK415" s="161">
        <f t="shared" si="240"/>
        <v>0</v>
      </c>
      <c r="AL415" s="161">
        <f t="shared" si="240"/>
        <v>-21.599999999999994</v>
      </c>
      <c r="AM415" s="162">
        <f t="shared" si="240"/>
        <v>0</v>
      </c>
      <c r="AN415" s="156">
        <f t="shared" si="241"/>
        <v>97.100738539898131</v>
      </c>
      <c r="AO415" s="161">
        <f t="shared" si="241"/>
        <v>97.856905570340459</v>
      </c>
      <c r="AP415" s="161">
        <f t="shared" si="241"/>
        <v>0</v>
      </c>
      <c r="AQ415" s="161">
        <f t="shared" si="241"/>
        <v>0</v>
      </c>
      <c r="AR415" s="161">
        <f t="shared" si="241"/>
        <v>0</v>
      </c>
      <c r="AS415" s="161">
        <f t="shared" si="241"/>
        <v>0</v>
      </c>
      <c r="AT415" s="161">
        <f t="shared" si="241"/>
        <v>0</v>
      </c>
      <c r="AU415" s="161">
        <f t="shared" si="241"/>
        <v>87.768969422423567</v>
      </c>
      <c r="AV415" s="162">
        <f t="shared" si="241"/>
        <v>0</v>
      </c>
      <c r="AW415" s="165"/>
      <c r="AX415" s="245"/>
      <c r="AY415" s="246"/>
    </row>
    <row r="416" spans="1:51" ht="12.75" customHeight="1" x14ac:dyDescent="0.25">
      <c r="A416" s="171">
        <v>1373</v>
      </c>
      <c r="B416" s="241">
        <v>408</v>
      </c>
      <c r="C416" s="242" t="s">
        <v>1617</v>
      </c>
      <c r="D416" s="156">
        <f t="shared" si="248"/>
        <v>1798</v>
      </c>
      <c r="E416" s="161">
        <v>1593.2</v>
      </c>
      <c r="F416" s="161">
        <v>0</v>
      </c>
      <c r="G416" s="161">
        <v>0</v>
      </c>
      <c r="H416" s="161">
        <v>0</v>
      </c>
      <c r="I416" s="161">
        <v>0</v>
      </c>
      <c r="J416" s="161">
        <v>0</v>
      </c>
      <c r="K416" s="161">
        <v>204.8</v>
      </c>
      <c r="L416" s="243">
        <v>0</v>
      </c>
      <c r="M416" s="172">
        <f t="shared" si="249"/>
        <v>1798</v>
      </c>
      <c r="N416" s="161">
        <v>1593.2</v>
      </c>
      <c r="O416" s="161">
        <v>0</v>
      </c>
      <c r="P416" s="161">
        <v>0</v>
      </c>
      <c r="Q416" s="161">
        <v>0</v>
      </c>
      <c r="R416" s="161">
        <v>0</v>
      </c>
      <c r="S416" s="161">
        <v>0</v>
      </c>
      <c r="T416" s="161">
        <v>204.8</v>
      </c>
      <c r="U416" s="243">
        <v>0</v>
      </c>
      <c r="V416" s="172">
        <f t="shared" si="250"/>
        <v>1776.6459</v>
      </c>
      <c r="W416" s="161">
        <v>1576.6459</v>
      </c>
      <c r="X416" s="161">
        <v>0</v>
      </c>
      <c r="Y416" s="161">
        <v>0</v>
      </c>
      <c r="Z416" s="161">
        <v>0</v>
      </c>
      <c r="AA416" s="161">
        <v>0</v>
      </c>
      <c r="AB416" s="161">
        <v>0</v>
      </c>
      <c r="AC416" s="161">
        <v>200</v>
      </c>
      <c r="AD416" s="243">
        <v>0</v>
      </c>
      <c r="AE416" s="156">
        <f t="shared" si="240"/>
        <v>-21.354100000000017</v>
      </c>
      <c r="AF416" s="161">
        <f t="shared" si="240"/>
        <v>-16.554100000000062</v>
      </c>
      <c r="AG416" s="161">
        <f t="shared" si="240"/>
        <v>0</v>
      </c>
      <c r="AH416" s="161">
        <f t="shared" si="240"/>
        <v>0</v>
      </c>
      <c r="AI416" s="161">
        <f t="shared" si="240"/>
        <v>0</v>
      </c>
      <c r="AJ416" s="161">
        <f t="shared" si="240"/>
        <v>0</v>
      </c>
      <c r="AK416" s="161">
        <f t="shared" si="240"/>
        <v>0</v>
      </c>
      <c r="AL416" s="161">
        <f t="shared" si="240"/>
        <v>-4.8000000000000114</v>
      </c>
      <c r="AM416" s="162">
        <f t="shared" si="240"/>
        <v>0</v>
      </c>
      <c r="AN416" s="156">
        <f t="shared" si="241"/>
        <v>98.812341490545052</v>
      </c>
      <c r="AO416" s="161">
        <f t="shared" si="241"/>
        <v>98.960952799397432</v>
      </c>
      <c r="AP416" s="161">
        <f t="shared" si="241"/>
        <v>0</v>
      </c>
      <c r="AQ416" s="161">
        <f t="shared" si="241"/>
        <v>0</v>
      </c>
      <c r="AR416" s="161">
        <f t="shared" si="241"/>
        <v>0</v>
      </c>
      <c r="AS416" s="161">
        <f t="shared" si="241"/>
        <v>0</v>
      </c>
      <c r="AT416" s="161">
        <f t="shared" si="241"/>
        <v>0</v>
      </c>
      <c r="AU416" s="161">
        <f t="shared" si="241"/>
        <v>97.65625</v>
      </c>
      <c r="AV416" s="162">
        <f t="shared" si="241"/>
        <v>0</v>
      </c>
      <c r="AW416" s="165"/>
      <c r="AX416" s="245"/>
      <c r="AY416" s="246"/>
    </row>
    <row r="417" spans="1:51" ht="12.75" customHeight="1" x14ac:dyDescent="0.25">
      <c r="A417" s="171">
        <v>1374</v>
      </c>
      <c r="B417" s="241">
        <v>409</v>
      </c>
      <c r="C417" s="242" t="s">
        <v>1618</v>
      </c>
      <c r="D417" s="156">
        <f t="shared" si="248"/>
        <v>1536.3</v>
      </c>
      <c r="E417" s="161">
        <v>1274</v>
      </c>
      <c r="F417" s="161">
        <v>0</v>
      </c>
      <c r="G417" s="161">
        <v>0</v>
      </c>
      <c r="H417" s="161">
        <v>0</v>
      </c>
      <c r="I417" s="161">
        <v>0</v>
      </c>
      <c r="J417" s="161">
        <v>112</v>
      </c>
      <c r="K417" s="161">
        <v>150.30000000000001</v>
      </c>
      <c r="L417" s="243">
        <v>0</v>
      </c>
      <c r="M417" s="172">
        <f t="shared" si="249"/>
        <v>1536.3</v>
      </c>
      <c r="N417" s="161">
        <v>1274</v>
      </c>
      <c r="O417" s="161">
        <v>0</v>
      </c>
      <c r="P417" s="161">
        <v>0</v>
      </c>
      <c r="Q417" s="161">
        <v>0</v>
      </c>
      <c r="R417" s="161">
        <v>0</v>
      </c>
      <c r="S417" s="161">
        <v>112</v>
      </c>
      <c r="T417" s="161">
        <v>150.30000000000001</v>
      </c>
      <c r="U417" s="243">
        <v>0</v>
      </c>
      <c r="V417" s="172">
        <f t="shared" si="250"/>
        <v>1447.2641999999998</v>
      </c>
      <c r="W417" s="161">
        <v>1185.1623999999999</v>
      </c>
      <c r="X417" s="161">
        <v>0</v>
      </c>
      <c r="Y417" s="161">
        <v>0</v>
      </c>
      <c r="Z417" s="161">
        <v>0</v>
      </c>
      <c r="AA417" s="161">
        <v>0</v>
      </c>
      <c r="AB417" s="161">
        <v>112</v>
      </c>
      <c r="AC417" s="161">
        <v>150.1018</v>
      </c>
      <c r="AD417" s="243">
        <v>0</v>
      </c>
      <c r="AE417" s="156">
        <f t="shared" si="240"/>
        <v>-89.035800000000108</v>
      </c>
      <c r="AF417" s="161">
        <f t="shared" si="240"/>
        <v>-88.837600000000066</v>
      </c>
      <c r="AG417" s="161">
        <f t="shared" si="240"/>
        <v>0</v>
      </c>
      <c r="AH417" s="161">
        <f t="shared" si="240"/>
        <v>0</v>
      </c>
      <c r="AI417" s="161">
        <f t="shared" si="240"/>
        <v>0</v>
      </c>
      <c r="AJ417" s="161">
        <f t="shared" si="240"/>
        <v>0</v>
      </c>
      <c r="AK417" s="161">
        <f t="shared" si="240"/>
        <v>0</v>
      </c>
      <c r="AL417" s="161">
        <f t="shared" si="240"/>
        <v>-0.19820000000001414</v>
      </c>
      <c r="AM417" s="162">
        <f t="shared" si="240"/>
        <v>0</v>
      </c>
      <c r="AN417" s="156">
        <f t="shared" si="241"/>
        <v>94.204530365163038</v>
      </c>
      <c r="AO417" s="161">
        <f t="shared" si="241"/>
        <v>93.026875981161695</v>
      </c>
      <c r="AP417" s="161">
        <f t="shared" si="241"/>
        <v>0</v>
      </c>
      <c r="AQ417" s="161">
        <f t="shared" si="241"/>
        <v>0</v>
      </c>
      <c r="AR417" s="161">
        <f t="shared" si="241"/>
        <v>0</v>
      </c>
      <c r="AS417" s="161">
        <f t="shared" si="241"/>
        <v>0</v>
      </c>
      <c r="AT417" s="161">
        <f t="shared" si="241"/>
        <v>100</v>
      </c>
      <c r="AU417" s="161">
        <f t="shared" si="241"/>
        <v>99.868130405854956</v>
      </c>
      <c r="AV417" s="162">
        <f t="shared" si="241"/>
        <v>0</v>
      </c>
      <c r="AW417" s="165"/>
      <c r="AX417" s="245"/>
      <c r="AY417" s="246"/>
    </row>
    <row r="418" spans="1:51" ht="12.75" customHeight="1" x14ac:dyDescent="0.25">
      <c r="A418" s="171">
        <v>1377</v>
      </c>
      <c r="B418" s="241">
        <v>410</v>
      </c>
      <c r="C418" s="242" t="s">
        <v>1619</v>
      </c>
      <c r="D418" s="156">
        <f t="shared" si="248"/>
        <v>2126.6999999999998</v>
      </c>
      <c r="E418" s="161">
        <v>1746.4</v>
      </c>
      <c r="F418" s="161">
        <v>0</v>
      </c>
      <c r="G418" s="161">
        <v>123.3</v>
      </c>
      <c r="H418" s="161">
        <v>0</v>
      </c>
      <c r="I418" s="161">
        <v>0</v>
      </c>
      <c r="J418" s="161">
        <v>0</v>
      </c>
      <c r="K418" s="161">
        <v>257</v>
      </c>
      <c r="L418" s="243">
        <v>0</v>
      </c>
      <c r="M418" s="172">
        <f t="shared" si="249"/>
        <v>2126.6999999999998</v>
      </c>
      <c r="N418" s="161">
        <v>1746.4</v>
      </c>
      <c r="O418" s="161">
        <v>0</v>
      </c>
      <c r="P418" s="161">
        <v>123.3</v>
      </c>
      <c r="Q418" s="161">
        <v>0</v>
      </c>
      <c r="R418" s="161">
        <v>0</v>
      </c>
      <c r="S418" s="161">
        <v>0</v>
      </c>
      <c r="T418" s="161">
        <v>257</v>
      </c>
      <c r="U418" s="243">
        <v>0</v>
      </c>
      <c r="V418" s="172">
        <f t="shared" si="250"/>
        <v>1888.1249</v>
      </c>
      <c r="W418" s="161">
        <v>1511.5923</v>
      </c>
      <c r="X418" s="161">
        <v>0</v>
      </c>
      <c r="Y418" s="161">
        <v>119.5985</v>
      </c>
      <c r="Z418" s="161">
        <v>0</v>
      </c>
      <c r="AA418" s="161">
        <v>0</v>
      </c>
      <c r="AB418" s="161">
        <v>0</v>
      </c>
      <c r="AC418" s="161">
        <v>256.9341</v>
      </c>
      <c r="AD418" s="243">
        <v>0</v>
      </c>
      <c r="AE418" s="156">
        <f t="shared" si="240"/>
        <v>-238.57509999999979</v>
      </c>
      <c r="AF418" s="161">
        <f t="shared" si="240"/>
        <v>-234.80770000000007</v>
      </c>
      <c r="AG418" s="161">
        <f t="shared" si="240"/>
        <v>0</v>
      </c>
      <c r="AH418" s="161">
        <f t="shared" si="240"/>
        <v>-3.7014999999999958</v>
      </c>
      <c r="AI418" s="161">
        <f t="shared" si="240"/>
        <v>0</v>
      </c>
      <c r="AJ418" s="161">
        <f t="shared" si="240"/>
        <v>0</v>
      </c>
      <c r="AK418" s="161">
        <f t="shared" si="240"/>
        <v>0</v>
      </c>
      <c r="AL418" s="161">
        <f t="shared" si="240"/>
        <v>-6.5899999999999181E-2</v>
      </c>
      <c r="AM418" s="162">
        <f t="shared" si="240"/>
        <v>0</v>
      </c>
      <c r="AN418" s="156">
        <f t="shared" si="241"/>
        <v>88.781910941834781</v>
      </c>
      <c r="AO418" s="161">
        <f t="shared" si="241"/>
        <v>86.554758360054961</v>
      </c>
      <c r="AP418" s="161">
        <f t="shared" si="241"/>
        <v>0</v>
      </c>
      <c r="AQ418" s="161">
        <f t="shared" si="241"/>
        <v>96.997972424979721</v>
      </c>
      <c r="AR418" s="161">
        <f t="shared" si="241"/>
        <v>0</v>
      </c>
      <c r="AS418" s="161">
        <f t="shared" si="241"/>
        <v>0</v>
      </c>
      <c r="AT418" s="161">
        <f t="shared" si="241"/>
        <v>0</v>
      </c>
      <c r="AU418" s="161">
        <f t="shared" si="241"/>
        <v>99.974357976653693</v>
      </c>
      <c r="AV418" s="162">
        <f t="shared" si="241"/>
        <v>0</v>
      </c>
      <c r="AW418" s="165"/>
      <c r="AX418" s="245"/>
      <c r="AY418" s="246"/>
    </row>
    <row r="419" spans="1:51" ht="12.75" customHeight="1" x14ac:dyDescent="0.25">
      <c r="A419" s="171">
        <v>1378</v>
      </c>
      <c r="B419" s="241">
        <v>411</v>
      </c>
      <c r="C419" s="242" t="s">
        <v>1620</v>
      </c>
      <c r="D419" s="156">
        <f t="shared" si="248"/>
        <v>985.7</v>
      </c>
      <c r="E419" s="161">
        <v>842.1</v>
      </c>
      <c r="F419" s="161">
        <v>0</v>
      </c>
      <c r="G419" s="161">
        <v>0</v>
      </c>
      <c r="H419" s="161">
        <v>0</v>
      </c>
      <c r="I419" s="161">
        <v>0</v>
      </c>
      <c r="J419" s="161">
        <v>0</v>
      </c>
      <c r="K419" s="161">
        <v>143.6</v>
      </c>
      <c r="L419" s="243">
        <v>0</v>
      </c>
      <c r="M419" s="172">
        <f t="shared" si="249"/>
        <v>985.7</v>
      </c>
      <c r="N419" s="161">
        <v>842.1</v>
      </c>
      <c r="O419" s="161">
        <v>0</v>
      </c>
      <c r="P419" s="161">
        <v>0</v>
      </c>
      <c r="Q419" s="161">
        <v>0</v>
      </c>
      <c r="R419" s="161">
        <v>0</v>
      </c>
      <c r="S419" s="161">
        <v>0</v>
      </c>
      <c r="T419" s="161">
        <v>143.6</v>
      </c>
      <c r="U419" s="243">
        <v>0</v>
      </c>
      <c r="V419" s="172">
        <f t="shared" si="250"/>
        <v>871.35149999999999</v>
      </c>
      <c r="W419" s="161">
        <v>727.75149999999996</v>
      </c>
      <c r="X419" s="161">
        <v>0</v>
      </c>
      <c r="Y419" s="161">
        <v>0</v>
      </c>
      <c r="Z419" s="161">
        <v>0</v>
      </c>
      <c r="AA419" s="161">
        <v>0</v>
      </c>
      <c r="AB419" s="161">
        <v>0</v>
      </c>
      <c r="AC419" s="161">
        <v>143.6</v>
      </c>
      <c r="AD419" s="243">
        <v>0</v>
      </c>
      <c r="AE419" s="156">
        <f t="shared" si="240"/>
        <v>-114.34850000000006</v>
      </c>
      <c r="AF419" s="161">
        <f t="shared" si="240"/>
        <v>-114.34850000000006</v>
      </c>
      <c r="AG419" s="161">
        <f t="shared" si="240"/>
        <v>0</v>
      </c>
      <c r="AH419" s="161">
        <f t="shared" si="240"/>
        <v>0</v>
      </c>
      <c r="AI419" s="161">
        <f t="shared" si="240"/>
        <v>0</v>
      </c>
      <c r="AJ419" s="161">
        <f t="shared" si="240"/>
        <v>0</v>
      </c>
      <c r="AK419" s="161">
        <f t="shared" si="240"/>
        <v>0</v>
      </c>
      <c r="AL419" s="161">
        <f t="shared" si="240"/>
        <v>0</v>
      </c>
      <c r="AM419" s="162">
        <f t="shared" si="240"/>
        <v>0</v>
      </c>
      <c r="AN419" s="156">
        <f t="shared" si="241"/>
        <v>88.399259409556649</v>
      </c>
      <c r="AO419" s="161">
        <f t="shared" si="241"/>
        <v>86.421030756442221</v>
      </c>
      <c r="AP419" s="161">
        <f t="shared" si="241"/>
        <v>0</v>
      </c>
      <c r="AQ419" s="161">
        <f t="shared" si="241"/>
        <v>0</v>
      </c>
      <c r="AR419" s="161">
        <f t="shared" si="241"/>
        <v>0</v>
      </c>
      <c r="AS419" s="161">
        <f t="shared" si="241"/>
        <v>0</v>
      </c>
      <c r="AT419" s="161">
        <f t="shared" si="241"/>
        <v>0</v>
      </c>
      <c r="AU419" s="161">
        <f t="shared" si="241"/>
        <v>100</v>
      </c>
      <c r="AV419" s="162">
        <f t="shared" si="241"/>
        <v>0</v>
      </c>
      <c r="AW419" s="165"/>
      <c r="AX419" s="245"/>
      <c r="AY419" s="246"/>
    </row>
    <row r="420" spans="1:51" ht="12.75" customHeight="1" x14ac:dyDescent="0.25">
      <c r="A420" s="171">
        <v>1379</v>
      </c>
      <c r="B420" s="241">
        <v>412</v>
      </c>
      <c r="C420" s="242" t="s">
        <v>1621</v>
      </c>
      <c r="D420" s="156">
        <f t="shared" si="248"/>
        <v>1930.2</v>
      </c>
      <c r="E420" s="161">
        <v>1438.3</v>
      </c>
      <c r="F420" s="161">
        <v>0</v>
      </c>
      <c r="G420" s="161">
        <v>0</v>
      </c>
      <c r="H420" s="161">
        <v>0</v>
      </c>
      <c r="I420" s="161">
        <v>0</v>
      </c>
      <c r="J420" s="161">
        <v>250</v>
      </c>
      <c r="K420" s="161">
        <v>241.9</v>
      </c>
      <c r="L420" s="243">
        <v>0</v>
      </c>
      <c r="M420" s="172">
        <f t="shared" si="249"/>
        <v>1930.2</v>
      </c>
      <c r="N420" s="161">
        <v>1438.3</v>
      </c>
      <c r="O420" s="161">
        <v>0</v>
      </c>
      <c r="P420" s="161">
        <v>0</v>
      </c>
      <c r="Q420" s="161">
        <v>0</v>
      </c>
      <c r="R420" s="161">
        <v>0</v>
      </c>
      <c r="S420" s="161">
        <v>250</v>
      </c>
      <c r="T420" s="161">
        <v>241.9</v>
      </c>
      <c r="U420" s="243">
        <v>0</v>
      </c>
      <c r="V420" s="172">
        <f t="shared" si="250"/>
        <v>1819.8037000000002</v>
      </c>
      <c r="W420" s="161">
        <v>1327.9181000000001</v>
      </c>
      <c r="X420" s="161">
        <v>0</v>
      </c>
      <c r="Y420" s="161">
        <v>0</v>
      </c>
      <c r="Z420" s="161">
        <v>0</v>
      </c>
      <c r="AA420" s="161">
        <v>0</v>
      </c>
      <c r="AB420" s="161">
        <v>250</v>
      </c>
      <c r="AC420" s="161">
        <v>241.88560000000001</v>
      </c>
      <c r="AD420" s="243">
        <v>0</v>
      </c>
      <c r="AE420" s="156">
        <f t="shared" si="240"/>
        <v>-110.39629999999988</v>
      </c>
      <c r="AF420" s="161">
        <f t="shared" si="240"/>
        <v>-110.38189999999986</v>
      </c>
      <c r="AG420" s="161">
        <f t="shared" si="240"/>
        <v>0</v>
      </c>
      <c r="AH420" s="161">
        <f t="shared" ref="AH420:AM455" si="251">Y420-P420</f>
        <v>0</v>
      </c>
      <c r="AI420" s="161">
        <f t="shared" si="251"/>
        <v>0</v>
      </c>
      <c r="AJ420" s="161">
        <f t="shared" si="251"/>
        <v>0</v>
      </c>
      <c r="AK420" s="161">
        <f t="shared" si="251"/>
        <v>0</v>
      </c>
      <c r="AL420" s="161">
        <f t="shared" si="251"/>
        <v>-1.4399999999994861E-2</v>
      </c>
      <c r="AM420" s="162">
        <f t="shared" si="251"/>
        <v>0</v>
      </c>
      <c r="AN420" s="156">
        <f t="shared" si="241"/>
        <v>94.280577142265059</v>
      </c>
      <c r="AO420" s="161">
        <f t="shared" si="241"/>
        <v>92.325530139748324</v>
      </c>
      <c r="AP420" s="161">
        <f t="shared" si="241"/>
        <v>0</v>
      </c>
      <c r="AQ420" s="161">
        <f t="shared" ref="AQ420:AV455" si="252">IF(P420=0,0,Y420/P420*100)</f>
        <v>0</v>
      </c>
      <c r="AR420" s="161">
        <f t="shared" si="252"/>
        <v>0</v>
      </c>
      <c r="AS420" s="161">
        <f t="shared" si="252"/>
        <v>0</v>
      </c>
      <c r="AT420" s="161">
        <f t="shared" si="252"/>
        <v>100</v>
      </c>
      <c r="AU420" s="161">
        <f t="shared" si="252"/>
        <v>99.994047126911951</v>
      </c>
      <c r="AV420" s="162">
        <f t="shared" si="252"/>
        <v>0</v>
      </c>
      <c r="AW420" s="165"/>
      <c r="AX420" s="245"/>
      <c r="AY420" s="246"/>
    </row>
    <row r="421" spans="1:51" ht="12.75" customHeight="1" x14ac:dyDescent="0.25">
      <c r="A421" s="171">
        <v>1381</v>
      </c>
      <c r="B421" s="241">
        <v>413</v>
      </c>
      <c r="C421" s="242" t="s">
        <v>1622</v>
      </c>
      <c r="D421" s="156">
        <f t="shared" si="248"/>
        <v>1104.9000000000001</v>
      </c>
      <c r="E421" s="161">
        <v>959.5</v>
      </c>
      <c r="F421" s="161">
        <v>0</v>
      </c>
      <c r="G421" s="161">
        <v>0</v>
      </c>
      <c r="H421" s="161">
        <v>0</v>
      </c>
      <c r="I421" s="161">
        <v>0</v>
      </c>
      <c r="J421" s="161">
        <v>0</v>
      </c>
      <c r="K421" s="161">
        <v>145.4</v>
      </c>
      <c r="L421" s="243">
        <v>0</v>
      </c>
      <c r="M421" s="172">
        <f t="shared" si="249"/>
        <v>1104.9000000000001</v>
      </c>
      <c r="N421" s="161">
        <v>959.5</v>
      </c>
      <c r="O421" s="161">
        <v>0</v>
      </c>
      <c r="P421" s="161">
        <v>0</v>
      </c>
      <c r="Q421" s="161">
        <v>0</v>
      </c>
      <c r="R421" s="161">
        <v>0</v>
      </c>
      <c r="S421" s="161">
        <v>0</v>
      </c>
      <c r="T421" s="161">
        <v>145.4</v>
      </c>
      <c r="U421" s="243">
        <v>0</v>
      </c>
      <c r="V421" s="172">
        <f t="shared" si="250"/>
        <v>1088.2654</v>
      </c>
      <c r="W421" s="161">
        <v>942.86540000000002</v>
      </c>
      <c r="X421" s="161">
        <v>0</v>
      </c>
      <c r="Y421" s="161">
        <v>0</v>
      </c>
      <c r="Z421" s="161">
        <v>0</v>
      </c>
      <c r="AA421" s="161">
        <v>0</v>
      </c>
      <c r="AB421" s="161">
        <v>0</v>
      </c>
      <c r="AC421" s="161">
        <v>145.4</v>
      </c>
      <c r="AD421" s="243">
        <v>0</v>
      </c>
      <c r="AE421" s="156">
        <f t="shared" ref="AE421:AG456" si="253">V421-M421</f>
        <v>-16.634600000000091</v>
      </c>
      <c r="AF421" s="161">
        <f t="shared" si="253"/>
        <v>-16.634599999999978</v>
      </c>
      <c r="AG421" s="161">
        <f t="shared" si="253"/>
        <v>0</v>
      </c>
      <c r="AH421" s="161">
        <f t="shared" si="251"/>
        <v>0</v>
      </c>
      <c r="AI421" s="161">
        <f t="shared" si="251"/>
        <v>0</v>
      </c>
      <c r="AJ421" s="161">
        <f t="shared" si="251"/>
        <v>0</v>
      </c>
      <c r="AK421" s="161">
        <f t="shared" si="251"/>
        <v>0</v>
      </c>
      <c r="AL421" s="161">
        <f t="shared" si="251"/>
        <v>0</v>
      </c>
      <c r="AM421" s="162">
        <f t="shared" si="251"/>
        <v>0</v>
      </c>
      <c r="AN421" s="156">
        <f t="shared" ref="AN421:AP456" si="254">IF(M421=0,0,V421/M421*100)</f>
        <v>98.494470087790745</v>
      </c>
      <c r="AO421" s="161">
        <f t="shared" si="254"/>
        <v>98.266326211568526</v>
      </c>
      <c r="AP421" s="161">
        <f t="shared" si="254"/>
        <v>0</v>
      </c>
      <c r="AQ421" s="161">
        <f t="shared" si="252"/>
        <v>0</v>
      </c>
      <c r="AR421" s="161">
        <f t="shared" si="252"/>
        <v>0</v>
      </c>
      <c r="AS421" s="161">
        <f t="shared" si="252"/>
        <v>0</v>
      </c>
      <c r="AT421" s="161">
        <f t="shared" si="252"/>
        <v>0</v>
      </c>
      <c r="AU421" s="161">
        <f t="shared" si="252"/>
        <v>100</v>
      </c>
      <c r="AV421" s="162">
        <f t="shared" si="252"/>
        <v>0</v>
      </c>
      <c r="AW421" s="165"/>
      <c r="AX421" s="245"/>
      <c r="AY421" s="246"/>
    </row>
    <row r="422" spans="1:51" ht="12.75" customHeight="1" x14ac:dyDescent="0.25">
      <c r="A422" s="171">
        <v>1380</v>
      </c>
      <c r="B422" s="241">
        <v>414</v>
      </c>
      <c r="C422" s="242" t="s">
        <v>1623</v>
      </c>
      <c r="D422" s="156">
        <f t="shared" si="248"/>
        <v>2422.5</v>
      </c>
      <c r="E422" s="161">
        <v>2201.6999999999998</v>
      </c>
      <c r="F422" s="161">
        <v>0</v>
      </c>
      <c r="G422" s="161">
        <v>0</v>
      </c>
      <c r="H422" s="161">
        <v>0</v>
      </c>
      <c r="I422" s="161">
        <v>0</v>
      </c>
      <c r="J422" s="161">
        <v>0</v>
      </c>
      <c r="K422" s="161">
        <v>220.8</v>
      </c>
      <c r="L422" s="243">
        <v>0</v>
      </c>
      <c r="M422" s="172">
        <f t="shared" si="249"/>
        <v>2422.5</v>
      </c>
      <c r="N422" s="161">
        <v>2201.6999999999998</v>
      </c>
      <c r="O422" s="161">
        <v>0</v>
      </c>
      <c r="P422" s="161">
        <v>0</v>
      </c>
      <c r="Q422" s="161">
        <v>0</v>
      </c>
      <c r="R422" s="161">
        <v>0</v>
      </c>
      <c r="S422" s="161">
        <v>0</v>
      </c>
      <c r="T422" s="161">
        <v>220.8</v>
      </c>
      <c r="U422" s="243">
        <v>0</v>
      </c>
      <c r="V422" s="172">
        <f t="shared" si="250"/>
        <v>2422.5</v>
      </c>
      <c r="W422" s="161">
        <v>2201.6999999999998</v>
      </c>
      <c r="X422" s="161">
        <v>0</v>
      </c>
      <c r="Y422" s="161">
        <v>0</v>
      </c>
      <c r="Z422" s="161">
        <v>0</v>
      </c>
      <c r="AA422" s="161">
        <v>0</v>
      </c>
      <c r="AB422" s="161">
        <v>0</v>
      </c>
      <c r="AC422" s="161">
        <v>220.8</v>
      </c>
      <c r="AD422" s="243">
        <v>0</v>
      </c>
      <c r="AE422" s="156">
        <f t="shared" si="253"/>
        <v>0</v>
      </c>
      <c r="AF422" s="161">
        <f t="shared" si="253"/>
        <v>0</v>
      </c>
      <c r="AG422" s="161">
        <f t="shared" si="253"/>
        <v>0</v>
      </c>
      <c r="AH422" s="161">
        <f t="shared" si="251"/>
        <v>0</v>
      </c>
      <c r="AI422" s="161">
        <f t="shared" si="251"/>
        <v>0</v>
      </c>
      <c r="AJ422" s="161">
        <f t="shared" si="251"/>
        <v>0</v>
      </c>
      <c r="AK422" s="161">
        <f t="shared" si="251"/>
        <v>0</v>
      </c>
      <c r="AL422" s="161">
        <f t="shared" si="251"/>
        <v>0</v>
      </c>
      <c r="AM422" s="162">
        <f t="shared" si="251"/>
        <v>0</v>
      </c>
      <c r="AN422" s="156">
        <f t="shared" si="254"/>
        <v>100</v>
      </c>
      <c r="AO422" s="161">
        <f t="shared" si="254"/>
        <v>100</v>
      </c>
      <c r="AP422" s="161">
        <f t="shared" si="254"/>
        <v>0</v>
      </c>
      <c r="AQ422" s="161">
        <f t="shared" si="252"/>
        <v>0</v>
      </c>
      <c r="AR422" s="161">
        <f t="shared" si="252"/>
        <v>0</v>
      </c>
      <c r="AS422" s="161">
        <f t="shared" si="252"/>
        <v>0</v>
      </c>
      <c r="AT422" s="161">
        <f t="shared" si="252"/>
        <v>0</v>
      </c>
      <c r="AU422" s="161">
        <f t="shared" si="252"/>
        <v>100</v>
      </c>
      <c r="AV422" s="162">
        <f t="shared" si="252"/>
        <v>0</v>
      </c>
      <c r="AW422" s="165"/>
      <c r="AX422" s="245"/>
      <c r="AY422" s="246"/>
    </row>
    <row r="423" spans="1:51" ht="12.75" customHeight="1" x14ac:dyDescent="0.25">
      <c r="A423" s="171">
        <v>1382</v>
      </c>
      <c r="B423" s="241">
        <v>415</v>
      </c>
      <c r="C423" s="242" t="s">
        <v>1624</v>
      </c>
      <c r="D423" s="156">
        <f t="shared" si="248"/>
        <v>1396.8999999999999</v>
      </c>
      <c r="E423" s="161">
        <v>842.3</v>
      </c>
      <c r="F423" s="161">
        <v>0</v>
      </c>
      <c r="G423" s="161">
        <v>0</v>
      </c>
      <c r="H423" s="161">
        <v>0</v>
      </c>
      <c r="I423" s="161">
        <v>0</v>
      </c>
      <c r="J423" s="161">
        <v>400</v>
      </c>
      <c r="K423" s="161">
        <v>154.6</v>
      </c>
      <c r="L423" s="243">
        <v>0</v>
      </c>
      <c r="M423" s="172">
        <f t="shared" si="249"/>
        <v>1396.8999999999999</v>
      </c>
      <c r="N423" s="161">
        <v>842.3</v>
      </c>
      <c r="O423" s="161">
        <v>0</v>
      </c>
      <c r="P423" s="161">
        <v>0</v>
      </c>
      <c r="Q423" s="161">
        <v>0</v>
      </c>
      <c r="R423" s="161">
        <v>0</v>
      </c>
      <c r="S423" s="161">
        <v>400</v>
      </c>
      <c r="T423" s="161">
        <v>154.6</v>
      </c>
      <c r="U423" s="243">
        <v>0</v>
      </c>
      <c r="V423" s="172">
        <f t="shared" si="250"/>
        <v>996.9</v>
      </c>
      <c r="W423" s="161">
        <v>842.3</v>
      </c>
      <c r="X423" s="161">
        <v>0</v>
      </c>
      <c r="Y423" s="161">
        <v>0</v>
      </c>
      <c r="Z423" s="161">
        <v>0</v>
      </c>
      <c r="AA423" s="161">
        <v>0</v>
      </c>
      <c r="AB423" s="161">
        <v>0</v>
      </c>
      <c r="AC423" s="161">
        <v>154.6</v>
      </c>
      <c r="AD423" s="243">
        <v>0</v>
      </c>
      <c r="AE423" s="156">
        <f t="shared" si="253"/>
        <v>-399.99999999999989</v>
      </c>
      <c r="AF423" s="161">
        <f t="shared" si="253"/>
        <v>0</v>
      </c>
      <c r="AG423" s="161">
        <f t="shared" si="253"/>
        <v>0</v>
      </c>
      <c r="AH423" s="161">
        <f t="shared" si="251"/>
        <v>0</v>
      </c>
      <c r="AI423" s="161">
        <f t="shared" si="251"/>
        <v>0</v>
      </c>
      <c r="AJ423" s="161">
        <f t="shared" si="251"/>
        <v>0</v>
      </c>
      <c r="AK423" s="161">
        <f t="shared" si="251"/>
        <v>-400</v>
      </c>
      <c r="AL423" s="161">
        <f t="shared" si="251"/>
        <v>0</v>
      </c>
      <c r="AM423" s="162">
        <f t="shared" si="251"/>
        <v>0</v>
      </c>
      <c r="AN423" s="156">
        <f t="shared" si="254"/>
        <v>71.365165724103377</v>
      </c>
      <c r="AO423" s="161">
        <f t="shared" si="254"/>
        <v>100</v>
      </c>
      <c r="AP423" s="161">
        <f t="shared" si="254"/>
        <v>0</v>
      </c>
      <c r="AQ423" s="161">
        <f t="shared" si="252"/>
        <v>0</v>
      </c>
      <c r="AR423" s="161">
        <f t="shared" si="252"/>
        <v>0</v>
      </c>
      <c r="AS423" s="161">
        <f t="shared" si="252"/>
        <v>0</v>
      </c>
      <c r="AT423" s="161">
        <f t="shared" si="252"/>
        <v>0</v>
      </c>
      <c r="AU423" s="161">
        <f t="shared" si="252"/>
        <v>100</v>
      </c>
      <c r="AV423" s="162">
        <f t="shared" si="252"/>
        <v>0</v>
      </c>
      <c r="AW423" s="165"/>
      <c r="AX423" s="245"/>
      <c r="AY423" s="246"/>
    </row>
    <row r="424" spans="1:51" ht="12.75" customHeight="1" x14ac:dyDescent="0.25">
      <c r="A424" s="171">
        <v>1383</v>
      </c>
      <c r="B424" s="241">
        <v>416</v>
      </c>
      <c r="C424" s="242" t="s">
        <v>1557</v>
      </c>
      <c r="D424" s="156">
        <f t="shared" si="248"/>
        <v>2403.4</v>
      </c>
      <c r="E424" s="161">
        <v>2055.4</v>
      </c>
      <c r="F424" s="161">
        <v>0</v>
      </c>
      <c r="G424" s="161">
        <v>0</v>
      </c>
      <c r="H424" s="161">
        <v>0</v>
      </c>
      <c r="I424" s="161">
        <v>0</v>
      </c>
      <c r="J424" s="161">
        <v>112</v>
      </c>
      <c r="K424" s="161">
        <v>236</v>
      </c>
      <c r="L424" s="243">
        <v>0</v>
      </c>
      <c r="M424" s="172">
        <f t="shared" si="249"/>
        <v>2403.4</v>
      </c>
      <c r="N424" s="161">
        <v>2055.4</v>
      </c>
      <c r="O424" s="161">
        <v>0</v>
      </c>
      <c r="P424" s="161">
        <v>0</v>
      </c>
      <c r="Q424" s="161">
        <v>0</v>
      </c>
      <c r="R424" s="161">
        <v>0</v>
      </c>
      <c r="S424" s="161">
        <v>112</v>
      </c>
      <c r="T424" s="161">
        <v>236</v>
      </c>
      <c r="U424" s="243">
        <v>0</v>
      </c>
      <c r="V424" s="172">
        <f t="shared" si="250"/>
        <v>2403.3940000000002</v>
      </c>
      <c r="W424" s="161">
        <v>2055.4</v>
      </c>
      <c r="X424" s="161">
        <v>0</v>
      </c>
      <c r="Y424" s="161">
        <v>0</v>
      </c>
      <c r="Z424" s="161">
        <v>0</v>
      </c>
      <c r="AA424" s="161">
        <v>0</v>
      </c>
      <c r="AB424" s="161">
        <v>111.994</v>
      </c>
      <c r="AC424" s="161">
        <v>236</v>
      </c>
      <c r="AD424" s="243">
        <v>0</v>
      </c>
      <c r="AE424" s="156">
        <f t="shared" si="253"/>
        <v>-5.9999999998581188E-3</v>
      </c>
      <c r="AF424" s="161">
        <f t="shared" si="253"/>
        <v>0</v>
      </c>
      <c r="AG424" s="161">
        <f t="shared" si="253"/>
        <v>0</v>
      </c>
      <c r="AH424" s="161">
        <f t="shared" si="251"/>
        <v>0</v>
      </c>
      <c r="AI424" s="161">
        <f t="shared" si="251"/>
        <v>0</v>
      </c>
      <c r="AJ424" s="161">
        <f t="shared" si="251"/>
        <v>0</v>
      </c>
      <c r="AK424" s="161">
        <f t="shared" si="251"/>
        <v>-6.0000000000002274E-3</v>
      </c>
      <c r="AL424" s="161">
        <f t="shared" si="251"/>
        <v>0</v>
      </c>
      <c r="AM424" s="162">
        <f t="shared" si="251"/>
        <v>0</v>
      </c>
      <c r="AN424" s="156">
        <f t="shared" si="254"/>
        <v>99.999750353665647</v>
      </c>
      <c r="AO424" s="161">
        <f t="shared" si="254"/>
        <v>100</v>
      </c>
      <c r="AP424" s="161">
        <f t="shared" si="254"/>
        <v>0</v>
      </c>
      <c r="AQ424" s="161">
        <f t="shared" si="252"/>
        <v>0</v>
      </c>
      <c r="AR424" s="161">
        <f t="shared" si="252"/>
        <v>0</v>
      </c>
      <c r="AS424" s="161">
        <f t="shared" si="252"/>
        <v>0</v>
      </c>
      <c r="AT424" s="161">
        <f t="shared" si="252"/>
        <v>99.99464285714285</v>
      </c>
      <c r="AU424" s="161">
        <f t="shared" si="252"/>
        <v>100</v>
      </c>
      <c r="AV424" s="162">
        <f t="shared" si="252"/>
        <v>0</v>
      </c>
      <c r="AW424" s="165"/>
      <c r="AX424" s="245"/>
      <c r="AY424" s="246"/>
    </row>
    <row r="425" spans="1:51" ht="12.75" customHeight="1" x14ac:dyDescent="0.25">
      <c r="A425" s="171">
        <v>1384</v>
      </c>
      <c r="B425" s="241">
        <v>417</v>
      </c>
      <c r="C425" s="242" t="s">
        <v>1625</v>
      </c>
      <c r="D425" s="156">
        <f t="shared" si="248"/>
        <v>3096.8</v>
      </c>
      <c r="E425" s="161">
        <v>2089.8000000000002</v>
      </c>
      <c r="F425" s="161">
        <v>0</v>
      </c>
      <c r="G425" s="161">
        <v>554</v>
      </c>
      <c r="H425" s="161">
        <v>0</v>
      </c>
      <c r="I425" s="161">
        <v>0</v>
      </c>
      <c r="J425" s="161">
        <v>112</v>
      </c>
      <c r="K425" s="161">
        <v>341</v>
      </c>
      <c r="L425" s="243">
        <v>0</v>
      </c>
      <c r="M425" s="172">
        <f t="shared" si="249"/>
        <v>3096.8</v>
      </c>
      <c r="N425" s="161">
        <v>2089.8000000000002</v>
      </c>
      <c r="O425" s="161">
        <v>0</v>
      </c>
      <c r="P425" s="161">
        <v>554</v>
      </c>
      <c r="Q425" s="161">
        <v>0</v>
      </c>
      <c r="R425" s="161">
        <v>0</v>
      </c>
      <c r="S425" s="161">
        <v>112</v>
      </c>
      <c r="T425" s="161">
        <v>341</v>
      </c>
      <c r="U425" s="243">
        <v>0</v>
      </c>
      <c r="V425" s="172">
        <f t="shared" si="250"/>
        <v>3059.6331</v>
      </c>
      <c r="W425" s="161">
        <v>2058.3591999999999</v>
      </c>
      <c r="X425" s="161">
        <v>0</v>
      </c>
      <c r="Y425" s="161">
        <v>548.27390000000003</v>
      </c>
      <c r="Z425" s="161">
        <v>0</v>
      </c>
      <c r="AA425" s="161">
        <v>0</v>
      </c>
      <c r="AB425" s="161">
        <v>112</v>
      </c>
      <c r="AC425" s="161">
        <v>341</v>
      </c>
      <c r="AD425" s="243">
        <v>0</v>
      </c>
      <c r="AE425" s="156">
        <f t="shared" si="253"/>
        <v>-37.166900000000169</v>
      </c>
      <c r="AF425" s="161">
        <f t="shared" si="253"/>
        <v>-31.440800000000309</v>
      </c>
      <c r="AG425" s="161">
        <f t="shared" si="253"/>
        <v>0</v>
      </c>
      <c r="AH425" s="161">
        <f t="shared" si="251"/>
        <v>-5.726099999999974</v>
      </c>
      <c r="AI425" s="161">
        <f t="shared" si="251"/>
        <v>0</v>
      </c>
      <c r="AJ425" s="161">
        <f t="shared" si="251"/>
        <v>0</v>
      </c>
      <c r="AK425" s="161">
        <f t="shared" si="251"/>
        <v>0</v>
      </c>
      <c r="AL425" s="161">
        <f t="shared" si="251"/>
        <v>0</v>
      </c>
      <c r="AM425" s="162">
        <f t="shared" si="251"/>
        <v>0</v>
      </c>
      <c r="AN425" s="156">
        <f t="shared" si="254"/>
        <v>98.799828855592864</v>
      </c>
      <c r="AO425" s="161">
        <f t="shared" si="254"/>
        <v>98.495511532204034</v>
      </c>
      <c r="AP425" s="161">
        <f t="shared" si="254"/>
        <v>0</v>
      </c>
      <c r="AQ425" s="161">
        <f t="shared" si="252"/>
        <v>98.966407942238277</v>
      </c>
      <c r="AR425" s="161">
        <f t="shared" si="252"/>
        <v>0</v>
      </c>
      <c r="AS425" s="161">
        <f t="shared" si="252"/>
        <v>0</v>
      </c>
      <c r="AT425" s="161">
        <f t="shared" si="252"/>
        <v>100</v>
      </c>
      <c r="AU425" s="161">
        <f t="shared" si="252"/>
        <v>100</v>
      </c>
      <c r="AV425" s="162">
        <f t="shared" si="252"/>
        <v>0</v>
      </c>
      <c r="AW425" s="165"/>
      <c r="AX425" s="245"/>
      <c r="AY425" s="246"/>
    </row>
    <row r="426" spans="1:51" ht="12.75" customHeight="1" x14ac:dyDescent="0.25">
      <c r="A426" s="171">
        <v>1385</v>
      </c>
      <c r="B426" s="241">
        <v>418</v>
      </c>
      <c r="C426" s="242" t="s">
        <v>1626</v>
      </c>
      <c r="D426" s="156">
        <f t="shared" si="248"/>
        <v>2106.3000000000002</v>
      </c>
      <c r="E426" s="161">
        <v>1948.3</v>
      </c>
      <c r="F426" s="161">
        <v>0</v>
      </c>
      <c r="G426" s="161">
        <v>0</v>
      </c>
      <c r="H426" s="161">
        <v>0</v>
      </c>
      <c r="I426" s="161">
        <v>0</v>
      </c>
      <c r="J426" s="161">
        <v>0</v>
      </c>
      <c r="K426" s="161">
        <v>158</v>
      </c>
      <c r="L426" s="243">
        <v>0</v>
      </c>
      <c r="M426" s="172">
        <f t="shared" si="249"/>
        <v>2106.3000000000002</v>
      </c>
      <c r="N426" s="161">
        <v>1948.3</v>
      </c>
      <c r="O426" s="161">
        <v>0</v>
      </c>
      <c r="P426" s="161">
        <v>0</v>
      </c>
      <c r="Q426" s="161">
        <v>0</v>
      </c>
      <c r="R426" s="161">
        <v>0</v>
      </c>
      <c r="S426" s="161">
        <v>0</v>
      </c>
      <c r="T426" s="161">
        <v>158</v>
      </c>
      <c r="U426" s="243">
        <v>0</v>
      </c>
      <c r="V426" s="172">
        <f t="shared" si="250"/>
        <v>2106.2748999999999</v>
      </c>
      <c r="W426" s="161">
        <v>1948.3</v>
      </c>
      <c r="X426" s="161">
        <v>0</v>
      </c>
      <c r="Y426" s="161">
        <v>0</v>
      </c>
      <c r="Z426" s="161">
        <v>0</v>
      </c>
      <c r="AA426" s="161">
        <v>0</v>
      </c>
      <c r="AB426" s="161">
        <v>0</v>
      </c>
      <c r="AC426" s="161">
        <v>157.97489999999999</v>
      </c>
      <c r="AD426" s="243">
        <v>0</v>
      </c>
      <c r="AE426" s="156">
        <f t="shared" si="253"/>
        <v>-2.5100000000293221E-2</v>
      </c>
      <c r="AF426" s="161">
        <f t="shared" si="253"/>
        <v>0</v>
      </c>
      <c r="AG426" s="161">
        <f t="shared" si="253"/>
        <v>0</v>
      </c>
      <c r="AH426" s="161">
        <f t="shared" si="251"/>
        <v>0</v>
      </c>
      <c r="AI426" s="161">
        <f t="shared" si="251"/>
        <v>0</v>
      </c>
      <c r="AJ426" s="161">
        <f t="shared" si="251"/>
        <v>0</v>
      </c>
      <c r="AK426" s="161">
        <f t="shared" si="251"/>
        <v>0</v>
      </c>
      <c r="AL426" s="161">
        <f t="shared" si="251"/>
        <v>-2.5100000000009004E-2</v>
      </c>
      <c r="AM426" s="162">
        <f t="shared" si="251"/>
        <v>0</v>
      </c>
      <c r="AN426" s="156">
        <f t="shared" si="254"/>
        <v>99.998808336894058</v>
      </c>
      <c r="AO426" s="161">
        <f t="shared" si="254"/>
        <v>100</v>
      </c>
      <c r="AP426" s="161">
        <f t="shared" si="254"/>
        <v>0</v>
      </c>
      <c r="AQ426" s="161">
        <f t="shared" si="252"/>
        <v>0</v>
      </c>
      <c r="AR426" s="161">
        <f t="shared" si="252"/>
        <v>0</v>
      </c>
      <c r="AS426" s="161">
        <f t="shared" si="252"/>
        <v>0</v>
      </c>
      <c r="AT426" s="161">
        <f t="shared" si="252"/>
        <v>0</v>
      </c>
      <c r="AU426" s="161">
        <f t="shared" si="252"/>
        <v>99.984113924050632</v>
      </c>
      <c r="AV426" s="162">
        <f t="shared" si="252"/>
        <v>0</v>
      </c>
      <c r="AW426" s="165"/>
      <c r="AX426" s="245"/>
      <c r="AY426" s="246"/>
    </row>
    <row r="427" spans="1:51" ht="12.75" customHeight="1" x14ac:dyDescent="0.25">
      <c r="A427" s="171">
        <v>1386</v>
      </c>
      <c r="B427" s="241">
        <v>419</v>
      </c>
      <c r="C427" s="242" t="s">
        <v>1627</v>
      </c>
      <c r="D427" s="156">
        <f t="shared" si="248"/>
        <v>1762.8</v>
      </c>
      <c r="E427" s="161">
        <v>1399.1</v>
      </c>
      <c r="F427" s="161">
        <v>0</v>
      </c>
      <c r="G427" s="161">
        <v>0</v>
      </c>
      <c r="H427" s="161">
        <v>0</v>
      </c>
      <c r="I427" s="161">
        <v>0</v>
      </c>
      <c r="J427" s="161">
        <v>112</v>
      </c>
      <c r="K427" s="161">
        <v>251.7</v>
      </c>
      <c r="L427" s="243">
        <v>0</v>
      </c>
      <c r="M427" s="172">
        <f t="shared" si="249"/>
        <v>1762.8</v>
      </c>
      <c r="N427" s="161">
        <v>1399.1</v>
      </c>
      <c r="O427" s="161">
        <v>0</v>
      </c>
      <c r="P427" s="161">
        <v>0</v>
      </c>
      <c r="Q427" s="161">
        <v>0</v>
      </c>
      <c r="R427" s="161">
        <v>0</v>
      </c>
      <c r="S427" s="161">
        <v>112</v>
      </c>
      <c r="T427" s="161">
        <v>251.7</v>
      </c>
      <c r="U427" s="243">
        <v>0</v>
      </c>
      <c r="V427" s="172">
        <f t="shared" si="250"/>
        <v>1584.8455000000001</v>
      </c>
      <c r="W427" s="161">
        <v>1221.1455000000001</v>
      </c>
      <c r="X427" s="161">
        <v>0</v>
      </c>
      <c r="Y427" s="161">
        <v>0</v>
      </c>
      <c r="Z427" s="161">
        <v>0</v>
      </c>
      <c r="AA427" s="161">
        <v>0</v>
      </c>
      <c r="AB427" s="161">
        <v>112</v>
      </c>
      <c r="AC427" s="161">
        <v>251.7</v>
      </c>
      <c r="AD427" s="243">
        <v>0</v>
      </c>
      <c r="AE427" s="156">
        <f t="shared" si="253"/>
        <v>-177.95449999999983</v>
      </c>
      <c r="AF427" s="161">
        <f t="shared" si="253"/>
        <v>-177.95449999999983</v>
      </c>
      <c r="AG427" s="161">
        <f t="shared" si="253"/>
        <v>0</v>
      </c>
      <c r="AH427" s="161">
        <f t="shared" si="251"/>
        <v>0</v>
      </c>
      <c r="AI427" s="161">
        <f t="shared" si="251"/>
        <v>0</v>
      </c>
      <c r="AJ427" s="161">
        <f t="shared" si="251"/>
        <v>0</v>
      </c>
      <c r="AK427" s="161">
        <f t="shared" si="251"/>
        <v>0</v>
      </c>
      <c r="AL427" s="161">
        <f t="shared" si="251"/>
        <v>0</v>
      </c>
      <c r="AM427" s="162">
        <f t="shared" si="251"/>
        <v>0</v>
      </c>
      <c r="AN427" s="156">
        <f t="shared" si="254"/>
        <v>89.90500907646927</v>
      </c>
      <c r="AO427" s="161">
        <f t="shared" si="254"/>
        <v>87.280787649203077</v>
      </c>
      <c r="AP427" s="161">
        <f t="shared" si="254"/>
        <v>0</v>
      </c>
      <c r="AQ427" s="161">
        <f t="shared" si="252"/>
        <v>0</v>
      </c>
      <c r="AR427" s="161">
        <f t="shared" si="252"/>
        <v>0</v>
      </c>
      <c r="AS427" s="161">
        <f t="shared" si="252"/>
        <v>0</v>
      </c>
      <c r="AT427" s="161">
        <f t="shared" si="252"/>
        <v>100</v>
      </c>
      <c r="AU427" s="161">
        <f t="shared" si="252"/>
        <v>100</v>
      </c>
      <c r="AV427" s="162">
        <f t="shared" si="252"/>
        <v>0</v>
      </c>
      <c r="AW427" s="165"/>
      <c r="AX427" s="245"/>
      <c r="AY427" s="246"/>
    </row>
    <row r="428" spans="1:51" ht="12.75" customHeight="1" x14ac:dyDescent="0.25">
      <c r="A428" s="158"/>
      <c r="B428" s="241">
        <v>420</v>
      </c>
      <c r="C428" s="242"/>
      <c r="D428" s="160"/>
      <c r="E428" s="161"/>
      <c r="F428" s="161"/>
      <c r="G428" s="161"/>
      <c r="H428" s="161"/>
      <c r="I428" s="161"/>
      <c r="J428" s="161"/>
      <c r="K428" s="161"/>
      <c r="L428" s="243">
        <v>0</v>
      </c>
      <c r="M428" s="244"/>
      <c r="N428" s="161">
        <v>0</v>
      </c>
      <c r="O428" s="161"/>
      <c r="P428" s="161">
        <v>0</v>
      </c>
      <c r="Q428" s="161"/>
      <c r="R428" s="161"/>
      <c r="S428" s="161"/>
      <c r="T428" s="161"/>
      <c r="U428" s="243">
        <v>0</v>
      </c>
      <c r="V428" s="244"/>
      <c r="W428" s="161">
        <v>0</v>
      </c>
      <c r="X428" s="161"/>
      <c r="Y428" s="161">
        <v>0</v>
      </c>
      <c r="Z428" s="161"/>
      <c r="AA428" s="161"/>
      <c r="AB428" s="161"/>
      <c r="AC428" s="161"/>
      <c r="AD428" s="243"/>
      <c r="AE428" s="160"/>
      <c r="AF428" s="161"/>
      <c r="AG428" s="161"/>
      <c r="AH428" s="161"/>
      <c r="AI428" s="161"/>
      <c r="AJ428" s="161"/>
      <c r="AK428" s="161"/>
      <c r="AL428" s="161"/>
      <c r="AM428" s="162"/>
      <c r="AN428" s="160"/>
      <c r="AO428" s="161"/>
      <c r="AP428" s="161"/>
      <c r="AQ428" s="161"/>
      <c r="AR428" s="161"/>
      <c r="AS428" s="161"/>
      <c r="AT428" s="161"/>
      <c r="AU428" s="161"/>
      <c r="AV428" s="162"/>
      <c r="AW428" s="165"/>
      <c r="AX428" s="245"/>
      <c r="AY428" s="246"/>
    </row>
    <row r="429" spans="1:51" ht="17.25" customHeight="1" x14ac:dyDescent="0.25">
      <c r="A429" s="158"/>
      <c r="B429" s="241">
        <v>421</v>
      </c>
      <c r="C429" s="239" t="s">
        <v>1628</v>
      </c>
      <c r="D429" s="156">
        <f>D430+D431</f>
        <v>273460.09999999998</v>
      </c>
      <c r="E429" s="153">
        <f t="shared" ref="E429:L429" si="255">E430+E431</f>
        <v>231065.69999999995</v>
      </c>
      <c r="F429" s="153">
        <f t="shared" si="255"/>
        <v>0</v>
      </c>
      <c r="G429" s="153">
        <f t="shared" si="255"/>
        <v>3135.5</v>
      </c>
      <c r="H429" s="153">
        <f t="shared" si="255"/>
        <v>5430.8</v>
      </c>
      <c r="I429" s="153">
        <f t="shared" si="255"/>
        <v>0</v>
      </c>
      <c r="J429" s="153">
        <f t="shared" si="255"/>
        <v>2484.4</v>
      </c>
      <c r="K429" s="153">
        <f t="shared" si="255"/>
        <v>29682.7</v>
      </c>
      <c r="L429" s="240">
        <f t="shared" si="255"/>
        <v>1661</v>
      </c>
      <c r="M429" s="172">
        <f>M430+M431</f>
        <v>275840.09999999998</v>
      </c>
      <c r="N429" s="153">
        <f t="shared" ref="N429:U429" si="256">N430+N431</f>
        <v>231169.69999999995</v>
      </c>
      <c r="O429" s="153">
        <f t="shared" si="256"/>
        <v>0</v>
      </c>
      <c r="P429" s="153">
        <f t="shared" si="256"/>
        <v>3135.5</v>
      </c>
      <c r="Q429" s="153">
        <f t="shared" si="256"/>
        <v>5430.8</v>
      </c>
      <c r="R429" s="153">
        <f t="shared" si="256"/>
        <v>0</v>
      </c>
      <c r="S429" s="153">
        <f t="shared" si="256"/>
        <v>2484.4</v>
      </c>
      <c r="T429" s="153">
        <f t="shared" si="256"/>
        <v>29682.7</v>
      </c>
      <c r="U429" s="240">
        <f t="shared" si="256"/>
        <v>3937</v>
      </c>
      <c r="V429" s="172">
        <f>V430+V431</f>
        <v>263788.88159999996</v>
      </c>
      <c r="W429" s="153">
        <f t="shared" ref="W429:AD429" si="257">W430+W431</f>
        <v>222524.15909999999</v>
      </c>
      <c r="X429" s="153">
        <f t="shared" si="257"/>
        <v>0</v>
      </c>
      <c r="Y429" s="153">
        <f t="shared" si="257"/>
        <v>3096.5713999999998</v>
      </c>
      <c r="Z429" s="153">
        <f t="shared" si="257"/>
        <v>4146.7809999999999</v>
      </c>
      <c r="AA429" s="153">
        <f t="shared" si="257"/>
        <v>0</v>
      </c>
      <c r="AB429" s="153">
        <f t="shared" si="257"/>
        <v>2477.4679999999998</v>
      </c>
      <c r="AC429" s="153">
        <f t="shared" si="257"/>
        <v>28989.102100000004</v>
      </c>
      <c r="AD429" s="240">
        <f t="shared" si="257"/>
        <v>2554.8000000000002</v>
      </c>
      <c r="AE429" s="156">
        <f t="shared" ref="AE429:AM465" si="258">V429-M429</f>
        <v>-12051.218400000012</v>
      </c>
      <c r="AF429" s="153">
        <f t="shared" si="258"/>
        <v>-8645.5408999999636</v>
      </c>
      <c r="AG429" s="153">
        <f t="shared" si="258"/>
        <v>0</v>
      </c>
      <c r="AH429" s="153">
        <f t="shared" si="258"/>
        <v>-38.928600000000188</v>
      </c>
      <c r="AI429" s="153">
        <f t="shared" si="258"/>
        <v>-1284.0190000000002</v>
      </c>
      <c r="AJ429" s="153">
        <f t="shared" si="258"/>
        <v>0</v>
      </c>
      <c r="AK429" s="153">
        <f t="shared" si="258"/>
        <v>-6.9320000000002437</v>
      </c>
      <c r="AL429" s="153">
        <f t="shared" si="258"/>
        <v>-693.59789999999703</v>
      </c>
      <c r="AM429" s="154">
        <f t="shared" si="258"/>
        <v>-1382.1999999999998</v>
      </c>
      <c r="AN429" s="156">
        <f t="shared" ref="AN429:AV465" si="259">IF(M429=0,0,V429/M429*100)</f>
        <v>95.631085400563592</v>
      </c>
      <c r="AO429" s="153">
        <f t="shared" si="259"/>
        <v>96.260089060114723</v>
      </c>
      <c r="AP429" s="153">
        <f t="shared" si="259"/>
        <v>0</v>
      </c>
      <c r="AQ429" s="153">
        <f t="shared" si="259"/>
        <v>98.758456386541212</v>
      </c>
      <c r="AR429" s="153">
        <f t="shared" si="259"/>
        <v>76.356724607792586</v>
      </c>
      <c r="AS429" s="153">
        <f t="shared" si="259"/>
        <v>0</v>
      </c>
      <c r="AT429" s="153">
        <f t="shared" si="259"/>
        <v>99.720978908388332</v>
      </c>
      <c r="AU429" s="153">
        <f t="shared" si="259"/>
        <v>97.663292422859115</v>
      </c>
      <c r="AV429" s="154">
        <f t="shared" si="259"/>
        <v>64.892049784099569</v>
      </c>
      <c r="AW429" s="147"/>
      <c r="AX429" s="245"/>
      <c r="AY429" s="246"/>
    </row>
    <row r="430" spans="1:51" s="170" customFormat="1" ht="16.5" customHeight="1" x14ac:dyDescent="0.2">
      <c r="A430" s="158"/>
      <c r="B430" s="241">
        <v>422</v>
      </c>
      <c r="C430" s="239" t="s">
        <v>1287</v>
      </c>
      <c r="D430" s="156">
        <f>D432</f>
        <v>183307.89999999997</v>
      </c>
      <c r="E430" s="153">
        <f t="shared" ref="E430:L430" si="260">E432</f>
        <v>153175.29999999999</v>
      </c>
      <c r="F430" s="153">
        <f t="shared" si="260"/>
        <v>0</v>
      </c>
      <c r="G430" s="153">
        <f t="shared" si="260"/>
        <v>3135.5</v>
      </c>
      <c r="H430" s="153">
        <f t="shared" si="260"/>
        <v>5390.8</v>
      </c>
      <c r="I430" s="153">
        <f t="shared" si="260"/>
        <v>0</v>
      </c>
      <c r="J430" s="153">
        <f t="shared" si="260"/>
        <v>200</v>
      </c>
      <c r="K430" s="153">
        <f t="shared" si="260"/>
        <v>19745.3</v>
      </c>
      <c r="L430" s="240">
        <f t="shared" si="260"/>
        <v>1661</v>
      </c>
      <c r="M430" s="172">
        <f>M432</f>
        <v>185687.89999999997</v>
      </c>
      <c r="N430" s="153">
        <f t="shared" ref="N430:U430" si="261">N432</f>
        <v>153279.29999999999</v>
      </c>
      <c r="O430" s="153">
        <f t="shared" si="261"/>
        <v>0</v>
      </c>
      <c r="P430" s="153">
        <f t="shared" si="261"/>
        <v>3135.5</v>
      </c>
      <c r="Q430" s="153">
        <f t="shared" si="261"/>
        <v>5390.8</v>
      </c>
      <c r="R430" s="153">
        <f t="shared" si="261"/>
        <v>0</v>
      </c>
      <c r="S430" s="153">
        <f t="shared" si="261"/>
        <v>200</v>
      </c>
      <c r="T430" s="153">
        <f t="shared" si="261"/>
        <v>19745.3</v>
      </c>
      <c r="U430" s="240">
        <f t="shared" si="261"/>
        <v>3937</v>
      </c>
      <c r="V430" s="172">
        <f>V432</f>
        <v>178271.36149999997</v>
      </c>
      <c r="W430" s="153">
        <f t="shared" ref="W430:AD430" si="262">W432</f>
        <v>149257.7562</v>
      </c>
      <c r="X430" s="153">
        <f t="shared" si="262"/>
        <v>0</v>
      </c>
      <c r="Y430" s="153">
        <f t="shared" si="262"/>
        <v>3096.5713999999998</v>
      </c>
      <c r="Z430" s="153">
        <f t="shared" si="262"/>
        <v>4106.7809999999999</v>
      </c>
      <c r="AA430" s="153">
        <f t="shared" si="262"/>
        <v>0</v>
      </c>
      <c r="AB430" s="153">
        <f t="shared" si="262"/>
        <v>200</v>
      </c>
      <c r="AC430" s="153">
        <f t="shared" si="262"/>
        <v>19055.4529</v>
      </c>
      <c r="AD430" s="240">
        <f t="shared" si="262"/>
        <v>2554.8000000000002</v>
      </c>
      <c r="AE430" s="156">
        <f t="shared" si="258"/>
        <v>-7416.5384999999951</v>
      </c>
      <c r="AF430" s="153">
        <f t="shared" si="258"/>
        <v>-4021.5437999999849</v>
      </c>
      <c r="AG430" s="153">
        <f t="shared" si="258"/>
        <v>0</v>
      </c>
      <c r="AH430" s="153">
        <f t="shared" si="258"/>
        <v>-38.928600000000188</v>
      </c>
      <c r="AI430" s="153">
        <f t="shared" si="258"/>
        <v>-1284.0190000000002</v>
      </c>
      <c r="AJ430" s="153">
        <f t="shared" si="258"/>
        <v>0</v>
      </c>
      <c r="AK430" s="153">
        <f t="shared" si="258"/>
        <v>0</v>
      </c>
      <c r="AL430" s="153">
        <f t="shared" si="258"/>
        <v>-689.84709999999905</v>
      </c>
      <c r="AM430" s="154">
        <f t="shared" si="258"/>
        <v>-1382.1999999999998</v>
      </c>
      <c r="AN430" s="156">
        <f t="shared" si="259"/>
        <v>96.005911801469026</v>
      </c>
      <c r="AO430" s="153">
        <f t="shared" si="259"/>
        <v>97.376329484803236</v>
      </c>
      <c r="AP430" s="153">
        <f t="shared" si="259"/>
        <v>0</v>
      </c>
      <c r="AQ430" s="153">
        <f t="shared" si="259"/>
        <v>98.758456386541212</v>
      </c>
      <c r="AR430" s="153">
        <f t="shared" si="259"/>
        <v>76.181290346516278</v>
      </c>
      <c r="AS430" s="153">
        <f t="shared" si="259"/>
        <v>0</v>
      </c>
      <c r="AT430" s="153">
        <f t="shared" si="259"/>
        <v>100</v>
      </c>
      <c r="AU430" s="153">
        <f t="shared" si="259"/>
        <v>96.506271872293667</v>
      </c>
      <c r="AV430" s="154">
        <f t="shared" si="259"/>
        <v>64.892049784099569</v>
      </c>
      <c r="AW430" s="147"/>
      <c r="AX430" s="245"/>
      <c r="AY430" s="246"/>
    </row>
    <row r="431" spans="1:51" s="170" customFormat="1" ht="12.75" customHeight="1" x14ac:dyDescent="0.2">
      <c r="A431" s="158"/>
      <c r="B431" s="241">
        <v>423</v>
      </c>
      <c r="C431" s="239" t="s">
        <v>1288</v>
      </c>
      <c r="D431" s="156">
        <f>SUM(D433:D465)</f>
        <v>90152.200000000026</v>
      </c>
      <c r="E431" s="153">
        <f t="shared" ref="E431:L431" si="263">SUM(E433:E465)</f>
        <v>77890.39999999998</v>
      </c>
      <c r="F431" s="153">
        <f t="shared" si="263"/>
        <v>0</v>
      </c>
      <c r="G431" s="153">
        <f t="shared" si="263"/>
        <v>0</v>
      </c>
      <c r="H431" s="153">
        <f t="shared" si="263"/>
        <v>40</v>
      </c>
      <c r="I431" s="153">
        <f t="shared" si="263"/>
        <v>0</v>
      </c>
      <c r="J431" s="153">
        <f t="shared" si="263"/>
        <v>2284.4</v>
      </c>
      <c r="K431" s="153">
        <f t="shared" si="263"/>
        <v>9937.4000000000015</v>
      </c>
      <c r="L431" s="240">
        <f t="shared" si="263"/>
        <v>0</v>
      </c>
      <c r="M431" s="172">
        <f>SUM(M433:M465)</f>
        <v>90152.200000000026</v>
      </c>
      <c r="N431" s="153">
        <f t="shared" ref="N431:U431" si="264">SUM(N433:N465)</f>
        <v>77890.39999999998</v>
      </c>
      <c r="O431" s="153">
        <f t="shared" si="264"/>
        <v>0</v>
      </c>
      <c r="P431" s="153">
        <f t="shared" si="264"/>
        <v>0</v>
      </c>
      <c r="Q431" s="153">
        <f t="shared" si="264"/>
        <v>40</v>
      </c>
      <c r="R431" s="153">
        <f t="shared" si="264"/>
        <v>0</v>
      </c>
      <c r="S431" s="153">
        <f t="shared" si="264"/>
        <v>2284.4</v>
      </c>
      <c r="T431" s="153">
        <f t="shared" si="264"/>
        <v>9937.4000000000015</v>
      </c>
      <c r="U431" s="240">
        <f t="shared" si="264"/>
        <v>0</v>
      </c>
      <c r="V431" s="172">
        <f>SUM(V433:V465)</f>
        <v>85517.52009999998</v>
      </c>
      <c r="W431" s="153">
        <f t="shared" ref="W431:AD431" si="265">SUM(W433:W465)</f>
        <v>73266.402900000001</v>
      </c>
      <c r="X431" s="153">
        <f t="shared" si="265"/>
        <v>0</v>
      </c>
      <c r="Y431" s="153">
        <f t="shared" si="265"/>
        <v>0</v>
      </c>
      <c r="Z431" s="153">
        <f t="shared" si="265"/>
        <v>40</v>
      </c>
      <c r="AA431" s="153">
        <f t="shared" si="265"/>
        <v>0</v>
      </c>
      <c r="AB431" s="153">
        <f t="shared" si="265"/>
        <v>2277.4679999999998</v>
      </c>
      <c r="AC431" s="153">
        <f t="shared" si="265"/>
        <v>9933.6492000000017</v>
      </c>
      <c r="AD431" s="240">
        <f t="shared" si="265"/>
        <v>0</v>
      </c>
      <c r="AE431" s="156">
        <f t="shared" si="258"/>
        <v>-4634.6799000000465</v>
      </c>
      <c r="AF431" s="153">
        <f t="shared" si="258"/>
        <v>-4623.9970999999787</v>
      </c>
      <c r="AG431" s="153">
        <f t="shared" si="258"/>
        <v>0</v>
      </c>
      <c r="AH431" s="153">
        <f t="shared" si="258"/>
        <v>0</v>
      </c>
      <c r="AI431" s="153">
        <f t="shared" si="258"/>
        <v>0</v>
      </c>
      <c r="AJ431" s="153">
        <f t="shared" si="258"/>
        <v>0</v>
      </c>
      <c r="AK431" s="153">
        <f t="shared" si="258"/>
        <v>-6.9320000000002437</v>
      </c>
      <c r="AL431" s="153">
        <f t="shared" si="258"/>
        <v>-3.7507999999997992</v>
      </c>
      <c r="AM431" s="154">
        <f t="shared" si="258"/>
        <v>0</v>
      </c>
      <c r="AN431" s="156">
        <f t="shared" si="259"/>
        <v>94.859049585035038</v>
      </c>
      <c r="AO431" s="153">
        <f t="shared" si="259"/>
        <v>94.063456985713287</v>
      </c>
      <c r="AP431" s="153">
        <f t="shared" si="259"/>
        <v>0</v>
      </c>
      <c r="AQ431" s="153">
        <f t="shared" si="259"/>
        <v>0</v>
      </c>
      <c r="AR431" s="153">
        <f t="shared" si="259"/>
        <v>100</v>
      </c>
      <c r="AS431" s="153">
        <f t="shared" si="259"/>
        <v>0</v>
      </c>
      <c r="AT431" s="153">
        <f t="shared" si="259"/>
        <v>99.696550516547006</v>
      </c>
      <c r="AU431" s="153">
        <f t="shared" si="259"/>
        <v>99.962255720812294</v>
      </c>
      <c r="AV431" s="154">
        <f t="shared" si="259"/>
        <v>0</v>
      </c>
      <c r="AW431" s="147"/>
      <c r="AX431" s="245"/>
      <c r="AY431" s="246"/>
    </row>
    <row r="432" spans="1:51" ht="12.75" customHeight="1" x14ac:dyDescent="0.25">
      <c r="A432" s="171">
        <v>1387</v>
      </c>
      <c r="B432" s="241">
        <v>424</v>
      </c>
      <c r="C432" s="242" t="s">
        <v>1313</v>
      </c>
      <c r="D432" s="156">
        <f t="shared" ref="D432:D465" si="266">SUM(E432:L432)</f>
        <v>183307.89999999997</v>
      </c>
      <c r="E432" s="161">
        <v>153175.29999999999</v>
      </c>
      <c r="F432" s="161">
        <v>0</v>
      </c>
      <c r="G432" s="161">
        <v>3135.5</v>
      </c>
      <c r="H432" s="161">
        <v>5390.8</v>
      </c>
      <c r="I432" s="161">
        <v>0</v>
      </c>
      <c r="J432" s="161">
        <v>200</v>
      </c>
      <c r="K432" s="161">
        <v>19745.3</v>
      </c>
      <c r="L432" s="243">
        <v>1661</v>
      </c>
      <c r="M432" s="172">
        <f t="shared" ref="M432:M465" si="267">SUM(N432:U432)</f>
        <v>185687.89999999997</v>
      </c>
      <c r="N432" s="161">
        <v>153279.29999999999</v>
      </c>
      <c r="O432" s="161">
        <v>0</v>
      </c>
      <c r="P432" s="161">
        <v>3135.5</v>
      </c>
      <c r="Q432" s="161">
        <v>5390.8</v>
      </c>
      <c r="R432" s="161">
        <v>0</v>
      </c>
      <c r="S432" s="161">
        <v>200</v>
      </c>
      <c r="T432" s="161">
        <v>19745.3</v>
      </c>
      <c r="U432" s="243">
        <v>3937</v>
      </c>
      <c r="V432" s="172">
        <f t="shared" ref="V432:V465" si="268">SUM(W432:AD432)</f>
        <v>178271.36149999997</v>
      </c>
      <c r="W432" s="161">
        <v>149257.7562</v>
      </c>
      <c r="X432" s="161">
        <v>0</v>
      </c>
      <c r="Y432" s="161">
        <v>3096.5713999999998</v>
      </c>
      <c r="Z432" s="161">
        <v>4106.7809999999999</v>
      </c>
      <c r="AA432" s="161">
        <v>0</v>
      </c>
      <c r="AB432" s="161">
        <v>200</v>
      </c>
      <c r="AC432" s="161">
        <v>19055.4529</v>
      </c>
      <c r="AD432" s="243">
        <v>2554.8000000000002</v>
      </c>
      <c r="AE432" s="156">
        <f t="shared" si="258"/>
        <v>-7416.5384999999951</v>
      </c>
      <c r="AF432" s="161">
        <f t="shared" si="258"/>
        <v>-4021.5437999999849</v>
      </c>
      <c r="AG432" s="161">
        <f t="shared" si="258"/>
        <v>0</v>
      </c>
      <c r="AH432" s="161">
        <f t="shared" si="258"/>
        <v>-38.928600000000188</v>
      </c>
      <c r="AI432" s="161">
        <f t="shared" si="258"/>
        <v>-1284.0190000000002</v>
      </c>
      <c r="AJ432" s="161">
        <f t="shared" si="258"/>
        <v>0</v>
      </c>
      <c r="AK432" s="161">
        <f t="shared" si="258"/>
        <v>0</v>
      </c>
      <c r="AL432" s="161">
        <f t="shared" si="258"/>
        <v>-689.84709999999905</v>
      </c>
      <c r="AM432" s="162">
        <f t="shared" si="258"/>
        <v>-1382.1999999999998</v>
      </c>
      <c r="AN432" s="156">
        <f t="shared" si="259"/>
        <v>96.005911801469026</v>
      </c>
      <c r="AO432" s="161">
        <f t="shared" si="259"/>
        <v>97.376329484803236</v>
      </c>
      <c r="AP432" s="161">
        <f t="shared" si="259"/>
        <v>0</v>
      </c>
      <c r="AQ432" s="161">
        <f t="shared" si="259"/>
        <v>98.758456386541212</v>
      </c>
      <c r="AR432" s="161">
        <f t="shared" si="259"/>
        <v>76.181290346516278</v>
      </c>
      <c r="AS432" s="161">
        <f t="shared" si="259"/>
        <v>0</v>
      </c>
      <c r="AT432" s="161">
        <f t="shared" si="259"/>
        <v>100</v>
      </c>
      <c r="AU432" s="161">
        <f t="shared" si="259"/>
        <v>96.506271872293667</v>
      </c>
      <c r="AV432" s="162">
        <f t="shared" si="259"/>
        <v>64.892049784099569</v>
      </c>
      <c r="AW432" s="165"/>
      <c r="AX432" s="245"/>
      <c r="AY432" s="246"/>
    </row>
    <row r="433" spans="1:51" ht="12.75" customHeight="1" x14ac:dyDescent="0.25">
      <c r="A433" s="171">
        <v>1388</v>
      </c>
      <c r="B433" s="241">
        <v>425</v>
      </c>
      <c r="C433" s="242" t="s">
        <v>1629</v>
      </c>
      <c r="D433" s="156">
        <f t="shared" si="266"/>
        <v>3097.2</v>
      </c>
      <c r="E433" s="161">
        <v>2701.7</v>
      </c>
      <c r="F433" s="161">
        <v>0</v>
      </c>
      <c r="G433" s="161">
        <v>0</v>
      </c>
      <c r="H433" s="161">
        <v>0</v>
      </c>
      <c r="I433" s="161">
        <v>0</v>
      </c>
      <c r="J433" s="161">
        <v>100</v>
      </c>
      <c r="K433" s="161">
        <v>295.5</v>
      </c>
      <c r="L433" s="243">
        <v>0</v>
      </c>
      <c r="M433" s="172">
        <f t="shared" si="267"/>
        <v>3097.2</v>
      </c>
      <c r="N433" s="161">
        <v>2701.7</v>
      </c>
      <c r="O433" s="161">
        <v>0</v>
      </c>
      <c r="P433" s="161">
        <v>0</v>
      </c>
      <c r="Q433" s="161">
        <v>0</v>
      </c>
      <c r="R433" s="161">
        <v>0</v>
      </c>
      <c r="S433" s="161">
        <v>100</v>
      </c>
      <c r="T433" s="161">
        <v>295.5</v>
      </c>
      <c r="U433" s="243">
        <v>0</v>
      </c>
      <c r="V433" s="172">
        <f t="shared" si="268"/>
        <v>3092.2</v>
      </c>
      <c r="W433" s="161">
        <v>2701.7</v>
      </c>
      <c r="X433" s="161">
        <v>0</v>
      </c>
      <c r="Y433" s="161">
        <v>0</v>
      </c>
      <c r="Z433" s="161">
        <v>0</v>
      </c>
      <c r="AA433" s="161">
        <v>0</v>
      </c>
      <c r="AB433" s="161">
        <v>95</v>
      </c>
      <c r="AC433" s="161">
        <v>295.5</v>
      </c>
      <c r="AD433" s="243">
        <v>0</v>
      </c>
      <c r="AE433" s="156">
        <f t="shared" si="258"/>
        <v>-5</v>
      </c>
      <c r="AF433" s="161">
        <f t="shared" si="258"/>
        <v>0</v>
      </c>
      <c r="AG433" s="161">
        <f t="shared" si="258"/>
        <v>0</v>
      </c>
      <c r="AH433" s="161">
        <f t="shared" si="258"/>
        <v>0</v>
      </c>
      <c r="AI433" s="161">
        <f t="shared" si="258"/>
        <v>0</v>
      </c>
      <c r="AJ433" s="161">
        <f t="shared" si="258"/>
        <v>0</v>
      </c>
      <c r="AK433" s="161">
        <f t="shared" si="258"/>
        <v>-5</v>
      </c>
      <c r="AL433" s="161">
        <f t="shared" si="258"/>
        <v>0</v>
      </c>
      <c r="AM433" s="162">
        <f t="shared" si="258"/>
        <v>0</v>
      </c>
      <c r="AN433" s="156">
        <f t="shared" si="259"/>
        <v>99.838563864135338</v>
      </c>
      <c r="AO433" s="161">
        <f t="shared" si="259"/>
        <v>100</v>
      </c>
      <c r="AP433" s="161">
        <f t="shared" si="259"/>
        <v>0</v>
      </c>
      <c r="AQ433" s="161">
        <f t="shared" si="259"/>
        <v>0</v>
      </c>
      <c r="AR433" s="161">
        <f t="shared" si="259"/>
        <v>0</v>
      </c>
      <c r="AS433" s="161">
        <f t="shared" si="259"/>
        <v>0</v>
      </c>
      <c r="AT433" s="161">
        <f t="shared" si="259"/>
        <v>95</v>
      </c>
      <c r="AU433" s="161">
        <f t="shared" si="259"/>
        <v>100</v>
      </c>
      <c r="AV433" s="162">
        <f t="shared" si="259"/>
        <v>0</v>
      </c>
      <c r="AW433" s="165"/>
      <c r="AX433" s="245"/>
      <c r="AY433" s="246"/>
    </row>
    <row r="434" spans="1:51" ht="12.75" customHeight="1" x14ac:dyDescent="0.25">
      <c r="A434" s="171">
        <v>1389</v>
      </c>
      <c r="B434" s="241">
        <v>426</v>
      </c>
      <c r="C434" s="242" t="s">
        <v>1630</v>
      </c>
      <c r="D434" s="156">
        <f t="shared" si="266"/>
        <v>1172.9000000000001</v>
      </c>
      <c r="E434" s="161">
        <v>1030.4000000000001</v>
      </c>
      <c r="F434" s="161">
        <v>0</v>
      </c>
      <c r="G434" s="161">
        <v>0</v>
      </c>
      <c r="H434" s="161">
        <v>0</v>
      </c>
      <c r="I434" s="161">
        <v>0</v>
      </c>
      <c r="J434" s="161">
        <v>0</v>
      </c>
      <c r="K434" s="161">
        <v>142.5</v>
      </c>
      <c r="L434" s="243">
        <v>0</v>
      </c>
      <c r="M434" s="172">
        <f t="shared" si="267"/>
        <v>1172.9000000000001</v>
      </c>
      <c r="N434" s="161">
        <v>1030.4000000000001</v>
      </c>
      <c r="O434" s="161">
        <v>0</v>
      </c>
      <c r="P434" s="161">
        <v>0</v>
      </c>
      <c r="Q434" s="161">
        <v>0</v>
      </c>
      <c r="R434" s="161">
        <v>0</v>
      </c>
      <c r="S434" s="161">
        <v>0</v>
      </c>
      <c r="T434" s="161">
        <v>142.5</v>
      </c>
      <c r="U434" s="243">
        <v>0</v>
      </c>
      <c r="V434" s="172">
        <f t="shared" si="268"/>
        <v>1094.6669000000002</v>
      </c>
      <c r="W434" s="161">
        <v>952.16690000000006</v>
      </c>
      <c r="X434" s="161">
        <v>0</v>
      </c>
      <c r="Y434" s="161">
        <v>0</v>
      </c>
      <c r="Z434" s="161">
        <v>0</v>
      </c>
      <c r="AA434" s="161">
        <v>0</v>
      </c>
      <c r="AB434" s="161">
        <v>0</v>
      </c>
      <c r="AC434" s="161">
        <v>142.5</v>
      </c>
      <c r="AD434" s="243">
        <v>0</v>
      </c>
      <c r="AE434" s="156">
        <f t="shared" si="258"/>
        <v>-78.233099999999922</v>
      </c>
      <c r="AF434" s="161">
        <f t="shared" si="258"/>
        <v>-78.233100000000036</v>
      </c>
      <c r="AG434" s="161">
        <f t="shared" si="258"/>
        <v>0</v>
      </c>
      <c r="AH434" s="161">
        <f t="shared" si="258"/>
        <v>0</v>
      </c>
      <c r="AI434" s="161">
        <f t="shared" si="258"/>
        <v>0</v>
      </c>
      <c r="AJ434" s="161">
        <f t="shared" si="258"/>
        <v>0</v>
      </c>
      <c r="AK434" s="161">
        <f t="shared" si="258"/>
        <v>0</v>
      </c>
      <c r="AL434" s="161">
        <f t="shared" si="258"/>
        <v>0</v>
      </c>
      <c r="AM434" s="162">
        <f t="shared" si="258"/>
        <v>0</v>
      </c>
      <c r="AN434" s="156">
        <f t="shared" si="259"/>
        <v>93.329942876630582</v>
      </c>
      <c r="AO434" s="161">
        <f t="shared" si="259"/>
        <v>92.407501940993782</v>
      </c>
      <c r="AP434" s="161">
        <f t="shared" si="259"/>
        <v>0</v>
      </c>
      <c r="AQ434" s="161">
        <f t="shared" si="259"/>
        <v>0</v>
      </c>
      <c r="AR434" s="161">
        <f t="shared" si="259"/>
        <v>0</v>
      </c>
      <c r="AS434" s="161">
        <f t="shared" si="259"/>
        <v>0</v>
      </c>
      <c r="AT434" s="161">
        <f t="shared" si="259"/>
        <v>0</v>
      </c>
      <c r="AU434" s="161">
        <f t="shared" si="259"/>
        <v>100</v>
      </c>
      <c r="AV434" s="162">
        <f t="shared" si="259"/>
        <v>0</v>
      </c>
      <c r="AW434" s="165"/>
      <c r="AX434" s="245"/>
      <c r="AY434" s="246"/>
    </row>
    <row r="435" spans="1:51" ht="12.75" customHeight="1" x14ac:dyDescent="0.25">
      <c r="A435" s="171">
        <v>1392</v>
      </c>
      <c r="B435" s="241">
        <v>427</v>
      </c>
      <c r="C435" s="242" t="s">
        <v>1631</v>
      </c>
      <c r="D435" s="156">
        <f t="shared" si="266"/>
        <v>1153</v>
      </c>
      <c r="E435" s="161">
        <v>1006.3</v>
      </c>
      <c r="F435" s="161">
        <v>0</v>
      </c>
      <c r="G435" s="161">
        <v>0</v>
      </c>
      <c r="H435" s="161">
        <v>0</v>
      </c>
      <c r="I435" s="161">
        <v>0</v>
      </c>
      <c r="J435" s="161">
        <v>0</v>
      </c>
      <c r="K435" s="161">
        <v>146.69999999999999</v>
      </c>
      <c r="L435" s="243">
        <v>0</v>
      </c>
      <c r="M435" s="172">
        <f t="shared" si="267"/>
        <v>1153</v>
      </c>
      <c r="N435" s="161">
        <v>1006.3</v>
      </c>
      <c r="O435" s="161">
        <v>0</v>
      </c>
      <c r="P435" s="161">
        <v>0</v>
      </c>
      <c r="Q435" s="161">
        <v>0</v>
      </c>
      <c r="R435" s="161">
        <v>0</v>
      </c>
      <c r="S435" s="161">
        <v>0</v>
      </c>
      <c r="T435" s="161">
        <v>146.69999999999999</v>
      </c>
      <c r="U435" s="243">
        <v>0</v>
      </c>
      <c r="V435" s="172">
        <f t="shared" si="268"/>
        <v>1146.3697999999999</v>
      </c>
      <c r="W435" s="161">
        <v>999.66980000000001</v>
      </c>
      <c r="X435" s="161">
        <v>0</v>
      </c>
      <c r="Y435" s="161">
        <v>0</v>
      </c>
      <c r="Z435" s="161">
        <v>0</v>
      </c>
      <c r="AA435" s="161">
        <v>0</v>
      </c>
      <c r="AB435" s="161">
        <v>0</v>
      </c>
      <c r="AC435" s="161">
        <v>146.69999999999999</v>
      </c>
      <c r="AD435" s="243">
        <v>0</v>
      </c>
      <c r="AE435" s="156">
        <f t="shared" si="258"/>
        <v>-6.6302000000000589</v>
      </c>
      <c r="AF435" s="161">
        <f t="shared" si="258"/>
        <v>-6.6301999999999452</v>
      </c>
      <c r="AG435" s="161">
        <f t="shared" si="258"/>
        <v>0</v>
      </c>
      <c r="AH435" s="161">
        <f t="shared" si="258"/>
        <v>0</v>
      </c>
      <c r="AI435" s="161">
        <f t="shared" si="258"/>
        <v>0</v>
      </c>
      <c r="AJ435" s="161">
        <f t="shared" si="258"/>
        <v>0</v>
      </c>
      <c r="AK435" s="161">
        <f t="shared" si="258"/>
        <v>0</v>
      </c>
      <c r="AL435" s="161">
        <f t="shared" si="258"/>
        <v>0</v>
      </c>
      <c r="AM435" s="162">
        <f t="shared" si="258"/>
        <v>0</v>
      </c>
      <c r="AN435" s="156">
        <f t="shared" si="259"/>
        <v>99.424960971379008</v>
      </c>
      <c r="AO435" s="161">
        <f t="shared" si="259"/>
        <v>99.341130875484453</v>
      </c>
      <c r="AP435" s="161">
        <f t="shared" si="259"/>
        <v>0</v>
      </c>
      <c r="AQ435" s="161">
        <f t="shared" si="259"/>
        <v>0</v>
      </c>
      <c r="AR435" s="161">
        <f t="shared" si="259"/>
        <v>0</v>
      </c>
      <c r="AS435" s="161">
        <f t="shared" si="259"/>
        <v>0</v>
      </c>
      <c r="AT435" s="161">
        <f t="shared" si="259"/>
        <v>0</v>
      </c>
      <c r="AU435" s="161">
        <f t="shared" si="259"/>
        <v>100</v>
      </c>
      <c r="AV435" s="162">
        <f t="shared" si="259"/>
        <v>0</v>
      </c>
      <c r="AW435" s="165"/>
      <c r="AX435" s="245"/>
      <c r="AY435" s="246"/>
    </row>
    <row r="436" spans="1:51" ht="12.75" customHeight="1" x14ac:dyDescent="0.25">
      <c r="A436" s="171">
        <v>1390</v>
      </c>
      <c r="B436" s="241">
        <v>428</v>
      </c>
      <c r="C436" s="242" t="s">
        <v>1632</v>
      </c>
      <c r="D436" s="156">
        <f t="shared" si="266"/>
        <v>2777.1</v>
      </c>
      <c r="E436" s="161">
        <v>2475.6999999999998</v>
      </c>
      <c r="F436" s="161">
        <v>0</v>
      </c>
      <c r="G436" s="161">
        <v>0</v>
      </c>
      <c r="H436" s="161">
        <v>0</v>
      </c>
      <c r="I436" s="161">
        <v>0</v>
      </c>
      <c r="J436" s="161">
        <v>0</v>
      </c>
      <c r="K436" s="161">
        <v>301.39999999999998</v>
      </c>
      <c r="L436" s="243">
        <v>0</v>
      </c>
      <c r="M436" s="172">
        <f t="shared" si="267"/>
        <v>2777.1</v>
      </c>
      <c r="N436" s="161">
        <v>2475.6999999999998</v>
      </c>
      <c r="O436" s="161">
        <v>0</v>
      </c>
      <c r="P436" s="161">
        <v>0</v>
      </c>
      <c r="Q436" s="161">
        <v>0</v>
      </c>
      <c r="R436" s="161">
        <v>0</v>
      </c>
      <c r="S436" s="161">
        <v>0</v>
      </c>
      <c r="T436" s="161">
        <v>301.39999999999998</v>
      </c>
      <c r="U436" s="243">
        <v>0</v>
      </c>
      <c r="V436" s="172">
        <f t="shared" si="268"/>
        <v>2361.4392000000003</v>
      </c>
      <c r="W436" s="161">
        <v>2061.5675000000001</v>
      </c>
      <c r="X436" s="161">
        <v>0</v>
      </c>
      <c r="Y436" s="161">
        <v>0</v>
      </c>
      <c r="Z436" s="161">
        <v>0</v>
      </c>
      <c r="AA436" s="161">
        <v>0</v>
      </c>
      <c r="AB436" s="161">
        <v>0</v>
      </c>
      <c r="AC436" s="161">
        <v>299.87169999999998</v>
      </c>
      <c r="AD436" s="243">
        <v>0</v>
      </c>
      <c r="AE436" s="156">
        <f t="shared" si="258"/>
        <v>-415.66079999999965</v>
      </c>
      <c r="AF436" s="161">
        <f t="shared" si="258"/>
        <v>-414.13249999999971</v>
      </c>
      <c r="AG436" s="161">
        <f t="shared" si="258"/>
        <v>0</v>
      </c>
      <c r="AH436" s="161">
        <f t="shared" si="258"/>
        <v>0</v>
      </c>
      <c r="AI436" s="161">
        <f t="shared" si="258"/>
        <v>0</v>
      </c>
      <c r="AJ436" s="161">
        <f t="shared" si="258"/>
        <v>0</v>
      </c>
      <c r="AK436" s="161">
        <f t="shared" si="258"/>
        <v>0</v>
      </c>
      <c r="AL436" s="161">
        <f t="shared" si="258"/>
        <v>-1.5283000000000015</v>
      </c>
      <c r="AM436" s="162">
        <f t="shared" si="258"/>
        <v>0</v>
      </c>
      <c r="AN436" s="156">
        <f t="shared" si="259"/>
        <v>85.032559144431247</v>
      </c>
      <c r="AO436" s="161">
        <f t="shared" si="259"/>
        <v>83.272104859231746</v>
      </c>
      <c r="AP436" s="161">
        <f t="shared" si="259"/>
        <v>0</v>
      </c>
      <c r="AQ436" s="161">
        <f t="shared" si="259"/>
        <v>0</v>
      </c>
      <c r="AR436" s="161">
        <f t="shared" si="259"/>
        <v>0</v>
      </c>
      <c r="AS436" s="161">
        <f t="shared" si="259"/>
        <v>0</v>
      </c>
      <c r="AT436" s="161">
        <f t="shared" si="259"/>
        <v>0</v>
      </c>
      <c r="AU436" s="161">
        <f t="shared" si="259"/>
        <v>99.492932979429327</v>
      </c>
      <c r="AV436" s="162">
        <f t="shared" si="259"/>
        <v>0</v>
      </c>
      <c r="AW436" s="165"/>
      <c r="AX436" s="245"/>
      <c r="AY436" s="246"/>
    </row>
    <row r="437" spans="1:51" ht="12.75" customHeight="1" x14ac:dyDescent="0.25">
      <c r="A437" s="171">
        <v>1391</v>
      </c>
      <c r="B437" s="241">
        <v>429</v>
      </c>
      <c r="C437" s="242" t="s">
        <v>1633</v>
      </c>
      <c r="D437" s="156">
        <f t="shared" si="266"/>
        <v>2844</v>
      </c>
      <c r="E437" s="161">
        <v>2525.3000000000002</v>
      </c>
      <c r="F437" s="161">
        <v>0</v>
      </c>
      <c r="G437" s="161">
        <v>0</v>
      </c>
      <c r="H437" s="161">
        <v>0</v>
      </c>
      <c r="I437" s="161">
        <v>0</v>
      </c>
      <c r="J437" s="161">
        <v>0</v>
      </c>
      <c r="K437" s="161">
        <v>318.7</v>
      </c>
      <c r="L437" s="243">
        <v>0</v>
      </c>
      <c r="M437" s="172">
        <f t="shared" si="267"/>
        <v>2844</v>
      </c>
      <c r="N437" s="161">
        <v>2525.3000000000002</v>
      </c>
      <c r="O437" s="161">
        <v>0</v>
      </c>
      <c r="P437" s="161">
        <v>0</v>
      </c>
      <c r="Q437" s="161">
        <v>0</v>
      </c>
      <c r="R437" s="161">
        <v>0</v>
      </c>
      <c r="S437" s="161">
        <v>0</v>
      </c>
      <c r="T437" s="161">
        <v>318.7</v>
      </c>
      <c r="U437" s="243">
        <v>0</v>
      </c>
      <c r="V437" s="172">
        <f t="shared" si="268"/>
        <v>2814.7466999999997</v>
      </c>
      <c r="W437" s="161">
        <v>2496.0466999999999</v>
      </c>
      <c r="X437" s="161">
        <v>0</v>
      </c>
      <c r="Y437" s="161">
        <v>0</v>
      </c>
      <c r="Z437" s="161">
        <v>0</v>
      </c>
      <c r="AA437" s="161">
        <v>0</v>
      </c>
      <c r="AB437" s="161">
        <v>0</v>
      </c>
      <c r="AC437" s="161">
        <v>318.7</v>
      </c>
      <c r="AD437" s="243">
        <v>0</v>
      </c>
      <c r="AE437" s="156">
        <f t="shared" si="258"/>
        <v>-29.253300000000309</v>
      </c>
      <c r="AF437" s="161">
        <f t="shared" si="258"/>
        <v>-29.253300000000309</v>
      </c>
      <c r="AG437" s="161">
        <f t="shared" si="258"/>
        <v>0</v>
      </c>
      <c r="AH437" s="161">
        <f t="shared" si="258"/>
        <v>0</v>
      </c>
      <c r="AI437" s="161">
        <f t="shared" si="258"/>
        <v>0</v>
      </c>
      <c r="AJ437" s="161">
        <f t="shared" si="258"/>
        <v>0</v>
      </c>
      <c r="AK437" s="161">
        <f t="shared" si="258"/>
        <v>0</v>
      </c>
      <c r="AL437" s="161">
        <f t="shared" si="258"/>
        <v>0</v>
      </c>
      <c r="AM437" s="162">
        <f t="shared" si="258"/>
        <v>0</v>
      </c>
      <c r="AN437" s="156">
        <f t="shared" si="259"/>
        <v>98.971402953586491</v>
      </c>
      <c r="AO437" s="161">
        <f t="shared" si="259"/>
        <v>98.841591098087349</v>
      </c>
      <c r="AP437" s="161">
        <f t="shared" si="259"/>
        <v>0</v>
      </c>
      <c r="AQ437" s="161">
        <f t="shared" si="259"/>
        <v>0</v>
      </c>
      <c r="AR437" s="161">
        <f t="shared" si="259"/>
        <v>0</v>
      </c>
      <c r="AS437" s="161">
        <f t="shared" si="259"/>
        <v>0</v>
      </c>
      <c r="AT437" s="161">
        <f t="shared" si="259"/>
        <v>0</v>
      </c>
      <c r="AU437" s="161">
        <f t="shared" si="259"/>
        <v>100</v>
      </c>
      <c r="AV437" s="162">
        <f t="shared" si="259"/>
        <v>0</v>
      </c>
      <c r="AW437" s="165"/>
      <c r="AX437" s="245"/>
      <c r="AY437" s="246"/>
    </row>
    <row r="438" spans="1:51" ht="12.75" customHeight="1" x14ac:dyDescent="0.25">
      <c r="A438" s="171">
        <v>1393</v>
      </c>
      <c r="B438" s="241">
        <v>430</v>
      </c>
      <c r="C438" s="242" t="s">
        <v>1634</v>
      </c>
      <c r="D438" s="156">
        <f t="shared" si="266"/>
        <v>1497.5</v>
      </c>
      <c r="E438" s="161">
        <v>1320.9</v>
      </c>
      <c r="F438" s="161">
        <v>0</v>
      </c>
      <c r="G438" s="161">
        <v>0</v>
      </c>
      <c r="H438" s="161">
        <v>0</v>
      </c>
      <c r="I438" s="161">
        <v>0</v>
      </c>
      <c r="J438" s="161">
        <v>0</v>
      </c>
      <c r="K438" s="161">
        <v>176.6</v>
      </c>
      <c r="L438" s="243">
        <v>0</v>
      </c>
      <c r="M438" s="172">
        <f t="shared" si="267"/>
        <v>1497.5</v>
      </c>
      <c r="N438" s="161">
        <v>1320.9</v>
      </c>
      <c r="O438" s="161">
        <v>0</v>
      </c>
      <c r="P438" s="161">
        <v>0</v>
      </c>
      <c r="Q438" s="161">
        <v>0</v>
      </c>
      <c r="R438" s="161">
        <v>0</v>
      </c>
      <c r="S438" s="161">
        <v>0</v>
      </c>
      <c r="T438" s="161">
        <v>176.6</v>
      </c>
      <c r="U438" s="243">
        <v>0</v>
      </c>
      <c r="V438" s="172">
        <f t="shared" si="268"/>
        <v>1497.06</v>
      </c>
      <c r="W438" s="161">
        <v>1320.46</v>
      </c>
      <c r="X438" s="161">
        <v>0</v>
      </c>
      <c r="Y438" s="161">
        <v>0</v>
      </c>
      <c r="Z438" s="161">
        <v>0</v>
      </c>
      <c r="AA438" s="161">
        <v>0</v>
      </c>
      <c r="AB438" s="161">
        <v>0</v>
      </c>
      <c r="AC438" s="161">
        <v>176.6</v>
      </c>
      <c r="AD438" s="243">
        <v>0</v>
      </c>
      <c r="AE438" s="156">
        <f t="shared" si="258"/>
        <v>-0.44000000000005457</v>
      </c>
      <c r="AF438" s="161">
        <f t="shared" si="258"/>
        <v>-0.44000000000005457</v>
      </c>
      <c r="AG438" s="161">
        <f t="shared" si="258"/>
        <v>0</v>
      </c>
      <c r="AH438" s="161">
        <f t="shared" si="258"/>
        <v>0</v>
      </c>
      <c r="AI438" s="161">
        <f t="shared" si="258"/>
        <v>0</v>
      </c>
      <c r="AJ438" s="161">
        <f t="shared" si="258"/>
        <v>0</v>
      </c>
      <c r="AK438" s="161">
        <f t="shared" si="258"/>
        <v>0</v>
      </c>
      <c r="AL438" s="161">
        <f t="shared" si="258"/>
        <v>0</v>
      </c>
      <c r="AM438" s="162">
        <f t="shared" si="258"/>
        <v>0</v>
      </c>
      <c r="AN438" s="156">
        <f t="shared" si="259"/>
        <v>99.970617696160275</v>
      </c>
      <c r="AO438" s="161">
        <f t="shared" si="259"/>
        <v>99.966689378454078</v>
      </c>
      <c r="AP438" s="161">
        <f t="shared" si="259"/>
        <v>0</v>
      </c>
      <c r="AQ438" s="161">
        <f t="shared" si="259"/>
        <v>0</v>
      </c>
      <c r="AR438" s="161">
        <f t="shared" si="259"/>
        <v>0</v>
      </c>
      <c r="AS438" s="161">
        <f t="shared" si="259"/>
        <v>0</v>
      </c>
      <c r="AT438" s="161">
        <f t="shared" si="259"/>
        <v>0</v>
      </c>
      <c r="AU438" s="161">
        <f t="shared" si="259"/>
        <v>100</v>
      </c>
      <c r="AV438" s="162">
        <f t="shared" si="259"/>
        <v>0</v>
      </c>
      <c r="AW438" s="165"/>
      <c r="AX438" s="245"/>
      <c r="AY438" s="246"/>
    </row>
    <row r="439" spans="1:51" ht="12.75" customHeight="1" x14ac:dyDescent="0.25">
      <c r="A439" s="171">
        <v>1394</v>
      </c>
      <c r="B439" s="241">
        <v>431</v>
      </c>
      <c r="C439" s="242" t="s">
        <v>1635</v>
      </c>
      <c r="D439" s="156">
        <f t="shared" si="266"/>
        <v>2612.9</v>
      </c>
      <c r="E439" s="161">
        <v>2159.8000000000002</v>
      </c>
      <c r="F439" s="161">
        <v>0</v>
      </c>
      <c r="G439" s="161">
        <v>0</v>
      </c>
      <c r="H439" s="161">
        <v>0</v>
      </c>
      <c r="I439" s="161">
        <v>0</v>
      </c>
      <c r="J439" s="161">
        <v>100</v>
      </c>
      <c r="K439" s="161">
        <v>353.1</v>
      </c>
      <c r="L439" s="243">
        <v>0</v>
      </c>
      <c r="M439" s="172">
        <f t="shared" si="267"/>
        <v>2612.9</v>
      </c>
      <c r="N439" s="161">
        <v>2159.8000000000002</v>
      </c>
      <c r="O439" s="161">
        <v>0</v>
      </c>
      <c r="P439" s="161">
        <v>0</v>
      </c>
      <c r="Q439" s="161">
        <v>0</v>
      </c>
      <c r="R439" s="161">
        <v>0</v>
      </c>
      <c r="S439" s="161">
        <v>100</v>
      </c>
      <c r="T439" s="161">
        <v>353.1</v>
      </c>
      <c r="U439" s="243">
        <v>0</v>
      </c>
      <c r="V439" s="172">
        <f t="shared" si="268"/>
        <v>2356.2195999999999</v>
      </c>
      <c r="W439" s="161">
        <v>1903.3928000000001</v>
      </c>
      <c r="X439" s="161">
        <v>0</v>
      </c>
      <c r="Y439" s="161">
        <v>0</v>
      </c>
      <c r="Z439" s="161">
        <v>0</v>
      </c>
      <c r="AA439" s="161">
        <v>0</v>
      </c>
      <c r="AB439" s="161">
        <v>100</v>
      </c>
      <c r="AC439" s="161">
        <v>352.82679999999999</v>
      </c>
      <c r="AD439" s="243">
        <v>0</v>
      </c>
      <c r="AE439" s="156">
        <f t="shared" si="258"/>
        <v>-256.68040000000019</v>
      </c>
      <c r="AF439" s="161">
        <f t="shared" si="258"/>
        <v>-256.4072000000001</v>
      </c>
      <c r="AG439" s="161">
        <f t="shared" si="258"/>
        <v>0</v>
      </c>
      <c r="AH439" s="161">
        <f t="shared" si="258"/>
        <v>0</v>
      </c>
      <c r="AI439" s="161">
        <f t="shared" si="258"/>
        <v>0</v>
      </c>
      <c r="AJ439" s="161">
        <f t="shared" si="258"/>
        <v>0</v>
      </c>
      <c r="AK439" s="161">
        <f t="shared" si="258"/>
        <v>0</v>
      </c>
      <c r="AL439" s="161">
        <f t="shared" si="258"/>
        <v>-0.2732000000000312</v>
      </c>
      <c r="AM439" s="162">
        <f t="shared" si="258"/>
        <v>0</v>
      </c>
      <c r="AN439" s="156">
        <f t="shared" si="259"/>
        <v>90.176417007922225</v>
      </c>
      <c r="AO439" s="161">
        <f t="shared" si="259"/>
        <v>88.128197055282897</v>
      </c>
      <c r="AP439" s="161">
        <f t="shared" si="259"/>
        <v>0</v>
      </c>
      <c r="AQ439" s="161">
        <f t="shared" si="259"/>
        <v>0</v>
      </c>
      <c r="AR439" s="161">
        <f t="shared" si="259"/>
        <v>0</v>
      </c>
      <c r="AS439" s="161">
        <f t="shared" si="259"/>
        <v>0</v>
      </c>
      <c r="AT439" s="161">
        <f t="shared" si="259"/>
        <v>100</v>
      </c>
      <c r="AU439" s="161">
        <f t="shared" si="259"/>
        <v>99.922628150665531</v>
      </c>
      <c r="AV439" s="162">
        <f t="shared" si="259"/>
        <v>0</v>
      </c>
      <c r="AW439" s="165"/>
      <c r="AX439" s="245"/>
      <c r="AY439" s="246"/>
    </row>
    <row r="440" spans="1:51" ht="12.75" customHeight="1" x14ac:dyDescent="0.25">
      <c r="A440" s="171">
        <v>1395</v>
      </c>
      <c r="B440" s="241">
        <v>432</v>
      </c>
      <c r="C440" s="242" t="s">
        <v>1636</v>
      </c>
      <c r="D440" s="156">
        <f t="shared" si="266"/>
        <v>1777.1</v>
      </c>
      <c r="E440" s="161">
        <v>1477.3</v>
      </c>
      <c r="F440" s="161">
        <v>0</v>
      </c>
      <c r="G440" s="161">
        <v>0</v>
      </c>
      <c r="H440" s="161">
        <v>0</v>
      </c>
      <c r="I440" s="161">
        <v>0</v>
      </c>
      <c r="J440" s="161">
        <v>100</v>
      </c>
      <c r="K440" s="161">
        <v>199.8</v>
      </c>
      <c r="L440" s="243">
        <v>0</v>
      </c>
      <c r="M440" s="172">
        <f t="shared" si="267"/>
        <v>1777.1</v>
      </c>
      <c r="N440" s="161">
        <v>1477.3</v>
      </c>
      <c r="O440" s="161">
        <v>0</v>
      </c>
      <c r="P440" s="161">
        <v>0</v>
      </c>
      <c r="Q440" s="161">
        <v>0</v>
      </c>
      <c r="R440" s="161">
        <v>0</v>
      </c>
      <c r="S440" s="161">
        <v>100</v>
      </c>
      <c r="T440" s="161">
        <v>199.8</v>
      </c>
      <c r="U440" s="243">
        <v>0</v>
      </c>
      <c r="V440" s="172">
        <f t="shared" si="268"/>
        <v>1573.3635999999999</v>
      </c>
      <c r="W440" s="161">
        <v>1274.7621999999999</v>
      </c>
      <c r="X440" s="161">
        <v>0</v>
      </c>
      <c r="Y440" s="161">
        <v>0</v>
      </c>
      <c r="Z440" s="161">
        <v>0</v>
      </c>
      <c r="AA440" s="161">
        <v>0</v>
      </c>
      <c r="AB440" s="161">
        <v>99.401499999999999</v>
      </c>
      <c r="AC440" s="161">
        <v>199.19990000000001</v>
      </c>
      <c r="AD440" s="243">
        <v>0</v>
      </c>
      <c r="AE440" s="156">
        <f t="shared" si="258"/>
        <v>-203.7364</v>
      </c>
      <c r="AF440" s="161">
        <f t="shared" si="258"/>
        <v>-202.53780000000006</v>
      </c>
      <c r="AG440" s="161">
        <f t="shared" si="258"/>
        <v>0</v>
      </c>
      <c r="AH440" s="161">
        <f t="shared" si="258"/>
        <v>0</v>
      </c>
      <c r="AI440" s="161">
        <f t="shared" si="258"/>
        <v>0</v>
      </c>
      <c r="AJ440" s="161">
        <f t="shared" si="258"/>
        <v>0</v>
      </c>
      <c r="AK440" s="161">
        <f t="shared" si="258"/>
        <v>-0.59850000000000136</v>
      </c>
      <c r="AL440" s="161">
        <f t="shared" si="258"/>
        <v>-0.60009999999999764</v>
      </c>
      <c r="AM440" s="162">
        <f t="shared" si="258"/>
        <v>0</v>
      </c>
      <c r="AN440" s="156">
        <f t="shared" si="259"/>
        <v>88.535456642845077</v>
      </c>
      <c r="AO440" s="161">
        <f t="shared" si="259"/>
        <v>86.290002030731742</v>
      </c>
      <c r="AP440" s="161">
        <f t="shared" si="259"/>
        <v>0</v>
      </c>
      <c r="AQ440" s="161">
        <f t="shared" si="259"/>
        <v>0</v>
      </c>
      <c r="AR440" s="161">
        <f t="shared" si="259"/>
        <v>0</v>
      </c>
      <c r="AS440" s="161">
        <f t="shared" si="259"/>
        <v>0</v>
      </c>
      <c r="AT440" s="161">
        <f t="shared" si="259"/>
        <v>99.401499999999999</v>
      </c>
      <c r="AU440" s="161">
        <f t="shared" si="259"/>
        <v>99.699649649649643</v>
      </c>
      <c r="AV440" s="162">
        <f t="shared" si="259"/>
        <v>0</v>
      </c>
      <c r="AW440" s="165"/>
      <c r="AX440" s="245"/>
      <c r="AY440" s="246"/>
    </row>
    <row r="441" spans="1:51" ht="12.75" customHeight="1" x14ac:dyDescent="0.25">
      <c r="A441" s="171">
        <v>1410</v>
      </c>
      <c r="B441" s="241">
        <v>433</v>
      </c>
      <c r="C441" s="242" t="s">
        <v>1628</v>
      </c>
      <c r="D441" s="156">
        <f t="shared" si="266"/>
        <v>18007.8</v>
      </c>
      <c r="E441" s="161">
        <v>16046</v>
      </c>
      <c r="F441" s="161">
        <v>0</v>
      </c>
      <c r="G441" s="161">
        <v>0</v>
      </c>
      <c r="H441" s="161">
        <v>40</v>
      </c>
      <c r="I441" s="161">
        <v>0</v>
      </c>
      <c r="J441" s="161">
        <v>0</v>
      </c>
      <c r="K441" s="161">
        <v>1921.8</v>
      </c>
      <c r="L441" s="243">
        <v>0</v>
      </c>
      <c r="M441" s="172">
        <f t="shared" si="267"/>
        <v>18007.8</v>
      </c>
      <c r="N441" s="161">
        <v>16046</v>
      </c>
      <c r="O441" s="161">
        <v>0</v>
      </c>
      <c r="P441" s="161">
        <v>0</v>
      </c>
      <c r="Q441" s="161">
        <v>40</v>
      </c>
      <c r="R441" s="161">
        <v>0</v>
      </c>
      <c r="S441" s="161">
        <v>0</v>
      </c>
      <c r="T441" s="161">
        <v>1921.8</v>
      </c>
      <c r="U441" s="243">
        <v>0</v>
      </c>
      <c r="V441" s="172">
        <f t="shared" si="268"/>
        <v>17966.625599999999</v>
      </c>
      <c r="W441" s="161">
        <v>16004.8256</v>
      </c>
      <c r="X441" s="161">
        <v>0</v>
      </c>
      <c r="Y441" s="161">
        <v>0</v>
      </c>
      <c r="Z441" s="161">
        <v>40</v>
      </c>
      <c r="AA441" s="161">
        <v>0</v>
      </c>
      <c r="AB441" s="161">
        <v>0</v>
      </c>
      <c r="AC441" s="161">
        <v>1921.8</v>
      </c>
      <c r="AD441" s="243">
        <v>0</v>
      </c>
      <c r="AE441" s="156">
        <f t="shared" si="258"/>
        <v>-41.174399999999878</v>
      </c>
      <c r="AF441" s="161">
        <f t="shared" si="258"/>
        <v>-41.174399999999878</v>
      </c>
      <c r="AG441" s="161">
        <f t="shared" si="258"/>
        <v>0</v>
      </c>
      <c r="AH441" s="161">
        <f t="shared" si="258"/>
        <v>0</v>
      </c>
      <c r="AI441" s="161">
        <f t="shared" si="258"/>
        <v>0</v>
      </c>
      <c r="AJ441" s="161">
        <f t="shared" si="258"/>
        <v>0</v>
      </c>
      <c r="AK441" s="161">
        <f t="shared" si="258"/>
        <v>0</v>
      </c>
      <c r="AL441" s="161">
        <f t="shared" si="258"/>
        <v>0</v>
      </c>
      <c r="AM441" s="162">
        <f t="shared" si="258"/>
        <v>0</v>
      </c>
      <c r="AN441" s="156">
        <f t="shared" si="259"/>
        <v>99.771352413953949</v>
      </c>
      <c r="AO441" s="161">
        <f t="shared" si="259"/>
        <v>99.743397731521881</v>
      </c>
      <c r="AP441" s="161">
        <f t="shared" si="259"/>
        <v>0</v>
      </c>
      <c r="AQ441" s="161">
        <f t="shared" si="259"/>
        <v>0</v>
      </c>
      <c r="AR441" s="161">
        <f t="shared" si="259"/>
        <v>100</v>
      </c>
      <c r="AS441" s="161">
        <f t="shared" si="259"/>
        <v>0</v>
      </c>
      <c r="AT441" s="161">
        <f t="shared" si="259"/>
        <v>0</v>
      </c>
      <c r="AU441" s="161">
        <f t="shared" si="259"/>
        <v>100</v>
      </c>
      <c r="AV441" s="162">
        <f t="shared" si="259"/>
        <v>0</v>
      </c>
      <c r="AW441" s="165"/>
      <c r="AX441" s="245"/>
      <c r="AY441" s="246"/>
    </row>
    <row r="442" spans="1:51" ht="12.75" customHeight="1" x14ac:dyDescent="0.25">
      <c r="A442" s="171">
        <v>1396</v>
      </c>
      <c r="B442" s="241">
        <v>434</v>
      </c>
      <c r="C442" s="242" t="s">
        <v>1637</v>
      </c>
      <c r="D442" s="156">
        <f t="shared" si="266"/>
        <v>2598.9</v>
      </c>
      <c r="E442" s="161">
        <v>2343.4</v>
      </c>
      <c r="F442" s="161">
        <v>0</v>
      </c>
      <c r="G442" s="161">
        <v>0</v>
      </c>
      <c r="H442" s="161">
        <v>0</v>
      </c>
      <c r="I442" s="161">
        <v>0</v>
      </c>
      <c r="J442" s="161">
        <v>0</v>
      </c>
      <c r="K442" s="161">
        <v>255.5</v>
      </c>
      <c r="L442" s="243">
        <v>0</v>
      </c>
      <c r="M442" s="172">
        <f t="shared" si="267"/>
        <v>2598.9</v>
      </c>
      <c r="N442" s="161">
        <v>2343.4</v>
      </c>
      <c r="O442" s="161">
        <v>0</v>
      </c>
      <c r="P442" s="161">
        <v>0</v>
      </c>
      <c r="Q442" s="161">
        <v>0</v>
      </c>
      <c r="R442" s="161">
        <v>0</v>
      </c>
      <c r="S442" s="161">
        <v>0</v>
      </c>
      <c r="T442" s="161">
        <v>255.5</v>
      </c>
      <c r="U442" s="243">
        <v>0</v>
      </c>
      <c r="V442" s="172">
        <f t="shared" si="268"/>
        <v>2290.6383000000001</v>
      </c>
      <c r="W442" s="161">
        <v>2035.1383000000001</v>
      </c>
      <c r="X442" s="161">
        <v>0</v>
      </c>
      <c r="Y442" s="161">
        <v>0</v>
      </c>
      <c r="Z442" s="161">
        <v>0</v>
      </c>
      <c r="AA442" s="161">
        <v>0</v>
      </c>
      <c r="AB442" s="161">
        <v>0</v>
      </c>
      <c r="AC442" s="161">
        <v>255.5</v>
      </c>
      <c r="AD442" s="243">
        <v>0</v>
      </c>
      <c r="AE442" s="156">
        <f t="shared" si="258"/>
        <v>-308.26170000000002</v>
      </c>
      <c r="AF442" s="161">
        <f t="shared" si="258"/>
        <v>-308.26170000000002</v>
      </c>
      <c r="AG442" s="161">
        <f t="shared" si="258"/>
        <v>0</v>
      </c>
      <c r="AH442" s="161">
        <f t="shared" si="258"/>
        <v>0</v>
      </c>
      <c r="AI442" s="161">
        <f t="shared" si="258"/>
        <v>0</v>
      </c>
      <c r="AJ442" s="161">
        <f t="shared" si="258"/>
        <v>0</v>
      </c>
      <c r="AK442" s="161">
        <f t="shared" si="258"/>
        <v>0</v>
      </c>
      <c r="AL442" s="161">
        <f t="shared" si="258"/>
        <v>0</v>
      </c>
      <c r="AM442" s="162">
        <f t="shared" si="258"/>
        <v>0</v>
      </c>
      <c r="AN442" s="156">
        <f t="shared" si="259"/>
        <v>88.138762553387977</v>
      </c>
      <c r="AO442" s="161">
        <f t="shared" si="259"/>
        <v>86.845536400102418</v>
      </c>
      <c r="AP442" s="161">
        <f t="shared" si="259"/>
        <v>0</v>
      </c>
      <c r="AQ442" s="161">
        <f t="shared" si="259"/>
        <v>0</v>
      </c>
      <c r="AR442" s="161">
        <f t="shared" si="259"/>
        <v>0</v>
      </c>
      <c r="AS442" s="161">
        <f t="shared" si="259"/>
        <v>0</v>
      </c>
      <c r="AT442" s="161">
        <f t="shared" si="259"/>
        <v>0</v>
      </c>
      <c r="AU442" s="161">
        <f t="shared" si="259"/>
        <v>100</v>
      </c>
      <c r="AV442" s="162">
        <f t="shared" si="259"/>
        <v>0</v>
      </c>
      <c r="AW442" s="165"/>
      <c r="AX442" s="245"/>
      <c r="AY442" s="246"/>
    </row>
    <row r="443" spans="1:51" ht="12.75" customHeight="1" x14ac:dyDescent="0.25">
      <c r="A443" s="171">
        <v>1397</v>
      </c>
      <c r="B443" s="241">
        <v>435</v>
      </c>
      <c r="C443" s="242" t="s">
        <v>1638</v>
      </c>
      <c r="D443" s="156">
        <f t="shared" si="266"/>
        <v>2906.9</v>
      </c>
      <c r="E443" s="161">
        <v>2522.9</v>
      </c>
      <c r="F443" s="161">
        <v>0</v>
      </c>
      <c r="G443" s="161">
        <v>0</v>
      </c>
      <c r="H443" s="161">
        <v>0</v>
      </c>
      <c r="I443" s="161">
        <v>0</v>
      </c>
      <c r="J443" s="161">
        <v>0</v>
      </c>
      <c r="K443" s="161">
        <v>384</v>
      </c>
      <c r="L443" s="243">
        <v>0</v>
      </c>
      <c r="M443" s="172">
        <f t="shared" si="267"/>
        <v>2906.9</v>
      </c>
      <c r="N443" s="161">
        <v>2522.9</v>
      </c>
      <c r="O443" s="161">
        <v>0</v>
      </c>
      <c r="P443" s="161">
        <v>0</v>
      </c>
      <c r="Q443" s="161">
        <v>0</v>
      </c>
      <c r="R443" s="161">
        <v>0</v>
      </c>
      <c r="S443" s="161">
        <v>0</v>
      </c>
      <c r="T443" s="161">
        <v>384</v>
      </c>
      <c r="U443" s="243">
        <v>0</v>
      </c>
      <c r="V443" s="172">
        <f t="shared" si="268"/>
        <v>2906.9</v>
      </c>
      <c r="W443" s="161">
        <v>2522.9</v>
      </c>
      <c r="X443" s="161">
        <v>0</v>
      </c>
      <c r="Y443" s="161">
        <v>0</v>
      </c>
      <c r="Z443" s="161">
        <v>0</v>
      </c>
      <c r="AA443" s="161">
        <v>0</v>
      </c>
      <c r="AB443" s="161">
        <v>0</v>
      </c>
      <c r="AC443" s="161">
        <v>384</v>
      </c>
      <c r="AD443" s="243">
        <v>0</v>
      </c>
      <c r="AE443" s="156">
        <f t="shared" si="258"/>
        <v>0</v>
      </c>
      <c r="AF443" s="161">
        <f t="shared" si="258"/>
        <v>0</v>
      </c>
      <c r="AG443" s="161">
        <f t="shared" si="258"/>
        <v>0</v>
      </c>
      <c r="AH443" s="161">
        <f t="shared" si="258"/>
        <v>0</v>
      </c>
      <c r="AI443" s="161">
        <f t="shared" si="258"/>
        <v>0</v>
      </c>
      <c r="AJ443" s="161">
        <f t="shared" si="258"/>
        <v>0</v>
      </c>
      <c r="AK443" s="161">
        <f t="shared" si="258"/>
        <v>0</v>
      </c>
      <c r="AL443" s="161">
        <f t="shared" si="258"/>
        <v>0</v>
      </c>
      <c r="AM443" s="162">
        <f t="shared" si="258"/>
        <v>0</v>
      </c>
      <c r="AN443" s="156">
        <f t="shared" si="259"/>
        <v>100</v>
      </c>
      <c r="AO443" s="161">
        <f t="shared" si="259"/>
        <v>100</v>
      </c>
      <c r="AP443" s="161">
        <f t="shared" si="259"/>
        <v>0</v>
      </c>
      <c r="AQ443" s="161">
        <f t="shared" si="259"/>
        <v>0</v>
      </c>
      <c r="AR443" s="161">
        <f t="shared" si="259"/>
        <v>0</v>
      </c>
      <c r="AS443" s="161">
        <f t="shared" si="259"/>
        <v>0</v>
      </c>
      <c r="AT443" s="161">
        <f t="shared" si="259"/>
        <v>0</v>
      </c>
      <c r="AU443" s="161">
        <f t="shared" si="259"/>
        <v>100</v>
      </c>
      <c r="AV443" s="162">
        <f t="shared" si="259"/>
        <v>0</v>
      </c>
      <c r="AW443" s="165"/>
      <c r="AX443" s="245"/>
      <c r="AY443" s="246"/>
    </row>
    <row r="444" spans="1:51" ht="12.75" customHeight="1" x14ac:dyDescent="0.25">
      <c r="A444" s="171">
        <v>1398</v>
      </c>
      <c r="B444" s="241">
        <v>436</v>
      </c>
      <c r="C444" s="242" t="s">
        <v>1639</v>
      </c>
      <c r="D444" s="156">
        <f t="shared" si="266"/>
        <v>1797.8000000000002</v>
      </c>
      <c r="E444" s="161">
        <v>1460.4</v>
      </c>
      <c r="F444" s="161">
        <v>0</v>
      </c>
      <c r="G444" s="161">
        <v>0</v>
      </c>
      <c r="H444" s="161">
        <v>0</v>
      </c>
      <c r="I444" s="161">
        <v>0</v>
      </c>
      <c r="J444" s="161">
        <v>100</v>
      </c>
      <c r="K444" s="161">
        <v>237.4</v>
      </c>
      <c r="L444" s="243">
        <v>0</v>
      </c>
      <c r="M444" s="172">
        <f t="shared" si="267"/>
        <v>1797.8000000000002</v>
      </c>
      <c r="N444" s="161">
        <v>1460.4</v>
      </c>
      <c r="O444" s="161">
        <v>0</v>
      </c>
      <c r="P444" s="161">
        <v>0</v>
      </c>
      <c r="Q444" s="161">
        <v>0</v>
      </c>
      <c r="R444" s="161">
        <v>0</v>
      </c>
      <c r="S444" s="161">
        <v>100</v>
      </c>
      <c r="T444" s="161">
        <v>237.4</v>
      </c>
      <c r="U444" s="243">
        <v>0</v>
      </c>
      <c r="V444" s="172">
        <f t="shared" si="268"/>
        <v>1797.8000000000002</v>
      </c>
      <c r="W444" s="161">
        <v>1460.4</v>
      </c>
      <c r="X444" s="161">
        <v>0</v>
      </c>
      <c r="Y444" s="161">
        <v>0</v>
      </c>
      <c r="Z444" s="161">
        <v>0</v>
      </c>
      <c r="AA444" s="161">
        <v>0</v>
      </c>
      <c r="AB444" s="161">
        <v>100</v>
      </c>
      <c r="AC444" s="161">
        <v>237.4</v>
      </c>
      <c r="AD444" s="243">
        <v>0</v>
      </c>
      <c r="AE444" s="156">
        <f t="shared" si="258"/>
        <v>0</v>
      </c>
      <c r="AF444" s="161">
        <f t="shared" si="258"/>
        <v>0</v>
      </c>
      <c r="AG444" s="161">
        <f t="shared" si="258"/>
        <v>0</v>
      </c>
      <c r="AH444" s="161">
        <f t="shared" si="258"/>
        <v>0</v>
      </c>
      <c r="AI444" s="161">
        <f t="shared" si="258"/>
        <v>0</v>
      </c>
      <c r="AJ444" s="161">
        <f t="shared" si="258"/>
        <v>0</v>
      </c>
      <c r="AK444" s="161">
        <f t="shared" si="258"/>
        <v>0</v>
      </c>
      <c r="AL444" s="161">
        <f t="shared" si="258"/>
        <v>0</v>
      </c>
      <c r="AM444" s="162">
        <f t="shared" si="258"/>
        <v>0</v>
      </c>
      <c r="AN444" s="156">
        <f t="shared" si="259"/>
        <v>100</v>
      </c>
      <c r="AO444" s="161">
        <f t="shared" si="259"/>
        <v>100</v>
      </c>
      <c r="AP444" s="161">
        <f t="shared" si="259"/>
        <v>0</v>
      </c>
      <c r="AQ444" s="161">
        <f t="shared" si="259"/>
        <v>0</v>
      </c>
      <c r="AR444" s="161">
        <f t="shared" si="259"/>
        <v>0</v>
      </c>
      <c r="AS444" s="161">
        <f t="shared" si="259"/>
        <v>0</v>
      </c>
      <c r="AT444" s="161">
        <f t="shared" si="259"/>
        <v>100</v>
      </c>
      <c r="AU444" s="161">
        <f t="shared" si="259"/>
        <v>100</v>
      </c>
      <c r="AV444" s="162">
        <f t="shared" si="259"/>
        <v>0</v>
      </c>
      <c r="AW444" s="165"/>
      <c r="AX444" s="245"/>
      <c r="AY444" s="246"/>
    </row>
    <row r="445" spans="1:51" ht="12.75" customHeight="1" x14ac:dyDescent="0.25">
      <c r="A445" s="171">
        <v>1399</v>
      </c>
      <c r="B445" s="241">
        <v>437</v>
      </c>
      <c r="C445" s="242" t="s">
        <v>1640</v>
      </c>
      <c r="D445" s="156">
        <f t="shared" si="266"/>
        <v>1424</v>
      </c>
      <c r="E445" s="161">
        <v>1203.7</v>
      </c>
      <c r="F445" s="161">
        <v>0</v>
      </c>
      <c r="G445" s="161">
        <v>0</v>
      </c>
      <c r="H445" s="161">
        <v>0</v>
      </c>
      <c r="I445" s="161">
        <v>0</v>
      </c>
      <c r="J445" s="161">
        <v>100</v>
      </c>
      <c r="K445" s="161">
        <v>120.3</v>
      </c>
      <c r="L445" s="243">
        <v>0</v>
      </c>
      <c r="M445" s="172">
        <f t="shared" si="267"/>
        <v>1424</v>
      </c>
      <c r="N445" s="161">
        <v>1203.7</v>
      </c>
      <c r="O445" s="161">
        <v>0</v>
      </c>
      <c r="P445" s="161">
        <v>0</v>
      </c>
      <c r="Q445" s="161">
        <v>0</v>
      </c>
      <c r="R445" s="161">
        <v>0</v>
      </c>
      <c r="S445" s="161">
        <v>100</v>
      </c>
      <c r="T445" s="161">
        <v>120.3</v>
      </c>
      <c r="U445" s="243">
        <v>0</v>
      </c>
      <c r="V445" s="172">
        <f t="shared" si="268"/>
        <v>1269.6359</v>
      </c>
      <c r="W445" s="161">
        <v>1049.3434</v>
      </c>
      <c r="X445" s="161">
        <v>0</v>
      </c>
      <c r="Y445" s="161">
        <v>0</v>
      </c>
      <c r="Z445" s="161">
        <v>0</v>
      </c>
      <c r="AA445" s="161">
        <v>0</v>
      </c>
      <c r="AB445" s="161">
        <v>100</v>
      </c>
      <c r="AC445" s="161">
        <v>120.2925</v>
      </c>
      <c r="AD445" s="243">
        <v>0</v>
      </c>
      <c r="AE445" s="156">
        <f t="shared" si="258"/>
        <v>-154.36410000000001</v>
      </c>
      <c r="AF445" s="161">
        <f t="shared" si="258"/>
        <v>-154.35660000000007</v>
      </c>
      <c r="AG445" s="161">
        <f t="shared" si="258"/>
        <v>0</v>
      </c>
      <c r="AH445" s="161">
        <f t="shared" si="258"/>
        <v>0</v>
      </c>
      <c r="AI445" s="161">
        <f t="shared" si="258"/>
        <v>0</v>
      </c>
      <c r="AJ445" s="161">
        <f t="shared" si="258"/>
        <v>0</v>
      </c>
      <c r="AK445" s="161">
        <f t="shared" si="258"/>
        <v>0</v>
      </c>
      <c r="AL445" s="161">
        <f t="shared" si="258"/>
        <v>-7.4999999999931788E-3</v>
      </c>
      <c r="AM445" s="162">
        <f t="shared" si="258"/>
        <v>0</v>
      </c>
      <c r="AN445" s="156">
        <f t="shared" si="259"/>
        <v>89.15982443820225</v>
      </c>
      <c r="AO445" s="161">
        <f t="shared" si="259"/>
        <v>87.176489158428168</v>
      </c>
      <c r="AP445" s="161">
        <f t="shared" si="259"/>
        <v>0</v>
      </c>
      <c r="AQ445" s="161">
        <f t="shared" si="259"/>
        <v>0</v>
      </c>
      <c r="AR445" s="161">
        <f t="shared" si="259"/>
        <v>0</v>
      </c>
      <c r="AS445" s="161">
        <f t="shared" si="259"/>
        <v>0</v>
      </c>
      <c r="AT445" s="161">
        <f t="shared" si="259"/>
        <v>100</v>
      </c>
      <c r="AU445" s="161">
        <f t="shared" si="259"/>
        <v>99.993765586034925</v>
      </c>
      <c r="AV445" s="162">
        <f t="shared" si="259"/>
        <v>0</v>
      </c>
      <c r="AW445" s="165"/>
      <c r="AX445" s="245"/>
      <c r="AY445" s="246"/>
    </row>
    <row r="446" spans="1:51" ht="12.75" customHeight="1" x14ac:dyDescent="0.25">
      <c r="A446" s="171">
        <v>1400</v>
      </c>
      <c r="B446" s="241">
        <v>438</v>
      </c>
      <c r="C446" s="242" t="s">
        <v>1641</v>
      </c>
      <c r="D446" s="156">
        <f t="shared" si="266"/>
        <v>972.3</v>
      </c>
      <c r="E446" s="161">
        <v>842.5</v>
      </c>
      <c r="F446" s="161">
        <v>0</v>
      </c>
      <c r="G446" s="161">
        <v>0</v>
      </c>
      <c r="H446" s="161">
        <v>0</v>
      </c>
      <c r="I446" s="161">
        <v>0</v>
      </c>
      <c r="J446" s="161">
        <v>0</v>
      </c>
      <c r="K446" s="161">
        <v>129.80000000000001</v>
      </c>
      <c r="L446" s="243">
        <v>0</v>
      </c>
      <c r="M446" s="172">
        <f t="shared" si="267"/>
        <v>972.3</v>
      </c>
      <c r="N446" s="161">
        <v>842.5</v>
      </c>
      <c r="O446" s="161">
        <v>0</v>
      </c>
      <c r="P446" s="161">
        <v>0</v>
      </c>
      <c r="Q446" s="161">
        <v>0</v>
      </c>
      <c r="R446" s="161">
        <v>0</v>
      </c>
      <c r="S446" s="161">
        <v>0</v>
      </c>
      <c r="T446" s="161">
        <v>129.80000000000001</v>
      </c>
      <c r="U446" s="243">
        <v>0</v>
      </c>
      <c r="V446" s="172">
        <f t="shared" si="268"/>
        <v>972.3</v>
      </c>
      <c r="W446" s="161">
        <v>842.5</v>
      </c>
      <c r="X446" s="161">
        <v>0</v>
      </c>
      <c r="Y446" s="161">
        <v>0</v>
      </c>
      <c r="Z446" s="161">
        <v>0</v>
      </c>
      <c r="AA446" s="161">
        <v>0</v>
      </c>
      <c r="AB446" s="161">
        <v>0</v>
      </c>
      <c r="AC446" s="161">
        <v>129.80000000000001</v>
      </c>
      <c r="AD446" s="243">
        <v>0</v>
      </c>
      <c r="AE446" s="156">
        <f t="shared" si="258"/>
        <v>0</v>
      </c>
      <c r="AF446" s="161">
        <f t="shared" si="258"/>
        <v>0</v>
      </c>
      <c r="AG446" s="161">
        <f t="shared" si="258"/>
        <v>0</v>
      </c>
      <c r="AH446" s="161">
        <f t="shared" si="258"/>
        <v>0</v>
      </c>
      <c r="AI446" s="161">
        <f t="shared" si="258"/>
        <v>0</v>
      </c>
      <c r="AJ446" s="161">
        <f t="shared" si="258"/>
        <v>0</v>
      </c>
      <c r="AK446" s="161">
        <f t="shared" si="258"/>
        <v>0</v>
      </c>
      <c r="AL446" s="161">
        <f t="shared" si="258"/>
        <v>0</v>
      </c>
      <c r="AM446" s="162">
        <f t="shared" si="258"/>
        <v>0</v>
      </c>
      <c r="AN446" s="156">
        <f t="shared" si="259"/>
        <v>100</v>
      </c>
      <c r="AO446" s="161">
        <f t="shared" si="259"/>
        <v>100</v>
      </c>
      <c r="AP446" s="161">
        <f t="shared" si="259"/>
        <v>0</v>
      </c>
      <c r="AQ446" s="161">
        <f t="shared" si="259"/>
        <v>0</v>
      </c>
      <c r="AR446" s="161">
        <f t="shared" si="259"/>
        <v>0</v>
      </c>
      <c r="AS446" s="161">
        <f t="shared" si="259"/>
        <v>0</v>
      </c>
      <c r="AT446" s="161">
        <f t="shared" si="259"/>
        <v>0</v>
      </c>
      <c r="AU446" s="161">
        <f t="shared" si="259"/>
        <v>100</v>
      </c>
      <c r="AV446" s="162">
        <f t="shared" si="259"/>
        <v>0</v>
      </c>
      <c r="AW446" s="165"/>
      <c r="AX446" s="245"/>
      <c r="AY446" s="246"/>
    </row>
    <row r="447" spans="1:51" ht="12.75" customHeight="1" x14ac:dyDescent="0.25">
      <c r="A447" s="171">
        <v>1401</v>
      </c>
      <c r="B447" s="241">
        <v>439</v>
      </c>
      <c r="C447" s="242" t="s">
        <v>1642</v>
      </c>
      <c r="D447" s="156">
        <f t="shared" si="266"/>
        <v>1852</v>
      </c>
      <c r="E447" s="161">
        <v>1680.2</v>
      </c>
      <c r="F447" s="161">
        <v>0</v>
      </c>
      <c r="G447" s="161">
        <v>0</v>
      </c>
      <c r="H447" s="161">
        <v>0</v>
      </c>
      <c r="I447" s="161">
        <v>0</v>
      </c>
      <c r="J447" s="161">
        <v>0</v>
      </c>
      <c r="K447" s="161">
        <v>171.8</v>
      </c>
      <c r="L447" s="243">
        <v>0</v>
      </c>
      <c r="M447" s="172">
        <f t="shared" si="267"/>
        <v>1852</v>
      </c>
      <c r="N447" s="161">
        <v>1680.2</v>
      </c>
      <c r="O447" s="161">
        <v>0</v>
      </c>
      <c r="P447" s="161">
        <v>0</v>
      </c>
      <c r="Q447" s="161">
        <v>0</v>
      </c>
      <c r="R447" s="161">
        <v>0</v>
      </c>
      <c r="S447" s="161">
        <v>0</v>
      </c>
      <c r="T447" s="161">
        <v>171.8</v>
      </c>
      <c r="U447" s="243">
        <v>0</v>
      </c>
      <c r="V447" s="172">
        <f t="shared" si="268"/>
        <v>1666.4352999999999</v>
      </c>
      <c r="W447" s="161">
        <v>1494.6352999999999</v>
      </c>
      <c r="X447" s="161">
        <v>0</v>
      </c>
      <c r="Y447" s="161">
        <v>0</v>
      </c>
      <c r="Z447" s="161">
        <v>0</v>
      </c>
      <c r="AA447" s="161">
        <v>0</v>
      </c>
      <c r="AB447" s="161">
        <v>0</v>
      </c>
      <c r="AC447" s="161">
        <v>171.8</v>
      </c>
      <c r="AD447" s="243">
        <v>0</v>
      </c>
      <c r="AE447" s="156">
        <f t="shared" si="258"/>
        <v>-185.56470000000013</v>
      </c>
      <c r="AF447" s="161">
        <f t="shared" si="258"/>
        <v>-185.56470000000013</v>
      </c>
      <c r="AG447" s="161">
        <f t="shared" si="258"/>
        <v>0</v>
      </c>
      <c r="AH447" s="161">
        <f t="shared" si="258"/>
        <v>0</v>
      </c>
      <c r="AI447" s="161">
        <f t="shared" si="258"/>
        <v>0</v>
      </c>
      <c r="AJ447" s="161">
        <f t="shared" si="258"/>
        <v>0</v>
      </c>
      <c r="AK447" s="161">
        <f t="shared" si="258"/>
        <v>0</v>
      </c>
      <c r="AL447" s="161">
        <f t="shared" si="258"/>
        <v>0</v>
      </c>
      <c r="AM447" s="162">
        <f t="shared" si="258"/>
        <v>0</v>
      </c>
      <c r="AN447" s="156">
        <f t="shared" si="259"/>
        <v>89.980307775377966</v>
      </c>
      <c r="AO447" s="161">
        <f t="shared" si="259"/>
        <v>88.955796928937019</v>
      </c>
      <c r="AP447" s="161">
        <f t="shared" si="259"/>
        <v>0</v>
      </c>
      <c r="AQ447" s="161">
        <f t="shared" si="259"/>
        <v>0</v>
      </c>
      <c r="AR447" s="161">
        <f t="shared" si="259"/>
        <v>0</v>
      </c>
      <c r="AS447" s="161">
        <f t="shared" si="259"/>
        <v>0</v>
      </c>
      <c r="AT447" s="161">
        <f t="shared" si="259"/>
        <v>0</v>
      </c>
      <c r="AU447" s="161">
        <f t="shared" si="259"/>
        <v>100</v>
      </c>
      <c r="AV447" s="162">
        <f t="shared" si="259"/>
        <v>0</v>
      </c>
      <c r="AW447" s="165"/>
      <c r="AX447" s="245"/>
      <c r="AY447" s="246"/>
    </row>
    <row r="448" spans="1:51" ht="12.75" customHeight="1" x14ac:dyDescent="0.25">
      <c r="A448" s="171">
        <v>1402</v>
      </c>
      <c r="B448" s="241">
        <v>440</v>
      </c>
      <c r="C448" s="242" t="s">
        <v>1643</v>
      </c>
      <c r="D448" s="156">
        <f t="shared" si="266"/>
        <v>3040.1</v>
      </c>
      <c r="E448" s="161">
        <v>2750.9</v>
      </c>
      <c r="F448" s="161">
        <v>0</v>
      </c>
      <c r="G448" s="161">
        <v>0</v>
      </c>
      <c r="H448" s="161">
        <v>0</v>
      </c>
      <c r="I448" s="161">
        <v>0</v>
      </c>
      <c r="J448" s="161">
        <v>0</v>
      </c>
      <c r="K448" s="161">
        <v>289.2</v>
      </c>
      <c r="L448" s="243">
        <v>0</v>
      </c>
      <c r="M448" s="172">
        <f t="shared" si="267"/>
        <v>3040.1</v>
      </c>
      <c r="N448" s="161">
        <v>2750.9</v>
      </c>
      <c r="O448" s="161">
        <v>0</v>
      </c>
      <c r="P448" s="161">
        <v>0</v>
      </c>
      <c r="Q448" s="161">
        <v>0</v>
      </c>
      <c r="R448" s="161">
        <v>0</v>
      </c>
      <c r="S448" s="161">
        <v>0</v>
      </c>
      <c r="T448" s="161">
        <v>289.2</v>
      </c>
      <c r="U448" s="243">
        <v>0</v>
      </c>
      <c r="V448" s="172">
        <f t="shared" si="268"/>
        <v>2401.9371999999998</v>
      </c>
      <c r="W448" s="161">
        <v>2112.7372</v>
      </c>
      <c r="X448" s="161">
        <v>0</v>
      </c>
      <c r="Y448" s="161">
        <v>0</v>
      </c>
      <c r="Z448" s="161">
        <v>0</v>
      </c>
      <c r="AA448" s="161">
        <v>0</v>
      </c>
      <c r="AB448" s="161">
        <v>0</v>
      </c>
      <c r="AC448" s="161">
        <v>289.2</v>
      </c>
      <c r="AD448" s="243">
        <v>0</v>
      </c>
      <c r="AE448" s="156">
        <f t="shared" si="258"/>
        <v>-638.16280000000006</v>
      </c>
      <c r="AF448" s="161">
        <f t="shared" si="258"/>
        <v>-638.16280000000006</v>
      </c>
      <c r="AG448" s="161">
        <f t="shared" si="258"/>
        <v>0</v>
      </c>
      <c r="AH448" s="161">
        <f t="shared" si="258"/>
        <v>0</v>
      </c>
      <c r="AI448" s="161">
        <f t="shared" si="258"/>
        <v>0</v>
      </c>
      <c r="AJ448" s="161">
        <f t="shared" si="258"/>
        <v>0</v>
      </c>
      <c r="AK448" s="161">
        <f t="shared" si="258"/>
        <v>0</v>
      </c>
      <c r="AL448" s="161">
        <f t="shared" si="258"/>
        <v>0</v>
      </c>
      <c r="AM448" s="162">
        <f t="shared" si="258"/>
        <v>0</v>
      </c>
      <c r="AN448" s="156">
        <f t="shared" si="259"/>
        <v>79.008493141672957</v>
      </c>
      <c r="AO448" s="161">
        <f t="shared" si="259"/>
        <v>76.80167218001381</v>
      </c>
      <c r="AP448" s="161">
        <f t="shared" si="259"/>
        <v>0</v>
      </c>
      <c r="AQ448" s="161">
        <f t="shared" si="259"/>
        <v>0</v>
      </c>
      <c r="AR448" s="161">
        <f t="shared" si="259"/>
        <v>0</v>
      </c>
      <c r="AS448" s="161">
        <f t="shared" si="259"/>
        <v>0</v>
      </c>
      <c r="AT448" s="161">
        <f t="shared" si="259"/>
        <v>0</v>
      </c>
      <c r="AU448" s="161">
        <f t="shared" si="259"/>
        <v>100</v>
      </c>
      <c r="AV448" s="162">
        <f t="shared" si="259"/>
        <v>0</v>
      </c>
      <c r="AW448" s="165"/>
      <c r="AX448" s="245"/>
      <c r="AY448" s="246"/>
    </row>
    <row r="449" spans="1:51" ht="12.75" customHeight="1" x14ac:dyDescent="0.25">
      <c r="A449" s="171">
        <v>1403</v>
      </c>
      <c r="B449" s="241">
        <v>441</v>
      </c>
      <c r="C449" s="242" t="s">
        <v>1644</v>
      </c>
      <c r="D449" s="156">
        <f t="shared" si="266"/>
        <v>2250.5</v>
      </c>
      <c r="E449" s="161">
        <v>1958.2</v>
      </c>
      <c r="F449" s="161">
        <v>0</v>
      </c>
      <c r="G449" s="161">
        <v>0</v>
      </c>
      <c r="H449" s="161">
        <v>0</v>
      </c>
      <c r="I449" s="161">
        <v>0</v>
      </c>
      <c r="J449" s="161">
        <v>63.9</v>
      </c>
      <c r="K449" s="161">
        <v>228.4</v>
      </c>
      <c r="L449" s="243">
        <v>0</v>
      </c>
      <c r="M449" s="172">
        <f t="shared" si="267"/>
        <v>2250.5</v>
      </c>
      <c r="N449" s="161">
        <v>1958.2</v>
      </c>
      <c r="O449" s="161">
        <v>0</v>
      </c>
      <c r="P449" s="161">
        <v>0</v>
      </c>
      <c r="Q449" s="161">
        <v>0</v>
      </c>
      <c r="R449" s="161">
        <v>0</v>
      </c>
      <c r="S449" s="161">
        <v>63.9</v>
      </c>
      <c r="T449" s="161">
        <v>228.4</v>
      </c>
      <c r="U449" s="243">
        <v>0</v>
      </c>
      <c r="V449" s="172">
        <f t="shared" si="268"/>
        <v>2107.6084999999998</v>
      </c>
      <c r="W449" s="161">
        <v>1816.2085</v>
      </c>
      <c r="X449" s="161">
        <v>0</v>
      </c>
      <c r="Y449" s="161">
        <v>0</v>
      </c>
      <c r="Z449" s="161">
        <v>0</v>
      </c>
      <c r="AA449" s="161">
        <v>0</v>
      </c>
      <c r="AB449" s="161">
        <v>63</v>
      </c>
      <c r="AC449" s="161">
        <v>228.4</v>
      </c>
      <c r="AD449" s="243">
        <v>0</v>
      </c>
      <c r="AE449" s="156">
        <f t="shared" si="258"/>
        <v>-142.89150000000018</v>
      </c>
      <c r="AF449" s="161">
        <f t="shared" si="258"/>
        <v>-141.99150000000009</v>
      </c>
      <c r="AG449" s="161">
        <f t="shared" si="258"/>
        <v>0</v>
      </c>
      <c r="AH449" s="161">
        <f t="shared" si="258"/>
        <v>0</v>
      </c>
      <c r="AI449" s="161">
        <f t="shared" si="258"/>
        <v>0</v>
      </c>
      <c r="AJ449" s="161">
        <f t="shared" si="258"/>
        <v>0</v>
      </c>
      <c r="AK449" s="161">
        <f t="shared" si="258"/>
        <v>-0.89999999999999858</v>
      </c>
      <c r="AL449" s="161">
        <f t="shared" si="258"/>
        <v>0</v>
      </c>
      <c r="AM449" s="162">
        <f t="shared" si="258"/>
        <v>0</v>
      </c>
      <c r="AN449" s="156">
        <f t="shared" si="259"/>
        <v>93.650677627193943</v>
      </c>
      <c r="AO449" s="161">
        <f t="shared" si="259"/>
        <v>92.748876519252363</v>
      </c>
      <c r="AP449" s="161">
        <f t="shared" si="259"/>
        <v>0</v>
      </c>
      <c r="AQ449" s="161">
        <f t="shared" si="259"/>
        <v>0</v>
      </c>
      <c r="AR449" s="161">
        <f t="shared" si="259"/>
        <v>0</v>
      </c>
      <c r="AS449" s="161">
        <f t="shared" si="259"/>
        <v>0</v>
      </c>
      <c r="AT449" s="161">
        <f t="shared" si="259"/>
        <v>98.591549295774655</v>
      </c>
      <c r="AU449" s="161">
        <f t="shared" si="259"/>
        <v>100</v>
      </c>
      <c r="AV449" s="162">
        <f t="shared" si="259"/>
        <v>0</v>
      </c>
      <c r="AW449" s="165"/>
      <c r="AX449" s="245"/>
      <c r="AY449" s="246"/>
    </row>
    <row r="450" spans="1:51" ht="12.75" customHeight="1" x14ac:dyDescent="0.25">
      <c r="A450" s="171">
        <v>1404</v>
      </c>
      <c r="B450" s="241">
        <v>442</v>
      </c>
      <c r="C450" s="242" t="s">
        <v>1645</v>
      </c>
      <c r="D450" s="156">
        <f t="shared" si="266"/>
        <v>1273.3</v>
      </c>
      <c r="E450" s="161">
        <v>1130</v>
      </c>
      <c r="F450" s="161">
        <v>0</v>
      </c>
      <c r="G450" s="161">
        <v>0</v>
      </c>
      <c r="H450" s="161">
        <v>0</v>
      </c>
      <c r="I450" s="161">
        <v>0</v>
      </c>
      <c r="J450" s="161">
        <v>0</v>
      </c>
      <c r="K450" s="161">
        <v>143.30000000000001</v>
      </c>
      <c r="L450" s="243">
        <v>0</v>
      </c>
      <c r="M450" s="172">
        <f t="shared" si="267"/>
        <v>1273.3</v>
      </c>
      <c r="N450" s="161">
        <v>1130</v>
      </c>
      <c r="O450" s="161">
        <v>0</v>
      </c>
      <c r="P450" s="161">
        <v>0</v>
      </c>
      <c r="Q450" s="161">
        <v>0</v>
      </c>
      <c r="R450" s="161">
        <v>0</v>
      </c>
      <c r="S450" s="161">
        <v>0</v>
      </c>
      <c r="T450" s="161">
        <v>143.30000000000001</v>
      </c>
      <c r="U450" s="243">
        <v>0</v>
      </c>
      <c r="V450" s="172">
        <f t="shared" si="268"/>
        <v>1273.3</v>
      </c>
      <c r="W450" s="161">
        <v>1130</v>
      </c>
      <c r="X450" s="161">
        <v>0</v>
      </c>
      <c r="Y450" s="161">
        <v>0</v>
      </c>
      <c r="Z450" s="161">
        <v>0</v>
      </c>
      <c r="AA450" s="161">
        <v>0</v>
      </c>
      <c r="AB450" s="161">
        <v>0</v>
      </c>
      <c r="AC450" s="161">
        <v>143.30000000000001</v>
      </c>
      <c r="AD450" s="243">
        <v>0</v>
      </c>
      <c r="AE450" s="156">
        <f t="shared" si="258"/>
        <v>0</v>
      </c>
      <c r="AF450" s="161">
        <f t="shared" si="258"/>
        <v>0</v>
      </c>
      <c r="AG450" s="161">
        <f t="shared" si="258"/>
        <v>0</v>
      </c>
      <c r="AH450" s="161">
        <f t="shared" si="258"/>
        <v>0</v>
      </c>
      <c r="AI450" s="161">
        <f t="shared" si="258"/>
        <v>0</v>
      </c>
      <c r="AJ450" s="161">
        <f t="shared" si="258"/>
        <v>0</v>
      </c>
      <c r="AK450" s="161">
        <f t="shared" si="258"/>
        <v>0</v>
      </c>
      <c r="AL450" s="161">
        <f t="shared" si="258"/>
        <v>0</v>
      </c>
      <c r="AM450" s="162">
        <f t="shared" si="258"/>
        <v>0</v>
      </c>
      <c r="AN450" s="156">
        <f t="shared" si="259"/>
        <v>100</v>
      </c>
      <c r="AO450" s="161">
        <f t="shared" si="259"/>
        <v>100</v>
      </c>
      <c r="AP450" s="161">
        <f t="shared" si="259"/>
        <v>0</v>
      </c>
      <c r="AQ450" s="161">
        <f t="shared" si="259"/>
        <v>0</v>
      </c>
      <c r="AR450" s="161">
        <f t="shared" si="259"/>
        <v>0</v>
      </c>
      <c r="AS450" s="161">
        <f t="shared" si="259"/>
        <v>0</v>
      </c>
      <c r="AT450" s="161">
        <f t="shared" si="259"/>
        <v>0</v>
      </c>
      <c r="AU450" s="161">
        <f t="shared" si="259"/>
        <v>100</v>
      </c>
      <c r="AV450" s="162">
        <f t="shared" si="259"/>
        <v>0</v>
      </c>
      <c r="AW450" s="165"/>
      <c r="AX450" s="245"/>
      <c r="AY450" s="246"/>
    </row>
    <row r="451" spans="1:51" ht="12.75" customHeight="1" x14ac:dyDescent="0.25">
      <c r="A451" s="171">
        <v>1405</v>
      </c>
      <c r="B451" s="241">
        <v>443</v>
      </c>
      <c r="C451" s="242" t="s">
        <v>1646</v>
      </c>
      <c r="D451" s="156">
        <f t="shared" si="266"/>
        <v>2867.7000000000003</v>
      </c>
      <c r="E451" s="161">
        <v>2570.9</v>
      </c>
      <c r="F451" s="161">
        <v>0</v>
      </c>
      <c r="G451" s="161">
        <v>0</v>
      </c>
      <c r="H451" s="161">
        <v>0</v>
      </c>
      <c r="I451" s="161">
        <v>0</v>
      </c>
      <c r="J451" s="161">
        <v>0</v>
      </c>
      <c r="K451" s="161">
        <v>296.8</v>
      </c>
      <c r="L451" s="243">
        <v>0</v>
      </c>
      <c r="M451" s="172">
        <f t="shared" si="267"/>
        <v>2867.7000000000003</v>
      </c>
      <c r="N451" s="161">
        <v>2570.9</v>
      </c>
      <c r="O451" s="161">
        <v>0</v>
      </c>
      <c r="P451" s="161">
        <v>0</v>
      </c>
      <c r="Q451" s="161">
        <v>0</v>
      </c>
      <c r="R451" s="161">
        <v>0</v>
      </c>
      <c r="S451" s="161">
        <v>0</v>
      </c>
      <c r="T451" s="161">
        <v>296.8</v>
      </c>
      <c r="U451" s="243">
        <v>0</v>
      </c>
      <c r="V451" s="172">
        <f t="shared" si="268"/>
        <v>2703.0360000000001</v>
      </c>
      <c r="W451" s="161">
        <v>2406.5174999999999</v>
      </c>
      <c r="X451" s="161">
        <v>0</v>
      </c>
      <c r="Y451" s="161">
        <v>0</v>
      </c>
      <c r="Z451" s="161">
        <v>0</v>
      </c>
      <c r="AA451" s="161">
        <v>0</v>
      </c>
      <c r="AB451" s="161">
        <v>0</v>
      </c>
      <c r="AC451" s="161">
        <v>296.51850000000002</v>
      </c>
      <c r="AD451" s="243">
        <v>0</v>
      </c>
      <c r="AE451" s="156">
        <f t="shared" si="258"/>
        <v>-164.66400000000021</v>
      </c>
      <c r="AF451" s="161">
        <f t="shared" si="258"/>
        <v>-164.38250000000016</v>
      </c>
      <c r="AG451" s="161">
        <f t="shared" si="258"/>
        <v>0</v>
      </c>
      <c r="AH451" s="161">
        <f t="shared" si="258"/>
        <v>0</v>
      </c>
      <c r="AI451" s="161">
        <f t="shared" si="258"/>
        <v>0</v>
      </c>
      <c r="AJ451" s="161">
        <f t="shared" si="258"/>
        <v>0</v>
      </c>
      <c r="AK451" s="161">
        <f t="shared" si="258"/>
        <v>0</v>
      </c>
      <c r="AL451" s="161">
        <f t="shared" si="258"/>
        <v>-0.28149999999999409</v>
      </c>
      <c r="AM451" s="162">
        <f t="shared" si="258"/>
        <v>0</v>
      </c>
      <c r="AN451" s="156">
        <f t="shared" si="259"/>
        <v>94.257976775813361</v>
      </c>
      <c r="AO451" s="161">
        <f t="shared" si="259"/>
        <v>93.606032906764156</v>
      </c>
      <c r="AP451" s="161">
        <f t="shared" si="259"/>
        <v>0</v>
      </c>
      <c r="AQ451" s="161">
        <f t="shared" si="259"/>
        <v>0</v>
      </c>
      <c r="AR451" s="161">
        <f t="shared" si="259"/>
        <v>0</v>
      </c>
      <c r="AS451" s="161">
        <f t="shared" si="259"/>
        <v>0</v>
      </c>
      <c r="AT451" s="161">
        <f t="shared" si="259"/>
        <v>0</v>
      </c>
      <c r="AU451" s="161">
        <f t="shared" si="259"/>
        <v>99.905154986522916</v>
      </c>
      <c r="AV451" s="162">
        <f t="shared" si="259"/>
        <v>0</v>
      </c>
      <c r="AW451" s="165"/>
      <c r="AX451" s="245"/>
      <c r="AY451" s="246"/>
    </row>
    <row r="452" spans="1:51" ht="12.75" customHeight="1" x14ac:dyDescent="0.25">
      <c r="A452" s="171">
        <v>1406</v>
      </c>
      <c r="B452" s="241">
        <v>444</v>
      </c>
      <c r="C452" s="242" t="s">
        <v>1647</v>
      </c>
      <c r="D452" s="156">
        <f t="shared" si="266"/>
        <v>1893.8</v>
      </c>
      <c r="E452" s="161">
        <v>1720.7</v>
      </c>
      <c r="F452" s="161">
        <v>0</v>
      </c>
      <c r="G452" s="161">
        <v>0</v>
      </c>
      <c r="H452" s="161">
        <v>0</v>
      </c>
      <c r="I452" s="161">
        <v>0</v>
      </c>
      <c r="J452" s="161">
        <v>0</v>
      </c>
      <c r="K452" s="161">
        <v>173.1</v>
      </c>
      <c r="L452" s="243">
        <v>0</v>
      </c>
      <c r="M452" s="172">
        <f t="shared" si="267"/>
        <v>1893.8</v>
      </c>
      <c r="N452" s="161">
        <v>1720.7</v>
      </c>
      <c r="O452" s="161">
        <v>0</v>
      </c>
      <c r="P452" s="161">
        <v>0</v>
      </c>
      <c r="Q452" s="161">
        <v>0</v>
      </c>
      <c r="R452" s="161">
        <v>0</v>
      </c>
      <c r="S452" s="161">
        <v>0</v>
      </c>
      <c r="T452" s="161">
        <v>173.1</v>
      </c>
      <c r="U452" s="243">
        <v>0</v>
      </c>
      <c r="V452" s="172">
        <f t="shared" si="268"/>
        <v>1656.9812999999999</v>
      </c>
      <c r="W452" s="161">
        <v>1484.3987999999999</v>
      </c>
      <c r="X452" s="161">
        <v>0</v>
      </c>
      <c r="Y452" s="161">
        <v>0</v>
      </c>
      <c r="Z452" s="161">
        <v>0</v>
      </c>
      <c r="AA452" s="161">
        <v>0</v>
      </c>
      <c r="AB452" s="161">
        <v>0</v>
      </c>
      <c r="AC452" s="161">
        <v>172.58250000000001</v>
      </c>
      <c r="AD452" s="243">
        <v>0</v>
      </c>
      <c r="AE452" s="156">
        <f t="shared" si="258"/>
        <v>-236.81870000000004</v>
      </c>
      <c r="AF452" s="161">
        <f t="shared" si="258"/>
        <v>-236.30120000000011</v>
      </c>
      <c r="AG452" s="161">
        <f t="shared" si="258"/>
        <v>0</v>
      </c>
      <c r="AH452" s="161">
        <f t="shared" si="258"/>
        <v>0</v>
      </c>
      <c r="AI452" s="161">
        <f t="shared" si="258"/>
        <v>0</v>
      </c>
      <c r="AJ452" s="161">
        <f t="shared" si="258"/>
        <v>0</v>
      </c>
      <c r="AK452" s="161">
        <f t="shared" si="258"/>
        <v>0</v>
      </c>
      <c r="AL452" s="161">
        <f t="shared" si="258"/>
        <v>-0.51749999999998408</v>
      </c>
      <c r="AM452" s="162">
        <f t="shared" si="258"/>
        <v>0</v>
      </c>
      <c r="AN452" s="156">
        <f t="shared" si="259"/>
        <v>87.495052275847499</v>
      </c>
      <c r="AO452" s="161">
        <f t="shared" si="259"/>
        <v>86.267147091300046</v>
      </c>
      <c r="AP452" s="161">
        <f t="shared" si="259"/>
        <v>0</v>
      </c>
      <c r="AQ452" s="161">
        <f t="shared" si="259"/>
        <v>0</v>
      </c>
      <c r="AR452" s="161">
        <f t="shared" si="259"/>
        <v>0</v>
      </c>
      <c r="AS452" s="161">
        <f t="shared" si="259"/>
        <v>0</v>
      </c>
      <c r="AT452" s="161">
        <f t="shared" si="259"/>
        <v>0</v>
      </c>
      <c r="AU452" s="161">
        <f t="shared" si="259"/>
        <v>99.70103986135183</v>
      </c>
      <c r="AV452" s="162">
        <f t="shared" si="259"/>
        <v>0</v>
      </c>
      <c r="AW452" s="165"/>
      <c r="AX452" s="245"/>
      <c r="AY452" s="246"/>
    </row>
    <row r="453" spans="1:51" ht="12.75" customHeight="1" x14ac:dyDescent="0.25">
      <c r="A453" s="171">
        <v>1407</v>
      </c>
      <c r="B453" s="241">
        <v>445</v>
      </c>
      <c r="C453" s="242" t="s">
        <v>1648</v>
      </c>
      <c r="D453" s="156">
        <f t="shared" si="266"/>
        <v>2077</v>
      </c>
      <c r="E453" s="161">
        <v>1843.9</v>
      </c>
      <c r="F453" s="161">
        <v>0</v>
      </c>
      <c r="G453" s="161">
        <v>0</v>
      </c>
      <c r="H453" s="161">
        <v>0</v>
      </c>
      <c r="I453" s="161">
        <v>0</v>
      </c>
      <c r="J453" s="161">
        <v>0</v>
      </c>
      <c r="K453" s="161">
        <v>233.1</v>
      </c>
      <c r="L453" s="243">
        <v>0</v>
      </c>
      <c r="M453" s="172">
        <f t="shared" si="267"/>
        <v>2077</v>
      </c>
      <c r="N453" s="161">
        <v>1843.9</v>
      </c>
      <c r="O453" s="161">
        <v>0</v>
      </c>
      <c r="P453" s="161">
        <v>0</v>
      </c>
      <c r="Q453" s="161">
        <v>0</v>
      </c>
      <c r="R453" s="161">
        <v>0</v>
      </c>
      <c r="S453" s="161">
        <v>0</v>
      </c>
      <c r="T453" s="161">
        <v>233.1</v>
      </c>
      <c r="U453" s="243">
        <v>0</v>
      </c>
      <c r="V453" s="172">
        <f t="shared" si="268"/>
        <v>1964.1297</v>
      </c>
      <c r="W453" s="161">
        <v>1731.1151</v>
      </c>
      <c r="X453" s="161">
        <v>0</v>
      </c>
      <c r="Y453" s="161">
        <v>0</v>
      </c>
      <c r="Z453" s="161">
        <v>0</v>
      </c>
      <c r="AA453" s="161">
        <v>0</v>
      </c>
      <c r="AB453" s="161">
        <v>0</v>
      </c>
      <c r="AC453" s="161">
        <v>233.0146</v>
      </c>
      <c r="AD453" s="243">
        <v>0</v>
      </c>
      <c r="AE453" s="156">
        <f t="shared" si="258"/>
        <v>-112.87030000000004</v>
      </c>
      <c r="AF453" s="161">
        <f t="shared" si="258"/>
        <v>-112.78490000000011</v>
      </c>
      <c r="AG453" s="161">
        <f t="shared" si="258"/>
        <v>0</v>
      </c>
      <c r="AH453" s="161">
        <f t="shared" si="258"/>
        <v>0</v>
      </c>
      <c r="AI453" s="161">
        <f t="shared" si="258"/>
        <v>0</v>
      </c>
      <c r="AJ453" s="161">
        <f t="shared" si="258"/>
        <v>0</v>
      </c>
      <c r="AK453" s="161">
        <f t="shared" si="258"/>
        <v>0</v>
      </c>
      <c r="AL453" s="161">
        <f t="shared" si="258"/>
        <v>-8.5399999999992815E-2</v>
      </c>
      <c r="AM453" s="162">
        <f t="shared" si="258"/>
        <v>0</v>
      </c>
      <c r="AN453" s="156">
        <f t="shared" si="259"/>
        <v>94.56570534424651</v>
      </c>
      <c r="AO453" s="161">
        <f t="shared" si="259"/>
        <v>93.883350507077395</v>
      </c>
      <c r="AP453" s="161">
        <f t="shared" si="259"/>
        <v>0</v>
      </c>
      <c r="AQ453" s="161">
        <f t="shared" si="259"/>
        <v>0</v>
      </c>
      <c r="AR453" s="161">
        <f t="shared" si="259"/>
        <v>0</v>
      </c>
      <c r="AS453" s="161">
        <f t="shared" si="259"/>
        <v>0</v>
      </c>
      <c r="AT453" s="161">
        <f t="shared" si="259"/>
        <v>0</v>
      </c>
      <c r="AU453" s="161">
        <f t="shared" si="259"/>
        <v>99.963363363363371</v>
      </c>
      <c r="AV453" s="162">
        <f t="shared" si="259"/>
        <v>0</v>
      </c>
      <c r="AW453" s="165"/>
      <c r="AX453" s="245"/>
      <c r="AY453" s="246"/>
    </row>
    <row r="454" spans="1:51" ht="12.75" customHeight="1" x14ac:dyDescent="0.25">
      <c r="A454" s="171">
        <v>1408</v>
      </c>
      <c r="B454" s="241">
        <v>446</v>
      </c>
      <c r="C454" s="242" t="s">
        <v>1649</v>
      </c>
      <c r="D454" s="156">
        <f t="shared" si="266"/>
        <v>3095</v>
      </c>
      <c r="E454" s="161">
        <v>2700.2</v>
      </c>
      <c r="F454" s="161">
        <v>0</v>
      </c>
      <c r="G454" s="161">
        <v>0</v>
      </c>
      <c r="H454" s="161">
        <v>0</v>
      </c>
      <c r="I454" s="161">
        <v>0</v>
      </c>
      <c r="J454" s="161">
        <v>100</v>
      </c>
      <c r="K454" s="161">
        <v>294.8</v>
      </c>
      <c r="L454" s="243">
        <v>0</v>
      </c>
      <c r="M454" s="172">
        <f t="shared" si="267"/>
        <v>3095</v>
      </c>
      <c r="N454" s="161">
        <v>2700.2</v>
      </c>
      <c r="O454" s="161">
        <v>0</v>
      </c>
      <c r="P454" s="161">
        <v>0</v>
      </c>
      <c r="Q454" s="161">
        <v>0</v>
      </c>
      <c r="R454" s="161">
        <v>0</v>
      </c>
      <c r="S454" s="161">
        <v>100</v>
      </c>
      <c r="T454" s="161">
        <v>294.8</v>
      </c>
      <c r="U454" s="243">
        <v>0</v>
      </c>
      <c r="V454" s="172">
        <f t="shared" si="268"/>
        <v>3095</v>
      </c>
      <c r="W454" s="161">
        <v>2700.2</v>
      </c>
      <c r="X454" s="161">
        <v>0</v>
      </c>
      <c r="Y454" s="161">
        <v>0</v>
      </c>
      <c r="Z454" s="161">
        <v>0</v>
      </c>
      <c r="AA454" s="161">
        <v>0</v>
      </c>
      <c r="AB454" s="161">
        <v>100</v>
      </c>
      <c r="AC454" s="161">
        <v>294.8</v>
      </c>
      <c r="AD454" s="243">
        <v>0</v>
      </c>
      <c r="AE454" s="156">
        <f t="shared" si="258"/>
        <v>0</v>
      </c>
      <c r="AF454" s="161">
        <f t="shared" si="258"/>
        <v>0</v>
      </c>
      <c r="AG454" s="161">
        <f t="shared" si="258"/>
        <v>0</v>
      </c>
      <c r="AH454" s="161">
        <f t="shared" si="258"/>
        <v>0</v>
      </c>
      <c r="AI454" s="161">
        <f t="shared" si="258"/>
        <v>0</v>
      </c>
      <c r="AJ454" s="161">
        <f t="shared" si="258"/>
        <v>0</v>
      </c>
      <c r="AK454" s="161">
        <f t="shared" si="258"/>
        <v>0</v>
      </c>
      <c r="AL454" s="161">
        <f t="shared" si="258"/>
        <v>0</v>
      </c>
      <c r="AM454" s="162">
        <f t="shared" si="258"/>
        <v>0</v>
      </c>
      <c r="AN454" s="156">
        <f t="shared" si="259"/>
        <v>100</v>
      </c>
      <c r="AO454" s="161">
        <f t="shared" si="259"/>
        <v>100</v>
      </c>
      <c r="AP454" s="161">
        <f t="shared" si="259"/>
        <v>0</v>
      </c>
      <c r="AQ454" s="161">
        <f t="shared" si="259"/>
        <v>0</v>
      </c>
      <c r="AR454" s="161">
        <f t="shared" si="259"/>
        <v>0</v>
      </c>
      <c r="AS454" s="161">
        <f t="shared" si="259"/>
        <v>0</v>
      </c>
      <c r="AT454" s="161">
        <f t="shared" si="259"/>
        <v>100</v>
      </c>
      <c r="AU454" s="161">
        <f t="shared" si="259"/>
        <v>100</v>
      </c>
      <c r="AV454" s="162">
        <f t="shared" si="259"/>
        <v>0</v>
      </c>
      <c r="AW454" s="165"/>
      <c r="AX454" s="245"/>
      <c r="AY454" s="246"/>
    </row>
    <row r="455" spans="1:51" ht="12.75" customHeight="1" x14ac:dyDescent="0.25">
      <c r="A455" s="171">
        <v>1409</v>
      </c>
      <c r="B455" s="241">
        <v>447</v>
      </c>
      <c r="C455" s="242" t="s">
        <v>1650</v>
      </c>
      <c r="D455" s="156">
        <f t="shared" si="266"/>
        <v>2513.6</v>
      </c>
      <c r="E455" s="161">
        <v>2221.1999999999998</v>
      </c>
      <c r="F455" s="161">
        <v>0</v>
      </c>
      <c r="G455" s="161">
        <v>0</v>
      </c>
      <c r="H455" s="161">
        <v>0</v>
      </c>
      <c r="I455" s="161">
        <v>0</v>
      </c>
      <c r="J455" s="161">
        <v>0</v>
      </c>
      <c r="K455" s="161">
        <v>292.39999999999998</v>
      </c>
      <c r="L455" s="243">
        <v>0</v>
      </c>
      <c r="M455" s="172">
        <f t="shared" si="267"/>
        <v>2513.6</v>
      </c>
      <c r="N455" s="161">
        <v>2221.1999999999998</v>
      </c>
      <c r="O455" s="161">
        <v>0</v>
      </c>
      <c r="P455" s="161">
        <v>0</v>
      </c>
      <c r="Q455" s="161">
        <v>0</v>
      </c>
      <c r="R455" s="161">
        <v>0</v>
      </c>
      <c r="S455" s="161">
        <v>0</v>
      </c>
      <c r="T455" s="161">
        <v>292.39999999999998</v>
      </c>
      <c r="U455" s="243">
        <v>0</v>
      </c>
      <c r="V455" s="172">
        <f t="shared" si="268"/>
        <v>2410.4454000000001</v>
      </c>
      <c r="W455" s="161">
        <v>2118.3773000000001</v>
      </c>
      <c r="X455" s="161">
        <v>0</v>
      </c>
      <c r="Y455" s="161">
        <v>0</v>
      </c>
      <c r="Z455" s="161">
        <v>0</v>
      </c>
      <c r="AA455" s="161">
        <v>0</v>
      </c>
      <c r="AB455" s="161">
        <v>0</v>
      </c>
      <c r="AC455" s="161">
        <v>292.06810000000002</v>
      </c>
      <c r="AD455" s="243">
        <v>0</v>
      </c>
      <c r="AE455" s="156">
        <f t="shared" si="258"/>
        <v>-103.15459999999985</v>
      </c>
      <c r="AF455" s="161">
        <f t="shared" si="258"/>
        <v>-102.82269999999971</v>
      </c>
      <c r="AG455" s="161">
        <f t="shared" si="258"/>
        <v>0</v>
      </c>
      <c r="AH455" s="161">
        <f t="shared" si="258"/>
        <v>0</v>
      </c>
      <c r="AI455" s="161">
        <f t="shared" si="258"/>
        <v>0</v>
      </c>
      <c r="AJ455" s="161">
        <f t="shared" si="258"/>
        <v>0</v>
      </c>
      <c r="AK455" s="161">
        <f t="shared" si="258"/>
        <v>0</v>
      </c>
      <c r="AL455" s="161">
        <f t="shared" si="258"/>
        <v>-0.33189999999996189</v>
      </c>
      <c r="AM455" s="162">
        <f t="shared" si="258"/>
        <v>0</v>
      </c>
      <c r="AN455" s="156">
        <f t="shared" si="259"/>
        <v>95.896140992998085</v>
      </c>
      <c r="AO455" s="161">
        <f t="shared" si="259"/>
        <v>95.370849090581672</v>
      </c>
      <c r="AP455" s="161">
        <f t="shared" si="259"/>
        <v>0</v>
      </c>
      <c r="AQ455" s="161">
        <f t="shared" si="259"/>
        <v>0</v>
      </c>
      <c r="AR455" s="161">
        <f t="shared" si="259"/>
        <v>0</v>
      </c>
      <c r="AS455" s="161">
        <f t="shared" si="259"/>
        <v>0</v>
      </c>
      <c r="AT455" s="161">
        <f t="shared" si="259"/>
        <v>0</v>
      </c>
      <c r="AU455" s="161">
        <f t="shared" si="259"/>
        <v>99.886491108071155</v>
      </c>
      <c r="AV455" s="162">
        <f t="shared" si="259"/>
        <v>0</v>
      </c>
      <c r="AW455" s="165"/>
      <c r="AX455" s="245"/>
      <c r="AY455" s="246"/>
    </row>
    <row r="456" spans="1:51" ht="12.75" customHeight="1" x14ac:dyDescent="0.25">
      <c r="A456" s="171">
        <v>1411</v>
      </c>
      <c r="B456" s="241">
        <v>448</v>
      </c>
      <c r="C456" s="242" t="s">
        <v>1651</v>
      </c>
      <c r="D456" s="156">
        <f t="shared" si="266"/>
        <v>1047.3</v>
      </c>
      <c r="E456" s="161">
        <v>851.9</v>
      </c>
      <c r="F456" s="161">
        <v>0</v>
      </c>
      <c r="G456" s="161">
        <v>0</v>
      </c>
      <c r="H456" s="161">
        <v>0</v>
      </c>
      <c r="I456" s="161">
        <v>0</v>
      </c>
      <c r="J456" s="161">
        <v>100</v>
      </c>
      <c r="K456" s="161">
        <v>95.4</v>
      </c>
      <c r="L456" s="243">
        <v>0</v>
      </c>
      <c r="M456" s="172">
        <f t="shared" si="267"/>
        <v>1047.3</v>
      </c>
      <c r="N456" s="161">
        <v>851.9</v>
      </c>
      <c r="O456" s="161">
        <v>0</v>
      </c>
      <c r="P456" s="161">
        <v>0</v>
      </c>
      <c r="Q456" s="161">
        <v>0</v>
      </c>
      <c r="R456" s="161">
        <v>0</v>
      </c>
      <c r="S456" s="161">
        <v>100</v>
      </c>
      <c r="T456" s="161">
        <v>95.4</v>
      </c>
      <c r="U456" s="243">
        <v>0</v>
      </c>
      <c r="V456" s="172">
        <f t="shared" si="268"/>
        <v>1037.6401000000001</v>
      </c>
      <c r="W456" s="161">
        <v>842.56619999999998</v>
      </c>
      <c r="X456" s="161">
        <v>0</v>
      </c>
      <c r="Y456" s="161">
        <v>0</v>
      </c>
      <c r="Z456" s="161">
        <v>0</v>
      </c>
      <c r="AA456" s="161">
        <v>0</v>
      </c>
      <c r="AB456" s="161">
        <v>99.673900000000003</v>
      </c>
      <c r="AC456" s="161">
        <v>95.4</v>
      </c>
      <c r="AD456" s="243">
        <v>0</v>
      </c>
      <c r="AE456" s="156">
        <f t="shared" si="258"/>
        <v>-9.6598999999998796</v>
      </c>
      <c r="AF456" s="161">
        <f t="shared" si="258"/>
        <v>-9.3337999999999965</v>
      </c>
      <c r="AG456" s="161">
        <f t="shared" si="258"/>
        <v>0</v>
      </c>
      <c r="AH456" s="161">
        <f t="shared" si="258"/>
        <v>0</v>
      </c>
      <c r="AI456" s="161">
        <f t="shared" si="258"/>
        <v>0</v>
      </c>
      <c r="AJ456" s="161">
        <f t="shared" si="258"/>
        <v>0</v>
      </c>
      <c r="AK456" s="161">
        <f t="shared" si="258"/>
        <v>-0.32609999999999673</v>
      </c>
      <c r="AL456" s="161">
        <f t="shared" si="258"/>
        <v>0</v>
      </c>
      <c r="AM456" s="162">
        <f t="shared" si="258"/>
        <v>0</v>
      </c>
      <c r="AN456" s="156">
        <f t="shared" si="259"/>
        <v>99.077637735128434</v>
      </c>
      <c r="AO456" s="161">
        <f t="shared" si="259"/>
        <v>98.904354971240764</v>
      </c>
      <c r="AP456" s="161">
        <f t="shared" si="259"/>
        <v>0</v>
      </c>
      <c r="AQ456" s="161">
        <f t="shared" si="259"/>
        <v>0</v>
      </c>
      <c r="AR456" s="161">
        <f t="shared" si="259"/>
        <v>0</v>
      </c>
      <c r="AS456" s="161">
        <f t="shared" si="259"/>
        <v>0</v>
      </c>
      <c r="AT456" s="161">
        <f t="shared" si="259"/>
        <v>99.673900000000003</v>
      </c>
      <c r="AU456" s="161">
        <f t="shared" si="259"/>
        <v>100</v>
      </c>
      <c r="AV456" s="162">
        <f t="shared" si="259"/>
        <v>0</v>
      </c>
      <c r="AW456" s="165"/>
      <c r="AX456" s="245"/>
      <c r="AY456" s="246"/>
    </row>
    <row r="457" spans="1:51" ht="12.75" customHeight="1" x14ac:dyDescent="0.25">
      <c r="A457" s="171">
        <v>1412</v>
      </c>
      <c r="B457" s="241">
        <v>449</v>
      </c>
      <c r="C457" s="242" t="s">
        <v>1652</v>
      </c>
      <c r="D457" s="156">
        <f t="shared" si="266"/>
        <v>1367.3</v>
      </c>
      <c r="E457" s="161">
        <v>1114.2</v>
      </c>
      <c r="F457" s="161">
        <v>0</v>
      </c>
      <c r="G457" s="161">
        <v>0</v>
      </c>
      <c r="H457" s="161">
        <v>0</v>
      </c>
      <c r="I457" s="161">
        <v>0</v>
      </c>
      <c r="J457" s="161">
        <v>100</v>
      </c>
      <c r="K457" s="161">
        <v>153.1</v>
      </c>
      <c r="L457" s="243">
        <v>0</v>
      </c>
      <c r="M457" s="172">
        <f t="shared" si="267"/>
        <v>1367.3</v>
      </c>
      <c r="N457" s="161">
        <v>1114.2</v>
      </c>
      <c r="O457" s="161">
        <v>0</v>
      </c>
      <c r="P457" s="161">
        <v>0</v>
      </c>
      <c r="Q457" s="161">
        <v>0</v>
      </c>
      <c r="R457" s="161">
        <v>0</v>
      </c>
      <c r="S457" s="161">
        <v>100</v>
      </c>
      <c r="T457" s="161">
        <v>153.1</v>
      </c>
      <c r="U457" s="243">
        <v>0</v>
      </c>
      <c r="V457" s="172">
        <f t="shared" si="268"/>
        <v>1293.4497000000001</v>
      </c>
      <c r="W457" s="161">
        <v>1040.462</v>
      </c>
      <c r="X457" s="161">
        <v>0</v>
      </c>
      <c r="Y457" s="161">
        <v>0</v>
      </c>
      <c r="Z457" s="161">
        <v>0</v>
      </c>
      <c r="AA457" s="161">
        <v>0</v>
      </c>
      <c r="AB457" s="161">
        <v>99.893600000000006</v>
      </c>
      <c r="AC457" s="161">
        <v>153.0941</v>
      </c>
      <c r="AD457" s="243">
        <v>0</v>
      </c>
      <c r="AE457" s="156">
        <f t="shared" si="258"/>
        <v>-73.850299999999834</v>
      </c>
      <c r="AF457" s="161">
        <f t="shared" si="258"/>
        <v>-73.738000000000056</v>
      </c>
      <c r="AG457" s="161">
        <f t="shared" si="258"/>
        <v>0</v>
      </c>
      <c r="AH457" s="161">
        <f t="shared" ref="AH457:AM493" si="269">Y457-P457</f>
        <v>0</v>
      </c>
      <c r="AI457" s="161">
        <f t="shared" si="269"/>
        <v>0</v>
      </c>
      <c r="AJ457" s="161">
        <f t="shared" si="269"/>
        <v>0</v>
      </c>
      <c r="AK457" s="161">
        <f t="shared" si="269"/>
        <v>-0.10639999999999361</v>
      </c>
      <c r="AL457" s="161">
        <f t="shared" si="269"/>
        <v>-5.8999999999969077E-3</v>
      </c>
      <c r="AM457" s="162">
        <f t="shared" si="269"/>
        <v>0</v>
      </c>
      <c r="AN457" s="156">
        <f t="shared" si="259"/>
        <v>94.5988224968917</v>
      </c>
      <c r="AO457" s="161">
        <f t="shared" si="259"/>
        <v>93.38197810087955</v>
      </c>
      <c r="AP457" s="161">
        <f t="shared" si="259"/>
        <v>0</v>
      </c>
      <c r="AQ457" s="161">
        <f t="shared" ref="AQ457:AV493" si="270">IF(P457=0,0,Y457/P457*100)</f>
        <v>0</v>
      </c>
      <c r="AR457" s="161">
        <f t="shared" si="270"/>
        <v>0</v>
      </c>
      <c r="AS457" s="161">
        <f t="shared" si="270"/>
        <v>0</v>
      </c>
      <c r="AT457" s="161">
        <f t="shared" si="270"/>
        <v>99.893600000000006</v>
      </c>
      <c r="AU457" s="161">
        <f t="shared" si="270"/>
        <v>99.996146309601571</v>
      </c>
      <c r="AV457" s="162">
        <f t="shared" si="270"/>
        <v>0</v>
      </c>
      <c r="AW457" s="165"/>
      <c r="AX457" s="245"/>
      <c r="AY457" s="246"/>
    </row>
    <row r="458" spans="1:51" ht="12.75" customHeight="1" x14ac:dyDescent="0.25">
      <c r="A458" s="171">
        <v>1413</v>
      </c>
      <c r="B458" s="241">
        <v>450</v>
      </c>
      <c r="C458" s="242" t="s">
        <v>1653</v>
      </c>
      <c r="D458" s="156">
        <f t="shared" si="266"/>
        <v>3360.5</v>
      </c>
      <c r="E458" s="161">
        <v>1889.2</v>
      </c>
      <c r="F458" s="161">
        <v>0</v>
      </c>
      <c r="G458" s="161">
        <v>0</v>
      </c>
      <c r="H458" s="161">
        <v>0</v>
      </c>
      <c r="I458" s="161">
        <v>0</v>
      </c>
      <c r="J458" s="161">
        <v>1076.5</v>
      </c>
      <c r="K458" s="161">
        <v>394.8</v>
      </c>
      <c r="L458" s="243">
        <v>0</v>
      </c>
      <c r="M458" s="172">
        <f t="shared" si="267"/>
        <v>3360.5</v>
      </c>
      <c r="N458" s="161">
        <v>1889.2</v>
      </c>
      <c r="O458" s="161">
        <v>0</v>
      </c>
      <c r="P458" s="161">
        <v>0</v>
      </c>
      <c r="Q458" s="161">
        <v>0</v>
      </c>
      <c r="R458" s="161">
        <v>0</v>
      </c>
      <c r="S458" s="161">
        <v>1076.5</v>
      </c>
      <c r="T458" s="161">
        <v>394.8</v>
      </c>
      <c r="U458" s="243">
        <v>0</v>
      </c>
      <c r="V458" s="172">
        <f t="shared" si="268"/>
        <v>3126.2773000000002</v>
      </c>
      <c r="W458" s="161">
        <v>1655.0956000000001</v>
      </c>
      <c r="X458" s="161">
        <v>0</v>
      </c>
      <c r="Y458" s="161">
        <v>0</v>
      </c>
      <c r="Z458" s="161">
        <v>0</v>
      </c>
      <c r="AA458" s="161">
        <v>0</v>
      </c>
      <c r="AB458" s="161">
        <v>1076.499</v>
      </c>
      <c r="AC458" s="161">
        <v>394.68270000000001</v>
      </c>
      <c r="AD458" s="243">
        <v>0</v>
      </c>
      <c r="AE458" s="156">
        <f t="shared" ref="AE458:AG494" si="271">V458-M458</f>
        <v>-234.2226999999998</v>
      </c>
      <c r="AF458" s="161">
        <f t="shared" si="271"/>
        <v>-234.10439999999994</v>
      </c>
      <c r="AG458" s="161">
        <f t="shared" si="271"/>
        <v>0</v>
      </c>
      <c r="AH458" s="161">
        <f t="shared" si="269"/>
        <v>0</v>
      </c>
      <c r="AI458" s="161">
        <f t="shared" si="269"/>
        <v>0</v>
      </c>
      <c r="AJ458" s="161">
        <f t="shared" si="269"/>
        <v>0</v>
      </c>
      <c r="AK458" s="161">
        <f t="shared" si="269"/>
        <v>-9.9999999997635314E-4</v>
      </c>
      <c r="AL458" s="161">
        <f t="shared" si="269"/>
        <v>-0.11730000000000018</v>
      </c>
      <c r="AM458" s="162">
        <f t="shared" si="269"/>
        <v>0</v>
      </c>
      <c r="AN458" s="156">
        <f t="shared" ref="AN458:AP494" si="272">IF(M458=0,0,V458/M458*100)</f>
        <v>93.030123493527753</v>
      </c>
      <c r="AO458" s="161">
        <f t="shared" si="272"/>
        <v>87.608278636459886</v>
      </c>
      <c r="AP458" s="161">
        <f t="shared" si="272"/>
        <v>0</v>
      </c>
      <c r="AQ458" s="161">
        <f t="shared" si="270"/>
        <v>0</v>
      </c>
      <c r="AR458" s="161">
        <f t="shared" si="270"/>
        <v>0</v>
      </c>
      <c r="AS458" s="161">
        <f t="shared" si="270"/>
        <v>0</v>
      </c>
      <c r="AT458" s="161">
        <f t="shared" si="270"/>
        <v>99.999907106363224</v>
      </c>
      <c r="AU458" s="161">
        <f t="shared" si="270"/>
        <v>99.970288753799394</v>
      </c>
      <c r="AV458" s="162">
        <f t="shared" si="270"/>
        <v>0</v>
      </c>
      <c r="AW458" s="165"/>
      <c r="AX458" s="245"/>
      <c r="AY458" s="246"/>
    </row>
    <row r="459" spans="1:51" ht="12.75" customHeight="1" x14ac:dyDescent="0.25">
      <c r="A459" s="171">
        <v>1414</v>
      </c>
      <c r="B459" s="241">
        <v>451</v>
      </c>
      <c r="C459" s="242" t="s">
        <v>1654</v>
      </c>
      <c r="D459" s="156">
        <f t="shared" si="266"/>
        <v>1268.7</v>
      </c>
      <c r="E459" s="161">
        <v>1146.9000000000001</v>
      </c>
      <c r="F459" s="161">
        <v>0</v>
      </c>
      <c r="G459" s="161">
        <v>0</v>
      </c>
      <c r="H459" s="161">
        <v>0</v>
      </c>
      <c r="I459" s="161">
        <v>0</v>
      </c>
      <c r="J459" s="161">
        <v>0</v>
      </c>
      <c r="K459" s="161">
        <v>121.8</v>
      </c>
      <c r="L459" s="243">
        <v>0</v>
      </c>
      <c r="M459" s="172">
        <f t="shared" si="267"/>
        <v>1268.7</v>
      </c>
      <c r="N459" s="161">
        <v>1146.9000000000001</v>
      </c>
      <c r="O459" s="161">
        <v>0</v>
      </c>
      <c r="P459" s="161">
        <v>0</v>
      </c>
      <c r="Q459" s="161">
        <v>0</v>
      </c>
      <c r="R459" s="161">
        <v>0</v>
      </c>
      <c r="S459" s="161">
        <v>0</v>
      </c>
      <c r="T459" s="161">
        <v>121.8</v>
      </c>
      <c r="U459" s="243">
        <v>0</v>
      </c>
      <c r="V459" s="172">
        <f t="shared" si="268"/>
        <v>1268.7</v>
      </c>
      <c r="W459" s="161">
        <v>1146.9000000000001</v>
      </c>
      <c r="X459" s="161">
        <v>0</v>
      </c>
      <c r="Y459" s="161">
        <v>0</v>
      </c>
      <c r="Z459" s="161">
        <v>0</v>
      </c>
      <c r="AA459" s="161">
        <v>0</v>
      </c>
      <c r="AB459" s="161">
        <v>0</v>
      </c>
      <c r="AC459" s="161">
        <v>121.8</v>
      </c>
      <c r="AD459" s="243">
        <v>0</v>
      </c>
      <c r="AE459" s="156">
        <f t="shared" si="271"/>
        <v>0</v>
      </c>
      <c r="AF459" s="161">
        <f t="shared" si="271"/>
        <v>0</v>
      </c>
      <c r="AG459" s="161">
        <f t="shared" si="271"/>
        <v>0</v>
      </c>
      <c r="AH459" s="161">
        <f t="shared" si="269"/>
        <v>0</v>
      </c>
      <c r="AI459" s="161">
        <f t="shared" si="269"/>
        <v>0</v>
      </c>
      <c r="AJ459" s="161">
        <f t="shared" si="269"/>
        <v>0</v>
      </c>
      <c r="AK459" s="161">
        <f t="shared" si="269"/>
        <v>0</v>
      </c>
      <c r="AL459" s="161">
        <f t="shared" si="269"/>
        <v>0</v>
      </c>
      <c r="AM459" s="162">
        <f t="shared" si="269"/>
        <v>0</v>
      </c>
      <c r="AN459" s="156">
        <f t="shared" si="272"/>
        <v>100</v>
      </c>
      <c r="AO459" s="161">
        <f t="shared" si="272"/>
        <v>100</v>
      </c>
      <c r="AP459" s="161">
        <f t="shared" si="272"/>
        <v>0</v>
      </c>
      <c r="AQ459" s="161">
        <f t="shared" si="270"/>
        <v>0</v>
      </c>
      <c r="AR459" s="161">
        <f t="shared" si="270"/>
        <v>0</v>
      </c>
      <c r="AS459" s="161">
        <f t="shared" si="270"/>
        <v>0</v>
      </c>
      <c r="AT459" s="161">
        <f t="shared" si="270"/>
        <v>0</v>
      </c>
      <c r="AU459" s="161">
        <f t="shared" si="270"/>
        <v>100</v>
      </c>
      <c r="AV459" s="162">
        <f t="shared" si="270"/>
        <v>0</v>
      </c>
      <c r="AW459" s="165"/>
      <c r="AX459" s="245"/>
      <c r="AY459" s="246"/>
    </row>
    <row r="460" spans="1:51" ht="12.75" customHeight="1" x14ac:dyDescent="0.25">
      <c r="A460" s="171">
        <v>1415</v>
      </c>
      <c r="B460" s="241">
        <v>452</v>
      </c>
      <c r="C460" s="242" t="s">
        <v>1655</v>
      </c>
      <c r="D460" s="156">
        <f t="shared" si="266"/>
        <v>2141.8000000000002</v>
      </c>
      <c r="E460" s="161">
        <v>1869.2</v>
      </c>
      <c r="F460" s="161">
        <v>0</v>
      </c>
      <c r="G460" s="161">
        <v>0</v>
      </c>
      <c r="H460" s="161">
        <v>0</v>
      </c>
      <c r="I460" s="161">
        <v>0</v>
      </c>
      <c r="J460" s="161">
        <v>0</v>
      </c>
      <c r="K460" s="161">
        <v>272.60000000000002</v>
      </c>
      <c r="L460" s="243">
        <v>0</v>
      </c>
      <c r="M460" s="172">
        <f t="shared" si="267"/>
        <v>2141.8000000000002</v>
      </c>
      <c r="N460" s="161">
        <v>1869.2</v>
      </c>
      <c r="O460" s="161">
        <v>0</v>
      </c>
      <c r="P460" s="161">
        <v>0</v>
      </c>
      <c r="Q460" s="161">
        <v>0</v>
      </c>
      <c r="R460" s="161">
        <v>0</v>
      </c>
      <c r="S460" s="161">
        <v>0</v>
      </c>
      <c r="T460" s="161">
        <v>272.60000000000002</v>
      </c>
      <c r="U460" s="243">
        <v>0</v>
      </c>
      <c r="V460" s="172">
        <f t="shared" si="268"/>
        <v>2068.5151999999998</v>
      </c>
      <c r="W460" s="161">
        <v>1795.9174</v>
      </c>
      <c r="X460" s="161">
        <v>0</v>
      </c>
      <c r="Y460" s="161">
        <v>0</v>
      </c>
      <c r="Z460" s="161">
        <v>0</v>
      </c>
      <c r="AA460" s="161">
        <v>0</v>
      </c>
      <c r="AB460" s="161">
        <v>0</v>
      </c>
      <c r="AC460" s="161">
        <v>272.59780000000001</v>
      </c>
      <c r="AD460" s="243">
        <v>0</v>
      </c>
      <c r="AE460" s="156">
        <f t="shared" si="271"/>
        <v>-73.284800000000359</v>
      </c>
      <c r="AF460" s="161">
        <f t="shared" si="271"/>
        <v>-73.282600000000002</v>
      </c>
      <c r="AG460" s="161">
        <f t="shared" si="271"/>
        <v>0</v>
      </c>
      <c r="AH460" s="161">
        <f t="shared" si="269"/>
        <v>0</v>
      </c>
      <c r="AI460" s="161">
        <f t="shared" si="269"/>
        <v>0</v>
      </c>
      <c r="AJ460" s="161">
        <f t="shared" si="269"/>
        <v>0</v>
      </c>
      <c r="AK460" s="161">
        <f t="shared" si="269"/>
        <v>0</v>
      </c>
      <c r="AL460" s="161">
        <f t="shared" si="269"/>
        <v>-2.200000000016189E-3</v>
      </c>
      <c r="AM460" s="162">
        <f t="shared" si="269"/>
        <v>0</v>
      </c>
      <c r="AN460" s="156">
        <f t="shared" si="272"/>
        <v>96.578354654963093</v>
      </c>
      <c r="AO460" s="161">
        <f t="shared" si="272"/>
        <v>96.079467151722667</v>
      </c>
      <c r="AP460" s="161">
        <f t="shared" si="272"/>
        <v>0</v>
      </c>
      <c r="AQ460" s="161">
        <f t="shared" si="270"/>
        <v>0</v>
      </c>
      <c r="AR460" s="161">
        <f t="shared" si="270"/>
        <v>0</v>
      </c>
      <c r="AS460" s="161">
        <f t="shared" si="270"/>
        <v>0</v>
      </c>
      <c r="AT460" s="161">
        <f t="shared" si="270"/>
        <v>0</v>
      </c>
      <c r="AU460" s="161">
        <f t="shared" si="270"/>
        <v>99.999192956713117</v>
      </c>
      <c r="AV460" s="162">
        <f t="shared" si="270"/>
        <v>0</v>
      </c>
      <c r="AW460" s="165"/>
      <c r="AX460" s="245"/>
      <c r="AY460" s="246"/>
    </row>
    <row r="461" spans="1:51" ht="12.75" customHeight="1" x14ac:dyDescent="0.25">
      <c r="A461" s="171">
        <v>1416</v>
      </c>
      <c r="B461" s="241">
        <v>453</v>
      </c>
      <c r="C461" s="242" t="s">
        <v>1656</v>
      </c>
      <c r="D461" s="156">
        <f t="shared" si="266"/>
        <v>3448</v>
      </c>
      <c r="E461" s="161">
        <v>2976.5</v>
      </c>
      <c r="F461" s="161">
        <v>0</v>
      </c>
      <c r="G461" s="161">
        <v>0</v>
      </c>
      <c r="H461" s="161">
        <v>0</v>
      </c>
      <c r="I461" s="161">
        <v>0</v>
      </c>
      <c r="J461" s="161">
        <v>0</v>
      </c>
      <c r="K461" s="161">
        <v>471.5</v>
      </c>
      <c r="L461" s="243">
        <v>0</v>
      </c>
      <c r="M461" s="172">
        <f t="shared" si="267"/>
        <v>3448</v>
      </c>
      <c r="N461" s="161">
        <v>2976.5</v>
      </c>
      <c r="O461" s="161">
        <v>0</v>
      </c>
      <c r="P461" s="161">
        <v>0</v>
      </c>
      <c r="Q461" s="161">
        <v>0</v>
      </c>
      <c r="R461" s="161">
        <v>0</v>
      </c>
      <c r="S461" s="161">
        <v>0</v>
      </c>
      <c r="T461" s="161">
        <v>471.5</v>
      </c>
      <c r="U461" s="243">
        <v>0</v>
      </c>
      <c r="V461" s="172">
        <f t="shared" si="268"/>
        <v>3439.5826000000002</v>
      </c>
      <c r="W461" s="161">
        <v>2968.0826000000002</v>
      </c>
      <c r="X461" s="161">
        <v>0</v>
      </c>
      <c r="Y461" s="161">
        <v>0</v>
      </c>
      <c r="Z461" s="161">
        <v>0</v>
      </c>
      <c r="AA461" s="161">
        <v>0</v>
      </c>
      <c r="AB461" s="161">
        <v>0</v>
      </c>
      <c r="AC461" s="161">
        <v>471.5</v>
      </c>
      <c r="AD461" s="243">
        <v>0</v>
      </c>
      <c r="AE461" s="156">
        <f t="shared" si="271"/>
        <v>-8.4173999999998159</v>
      </c>
      <c r="AF461" s="161">
        <f t="shared" si="271"/>
        <v>-8.4173999999998159</v>
      </c>
      <c r="AG461" s="161">
        <f t="shared" si="271"/>
        <v>0</v>
      </c>
      <c r="AH461" s="161">
        <f t="shared" si="269"/>
        <v>0</v>
      </c>
      <c r="AI461" s="161">
        <f t="shared" si="269"/>
        <v>0</v>
      </c>
      <c r="AJ461" s="161">
        <f t="shared" si="269"/>
        <v>0</v>
      </c>
      <c r="AK461" s="161">
        <f t="shared" si="269"/>
        <v>0</v>
      </c>
      <c r="AL461" s="161">
        <f t="shared" si="269"/>
        <v>0</v>
      </c>
      <c r="AM461" s="162">
        <f t="shared" si="269"/>
        <v>0</v>
      </c>
      <c r="AN461" s="156">
        <f t="shared" si="272"/>
        <v>99.755875870069616</v>
      </c>
      <c r="AO461" s="161">
        <f t="shared" si="272"/>
        <v>99.717204770703844</v>
      </c>
      <c r="AP461" s="161">
        <f t="shared" si="272"/>
        <v>0</v>
      </c>
      <c r="AQ461" s="161">
        <f t="shared" si="270"/>
        <v>0</v>
      </c>
      <c r="AR461" s="161">
        <f t="shared" si="270"/>
        <v>0</v>
      </c>
      <c r="AS461" s="161">
        <f t="shared" si="270"/>
        <v>0</v>
      </c>
      <c r="AT461" s="161">
        <f t="shared" si="270"/>
        <v>0</v>
      </c>
      <c r="AU461" s="161">
        <f t="shared" si="270"/>
        <v>100</v>
      </c>
      <c r="AV461" s="162">
        <f t="shared" si="270"/>
        <v>0</v>
      </c>
      <c r="AW461" s="165"/>
      <c r="AX461" s="245"/>
      <c r="AY461" s="246"/>
    </row>
    <row r="462" spans="1:51" ht="12.75" customHeight="1" x14ac:dyDescent="0.25">
      <c r="A462" s="171">
        <v>1417</v>
      </c>
      <c r="B462" s="241">
        <v>454</v>
      </c>
      <c r="C462" s="242" t="s">
        <v>1657</v>
      </c>
      <c r="D462" s="156">
        <f t="shared" si="266"/>
        <v>1898.1</v>
      </c>
      <c r="E462" s="161">
        <v>1672.1</v>
      </c>
      <c r="F462" s="161">
        <v>0</v>
      </c>
      <c r="G462" s="161">
        <v>0</v>
      </c>
      <c r="H462" s="161">
        <v>0</v>
      </c>
      <c r="I462" s="161">
        <v>0</v>
      </c>
      <c r="J462" s="161">
        <v>0</v>
      </c>
      <c r="K462" s="161">
        <v>226</v>
      </c>
      <c r="L462" s="243">
        <v>0</v>
      </c>
      <c r="M462" s="172">
        <f t="shared" si="267"/>
        <v>1898.1</v>
      </c>
      <c r="N462" s="161">
        <v>1672.1</v>
      </c>
      <c r="O462" s="161">
        <v>0</v>
      </c>
      <c r="P462" s="161">
        <v>0</v>
      </c>
      <c r="Q462" s="161">
        <v>0</v>
      </c>
      <c r="R462" s="161">
        <v>0</v>
      </c>
      <c r="S462" s="161">
        <v>0</v>
      </c>
      <c r="T462" s="161">
        <v>226</v>
      </c>
      <c r="U462" s="243">
        <v>0</v>
      </c>
      <c r="V462" s="172">
        <f t="shared" si="268"/>
        <v>1704.5594000000001</v>
      </c>
      <c r="W462" s="161">
        <v>1478.5594000000001</v>
      </c>
      <c r="X462" s="161">
        <v>0</v>
      </c>
      <c r="Y462" s="161">
        <v>0</v>
      </c>
      <c r="Z462" s="161">
        <v>0</v>
      </c>
      <c r="AA462" s="161">
        <v>0</v>
      </c>
      <c r="AB462" s="161">
        <v>0</v>
      </c>
      <c r="AC462" s="161">
        <v>226</v>
      </c>
      <c r="AD462" s="243">
        <v>0</v>
      </c>
      <c r="AE462" s="156">
        <f t="shared" si="271"/>
        <v>-193.54059999999981</v>
      </c>
      <c r="AF462" s="161">
        <f t="shared" si="271"/>
        <v>-193.54059999999981</v>
      </c>
      <c r="AG462" s="161">
        <f t="shared" si="271"/>
        <v>0</v>
      </c>
      <c r="AH462" s="161">
        <f t="shared" si="269"/>
        <v>0</v>
      </c>
      <c r="AI462" s="161">
        <f t="shared" si="269"/>
        <v>0</v>
      </c>
      <c r="AJ462" s="161">
        <f t="shared" si="269"/>
        <v>0</v>
      </c>
      <c r="AK462" s="161">
        <f t="shared" si="269"/>
        <v>0</v>
      </c>
      <c r="AL462" s="161">
        <f t="shared" si="269"/>
        <v>0</v>
      </c>
      <c r="AM462" s="162">
        <f t="shared" si="269"/>
        <v>0</v>
      </c>
      <c r="AN462" s="156">
        <f t="shared" si="272"/>
        <v>89.803456087666618</v>
      </c>
      <c r="AO462" s="161">
        <f t="shared" si="272"/>
        <v>88.425297530052035</v>
      </c>
      <c r="AP462" s="161">
        <f t="shared" si="272"/>
        <v>0</v>
      </c>
      <c r="AQ462" s="161">
        <f t="shared" si="270"/>
        <v>0</v>
      </c>
      <c r="AR462" s="161">
        <f t="shared" si="270"/>
        <v>0</v>
      </c>
      <c r="AS462" s="161">
        <f t="shared" si="270"/>
        <v>0</v>
      </c>
      <c r="AT462" s="161">
        <f t="shared" si="270"/>
        <v>0</v>
      </c>
      <c r="AU462" s="161">
        <f t="shared" si="270"/>
        <v>100</v>
      </c>
      <c r="AV462" s="162">
        <f t="shared" si="270"/>
        <v>0</v>
      </c>
      <c r="AW462" s="165"/>
      <c r="AX462" s="245"/>
      <c r="AY462" s="246"/>
    </row>
    <row r="463" spans="1:51" ht="12.75" customHeight="1" x14ac:dyDescent="0.25">
      <c r="A463" s="171">
        <v>1418</v>
      </c>
      <c r="B463" s="241">
        <v>455</v>
      </c>
      <c r="C463" s="242" t="s">
        <v>1658</v>
      </c>
      <c r="D463" s="156">
        <f t="shared" si="266"/>
        <v>4706.5999999999995</v>
      </c>
      <c r="E463" s="161">
        <v>4184.8999999999996</v>
      </c>
      <c r="F463" s="161">
        <v>0</v>
      </c>
      <c r="G463" s="161">
        <v>0</v>
      </c>
      <c r="H463" s="161">
        <v>0</v>
      </c>
      <c r="I463" s="161">
        <v>0</v>
      </c>
      <c r="J463" s="161">
        <v>0</v>
      </c>
      <c r="K463" s="161">
        <v>521.70000000000005</v>
      </c>
      <c r="L463" s="243">
        <v>0</v>
      </c>
      <c r="M463" s="172">
        <f t="shared" si="267"/>
        <v>4706.5999999999995</v>
      </c>
      <c r="N463" s="161">
        <v>4184.8999999999996</v>
      </c>
      <c r="O463" s="161">
        <v>0</v>
      </c>
      <c r="P463" s="161">
        <v>0</v>
      </c>
      <c r="Q463" s="161">
        <v>0</v>
      </c>
      <c r="R463" s="161">
        <v>0</v>
      </c>
      <c r="S463" s="161">
        <v>0</v>
      </c>
      <c r="T463" s="161">
        <v>521.70000000000005</v>
      </c>
      <c r="U463" s="243">
        <v>0</v>
      </c>
      <c r="V463" s="172">
        <f t="shared" si="268"/>
        <v>4014.5474000000004</v>
      </c>
      <c r="W463" s="161">
        <v>3492.8474000000001</v>
      </c>
      <c r="X463" s="161">
        <v>0</v>
      </c>
      <c r="Y463" s="161">
        <v>0</v>
      </c>
      <c r="Z463" s="161">
        <v>0</v>
      </c>
      <c r="AA463" s="161">
        <v>0</v>
      </c>
      <c r="AB463" s="161">
        <v>0</v>
      </c>
      <c r="AC463" s="161">
        <v>521.70000000000005</v>
      </c>
      <c r="AD463" s="243">
        <v>0</v>
      </c>
      <c r="AE463" s="156">
        <f t="shared" si="271"/>
        <v>-692.05259999999907</v>
      </c>
      <c r="AF463" s="161">
        <f t="shared" si="271"/>
        <v>-692.05259999999953</v>
      </c>
      <c r="AG463" s="161">
        <f t="shared" si="271"/>
        <v>0</v>
      </c>
      <c r="AH463" s="161">
        <f t="shared" si="269"/>
        <v>0</v>
      </c>
      <c r="AI463" s="161">
        <f t="shared" si="269"/>
        <v>0</v>
      </c>
      <c r="AJ463" s="161">
        <f t="shared" si="269"/>
        <v>0</v>
      </c>
      <c r="AK463" s="161">
        <f t="shared" si="269"/>
        <v>0</v>
      </c>
      <c r="AL463" s="161">
        <f t="shared" si="269"/>
        <v>0</v>
      </c>
      <c r="AM463" s="162">
        <f t="shared" si="269"/>
        <v>0</v>
      </c>
      <c r="AN463" s="156">
        <f t="shared" si="272"/>
        <v>85.296124590999895</v>
      </c>
      <c r="AO463" s="161">
        <f t="shared" si="272"/>
        <v>83.463103061005057</v>
      </c>
      <c r="AP463" s="161">
        <f t="shared" si="272"/>
        <v>0</v>
      </c>
      <c r="AQ463" s="161">
        <f t="shared" si="270"/>
        <v>0</v>
      </c>
      <c r="AR463" s="161">
        <f t="shared" si="270"/>
        <v>0</v>
      </c>
      <c r="AS463" s="161">
        <f t="shared" si="270"/>
        <v>0</v>
      </c>
      <c r="AT463" s="161">
        <f t="shared" si="270"/>
        <v>0</v>
      </c>
      <c r="AU463" s="161">
        <f t="shared" si="270"/>
        <v>100</v>
      </c>
      <c r="AV463" s="162">
        <f t="shared" si="270"/>
        <v>0</v>
      </c>
      <c r="AW463" s="165"/>
      <c r="AX463" s="245"/>
      <c r="AY463" s="246"/>
    </row>
    <row r="464" spans="1:51" ht="12.75" customHeight="1" x14ac:dyDescent="0.25">
      <c r="A464" s="171">
        <v>1419</v>
      </c>
      <c r="B464" s="241">
        <v>456</v>
      </c>
      <c r="C464" s="242" t="s">
        <v>1659</v>
      </c>
      <c r="D464" s="156">
        <f t="shared" si="266"/>
        <v>3895.9</v>
      </c>
      <c r="E464" s="161">
        <v>3154.1</v>
      </c>
      <c r="F464" s="161">
        <v>0</v>
      </c>
      <c r="G464" s="161">
        <v>0</v>
      </c>
      <c r="H464" s="161">
        <v>0</v>
      </c>
      <c r="I464" s="161">
        <v>0</v>
      </c>
      <c r="J464" s="161">
        <v>344</v>
      </c>
      <c r="K464" s="161">
        <v>397.8</v>
      </c>
      <c r="L464" s="243">
        <v>0</v>
      </c>
      <c r="M464" s="172">
        <f t="shared" si="267"/>
        <v>3895.9</v>
      </c>
      <c r="N464" s="161">
        <v>3154.1</v>
      </c>
      <c r="O464" s="161">
        <v>0</v>
      </c>
      <c r="P464" s="161">
        <v>0</v>
      </c>
      <c r="Q464" s="161">
        <v>0</v>
      </c>
      <c r="R464" s="161">
        <v>0</v>
      </c>
      <c r="S464" s="161">
        <v>344</v>
      </c>
      <c r="T464" s="161">
        <v>397.8</v>
      </c>
      <c r="U464" s="243">
        <v>0</v>
      </c>
      <c r="V464" s="172">
        <f t="shared" si="268"/>
        <v>3629.8094000000001</v>
      </c>
      <c r="W464" s="161">
        <v>2888.0093999999999</v>
      </c>
      <c r="X464" s="161">
        <v>0</v>
      </c>
      <c r="Y464" s="161">
        <v>0</v>
      </c>
      <c r="Z464" s="161">
        <v>0</v>
      </c>
      <c r="AA464" s="161">
        <v>0</v>
      </c>
      <c r="AB464" s="161">
        <v>344</v>
      </c>
      <c r="AC464" s="161">
        <v>397.8</v>
      </c>
      <c r="AD464" s="243">
        <v>0</v>
      </c>
      <c r="AE464" s="156">
        <f t="shared" si="271"/>
        <v>-266.09059999999999</v>
      </c>
      <c r="AF464" s="161">
        <f t="shared" si="271"/>
        <v>-266.09059999999999</v>
      </c>
      <c r="AG464" s="161">
        <f t="shared" si="271"/>
        <v>0</v>
      </c>
      <c r="AH464" s="161">
        <f t="shared" si="269"/>
        <v>0</v>
      </c>
      <c r="AI464" s="161">
        <f t="shared" si="269"/>
        <v>0</v>
      </c>
      <c r="AJ464" s="161">
        <f t="shared" si="269"/>
        <v>0</v>
      </c>
      <c r="AK464" s="161">
        <f t="shared" si="269"/>
        <v>0</v>
      </c>
      <c r="AL464" s="161">
        <f t="shared" si="269"/>
        <v>0</v>
      </c>
      <c r="AM464" s="162">
        <f t="shared" si="269"/>
        <v>0</v>
      </c>
      <c r="AN464" s="156">
        <f t="shared" si="272"/>
        <v>93.169983829153722</v>
      </c>
      <c r="AO464" s="161">
        <f t="shared" si="272"/>
        <v>91.563659998097719</v>
      </c>
      <c r="AP464" s="161">
        <f t="shared" si="272"/>
        <v>0</v>
      </c>
      <c r="AQ464" s="161">
        <f t="shared" si="270"/>
        <v>0</v>
      </c>
      <c r="AR464" s="161">
        <f t="shared" si="270"/>
        <v>0</v>
      </c>
      <c r="AS464" s="161">
        <f t="shared" si="270"/>
        <v>0</v>
      </c>
      <c r="AT464" s="161">
        <f t="shared" si="270"/>
        <v>100</v>
      </c>
      <c r="AU464" s="161">
        <f t="shared" si="270"/>
        <v>100</v>
      </c>
      <c r="AV464" s="162">
        <f t="shared" si="270"/>
        <v>0</v>
      </c>
      <c r="AW464" s="165"/>
      <c r="AX464" s="245"/>
      <c r="AY464" s="246"/>
    </row>
    <row r="465" spans="1:51" ht="12.75" customHeight="1" x14ac:dyDescent="0.25">
      <c r="A465" s="171">
        <v>1420</v>
      </c>
      <c r="B465" s="241">
        <v>457</v>
      </c>
      <c r="C465" s="242" t="s">
        <v>1660</v>
      </c>
      <c r="D465" s="156">
        <f t="shared" si="266"/>
        <v>1515.6000000000001</v>
      </c>
      <c r="E465" s="161">
        <v>1338.9</v>
      </c>
      <c r="F465" s="161">
        <v>0</v>
      </c>
      <c r="G465" s="161">
        <v>0</v>
      </c>
      <c r="H465" s="161">
        <v>0</v>
      </c>
      <c r="I465" s="161">
        <v>0</v>
      </c>
      <c r="J465" s="161">
        <v>0</v>
      </c>
      <c r="K465" s="161">
        <v>176.7</v>
      </c>
      <c r="L465" s="243">
        <v>0</v>
      </c>
      <c r="M465" s="172">
        <f t="shared" si="267"/>
        <v>1515.6000000000001</v>
      </c>
      <c r="N465" s="161">
        <v>1338.9</v>
      </c>
      <c r="O465" s="161">
        <v>0</v>
      </c>
      <c r="P465" s="161">
        <v>0</v>
      </c>
      <c r="Q465" s="161">
        <v>0</v>
      </c>
      <c r="R465" s="161">
        <v>0</v>
      </c>
      <c r="S465" s="161">
        <v>0</v>
      </c>
      <c r="T465" s="161">
        <v>176.7</v>
      </c>
      <c r="U465" s="243">
        <v>0</v>
      </c>
      <c r="V465" s="172">
        <f t="shared" si="268"/>
        <v>1515.6000000000001</v>
      </c>
      <c r="W465" s="161">
        <v>1338.9</v>
      </c>
      <c r="X465" s="161">
        <v>0</v>
      </c>
      <c r="Y465" s="161">
        <v>0</v>
      </c>
      <c r="Z465" s="161">
        <v>0</v>
      </c>
      <c r="AA465" s="161">
        <v>0</v>
      </c>
      <c r="AB465" s="161">
        <v>0</v>
      </c>
      <c r="AC465" s="161">
        <v>176.7</v>
      </c>
      <c r="AD465" s="243">
        <v>0</v>
      </c>
      <c r="AE465" s="156">
        <f t="shared" si="271"/>
        <v>0</v>
      </c>
      <c r="AF465" s="161">
        <f t="shared" si="271"/>
        <v>0</v>
      </c>
      <c r="AG465" s="161">
        <f t="shared" si="271"/>
        <v>0</v>
      </c>
      <c r="AH465" s="161">
        <f t="shared" si="269"/>
        <v>0</v>
      </c>
      <c r="AI465" s="161">
        <f t="shared" si="269"/>
        <v>0</v>
      </c>
      <c r="AJ465" s="161">
        <f t="shared" si="269"/>
        <v>0</v>
      </c>
      <c r="AK465" s="161">
        <f t="shared" si="269"/>
        <v>0</v>
      </c>
      <c r="AL465" s="161">
        <f t="shared" si="269"/>
        <v>0</v>
      </c>
      <c r="AM465" s="162">
        <f t="shared" si="269"/>
        <v>0</v>
      </c>
      <c r="AN465" s="156">
        <f t="shared" si="272"/>
        <v>100</v>
      </c>
      <c r="AO465" s="161">
        <f t="shared" si="272"/>
        <v>100</v>
      </c>
      <c r="AP465" s="161">
        <f t="shared" si="272"/>
        <v>0</v>
      </c>
      <c r="AQ465" s="161">
        <f t="shared" si="270"/>
        <v>0</v>
      </c>
      <c r="AR465" s="161">
        <f t="shared" si="270"/>
        <v>0</v>
      </c>
      <c r="AS465" s="161">
        <f t="shared" si="270"/>
        <v>0</v>
      </c>
      <c r="AT465" s="161">
        <f t="shared" si="270"/>
        <v>0</v>
      </c>
      <c r="AU465" s="161">
        <f t="shared" si="270"/>
        <v>100</v>
      </c>
      <c r="AV465" s="162">
        <f t="shared" si="270"/>
        <v>0</v>
      </c>
      <c r="AW465" s="165"/>
      <c r="AX465" s="245"/>
      <c r="AY465" s="246"/>
    </row>
    <row r="466" spans="1:51" ht="12.75" customHeight="1" x14ac:dyDescent="0.25">
      <c r="A466" s="158"/>
      <c r="B466" s="241">
        <v>458</v>
      </c>
      <c r="C466" s="242"/>
      <c r="D466" s="160"/>
      <c r="E466" s="161"/>
      <c r="F466" s="161"/>
      <c r="G466" s="161"/>
      <c r="H466" s="161"/>
      <c r="I466" s="161"/>
      <c r="J466" s="161"/>
      <c r="K466" s="161"/>
      <c r="L466" s="243">
        <v>0</v>
      </c>
      <c r="M466" s="244"/>
      <c r="N466" s="161">
        <v>0</v>
      </c>
      <c r="O466" s="161"/>
      <c r="P466" s="161">
        <v>0</v>
      </c>
      <c r="Q466" s="161"/>
      <c r="R466" s="161"/>
      <c r="S466" s="161"/>
      <c r="T466" s="161"/>
      <c r="U466" s="243">
        <v>0</v>
      </c>
      <c r="V466" s="244"/>
      <c r="W466" s="161">
        <v>0</v>
      </c>
      <c r="X466" s="161"/>
      <c r="Y466" s="161">
        <v>0</v>
      </c>
      <c r="Z466" s="161"/>
      <c r="AA466" s="161"/>
      <c r="AB466" s="161"/>
      <c r="AC466" s="161"/>
      <c r="AD466" s="243"/>
      <c r="AE466" s="160"/>
      <c r="AF466" s="161"/>
      <c r="AG466" s="161"/>
      <c r="AH466" s="161"/>
      <c r="AI466" s="161"/>
      <c r="AJ466" s="161"/>
      <c r="AK466" s="161"/>
      <c r="AL466" s="161"/>
      <c r="AM466" s="162"/>
      <c r="AN466" s="160"/>
      <c r="AO466" s="161"/>
      <c r="AP466" s="161"/>
      <c r="AQ466" s="161"/>
      <c r="AR466" s="161"/>
      <c r="AS466" s="161"/>
      <c r="AT466" s="161"/>
      <c r="AU466" s="161"/>
      <c r="AV466" s="162"/>
      <c r="AW466" s="165"/>
      <c r="AX466" s="245"/>
      <c r="AY466" s="246"/>
    </row>
    <row r="467" spans="1:51" ht="16.5" customHeight="1" x14ac:dyDescent="0.25">
      <c r="A467" s="158"/>
      <c r="B467" s="241">
        <v>459</v>
      </c>
      <c r="C467" s="239" t="s">
        <v>1661</v>
      </c>
      <c r="D467" s="156">
        <f>D468+D469</f>
        <v>251824.09999999998</v>
      </c>
      <c r="E467" s="153">
        <f t="shared" ref="E467:L467" si="273">E468+E469</f>
        <v>210838.6</v>
      </c>
      <c r="F467" s="153">
        <f t="shared" si="273"/>
        <v>0</v>
      </c>
      <c r="G467" s="153">
        <f t="shared" si="273"/>
        <v>2907.9</v>
      </c>
      <c r="H467" s="153">
        <f t="shared" si="273"/>
        <v>4589.3999999999996</v>
      </c>
      <c r="I467" s="153">
        <f t="shared" si="273"/>
        <v>0</v>
      </c>
      <c r="J467" s="153">
        <f t="shared" si="273"/>
        <v>3128</v>
      </c>
      <c r="K467" s="153">
        <f t="shared" si="273"/>
        <v>28777.399999999998</v>
      </c>
      <c r="L467" s="240">
        <f t="shared" si="273"/>
        <v>1582.8</v>
      </c>
      <c r="M467" s="172">
        <f>M468+M469</f>
        <v>261671.5</v>
      </c>
      <c r="N467" s="153">
        <f t="shared" ref="N467:U467" si="274">N468+N469</f>
        <v>219277.00000000003</v>
      </c>
      <c r="O467" s="153">
        <f t="shared" si="274"/>
        <v>0</v>
      </c>
      <c r="P467" s="153">
        <f t="shared" si="274"/>
        <v>2907.9</v>
      </c>
      <c r="Q467" s="153">
        <f t="shared" si="274"/>
        <v>4589.3999999999996</v>
      </c>
      <c r="R467" s="153">
        <f t="shared" si="274"/>
        <v>0</v>
      </c>
      <c r="S467" s="153">
        <f t="shared" si="274"/>
        <v>3128</v>
      </c>
      <c r="T467" s="153">
        <f t="shared" si="274"/>
        <v>28777.399999999998</v>
      </c>
      <c r="U467" s="240">
        <f t="shared" si="274"/>
        <v>2991.8</v>
      </c>
      <c r="V467" s="172">
        <f>V468+V469</f>
        <v>249710.39849999995</v>
      </c>
      <c r="W467" s="153">
        <f t="shared" ref="W467:AD467" si="275">W468+W469</f>
        <v>211308.19249999998</v>
      </c>
      <c r="X467" s="153">
        <f t="shared" si="275"/>
        <v>0</v>
      </c>
      <c r="Y467" s="153">
        <f t="shared" si="275"/>
        <v>2722.7111</v>
      </c>
      <c r="Z467" s="153">
        <f t="shared" si="275"/>
        <v>3802.7397999999998</v>
      </c>
      <c r="AA467" s="153">
        <f t="shared" si="275"/>
        <v>0</v>
      </c>
      <c r="AB467" s="153">
        <f t="shared" si="275"/>
        <v>3113.6921000000002</v>
      </c>
      <c r="AC467" s="153">
        <f t="shared" si="275"/>
        <v>26843.062999999995</v>
      </c>
      <c r="AD467" s="240">
        <f t="shared" si="275"/>
        <v>1920</v>
      </c>
      <c r="AE467" s="156">
        <f t="shared" ref="AE467:AM510" si="276">V467-M467</f>
        <v>-11961.101500000048</v>
      </c>
      <c r="AF467" s="153">
        <f t="shared" si="276"/>
        <v>-7968.8075000000536</v>
      </c>
      <c r="AG467" s="153">
        <f t="shared" si="276"/>
        <v>0</v>
      </c>
      <c r="AH467" s="153">
        <f t="shared" si="276"/>
        <v>-185.1889000000001</v>
      </c>
      <c r="AI467" s="153">
        <f t="shared" si="276"/>
        <v>-786.6601999999998</v>
      </c>
      <c r="AJ467" s="153">
        <f t="shared" si="276"/>
        <v>0</v>
      </c>
      <c r="AK467" s="153">
        <f t="shared" si="276"/>
        <v>-14.30789999999979</v>
      </c>
      <c r="AL467" s="153">
        <f t="shared" si="276"/>
        <v>-1934.3370000000032</v>
      </c>
      <c r="AM467" s="154">
        <f t="shared" si="276"/>
        <v>-1071.8000000000002</v>
      </c>
      <c r="AN467" s="156">
        <f t="shared" ref="AN467:AV510" si="277">IF(M467=0,0,V467/M467*100)</f>
        <v>95.428962840813753</v>
      </c>
      <c r="AO467" s="153">
        <f t="shared" si="277"/>
        <v>96.365871705650818</v>
      </c>
      <c r="AP467" s="153">
        <f t="shared" si="277"/>
        <v>0</v>
      </c>
      <c r="AQ467" s="153">
        <f t="shared" si="277"/>
        <v>93.631524467829024</v>
      </c>
      <c r="AR467" s="153">
        <f t="shared" si="277"/>
        <v>82.85919292282216</v>
      </c>
      <c r="AS467" s="153">
        <f t="shared" si="277"/>
        <v>0</v>
      </c>
      <c r="AT467" s="153">
        <f t="shared" si="277"/>
        <v>99.542586317135559</v>
      </c>
      <c r="AU467" s="153">
        <f t="shared" si="277"/>
        <v>93.278277398236114</v>
      </c>
      <c r="AV467" s="154">
        <f t="shared" si="277"/>
        <v>64.175412794972914</v>
      </c>
      <c r="AW467" s="147"/>
      <c r="AX467" s="245"/>
      <c r="AY467" s="246"/>
    </row>
    <row r="468" spans="1:51" s="170" customFormat="1" ht="14.25" customHeight="1" x14ac:dyDescent="0.2">
      <c r="A468" s="158"/>
      <c r="B468" s="241">
        <v>460</v>
      </c>
      <c r="C468" s="239" t="s">
        <v>1287</v>
      </c>
      <c r="D468" s="156">
        <f>D470</f>
        <v>175990.39999999997</v>
      </c>
      <c r="E468" s="153">
        <f t="shared" ref="E468:L468" si="278">E470</f>
        <v>147726.29999999999</v>
      </c>
      <c r="F468" s="153">
        <f t="shared" si="278"/>
        <v>0</v>
      </c>
      <c r="G468" s="153">
        <f t="shared" si="278"/>
        <v>2907.9</v>
      </c>
      <c r="H468" s="153">
        <f t="shared" si="278"/>
        <v>4506.3999999999996</v>
      </c>
      <c r="I468" s="153">
        <f t="shared" si="278"/>
        <v>0</v>
      </c>
      <c r="J468" s="153">
        <f t="shared" si="278"/>
        <v>0</v>
      </c>
      <c r="K468" s="153">
        <f t="shared" si="278"/>
        <v>19267</v>
      </c>
      <c r="L468" s="240">
        <f t="shared" si="278"/>
        <v>1582.8</v>
      </c>
      <c r="M468" s="172">
        <f>M470</f>
        <v>185728.3</v>
      </c>
      <c r="N468" s="153">
        <f t="shared" ref="N468:U468" si="279">N470</f>
        <v>156055.20000000001</v>
      </c>
      <c r="O468" s="153">
        <f t="shared" si="279"/>
        <v>0</v>
      </c>
      <c r="P468" s="153">
        <f t="shared" si="279"/>
        <v>2907.9</v>
      </c>
      <c r="Q468" s="153">
        <f t="shared" si="279"/>
        <v>4506.3999999999996</v>
      </c>
      <c r="R468" s="153">
        <f t="shared" si="279"/>
        <v>0</v>
      </c>
      <c r="S468" s="153">
        <f t="shared" si="279"/>
        <v>0</v>
      </c>
      <c r="T468" s="153">
        <f t="shared" si="279"/>
        <v>19267</v>
      </c>
      <c r="U468" s="240">
        <f t="shared" si="279"/>
        <v>2991.8</v>
      </c>
      <c r="V468" s="172">
        <f>V470</f>
        <v>177627.95419999995</v>
      </c>
      <c r="W468" s="153">
        <f t="shared" ref="W468:AD468" si="280">W470</f>
        <v>151881.18229999999</v>
      </c>
      <c r="X468" s="153">
        <f t="shared" si="280"/>
        <v>0</v>
      </c>
      <c r="Y468" s="153">
        <f t="shared" si="280"/>
        <v>2722.7111</v>
      </c>
      <c r="Z468" s="153">
        <f t="shared" si="280"/>
        <v>3741.9463999999998</v>
      </c>
      <c r="AA468" s="153">
        <f t="shared" si="280"/>
        <v>0</v>
      </c>
      <c r="AB468" s="153">
        <f t="shared" si="280"/>
        <v>0</v>
      </c>
      <c r="AC468" s="153">
        <f t="shared" si="280"/>
        <v>17362.114399999999</v>
      </c>
      <c r="AD468" s="240">
        <f t="shared" si="280"/>
        <v>1920</v>
      </c>
      <c r="AE468" s="156">
        <f t="shared" si="276"/>
        <v>-8100.3458000000392</v>
      </c>
      <c r="AF468" s="153">
        <f t="shared" si="276"/>
        <v>-4174.0177000000258</v>
      </c>
      <c r="AG468" s="153">
        <f t="shared" si="276"/>
        <v>0</v>
      </c>
      <c r="AH468" s="153">
        <f t="shared" si="276"/>
        <v>-185.1889000000001</v>
      </c>
      <c r="AI468" s="153">
        <f t="shared" si="276"/>
        <v>-764.45359999999982</v>
      </c>
      <c r="AJ468" s="153">
        <f t="shared" si="276"/>
        <v>0</v>
      </c>
      <c r="AK468" s="153">
        <f t="shared" si="276"/>
        <v>0</v>
      </c>
      <c r="AL468" s="153">
        <f t="shared" si="276"/>
        <v>-1904.8856000000014</v>
      </c>
      <c r="AM468" s="154">
        <f t="shared" si="276"/>
        <v>-1071.8000000000002</v>
      </c>
      <c r="AN468" s="156">
        <f t="shared" si="277"/>
        <v>95.638604456079108</v>
      </c>
      <c r="AO468" s="153">
        <f t="shared" si="277"/>
        <v>97.325294062613722</v>
      </c>
      <c r="AP468" s="153">
        <f t="shared" si="277"/>
        <v>0</v>
      </c>
      <c r="AQ468" s="153">
        <f t="shared" si="277"/>
        <v>93.631524467829024</v>
      </c>
      <c r="AR468" s="153">
        <f t="shared" si="277"/>
        <v>83.036268418249605</v>
      </c>
      <c r="AS468" s="153">
        <f t="shared" si="277"/>
        <v>0</v>
      </c>
      <c r="AT468" s="153">
        <f t="shared" si="277"/>
        <v>0</v>
      </c>
      <c r="AU468" s="153">
        <f t="shared" si="277"/>
        <v>90.113221570561052</v>
      </c>
      <c r="AV468" s="154">
        <f t="shared" si="277"/>
        <v>64.175412794972914</v>
      </c>
      <c r="AW468" s="147"/>
      <c r="AX468" s="245"/>
      <c r="AY468" s="246"/>
    </row>
    <row r="469" spans="1:51" s="170" customFormat="1" ht="15" customHeight="1" x14ac:dyDescent="0.2">
      <c r="A469" s="158"/>
      <c r="B469" s="241">
        <v>461</v>
      </c>
      <c r="C469" s="239" t="s">
        <v>1288</v>
      </c>
      <c r="D469" s="156">
        <f>SUM(D471:D510)</f>
        <v>75833.7</v>
      </c>
      <c r="E469" s="153">
        <f t="shared" ref="E469:L469" si="281">SUM(E471:E510)</f>
        <v>63112.30000000001</v>
      </c>
      <c r="F469" s="153">
        <f t="shared" si="281"/>
        <v>0</v>
      </c>
      <c r="G469" s="153">
        <f t="shared" si="281"/>
        <v>0</v>
      </c>
      <c r="H469" s="153">
        <f t="shared" si="281"/>
        <v>83</v>
      </c>
      <c r="I469" s="153">
        <f t="shared" si="281"/>
        <v>0</v>
      </c>
      <c r="J469" s="153">
        <f t="shared" si="281"/>
        <v>3128</v>
      </c>
      <c r="K469" s="153">
        <f t="shared" si="281"/>
        <v>9510.3999999999978</v>
      </c>
      <c r="L469" s="240">
        <f t="shared" si="281"/>
        <v>0</v>
      </c>
      <c r="M469" s="172">
        <f>SUM(M471:M510)</f>
        <v>75943.199999999997</v>
      </c>
      <c r="N469" s="153">
        <f t="shared" ref="N469:U469" si="282">SUM(N471:N510)</f>
        <v>63221.80000000001</v>
      </c>
      <c r="O469" s="153">
        <f t="shared" si="282"/>
        <v>0</v>
      </c>
      <c r="P469" s="153">
        <f t="shared" si="282"/>
        <v>0</v>
      </c>
      <c r="Q469" s="153">
        <f t="shared" si="282"/>
        <v>83</v>
      </c>
      <c r="R469" s="153">
        <f t="shared" si="282"/>
        <v>0</v>
      </c>
      <c r="S469" s="153">
        <f t="shared" si="282"/>
        <v>3128</v>
      </c>
      <c r="T469" s="153">
        <f t="shared" si="282"/>
        <v>9510.3999999999978</v>
      </c>
      <c r="U469" s="240">
        <f t="shared" si="282"/>
        <v>0</v>
      </c>
      <c r="V469" s="172">
        <f>SUM(V471:V510)</f>
        <v>72082.444300000017</v>
      </c>
      <c r="W469" s="153">
        <f t="shared" ref="W469:AD469" si="283">SUM(W471:W510)</f>
        <v>59427.010199999982</v>
      </c>
      <c r="X469" s="153">
        <f t="shared" si="283"/>
        <v>0</v>
      </c>
      <c r="Y469" s="153">
        <f t="shared" si="283"/>
        <v>0</v>
      </c>
      <c r="Z469" s="153">
        <f t="shared" si="283"/>
        <v>60.793399999999998</v>
      </c>
      <c r="AA469" s="153">
        <f t="shared" si="283"/>
        <v>0</v>
      </c>
      <c r="AB469" s="153">
        <f t="shared" si="283"/>
        <v>3113.6921000000002</v>
      </c>
      <c r="AC469" s="153">
        <f t="shared" si="283"/>
        <v>9480.9485999999979</v>
      </c>
      <c r="AD469" s="240">
        <f t="shared" si="283"/>
        <v>0</v>
      </c>
      <c r="AE469" s="156">
        <f t="shared" si="276"/>
        <v>-3860.7556999999797</v>
      </c>
      <c r="AF469" s="153">
        <f t="shared" si="276"/>
        <v>-3794.7898000000278</v>
      </c>
      <c r="AG469" s="153">
        <f t="shared" si="276"/>
        <v>0</v>
      </c>
      <c r="AH469" s="153">
        <f t="shared" si="276"/>
        <v>0</v>
      </c>
      <c r="AI469" s="153">
        <f t="shared" si="276"/>
        <v>-22.206600000000002</v>
      </c>
      <c r="AJ469" s="153">
        <f t="shared" si="276"/>
        <v>0</v>
      </c>
      <c r="AK469" s="153">
        <f t="shared" si="276"/>
        <v>-14.30789999999979</v>
      </c>
      <c r="AL469" s="153">
        <f t="shared" si="276"/>
        <v>-29.451399999999921</v>
      </c>
      <c r="AM469" s="154">
        <f t="shared" si="276"/>
        <v>0</v>
      </c>
      <c r="AN469" s="156">
        <f t="shared" si="277"/>
        <v>94.916258861886277</v>
      </c>
      <c r="AO469" s="153">
        <f t="shared" si="277"/>
        <v>93.997656188213512</v>
      </c>
      <c r="AP469" s="153">
        <f t="shared" si="277"/>
        <v>0</v>
      </c>
      <c r="AQ469" s="153">
        <f t="shared" si="277"/>
        <v>0</v>
      </c>
      <c r="AR469" s="153">
        <f t="shared" si="277"/>
        <v>73.245060240963852</v>
      </c>
      <c r="AS469" s="153">
        <f t="shared" si="277"/>
        <v>0</v>
      </c>
      <c r="AT469" s="153">
        <f t="shared" si="277"/>
        <v>99.542586317135559</v>
      </c>
      <c r="AU469" s="153">
        <f t="shared" si="277"/>
        <v>99.690324276581435</v>
      </c>
      <c r="AV469" s="154">
        <f t="shared" si="277"/>
        <v>0</v>
      </c>
      <c r="AW469" s="147"/>
      <c r="AX469" s="245"/>
      <c r="AY469" s="246"/>
    </row>
    <row r="470" spans="1:51" ht="12.75" customHeight="1" x14ac:dyDescent="0.25">
      <c r="A470" s="171">
        <v>1421</v>
      </c>
      <c r="B470" s="241">
        <v>462</v>
      </c>
      <c r="C470" s="242" t="s">
        <v>1313</v>
      </c>
      <c r="D470" s="156">
        <f t="shared" ref="D470:D510" si="284">SUM(E470:L470)</f>
        <v>175990.39999999997</v>
      </c>
      <c r="E470" s="161">
        <v>147726.29999999999</v>
      </c>
      <c r="F470" s="161">
        <v>0</v>
      </c>
      <c r="G470" s="161">
        <v>2907.9</v>
      </c>
      <c r="H470" s="161">
        <v>4506.3999999999996</v>
      </c>
      <c r="I470" s="161">
        <v>0</v>
      </c>
      <c r="J470" s="161">
        <v>0</v>
      </c>
      <c r="K470" s="161">
        <v>19267</v>
      </c>
      <c r="L470" s="243">
        <v>1582.8</v>
      </c>
      <c r="M470" s="172">
        <f t="shared" ref="M470:M510" si="285">SUM(N470:U470)</f>
        <v>185728.3</v>
      </c>
      <c r="N470" s="161">
        <v>156055.20000000001</v>
      </c>
      <c r="O470" s="161">
        <v>0</v>
      </c>
      <c r="P470" s="161">
        <v>2907.9</v>
      </c>
      <c r="Q470" s="161">
        <v>4506.3999999999996</v>
      </c>
      <c r="R470" s="161">
        <v>0</v>
      </c>
      <c r="S470" s="161">
        <v>0</v>
      </c>
      <c r="T470" s="161">
        <v>19267</v>
      </c>
      <c r="U470" s="243">
        <v>2991.8</v>
      </c>
      <c r="V470" s="172">
        <f t="shared" ref="V470:V510" si="286">SUM(W470:AD470)</f>
        <v>177627.95419999995</v>
      </c>
      <c r="W470" s="161">
        <v>151881.18229999999</v>
      </c>
      <c r="X470" s="161">
        <v>0</v>
      </c>
      <c r="Y470" s="161">
        <v>2722.7111</v>
      </c>
      <c r="Z470" s="161">
        <v>3741.9463999999998</v>
      </c>
      <c r="AA470" s="161">
        <v>0</v>
      </c>
      <c r="AB470" s="161">
        <v>0</v>
      </c>
      <c r="AC470" s="161">
        <v>17362.114399999999</v>
      </c>
      <c r="AD470" s="243">
        <v>1920</v>
      </c>
      <c r="AE470" s="156">
        <f t="shared" si="276"/>
        <v>-8100.3458000000392</v>
      </c>
      <c r="AF470" s="161">
        <f t="shared" si="276"/>
        <v>-4174.0177000000258</v>
      </c>
      <c r="AG470" s="161">
        <f t="shared" si="276"/>
        <v>0</v>
      </c>
      <c r="AH470" s="161">
        <f t="shared" si="276"/>
        <v>-185.1889000000001</v>
      </c>
      <c r="AI470" s="161">
        <f t="shared" si="276"/>
        <v>-764.45359999999982</v>
      </c>
      <c r="AJ470" s="161">
        <f t="shared" si="276"/>
        <v>0</v>
      </c>
      <c r="AK470" s="161">
        <f t="shared" si="276"/>
        <v>0</v>
      </c>
      <c r="AL470" s="161">
        <f t="shared" si="276"/>
        <v>-1904.8856000000014</v>
      </c>
      <c r="AM470" s="162">
        <f t="shared" si="276"/>
        <v>-1071.8000000000002</v>
      </c>
      <c r="AN470" s="156">
        <f t="shared" si="277"/>
        <v>95.638604456079108</v>
      </c>
      <c r="AO470" s="161">
        <f t="shared" si="277"/>
        <v>97.325294062613722</v>
      </c>
      <c r="AP470" s="161">
        <f t="shared" si="277"/>
        <v>0</v>
      </c>
      <c r="AQ470" s="161">
        <f t="shared" si="277"/>
        <v>93.631524467829024</v>
      </c>
      <c r="AR470" s="161">
        <f t="shared" si="277"/>
        <v>83.036268418249605</v>
      </c>
      <c r="AS470" s="161">
        <f t="shared" si="277"/>
        <v>0</v>
      </c>
      <c r="AT470" s="161">
        <f t="shared" si="277"/>
        <v>0</v>
      </c>
      <c r="AU470" s="161">
        <f t="shared" si="277"/>
        <v>90.113221570561052</v>
      </c>
      <c r="AV470" s="162">
        <f t="shared" si="277"/>
        <v>64.175412794972914</v>
      </c>
      <c r="AW470" s="165"/>
      <c r="AX470" s="245"/>
      <c r="AY470" s="246"/>
    </row>
    <row r="471" spans="1:51" ht="12.75" customHeight="1" x14ac:dyDescent="0.25">
      <c r="A471" s="171">
        <v>1422</v>
      </c>
      <c r="B471" s="241">
        <v>463</v>
      </c>
      <c r="C471" s="242" t="s">
        <v>1598</v>
      </c>
      <c r="D471" s="156">
        <f t="shared" si="284"/>
        <v>1209.5</v>
      </c>
      <c r="E471" s="161">
        <v>1062.3</v>
      </c>
      <c r="F471" s="161">
        <v>0</v>
      </c>
      <c r="G471" s="161">
        <v>0</v>
      </c>
      <c r="H471" s="161">
        <v>0</v>
      </c>
      <c r="I471" s="161">
        <v>0</v>
      </c>
      <c r="J471" s="161">
        <v>0</v>
      </c>
      <c r="K471" s="161">
        <v>147.19999999999999</v>
      </c>
      <c r="L471" s="243">
        <v>0</v>
      </c>
      <c r="M471" s="172">
        <f t="shared" si="285"/>
        <v>1319</v>
      </c>
      <c r="N471" s="161">
        <v>1171.8</v>
      </c>
      <c r="O471" s="161">
        <v>0</v>
      </c>
      <c r="P471" s="161">
        <v>0</v>
      </c>
      <c r="Q471" s="161">
        <v>0</v>
      </c>
      <c r="R471" s="161">
        <v>0</v>
      </c>
      <c r="S471" s="161">
        <v>0</v>
      </c>
      <c r="T471" s="161">
        <v>147.19999999999999</v>
      </c>
      <c r="U471" s="243">
        <v>0</v>
      </c>
      <c r="V471" s="172">
        <f t="shared" si="286"/>
        <v>1306.6271000000002</v>
      </c>
      <c r="W471" s="161">
        <v>1159.4271000000001</v>
      </c>
      <c r="X471" s="161">
        <v>0</v>
      </c>
      <c r="Y471" s="161">
        <v>0</v>
      </c>
      <c r="Z471" s="161">
        <v>0</v>
      </c>
      <c r="AA471" s="161">
        <v>0</v>
      </c>
      <c r="AB471" s="161">
        <v>0</v>
      </c>
      <c r="AC471" s="161">
        <v>147.19999999999999</v>
      </c>
      <c r="AD471" s="243">
        <v>0</v>
      </c>
      <c r="AE471" s="156">
        <f t="shared" si="276"/>
        <v>-12.372899999999845</v>
      </c>
      <c r="AF471" s="161">
        <f t="shared" si="276"/>
        <v>-12.372899999999845</v>
      </c>
      <c r="AG471" s="161">
        <f t="shared" si="276"/>
        <v>0</v>
      </c>
      <c r="AH471" s="161">
        <f t="shared" si="276"/>
        <v>0</v>
      </c>
      <c r="AI471" s="161">
        <f t="shared" si="276"/>
        <v>0</v>
      </c>
      <c r="AJ471" s="161">
        <f t="shared" si="276"/>
        <v>0</v>
      </c>
      <c r="AK471" s="161">
        <f t="shared" si="276"/>
        <v>0</v>
      </c>
      <c r="AL471" s="161">
        <f t="shared" si="276"/>
        <v>0</v>
      </c>
      <c r="AM471" s="162">
        <f t="shared" si="276"/>
        <v>0</v>
      </c>
      <c r="AN471" s="156">
        <f t="shared" si="277"/>
        <v>99.061948445792282</v>
      </c>
      <c r="AO471" s="161">
        <f t="shared" si="277"/>
        <v>98.944111623143897</v>
      </c>
      <c r="AP471" s="161">
        <f t="shared" si="277"/>
        <v>0</v>
      </c>
      <c r="AQ471" s="161">
        <f t="shared" si="277"/>
        <v>0</v>
      </c>
      <c r="AR471" s="161">
        <f t="shared" si="277"/>
        <v>0</v>
      </c>
      <c r="AS471" s="161">
        <f t="shared" si="277"/>
        <v>0</v>
      </c>
      <c r="AT471" s="161">
        <f t="shared" si="277"/>
        <v>0</v>
      </c>
      <c r="AU471" s="161">
        <f t="shared" si="277"/>
        <v>100</v>
      </c>
      <c r="AV471" s="162">
        <f t="shared" si="277"/>
        <v>0</v>
      </c>
      <c r="AW471" s="165"/>
      <c r="AX471" s="245"/>
      <c r="AY471" s="246"/>
    </row>
    <row r="472" spans="1:51" ht="12.75" customHeight="1" x14ac:dyDescent="0.25">
      <c r="A472" s="171">
        <v>1423</v>
      </c>
      <c r="B472" s="241">
        <v>464</v>
      </c>
      <c r="C472" s="242" t="s">
        <v>1662</v>
      </c>
      <c r="D472" s="156">
        <f t="shared" si="284"/>
        <v>2410.5</v>
      </c>
      <c r="E472" s="161">
        <v>1662.8</v>
      </c>
      <c r="F472" s="161">
        <v>0</v>
      </c>
      <c r="G472" s="161">
        <v>0</v>
      </c>
      <c r="H472" s="161">
        <v>0</v>
      </c>
      <c r="I472" s="161">
        <v>0</v>
      </c>
      <c r="J472" s="161">
        <v>500</v>
      </c>
      <c r="K472" s="161">
        <v>247.7</v>
      </c>
      <c r="L472" s="243">
        <v>0</v>
      </c>
      <c r="M472" s="172">
        <f t="shared" si="285"/>
        <v>2410.5</v>
      </c>
      <c r="N472" s="161">
        <v>1662.8</v>
      </c>
      <c r="O472" s="161">
        <v>0</v>
      </c>
      <c r="P472" s="161">
        <v>0</v>
      </c>
      <c r="Q472" s="161">
        <v>0</v>
      </c>
      <c r="R472" s="161">
        <v>0</v>
      </c>
      <c r="S472" s="161">
        <v>500</v>
      </c>
      <c r="T472" s="161">
        <v>247.7</v>
      </c>
      <c r="U472" s="243">
        <v>0</v>
      </c>
      <c r="V472" s="172">
        <f t="shared" si="286"/>
        <v>2275.1106</v>
      </c>
      <c r="W472" s="161">
        <v>1527.4105999999999</v>
      </c>
      <c r="X472" s="161">
        <v>0</v>
      </c>
      <c r="Y472" s="161">
        <v>0</v>
      </c>
      <c r="Z472" s="161">
        <v>0</v>
      </c>
      <c r="AA472" s="161">
        <v>0</v>
      </c>
      <c r="AB472" s="161">
        <v>500</v>
      </c>
      <c r="AC472" s="161">
        <v>247.7</v>
      </c>
      <c r="AD472" s="243">
        <v>0</v>
      </c>
      <c r="AE472" s="156">
        <f t="shared" si="276"/>
        <v>-135.38940000000002</v>
      </c>
      <c r="AF472" s="161">
        <f t="shared" si="276"/>
        <v>-135.38940000000002</v>
      </c>
      <c r="AG472" s="161">
        <f t="shared" si="276"/>
        <v>0</v>
      </c>
      <c r="AH472" s="161">
        <f t="shared" si="276"/>
        <v>0</v>
      </c>
      <c r="AI472" s="161">
        <f t="shared" si="276"/>
        <v>0</v>
      </c>
      <c r="AJ472" s="161">
        <f t="shared" si="276"/>
        <v>0</v>
      </c>
      <c r="AK472" s="161">
        <f t="shared" si="276"/>
        <v>0</v>
      </c>
      <c r="AL472" s="161">
        <f t="shared" si="276"/>
        <v>0</v>
      </c>
      <c r="AM472" s="162">
        <f t="shared" si="276"/>
        <v>0</v>
      </c>
      <c r="AN472" s="156">
        <f t="shared" si="277"/>
        <v>94.383347853142496</v>
      </c>
      <c r="AO472" s="161">
        <f t="shared" si="277"/>
        <v>91.857745970651919</v>
      </c>
      <c r="AP472" s="161">
        <f t="shared" si="277"/>
        <v>0</v>
      </c>
      <c r="AQ472" s="161">
        <f t="shared" si="277"/>
        <v>0</v>
      </c>
      <c r="AR472" s="161">
        <f t="shared" si="277"/>
        <v>0</v>
      </c>
      <c r="AS472" s="161">
        <f t="shared" si="277"/>
        <v>0</v>
      </c>
      <c r="AT472" s="161">
        <f t="shared" si="277"/>
        <v>100</v>
      </c>
      <c r="AU472" s="161">
        <f t="shared" si="277"/>
        <v>100</v>
      </c>
      <c r="AV472" s="162">
        <f t="shared" si="277"/>
        <v>0</v>
      </c>
      <c r="AW472" s="165"/>
      <c r="AX472" s="245"/>
      <c r="AY472" s="246"/>
    </row>
    <row r="473" spans="1:51" ht="12.75" customHeight="1" x14ac:dyDescent="0.25">
      <c r="A473" s="171">
        <v>1424</v>
      </c>
      <c r="B473" s="241">
        <v>465</v>
      </c>
      <c r="C473" s="242" t="s">
        <v>1663</v>
      </c>
      <c r="D473" s="156">
        <f t="shared" si="284"/>
        <v>2172</v>
      </c>
      <c r="E473" s="161">
        <v>1960.3</v>
      </c>
      <c r="F473" s="161">
        <v>0</v>
      </c>
      <c r="G473" s="161">
        <v>0</v>
      </c>
      <c r="H473" s="161">
        <v>0</v>
      </c>
      <c r="I473" s="161">
        <v>0</v>
      </c>
      <c r="J473" s="161">
        <v>0</v>
      </c>
      <c r="K473" s="161">
        <v>211.7</v>
      </c>
      <c r="L473" s="243">
        <v>0</v>
      </c>
      <c r="M473" s="172">
        <f t="shared" si="285"/>
        <v>2172</v>
      </c>
      <c r="N473" s="161">
        <v>1960.3</v>
      </c>
      <c r="O473" s="161">
        <v>0</v>
      </c>
      <c r="P473" s="161">
        <v>0</v>
      </c>
      <c r="Q473" s="161">
        <v>0</v>
      </c>
      <c r="R473" s="161">
        <v>0</v>
      </c>
      <c r="S473" s="161">
        <v>0</v>
      </c>
      <c r="T473" s="161">
        <v>211.7</v>
      </c>
      <c r="U473" s="243">
        <v>0</v>
      </c>
      <c r="V473" s="172">
        <f t="shared" si="286"/>
        <v>1881.8069</v>
      </c>
      <c r="W473" s="161">
        <v>1670.1069</v>
      </c>
      <c r="X473" s="161">
        <v>0</v>
      </c>
      <c r="Y473" s="161">
        <v>0</v>
      </c>
      <c r="Z473" s="161">
        <v>0</v>
      </c>
      <c r="AA473" s="161">
        <v>0</v>
      </c>
      <c r="AB473" s="161">
        <v>0</v>
      </c>
      <c r="AC473" s="161">
        <v>211.7</v>
      </c>
      <c r="AD473" s="243">
        <v>0</v>
      </c>
      <c r="AE473" s="156">
        <f t="shared" si="276"/>
        <v>-290.19309999999996</v>
      </c>
      <c r="AF473" s="161">
        <f t="shared" si="276"/>
        <v>-290.19309999999996</v>
      </c>
      <c r="AG473" s="161">
        <f t="shared" si="276"/>
        <v>0</v>
      </c>
      <c r="AH473" s="161">
        <f t="shared" si="276"/>
        <v>0</v>
      </c>
      <c r="AI473" s="161">
        <f t="shared" si="276"/>
        <v>0</v>
      </c>
      <c r="AJ473" s="161">
        <f t="shared" si="276"/>
        <v>0</v>
      </c>
      <c r="AK473" s="161">
        <f t="shared" si="276"/>
        <v>0</v>
      </c>
      <c r="AL473" s="161">
        <f t="shared" si="276"/>
        <v>0</v>
      </c>
      <c r="AM473" s="162">
        <f t="shared" si="276"/>
        <v>0</v>
      </c>
      <c r="AN473" s="156">
        <f t="shared" si="277"/>
        <v>86.639360036832414</v>
      </c>
      <c r="AO473" s="161">
        <f t="shared" si="277"/>
        <v>85.196495434372281</v>
      </c>
      <c r="AP473" s="161">
        <f t="shared" si="277"/>
        <v>0</v>
      </c>
      <c r="AQ473" s="161">
        <f t="shared" si="277"/>
        <v>0</v>
      </c>
      <c r="AR473" s="161">
        <f t="shared" si="277"/>
        <v>0</v>
      </c>
      <c r="AS473" s="161">
        <f t="shared" si="277"/>
        <v>0</v>
      </c>
      <c r="AT473" s="161">
        <f t="shared" si="277"/>
        <v>0</v>
      </c>
      <c r="AU473" s="161">
        <f t="shared" si="277"/>
        <v>100</v>
      </c>
      <c r="AV473" s="162">
        <f t="shared" si="277"/>
        <v>0</v>
      </c>
      <c r="AW473" s="165"/>
      <c r="AX473" s="245"/>
      <c r="AY473" s="246"/>
    </row>
    <row r="474" spans="1:51" ht="12.75" customHeight="1" x14ac:dyDescent="0.25">
      <c r="A474" s="171">
        <v>1425</v>
      </c>
      <c r="B474" s="241">
        <v>466</v>
      </c>
      <c r="C474" s="242" t="s">
        <v>1664</v>
      </c>
      <c r="D474" s="156">
        <f t="shared" si="284"/>
        <v>993.69999999999993</v>
      </c>
      <c r="E474" s="161">
        <v>770.3</v>
      </c>
      <c r="F474" s="161">
        <v>0</v>
      </c>
      <c r="G474" s="161">
        <v>0</v>
      </c>
      <c r="H474" s="161">
        <v>0</v>
      </c>
      <c r="I474" s="161">
        <v>0</v>
      </c>
      <c r="J474" s="161">
        <v>112</v>
      </c>
      <c r="K474" s="161">
        <v>111.4</v>
      </c>
      <c r="L474" s="243">
        <v>0</v>
      </c>
      <c r="M474" s="172">
        <f t="shared" si="285"/>
        <v>993.69999999999993</v>
      </c>
      <c r="N474" s="161">
        <v>770.3</v>
      </c>
      <c r="O474" s="161">
        <v>0</v>
      </c>
      <c r="P474" s="161">
        <v>0</v>
      </c>
      <c r="Q474" s="161">
        <v>0</v>
      </c>
      <c r="R474" s="161">
        <v>0</v>
      </c>
      <c r="S474" s="161">
        <v>112</v>
      </c>
      <c r="T474" s="161">
        <v>111.4</v>
      </c>
      <c r="U474" s="243">
        <v>0</v>
      </c>
      <c r="V474" s="172">
        <f t="shared" si="286"/>
        <v>912.6037</v>
      </c>
      <c r="W474" s="161">
        <v>689.21010000000001</v>
      </c>
      <c r="X474" s="161">
        <v>0</v>
      </c>
      <c r="Y474" s="161">
        <v>0</v>
      </c>
      <c r="Z474" s="161">
        <v>0</v>
      </c>
      <c r="AA474" s="161">
        <v>0</v>
      </c>
      <c r="AB474" s="161">
        <v>112</v>
      </c>
      <c r="AC474" s="161">
        <v>111.39360000000001</v>
      </c>
      <c r="AD474" s="243">
        <v>0</v>
      </c>
      <c r="AE474" s="156">
        <f t="shared" si="276"/>
        <v>-81.096299999999928</v>
      </c>
      <c r="AF474" s="161">
        <f t="shared" si="276"/>
        <v>-81.089899999999943</v>
      </c>
      <c r="AG474" s="161">
        <f t="shared" si="276"/>
        <v>0</v>
      </c>
      <c r="AH474" s="161">
        <f t="shared" si="276"/>
        <v>0</v>
      </c>
      <c r="AI474" s="161">
        <f t="shared" si="276"/>
        <v>0</v>
      </c>
      <c r="AJ474" s="161">
        <f t="shared" si="276"/>
        <v>0</v>
      </c>
      <c r="AK474" s="161">
        <f t="shared" si="276"/>
        <v>0</v>
      </c>
      <c r="AL474" s="161">
        <f t="shared" si="276"/>
        <v>-6.3999999999992951E-3</v>
      </c>
      <c r="AM474" s="162">
        <f t="shared" si="276"/>
        <v>0</v>
      </c>
      <c r="AN474" s="156">
        <f t="shared" si="277"/>
        <v>91.838955419140589</v>
      </c>
      <c r="AO474" s="161">
        <f t="shared" si="277"/>
        <v>89.472945605608217</v>
      </c>
      <c r="AP474" s="161">
        <f t="shared" si="277"/>
        <v>0</v>
      </c>
      <c r="AQ474" s="161">
        <f t="shared" si="277"/>
        <v>0</v>
      </c>
      <c r="AR474" s="161">
        <f t="shared" si="277"/>
        <v>0</v>
      </c>
      <c r="AS474" s="161">
        <f t="shared" si="277"/>
        <v>0</v>
      </c>
      <c r="AT474" s="161">
        <f t="shared" si="277"/>
        <v>100</v>
      </c>
      <c r="AU474" s="161">
        <f t="shared" si="277"/>
        <v>99.994254937163376</v>
      </c>
      <c r="AV474" s="162">
        <f t="shared" si="277"/>
        <v>0</v>
      </c>
      <c r="AW474" s="165"/>
      <c r="AX474" s="245"/>
      <c r="AY474" s="246"/>
    </row>
    <row r="475" spans="1:51" ht="12.75" customHeight="1" x14ac:dyDescent="0.25">
      <c r="A475" s="171">
        <v>1426</v>
      </c>
      <c r="B475" s="241">
        <v>467</v>
      </c>
      <c r="C475" s="242" t="s">
        <v>1665</v>
      </c>
      <c r="D475" s="156">
        <f t="shared" si="284"/>
        <v>961.80000000000007</v>
      </c>
      <c r="E475" s="161">
        <v>719.7</v>
      </c>
      <c r="F475" s="161">
        <v>0</v>
      </c>
      <c r="G475" s="161">
        <v>0</v>
      </c>
      <c r="H475" s="161">
        <v>0</v>
      </c>
      <c r="I475" s="161">
        <v>0</v>
      </c>
      <c r="J475" s="161">
        <v>112</v>
      </c>
      <c r="K475" s="161">
        <v>130.1</v>
      </c>
      <c r="L475" s="243">
        <v>0</v>
      </c>
      <c r="M475" s="172">
        <f t="shared" si="285"/>
        <v>961.80000000000007</v>
      </c>
      <c r="N475" s="161">
        <v>719.7</v>
      </c>
      <c r="O475" s="161">
        <v>0</v>
      </c>
      <c r="P475" s="161">
        <v>0</v>
      </c>
      <c r="Q475" s="161">
        <v>0</v>
      </c>
      <c r="R475" s="161">
        <v>0</v>
      </c>
      <c r="S475" s="161">
        <v>112</v>
      </c>
      <c r="T475" s="161">
        <v>130.1</v>
      </c>
      <c r="U475" s="243">
        <v>0</v>
      </c>
      <c r="V475" s="172">
        <f t="shared" si="286"/>
        <v>939.89279999999997</v>
      </c>
      <c r="W475" s="161">
        <v>707.06200000000001</v>
      </c>
      <c r="X475" s="161">
        <v>0</v>
      </c>
      <c r="Y475" s="161">
        <v>0</v>
      </c>
      <c r="Z475" s="161">
        <v>0</v>
      </c>
      <c r="AA475" s="161">
        <v>0</v>
      </c>
      <c r="AB475" s="161">
        <v>102.8878</v>
      </c>
      <c r="AC475" s="161">
        <v>129.94300000000001</v>
      </c>
      <c r="AD475" s="243">
        <v>0</v>
      </c>
      <c r="AE475" s="156">
        <f t="shared" si="276"/>
        <v>-21.907200000000103</v>
      </c>
      <c r="AF475" s="161">
        <f t="shared" si="276"/>
        <v>-12.638000000000034</v>
      </c>
      <c r="AG475" s="161">
        <f t="shared" si="276"/>
        <v>0</v>
      </c>
      <c r="AH475" s="161">
        <f t="shared" si="276"/>
        <v>0</v>
      </c>
      <c r="AI475" s="161">
        <f t="shared" si="276"/>
        <v>0</v>
      </c>
      <c r="AJ475" s="161">
        <f t="shared" si="276"/>
        <v>0</v>
      </c>
      <c r="AK475" s="161">
        <f t="shared" si="276"/>
        <v>-9.1122000000000014</v>
      </c>
      <c r="AL475" s="161">
        <f t="shared" si="276"/>
        <v>-0.15699999999998226</v>
      </c>
      <c r="AM475" s="162">
        <f t="shared" si="276"/>
        <v>0</v>
      </c>
      <c r="AN475" s="156">
        <f t="shared" si="277"/>
        <v>97.722270742358063</v>
      </c>
      <c r="AO475" s="161">
        <f t="shared" si="277"/>
        <v>98.243990551618722</v>
      </c>
      <c r="AP475" s="161">
        <f t="shared" si="277"/>
        <v>0</v>
      </c>
      <c r="AQ475" s="161">
        <f t="shared" si="277"/>
        <v>0</v>
      </c>
      <c r="AR475" s="161">
        <f t="shared" si="277"/>
        <v>0</v>
      </c>
      <c r="AS475" s="161">
        <f t="shared" si="277"/>
        <v>0</v>
      </c>
      <c r="AT475" s="161">
        <f t="shared" si="277"/>
        <v>91.864107142857137</v>
      </c>
      <c r="AU475" s="161">
        <f t="shared" si="277"/>
        <v>99.879323597232911</v>
      </c>
      <c r="AV475" s="162">
        <f t="shared" si="277"/>
        <v>0</v>
      </c>
      <c r="AW475" s="165"/>
      <c r="AX475" s="245"/>
      <c r="AY475" s="246"/>
    </row>
    <row r="476" spans="1:51" ht="12.75" customHeight="1" x14ac:dyDescent="0.25">
      <c r="A476" s="171">
        <v>1427</v>
      </c>
      <c r="B476" s="241">
        <v>468</v>
      </c>
      <c r="C476" s="242" t="s">
        <v>1666</v>
      </c>
      <c r="D476" s="156">
        <f t="shared" si="284"/>
        <v>1910.6000000000001</v>
      </c>
      <c r="E476" s="161">
        <v>1444.9</v>
      </c>
      <c r="F476" s="161">
        <v>0</v>
      </c>
      <c r="G476" s="161">
        <v>0</v>
      </c>
      <c r="H476" s="161">
        <v>0</v>
      </c>
      <c r="I476" s="161">
        <v>0</v>
      </c>
      <c r="J476" s="161">
        <v>112</v>
      </c>
      <c r="K476" s="161">
        <v>353.7</v>
      </c>
      <c r="L476" s="243">
        <v>0</v>
      </c>
      <c r="M476" s="172">
        <f t="shared" si="285"/>
        <v>1910.6000000000001</v>
      </c>
      <c r="N476" s="161">
        <v>1444.9</v>
      </c>
      <c r="O476" s="161">
        <v>0</v>
      </c>
      <c r="P476" s="161">
        <v>0</v>
      </c>
      <c r="Q476" s="161">
        <v>0</v>
      </c>
      <c r="R476" s="161">
        <v>0</v>
      </c>
      <c r="S476" s="161">
        <v>112</v>
      </c>
      <c r="T476" s="161">
        <v>353.7</v>
      </c>
      <c r="U476" s="243">
        <v>0</v>
      </c>
      <c r="V476" s="172">
        <f t="shared" si="286"/>
        <v>1816.9111</v>
      </c>
      <c r="W476" s="161">
        <v>1356.4271000000001</v>
      </c>
      <c r="X476" s="161">
        <v>0</v>
      </c>
      <c r="Y476" s="161">
        <v>0</v>
      </c>
      <c r="Z476" s="161">
        <v>0</v>
      </c>
      <c r="AA476" s="161">
        <v>0</v>
      </c>
      <c r="AB476" s="161">
        <v>110.4774</v>
      </c>
      <c r="AC476" s="161">
        <v>350.00659999999999</v>
      </c>
      <c r="AD476" s="243">
        <v>0</v>
      </c>
      <c r="AE476" s="156">
        <f t="shared" si="276"/>
        <v>-93.688900000000103</v>
      </c>
      <c r="AF476" s="161">
        <f t="shared" si="276"/>
        <v>-88.472899999999981</v>
      </c>
      <c r="AG476" s="161">
        <f t="shared" si="276"/>
        <v>0</v>
      </c>
      <c r="AH476" s="161">
        <f t="shared" si="276"/>
        <v>0</v>
      </c>
      <c r="AI476" s="161">
        <f t="shared" si="276"/>
        <v>0</v>
      </c>
      <c r="AJ476" s="161">
        <f t="shared" si="276"/>
        <v>0</v>
      </c>
      <c r="AK476" s="161">
        <f t="shared" si="276"/>
        <v>-1.5225999999999971</v>
      </c>
      <c r="AL476" s="161">
        <f t="shared" si="276"/>
        <v>-3.6933999999999969</v>
      </c>
      <c r="AM476" s="162">
        <f t="shared" si="276"/>
        <v>0</v>
      </c>
      <c r="AN476" s="156">
        <f t="shared" si="277"/>
        <v>95.096362399246303</v>
      </c>
      <c r="AO476" s="161">
        <f t="shared" si="277"/>
        <v>93.876884213440377</v>
      </c>
      <c r="AP476" s="161">
        <f t="shared" si="277"/>
        <v>0</v>
      </c>
      <c r="AQ476" s="161">
        <f t="shared" si="277"/>
        <v>0</v>
      </c>
      <c r="AR476" s="161">
        <f t="shared" si="277"/>
        <v>0</v>
      </c>
      <c r="AS476" s="161">
        <f t="shared" si="277"/>
        <v>0</v>
      </c>
      <c r="AT476" s="161">
        <f t="shared" si="277"/>
        <v>98.640535714285718</v>
      </c>
      <c r="AU476" s="161">
        <f t="shared" si="277"/>
        <v>98.955781735934409</v>
      </c>
      <c r="AV476" s="162">
        <f t="shared" si="277"/>
        <v>0</v>
      </c>
      <c r="AW476" s="165"/>
      <c r="AX476" s="245"/>
      <c r="AY476" s="246"/>
    </row>
    <row r="477" spans="1:51" ht="12.75" customHeight="1" x14ac:dyDescent="0.25">
      <c r="A477" s="171">
        <v>1428</v>
      </c>
      <c r="B477" s="241">
        <v>469</v>
      </c>
      <c r="C477" s="242" t="s">
        <v>1520</v>
      </c>
      <c r="D477" s="156">
        <f t="shared" si="284"/>
        <v>1306.9000000000001</v>
      </c>
      <c r="E477" s="161">
        <v>1124.2</v>
      </c>
      <c r="F477" s="161">
        <v>0</v>
      </c>
      <c r="G477" s="161">
        <v>0</v>
      </c>
      <c r="H477" s="161">
        <v>0</v>
      </c>
      <c r="I477" s="161">
        <v>0</v>
      </c>
      <c r="J477" s="161">
        <v>0</v>
      </c>
      <c r="K477" s="161">
        <v>182.7</v>
      </c>
      <c r="L477" s="243">
        <v>0</v>
      </c>
      <c r="M477" s="172">
        <f t="shared" si="285"/>
        <v>1306.9000000000001</v>
      </c>
      <c r="N477" s="161">
        <v>1124.2</v>
      </c>
      <c r="O477" s="161">
        <v>0</v>
      </c>
      <c r="P477" s="161">
        <v>0</v>
      </c>
      <c r="Q477" s="161">
        <v>0</v>
      </c>
      <c r="R477" s="161">
        <v>0</v>
      </c>
      <c r="S477" s="161">
        <v>0</v>
      </c>
      <c r="T477" s="161">
        <v>182.7</v>
      </c>
      <c r="U477" s="243">
        <v>0</v>
      </c>
      <c r="V477" s="172">
        <f t="shared" si="286"/>
        <v>996.35490000000004</v>
      </c>
      <c r="W477" s="161">
        <v>813.77470000000005</v>
      </c>
      <c r="X477" s="161">
        <v>0</v>
      </c>
      <c r="Y477" s="161">
        <v>0</v>
      </c>
      <c r="Z477" s="161">
        <v>0</v>
      </c>
      <c r="AA477" s="161">
        <v>0</v>
      </c>
      <c r="AB477" s="161">
        <v>0</v>
      </c>
      <c r="AC477" s="161">
        <v>182.58019999999999</v>
      </c>
      <c r="AD477" s="243">
        <v>0</v>
      </c>
      <c r="AE477" s="156">
        <f t="shared" si="276"/>
        <v>-310.54510000000005</v>
      </c>
      <c r="AF477" s="161">
        <f t="shared" si="276"/>
        <v>-310.42529999999999</v>
      </c>
      <c r="AG477" s="161">
        <f t="shared" si="276"/>
        <v>0</v>
      </c>
      <c r="AH477" s="161">
        <f t="shared" si="276"/>
        <v>0</v>
      </c>
      <c r="AI477" s="161">
        <f t="shared" si="276"/>
        <v>0</v>
      </c>
      <c r="AJ477" s="161">
        <f t="shared" si="276"/>
        <v>0</v>
      </c>
      <c r="AK477" s="161">
        <f t="shared" si="276"/>
        <v>0</v>
      </c>
      <c r="AL477" s="161">
        <f t="shared" si="276"/>
        <v>-0.11979999999999791</v>
      </c>
      <c r="AM477" s="162">
        <f t="shared" si="276"/>
        <v>0</v>
      </c>
      <c r="AN477" s="156">
        <f t="shared" si="277"/>
        <v>76.23803657510139</v>
      </c>
      <c r="AO477" s="161">
        <f t="shared" si="277"/>
        <v>72.387004091798616</v>
      </c>
      <c r="AP477" s="161">
        <f t="shared" si="277"/>
        <v>0</v>
      </c>
      <c r="AQ477" s="161">
        <f t="shared" si="277"/>
        <v>0</v>
      </c>
      <c r="AR477" s="161">
        <f t="shared" si="277"/>
        <v>0</v>
      </c>
      <c r="AS477" s="161">
        <f t="shared" si="277"/>
        <v>0</v>
      </c>
      <c r="AT477" s="161">
        <f t="shared" si="277"/>
        <v>0</v>
      </c>
      <c r="AU477" s="161">
        <f t="shared" si="277"/>
        <v>99.934428024083203</v>
      </c>
      <c r="AV477" s="162">
        <f t="shared" si="277"/>
        <v>0</v>
      </c>
      <c r="AW477" s="165"/>
      <c r="AX477" s="245"/>
      <c r="AY477" s="246"/>
    </row>
    <row r="478" spans="1:51" ht="12.75" customHeight="1" x14ac:dyDescent="0.25">
      <c r="A478" s="171">
        <v>1429</v>
      </c>
      <c r="B478" s="241">
        <v>470</v>
      </c>
      <c r="C478" s="242" t="s">
        <v>1667</v>
      </c>
      <c r="D478" s="156">
        <f t="shared" si="284"/>
        <v>1991.7</v>
      </c>
      <c r="E478" s="161">
        <v>1256.4000000000001</v>
      </c>
      <c r="F478" s="161">
        <v>0</v>
      </c>
      <c r="G478" s="161">
        <v>0</v>
      </c>
      <c r="H478" s="161">
        <v>0</v>
      </c>
      <c r="I478" s="161">
        <v>0</v>
      </c>
      <c r="J478" s="161">
        <v>500</v>
      </c>
      <c r="K478" s="161">
        <v>235.3</v>
      </c>
      <c r="L478" s="243">
        <v>0</v>
      </c>
      <c r="M478" s="172">
        <f t="shared" si="285"/>
        <v>1991.7</v>
      </c>
      <c r="N478" s="161">
        <v>1256.4000000000001</v>
      </c>
      <c r="O478" s="161">
        <v>0</v>
      </c>
      <c r="P478" s="161">
        <v>0</v>
      </c>
      <c r="Q478" s="161">
        <v>0</v>
      </c>
      <c r="R478" s="161">
        <v>0</v>
      </c>
      <c r="S478" s="161">
        <v>500</v>
      </c>
      <c r="T478" s="161">
        <v>235.3</v>
      </c>
      <c r="U478" s="243">
        <v>0</v>
      </c>
      <c r="V478" s="172">
        <f t="shared" si="286"/>
        <v>1989.0371</v>
      </c>
      <c r="W478" s="161">
        <v>1253.8191999999999</v>
      </c>
      <c r="X478" s="161">
        <v>0</v>
      </c>
      <c r="Y478" s="161">
        <v>0</v>
      </c>
      <c r="Z478" s="161">
        <v>0</v>
      </c>
      <c r="AA478" s="161">
        <v>0</v>
      </c>
      <c r="AB478" s="161">
        <v>500</v>
      </c>
      <c r="AC478" s="161">
        <v>235.21789999999999</v>
      </c>
      <c r="AD478" s="243">
        <v>0</v>
      </c>
      <c r="AE478" s="156">
        <f t="shared" si="276"/>
        <v>-2.662900000000036</v>
      </c>
      <c r="AF478" s="161">
        <f t="shared" si="276"/>
        <v>-2.5808000000001812</v>
      </c>
      <c r="AG478" s="161">
        <f t="shared" si="276"/>
        <v>0</v>
      </c>
      <c r="AH478" s="161">
        <f t="shared" si="276"/>
        <v>0</v>
      </c>
      <c r="AI478" s="161">
        <f t="shared" si="276"/>
        <v>0</v>
      </c>
      <c r="AJ478" s="161">
        <f t="shared" si="276"/>
        <v>0</v>
      </c>
      <c r="AK478" s="161">
        <f t="shared" si="276"/>
        <v>0</v>
      </c>
      <c r="AL478" s="161">
        <f t="shared" si="276"/>
        <v>-8.2100000000025375E-2</v>
      </c>
      <c r="AM478" s="162">
        <f t="shared" si="276"/>
        <v>0</v>
      </c>
      <c r="AN478" s="156">
        <f t="shared" si="277"/>
        <v>99.866300145604256</v>
      </c>
      <c r="AO478" s="161">
        <f t="shared" si="277"/>
        <v>99.794587710920084</v>
      </c>
      <c r="AP478" s="161">
        <f t="shared" si="277"/>
        <v>0</v>
      </c>
      <c r="AQ478" s="161">
        <f t="shared" si="277"/>
        <v>0</v>
      </c>
      <c r="AR478" s="161">
        <f t="shared" si="277"/>
        <v>0</v>
      </c>
      <c r="AS478" s="161">
        <f t="shared" si="277"/>
        <v>0</v>
      </c>
      <c r="AT478" s="161">
        <f t="shared" si="277"/>
        <v>100</v>
      </c>
      <c r="AU478" s="161">
        <f t="shared" si="277"/>
        <v>99.965108372290672</v>
      </c>
      <c r="AV478" s="162">
        <f t="shared" si="277"/>
        <v>0</v>
      </c>
      <c r="AW478" s="165"/>
      <c r="AX478" s="245"/>
      <c r="AY478" s="246"/>
    </row>
    <row r="479" spans="1:51" ht="12.75" customHeight="1" x14ac:dyDescent="0.25">
      <c r="A479" s="171">
        <v>1430</v>
      </c>
      <c r="B479" s="241">
        <v>471</v>
      </c>
      <c r="C479" s="242" t="s">
        <v>1668</v>
      </c>
      <c r="D479" s="156">
        <f t="shared" si="284"/>
        <v>3365.7</v>
      </c>
      <c r="E479" s="161">
        <v>3106.5</v>
      </c>
      <c r="F479" s="161">
        <v>0</v>
      </c>
      <c r="G479" s="161">
        <v>0</v>
      </c>
      <c r="H479" s="161">
        <v>0</v>
      </c>
      <c r="I479" s="161">
        <v>0</v>
      </c>
      <c r="J479" s="161">
        <v>0</v>
      </c>
      <c r="K479" s="161">
        <v>259.2</v>
      </c>
      <c r="L479" s="243">
        <v>0</v>
      </c>
      <c r="M479" s="172">
        <f t="shared" si="285"/>
        <v>3365.7</v>
      </c>
      <c r="N479" s="161">
        <v>3106.5</v>
      </c>
      <c r="O479" s="161">
        <v>0</v>
      </c>
      <c r="P479" s="161">
        <v>0</v>
      </c>
      <c r="Q479" s="161">
        <v>0</v>
      </c>
      <c r="R479" s="161">
        <v>0</v>
      </c>
      <c r="S479" s="161">
        <v>0</v>
      </c>
      <c r="T479" s="161">
        <v>259.2</v>
      </c>
      <c r="U479" s="243">
        <v>0</v>
      </c>
      <c r="V479" s="172">
        <f t="shared" si="286"/>
        <v>3116.3861999999999</v>
      </c>
      <c r="W479" s="161">
        <v>2857.2509</v>
      </c>
      <c r="X479" s="161">
        <v>0</v>
      </c>
      <c r="Y479" s="161">
        <v>0</v>
      </c>
      <c r="Z479" s="161">
        <v>0</v>
      </c>
      <c r="AA479" s="161">
        <v>0</v>
      </c>
      <c r="AB479" s="161">
        <v>0</v>
      </c>
      <c r="AC479" s="161">
        <v>259.13529999999997</v>
      </c>
      <c r="AD479" s="243">
        <v>0</v>
      </c>
      <c r="AE479" s="156">
        <f t="shared" si="276"/>
        <v>-249.3137999999999</v>
      </c>
      <c r="AF479" s="161">
        <f t="shared" si="276"/>
        <v>-249.2491</v>
      </c>
      <c r="AG479" s="161">
        <f t="shared" si="276"/>
        <v>0</v>
      </c>
      <c r="AH479" s="161">
        <f t="shared" si="276"/>
        <v>0</v>
      </c>
      <c r="AI479" s="161">
        <f t="shared" si="276"/>
        <v>0</v>
      </c>
      <c r="AJ479" s="161">
        <f t="shared" si="276"/>
        <v>0</v>
      </c>
      <c r="AK479" s="161">
        <f t="shared" si="276"/>
        <v>0</v>
      </c>
      <c r="AL479" s="161">
        <f t="shared" si="276"/>
        <v>-6.4700000000016189E-2</v>
      </c>
      <c r="AM479" s="162">
        <f t="shared" si="276"/>
        <v>0</v>
      </c>
      <c r="AN479" s="156">
        <f t="shared" si="277"/>
        <v>92.59251270166682</v>
      </c>
      <c r="AO479" s="161">
        <f t="shared" si="277"/>
        <v>91.976529856751981</v>
      </c>
      <c r="AP479" s="161">
        <f t="shared" si="277"/>
        <v>0</v>
      </c>
      <c r="AQ479" s="161">
        <f t="shared" si="277"/>
        <v>0</v>
      </c>
      <c r="AR479" s="161">
        <f t="shared" si="277"/>
        <v>0</v>
      </c>
      <c r="AS479" s="161">
        <f t="shared" si="277"/>
        <v>0</v>
      </c>
      <c r="AT479" s="161">
        <f t="shared" si="277"/>
        <v>0</v>
      </c>
      <c r="AU479" s="161">
        <f t="shared" si="277"/>
        <v>99.975038580246917</v>
      </c>
      <c r="AV479" s="162">
        <f t="shared" si="277"/>
        <v>0</v>
      </c>
      <c r="AW479" s="165"/>
      <c r="AX479" s="245"/>
      <c r="AY479" s="246"/>
    </row>
    <row r="480" spans="1:51" ht="12.75" customHeight="1" x14ac:dyDescent="0.25">
      <c r="A480" s="171">
        <v>1431</v>
      </c>
      <c r="B480" s="241">
        <v>472</v>
      </c>
      <c r="C480" s="242" t="s">
        <v>1669</v>
      </c>
      <c r="D480" s="156">
        <f t="shared" si="284"/>
        <v>2055.7999999999997</v>
      </c>
      <c r="E480" s="161">
        <v>1681.6</v>
      </c>
      <c r="F480" s="161">
        <v>0</v>
      </c>
      <c r="G480" s="161">
        <v>0</v>
      </c>
      <c r="H480" s="161">
        <v>0</v>
      </c>
      <c r="I480" s="161">
        <v>0</v>
      </c>
      <c r="J480" s="161">
        <v>0</v>
      </c>
      <c r="K480" s="161">
        <v>374.2</v>
      </c>
      <c r="L480" s="243">
        <v>0</v>
      </c>
      <c r="M480" s="172">
        <f t="shared" si="285"/>
        <v>2055.7999999999997</v>
      </c>
      <c r="N480" s="161">
        <v>1681.6</v>
      </c>
      <c r="O480" s="161">
        <v>0</v>
      </c>
      <c r="P480" s="161">
        <v>0</v>
      </c>
      <c r="Q480" s="161">
        <v>0</v>
      </c>
      <c r="R480" s="161">
        <v>0</v>
      </c>
      <c r="S480" s="161">
        <v>0</v>
      </c>
      <c r="T480" s="161">
        <v>374.2</v>
      </c>
      <c r="U480" s="243">
        <v>0</v>
      </c>
      <c r="V480" s="172">
        <f t="shared" si="286"/>
        <v>1979.9893999999999</v>
      </c>
      <c r="W480" s="161">
        <v>1613.1320000000001</v>
      </c>
      <c r="X480" s="161">
        <v>0</v>
      </c>
      <c r="Y480" s="161">
        <v>0</v>
      </c>
      <c r="Z480" s="161">
        <v>0</v>
      </c>
      <c r="AA480" s="161">
        <v>0</v>
      </c>
      <c r="AB480" s="161">
        <v>0</v>
      </c>
      <c r="AC480" s="161">
        <v>366.85739999999998</v>
      </c>
      <c r="AD480" s="243">
        <v>0</v>
      </c>
      <c r="AE480" s="156">
        <f t="shared" si="276"/>
        <v>-75.810599999999795</v>
      </c>
      <c r="AF480" s="161">
        <f t="shared" si="276"/>
        <v>-68.467999999999847</v>
      </c>
      <c r="AG480" s="161">
        <f t="shared" si="276"/>
        <v>0</v>
      </c>
      <c r="AH480" s="161">
        <f t="shared" si="276"/>
        <v>0</v>
      </c>
      <c r="AI480" s="161">
        <f t="shared" si="276"/>
        <v>0</v>
      </c>
      <c r="AJ480" s="161">
        <f t="shared" si="276"/>
        <v>0</v>
      </c>
      <c r="AK480" s="161">
        <f t="shared" si="276"/>
        <v>0</v>
      </c>
      <c r="AL480" s="161">
        <f t="shared" si="276"/>
        <v>-7.3426000000000045</v>
      </c>
      <c r="AM480" s="162">
        <f t="shared" si="276"/>
        <v>0</v>
      </c>
      <c r="AN480" s="156">
        <f t="shared" si="277"/>
        <v>96.312355287479335</v>
      </c>
      <c r="AO480" s="161">
        <f t="shared" si="277"/>
        <v>95.928401522359664</v>
      </c>
      <c r="AP480" s="161">
        <f t="shared" si="277"/>
        <v>0</v>
      </c>
      <c r="AQ480" s="161">
        <f t="shared" si="277"/>
        <v>0</v>
      </c>
      <c r="AR480" s="161">
        <f t="shared" si="277"/>
        <v>0</v>
      </c>
      <c r="AS480" s="161">
        <f t="shared" si="277"/>
        <v>0</v>
      </c>
      <c r="AT480" s="161">
        <f t="shared" si="277"/>
        <v>0</v>
      </c>
      <c r="AU480" s="161">
        <f t="shared" si="277"/>
        <v>98.037787279529667</v>
      </c>
      <c r="AV480" s="162">
        <f t="shared" si="277"/>
        <v>0</v>
      </c>
      <c r="AW480" s="165"/>
      <c r="AX480" s="245"/>
      <c r="AY480" s="246"/>
    </row>
    <row r="481" spans="1:51" ht="12.75" customHeight="1" x14ac:dyDescent="0.25">
      <c r="A481" s="171">
        <v>1432</v>
      </c>
      <c r="B481" s="241">
        <v>473</v>
      </c>
      <c r="C481" s="242" t="s">
        <v>1670</v>
      </c>
      <c r="D481" s="156">
        <f t="shared" si="284"/>
        <v>448.3</v>
      </c>
      <c r="E481" s="161">
        <v>285.60000000000002</v>
      </c>
      <c r="F481" s="161">
        <v>0</v>
      </c>
      <c r="G481" s="161">
        <v>0</v>
      </c>
      <c r="H481" s="161">
        <v>0</v>
      </c>
      <c r="I481" s="161">
        <v>0</v>
      </c>
      <c r="J481" s="161">
        <v>0</v>
      </c>
      <c r="K481" s="161">
        <v>162.69999999999999</v>
      </c>
      <c r="L481" s="243">
        <v>0</v>
      </c>
      <c r="M481" s="172">
        <f t="shared" si="285"/>
        <v>448.3</v>
      </c>
      <c r="N481" s="161">
        <v>285.60000000000002</v>
      </c>
      <c r="O481" s="161">
        <v>0</v>
      </c>
      <c r="P481" s="161">
        <v>0</v>
      </c>
      <c r="Q481" s="161">
        <v>0</v>
      </c>
      <c r="R481" s="161">
        <v>0</v>
      </c>
      <c r="S481" s="161">
        <v>0</v>
      </c>
      <c r="T481" s="161">
        <v>162.69999999999999</v>
      </c>
      <c r="U481" s="243">
        <v>0</v>
      </c>
      <c r="V481" s="172">
        <f t="shared" si="286"/>
        <v>447.99880000000002</v>
      </c>
      <c r="W481" s="161">
        <v>285.60000000000002</v>
      </c>
      <c r="X481" s="161">
        <v>0</v>
      </c>
      <c r="Y481" s="161">
        <v>0</v>
      </c>
      <c r="Z481" s="161">
        <v>0</v>
      </c>
      <c r="AA481" s="161">
        <v>0</v>
      </c>
      <c r="AB481" s="161">
        <v>0</v>
      </c>
      <c r="AC481" s="161">
        <v>162.39879999999999</v>
      </c>
      <c r="AD481" s="243">
        <v>0</v>
      </c>
      <c r="AE481" s="156">
        <f t="shared" si="276"/>
        <v>-0.30119999999999436</v>
      </c>
      <c r="AF481" s="161">
        <f t="shared" si="276"/>
        <v>0</v>
      </c>
      <c r="AG481" s="161">
        <f t="shared" si="276"/>
        <v>0</v>
      </c>
      <c r="AH481" s="161">
        <f t="shared" si="276"/>
        <v>0</v>
      </c>
      <c r="AI481" s="161">
        <f t="shared" si="276"/>
        <v>0</v>
      </c>
      <c r="AJ481" s="161">
        <f t="shared" si="276"/>
        <v>0</v>
      </c>
      <c r="AK481" s="161">
        <f t="shared" si="276"/>
        <v>0</v>
      </c>
      <c r="AL481" s="161">
        <f t="shared" si="276"/>
        <v>-0.30119999999999436</v>
      </c>
      <c r="AM481" s="162">
        <f t="shared" si="276"/>
        <v>0</v>
      </c>
      <c r="AN481" s="156">
        <f t="shared" si="277"/>
        <v>99.932812848538916</v>
      </c>
      <c r="AO481" s="161">
        <f t="shared" si="277"/>
        <v>100</v>
      </c>
      <c r="AP481" s="161">
        <f t="shared" si="277"/>
        <v>0</v>
      </c>
      <c r="AQ481" s="161">
        <f t="shared" si="277"/>
        <v>0</v>
      </c>
      <c r="AR481" s="161">
        <f t="shared" si="277"/>
        <v>0</v>
      </c>
      <c r="AS481" s="161">
        <f t="shared" si="277"/>
        <v>0</v>
      </c>
      <c r="AT481" s="161">
        <f t="shared" si="277"/>
        <v>0</v>
      </c>
      <c r="AU481" s="161">
        <f t="shared" si="277"/>
        <v>99.814874001229256</v>
      </c>
      <c r="AV481" s="162">
        <f t="shared" si="277"/>
        <v>0</v>
      </c>
      <c r="AW481" s="165"/>
      <c r="AX481" s="245"/>
      <c r="AY481" s="246"/>
    </row>
    <row r="482" spans="1:51" ht="12.75" customHeight="1" x14ac:dyDescent="0.25">
      <c r="A482" s="171">
        <v>1444</v>
      </c>
      <c r="B482" s="241">
        <v>474</v>
      </c>
      <c r="C482" s="242" t="s">
        <v>1661</v>
      </c>
      <c r="D482" s="156">
        <f t="shared" si="284"/>
        <v>12505.2</v>
      </c>
      <c r="E482" s="161">
        <v>10895.1</v>
      </c>
      <c r="F482" s="161">
        <v>0</v>
      </c>
      <c r="G482" s="161">
        <v>0</v>
      </c>
      <c r="H482" s="161">
        <v>83</v>
      </c>
      <c r="I482" s="161">
        <v>0</v>
      </c>
      <c r="J482" s="161">
        <v>0</v>
      </c>
      <c r="K482" s="161">
        <v>1527.1</v>
      </c>
      <c r="L482" s="243">
        <v>0</v>
      </c>
      <c r="M482" s="172">
        <f t="shared" si="285"/>
        <v>12505.2</v>
      </c>
      <c r="N482" s="161">
        <v>10895.1</v>
      </c>
      <c r="O482" s="161">
        <v>0</v>
      </c>
      <c r="P482" s="161">
        <v>0</v>
      </c>
      <c r="Q482" s="161">
        <v>83</v>
      </c>
      <c r="R482" s="161">
        <v>0</v>
      </c>
      <c r="S482" s="161">
        <v>0</v>
      </c>
      <c r="T482" s="161">
        <v>1527.1</v>
      </c>
      <c r="U482" s="243">
        <v>0</v>
      </c>
      <c r="V482" s="172">
        <f t="shared" si="286"/>
        <v>11630.238200000002</v>
      </c>
      <c r="W482" s="161">
        <v>10042.344800000001</v>
      </c>
      <c r="X482" s="161">
        <v>0</v>
      </c>
      <c r="Y482" s="161">
        <v>0</v>
      </c>
      <c r="Z482" s="161">
        <v>60.793399999999998</v>
      </c>
      <c r="AA482" s="161">
        <v>0</v>
      </c>
      <c r="AB482" s="161">
        <v>0</v>
      </c>
      <c r="AC482" s="161">
        <v>1527.1</v>
      </c>
      <c r="AD482" s="243">
        <v>0</v>
      </c>
      <c r="AE482" s="156">
        <f t="shared" si="276"/>
        <v>-874.96179999999913</v>
      </c>
      <c r="AF482" s="161">
        <f t="shared" si="276"/>
        <v>-852.7551999999996</v>
      </c>
      <c r="AG482" s="161">
        <f t="shared" si="276"/>
        <v>0</v>
      </c>
      <c r="AH482" s="161">
        <f t="shared" si="276"/>
        <v>0</v>
      </c>
      <c r="AI482" s="161">
        <f t="shared" si="276"/>
        <v>-22.206600000000002</v>
      </c>
      <c r="AJ482" s="161">
        <f t="shared" si="276"/>
        <v>0</v>
      </c>
      <c r="AK482" s="161">
        <f t="shared" si="276"/>
        <v>0</v>
      </c>
      <c r="AL482" s="161">
        <f t="shared" si="276"/>
        <v>0</v>
      </c>
      <c r="AM482" s="162">
        <f t="shared" si="276"/>
        <v>0</v>
      </c>
      <c r="AN482" s="156">
        <f t="shared" si="277"/>
        <v>93.003216262035011</v>
      </c>
      <c r="AO482" s="161">
        <f t="shared" si="277"/>
        <v>92.173039256179393</v>
      </c>
      <c r="AP482" s="161">
        <f t="shared" si="277"/>
        <v>0</v>
      </c>
      <c r="AQ482" s="161">
        <f t="shared" si="277"/>
        <v>0</v>
      </c>
      <c r="AR482" s="161">
        <f t="shared" si="277"/>
        <v>73.245060240963852</v>
      </c>
      <c r="AS482" s="161">
        <f t="shared" si="277"/>
        <v>0</v>
      </c>
      <c r="AT482" s="161">
        <f t="shared" si="277"/>
        <v>0</v>
      </c>
      <c r="AU482" s="161">
        <f t="shared" si="277"/>
        <v>100</v>
      </c>
      <c r="AV482" s="162">
        <f t="shared" si="277"/>
        <v>0</v>
      </c>
      <c r="AW482" s="165"/>
      <c r="AX482" s="245"/>
      <c r="AY482" s="246"/>
    </row>
    <row r="483" spans="1:51" ht="12.75" customHeight="1" x14ac:dyDescent="0.25">
      <c r="A483" s="171">
        <v>1433</v>
      </c>
      <c r="B483" s="241">
        <v>475</v>
      </c>
      <c r="C483" s="242" t="s">
        <v>1671</v>
      </c>
      <c r="D483" s="156">
        <f t="shared" si="284"/>
        <v>1216.3</v>
      </c>
      <c r="E483" s="161">
        <v>921.5</v>
      </c>
      <c r="F483" s="161">
        <v>0</v>
      </c>
      <c r="G483" s="161">
        <v>0</v>
      </c>
      <c r="H483" s="161">
        <v>0</v>
      </c>
      <c r="I483" s="161">
        <v>0</v>
      </c>
      <c r="J483" s="161">
        <v>112</v>
      </c>
      <c r="K483" s="161">
        <v>182.8</v>
      </c>
      <c r="L483" s="243">
        <v>0</v>
      </c>
      <c r="M483" s="172">
        <f t="shared" si="285"/>
        <v>1216.3</v>
      </c>
      <c r="N483" s="161">
        <v>921.5</v>
      </c>
      <c r="O483" s="161">
        <v>0</v>
      </c>
      <c r="P483" s="161">
        <v>0</v>
      </c>
      <c r="Q483" s="161">
        <v>0</v>
      </c>
      <c r="R483" s="161">
        <v>0</v>
      </c>
      <c r="S483" s="161">
        <v>112</v>
      </c>
      <c r="T483" s="161">
        <v>182.8</v>
      </c>
      <c r="U483" s="243">
        <v>0</v>
      </c>
      <c r="V483" s="172">
        <f t="shared" si="286"/>
        <v>1207.4585000000002</v>
      </c>
      <c r="W483" s="161">
        <v>913.45870000000002</v>
      </c>
      <c r="X483" s="161">
        <v>0</v>
      </c>
      <c r="Y483" s="161">
        <v>0</v>
      </c>
      <c r="Z483" s="161">
        <v>0</v>
      </c>
      <c r="AA483" s="161">
        <v>0</v>
      </c>
      <c r="AB483" s="161">
        <v>112</v>
      </c>
      <c r="AC483" s="161">
        <v>181.99979999999999</v>
      </c>
      <c r="AD483" s="243">
        <v>0</v>
      </c>
      <c r="AE483" s="156">
        <f t="shared" si="276"/>
        <v>-8.841499999999769</v>
      </c>
      <c r="AF483" s="161">
        <f t="shared" si="276"/>
        <v>-8.0412999999999784</v>
      </c>
      <c r="AG483" s="161">
        <f t="shared" si="276"/>
        <v>0</v>
      </c>
      <c r="AH483" s="161">
        <f t="shared" si="276"/>
        <v>0</v>
      </c>
      <c r="AI483" s="161">
        <f t="shared" si="276"/>
        <v>0</v>
      </c>
      <c r="AJ483" s="161">
        <f t="shared" si="276"/>
        <v>0</v>
      </c>
      <c r="AK483" s="161">
        <f t="shared" si="276"/>
        <v>0</v>
      </c>
      <c r="AL483" s="161">
        <f t="shared" si="276"/>
        <v>-0.80020000000001801</v>
      </c>
      <c r="AM483" s="162">
        <f t="shared" si="276"/>
        <v>0</v>
      </c>
      <c r="AN483" s="156">
        <f t="shared" si="277"/>
        <v>99.273082298774995</v>
      </c>
      <c r="AO483" s="161">
        <f t="shared" si="277"/>
        <v>99.127368421052637</v>
      </c>
      <c r="AP483" s="161">
        <f t="shared" si="277"/>
        <v>0</v>
      </c>
      <c r="AQ483" s="161">
        <f t="shared" si="277"/>
        <v>0</v>
      </c>
      <c r="AR483" s="161">
        <f t="shared" si="277"/>
        <v>0</v>
      </c>
      <c r="AS483" s="161">
        <f t="shared" si="277"/>
        <v>0</v>
      </c>
      <c r="AT483" s="161">
        <f t="shared" si="277"/>
        <v>100</v>
      </c>
      <c r="AU483" s="161">
        <f t="shared" si="277"/>
        <v>99.562253829321662</v>
      </c>
      <c r="AV483" s="162">
        <f t="shared" si="277"/>
        <v>0</v>
      </c>
      <c r="AW483" s="165"/>
      <c r="AX483" s="245"/>
      <c r="AY483" s="246"/>
    </row>
    <row r="484" spans="1:51" ht="12.75" customHeight="1" x14ac:dyDescent="0.25">
      <c r="A484" s="171">
        <v>1434</v>
      </c>
      <c r="B484" s="241">
        <v>476</v>
      </c>
      <c r="C484" s="242" t="s">
        <v>1672</v>
      </c>
      <c r="D484" s="156">
        <f t="shared" si="284"/>
        <v>1537.4</v>
      </c>
      <c r="E484" s="161">
        <v>1162.9000000000001</v>
      </c>
      <c r="F484" s="161">
        <v>0</v>
      </c>
      <c r="G484" s="161">
        <v>0</v>
      </c>
      <c r="H484" s="161">
        <v>0</v>
      </c>
      <c r="I484" s="161">
        <v>0</v>
      </c>
      <c r="J484" s="161">
        <v>112</v>
      </c>
      <c r="K484" s="161">
        <v>262.5</v>
      </c>
      <c r="L484" s="243">
        <v>0</v>
      </c>
      <c r="M484" s="172">
        <f t="shared" si="285"/>
        <v>1537.4</v>
      </c>
      <c r="N484" s="161">
        <v>1162.9000000000001</v>
      </c>
      <c r="O484" s="161">
        <v>0</v>
      </c>
      <c r="P484" s="161">
        <v>0</v>
      </c>
      <c r="Q484" s="161">
        <v>0</v>
      </c>
      <c r="R484" s="161">
        <v>0</v>
      </c>
      <c r="S484" s="161">
        <v>112</v>
      </c>
      <c r="T484" s="161">
        <v>262.5</v>
      </c>
      <c r="U484" s="243">
        <v>0</v>
      </c>
      <c r="V484" s="172">
        <f t="shared" si="286"/>
        <v>1338.4281000000001</v>
      </c>
      <c r="W484" s="161">
        <v>967.81420000000003</v>
      </c>
      <c r="X484" s="161">
        <v>0</v>
      </c>
      <c r="Y484" s="161">
        <v>0</v>
      </c>
      <c r="Z484" s="161">
        <v>0</v>
      </c>
      <c r="AA484" s="161">
        <v>0</v>
      </c>
      <c r="AB484" s="161">
        <v>108.77249999999999</v>
      </c>
      <c r="AC484" s="161">
        <v>261.84140000000002</v>
      </c>
      <c r="AD484" s="243">
        <v>0</v>
      </c>
      <c r="AE484" s="156">
        <f t="shared" si="276"/>
        <v>-198.97190000000001</v>
      </c>
      <c r="AF484" s="161">
        <f t="shared" si="276"/>
        <v>-195.08580000000006</v>
      </c>
      <c r="AG484" s="161">
        <f t="shared" si="276"/>
        <v>0</v>
      </c>
      <c r="AH484" s="161">
        <f t="shared" si="276"/>
        <v>0</v>
      </c>
      <c r="AI484" s="161">
        <f t="shared" si="276"/>
        <v>0</v>
      </c>
      <c r="AJ484" s="161">
        <f t="shared" si="276"/>
        <v>0</v>
      </c>
      <c r="AK484" s="161">
        <f t="shared" si="276"/>
        <v>-3.2275000000000063</v>
      </c>
      <c r="AL484" s="161">
        <f t="shared" si="276"/>
        <v>-0.65859999999997854</v>
      </c>
      <c r="AM484" s="162">
        <f t="shared" si="276"/>
        <v>0</v>
      </c>
      <c r="AN484" s="156">
        <f t="shared" si="277"/>
        <v>87.057896448549499</v>
      </c>
      <c r="AO484" s="161">
        <f t="shared" si="277"/>
        <v>83.224198125376219</v>
      </c>
      <c r="AP484" s="161">
        <f t="shared" si="277"/>
        <v>0</v>
      </c>
      <c r="AQ484" s="161">
        <f t="shared" si="277"/>
        <v>0</v>
      </c>
      <c r="AR484" s="161">
        <f t="shared" si="277"/>
        <v>0</v>
      </c>
      <c r="AS484" s="161">
        <f t="shared" si="277"/>
        <v>0</v>
      </c>
      <c r="AT484" s="161">
        <f t="shared" si="277"/>
        <v>97.118303571428569</v>
      </c>
      <c r="AU484" s="161">
        <f t="shared" si="277"/>
        <v>99.749104761904775</v>
      </c>
      <c r="AV484" s="162">
        <f t="shared" si="277"/>
        <v>0</v>
      </c>
      <c r="AW484" s="165"/>
      <c r="AX484" s="245"/>
      <c r="AY484" s="246"/>
    </row>
    <row r="485" spans="1:51" ht="12.75" customHeight="1" x14ac:dyDescent="0.25">
      <c r="A485" s="171">
        <v>1445</v>
      </c>
      <c r="B485" s="241">
        <v>484</v>
      </c>
      <c r="C485" s="242" t="s">
        <v>2158</v>
      </c>
      <c r="D485" s="156">
        <f>SUM(E485:L485)</f>
        <v>2465.8999999999996</v>
      </c>
      <c r="E485" s="161">
        <v>2132.1999999999998</v>
      </c>
      <c r="F485" s="161">
        <v>0</v>
      </c>
      <c r="G485" s="161">
        <v>0</v>
      </c>
      <c r="H485" s="161">
        <v>0</v>
      </c>
      <c r="I485" s="161">
        <v>0</v>
      </c>
      <c r="J485" s="161">
        <v>112</v>
      </c>
      <c r="K485" s="161">
        <v>221.7</v>
      </c>
      <c r="L485" s="243">
        <v>0</v>
      </c>
      <c r="M485" s="172">
        <f>SUM(N485:U485)</f>
        <v>2465.8999999999996</v>
      </c>
      <c r="N485" s="161">
        <v>2132.1999999999998</v>
      </c>
      <c r="O485" s="161">
        <v>0</v>
      </c>
      <c r="P485" s="161">
        <v>0</v>
      </c>
      <c r="Q485" s="161">
        <v>0</v>
      </c>
      <c r="R485" s="161">
        <v>0</v>
      </c>
      <c r="S485" s="161">
        <v>112</v>
      </c>
      <c r="T485" s="161">
        <v>221.7</v>
      </c>
      <c r="U485" s="243">
        <v>0</v>
      </c>
      <c r="V485" s="172">
        <f>SUM(W485:AD485)</f>
        <v>2289.2025999999996</v>
      </c>
      <c r="W485" s="161">
        <v>1955.5026</v>
      </c>
      <c r="X485" s="161">
        <v>0</v>
      </c>
      <c r="Y485" s="161">
        <v>0</v>
      </c>
      <c r="Z485" s="161">
        <v>0</v>
      </c>
      <c r="AA485" s="161">
        <v>0</v>
      </c>
      <c r="AB485" s="161">
        <v>112</v>
      </c>
      <c r="AC485" s="161">
        <v>221.7</v>
      </c>
      <c r="AD485" s="243">
        <v>0</v>
      </c>
      <c r="AE485" s="156">
        <f t="shared" si="276"/>
        <v>-176.69740000000002</v>
      </c>
      <c r="AF485" s="161">
        <f t="shared" si="276"/>
        <v>-176.69739999999979</v>
      </c>
      <c r="AG485" s="161">
        <f t="shared" si="276"/>
        <v>0</v>
      </c>
      <c r="AH485" s="161">
        <f t="shared" si="276"/>
        <v>0</v>
      </c>
      <c r="AI485" s="161">
        <f t="shared" si="276"/>
        <v>0</v>
      </c>
      <c r="AJ485" s="161">
        <f t="shared" si="276"/>
        <v>0</v>
      </c>
      <c r="AK485" s="161">
        <f t="shared" si="276"/>
        <v>0</v>
      </c>
      <c r="AL485" s="161">
        <f t="shared" si="276"/>
        <v>0</v>
      </c>
      <c r="AM485" s="162">
        <f t="shared" si="276"/>
        <v>0</v>
      </c>
      <c r="AN485" s="156">
        <f t="shared" si="277"/>
        <v>92.834364734985201</v>
      </c>
      <c r="AO485" s="161">
        <f t="shared" si="277"/>
        <v>91.71290685676766</v>
      </c>
      <c r="AP485" s="161">
        <f t="shared" si="277"/>
        <v>0</v>
      </c>
      <c r="AQ485" s="161">
        <f t="shared" si="277"/>
        <v>0</v>
      </c>
      <c r="AR485" s="161">
        <f t="shared" si="277"/>
        <v>0</v>
      </c>
      <c r="AS485" s="161">
        <f t="shared" si="277"/>
        <v>0</v>
      </c>
      <c r="AT485" s="161">
        <f t="shared" si="277"/>
        <v>100</v>
      </c>
      <c r="AU485" s="161">
        <f t="shared" si="277"/>
        <v>100</v>
      </c>
      <c r="AV485" s="162">
        <f t="shared" si="277"/>
        <v>0</v>
      </c>
      <c r="AW485" s="165"/>
      <c r="AX485" s="245"/>
      <c r="AY485" s="246"/>
    </row>
    <row r="486" spans="1:51" ht="12.75" customHeight="1" x14ac:dyDescent="0.25">
      <c r="A486" s="171">
        <v>1436</v>
      </c>
      <c r="B486" s="241">
        <v>477</v>
      </c>
      <c r="C486" s="242" t="s">
        <v>1674</v>
      </c>
      <c r="D486" s="156">
        <f t="shared" si="284"/>
        <v>3902.7000000000003</v>
      </c>
      <c r="E486" s="161">
        <v>3414.8</v>
      </c>
      <c r="F486" s="161">
        <v>0</v>
      </c>
      <c r="G486" s="161">
        <v>0</v>
      </c>
      <c r="H486" s="161">
        <v>0</v>
      </c>
      <c r="I486" s="161">
        <v>0</v>
      </c>
      <c r="J486" s="161">
        <v>112</v>
      </c>
      <c r="K486" s="161">
        <v>375.9</v>
      </c>
      <c r="L486" s="243">
        <v>0</v>
      </c>
      <c r="M486" s="172">
        <f t="shared" si="285"/>
        <v>3902.7000000000003</v>
      </c>
      <c r="N486" s="161">
        <v>3414.8</v>
      </c>
      <c r="O486" s="161">
        <v>0</v>
      </c>
      <c r="P486" s="161">
        <v>0</v>
      </c>
      <c r="Q486" s="161">
        <v>0</v>
      </c>
      <c r="R486" s="161">
        <v>0</v>
      </c>
      <c r="S486" s="161">
        <v>112</v>
      </c>
      <c r="T486" s="161">
        <v>375.9</v>
      </c>
      <c r="U486" s="243">
        <v>0</v>
      </c>
      <c r="V486" s="172">
        <f t="shared" si="286"/>
        <v>3691.5981999999999</v>
      </c>
      <c r="W486" s="161">
        <v>3203.6981999999998</v>
      </c>
      <c r="X486" s="161">
        <v>0</v>
      </c>
      <c r="Y486" s="161">
        <v>0</v>
      </c>
      <c r="Z486" s="161">
        <v>0</v>
      </c>
      <c r="AA486" s="161">
        <v>0</v>
      </c>
      <c r="AB486" s="161">
        <v>112</v>
      </c>
      <c r="AC486" s="161">
        <v>375.9</v>
      </c>
      <c r="AD486" s="243">
        <v>0</v>
      </c>
      <c r="AE486" s="156">
        <f t="shared" si="276"/>
        <v>-211.10180000000037</v>
      </c>
      <c r="AF486" s="161">
        <f t="shared" si="276"/>
        <v>-211.10180000000037</v>
      </c>
      <c r="AG486" s="161">
        <f t="shared" si="276"/>
        <v>0</v>
      </c>
      <c r="AH486" s="161">
        <f t="shared" si="276"/>
        <v>0</v>
      </c>
      <c r="AI486" s="161">
        <f t="shared" si="276"/>
        <v>0</v>
      </c>
      <c r="AJ486" s="161">
        <f t="shared" si="276"/>
        <v>0</v>
      </c>
      <c r="AK486" s="161">
        <f t="shared" si="276"/>
        <v>0</v>
      </c>
      <c r="AL486" s="161">
        <f t="shared" si="276"/>
        <v>0</v>
      </c>
      <c r="AM486" s="162">
        <f t="shared" si="276"/>
        <v>0</v>
      </c>
      <c r="AN486" s="156">
        <f t="shared" si="277"/>
        <v>94.590878110026395</v>
      </c>
      <c r="AO486" s="161">
        <f t="shared" si="277"/>
        <v>93.818033266955595</v>
      </c>
      <c r="AP486" s="161">
        <f t="shared" si="277"/>
        <v>0</v>
      </c>
      <c r="AQ486" s="161">
        <f t="shared" si="277"/>
        <v>0</v>
      </c>
      <c r="AR486" s="161">
        <f t="shared" si="277"/>
        <v>0</v>
      </c>
      <c r="AS486" s="161">
        <f t="shared" si="277"/>
        <v>0</v>
      </c>
      <c r="AT486" s="161">
        <f t="shared" si="277"/>
        <v>100</v>
      </c>
      <c r="AU486" s="161">
        <f t="shared" si="277"/>
        <v>100</v>
      </c>
      <c r="AV486" s="162">
        <f t="shared" si="277"/>
        <v>0</v>
      </c>
      <c r="AW486" s="165"/>
      <c r="AX486" s="245"/>
      <c r="AY486" s="246"/>
    </row>
    <row r="487" spans="1:51" ht="12.75" customHeight="1" x14ac:dyDescent="0.25">
      <c r="A487" s="171">
        <v>1435</v>
      </c>
      <c r="B487" s="241">
        <v>478</v>
      </c>
      <c r="C487" s="242" t="s">
        <v>1675</v>
      </c>
      <c r="D487" s="156">
        <f t="shared" si="284"/>
        <v>1550.1</v>
      </c>
      <c r="E487" s="161">
        <v>1232</v>
      </c>
      <c r="F487" s="161">
        <v>0</v>
      </c>
      <c r="G487" s="161">
        <v>0</v>
      </c>
      <c r="H487" s="161">
        <v>0</v>
      </c>
      <c r="I487" s="161">
        <v>0</v>
      </c>
      <c r="J487" s="161">
        <v>112</v>
      </c>
      <c r="K487" s="161">
        <v>206.1</v>
      </c>
      <c r="L487" s="243">
        <v>0</v>
      </c>
      <c r="M487" s="172">
        <f t="shared" si="285"/>
        <v>1550.1</v>
      </c>
      <c r="N487" s="161">
        <v>1232</v>
      </c>
      <c r="O487" s="161">
        <v>0</v>
      </c>
      <c r="P487" s="161">
        <v>0</v>
      </c>
      <c r="Q487" s="161">
        <v>0</v>
      </c>
      <c r="R487" s="161">
        <v>0</v>
      </c>
      <c r="S487" s="161">
        <v>112</v>
      </c>
      <c r="T487" s="161">
        <v>206.1</v>
      </c>
      <c r="U487" s="243">
        <v>0</v>
      </c>
      <c r="V487" s="172">
        <f t="shared" si="286"/>
        <v>1503.1493</v>
      </c>
      <c r="W487" s="161">
        <v>1185.1303</v>
      </c>
      <c r="X487" s="161">
        <v>0</v>
      </c>
      <c r="Y487" s="161">
        <v>0</v>
      </c>
      <c r="Z487" s="161">
        <v>0</v>
      </c>
      <c r="AA487" s="161">
        <v>0</v>
      </c>
      <c r="AB487" s="161">
        <v>111.919</v>
      </c>
      <c r="AC487" s="161">
        <v>206.1</v>
      </c>
      <c r="AD487" s="243">
        <v>0</v>
      </c>
      <c r="AE487" s="156">
        <f t="shared" si="276"/>
        <v>-46.95069999999987</v>
      </c>
      <c r="AF487" s="161">
        <f t="shared" si="276"/>
        <v>-46.869699999999966</v>
      </c>
      <c r="AG487" s="161">
        <f t="shared" si="276"/>
        <v>0</v>
      </c>
      <c r="AH487" s="161">
        <f t="shared" si="276"/>
        <v>0</v>
      </c>
      <c r="AI487" s="161">
        <f t="shared" si="276"/>
        <v>0</v>
      </c>
      <c r="AJ487" s="161">
        <f t="shared" si="276"/>
        <v>0</v>
      </c>
      <c r="AK487" s="161">
        <f t="shared" si="276"/>
        <v>-8.100000000000307E-2</v>
      </c>
      <c r="AL487" s="161">
        <f t="shared" si="276"/>
        <v>0</v>
      </c>
      <c r="AM487" s="162">
        <f t="shared" si="276"/>
        <v>0</v>
      </c>
      <c r="AN487" s="156">
        <f t="shared" si="277"/>
        <v>96.971117992387605</v>
      </c>
      <c r="AO487" s="161">
        <f t="shared" si="277"/>
        <v>96.195641233766239</v>
      </c>
      <c r="AP487" s="161">
        <f t="shared" si="277"/>
        <v>0</v>
      </c>
      <c r="AQ487" s="161">
        <f t="shared" si="277"/>
        <v>0</v>
      </c>
      <c r="AR487" s="161">
        <f t="shared" si="277"/>
        <v>0</v>
      </c>
      <c r="AS487" s="161">
        <f t="shared" si="277"/>
        <v>0</v>
      </c>
      <c r="AT487" s="161">
        <f t="shared" si="277"/>
        <v>99.927678571428572</v>
      </c>
      <c r="AU487" s="161">
        <f t="shared" si="277"/>
        <v>100</v>
      </c>
      <c r="AV487" s="162">
        <f t="shared" si="277"/>
        <v>0</v>
      </c>
      <c r="AW487" s="165"/>
      <c r="AX487" s="245"/>
      <c r="AY487" s="246"/>
    </row>
    <row r="488" spans="1:51" ht="12.75" customHeight="1" x14ac:dyDescent="0.25">
      <c r="A488" s="171">
        <v>1437</v>
      </c>
      <c r="B488" s="241">
        <v>479</v>
      </c>
      <c r="C488" s="242" t="s">
        <v>1676</v>
      </c>
      <c r="D488" s="156">
        <f t="shared" si="284"/>
        <v>2046.6000000000001</v>
      </c>
      <c r="E488" s="161">
        <v>1878.7</v>
      </c>
      <c r="F488" s="161">
        <v>0</v>
      </c>
      <c r="G488" s="161">
        <v>0</v>
      </c>
      <c r="H488" s="161">
        <v>0</v>
      </c>
      <c r="I488" s="161">
        <v>0</v>
      </c>
      <c r="J488" s="161">
        <v>0</v>
      </c>
      <c r="K488" s="161">
        <v>167.9</v>
      </c>
      <c r="L488" s="243">
        <v>0</v>
      </c>
      <c r="M488" s="172">
        <f t="shared" si="285"/>
        <v>2046.6000000000001</v>
      </c>
      <c r="N488" s="161">
        <v>1878.7</v>
      </c>
      <c r="O488" s="161">
        <v>0</v>
      </c>
      <c r="P488" s="161">
        <v>0</v>
      </c>
      <c r="Q488" s="161">
        <v>0</v>
      </c>
      <c r="R488" s="161">
        <v>0</v>
      </c>
      <c r="S488" s="161">
        <v>0</v>
      </c>
      <c r="T488" s="161">
        <v>167.9</v>
      </c>
      <c r="U488" s="243">
        <v>0</v>
      </c>
      <c r="V488" s="172">
        <f t="shared" si="286"/>
        <v>1994.0695000000001</v>
      </c>
      <c r="W488" s="161">
        <v>1827.0726999999999</v>
      </c>
      <c r="X488" s="161">
        <v>0</v>
      </c>
      <c r="Y488" s="161">
        <v>0</v>
      </c>
      <c r="Z488" s="161">
        <v>0</v>
      </c>
      <c r="AA488" s="161">
        <v>0</v>
      </c>
      <c r="AB488" s="161">
        <v>0</v>
      </c>
      <c r="AC488" s="161">
        <v>166.99680000000001</v>
      </c>
      <c r="AD488" s="243">
        <v>0</v>
      </c>
      <c r="AE488" s="156">
        <f t="shared" si="276"/>
        <v>-52.530500000000075</v>
      </c>
      <c r="AF488" s="161">
        <f t="shared" si="276"/>
        <v>-51.627300000000105</v>
      </c>
      <c r="AG488" s="161">
        <f t="shared" si="276"/>
        <v>0</v>
      </c>
      <c r="AH488" s="161">
        <f t="shared" si="276"/>
        <v>0</v>
      </c>
      <c r="AI488" s="161">
        <f t="shared" si="276"/>
        <v>0</v>
      </c>
      <c r="AJ488" s="161">
        <f t="shared" si="276"/>
        <v>0</v>
      </c>
      <c r="AK488" s="161">
        <f t="shared" si="276"/>
        <v>0</v>
      </c>
      <c r="AL488" s="161">
        <f t="shared" si="276"/>
        <v>-0.90319999999999823</v>
      </c>
      <c r="AM488" s="162">
        <f t="shared" si="276"/>
        <v>0</v>
      </c>
      <c r="AN488" s="156">
        <f t="shared" si="277"/>
        <v>97.433279585654248</v>
      </c>
      <c r="AO488" s="161">
        <f t="shared" si="277"/>
        <v>97.251966785543189</v>
      </c>
      <c r="AP488" s="161">
        <f t="shared" si="277"/>
        <v>0</v>
      </c>
      <c r="AQ488" s="161">
        <f t="shared" si="277"/>
        <v>0</v>
      </c>
      <c r="AR488" s="161">
        <f t="shared" si="277"/>
        <v>0</v>
      </c>
      <c r="AS488" s="161">
        <f t="shared" si="277"/>
        <v>0</v>
      </c>
      <c r="AT488" s="161">
        <f t="shared" si="277"/>
        <v>0</v>
      </c>
      <c r="AU488" s="161">
        <f t="shared" si="277"/>
        <v>99.462060750446696</v>
      </c>
      <c r="AV488" s="162">
        <f t="shared" si="277"/>
        <v>0</v>
      </c>
      <c r="AW488" s="165"/>
      <c r="AX488" s="245"/>
      <c r="AY488" s="246"/>
    </row>
    <row r="489" spans="1:51" ht="12.75" customHeight="1" x14ac:dyDescent="0.25">
      <c r="A489" s="171">
        <v>1438</v>
      </c>
      <c r="B489" s="241">
        <v>480</v>
      </c>
      <c r="C489" s="242" t="s">
        <v>1644</v>
      </c>
      <c r="D489" s="156">
        <f t="shared" si="284"/>
        <v>1159</v>
      </c>
      <c r="E489" s="161">
        <v>860.4</v>
      </c>
      <c r="F489" s="161">
        <v>0</v>
      </c>
      <c r="G489" s="161">
        <v>0</v>
      </c>
      <c r="H489" s="161">
        <v>0</v>
      </c>
      <c r="I489" s="161">
        <v>0</v>
      </c>
      <c r="J489" s="161">
        <v>112</v>
      </c>
      <c r="K489" s="161">
        <v>186.6</v>
      </c>
      <c r="L489" s="243">
        <v>0</v>
      </c>
      <c r="M489" s="172">
        <f t="shared" si="285"/>
        <v>1159</v>
      </c>
      <c r="N489" s="161">
        <v>860.4</v>
      </c>
      <c r="O489" s="161">
        <v>0</v>
      </c>
      <c r="P489" s="161">
        <v>0</v>
      </c>
      <c r="Q489" s="161">
        <v>0</v>
      </c>
      <c r="R489" s="161">
        <v>0</v>
      </c>
      <c r="S489" s="161">
        <v>112</v>
      </c>
      <c r="T489" s="161">
        <v>186.6</v>
      </c>
      <c r="U489" s="243">
        <v>0</v>
      </c>
      <c r="V489" s="172">
        <f t="shared" si="286"/>
        <v>1158.6694</v>
      </c>
      <c r="W489" s="161">
        <v>860.4</v>
      </c>
      <c r="X489" s="161">
        <v>0</v>
      </c>
      <c r="Y489" s="161">
        <v>0</v>
      </c>
      <c r="Z489" s="161">
        <v>0</v>
      </c>
      <c r="AA489" s="161">
        <v>0</v>
      </c>
      <c r="AB489" s="161">
        <v>112</v>
      </c>
      <c r="AC489" s="161">
        <v>186.26939999999999</v>
      </c>
      <c r="AD489" s="243">
        <v>0</v>
      </c>
      <c r="AE489" s="156">
        <f t="shared" si="276"/>
        <v>-0.330600000000004</v>
      </c>
      <c r="AF489" s="161">
        <f t="shared" si="276"/>
        <v>0</v>
      </c>
      <c r="AG489" s="161">
        <f t="shared" si="276"/>
        <v>0</v>
      </c>
      <c r="AH489" s="161">
        <f t="shared" si="276"/>
        <v>0</v>
      </c>
      <c r="AI489" s="161">
        <f t="shared" si="276"/>
        <v>0</v>
      </c>
      <c r="AJ489" s="161">
        <f t="shared" si="276"/>
        <v>0</v>
      </c>
      <c r="AK489" s="161">
        <f t="shared" si="276"/>
        <v>0</v>
      </c>
      <c r="AL489" s="161">
        <f t="shared" si="276"/>
        <v>-0.330600000000004</v>
      </c>
      <c r="AM489" s="162">
        <f t="shared" si="276"/>
        <v>0</v>
      </c>
      <c r="AN489" s="156">
        <f t="shared" si="277"/>
        <v>99.97147540983606</v>
      </c>
      <c r="AO489" s="161">
        <f t="shared" si="277"/>
        <v>100</v>
      </c>
      <c r="AP489" s="161">
        <f t="shared" si="277"/>
        <v>0</v>
      </c>
      <c r="AQ489" s="161">
        <f t="shared" si="277"/>
        <v>0</v>
      </c>
      <c r="AR489" s="161">
        <f t="shared" si="277"/>
        <v>0</v>
      </c>
      <c r="AS489" s="161">
        <f t="shared" si="277"/>
        <v>0</v>
      </c>
      <c r="AT489" s="161">
        <f t="shared" si="277"/>
        <v>100</v>
      </c>
      <c r="AU489" s="161">
        <f t="shared" si="277"/>
        <v>99.82282958199356</v>
      </c>
      <c r="AV489" s="162">
        <f t="shared" si="277"/>
        <v>0</v>
      </c>
      <c r="AW489" s="165"/>
      <c r="AX489" s="245"/>
      <c r="AY489" s="246"/>
    </row>
    <row r="490" spans="1:51" ht="12.75" customHeight="1" x14ac:dyDescent="0.25">
      <c r="A490" s="171">
        <v>1439</v>
      </c>
      <c r="B490" s="241">
        <v>481</v>
      </c>
      <c r="C490" s="242" t="s">
        <v>1677</v>
      </c>
      <c r="D490" s="156">
        <f t="shared" si="284"/>
        <v>1298.8</v>
      </c>
      <c r="E490" s="161">
        <v>1122.0999999999999</v>
      </c>
      <c r="F490" s="161">
        <v>0</v>
      </c>
      <c r="G490" s="161">
        <v>0</v>
      </c>
      <c r="H490" s="161">
        <v>0</v>
      </c>
      <c r="I490" s="161">
        <v>0</v>
      </c>
      <c r="J490" s="161">
        <v>0</v>
      </c>
      <c r="K490" s="161">
        <v>176.7</v>
      </c>
      <c r="L490" s="243">
        <v>0</v>
      </c>
      <c r="M490" s="172">
        <f t="shared" si="285"/>
        <v>1298.8</v>
      </c>
      <c r="N490" s="161">
        <v>1122.0999999999999</v>
      </c>
      <c r="O490" s="161">
        <v>0</v>
      </c>
      <c r="P490" s="161">
        <v>0</v>
      </c>
      <c r="Q490" s="161">
        <v>0</v>
      </c>
      <c r="R490" s="161">
        <v>0</v>
      </c>
      <c r="S490" s="161">
        <v>0</v>
      </c>
      <c r="T490" s="161">
        <v>176.7</v>
      </c>
      <c r="U490" s="243">
        <v>0</v>
      </c>
      <c r="V490" s="172">
        <f t="shared" si="286"/>
        <v>1298.7937999999999</v>
      </c>
      <c r="W490" s="161">
        <v>1122.0999999999999</v>
      </c>
      <c r="X490" s="161">
        <v>0</v>
      </c>
      <c r="Y490" s="161">
        <v>0</v>
      </c>
      <c r="Z490" s="161">
        <v>0</v>
      </c>
      <c r="AA490" s="161">
        <v>0</v>
      </c>
      <c r="AB490" s="161">
        <v>0</v>
      </c>
      <c r="AC490" s="161">
        <v>176.69380000000001</v>
      </c>
      <c r="AD490" s="243">
        <v>0</v>
      </c>
      <c r="AE490" s="156">
        <f t="shared" si="276"/>
        <v>-6.2000000000352884E-3</v>
      </c>
      <c r="AF490" s="161">
        <f t="shared" si="276"/>
        <v>0</v>
      </c>
      <c r="AG490" s="161">
        <f t="shared" si="276"/>
        <v>0</v>
      </c>
      <c r="AH490" s="161">
        <f t="shared" si="276"/>
        <v>0</v>
      </c>
      <c r="AI490" s="161">
        <f t="shared" si="276"/>
        <v>0</v>
      </c>
      <c r="AJ490" s="161">
        <f t="shared" si="276"/>
        <v>0</v>
      </c>
      <c r="AK490" s="161">
        <f t="shared" si="276"/>
        <v>0</v>
      </c>
      <c r="AL490" s="161">
        <f t="shared" si="276"/>
        <v>-6.199999999978445E-3</v>
      </c>
      <c r="AM490" s="162">
        <f t="shared" si="276"/>
        <v>0</v>
      </c>
      <c r="AN490" s="156">
        <f t="shared" si="277"/>
        <v>99.999522636279636</v>
      </c>
      <c r="AO490" s="161">
        <f t="shared" si="277"/>
        <v>100</v>
      </c>
      <c r="AP490" s="161">
        <f t="shared" si="277"/>
        <v>0</v>
      </c>
      <c r="AQ490" s="161">
        <f t="shared" si="277"/>
        <v>0</v>
      </c>
      <c r="AR490" s="161">
        <f t="shared" si="277"/>
        <v>0</v>
      </c>
      <c r="AS490" s="161">
        <f t="shared" si="277"/>
        <v>0</v>
      </c>
      <c r="AT490" s="161">
        <f t="shared" si="277"/>
        <v>0</v>
      </c>
      <c r="AU490" s="161">
        <f t="shared" si="277"/>
        <v>99.996491228070184</v>
      </c>
      <c r="AV490" s="162">
        <f t="shared" si="277"/>
        <v>0</v>
      </c>
      <c r="AW490" s="165"/>
      <c r="AX490" s="245"/>
      <c r="AY490" s="246"/>
    </row>
    <row r="491" spans="1:51" ht="12.75" customHeight="1" x14ac:dyDescent="0.25">
      <c r="A491" s="171">
        <v>1440</v>
      </c>
      <c r="B491" s="241">
        <v>482</v>
      </c>
      <c r="C491" s="242" t="s">
        <v>1678</v>
      </c>
      <c r="D491" s="156">
        <f t="shared" si="284"/>
        <v>1452.1</v>
      </c>
      <c r="E491" s="161">
        <v>1253.5999999999999</v>
      </c>
      <c r="F491" s="161">
        <v>0</v>
      </c>
      <c r="G491" s="161">
        <v>0</v>
      </c>
      <c r="H491" s="161">
        <v>0</v>
      </c>
      <c r="I491" s="161">
        <v>0</v>
      </c>
      <c r="J491" s="161">
        <v>0</v>
      </c>
      <c r="K491" s="161">
        <v>198.5</v>
      </c>
      <c r="L491" s="243">
        <v>0</v>
      </c>
      <c r="M491" s="172">
        <f t="shared" si="285"/>
        <v>1452.1</v>
      </c>
      <c r="N491" s="161">
        <v>1253.5999999999999</v>
      </c>
      <c r="O491" s="161">
        <v>0</v>
      </c>
      <c r="P491" s="161">
        <v>0</v>
      </c>
      <c r="Q491" s="161">
        <v>0</v>
      </c>
      <c r="R491" s="161">
        <v>0</v>
      </c>
      <c r="S491" s="161">
        <v>0</v>
      </c>
      <c r="T491" s="161">
        <v>198.5</v>
      </c>
      <c r="U491" s="243">
        <v>0</v>
      </c>
      <c r="V491" s="172">
        <f t="shared" si="286"/>
        <v>1452.1</v>
      </c>
      <c r="W491" s="161">
        <v>1253.5999999999999</v>
      </c>
      <c r="X491" s="161">
        <v>0</v>
      </c>
      <c r="Y491" s="161">
        <v>0</v>
      </c>
      <c r="Z491" s="161">
        <v>0</v>
      </c>
      <c r="AA491" s="161">
        <v>0</v>
      </c>
      <c r="AB491" s="161">
        <v>0</v>
      </c>
      <c r="AC491" s="161">
        <v>198.5</v>
      </c>
      <c r="AD491" s="243">
        <v>0</v>
      </c>
      <c r="AE491" s="156">
        <f t="shared" si="276"/>
        <v>0</v>
      </c>
      <c r="AF491" s="161">
        <f t="shared" si="276"/>
        <v>0</v>
      </c>
      <c r="AG491" s="161">
        <f t="shared" si="276"/>
        <v>0</v>
      </c>
      <c r="AH491" s="161">
        <f t="shared" si="276"/>
        <v>0</v>
      </c>
      <c r="AI491" s="161">
        <f t="shared" si="276"/>
        <v>0</v>
      </c>
      <c r="AJ491" s="161">
        <f t="shared" si="276"/>
        <v>0</v>
      </c>
      <c r="AK491" s="161">
        <f t="shared" si="276"/>
        <v>0</v>
      </c>
      <c r="AL491" s="161">
        <f t="shared" si="276"/>
        <v>0</v>
      </c>
      <c r="AM491" s="162">
        <f t="shared" si="276"/>
        <v>0</v>
      </c>
      <c r="AN491" s="156">
        <f t="shared" si="277"/>
        <v>100</v>
      </c>
      <c r="AO491" s="161">
        <f t="shared" si="277"/>
        <v>100</v>
      </c>
      <c r="AP491" s="161">
        <f t="shared" si="277"/>
        <v>0</v>
      </c>
      <c r="AQ491" s="161">
        <f t="shared" si="277"/>
        <v>0</v>
      </c>
      <c r="AR491" s="161">
        <f t="shared" si="277"/>
        <v>0</v>
      </c>
      <c r="AS491" s="161">
        <f t="shared" si="277"/>
        <v>0</v>
      </c>
      <c r="AT491" s="161">
        <f t="shared" si="277"/>
        <v>0</v>
      </c>
      <c r="AU491" s="161">
        <f t="shared" si="277"/>
        <v>100</v>
      </c>
      <c r="AV491" s="162">
        <f t="shared" si="277"/>
        <v>0</v>
      </c>
      <c r="AW491" s="165"/>
      <c r="AX491" s="245"/>
      <c r="AY491" s="246"/>
    </row>
    <row r="492" spans="1:51" ht="12.75" customHeight="1" x14ac:dyDescent="0.25">
      <c r="A492" s="171">
        <v>1441</v>
      </c>
      <c r="B492" s="241">
        <v>483</v>
      </c>
      <c r="C492" s="242" t="s">
        <v>1679</v>
      </c>
      <c r="D492" s="156">
        <f t="shared" si="284"/>
        <v>1160.1000000000001</v>
      </c>
      <c r="E492" s="161">
        <v>1059.9000000000001</v>
      </c>
      <c r="F492" s="161">
        <v>0</v>
      </c>
      <c r="G492" s="161">
        <v>0</v>
      </c>
      <c r="H492" s="161">
        <v>0</v>
      </c>
      <c r="I492" s="161">
        <v>0</v>
      </c>
      <c r="J492" s="161">
        <v>0</v>
      </c>
      <c r="K492" s="161">
        <v>100.2</v>
      </c>
      <c r="L492" s="243">
        <v>0</v>
      </c>
      <c r="M492" s="172">
        <f t="shared" si="285"/>
        <v>1160.1000000000001</v>
      </c>
      <c r="N492" s="161">
        <v>1059.9000000000001</v>
      </c>
      <c r="O492" s="161">
        <v>0</v>
      </c>
      <c r="P492" s="161">
        <v>0</v>
      </c>
      <c r="Q492" s="161">
        <v>0</v>
      </c>
      <c r="R492" s="161">
        <v>0</v>
      </c>
      <c r="S492" s="161">
        <v>0</v>
      </c>
      <c r="T492" s="161">
        <v>100.2</v>
      </c>
      <c r="U492" s="243">
        <v>0</v>
      </c>
      <c r="V492" s="172">
        <f t="shared" si="286"/>
        <v>1108.3806</v>
      </c>
      <c r="W492" s="161">
        <v>1008.1806</v>
      </c>
      <c r="X492" s="161">
        <v>0</v>
      </c>
      <c r="Y492" s="161">
        <v>0</v>
      </c>
      <c r="Z492" s="161">
        <v>0</v>
      </c>
      <c r="AA492" s="161">
        <v>0</v>
      </c>
      <c r="AB492" s="161">
        <v>0</v>
      </c>
      <c r="AC492" s="161">
        <v>100.2</v>
      </c>
      <c r="AD492" s="243">
        <v>0</v>
      </c>
      <c r="AE492" s="156">
        <f t="shared" si="276"/>
        <v>-51.719400000000178</v>
      </c>
      <c r="AF492" s="161">
        <f t="shared" si="276"/>
        <v>-51.719400000000064</v>
      </c>
      <c r="AG492" s="161">
        <f t="shared" si="276"/>
        <v>0</v>
      </c>
      <c r="AH492" s="161">
        <f t="shared" si="276"/>
        <v>0</v>
      </c>
      <c r="AI492" s="161">
        <f t="shared" si="276"/>
        <v>0</v>
      </c>
      <c r="AJ492" s="161">
        <f t="shared" si="276"/>
        <v>0</v>
      </c>
      <c r="AK492" s="161">
        <f t="shared" si="276"/>
        <v>0</v>
      </c>
      <c r="AL492" s="161">
        <f t="shared" si="276"/>
        <v>0</v>
      </c>
      <c r="AM492" s="162">
        <f t="shared" si="276"/>
        <v>0</v>
      </c>
      <c r="AN492" s="156">
        <f t="shared" si="277"/>
        <v>95.541815360744749</v>
      </c>
      <c r="AO492" s="161">
        <f t="shared" si="277"/>
        <v>95.120350976507211</v>
      </c>
      <c r="AP492" s="161">
        <f t="shared" si="277"/>
        <v>0</v>
      </c>
      <c r="AQ492" s="161">
        <f t="shared" si="277"/>
        <v>0</v>
      </c>
      <c r="AR492" s="161">
        <f t="shared" si="277"/>
        <v>0</v>
      </c>
      <c r="AS492" s="161">
        <f t="shared" si="277"/>
        <v>0</v>
      </c>
      <c r="AT492" s="161">
        <f t="shared" si="277"/>
        <v>0</v>
      </c>
      <c r="AU492" s="161">
        <f t="shared" si="277"/>
        <v>100</v>
      </c>
      <c r="AV492" s="162">
        <f t="shared" si="277"/>
        <v>0</v>
      </c>
      <c r="AW492" s="165"/>
      <c r="AX492" s="245"/>
      <c r="AY492" s="246"/>
    </row>
    <row r="493" spans="1:51" ht="12.75" customHeight="1" x14ac:dyDescent="0.25">
      <c r="A493" s="171">
        <v>1446</v>
      </c>
      <c r="B493" s="241">
        <v>485</v>
      </c>
      <c r="C493" s="242" t="s">
        <v>1680</v>
      </c>
      <c r="D493" s="156">
        <f t="shared" si="284"/>
        <v>1865.9</v>
      </c>
      <c r="E493" s="161">
        <v>1525</v>
      </c>
      <c r="F493" s="161">
        <v>0</v>
      </c>
      <c r="G493" s="161">
        <v>0</v>
      </c>
      <c r="H493" s="161">
        <v>0</v>
      </c>
      <c r="I493" s="161">
        <v>0</v>
      </c>
      <c r="J493" s="161">
        <v>112</v>
      </c>
      <c r="K493" s="161">
        <v>228.9</v>
      </c>
      <c r="L493" s="243">
        <v>0</v>
      </c>
      <c r="M493" s="172">
        <f t="shared" si="285"/>
        <v>1865.9</v>
      </c>
      <c r="N493" s="161">
        <v>1525</v>
      </c>
      <c r="O493" s="161">
        <v>0</v>
      </c>
      <c r="P493" s="161">
        <v>0</v>
      </c>
      <c r="Q493" s="161">
        <v>0</v>
      </c>
      <c r="R493" s="161">
        <v>0</v>
      </c>
      <c r="S493" s="161">
        <v>112</v>
      </c>
      <c r="T493" s="161">
        <v>228.9</v>
      </c>
      <c r="U493" s="243">
        <v>0</v>
      </c>
      <c r="V493" s="172">
        <f t="shared" si="286"/>
        <v>1865.874</v>
      </c>
      <c r="W493" s="161">
        <v>1525</v>
      </c>
      <c r="X493" s="161">
        <v>0</v>
      </c>
      <c r="Y493" s="161">
        <v>0</v>
      </c>
      <c r="Z493" s="161">
        <v>0</v>
      </c>
      <c r="AA493" s="161">
        <v>0</v>
      </c>
      <c r="AB493" s="161">
        <v>112</v>
      </c>
      <c r="AC493" s="161">
        <v>228.874</v>
      </c>
      <c r="AD493" s="243">
        <v>0</v>
      </c>
      <c r="AE493" s="156">
        <f t="shared" si="276"/>
        <v>-2.6000000000067303E-2</v>
      </c>
      <c r="AF493" s="161">
        <f t="shared" si="276"/>
        <v>0</v>
      </c>
      <c r="AG493" s="161">
        <f t="shared" si="276"/>
        <v>0</v>
      </c>
      <c r="AH493" s="161">
        <f t="shared" si="276"/>
        <v>0</v>
      </c>
      <c r="AI493" s="161">
        <f t="shared" si="276"/>
        <v>0</v>
      </c>
      <c r="AJ493" s="161">
        <f t="shared" si="276"/>
        <v>0</v>
      </c>
      <c r="AK493" s="161">
        <f t="shared" si="276"/>
        <v>0</v>
      </c>
      <c r="AL493" s="161">
        <f t="shared" si="276"/>
        <v>-2.6000000000010459E-2</v>
      </c>
      <c r="AM493" s="162">
        <f t="shared" si="276"/>
        <v>0</v>
      </c>
      <c r="AN493" s="156">
        <f t="shared" si="277"/>
        <v>99.998606570555765</v>
      </c>
      <c r="AO493" s="161">
        <f t="shared" si="277"/>
        <v>100</v>
      </c>
      <c r="AP493" s="161">
        <f t="shared" si="277"/>
        <v>0</v>
      </c>
      <c r="AQ493" s="161">
        <f t="shared" si="277"/>
        <v>0</v>
      </c>
      <c r="AR493" s="161">
        <f t="shared" si="277"/>
        <v>0</v>
      </c>
      <c r="AS493" s="161">
        <f t="shared" si="277"/>
        <v>0</v>
      </c>
      <c r="AT493" s="161">
        <f t="shared" si="277"/>
        <v>100</v>
      </c>
      <c r="AU493" s="161">
        <f t="shared" si="277"/>
        <v>99.988641328090864</v>
      </c>
      <c r="AV493" s="162">
        <f t="shared" si="277"/>
        <v>0</v>
      </c>
      <c r="AW493" s="165"/>
      <c r="AX493" s="245"/>
      <c r="AY493" s="246"/>
    </row>
    <row r="494" spans="1:51" ht="12.75" customHeight="1" x14ac:dyDescent="0.25">
      <c r="A494" s="171">
        <v>1442</v>
      </c>
      <c r="B494" s="241">
        <v>486</v>
      </c>
      <c r="C494" s="242" t="s">
        <v>1681</v>
      </c>
      <c r="D494" s="156">
        <f t="shared" si="284"/>
        <v>1204.5999999999999</v>
      </c>
      <c r="E494" s="161">
        <v>1088.5</v>
      </c>
      <c r="F494" s="161">
        <v>0</v>
      </c>
      <c r="G494" s="161">
        <v>0</v>
      </c>
      <c r="H494" s="161">
        <v>0</v>
      </c>
      <c r="I494" s="161">
        <v>0</v>
      </c>
      <c r="J494" s="161">
        <v>0</v>
      </c>
      <c r="K494" s="161">
        <v>116.1</v>
      </c>
      <c r="L494" s="243">
        <v>0</v>
      </c>
      <c r="M494" s="172">
        <f t="shared" si="285"/>
        <v>1204.5999999999999</v>
      </c>
      <c r="N494" s="161">
        <v>1088.5</v>
      </c>
      <c r="O494" s="161">
        <v>0</v>
      </c>
      <c r="P494" s="161">
        <v>0</v>
      </c>
      <c r="Q494" s="161">
        <v>0</v>
      </c>
      <c r="R494" s="161">
        <v>0</v>
      </c>
      <c r="S494" s="161">
        <v>0</v>
      </c>
      <c r="T494" s="161">
        <v>116.1</v>
      </c>
      <c r="U494" s="243">
        <v>0</v>
      </c>
      <c r="V494" s="172">
        <f t="shared" si="286"/>
        <v>1046.0602000000001</v>
      </c>
      <c r="W494" s="161">
        <v>929.97670000000005</v>
      </c>
      <c r="X494" s="161">
        <v>0</v>
      </c>
      <c r="Y494" s="161">
        <v>0</v>
      </c>
      <c r="Z494" s="161">
        <v>0</v>
      </c>
      <c r="AA494" s="161">
        <v>0</v>
      </c>
      <c r="AB494" s="161">
        <v>0</v>
      </c>
      <c r="AC494" s="161">
        <v>116.0835</v>
      </c>
      <c r="AD494" s="243">
        <v>0</v>
      </c>
      <c r="AE494" s="156">
        <f t="shared" si="276"/>
        <v>-158.53979999999979</v>
      </c>
      <c r="AF494" s="161">
        <f t="shared" si="276"/>
        <v>-158.52329999999995</v>
      </c>
      <c r="AG494" s="161">
        <f t="shared" si="276"/>
        <v>0</v>
      </c>
      <c r="AH494" s="161">
        <f t="shared" si="276"/>
        <v>0</v>
      </c>
      <c r="AI494" s="161">
        <f t="shared" si="276"/>
        <v>0</v>
      </c>
      <c r="AJ494" s="161">
        <f t="shared" si="276"/>
        <v>0</v>
      </c>
      <c r="AK494" s="161">
        <f t="shared" si="276"/>
        <v>0</v>
      </c>
      <c r="AL494" s="161">
        <f t="shared" si="276"/>
        <v>-1.649999999999352E-2</v>
      </c>
      <c r="AM494" s="162">
        <f t="shared" si="276"/>
        <v>0</v>
      </c>
      <c r="AN494" s="156">
        <f t="shared" si="277"/>
        <v>86.838801261829673</v>
      </c>
      <c r="AO494" s="161">
        <f t="shared" si="277"/>
        <v>85.436536518144237</v>
      </c>
      <c r="AP494" s="161">
        <f t="shared" si="277"/>
        <v>0</v>
      </c>
      <c r="AQ494" s="161">
        <f t="shared" si="277"/>
        <v>0</v>
      </c>
      <c r="AR494" s="161">
        <f t="shared" si="277"/>
        <v>0</v>
      </c>
      <c r="AS494" s="161">
        <f t="shared" si="277"/>
        <v>0</v>
      </c>
      <c r="AT494" s="161">
        <f t="shared" si="277"/>
        <v>0</v>
      </c>
      <c r="AU494" s="161">
        <f t="shared" si="277"/>
        <v>99.985788113695094</v>
      </c>
      <c r="AV494" s="162">
        <f t="shared" si="277"/>
        <v>0</v>
      </c>
      <c r="AW494" s="165"/>
      <c r="AX494" s="245"/>
      <c r="AY494" s="246"/>
    </row>
    <row r="495" spans="1:51" ht="12.75" customHeight="1" x14ac:dyDescent="0.25">
      <c r="A495" s="171">
        <v>1443</v>
      </c>
      <c r="B495" s="241">
        <v>487</v>
      </c>
      <c r="C495" s="242" t="s">
        <v>1682</v>
      </c>
      <c r="D495" s="156">
        <f t="shared" si="284"/>
        <v>791.8</v>
      </c>
      <c r="E495" s="161">
        <v>675</v>
      </c>
      <c r="F495" s="161">
        <v>0</v>
      </c>
      <c r="G495" s="161">
        <v>0</v>
      </c>
      <c r="H495" s="161">
        <v>0</v>
      </c>
      <c r="I495" s="161">
        <v>0</v>
      </c>
      <c r="J495" s="161">
        <v>0</v>
      </c>
      <c r="K495" s="161">
        <v>116.8</v>
      </c>
      <c r="L495" s="243">
        <v>0</v>
      </c>
      <c r="M495" s="172">
        <f t="shared" si="285"/>
        <v>791.8</v>
      </c>
      <c r="N495" s="161">
        <v>675</v>
      </c>
      <c r="O495" s="161">
        <v>0</v>
      </c>
      <c r="P495" s="161">
        <v>0</v>
      </c>
      <c r="Q495" s="161">
        <v>0</v>
      </c>
      <c r="R495" s="161">
        <v>0</v>
      </c>
      <c r="S495" s="161">
        <v>0</v>
      </c>
      <c r="T495" s="161">
        <v>116.8</v>
      </c>
      <c r="U495" s="243">
        <v>0</v>
      </c>
      <c r="V495" s="172">
        <f t="shared" si="286"/>
        <v>756.15259999999989</v>
      </c>
      <c r="W495" s="161">
        <v>639.77689999999996</v>
      </c>
      <c r="X495" s="161">
        <v>0</v>
      </c>
      <c r="Y495" s="161">
        <v>0</v>
      </c>
      <c r="Z495" s="161">
        <v>0</v>
      </c>
      <c r="AA495" s="161">
        <v>0</v>
      </c>
      <c r="AB495" s="161">
        <v>0</v>
      </c>
      <c r="AC495" s="161">
        <v>116.37569999999999</v>
      </c>
      <c r="AD495" s="243">
        <v>0</v>
      </c>
      <c r="AE495" s="156">
        <f t="shared" si="276"/>
        <v>-35.647400000000061</v>
      </c>
      <c r="AF495" s="161">
        <f t="shared" si="276"/>
        <v>-35.223100000000045</v>
      </c>
      <c r="AG495" s="161">
        <f t="shared" si="276"/>
        <v>0</v>
      </c>
      <c r="AH495" s="161">
        <f t="shared" ref="AH495:AM538" si="287">Y495-P495</f>
        <v>0</v>
      </c>
      <c r="AI495" s="161">
        <f t="shared" si="287"/>
        <v>0</v>
      </c>
      <c r="AJ495" s="161">
        <f t="shared" si="287"/>
        <v>0</v>
      </c>
      <c r="AK495" s="161">
        <f t="shared" si="287"/>
        <v>0</v>
      </c>
      <c r="AL495" s="161">
        <f t="shared" si="287"/>
        <v>-0.42430000000000234</v>
      </c>
      <c r="AM495" s="162">
        <f t="shared" si="287"/>
        <v>0</v>
      </c>
      <c r="AN495" s="156">
        <f t="shared" si="277"/>
        <v>95.497928769891388</v>
      </c>
      <c r="AO495" s="161">
        <f t="shared" si="277"/>
        <v>94.781762962962958</v>
      </c>
      <c r="AP495" s="161">
        <f t="shared" si="277"/>
        <v>0</v>
      </c>
      <c r="AQ495" s="161">
        <f t="shared" ref="AQ495:AV538" si="288">IF(P495=0,0,Y495/P495*100)</f>
        <v>0</v>
      </c>
      <c r="AR495" s="161">
        <f t="shared" si="288"/>
        <v>0</v>
      </c>
      <c r="AS495" s="161">
        <f t="shared" si="288"/>
        <v>0</v>
      </c>
      <c r="AT495" s="161">
        <f t="shared" si="288"/>
        <v>0</v>
      </c>
      <c r="AU495" s="161">
        <f t="shared" si="288"/>
        <v>99.636729452054794</v>
      </c>
      <c r="AV495" s="162">
        <f t="shared" si="288"/>
        <v>0</v>
      </c>
      <c r="AW495" s="165"/>
      <c r="AX495" s="245"/>
      <c r="AY495" s="246"/>
    </row>
    <row r="496" spans="1:51" ht="12.75" customHeight="1" x14ac:dyDescent="0.25">
      <c r="A496" s="171">
        <v>1447</v>
      </c>
      <c r="B496" s="241">
        <v>488</v>
      </c>
      <c r="C496" s="242" t="s">
        <v>1683</v>
      </c>
      <c r="D496" s="156">
        <f t="shared" si="284"/>
        <v>2314.1999999999998</v>
      </c>
      <c r="E496" s="161">
        <v>1864.5</v>
      </c>
      <c r="F496" s="161">
        <v>0</v>
      </c>
      <c r="G496" s="161">
        <v>0</v>
      </c>
      <c r="H496" s="161">
        <v>0</v>
      </c>
      <c r="I496" s="161">
        <v>0</v>
      </c>
      <c r="J496" s="161">
        <v>112</v>
      </c>
      <c r="K496" s="161">
        <v>337.7</v>
      </c>
      <c r="L496" s="243">
        <v>0</v>
      </c>
      <c r="M496" s="172">
        <f t="shared" si="285"/>
        <v>2314.1999999999998</v>
      </c>
      <c r="N496" s="161">
        <v>1864.5</v>
      </c>
      <c r="O496" s="161">
        <v>0</v>
      </c>
      <c r="P496" s="161">
        <v>0</v>
      </c>
      <c r="Q496" s="161">
        <v>0</v>
      </c>
      <c r="R496" s="161">
        <v>0</v>
      </c>
      <c r="S496" s="161">
        <v>112</v>
      </c>
      <c r="T496" s="161">
        <v>337.7</v>
      </c>
      <c r="U496" s="243">
        <v>0</v>
      </c>
      <c r="V496" s="172">
        <f t="shared" si="286"/>
        <v>2292.4492</v>
      </c>
      <c r="W496" s="161">
        <v>1842.7744</v>
      </c>
      <c r="X496" s="161">
        <v>0</v>
      </c>
      <c r="Y496" s="161">
        <v>0</v>
      </c>
      <c r="Z496" s="161">
        <v>0</v>
      </c>
      <c r="AA496" s="161">
        <v>0</v>
      </c>
      <c r="AB496" s="161">
        <v>111.9748</v>
      </c>
      <c r="AC496" s="161">
        <v>337.7</v>
      </c>
      <c r="AD496" s="243">
        <v>0</v>
      </c>
      <c r="AE496" s="156">
        <f t="shared" ref="AE496:AG539" si="289">V496-M496</f>
        <v>-21.750799999999799</v>
      </c>
      <c r="AF496" s="161">
        <f t="shared" si="289"/>
        <v>-21.725599999999986</v>
      </c>
      <c r="AG496" s="161">
        <f t="shared" si="289"/>
        <v>0</v>
      </c>
      <c r="AH496" s="161">
        <f t="shared" si="287"/>
        <v>0</v>
      </c>
      <c r="AI496" s="161">
        <f t="shared" si="287"/>
        <v>0</v>
      </c>
      <c r="AJ496" s="161">
        <f t="shared" si="287"/>
        <v>0</v>
      </c>
      <c r="AK496" s="161">
        <f t="shared" si="287"/>
        <v>-2.5199999999998113E-2</v>
      </c>
      <c r="AL496" s="161">
        <f t="shared" si="287"/>
        <v>0</v>
      </c>
      <c r="AM496" s="162">
        <f t="shared" si="287"/>
        <v>0</v>
      </c>
      <c r="AN496" s="156">
        <f t="shared" ref="AN496:AP539" si="290">IF(M496=0,0,V496/M496*100)</f>
        <v>99.06011580675829</v>
      </c>
      <c r="AO496" s="161">
        <f t="shared" si="290"/>
        <v>98.834776079377846</v>
      </c>
      <c r="AP496" s="161">
        <f t="shared" si="290"/>
        <v>0</v>
      </c>
      <c r="AQ496" s="161">
        <f t="shared" si="288"/>
        <v>0</v>
      </c>
      <c r="AR496" s="161">
        <f t="shared" si="288"/>
        <v>0</v>
      </c>
      <c r="AS496" s="161">
        <f t="shared" si="288"/>
        <v>0</v>
      </c>
      <c r="AT496" s="161">
        <f t="shared" si="288"/>
        <v>99.977499999999992</v>
      </c>
      <c r="AU496" s="161">
        <f t="shared" si="288"/>
        <v>100</v>
      </c>
      <c r="AV496" s="162">
        <f t="shared" si="288"/>
        <v>0</v>
      </c>
      <c r="AW496" s="165"/>
      <c r="AX496" s="245"/>
      <c r="AY496" s="246"/>
    </row>
    <row r="497" spans="1:51" ht="12.75" customHeight="1" x14ac:dyDescent="0.25">
      <c r="A497" s="171">
        <v>1448</v>
      </c>
      <c r="B497" s="241">
        <v>489</v>
      </c>
      <c r="C497" s="242" t="s">
        <v>1684</v>
      </c>
      <c r="D497" s="156">
        <f t="shared" si="284"/>
        <v>1282.2</v>
      </c>
      <c r="E497" s="161">
        <v>1068.9000000000001</v>
      </c>
      <c r="F497" s="161">
        <v>0</v>
      </c>
      <c r="G497" s="161">
        <v>0</v>
      </c>
      <c r="H497" s="161">
        <v>0</v>
      </c>
      <c r="I497" s="161">
        <v>0</v>
      </c>
      <c r="J497" s="161">
        <v>0</v>
      </c>
      <c r="K497" s="161">
        <v>213.3</v>
      </c>
      <c r="L497" s="243">
        <v>0</v>
      </c>
      <c r="M497" s="172">
        <f t="shared" si="285"/>
        <v>1282.2</v>
      </c>
      <c r="N497" s="161">
        <v>1068.9000000000001</v>
      </c>
      <c r="O497" s="161">
        <v>0</v>
      </c>
      <c r="P497" s="161">
        <v>0</v>
      </c>
      <c r="Q497" s="161">
        <v>0</v>
      </c>
      <c r="R497" s="161">
        <v>0</v>
      </c>
      <c r="S497" s="161">
        <v>0</v>
      </c>
      <c r="T497" s="161">
        <v>213.3</v>
      </c>
      <c r="U497" s="243">
        <v>0</v>
      </c>
      <c r="V497" s="172">
        <f t="shared" si="286"/>
        <v>1197.6413</v>
      </c>
      <c r="W497" s="161">
        <v>984.34130000000005</v>
      </c>
      <c r="X497" s="161">
        <v>0</v>
      </c>
      <c r="Y497" s="161">
        <v>0</v>
      </c>
      <c r="Z497" s="161">
        <v>0</v>
      </c>
      <c r="AA497" s="161">
        <v>0</v>
      </c>
      <c r="AB497" s="161">
        <v>0</v>
      </c>
      <c r="AC497" s="161">
        <v>213.3</v>
      </c>
      <c r="AD497" s="243">
        <v>0</v>
      </c>
      <c r="AE497" s="156">
        <f t="shared" si="289"/>
        <v>-84.558700000000044</v>
      </c>
      <c r="AF497" s="161">
        <f t="shared" si="289"/>
        <v>-84.558700000000044</v>
      </c>
      <c r="AG497" s="161">
        <f t="shared" si="289"/>
        <v>0</v>
      </c>
      <c r="AH497" s="161">
        <f t="shared" si="287"/>
        <v>0</v>
      </c>
      <c r="AI497" s="161">
        <f t="shared" si="287"/>
        <v>0</v>
      </c>
      <c r="AJ497" s="161">
        <f t="shared" si="287"/>
        <v>0</v>
      </c>
      <c r="AK497" s="161">
        <f t="shared" si="287"/>
        <v>0</v>
      </c>
      <c r="AL497" s="161">
        <f t="shared" si="287"/>
        <v>0</v>
      </c>
      <c r="AM497" s="162">
        <f t="shared" si="287"/>
        <v>0</v>
      </c>
      <c r="AN497" s="156">
        <f t="shared" si="290"/>
        <v>93.405186398377779</v>
      </c>
      <c r="AO497" s="161">
        <f t="shared" si="290"/>
        <v>92.089185143605562</v>
      </c>
      <c r="AP497" s="161">
        <f t="shared" si="290"/>
        <v>0</v>
      </c>
      <c r="AQ497" s="161">
        <f t="shared" si="288"/>
        <v>0</v>
      </c>
      <c r="AR497" s="161">
        <f t="shared" si="288"/>
        <v>0</v>
      </c>
      <c r="AS497" s="161">
        <f t="shared" si="288"/>
        <v>0</v>
      </c>
      <c r="AT497" s="161">
        <f t="shared" si="288"/>
        <v>0</v>
      </c>
      <c r="AU497" s="161">
        <f t="shared" si="288"/>
        <v>100</v>
      </c>
      <c r="AV497" s="162">
        <f t="shared" si="288"/>
        <v>0</v>
      </c>
      <c r="AW497" s="165"/>
      <c r="AX497" s="245"/>
      <c r="AY497" s="246"/>
    </row>
    <row r="498" spans="1:51" ht="12.75" customHeight="1" x14ac:dyDescent="0.25">
      <c r="A498" s="171">
        <v>1449</v>
      </c>
      <c r="B498" s="241">
        <v>490</v>
      </c>
      <c r="C498" s="242" t="s">
        <v>1685</v>
      </c>
      <c r="D498" s="156">
        <f t="shared" si="284"/>
        <v>1840</v>
      </c>
      <c r="E498" s="161">
        <v>1535.8</v>
      </c>
      <c r="F498" s="161">
        <v>0</v>
      </c>
      <c r="G498" s="161">
        <v>0</v>
      </c>
      <c r="H498" s="161">
        <v>0</v>
      </c>
      <c r="I498" s="161">
        <v>0</v>
      </c>
      <c r="J498" s="161">
        <v>112</v>
      </c>
      <c r="K498" s="161">
        <v>192.2</v>
      </c>
      <c r="L498" s="243">
        <v>0</v>
      </c>
      <c r="M498" s="172">
        <f t="shared" si="285"/>
        <v>1840</v>
      </c>
      <c r="N498" s="161">
        <v>1535.8</v>
      </c>
      <c r="O498" s="161">
        <v>0</v>
      </c>
      <c r="P498" s="161">
        <v>0</v>
      </c>
      <c r="Q498" s="161">
        <v>0</v>
      </c>
      <c r="R498" s="161">
        <v>0</v>
      </c>
      <c r="S498" s="161">
        <v>112</v>
      </c>
      <c r="T498" s="161">
        <v>192.2</v>
      </c>
      <c r="U498" s="243">
        <v>0</v>
      </c>
      <c r="V498" s="172">
        <f t="shared" si="286"/>
        <v>1803.7067999999999</v>
      </c>
      <c r="W498" s="161">
        <v>1499.8678</v>
      </c>
      <c r="X498" s="161">
        <v>0</v>
      </c>
      <c r="Y498" s="161">
        <v>0</v>
      </c>
      <c r="Z498" s="161">
        <v>0</v>
      </c>
      <c r="AA498" s="161">
        <v>0</v>
      </c>
      <c r="AB498" s="161">
        <v>111.87130000000001</v>
      </c>
      <c r="AC498" s="161">
        <v>191.96770000000001</v>
      </c>
      <c r="AD498" s="243">
        <v>0</v>
      </c>
      <c r="AE498" s="156">
        <f t="shared" si="289"/>
        <v>-36.29320000000007</v>
      </c>
      <c r="AF498" s="161">
        <f t="shared" si="289"/>
        <v>-35.932199999999966</v>
      </c>
      <c r="AG498" s="161">
        <f t="shared" si="289"/>
        <v>0</v>
      </c>
      <c r="AH498" s="161">
        <f t="shared" si="287"/>
        <v>0</v>
      </c>
      <c r="AI498" s="161">
        <f t="shared" si="287"/>
        <v>0</v>
      </c>
      <c r="AJ498" s="161">
        <f t="shared" si="287"/>
        <v>0</v>
      </c>
      <c r="AK498" s="161">
        <f t="shared" si="287"/>
        <v>-0.12869999999999493</v>
      </c>
      <c r="AL498" s="161">
        <f t="shared" si="287"/>
        <v>-0.23229999999998086</v>
      </c>
      <c r="AM498" s="162">
        <f t="shared" si="287"/>
        <v>0</v>
      </c>
      <c r="AN498" s="156">
        <f t="shared" si="290"/>
        <v>98.027543478260867</v>
      </c>
      <c r="AO498" s="161">
        <f t="shared" si="290"/>
        <v>97.660359421799711</v>
      </c>
      <c r="AP498" s="161">
        <f t="shared" si="290"/>
        <v>0</v>
      </c>
      <c r="AQ498" s="161">
        <f t="shared" si="288"/>
        <v>0</v>
      </c>
      <c r="AR498" s="161">
        <f t="shared" si="288"/>
        <v>0</v>
      </c>
      <c r="AS498" s="161">
        <f t="shared" si="288"/>
        <v>0</v>
      </c>
      <c r="AT498" s="161">
        <f t="shared" si="288"/>
        <v>99.885089285714287</v>
      </c>
      <c r="AU498" s="161">
        <f t="shared" si="288"/>
        <v>99.879136316337153</v>
      </c>
      <c r="AV498" s="162">
        <f t="shared" si="288"/>
        <v>0</v>
      </c>
      <c r="AW498" s="165"/>
      <c r="AX498" s="245"/>
      <c r="AY498" s="246"/>
    </row>
    <row r="499" spans="1:51" ht="12.75" customHeight="1" x14ac:dyDescent="0.25">
      <c r="A499" s="171">
        <v>1450</v>
      </c>
      <c r="B499" s="241">
        <v>491</v>
      </c>
      <c r="C499" s="242" t="s">
        <v>1686</v>
      </c>
      <c r="D499" s="156">
        <f t="shared" si="284"/>
        <v>1196</v>
      </c>
      <c r="E499" s="161">
        <v>925.5</v>
      </c>
      <c r="F499" s="161">
        <v>0</v>
      </c>
      <c r="G499" s="161">
        <v>0</v>
      </c>
      <c r="H499" s="161">
        <v>0</v>
      </c>
      <c r="I499" s="161">
        <v>0</v>
      </c>
      <c r="J499" s="161">
        <v>112</v>
      </c>
      <c r="K499" s="161">
        <v>158.5</v>
      </c>
      <c r="L499" s="243">
        <v>0</v>
      </c>
      <c r="M499" s="172">
        <f t="shared" si="285"/>
        <v>1196</v>
      </c>
      <c r="N499" s="161">
        <v>925.5</v>
      </c>
      <c r="O499" s="161">
        <v>0</v>
      </c>
      <c r="P499" s="161">
        <v>0</v>
      </c>
      <c r="Q499" s="161">
        <v>0</v>
      </c>
      <c r="R499" s="161">
        <v>0</v>
      </c>
      <c r="S499" s="161">
        <v>112</v>
      </c>
      <c r="T499" s="161">
        <v>158.5</v>
      </c>
      <c r="U499" s="243">
        <v>0</v>
      </c>
      <c r="V499" s="172">
        <f t="shared" si="286"/>
        <v>1161.4151999999999</v>
      </c>
      <c r="W499" s="161">
        <v>890.92759999999998</v>
      </c>
      <c r="X499" s="161">
        <v>0</v>
      </c>
      <c r="Y499" s="161">
        <v>0</v>
      </c>
      <c r="Z499" s="161">
        <v>0</v>
      </c>
      <c r="AA499" s="161">
        <v>0</v>
      </c>
      <c r="AB499" s="161">
        <v>112</v>
      </c>
      <c r="AC499" s="161">
        <v>158.48759999999999</v>
      </c>
      <c r="AD499" s="243">
        <v>0</v>
      </c>
      <c r="AE499" s="156">
        <f t="shared" si="289"/>
        <v>-34.584800000000087</v>
      </c>
      <c r="AF499" s="161">
        <f t="shared" si="289"/>
        <v>-34.572400000000016</v>
      </c>
      <c r="AG499" s="161">
        <f t="shared" si="289"/>
        <v>0</v>
      </c>
      <c r="AH499" s="161">
        <f t="shared" si="287"/>
        <v>0</v>
      </c>
      <c r="AI499" s="161">
        <f t="shared" si="287"/>
        <v>0</v>
      </c>
      <c r="AJ499" s="161">
        <f t="shared" si="287"/>
        <v>0</v>
      </c>
      <c r="AK499" s="161">
        <f t="shared" si="287"/>
        <v>0</v>
      </c>
      <c r="AL499" s="161">
        <f t="shared" si="287"/>
        <v>-1.2400000000013733E-2</v>
      </c>
      <c r="AM499" s="162">
        <f t="shared" si="287"/>
        <v>0</v>
      </c>
      <c r="AN499" s="156">
        <f t="shared" si="290"/>
        <v>97.108294314381254</v>
      </c>
      <c r="AO499" s="161">
        <f t="shared" si="290"/>
        <v>96.264462452728253</v>
      </c>
      <c r="AP499" s="161">
        <f t="shared" si="290"/>
        <v>0</v>
      </c>
      <c r="AQ499" s="161">
        <f t="shared" si="288"/>
        <v>0</v>
      </c>
      <c r="AR499" s="161">
        <f t="shared" si="288"/>
        <v>0</v>
      </c>
      <c r="AS499" s="161">
        <f t="shared" si="288"/>
        <v>0</v>
      </c>
      <c r="AT499" s="161">
        <f t="shared" si="288"/>
        <v>100</v>
      </c>
      <c r="AU499" s="161">
        <f t="shared" si="288"/>
        <v>99.992176656151415</v>
      </c>
      <c r="AV499" s="162">
        <f t="shared" si="288"/>
        <v>0</v>
      </c>
      <c r="AW499" s="165"/>
      <c r="AX499" s="245"/>
      <c r="AY499" s="246"/>
    </row>
    <row r="500" spans="1:51" ht="12.75" customHeight="1" x14ac:dyDescent="0.25">
      <c r="A500" s="171">
        <v>1451</v>
      </c>
      <c r="B500" s="241">
        <v>492</v>
      </c>
      <c r="C500" s="242" t="s">
        <v>1687</v>
      </c>
      <c r="D500" s="156">
        <f t="shared" si="284"/>
        <v>1670.3</v>
      </c>
      <c r="E500" s="161">
        <v>1412.3</v>
      </c>
      <c r="F500" s="161">
        <v>0</v>
      </c>
      <c r="G500" s="161">
        <v>0</v>
      </c>
      <c r="H500" s="161">
        <v>0</v>
      </c>
      <c r="I500" s="161">
        <v>0</v>
      </c>
      <c r="J500" s="161">
        <v>0</v>
      </c>
      <c r="K500" s="161">
        <v>258</v>
      </c>
      <c r="L500" s="243">
        <v>0</v>
      </c>
      <c r="M500" s="172">
        <f t="shared" si="285"/>
        <v>1670.3</v>
      </c>
      <c r="N500" s="161">
        <v>1412.3</v>
      </c>
      <c r="O500" s="161">
        <v>0</v>
      </c>
      <c r="P500" s="161">
        <v>0</v>
      </c>
      <c r="Q500" s="161">
        <v>0</v>
      </c>
      <c r="R500" s="161">
        <v>0</v>
      </c>
      <c r="S500" s="161">
        <v>0</v>
      </c>
      <c r="T500" s="161">
        <v>258</v>
      </c>
      <c r="U500" s="243">
        <v>0</v>
      </c>
      <c r="V500" s="172">
        <f t="shared" si="286"/>
        <v>1572.9239</v>
      </c>
      <c r="W500" s="161">
        <v>1318.3206</v>
      </c>
      <c r="X500" s="161">
        <v>0</v>
      </c>
      <c r="Y500" s="161">
        <v>0</v>
      </c>
      <c r="Z500" s="161">
        <v>0</v>
      </c>
      <c r="AA500" s="161">
        <v>0</v>
      </c>
      <c r="AB500" s="161">
        <v>0</v>
      </c>
      <c r="AC500" s="161">
        <v>254.60329999999999</v>
      </c>
      <c r="AD500" s="243">
        <v>0</v>
      </c>
      <c r="AE500" s="156">
        <f t="shared" si="289"/>
        <v>-97.376099999999951</v>
      </c>
      <c r="AF500" s="161">
        <f t="shared" si="289"/>
        <v>-93.979399999999941</v>
      </c>
      <c r="AG500" s="161">
        <f t="shared" si="289"/>
        <v>0</v>
      </c>
      <c r="AH500" s="161">
        <f t="shared" si="287"/>
        <v>0</v>
      </c>
      <c r="AI500" s="161">
        <f t="shared" si="287"/>
        <v>0</v>
      </c>
      <c r="AJ500" s="161">
        <f t="shared" si="287"/>
        <v>0</v>
      </c>
      <c r="AK500" s="161">
        <f t="shared" si="287"/>
        <v>0</v>
      </c>
      <c r="AL500" s="161">
        <f t="shared" si="287"/>
        <v>-3.3967000000000098</v>
      </c>
      <c r="AM500" s="162">
        <f t="shared" si="287"/>
        <v>0</v>
      </c>
      <c r="AN500" s="156">
        <f t="shared" si="290"/>
        <v>94.170143088068016</v>
      </c>
      <c r="AO500" s="161">
        <f t="shared" si="290"/>
        <v>93.345648941443045</v>
      </c>
      <c r="AP500" s="161">
        <f t="shared" si="290"/>
        <v>0</v>
      </c>
      <c r="AQ500" s="161">
        <f t="shared" si="288"/>
        <v>0</v>
      </c>
      <c r="AR500" s="161">
        <f t="shared" si="288"/>
        <v>0</v>
      </c>
      <c r="AS500" s="161">
        <f t="shared" si="288"/>
        <v>0</v>
      </c>
      <c r="AT500" s="161">
        <f t="shared" si="288"/>
        <v>0</v>
      </c>
      <c r="AU500" s="161">
        <f t="shared" si="288"/>
        <v>98.683449612403095</v>
      </c>
      <c r="AV500" s="162">
        <f t="shared" si="288"/>
        <v>0</v>
      </c>
      <c r="AW500" s="165"/>
      <c r="AX500" s="245"/>
      <c r="AY500" s="246"/>
    </row>
    <row r="501" spans="1:51" ht="12.75" customHeight="1" x14ac:dyDescent="0.25">
      <c r="A501" s="171">
        <v>1452</v>
      </c>
      <c r="B501" s="241">
        <v>493</v>
      </c>
      <c r="C501" s="242" t="s">
        <v>1688</v>
      </c>
      <c r="D501" s="156">
        <f t="shared" si="284"/>
        <v>2145.6</v>
      </c>
      <c r="E501" s="161">
        <v>1725.2</v>
      </c>
      <c r="F501" s="161">
        <v>0</v>
      </c>
      <c r="G501" s="161">
        <v>0</v>
      </c>
      <c r="H501" s="161">
        <v>0</v>
      </c>
      <c r="I501" s="161">
        <v>0</v>
      </c>
      <c r="J501" s="161">
        <v>112</v>
      </c>
      <c r="K501" s="161">
        <v>308.39999999999998</v>
      </c>
      <c r="L501" s="243">
        <v>0</v>
      </c>
      <c r="M501" s="172">
        <f t="shared" si="285"/>
        <v>2145.6</v>
      </c>
      <c r="N501" s="161">
        <v>1725.2</v>
      </c>
      <c r="O501" s="161">
        <v>0</v>
      </c>
      <c r="P501" s="161">
        <v>0</v>
      </c>
      <c r="Q501" s="161">
        <v>0</v>
      </c>
      <c r="R501" s="161">
        <v>0</v>
      </c>
      <c r="S501" s="161">
        <v>112</v>
      </c>
      <c r="T501" s="161">
        <v>308.39999999999998</v>
      </c>
      <c r="U501" s="243">
        <v>0</v>
      </c>
      <c r="V501" s="172">
        <f t="shared" si="286"/>
        <v>2136.5857000000001</v>
      </c>
      <c r="W501" s="161">
        <v>1725.2</v>
      </c>
      <c r="X501" s="161">
        <v>0</v>
      </c>
      <c r="Y501" s="161">
        <v>0</v>
      </c>
      <c r="Z501" s="161">
        <v>0</v>
      </c>
      <c r="AA501" s="161">
        <v>0</v>
      </c>
      <c r="AB501" s="161">
        <v>111.99760000000001</v>
      </c>
      <c r="AC501" s="161">
        <v>299.38810000000001</v>
      </c>
      <c r="AD501" s="243">
        <v>0</v>
      </c>
      <c r="AE501" s="156">
        <f t="shared" si="289"/>
        <v>-9.014299999999821</v>
      </c>
      <c r="AF501" s="161">
        <f t="shared" si="289"/>
        <v>0</v>
      </c>
      <c r="AG501" s="161">
        <f t="shared" si="289"/>
        <v>0</v>
      </c>
      <c r="AH501" s="161">
        <f t="shared" si="287"/>
        <v>0</v>
      </c>
      <c r="AI501" s="161">
        <f t="shared" si="287"/>
        <v>0</v>
      </c>
      <c r="AJ501" s="161">
        <f t="shared" si="287"/>
        <v>0</v>
      </c>
      <c r="AK501" s="161">
        <f t="shared" si="287"/>
        <v>-2.3999999999944066E-3</v>
      </c>
      <c r="AL501" s="161">
        <f t="shared" si="287"/>
        <v>-9.0118999999999687</v>
      </c>
      <c r="AM501" s="162">
        <f t="shared" si="287"/>
        <v>0</v>
      </c>
      <c r="AN501" s="156">
        <f t="shared" si="290"/>
        <v>99.579870432513061</v>
      </c>
      <c r="AO501" s="161">
        <f t="shared" si="290"/>
        <v>100</v>
      </c>
      <c r="AP501" s="161">
        <f t="shared" si="290"/>
        <v>0</v>
      </c>
      <c r="AQ501" s="161">
        <f t="shared" si="288"/>
        <v>0</v>
      </c>
      <c r="AR501" s="161">
        <f t="shared" si="288"/>
        <v>0</v>
      </c>
      <c r="AS501" s="161">
        <f t="shared" si="288"/>
        <v>0</v>
      </c>
      <c r="AT501" s="161">
        <f t="shared" si="288"/>
        <v>99.997857142857143</v>
      </c>
      <c r="AU501" s="161">
        <f t="shared" si="288"/>
        <v>97.077853437094703</v>
      </c>
      <c r="AV501" s="162">
        <f t="shared" si="288"/>
        <v>0</v>
      </c>
      <c r="AW501" s="165"/>
      <c r="AX501" s="245"/>
      <c r="AY501" s="246"/>
    </row>
    <row r="502" spans="1:51" ht="12.75" customHeight="1" x14ac:dyDescent="0.25">
      <c r="A502" s="171">
        <v>1453</v>
      </c>
      <c r="B502" s="241">
        <v>494</v>
      </c>
      <c r="C502" s="242" t="s">
        <v>1689</v>
      </c>
      <c r="D502" s="156">
        <f t="shared" si="284"/>
        <v>966.59999999999991</v>
      </c>
      <c r="E502" s="161">
        <v>713.8</v>
      </c>
      <c r="F502" s="161">
        <v>0</v>
      </c>
      <c r="G502" s="161">
        <v>0</v>
      </c>
      <c r="H502" s="161">
        <v>0</v>
      </c>
      <c r="I502" s="161">
        <v>0</v>
      </c>
      <c r="J502" s="161">
        <v>112</v>
      </c>
      <c r="K502" s="161">
        <v>140.80000000000001</v>
      </c>
      <c r="L502" s="243">
        <v>0</v>
      </c>
      <c r="M502" s="172">
        <f t="shared" si="285"/>
        <v>966.59999999999991</v>
      </c>
      <c r="N502" s="161">
        <v>713.8</v>
      </c>
      <c r="O502" s="161">
        <v>0</v>
      </c>
      <c r="P502" s="161">
        <v>0</v>
      </c>
      <c r="Q502" s="161">
        <v>0</v>
      </c>
      <c r="R502" s="161">
        <v>0</v>
      </c>
      <c r="S502" s="161">
        <v>112</v>
      </c>
      <c r="T502" s="161">
        <v>140.80000000000001</v>
      </c>
      <c r="U502" s="243">
        <v>0</v>
      </c>
      <c r="V502" s="172">
        <f t="shared" si="286"/>
        <v>923.43599999999992</v>
      </c>
      <c r="W502" s="161">
        <v>670.63599999999997</v>
      </c>
      <c r="X502" s="161">
        <v>0</v>
      </c>
      <c r="Y502" s="161">
        <v>0</v>
      </c>
      <c r="Z502" s="161">
        <v>0</v>
      </c>
      <c r="AA502" s="161">
        <v>0</v>
      </c>
      <c r="AB502" s="161">
        <v>112</v>
      </c>
      <c r="AC502" s="161">
        <v>140.80000000000001</v>
      </c>
      <c r="AD502" s="243">
        <v>0</v>
      </c>
      <c r="AE502" s="156">
        <f t="shared" si="289"/>
        <v>-43.163999999999987</v>
      </c>
      <c r="AF502" s="161">
        <f t="shared" si="289"/>
        <v>-43.163999999999987</v>
      </c>
      <c r="AG502" s="161">
        <f t="shared" si="289"/>
        <v>0</v>
      </c>
      <c r="AH502" s="161">
        <f t="shared" si="287"/>
        <v>0</v>
      </c>
      <c r="AI502" s="161">
        <f t="shared" si="287"/>
        <v>0</v>
      </c>
      <c r="AJ502" s="161">
        <f t="shared" si="287"/>
        <v>0</v>
      </c>
      <c r="AK502" s="161">
        <f t="shared" si="287"/>
        <v>0</v>
      </c>
      <c r="AL502" s="161">
        <f t="shared" si="287"/>
        <v>0</v>
      </c>
      <c r="AM502" s="162">
        <f t="shared" si="287"/>
        <v>0</v>
      </c>
      <c r="AN502" s="156">
        <f t="shared" si="290"/>
        <v>95.534450651769092</v>
      </c>
      <c r="AO502" s="161">
        <f t="shared" si="290"/>
        <v>93.952927991033903</v>
      </c>
      <c r="AP502" s="161">
        <f t="shared" si="290"/>
        <v>0</v>
      </c>
      <c r="AQ502" s="161">
        <f t="shared" si="288"/>
        <v>0</v>
      </c>
      <c r="AR502" s="161">
        <f t="shared" si="288"/>
        <v>0</v>
      </c>
      <c r="AS502" s="161">
        <f t="shared" si="288"/>
        <v>0</v>
      </c>
      <c r="AT502" s="161">
        <f t="shared" si="288"/>
        <v>100</v>
      </c>
      <c r="AU502" s="161">
        <f t="shared" si="288"/>
        <v>100</v>
      </c>
      <c r="AV502" s="162">
        <f t="shared" si="288"/>
        <v>0</v>
      </c>
      <c r="AW502" s="165"/>
      <c r="AX502" s="245"/>
      <c r="AY502" s="246"/>
    </row>
    <row r="503" spans="1:51" ht="12.75" customHeight="1" x14ac:dyDescent="0.25">
      <c r="A503" s="171">
        <v>1454</v>
      </c>
      <c r="B503" s="241">
        <v>495</v>
      </c>
      <c r="C503" s="242" t="s">
        <v>1690</v>
      </c>
      <c r="D503" s="156">
        <f t="shared" si="284"/>
        <v>1785.1999999999998</v>
      </c>
      <c r="E503" s="161">
        <v>1398.1</v>
      </c>
      <c r="F503" s="161">
        <v>0</v>
      </c>
      <c r="G503" s="161">
        <v>0</v>
      </c>
      <c r="H503" s="161">
        <v>0</v>
      </c>
      <c r="I503" s="161">
        <v>0</v>
      </c>
      <c r="J503" s="161">
        <v>112</v>
      </c>
      <c r="K503" s="161">
        <v>275.10000000000002</v>
      </c>
      <c r="L503" s="243">
        <v>0</v>
      </c>
      <c r="M503" s="172">
        <f t="shared" si="285"/>
        <v>1785.1999999999998</v>
      </c>
      <c r="N503" s="161">
        <v>1398.1</v>
      </c>
      <c r="O503" s="161">
        <v>0</v>
      </c>
      <c r="P503" s="161">
        <v>0</v>
      </c>
      <c r="Q503" s="161">
        <v>0</v>
      </c>
      <c r="R503" s="161">
        <v>0</v>
      </c>
      <c r="S503" s="161">
        <v>112</v>
      </c>
      <c r="T503" s="161">
        <v>275.10000000000002</v>
      </c>
      <c r="U503" s="243">
        <v>0</v>
      </c>
      <c r="V503" s="172">
        <f t="shared" si="286"/>
        <v>1783.6256999999998</v>
      </c>
      <c r="W503" s="161">
        <v>1398.1</v>
      </c>
      <c r="X503" s="161">
        <v>0</v>
      </c>
      <c r="Y503" s="161">
        <v>0</v>
      </c>
      <c r="Z503" s="161">
        <v>0</v>
      </c>
      <c r="AA503" s="161">
        <v>0</v>
      </c>
      <c r="AB503" s="161">
        <v>111.99939999999999</v>
      </c>
      <c r="AC503" s="161">
        <v>273.52629999999999</v>
      </c>
      <c r="AD503" s="243">
        <v>0</v>
      </c>
      <c r="AE503" s="156">
        <f t="shared" si="289"/>
        <v>-1.5742999999999938</v>
      </c>
      <c r="AF503" s="161">
        <f t="shared" si="289"/>
        <v>0</v>
      </c>
      <c r="AG503" s="161">
        <f t="shared" si="289"/>
        <v>0</v>
      </c>
      <c r="AH503" s="161">
        <f t="shared" si="287"/>
        <v>0</v>
      </c>
      <c r="AI503" s="161">
        <f t="shared" si="287"/>
        <v>0</v>
      </c>
      <c r="AJ503" s="161">
        <f t="shared" si="287"/>
        <v>0</v>
      </c>
      <c r="AK503" s="161">
        <f t="shared" si="287"/>
        <v>-6.0000000000570708E-4</v>
      </c>
      <c r="AL503" s="161">
        <f t="shared" si="287"/>
        <v>-1.5737000000000307</v>
      </c>
      <c r="AM503" s="162">
        <f t="shared" si="287"/>
        <v>0</v>
      </c>
      <c r="AN503" s="156">
        <f t="shared" si="290"/>
        <v>99.911813802375079</v>
      </c>
      <c r="AO503" s="161">
        <f t="shared" si="290"/>
        <v>100</v>
      </c>
      <c r="AP503" s="161">
        <f t="shared" si="290"/>
        <v>0</v>
      </c>
      <c r="AQ503" s="161">
        <f t="shared" si="288"/>
        <v>0</v>
      </c>
      <c r="AR503" s="161">
        <f t="shared" si="288"/>
        <v>0</v>
      </c>
      <c r="AS503" s="161">
        <f t="shared" si="288"/>
        <v>0</v>
      </c>
      <c r="AT503" s="161">
        <f t="shared" si="288"/>
        <v>99.999464285714282</v>
      </c>
      <c r="AU503" s="161">
        <f t="shared" si="288"/>
        <v>99.427953471464917</v>
      </c>
      <c r="AV503" s="162">
        <f t="shared" si="288"/>
        <v>0</v>
      </c>
      <c r="AW503" s="165"/>
      <c r="AX503" s="245"/>
      <c r="AY503" s="246"/>
    </row>
    <row r="504" spans="1:51" ht="12.75" customHeight="1" x14ac:dyDescent="0.25">
      <c r="A504" s="171">
        <v>1455</v>
      </c>
      <c r="B504" s="241">
        <v>496</v>
      </c>
      <c r="C504" s="242" t="s">
        <v>1460</v>
      </c>
      <c r="D504" s="156">
        <f t="shared" si="284"/>
        <v>1135.3</v>
      </c>
      <c r="E504" s="161">
        <v>893.2</v>
      </c>
      <c r="F504" s="161">
        <v>0</v>
      </c>
      <c r="G504" s="161">
        <v>0</v>
      </c>
      <c r="H504" s="161">
        <v>0</v>
      </c>
      <c r="I504" s="161">
        <v>0</v>
      </c>
      <c r="J504" s="161">
        <v>112</v>
      </c>
      <c r="K504" s="161">
        <v>130.1</v>
      </c>
      <c r="L504" s="243">
        <v>0</v>
      </c>
      <c r="M504" s="172">
        <f t="shared" si="285"/>
        <v>1135.3</v>
      </c>
      <c r="N504" s="161">
        <v>893.2</v>
      </c>
      <c r="O504" s="161">
        <v>0</v>
      </c>
      <c r="P504" s="161">
        <v>0</v>
      </c>
      <c r="Q504" s="161">
        <v>0</v>
      </c>
      <c r="R504" s="161">
        <v>0</v>
      </c>
      <c r="S504" s="161">
        <v>112</v>
      </c>
      <c r="T504" s="161">
        <v>130.1</v>
      </c>
      <c r="U504" s="243">
        <v>0</v>
      </c>
      <c r="V504" s="172">
        <f t="shared" si="286"/>
        <v>1135.2</v>
      </c>
      <c r="W504" s="161">
        <v>893.2</v>
      </c>
      <c r="X504" s="161">
        <v>0</v>
      </c>
      <c r="Y504" s="161">
        <v>0</v>
      </c>
      <c r="Z504" s="161">
        <v>0</v>
      </c>
      <c r="AA504" s="161">
        <v>0</v>
      </c>
      <c r="AB504" s="161">
        <v>112</v>
      </c>
      <c r="AC504" s="161">
        <v>130</v>
      </c>
      <c r="AD504" s="243">
        <v>0</v>
      </c>
      <c r="AE504" s="156">
        <f t="shared" si="289"/>
        <v>-9.9999999999909051E-2</v>
      </c>
      <c r="AF504" s="161">
        <f t="shared" si="289"/>
        <v>0</v>
      </c>
      <c r="AG504" s="161">
        <f t="shared" si="289"/>
        <v>0</v>
      </c>
      <c r="AH504" s="161">
        <f t="shared" si="287"/>
        <v>0</v>
      </c>
      <c r="AI504" s="161">
        <f t="shared" si="287"/>
        <v>0</v>
      </c>
      <c r="AJ504" s="161">
        <f t="shared" si="287"/>
        <v>0</v>
      </c>
      <c r="AK504" s="161">
        <f t="shared" si="287"/>
        <v>0</v>
      </c>
      <c r="AL504" s="161">
        <f t="shared" si="287"/>
        <v>-9.9999999999994316E-2</v>
      </c>
      <c r="AM504" s="162">
        <f t="shared" si="287"/>
        <v>0</v>
      </c>
      <c r="AN504" s="156">
        <f t="shared" si="290"/>
        <v>99.991191755483143</v>
      </c>
      <c r="AO504" s="161">
        <f t="shared" si="290"/>
        <v>100</v>
      </c>
      <c r="AP504" s="161">
        <f t="shared" si="290"/>
        <v>0</v>
      </c>
      <c r="AQ504" s="161">
        <f t="shared" si="288"/>
        <v>0</v>
      </c>
      <c r="AR504" s="161">
        <f t="shared" si="288"/>
        <v>0</v>
      </c>
      <c r="AS504" s="161">
        <f t="shared" si="288"/>
        <v>0</v>
      </c>
      <c r="AT504" s="161">
        <f t="shared" si="288"/>
        <v>100</v>
      </c>
      <c r="AU504" s="161">
        <f t="shared" si="288"/>
        <v>99.923136049192934</v>
      </c>
      <c r="AV504" s="162">
        <f t="shared" si="288"/>
        <v>0</v>
      </c>
      <c r="AW504" s="165"/>
      <c r="AX504" s="245"/>
      <c r="AY504" s="246"/>
    </row>
    <row r="505" spans="1:51" ht="12.75" customHeight="1" x14ac:dyDescent="0.25">
      <c r="A505" s="171">
        <v>1456</v>
      </c>
      <c r="B505" s="241">
        <v>497</v>
      </c>
      <c r="C505" s="242" t="s">
        <v>1691</v>
      </c>
      <c r="D505" s="156">
        <f t="shared" si="284"/>
        <v>897.8</v>
      </c>
      <c r="E505" s="161">
        <v>787</v>
      </c>
      <c r="F505" s="161">
        <v>0</v>
      </c>
      <c r="G505" s="161">
        <v>0</v>
      </c>
      <c r="H505" s="161">
        <v>0</v>
      </c>
      <c r="I505" s="161">
        <v>0</v>
      </c>
      <c r="J505" s="161">
        <v>0</v>
      </c>
      <c r="K505" s="161">
        <v>110.8</v>
      </c>
      <c r="L505" s="243">
        <v>0</v>
      </c>
      <c r="M505" s="172">
        <f t="shared" si="285"/>
        <v>897.8</v>
      </c>
      <c r="N505" s="161">
        <v>787</v>
      </c>
      <c r="O505" s="161">
        <v>0</v>
      </c>
      <c r="P505" s="161">
        <v>0</v>
      </c>
      <c r="Q505" s="161">
        <v>0</v>
      </c>
      <c r="R505" s="161">
        <v>0</v>
      </c>
      <c r="S505" s="161">
        <v>0</v>
      </c>
      <c r="T505" s="161">
        <v>110.8</v>
      </c>
      <c r="U505" s="243">
        <v>0</v>
      </c>
      <c r="V505" s="172">
        <f t="shared" si="286"/>
        <v>804.45640000000003</v>
      </c>
      <c r="W505" s="161">
        <v>693.67830000000004</v>
      </c>
      <c r="X505" s="161">
        <v>0</v>
      </c>
      <c r="Y505" s="161">
        <v>0</v>
      </c>
      <c r="Z505" s="161">
        <v>0</v>
      </c>
      <c r="AA505" s="161">
        <v>0</v>
      </c>
      <c r="AB505" s="161">
        <v>0</v>
      </c>
      <c r="AC505" s="161">
        <v>110.77809999999999</v>
      </c>
      <c r="AD505" s="243">
        <v>0</v>
      </c>
      <c r="AE505" s="156">
        <f t="shared" si="289"/>
        <v>-93.343599999999924</v>
      </c>
      <c r="AF505" s="161">
        <f t="shared" si="289"/>
        <v>-93.321699999999964</v>
      </c>
      <c r="AG505" s="161">
        <f t="shared" si="289"/>
        <v>0</v>
      </c>
      <c r="AH505" s="161">
        <f t="shared" si="287"/>
        <v>0</v>
      </c>
      <c r="AI505" s="161">
        <f t="shared" si="287"/>
        <v>0</v>
      </c>
      <c r="AJ505" s="161">
        <f t="shared" si="287"/>
        <v>0</v>
      </c>
      <c r="AK505" s="161">
        <f t="shared" si="287"/>
        <v>0</v>
      </c>
      <c r="AL505" s="161">
        <f t="shared" si="287"/>
        <v>-2.1900000000002251E-2</v>
      </c>
      <c r="AM505" s="162">
        <f t="shared" si="287"/>
        <v>0</v>
      </c>
      <c r="AN505" s="156">
        <f t="shared" si="290"/>
        <v>89.603074181332147</v>
      </c>
      <c r="AO505" s="161">
        <f t="shared" si="290"/>
        <v>88.142096569250313</v>
      </c>
      <c r="AP505" s="161">
        <f t="shared" si="290"/>
        <v>0</v>
      </c>
      <c r="AQ505" s="161">
        <f t="shared" si="288"/>
        <v>0</v>
      </c>
      <c r="AR505" s="161">
        <f t="shared" si="288"/>
        <v>0</v>
      </c>
      <c r="AS505" s="161">
        <f t="shared" si="288"/>
        <v>0</v>
      </c>
      <c r="AT505" s="161">
        <f t="shared" si="288"/>
        <v>0</v>
      </c>
      <c r="AU505" s="161">
        <f t="shared" si="288"/>
        <v>99.980234657039716</v>
      </c>
      <c r="AV505" s="162">
        <f t="shared" si="288"/>
        <v>0</v>
      </c>
      <c r="AW505" s="165"/>
      <c r="AX505" s="245"/>
      <c r="AY505" s="246"/>
    </row>
    <row r="506" spans="1:51" ht="12.75" customHeight="1" x14ac:dyDescent="0.25">
      <c r="A506" s="171">
        <v>1457</v>
      </c>
      <c r="B506" s="241">
        <v>498</v>
      </c>
      <c r="C506" s="242" t="s">
        <v>1692</v>
      </c>
      <c r="D506" s="156">
        <f t="shared" si="284"/>
        <v>874.8</v>
      </c>
      <c r="E506" s="161">
        <v>731.3</v>
      </c>
      <c r="F506" s="161">
        <v>0</v>
      </c>
      <c r="G506" s="161">
        <v>0</v>
      </c>
      <c r="H506" s="161">
        <v>0</v>
      </c>
      <c r="I506" s="161">
        <v>0</v>
      </c>
      <c r="J506" s="161">
        <v>0</v>
      </c>
      <c r="K506" s="161">
        <v>143.5</v>
      </c>
      <c r="L506" s="243">
        <v>0</v>
      </c>
      <c r="M506" s="172">
        <f t="shared" si="285"/>
        <v>874.8</v>
      </c>
      <c r="N506" s="161">
        <v>731.3</v>
      </c>
      <c r="O506" s="161">
        <v>0</v>
      </c>
      <c r="P506" s="161">
        <v>0</v>
      </c>
      <c r="Q506" s="161">
        <v>0</v>
      </c>
      <c r="R506" s="161">
        <v>0</v>
      </c>
      <c r="S506" s="161">
        <v>0</v>
      </c>
      <c r="T506" s="161">
        <v>143.5</v>
      </c>
      <c r="U506" s="243">
        <v>0</v>
      </c>
      <c r="V506" s="172">
        <f t="shared" si="286"/>
        <v>811.9049</v>
      </c>
      <c r="W506" s="161">
        <v>668.4049</v>
      </c>
      <c r="X506" s="161">
        <v>0</v>
      </c>
      <c r="Y506" s="161">
        <v>0</v>
      </c>
      <c r="Z506" s="161">
        <v>0</v>
      </c>
      <c r="AA506" s="161">
        <v>0</v>
      </c>
      <c r="AB506" s="161">
        <v>0</v>
      </c>
      <c r="AC506" s="161">
        <v>143.5</v>
      </c>
      <c r="AD506" s="243">
        <v>0</v>
      </c>
      <c r="AE506" s="156">
        <f t="shared" si="289"/>
        <v>-62.895099999999957</v>
      </c>
      <c r="AF506" s="161">
        <f t="shared" si="289"/>
        <v>-62.895099999999957</v>
      </c>
      <c r="AG506" s="161">
        <f t="shared" si="289"/>
        <v>0</v>
      </c>
      <c r="AH506" s="161">
        <f t="shared" si="287"/>
        <v>0</v>
      </c>
      <c r="AI506" s="161">
        <f t="shared" si="287"/>
        <v>0</v>
      </c>
      <c r="AJ506" s="161">
        <f t="shared" si="287"/>
        <v>0</v>
      </c>
      <c r="AK506" s="161">
        <f t="shared" si="287"/>
        <v>0</v>
      </c>
      <c r="AL506" s="161">
        <f t="shared" si="287"/>
        <v>0</v>
      </c>
      <c r="AM506" s="162">
        <f t="shared" si="287"/>
        <v>0</v>
      </c>
      <c r="AN506" s="156">
        <f t="shared" si="290"/>
        <v>92.810345221764976</v>
      </c>
      <c r="AO506" s="161">
        <f t="shared" si="290"/>
        <v>91.399548748803511</v>
      </c>
      <c r="AP506" s="161">
        <f t="shared" si="290"/>
        <v>0</v>
      </c>
      <c r="AQ506" s="161">
        <f t="shared" si="288"/>
        <v>0</v>
      </c>
      <c r="AR506" s="161">
        <f t="shared" si="288"/>
        <v>0</v>
      </c>
      <c r="AS506" s="161">
        <f t="shared" si="288"/>
        <v>0</v>
      </c>
      <c r="AT506" s="161">
        <f t="shared" si="288"/>
        <v>0</v>
      </c>
      <c r="AU506" s="161">
        <f t="shared" si="288"/>
        <v>100</v>
      </c>
      <c r="AV506" s="162">
        <f t="shared" si="288"/>
        <v>0</v>
      </c>
      <c r="AW506" s="165"/>
      <c r="AX506" s="245"/>
      <c r="AY506" s="246"/>
    </row>
    <row r="507" spans="1:51" ht="12.75" customHeight="1" x14ac:dyDescent="0.25">
      <c r="A507" s="171">
        <v>1458</v>
      </c>
      <c r="B507" s="241">
        <v>499</v>
      </c>
      <c r="C507" s="242" t="s">
        <v>1693</v>
      </c>
      <c r="D507" s="156">
        <f t="shared" si="284"/>
        <v>3020.2</v>
      </c>
      <c r="E507" s="161">
        <v>2557.1999999999998</v>
      </c>
      <c r="F507" s="161">
        <v>0</v>
      </c>
      <c r="G507" s="161">
        <v>0</v>
      </c>
      <c r="H507" s="161">
        <v>0</v>
      </c>
      <c r="I507" s="161">
        <v>0</v>
      </c>
      <c r="J507" s="161">
        <v>112</v>
      </c>
      <c r="K507" s="161">
        <v>351</v>
      </c>
      <c r="L507" s="243">
        <v>0</v>
      </c>
      <c r="M507" s="172">
        <f t="shared" si="285"/>
        <v>3020.2</v>
      </c>
      <c r="N507" s="161">
        <v>2557.1999999999998</v>
      </c>
      <c r="O507" s="161">
        <v>0</v>
      </c>
      <c r="P507" s="161">
        <v>0</v>
      </c>
      <c r="Q507" s="161">
        <v>0</v>
      </c>
      <c r="R507" s="161">
        <v>0</v>
      </c>
      <c r="S507" s="161">
        <v>112</v>
      </c>
      <c r="T507" s="161">
        <v>351</v>
      </c>
      <c r="U507" s="243">
        <v>0</v>
      </c>
      <c r="V507" s="172">
        <f t="shared" si="286"/>
        <v>2882.4799000000003</v>
      </c>
      <c r="W507" s="161">
        <v>2419.6876000000002</v>
      </c>
      <c r="X507" s="161">
        <v>0</v>
      </c>
      <c r="Y507" s="161">
        <v>0</v>
      </c>
      <c r="Z507" s="161">
        <v>0</v>
      </c>
      <c r="AA507" s="161">
        <v>0</v>
      </c>
      <c r="AB507" s="161">
        <v>111.7923</v>
      </c>
      <c r="AC507" s="161">
        <v>351</v>
      </c>
      <c r="AD507" s="243">
        <v>0</v>
      </c>
      <c r="AE507" s="156">
        <f t="shared" si="289"/>
        <v>-137.72009999999955</v>
      </c>
      <c r="AF507" s="161">
        <f t="shared" si="289"/>
        <v>-137.51239999999962</v>
      </c>
      <c r="AG507" s="161">
        <f t="shared" si="289"/>
        <v>0</v>
      </c>
      <c r="AH507" s="161">
        <f t="shared" si="287"/>
        <v>0</v>
      </c>
      <c r="AI507" s="161">
        <f t="shared" si="287"/>
        <v>0</v>
      </c>
      <c r="AJ507" s="161">
        <f t="shared" si="287"/>
        <v>0</v>
      </c>
      <c r="AK507" s="161">
        <f t="shared" si="287"/>
        <v>-0.20770000000000266</v>
      </c>
      <c r="AL507" s="161">
        <f t="shared" si="287"/>
        <v>0</v>
      </c>
      <c r="AM507" s="162">
        <f t="shared" si="287"/>
        <v>0</v>
      </c>
      <c r="AN507" s="156">
        <f t="shared" si="290"/>
        <v>95.440033772597857</v>
      </c>
      <c r="AO507" s="161">
        <f t="shared" si="290"/>
        <v>94.62254027842954</v>
      </c>
      <c r="AP507" s="161">
        <f t="shared" si="290"/>
        <v>0</v>
      </c>
      <c r="AQ507" s="161">
        <f t="shared" si="288"/>
        <v>0</v>
      </c>
      <c r="AR507" s="161">
        <f t="shared" si="288"/>
        <v>0</v>
      </c>
      <c r="AS507" s="161">
        <f t="shared" si="288"/>
        <v>0</v>
      </c>
      <c r="AT507" s="161">
        <f t="shared" si="288"/>
        <v>99.814553571428561</v>
      </c>
      <c r="AU507" s="161">
        <f t="shared" si="288"/>
        <v>100</v>
      </c>
      <c r="AV507" s="162">
        <f t="shared" si="288"/>
        <v>0</v>
      </c>
      <c r="AW507" s="165"/>
      <c r="AX507" s="245"/>
      <c r="AY507" s="246"/>
    </row>
    <row r="508" spans="1:51" ht="12.75" customHeight="1" x14ac:dyDescent="0.25">
      <c r="A508" s="171">
        <v>1459</v>
      </c>
      <c r="B508" s="241">
        <v>500</v>
      </c>
      <c r="C508" s="242" t="s">
        <v>1694</v>
      </c>
      <c r="D508" s="156">
        <f t="shared" si="284"/>
        <v>926.59999999999991</v>
      </c>
      <c r="E508" s="161">
        <v>697.8</v>
      </c>
      <c r="F508" s="161">
        <v>0</v>
      </c>
      <c r="G508" s="161">
        <v>0</v>
      </c>
      <c r="H508" s="161">
        <v>0</v>
      </c>
      <c r="I508" s="161">
        <v>0</v>
      </c>
      <c r="J508" s="161">
        <v>112</v>
      </c>
      <c r="K508" s="161">
        <v>116.8</v>
      </c>
      <c r="L508" s="243">
        <v>0</v>
      </c>
      <c r="M508" s="172">
        <f t="shared" si="285"/>
        <v>926.59999999999991</v>
      </c>
      <c r="N508" s="161">
        <v>697.8</v>
      </c>
      <c r="O508" s="161">
        <v>0</v>
      </c>
      <c r="P508" s="161">
        <v>0</v>
      </c>
      <c r="Q508" s="161">
        <v>0</v>
      </c>
      <c r="R508" s="161">
        <v>0</v>
      </c>
      <c r="S508" s="161">
        <v>112</v>
      </c>
      <c r="T508" s="161">
        <v>116.8</v>
      </c>
      <c r="U508" s="243">
        <v>0</v>
      </c>
      <c r="V508" s="172">
        <f t="shared" si="286"/>
        <v>921.40660000000003</v>
      </c>
      <c r="W508" s="161">
        <v>692.6078</v>
      </c>
      <c r="X508" s="161">
        <v>0</v>
      </c>
      <c r="Y508" s="161">
        <v>0</v>
      </c>
      <c r="Z508" s="161">
        <v>0</v>
      </c>
      <c r="AA508" s="161">
        <v>0</v>
      </c>
      <c r="AB508" s="161">
        <v>112</v>
      </c>
      <c r="AC508" s="161">
        <v>116.7988</v>
      </c>
      <c r="AD508" s="243">
        <v>0</v>
      </c>
      <c r="AE508" s="156">
        <f t="shared" si="289"/>
        <v>-5.1933999999998832</v>
      </c>
      <c r="AF508" s="161">
        <f t="shared" si="289"/>
        <v>-5.1921999999999571</v>
      </c>
      <c r="AG508" s="161">
        <f t="shared" si="289"/>
        <v>0</v>
      </c>
      <c r="AH508" s="161">
        <f t="shared" si="287"/>
        <v>0</v>
      </c>
      <c r="AI508" s="161">
        <f t="shared" si="287"/>
        <v>0</v>
      </c>
      <c r="AJ508" s="161">
        <f t="shared" si="287"/>
        <v>0</v>
      </c>
      <c r="AK508" s="161">
        <f t="shared" si="287"/>
        <v>0</v>
      </c>
      <c r="AL508" s="161">
        <f t="shared" si="287"/>
        <v>-1.1999999999972033E-3</v>
      </c>
      <c r="AM508" s="162">
        <f t="shared" si="287"/>
        <v>0</v>
      </c>
      <c r="AN508" s="156">
        <f t="shared" si="290"/>
        <v>99.439520828836621</v>
      </c>
      <c r="AO508" s="161">
        <f t="shared" si="290"/>
        <v>99.255918601318442</v>
      </c>
      <c r="AP508" s="161">
        <f t="shared" si="290"/>
        <v>0</v>
      </c>
      <c r="AQ508" s="161">
        <f t="shared" si="288"/>
        <v>0</v>
      </c>
      <c r="AR508" s="161">
        <f t="shared" si="288"/>
        <v>0</v>
      </c>
      <c r="AS508" s="161">
        <f t="shared" si="288"/>
        <v>0</v>
      </c>
      <c r="AT508" s="161">
        <f t="shared" si="288"/>
        <v>100</v>
      </c>
      <c r="AU508" s="161">
        <f t="shared" si="288"/>
        <v>99.998972602739727</v>
      </c>
      <c r="AV508" s="162">
        <f t="shared" si="288"/>
        <v>0</v>
      </c>
      <c r="AW508" s="165"/>
      <c r="AX508" s="245"/>
      <c r="AY508" s="246"/>
    </row>
    <row r="509" spans="1:51" ht="12.75" customHeight="1" x14ac:dyDescent="0.25">
      <c r="A509" s="171">
        <v>1460</v>
      </c>
      <c r="B509" s="241">
        <v>501</v>
      </c>
      <c r="C509" s="242" t="s">
        <v>1695</v>
      </c>
      <c r="D509" s="156">
        <f t="shared" si="284"/>
        <v>2065.9</v>
      </c>
      <c r="E509" s="161">
        <v>1871.4</v>
      </c>
      <c r="F509" s="161">
        <v>0</v>
      </c>
      <c r="G509" s="161">
        <v>0</v>
      </c>
      <c r="H509" s="161">
        <v>0</v>
      </c>
      <c r="I509" s="161">
        <v>0</v>
      </c>
      <c r="J509" s="161">
        <v>0</v>
      </c>
      <c r="K509" s="161">
        <v>194.5</v>
      </c>
      <c r="L509" s="243">
        <v>0</v>
      </c>
      <c r="M509" s="172">
        <f t="shared" si="285"/>
        <v>2065.9</v>
      </c>
      <c r="N509" s="161">
        <v>1871.4</v>
      </c>
      <c r="O509" s="161">
        <v>0</v>
      </c>
      <c r="P509" s="161">
        <v>0</v>
      </c>
      <c r="Q509" s="161">
        <v>0</v>
      </c>
      <c r="R509" s="161">
        <v>0</v>
      </c>
      <c r="S509" s="161">
        <v>0</v>
      </c>
      <c r="T509" s="161">
        <v>194.5</v>
      </c>
      <c r="U509" s="243">
        <v>0</v>
      </c>
      <c r="V509" s="172">
        <f t="shared" si="286"/>
        <v>1925.3015</v>
      </c>
      <c r="W509" s="161">
        <v>1730.8963000000001</v>
      </c>
      <c r="X509" s="161">
        <v>0</v>
      </c>
      <c r="Y509" s="161">
        <v>0</v>
      </c>
      <c r="Z509" s="161">
        <v>0</v>
      </c>
      <c r="AA509" s="161">
        <v>0</v>
      </c>
      <c r="AB509" s="161">
        <v>0</v>
      </c>
      <c r="AC509" s="161">
        <v>194.40520000000001</v>
      </c>
      <c r="AD509" s="243">
        <v>0</v>
      </c>
      <c r="AE509" s="156">
        <f t="shared" si="289"/>
        <v>-140.59850000000006</v>
      </c>
      <c r="AF509" s="161">
        <f t="shared" si="289"/>
        <v>-140.50369999999998</v>
      </c>
      <c r="AG509" s="161">
        <f t="shared" si="289"/>
        <v>0</v>
      </c>
      <c r="AH509" s="161">
        <f t="shared" si="287"/>
        <v>0</v>
      </c>
      <c r="AI509" s="161">
        <f t="shared" si="287"/>
        <v>0</v>
      </c>
      <c r="AJ509" s="161">
        <f t="shared" si="287"/>
        <v>0</v>
      </c>
      <c r="AK509" s="161">
        <f t="shared" si="287"/>
        <v>0</v>
      </c>
      <c r="AL509" s="161">
        <f t="shared" si="287"/>
        <v>-9.4799999999992224E-2</v>
      </c>
      <c r="AM509" s="162">
        <f t="shared" si="287"/>
        <v>0</v>
      </c>
      <c r="AN509" s="156">
        <f t="shared" si="290"/>
        <v>93.194322087225899</v>
      </c>
      <c r="AO509" s="161">
        <f t="shared" si="290"/>
        <v>92.492054077161484</v>
      </c>
      <c r="AP509" s="161">
        <f t="shared" si="290"/>
        <v>0</v>
      </c>
      <c r="AQ509" s="161">
        <f t="shared" si="288"/>
        <v>0</v>
      </c>
      <c r="AR509" s="161">
        <f t="shared" si="288"/>
        <v>0</v>
      </c>
      <c r="AS509" s="161">
        <f t="shared" si="288"/>
        <v>0</v>
      </c>
      <c r="AT509" s="161">
        <f t="shared" si="288"/>
        <v>0</v>
      </c>
      <c r="AU509" s="161">
        <f t="shared" si="288"/>
        <v>99.951259640102833</v>
      </c>
      <c r="AV509" s="162">
        <f t="shared" si="288"/>
        <v>0</v>
      </c>
      <c r="AW509" s="165"/>
      <c r="AX509" s="245"/>
      <c r="AY509" s="246"/>
    </row>
    <row r="510" spans="1:51" ht="12.75" customHeight="1" x14ac:dyDescent="0.25">
      <c r="A510" s="171">
        <v>1461</v>
      </c>
      <c r="B510" s="241">
        <v>502</v>
      </c>
      <c r="C510" s="242" t="s">
        <v>1696</v>
      </c>
      <c r="D510" s="156">
        <f t="shared" si="284"/>
        <v>730</v>
      </c>
      <c r="E510" s="161">
        <v>634</v>
      </c>
      <c r="F510" s="161">
        <v>0</v>
      </c>
      <c r="G510" s="161">
        <v>0</v>
      </c>
      <c r="H510" s="161">
        <v>0</v>
      </c>
      <c r="I510" s="161">
        <v>0</v>
      </c>
      <c r="J510" s="161">
        <v>0</v>
      </c>
      <c r="K510" s="161">
        <v>96</v>
      </c>
      <c r="L510" s="243">
        <v>0</v>
      </c>
      <c r="M510" s="172">
        <f t="shared" si="285"/>
        <v>730</v>
      </c>
      <c r="N510" s="161">
        <v>634</v>
      </c>
      <c r="O510" s="161">
        <v>0</v>
      </c>
      <c r="P510" s="161">
        <v>0</v>
      </c>
      <c r="Q510" s="161">
        <v>0</v>
      </c>
      <c r="R510" s="161">
        <v>0</v>
      </c>
      <c r="S510" s="161">
        <v>0</v>
      </c>
      <c r="T510" s="161">
        <v>96</v>
      </c>
      <c r="U510" s="243">
        <v>0</v>
      </c>
      <c r="V510" s="172">
        <f t="shared" si="286"/>
        <v>727.01760000000002</v>
      </c>
      <c r="W510" s="161">
        <v>631.09130000000005</v>
      </c>
      <c r="X510" s="161">
        <v>0</v>
      </c>
      <c r="Y510" s="161">
        <v>0</v>
      </c>
      <c r="Z510" s="161">
        <v>0</v>
      </c>
      <c r="AA510" s="161">
        <v>0</v>
      </c>
      <c r="AB510" s="161">
        <v>0</v>
      </c>
      <c r="AC510" s="161">
        <v>95.926299999999998</v>
      </c>
      <c r="AD510" s="243">
        <v>0</v>
      </c>
      <c r="AE510" s="156">
        <f t="shared" si="289"/>
        <v>-2.9823999999999842</v>
      </c>
      <c r="AF510" s="161">
        <f t="shared" si="289"/>
        <v>-2.9086999999999534</v>
      </c>
      <c r="AG510" s="161">
        <f t="shared" si="289"/>
        <v>0</v>
      </c>
      <c r="AH510" s="161">
        <f t="shared" si="287"/>
        <v>0</v>
      </c>
      <c r="AI510" s="161">
        <f t="shared" si="287"/>
        <v>0</v>
      </c>
      <c r="AJ510" s="161">
        <f t="shared" si="287"/>
        <v>0</v>
      </c>
      <c r="AK510" s="161">
        <f t="shared" si="287"/>
        <v>0</v>
      </c>
      <c r="AL510" s="161">
        <f t="shared" si="287"/>
        <v>-7.3700000000002319E-2</v>
      </c>
      <c r="AM510" s="162">
        <f t="shared" si="287"/>
        <v>0</v>
      </c>
      <c r="AN510" s="156">
        <f t="shared" si="290"/>
        <v>99.59145205479453</v>
      </c>
      <c r="AO510" s="161">
        <f t="shared" si="290"/>
        <v>99.541214511041019</v>
      </c>
      <c r="AP510" s="161">
        <f t="shared" si="290"/>
        <v>0</v>
      </c>
      <c r="AQ510" s="161">
        <f t="shared" si="288"/>
        <v>0</v>
      </c>
      <c r="AR510" s="161">
        <f t="shared" si="288"/>
        <v>0</v>
      </c>
      <c r="AS510" s="161">
        <f t="shared" si="288"/>
        <v>0</v>
      </c>
      <c r="AT510" s="161">
        <f t="shared" si="288"/>
        <v>0</v>
      </c>
      <c r="AU510" s="161">
        <f t="shared" si="288"/>
        <v>99.923229166666658</v>
      </c>
      <c r="AV510" s="162">
        <f t="shared" si="288"/>
        <v>0</v>
      </c>
      <c r="AW510" s="165"/>
      <c r="AX510" s="245"/>
      <c r="AY510" s="246"/>
    </row>
    <row r="511" spans="1:51" ht="12.75" customHeight="1" x14ac:dyDescent="0.25">
      <c r="A511" s="158"/>
      <c r="B511" s="241">
        <v>503</v>
      </c>
      <c r="C511" s="242"/>
      <c r="D511" s="160"/>
      <c r="E511" s="161"/>
      <c r="F511" s="161"/>
      <c r="G511" s="161"/>
      <c r="H511" s="161"/>
      <c r="I511" s="161"/>
      <c r="J511" s="161"/>
      <c r="K511" s="161"/>
      <c r="L511" s="243">
        <v>0</v>
      </c>
      <c r="M511" s="244"/>
      <c r="N511" s="161">
        <v>0</v>
      </c>
      <c r="O511" s="161"/>
      <c r="P511" s="161">
        <v>0</v>
      </c>
      <c r="Q511" s="161"/>
      <c r="R511" s="161"/>
      <c r="S511" s="161"/>
      <c r="T511" s="161"/>
      <c r="U511" s="243">
        <v>0</v>
      </c>
      <c r="V511" s="244"/>
      <c r="W511" s="161">
        <v>0</v>
      </c>
      <c r="X511" s="161"/>
      <c r="Y511" s="161">
        <v>0</v>
      </c>
      <c r="Z511" s="161"/>
      <c r="AA511" s="161"/>
      <c r="AB511" s="161"/>
      <c r="AC511" s="161"/>
      <c r="AD511" s="243"/>
      <c r="AE511" s="160"/>
      <c r="AF511" s="161"/>
      <c r="AG511" s="161"/>
      <c r="AH511" s="161"/>
      <c r="AI511" s="161"/>
      <c r="AJ511" s="161"/>
      <c r="AK511" s="161"/>
      <c r="AL511" s="161"/>
      <c r="AM511" s="162"/>
      <c r="AN511" s="160"/>
      <c r="AO511" s="161"/>
      <c r="AP511" s="161"/>
      <c r="AQ511" s="161"/>
      <c r="AR511" s="161"/>
      <c r="AS511" s="161"/>
      <c r="AT511" s="161"/>
      <c r="AU511" s="161"/>
      <c r="AV511" s="162"/>
      <c r="AW511" s="165"/>
      <c r="AX511" s="245"/>
      <c r="AY511" s="246"/>
    </row>
    <row r="512" spans="1:51" ht="17.25" customHeight="1" x14ac:dyDescent="0.25">
      <c r="A512" s="158"/>
      <c r="B512" s="241">
        <v>504</v>
      </c>
      <c r="C512" s="239" t="s">
        <v>1697</v>
      </c>
      <c r="D512" s="156">
        <f>D513+D514</f>
        <v>178640.4</v>
      </c>
      <c r="E512" s="153">
        <f t="shared" ref="E512:L512" si="291">E513+E514</f>
        <v>149087.6</v>
      </c>
      <c r="F512" s="153">
        <f t="shared" si="291"/>
        <v>0</v>
      </c>
      <c r="G512" s="153">
        <f t="shared" si="291"/>
        <v>2189.9</v>
      </c>
      <c r="H512" s="153">
        <f t="shared" si="291"/>
        <v>2760.7</v>
      </c>
      <c r="I512" s="153">
        <f t="shared" si="291"/>
        <v>0</v>
      </c>
      <c r="J512" s="153">
        <f t="shared" si="291"/>
        <v>2777</v>
      </c>
      <c r="K512" s="153">
        <f t="shared" si="291"/>
        <v>20743.800000000003</v>
      </c>
      <c r="L512" s="240">
        <f t="shared" si="291"/>
        <v>1081.4000000000001</v>
      </c>
      <c r="M512" s="172">
        <f>M513+M514</f>
        <v>187003.4</v>
      </c>
      <c r="N512" s="153">
        <f t="shared" ref="N512:U512" si="292">N513+N514</f>
        <v>154497.20000000001</v>
      </c>
      <c r="O512" s="153">
        <f t="shared" si="292"/>
        <v>0</v>
      </c>
      <c r="P512" s="153">
        <f t="shared" si="292"/>
        <v>2189.9</v>
      </c>
      <c r="Q512" s="153">
        <f t="shared" si="292"/>
        <v>2760.7</v>
      </c>
      <c r="R512" s="153">
        <f t="shared" si="292"/>
        <v>0</v>
      </c>
      <c r="S512" s="153">
        <f t="shared" si="292"/>
        <v>2777</v>
      </c>
      <c r="T512" s="153">
        <f t="shared" si="292"/>
        <v>20743.800000000003</v>
      </c>
      <c r="U512" s="240">
        <f t="shared" si="292"/>
        <v>4034.8</v>
      </c>
      <c r="V512" s="172">
        <f>V513+V514</f>
        <v>182940.04440000001</v>
      </c>
      <c r="W512" s="153">
        <f t="shared" ref="W512:AD512" si="293">W513+W514</f>
        <v>152823.5024</v>
      </c>
      <c r="X512" s="153">
        <f t="shared" si="293"/>
        <v>0</v>
      </c>
      <c r="Y512" s="153">
        <f t="shared" si="293"/>
        <v>2160.8330999999998</v>
      </c>
      <c r="Z512" s="153">
        <f t="shared" si="293"/>
        <v>1880.4771999999998</v>
      </c>
      <c r="AA512" s="153">
        <f t="shared" si="293"/>
        <v>0</v>
      </c>
      <c r="AB512" s="153">
        <f t="shared" si="293"/>
        <v>2771.7168999999999</v>
      </c>
      <c r="AC512" s="153">
        <f t="shared" si="293"/>
        <v>20631.3148</v>
      </c>
      <c r="AD512" s="240">
        <f t="shared" si="293"/>
        <v>2672.2</v>
      </c>
      <c r="AE512" s="156">
        <f t="shared" ref="AE512:AM534" si="294">V512-M512</f>
        <v>-4063.3555999999808</v>
      </c>
      <c r="AF512" s="153">
        <f t="shared" si="294"/>
        <v>-1673.6976000000141</v>
      </c>
      <c r="AG512" s="153">
        <f t="shared" si="294"/>
        <v>0</v>
      </c>
      <c r="AH512" s="153">
        <f t="shared" si="294"/>
        <v>-29.06690000000026</v>
      </c>
      <c r="AI512" s="153">
        <f t="shared" si="294"/>
        <v>-880.22280000000001</v>
      </c>
      <c r="AJ512" s="153">
        <f t="shared" si="294"/>
        <v>0</v>
      </c>
      <c r="AK512" s="153">
        <f t="shared" si="294"/>
        <v>-5.283100000000104</v>
      </c>
      <c r="AL512" s="153">
        <f t="shared" si="294"/>
        <v>-112.48520000000281</v>
      </c>
      <c r="AM512" s="154">
        <f t="shared" si="294"/>
        <v>-1362.6000000000004</v>
      </c>
      <c r="AN512" s="156">
        <f t="shared" ref="AN512:AV534" si="295">IF(M512=0,0,V512/M512*100)</f>
        <v>97.827122073716325</v>
      </c>
      <c r="AO512" s="153">
        <f t="shared" si="295"/>
        <v>98.916680949557659</v>
      </c>
      <c r="AP512" s="153">
        <f t="shared" si="295"/>
        <v>0</v>
      </c>
      <c r="AQ512" s="153">
        <f t="shared" si="295"/>
        <v>98.672683684186481</v>
      </c>
      <c r="AR512" s="153">
        <f t="shared" si="295"/>
        <v>68.115956098091061</v>
      </c>
      <c r="AS512" s="153">
        <f t="shared" si="295"/>
        <v>0</v>
      </c>
      <c r="AT512" s="153">
        <f t="shared" si="295"/>
        <v>99.809755131436788</v>
      </c>
      <c r="AU512" s="153">
        <f t="shared" si="295"/>
        <v>99.45774062611477</v>
      </c>
      <c r="AV512" s="154">
        <f t="shared" si="295"/>
        <v>66.228809358580349</v>
      </c>
      <c r="AW512" s="147"/>
      <c r="AX512" s="245"/>
      <c r="AY512" s="246"/>
    </row>
    <row r="513" spans="1:51" s="170" customFormat="1" ht="15" customHeight="1" x14ac:dyDescent="0.2">
      <c r="A513" s="158"/>
      <c r="B513" s="241">
        <v>505</v>
      </c>
      <c r="C513" s="239" t="s">
        <v>1287</v>
      </c>
      <c r="D513" s="156">
        <f>D515</f>
        <v>123146.49999999999</v>
      </c>
      <c r="E513" s="153">
        <f t="shared" ref="E513:L513" si="296">E515</f>
        <v>101004.5</v>
      </c>
      <c r="F513" s="153">
        <f t="shared" si="296"/>
        <v>0</v>
      </c>
      <c r="G513" s="153">
        <f t="shared" si="296"/>
        <v>2189.9</v>
      </c>
      <c r="H513" s="153">
        <f t="shared" si="296"/>
        <v>2614.5</v>
      </c>
      <c r="I513" s="153">
        <f t="shared" si="296"/>
        <v>0</v>
      </c>
      <c r="J513" s="153">
        <f t="shared" si="296"/>
        <v>1949</v>
      </c>
      <c r="K513" s="153">
        <f t="shared" si="296"/>
        <v>14307.2</v>
      </c>
      <c r="L513" s="240">
        <f t="shared" si="296"/>
        <v>1081.4000000000001</v>
      </c>
      <c r="M513" s="172">
        <f>M515</f>
        <v>131509.5</v>
      </c>
      <c r="N513" s="153">
        <f t="shared" ref="N513:U513" si="297">N515</f>
        <v>106414.1</v>
      </c>
      <c r="O513" s="153">
        <f t="shared" si="297"/>
        <v>0</v>
      </c>
      <c r="P513" s="153">
        <f t="shared" si="297"/>
        <v>2189.9</v>
      </c>
      <c r="Q513" s="153">
        <f t="shared" si="297"/>
        <v>2614.5</v>
      </c>
      <c r="R513" s="153">
        <f t="shared" si="297"/>
        <v>0</v>
      </c>
      <c r="S513" s="153">
        <f t="shared" si="297"/>
        <v>1949</v>
      </c>
      <c r="T513" s="153">
        <f t="shared" si="297"/>
        <v>14307.2</v>
      </c>
      <c r="U513" s="240">
        <f t="shared" si="297"/>
        <v>4034.8</v>
      </c>
      <c r="V513" s="172">
        <f>V515</f>
        <v>128891.85660000001</v>
      </c>
      <c r="W513" s="153">
        <f t="shared" ref="W513:AD513" si="298">W515</f>
        <v>106107.4253</v>
      </c>
      <c r="X513" s="153">
        <f t="shared" si="298"/>
        <v>0</v>
      </c>
      <c r="Y513" s="153">
        <f t="shared" si="298"/>
        <v>2160.8330999999998</v>
      </c>
      <c r="Z513" s="153">
        <f t="shared" si="298"/>
        <v>1738.9559999999999</v>
      </c>
      <c r="AA513" s="153">
        <f t="shared" si="298"/>
        <v>0</v>
      </c>
      <c r="AB513" s="153">
        <f t="shared" si="298"/>
        <v>1949</v>
      </c>
      <c r="AC513" s="153">
        <f t="shared" si="298"/>
        <v>14263.4422</v>
      </c>
      <c r="AD513" s="240">
        <f t="shared" si="298"/>
        <v>2672.2</v>
      </c>
      <c r="AE513" s="156">
        <f t="shared" si="294"/>
        <v>-2617.6433999999863</v>
      </c>
      <c r="AF513" s="153">
        <f t="shared" si="294"/>
        <v>-306.67470000000321</v>
      </c>
      <c r="AG513" s="153">
        <f t="shared" si="294"/>
        <v>0</v>
      </c>
      <c r="AH513" s="153">
        <f t="shared" si="294"/>
        <v>-29.06690000000026</v>
      </c>
      <c r="AI513" s="153">
        <f t="shared" si="294"/>
        <v>-875.5440000000001</v>
      </c>
      <c r="AJ513" s="153">
        <f t="shared" si="294"/>
        <v>0</v>
      </c>
      <c r="AK513" s="153">
        <f t="shared" si="294"/>
        <v>0</v>
      </c>
      <c r="AL513" s="153">
        <f t="shared" si="294"/>
        <v>-43.757800000001225</v>
      </c>
      <c r="AM513" s="154">
        <f t="shared" si="294"/>
        <v>-1362.6000000000004</v>
      </c>
      <c r="AN513" s="156">
        <f t="shared" si="295"/>
        <v>98.009540451450277</v>
      </c>
      <c r="AO513" s="153">
        <f t="shared" si="295"/>
        <v>99.711810089076536</v>
      </c>
      <c r="AP513" s="153">
        <f t="shared" si="295"/>
        <v>0</v>
      </c>
      <c r="AQ513" s="153">
        <f t="shared" si="295"/>
        <v>98.672683684186481</v>
      </c>
      <c r="AR513" s="153">
        <f t="shared" si="295"/>
        <v>66.511990820424543</v>
      </c>
      <c r="AS513" s="153">
        <f t="shared" si="295"/>
        <v>0</v>
      </c>
      <c r="AT513" s="153">
        <f t="shared" si="295"/>
        <v>100</v>
      </c>
      <c r="AU513" s="153">
        <f t="shared" si="295"/>
        <v>99.694155390292991</v>
      </c>
      <c r="AV513" s="154">
        <f t="shared" si="295"/>
        <v>66.228809358580349</v>
      </c>
      <c r="AW513" s="147"/>
      <c r="AX513" s="245"/>
      <c r="AY513" s="246"/>
    </row>
    <row r="514" spans="1:51" s="170" customFormat="1" ht="17.25" customHeight="1" x14ac:dyDescent="0.2">
      <c r="A514" s="158"/>
      <c r="B514" s="241">
        <v>506</v>
      </c>
      <c r="C514" s="239" t="s">
        <v>1288</v>
      </c>
      <c r="D514" s="156">
        <f>SUM(D516:D534)</f>
        <v>55493.9</v>
      </c>
      <c r="E514" s="153">
        <f t="shared" ref="E514:L514" si="299">SUM(E516:E534)</f>
        <v>48083.1</v>
      </c>
      <c r="F514" s="153">
        <f t="shared" si="299"/>
        <v>0</v>
      </c>
      <c r="G514" s="153">
        <f t="shared" si="299"/>
        <v>0</v>
      </c>
      <c r="H514" s="153">
        <f t="shared" si="299"/>
        <v>146.19999999999999</v>
      </c>
      <c r="I514" s="153">
        <f t="shared" si="299"/>
        <v>0</v>
      </c>
      <c r="J514" s="153">
        <f t="shared" si="299"/>
        <v>828</v>
      </c>
      <c r="K514" s="153">
        <f t="shared" si="299"/>
        <v>6436.6000000000013</v>
      </c>
      <c r="L514" s="240">
        <f t="shared" si="299"/>
        <v>0</v>
      </c>
      <c r="M514" s="172">
        <f>SUM(M516:M534)</f>
        <v>55493.9</v>
      </c>
      <c r="N514" s="153">
        <f t="shared" ref="N514:U514" si="300">SUM(N516:N534)</f>
        <v>48083.1</v>
      </c>
      <c r="O514" s="153">
        <f t="shared" si="300"/>
        <v>0</v>
      </c>
      <c r="P514" s="153">
        <f t="shared" si="300"/>
        <v>0</v>
      </c>
      <c r="Q514" s="153">
        <f t="shared" si="300"/>
        <v>146.19999999999999</v>
      </c>
      <c r="R514" s="153">
        <f t="shared" si="300"/>
        <v>0</v>
      </c>
      <c r="S514" s="153">
        <f t="shared" si="300"/>
        <v>828</v>
      </c>
      <c r="T514" s="153">
        <f t="shared" si="300"/>
        <v>6436.6000000000013</v>
      </c>
      <c r="U514" s="240">
        <f t="shared" si="300"/>
        <v>0</v>
      </c>
      <c r="V514" s="172">
        <f>SUM(V516:V534)</f>
        <v>54048.1878</v>
      </c>
      <c r="W514" s="153">
        <f t="shared" ref="W514:AD514" si="301">SUM(W516:W534)</f>
        <v>46716.077099999988</v>
      </c>
      <c r="X514" s="153">
        <f t="shared" si="301"/>
        <v>0</v>
      </c>
      <c r="Y514" s="153">
        <f t="shared" si="301"/>
        <v>0</v>
      </c>
      <c r="Z514" s="153">
        <f t="shared" si="301"/>
        <v>141.52119999999999</v>
      </c>
      <c r="AA514" s="153">
        <f t="shared" si="301"/>
        <v>0</v>
      </c>
      <c r="AB514" s="153">
        <f t="shared" si="301"/>
        <v>822.71690000000001</v>
      </c>
      <c r="AC514" s="153">
        <f t="shared" si="301"/>
        <v>6367.8726000000006</v>
      </c>
      <c r="AD514" s="240">
        <f t="shared" si="301"/>
        <v>0</v>
      </c>
      <c r="AE514" s="156">
        <f t="shared" si="294"/>
        <v>-1445.7122000000018</v>
      </c>
      <c r="AF514" s="153">
        <f t="shared" si="294"/>
        <v>-1367.0229000000108</v>
      </c>
      <c r="AG514" s="153">
        <f t="shared" si="294"/>
        <v>0</v>
      </c>
      <c r="AH514" s="153">
        <f t="shared" si="294"/>
        <v>0</v>
      </c>
      <c r="AI514" s="153">
        <f t="shared" si="294"/>
        <v>-4.6787999999999954</v>
      </c>
      <c r="AJ514" s="153">
        <f t="shared" si="294"/>
        <v>0</v>
      </c>
      <c r="AK514" s="153">
        <f t="shared" si="294"/>
        <v>-5.2830999999999904</v>
      </c>
      <c r="AL514" s="153">
        <f t="shared" si="294"/>
        <v>-68.727400000000671</v>
      </c>
      <c r="AM514" s="154">
        <f t="shared" si="294"/>
        <v>0</v>
      </c>
      <c r="AN514" s="156">
        <f t="shared" si="295"/>
        <v>97.394826818803509</v>
      </c>
      <c r="AO514" s="153">
        <f t="shared" si="295"/>
        <v>97.156957642082119</v>
      </c>
      <c r="AP514" s="153">
        <f t="shared" si="295"/>
        <v>0</v>
      </c>
      <c r="AQ514" s="153">
        <f t="shared" si="295"/>
        <v>0</v>
      </c>
      <c r="AR514" s="153">
        <f t="shared" si="295"/>
        <v>96.799726402188796</v>
      </c>
      <c r="AS514" s="153">
        <f t="shared" si="295"/>
        <v>0</v>
      </c>
      <c r="AT514" s="153">
        <f t="shared" si="295"/>
        <v>99.361944444444447</v>
      </c>
      <c r="AU514" s="153">
        <f t="shared" si="295"/>
        <v>98.932240623931875</v>
      </c>
      <c r="AV514" s="154">
        <f t="shared" si="295"/>
        <v>0</v>
      </c>
      <c r="AW514" s="147"/>
      <c r="AX514" s="245"/>
      <c r="AY514" s="246"/>
    </row>
    <row r="515" spans="1:51" ht="12.75" customHeight="1" x14ac:dyDescent="0.25">
      <c r="A515" s="171">
        <v>1462</v>
      </c>
      <c r="B515" s="241">
        <v>507</v>
      </c>
      <c r="C515" s="242" t="s">
        <v>1313</v>
      </c>
      <c r="D515" s="156">
        <f t="shared" ref="D515:D534" si="302">SUM(E515:L515)</f>
        <v>123146.49999999999</v>
      </c>
      <c r="E515" s="161">
        <v>101004.5</v>
      </c>
      <c r="F515" s="161">
        <v>0</v>
      </c>
      <c r="G515" s="161">
        <v>2189.9</v>
      </c>
      <c r="H515" s="161">
        <v>2614.5</v>
      </c>
      <c r="I515" s="161">
        <v>0</v>
      </c>
      <c r="J515" s="161">
        <v>1949</v>
      </c>
      <c r="K515" s="161">
        <v>14307.2</v>
      </c>
      <c r="L515" s="243">
        <v>1081.4000000000001</v>
      </c>
      <c r="M515" s="172">
        <f t="shared" ref="M515:M534" si="303">SUM(N515:U515)</f>
        <v>131509.5</v>
      </c>
      <c r="N515" s="161">
        <v>106414.1</v>
      </c>
      <c r="O515" s="161">
        <v>0</v>
      </c>
      <c r="P515" s="161">
        <v>2189.9</v>
      </c>
      <c r="Q515" s="161">
        <v>2614.5</v>
      </c>
      <c r="R515" s="161">
        <v>0</v>
      </c>
      <c r="S515" s="161">
        <v>1949</v>
      </c>
      <c r="T515" s="161">
        <v>14307.2</v>
      </c>
      <c r="U515" s="243">
        <v>4034.8</v>
      </c>
      <c r="V515" s="172">
        <f t="shared" ref="V515:V534" si="304">SUM(W515:AD515)</f>
        <v>128891.85660000001</v>
      </c>
      <c r="W515" s="161">
        <v>106107.4253</v>
      </c>
      <c r="X515" s="161">
        <v>0</v>
      </c>
      <c r="Y515" s="161">
        <v>2160.8330999999998</v>
      </c>
      <c r="Z515" s="161">
        <v>1738.9559999999999</v>
      </c>
      <c r="AA515" s="161">
        <v>0</v>
      </c>
      <c r="AB515" s="161">
        <v>1949</v>
      </c>
      <c r="AC515" s="161">
        <v>14263.4422</v>
      </c>
      <c r="AD515" s="243">
        <v>2672.2</v>
      </c>
      <c r="AE515" s="156">
        <f t="shared" si="294"/>
        <v>-2617.6433999999863</v>
      </c>
      <c r="AF515" s="161">
        <f t="shared" si="294"/>
        <v>-306.67470000000321</v>
      </c>
      <c r="AG515" s="161">
        <f t="shared" si="294"/>
        <v>0</v>
      </c>
      <c r="AH515" s="161">
        <f t="shared" si="294"/>
        <v>-29.06690000000026</v>
      </c>
      <c r="AI515" s="161">
        <f t="shared" si="294"/>
        <v>-875.5440000000001</v>
      </c>
      <c r="AJ515" s="161">
        <f t="shared" si="294"/>
        <v>0</v>
      </c>
      <c r="AK515" s="161">
        <f t="shared" si="294"/>
        <v>0</v>
      </c>
      <c r="AL515" s="161">
        <f t="shared" si="294"/>
        <v>-43.757800000001225</v>
      </c>
      <c r="AM515" s="162">
        <f t="shared" si="294"/>
        <v>-1362.6000000000004</v>
      </c>
      <c r="AN515" s="156">
        <f t="shared" si="295"/>
        <v>98.009540451450277</v>
      </c>
      <c r="AO515" s="161">
        <f t="shared" si="295"/>
        <v>99.711810089076536</v>
      </c>
      <c r="AP515" s="161">
        <f t="shared" si="295"/>
        <v>0</v>
      </c>
      <c r="AQ515" s="161">
        <f t="shared" si="295"/>
        <v>98.672683684186481</v>
      </c>
      <c r="AR515" s="161">
        <f t="shared" si="295"/>
        <v>66.511990820424543</v>
      </c>
      <c r="AS515" s="161">
        <f t="shared" si="295"/>
        <v>0</v>
      </c>
      <c r="AT515" s="161">
        <f t="shared" si="295"/>
        <v>100</v>
      </c>
      <c r="AU515" s="161">
        <f t="shared" si="295"/>
        <v>99.694155390292991</v>
      </c>
      <c r="AV515" s="162">
        <f t="shared" si="295"/>
        <v>66.228809358580349</v>
      </c>
      <c r="AW515" s="165"/>
      <c r="AX515" s="245"/>
      <c r="AY515" s="246"/>
    </row>
    <row r="516" spans="1:51" ht="12.75" customHeight="1" x14ac:dyDescent="0.25">
      <c r="A516" s="171">
        <v>1463</v>
      </c>
      <c r="B516" s="241">
        <v>508</v>
      </c>
      <c r="C516" s="242" t="s">
        <v>1698</v>
      </c>
      <c r="D516" s="156">
        <f t="shared" si="302"/>
        <v>5085</v>
      </c>
      <c r="E516" s="161">
        <v>4492</v>
      </c>
      <c r="F516" s="161">
        <v>0</v>
      </c>
      <c r="G516" s="161">
        <v>0</v>
      </c>
      <c r="H516" s="161">
        <v>0</v>
      </c>
      <c r="I516" s="161">
        <v>0</v>
      </c>
      <c r="J516" s="161">
        <v>0</v>
      </c>
      <c r="K516" s="161">
        <v>593</v>
      </c>
      <c r="L516" s="243">
        <v>0</v>
      </c>
      <c r="M516" s="172">
        <f t="shared" si="303"/>
        <v>5085</v>
      </c>
      <c r="N516" s="161">
        <v>4492</v>
      </c>
      <c r="O516" s="161">
        <v>0</v>
      </c>
      <c r="P516" s="161">
        <v>0</v>
      </c>
      <c r="Q516" s="161">
        <v>0</v>
      </c>
      <c r="R516" s="161">
        <v>0</v>
      </c>
      <c r="S516" s="161">
        <v>0</v>
      </c>
      <c r="T516" s="161">
        <v>593</v>
      </c>
      <c r="U516" s="243">
        <v>0</v>
      </c>
      <c r="V516" s="172">
        <f t="shared" si="304"/>
        <v>5067.0859</v>
      </c>
      <c r="W516" s="161">
        <v>4492</v>
      </c>
      <c r="X516" s="161">
        <v>0</v>
      </c>
      <c r="Y516" s="161">
        <v>0</v>
      </c>
      <c r="Z516" s="161">
        <v>0</v>
      </c>
      <c r="AA516" s="161">
        <v>0</v>
      </c>
      <c r="AB516" s="161">
        <v>0</v>
      </c>
      <c r="AC516" s="161">
        <v>575.08590000000004</v>
      </c>
      <c r="AD516" s="243">
        <v>0</v>
      </c>
      <c r="AE516" s="156">
        <f t="shared" si="294"/>
        <v>-17.914099999999962</v>
      </c>
      <c r="AF516" s="161">
        <f t="shared" si="294"/>
        <v>0</v>
      </c>
      <c r="AG516" s="161">
        <f t="shared" si="294"/>
        <v>0</v>
      </c>
      <c r="AH516" s="161">
        <f t="shared" si="294"/>
        <v>0</v>
      </c>
      <c r="AI516" s="161">
        <f t="shared" si="294"/>
        <v>0</v>
      </c>
      <c r="AJ516" s="161">
        <f t="shared" si="294"/>
        <v>0</v>
      </c>
      <c r="AK516" s="161">
        <f t="shared" si="294"/>
        <v>0</v>
      </c>
      <c r="AL516" s="161">
        <f t="shared" si="294"/>
        <v>-17.914099999999962</v>
      </c>
      <c r="AM516" s="162">
        <f t="shared" si="294"/>
        <v>0</v>
      </c>
      <c r="AN516" s="156">
        <f t="shared" si="295"/>
        <v>99.647706981317597</v>
      </c>
      <c r="AO516" s="161">
        <f t="shared" si="295"/>
        <v>100</v>
      </c>
      <c r="AP516" s="161">
        <f t="shared" si="295"/>
        <v>0</v>
      </c>
      <c r="AQ516" s="161">
        <f t="shared" si="295"/>
        <v>0</v>
      </c>
      <c r="AR516" s="161">
        <f t="shared" si="295"/>
        <v>0</v>
      </c>
      <c r="AS516" s="161">
        <f t="shared" si="295"/>
        <v>0</v>
      </c>
      <c r="AT516" s="161">
        <f t="shared" si="295"/>
        <v>0</v>
      </c>
      <c r="AU516" s="161">
        <f t="shared" si="295"/>
        <v>96.979072512647562</v>
      </c>
      <c r="AV516" s="162">
        <f t="shared" si="295"/>
        <v>0</v>
      </c>
      <c r="AW516" s="165"/>
      <c r="AX516" s="245"/>
      <c r="AY516" s="246"/>
    </row>
    <row r="517" spans="1:51" ht="12.75" customHeight="1" x14ac:dyDescent="0.25">
      <c r="A517" s="171">
        <v>1464</v>
      </c>
      <c r="B517" s="241">
        <v>509</v>
      </c>
      <c r="C517" s="242" t="s">
        <v>1699</v>
      </c>
      <c r="D517" s="156">
        <f t="shared" si="302"/>
        <v>1475.1</v>
      </c>
      <c r="E517" s="161">
        <v>1297.8</v>
      </c>
      <c r="F517" s="161">
        <v>0</v>
      </c>
      <c r="G517" s="161">
        <v>0</v>
      </c>
      <c r="H517" s="161">
        <v>0</v>
      </c>
      <c r="I517" s="161">
        <v>0</v>
      </c>
      <c r="J517" s="161">
        <v>0</v>
      </c>
      <c r="K517" s="161">
        <v>177.3</v>
      </c>
      <c r="L517" s="243">
        <v>0</v>
      </c>
      <c r="M517" s="172">
        <f t="shared" si="303"/>
        <v>1475.1</v>
      </c>
      <c r="N517" s="161">
        <v>1297.8</v>
      </c>
      <c r="O517" s="161">
        <v>0</v>
      </c>
      <c r="P517" s="161">
        <v>0</v>
      </c>
      <c r="Q517" s="161">
        <v>0</v>
      </c>
      <c r="R517" s="161">
        <v>0</v>
      </c>
      <c r="S517" s="161">
        <v>0</v>
      </c>
      <c r="T517" s="161">
        <v>177.3</v>
      </c>
      <c r="U517" s="243">
        <v>0</v>
      </c>
      <c r="V517" s="172">
        <f t="shared" si="304"/>
        <v>1475.1</v>
      </c>
      <c r="W517" s="161">
        <v>1297.8</v>
      </c>
      <c r="X517" s="161">
        <v>0</v>
      </c>
      <c r="Y517" s="161">
        <v>0</v>
      </c>
      <c r="Z517" s="161">
        <v>0</v>
      </c>
      <c r="AA517" s="161">
        <v>0</v>
      </c>
      <c r="AB517" s="161">
        <v>0</v>
      </c>
      <c r="AC517" s="161">
        <v>177.3</v>
      </c>
      <c r="AD517" s="243">
        <v>0</v>
      </c>
      <c r="AE517" s="156">
        <f t="shared" si="294"/>
        <v>0</v>
      </c>
      <c r="AF517" s="161">
        <f t="shared" si="294"/>
        <v>0</v>
      </c>
      <c r="AG517" s="161">
        <f t="shared" si="294"/>
        <v>0</v>
      </c>
      <c r="AH517" s="161">
        <f t="shared" si="294"/>
        <v>0</v>
      </c>
      <c r="AI517" s="161">
        <f t="shared" si="294"/>
        <v>0</v>
      </c>
      <c r="AJ517" s="161">
        <f t="shared" si="294"/>
        <v>0</v>
      </c>
      <c r="AK517" s="161">
        <f t="shared" si="294"/>
        <v>0</v>
      </c>
      <c r="AL517" s="161">
        <f t="shared" si="294"/>
        <v>0</v>
      </c>
      <c r="AM517" s="162">
        <f t="shared" si="294"/>
        <v>0</v>
      </c>
      <c r="AN517" s="156">
        <f t="shared" si="295"/>
        <v>100</v>
      </c>
      <c r="AO517" s="161">
        <f t="shared" si="295"/>
        <v>100</v>
      </c>
      <c r="AP517" s="161">
        <f t="shared" si="295"/>
        <v>0</v>
      </c>
      <c r="AQ517" s="161">
        <f t="shared" si="295"/>
        <v>0</v>
      </c>
      <c r="AR517" s="161">
        <f t="shared" si="295"/>
        <v>0</v>
      </c>
      <c r="AS517" s="161">
        <f t="shared" si="295"/>
        <v>0</v>
      </c>
      <c r="AT517" s="161">
        <f t="shared" si="295"/>
        <v>0</v>
      </c>
      <c r="AU517" s="161">
        <f t="shared" si="295"/>
        <v>100</v>
      </c>
      <c r="AV517" s="162">
        <f t="shared" si="295"/>
        <v>0</v>
      </c>
      <c r="AW517" s="165"/>
      <c r="AX517" s="245"/>
      <c r="AY517" s="246"/>
    </row>
    <row r="518" spans="1:51" ht="12.75" customHeight="1" x14ac:dyDescent="0.25">
      <c r="A518" s="171">
        <v>1465</v>
      </c>
      <c r="B518" s="241">
        <v>510</v>
      </c>
      <c r="C518" s="242" t="s">
        <v>1700</v>
      </c>
      <c r="D518" s="156">
        <f t="shared" si="302"/>
        <v>1776.9</v>
      </c>
      <c r="E518" s="161">
        <v>1483.5</v>
      </c>
      <c r="F518" s="161">
        <v>0</v>
      </c>
      <c r="G518" s="161">
        <v>0</v>
      </c>
      <c r="H518" s="161">
        <v>0</v>
      </c>
      <c r="I518" s="161">
        <v>0</v>
      </c>
      <c r="J518" s="161">
        <v>70</v>
      </c>
      <c r="K518" s="161">
        <v>223.4</v>
      </c>
      <c r="L518" s="243">
        <v>0</v>
      </c>
      <c r="M518" s="172">
        <f t="shared" si="303"/>
        <v>1776.9</v>
      </c>
      <c r="N518" s="161">
        <v>1483.5</v>
      </c>
      <c r="O518" s="161">
        <v>0</v>
      </c>
      <c r="P518" s="161">
        <v>0</v>
      </c>
      <c r="Q518" s="161">
        <v>0</v>
      </c>
      <c r="R518" s="161">
        <v>0</v>
      </c>
      <c r="S518" s="161">
        <v>70</v>
      </c>
      <c r="T518" s="161">
        <v>223.4</v>
      </c>
      <c r="U518" s="243">
        <v>0</v>
      </c>
      <c r="V518" s="172">
        <f t="shared" si="304"/>
        <v>1755.6462000000001</v>
      </c>
      <c r="W518" s="161">
        <v>1465.7452000000001</v>
      </c>
      <c r="X518" s="161">
        <v>0</v>
      </c>
      <c r="Y518" s="161">
        <v>0</v>
      </c>
      <c r="Z518" s="161">
        <v>0</v>
      </c>
      <c r="AA518" s="161">
        <v>0</v>
      </c>
      <c r="AB518" s="161">
        <v>69.9602</v>
      </c>
      <c r="AC518" s="161">
        <v>219.9408</v>
      </c>
      <c r="AD518" s="243">
        <v>0</v>
      </c>
      <c r="AE518" s="156">
        <f t="shared" si="294"/>
        <v>-21.253799999999956</v>
      </c>
      <c r="AF518" s="161">
        <f t="shared" si="294"/>
        <v>-17.754799999999932</v>
      </c>
      <c r="AG518" s="161">
        <f t="shared" si="294"/>
        <v>0</v>
      </c>
      <c r="AH518" s="161">
        <f t="shared" si="294"/>
        <v>0</v>
      </c>
      <c r="AI518" s="161">
        <f t="shared" si="294"/>
        <v>0</v>
      </c>
      <c r="AJ518" s="161">
        <f t="shared" si="294"/>
        <v>0</v>
      </c>
      <c r="AK518" s="161">
        <f t="shared" si="294"/>
        <v>-3.9799999999999613E-2</v>
      </c>
      <c r="AL518" s="161">
        <f t="shared" si="294"/>
        <v>-3.4592000000000098</v>
      </c>
      <c r="AM518" s="162">
        <f t="shared" si="294"/>
        <v>0</v>
      </c>
      <c r="AN518" s="156">
        <f t="shared" si="295"/>
        <v>98.80388316731387</v>
      </c>
      <c r="AO518" s="161">
        <f t="shared" si="295"/>
        <v>98.803181664981466</v>
      </c>
      <c r="AP518" s="161">
        <f t="shared" si="295"/>
        <v>0</v>
      </c>
      <c r="AQ518" s="161">
        <f t="shared" si="295"/>
        <v>0</v>
      </c>
      <c r="AR518" s="161">
        <f t="shared" si="295"/>
        <v>0</v>
      </c>
      <c r="AS518" s="161">
        <f t="shared" si="295"/>
        <v>0</v>
      </c>
      <c r="AT518" s="161">
        <f t="shared" si="295"/>
        <v>99.943142857142846</v>
      </c>
      <c r="AU518" s="161">
        <f t="shared" si="295"/>
        <v>98.451566696508493</v>
      </c>
      <c r="AV518" s="162">
        <f t="shared" si="295"/>
        <v>0</v>
      </c>
      <c r="AW518" s="165"/>
      <c r="AX518" s="245"/>
      <c r="AY518" s="246"/>
    </row>
    <row r="519" spans="1:51" ht="12.75" customHeight="1" x14ac:dyDescent="0.25">
      <c r="A519" s="171">
        <v>1466</v>
      </c>
      <c r="B519" s="241">
        <v>511</v>
      </c>
      <c r="C519" s="242" t="s">
        <v>1701</v>
      </c>
      <c r="D519" s="156">
        <f t="shared" si="302"/>
        <v>2672.6000000000004</v>
      </c>
      <c r="E519" s="161">
        <v>2214.8000000000002</v>
      </c>
      <c r="F519" s="161">
        <v>0</v>
      </c>
      <c r="G519" s="161">
        <v>0</v>
      </c>
      <c r="H519" s="161">
        <v>0</v>
      </c>
      <c r="I519" s="161">
        <v>0</v>
      </c>
      <c r="J519" s="161">
        <v>78</v>
      </c>
      <c r="K519" s="161">
        <v>379.8</v>
      </c>
      <c r="L519" s="243">
        <v>0</v>
      </c>
      <c r="M519" s="172">
        <f t="shared" si="303"/>
        <v>2672.6</v>
      </c>
      <c r="N519" s="161">
        <v>2214.7999999999997</v>
      </c>
      <c r="O519" s="161">
        <v>0</v>
      </c>
      <c r="P519" s="161">
        <v>0</v>
      </c>
      <c r="Q519" s="161">
        <v>0</v>
      </c>
      <c r="R519" s="161">
        <v>0</v>
      </c>
      <c r="S519" s="161">
        <v>78</v>
      </c>
      <c r="T519" s="161">
        <v>379.8</v>
      </c>
      <c r="U519" s="243">
        <v>0</v>
      </c>
      <c r="V519" s="172">
        <f t="shared" si="304"/>
        <v>2569.7449999999999</v>
      </c>
      <c r="W519" s="161">
        <v>2111.9452999999999</v>
      </c>
      <c r="X519" s="161">
        <v>0</v>
      </c>
      <c r="Y519" s="161">
        <v>0</v>
      </c>
      <c r="Z519" s="161">
        <v>0</v>
      </c>
      <c r="AA519" s="161">
        <v>0</v>
      </c>
      <c r="AB519" s="161">
        <v>78</v>
      </c>
      <c r="AC519" s="161">
        <v>379.79969999999997</v>
      </c>
      <c r="AD519" s="243">
        <v>0</v>
      </c>
      <c r="AE519" s="156">
        <f t="shared" si="294"/>
        <v>-102.85500000000002</v>
      </c>
      <c r="AF519" s="161">
        <f t="shared" si="294"/>
        <v>-102.85469999999987</v>
      </c>
      <c r="AG519" s="161">
        <f t="shared" si="294"/>
        <v>0</v>
      </c>
      <c r="AH519" s="161">
        <f t="shared" si="294"/>
        <v>0</v>
      </c>
      <c r="AI519" s="161">
        <f t="shared" si="294"/>
        <v>0</v>
      </c>
      <c r="AJ519" s="161">
        <f t="shared" si="294"/>
        <v>0</v>
      </c>
      <c r="AK519" s="161">
        <f t="shared" si="294"/>
        <v>0</v>
      </c>
      <c r="AL519" s="161">
        <f t="shared" si="294"/>
        <v>-3.0000000003838068E-4</v>
      </c>
      <c r="AM519" s="162">
        <f t="shared" si="294"/>
        <v>0</v>
      </c>
      <c r="AN519" s="156">
        <f t="shared" si="295"/>
        <v>96.151500411584223</v>
      </c>
      <c r="AO519" s="161">
        <f t="shared" si="295"/>
        <v>95.356027632291855</v>
      </c>
      <c r="AP519" s="161">
        <f t="shared" si="295"/>
        <v>0</v>
      </c>
      <c r="AQ519" s="161">
        <f t="shared" si="295"/>
        <v>0</v>
      </c>
      <c r="AR519" s="161">
        <f t="shared" si="295"/>
        <v>0</v>
      </c>
      <c r="AS519" s="161">
        <f t="shared" si="295"/>
        <v>0</v>
      </c>
      <c r="AT519" s="161">
        <f t="shared" si="295"/>
        <v>100</v>
      </c>
      <c r="AU519" s="161">
        <f t="shared" si="295"/>
        <v>99.999921011058447</v>
      </c>
      <c r="AV519" s="162">
        <f t="shared" si="295"/>
        <v>0</v>
      </c>
      <c r="AW519" s="165"/>
      <c r="AX519" s="245"/>
      <c r="AY519" s="246"/>
    </row>
    <row r="520" spans="1:51" ht="12.75" customHeight="1" x14ac:dyDescent="0.25">
      <c r="A520" s="171">
        <v>1467</v>
      </c>
      <c r="B520" s="241">
        <v>512</v>
      </c>
      <c r="C520" s="242" t="s">
        <v>1702</v>
      </c>
      <c r="D520" s="156">
        <f t="shared" si="302"/>
        <v>1985</v>
      </c>
      <c r="E520" s="161">
        <v>1706.6</v>
      </c>
      <c r="F520" s="161">
        <v>0</v>
      </c>
      <c r="G520" s="161">
        <v>0</v>
      </c>
      <c r="H520" s="161">
        <v>0</v>
      </c>
      <c r="I520" s="161">
        <v>0</v>
      </c>
      <c r="J520" s="161">
        <v>0</v>
      </c>
      <c r="K520" s="161">
        <v>278.39999999999998</v>
      </c>
      <c r="L520" s="243">
        <v>0</v>
      </c>
      <c r="M520" s="172">
        <f t="shared" si="303"/>
        <v>1985</v>
      </c>
      <c r="N520" s="161">
        <v>1706.6</v>
      </c>
      <c r="O520" s="161">
        <v>0</v>
      </c>
      <c r="P520" s="161">
        <v>0</v>
      </c>
      <c r="Q520" s="161">
        <v>0</v>
      </c>
      <c r="R520" s="161">
        <v>0</v>
      </c>
      <c r="S520" s="161">
        <v>0</v>
      </c>
      <c r="T520" s="161">
        <v>278.39999999999998</v>
      </c>
      <c r="U520" s="243">
        <v>0</v>
      </c>
      <c r="V520" s="172">
        <f t="shared" si="304"/>
        <v>1781.3388</v>
      </c>
      <c r="W520" s="161">
        <v>1516.4273000000001</v>
      </c>
      <c r="X520" s="161">
        <v>0</v>
      </c>
      <c r="Y520" s="161">
        <v>0</v>
      </c>
      <c r="Z520" s="161">
        <v>0</v>
      </c>
      <c r="AA520" s="161">
        <v>0</v>
      </c>
      <c r="AB520" s="161">
        <v>0</v>
      </c>
      <c r="AC520" s="161">
        <v>264.91149999999999</v>
      </c>
      <c r="AD520" s="243">
        <v>0</v>
      </c>
      <c r="AE520" s="156">
        <f t="shared" si="294"/>
        <v>-203.66120000000001</v>
      </c>
      <c r="AF520" s="161">
        <f t="shared" si="294"/>
        <v>-190.17269999999985</v>
      </c>
      <c r="AG520" s="161">
        <f t="shared" si="294"/>
        <v>0</v>
      </c>
      <c r="AH520" s="161">
        <f t="shared" si="294"/>
        <v>0</v>
      </c>
      <c r="AI520" s="161">
        <f t="shared" si="294"/>
        <v>0</v>
      </c>
      <c r="AJ520" s="161">
        <f t="shared" si="294"/>
        <v>0</v>
      </c>
      <c r="AK520" s="161">
        <f t="shared" si="294"/>
        <v>0</v>
      </c>
      <c r="AL520" s="161">
        <f t="shared" si="294"/>
        <v>-13.488499999999988</v>
      </c>
      <c r="AM520" s="162">
        <f t="shared" si="294"/>
        <v>0</v>
      </c>
      <c r="AN520" s="156">
        <f t="shared" si="295"/>
        <v>89.739989924433246</v>
      </c>
      <c r="AO520" s="161">
        <f t="shared" si="295"/>
        <v>88.856633071604364</v>
      </c>
      <c r="AP520" s="161">
        <f t="shared" si="295"/>
        <v>0</v>
      </c>
      <c r="AQ520" s="161">
        <f t="shared" si="295"/>
        <v>0</v>
      </c>
      <c r="AR520" s="161">
        <f t="shared" si="295"/>
        <v>0</v>
      </c>
      <c r="AS520" s="161">
        <f t="shared" si="295"/>
        <v>0</v>
      </c>
      <c r="AT520" s="161">
        <f t="shared" si="295"/>
        <v>0</v>
      </c>
      <c r="AU520" s="161">
        <f t="shared" si="295"/>
        <v>95.154992816091948</v>
      </c>
      <c r="AV520" s="162">
        <f t="shared" si="295"/>
        <v>0</v>
      </c>
      <c r="AW520" s="165"/>
      <c r="AX520" s="245"/>
      <c r="AY520" s="246"/>
    </row>
    <row r="521" spans="1:51" ht="12.75" customHeight="1" x14ac:dyDescent="0.25">
      <c r="A521" s="171">
        <v>1468</v>
      </c>
      <c r="B521" s="241">
        <v>513</v>
      </c>
      <c r="C521" s="242" t="s">
        <v>1703</v>
      </c>
      <c r="D521" s="156">
        <f t="shared" si="302"/>
        <v>3217.6000000000004</v>
      </c>
      <c r="E521" s="161">
        <v>2902.8</v>
      </c>
      <c r="F521" s="161">
        <v>0</v>
      </c>
      <c r="G521" s="161">
        <v>0</v>
      </c>
      <c r="H521" s="161">
        <v>0</v>
      </c>
      <c r="I521" s="161">
        <v>0</v>
      </c>
      <c r="J521" s="161">
        <v>0</v>
      </c>
      <c r="K521" s="161">
        <v>314.8</v>
      </c>
      <c r="L521" s="243">
        <v>0</v>
      </c>
      <c r="M521" s="172">
        <f t="shared" si="303"/>
        <v>3217.6000000000004</v>
      </c>
      <c r="N521" s="161">
        <v>2902.8</v>
      </c>
      <c r="O521" s="161">
        <v>0</v>
      </c>
      <c r="P521" s="161">
        <v>0</v>
      </c>
      <c r="Q521" s="161">
        <v>0</v>
      </c>
      <c r="R521" s="161">
        <v>0</v>
      </c>
      <c r="S521" s="161">
        <v>0</v>
      </c>
      <c r="T521" s="161">
        <v>314.8</v>
      </c>
      <c r="U521" s="243">
        <v>0</v>
      </c>
      <c r="V521" s="172">
        <f t="shared" si="304"/>
        <v>3217.5880000000002</v>
      </c>
      <c r="W521" s="161">
        <v>2902.8</v>
      </c>
      <c r="X521" s="161">
        <v>0</v>
      </c>
      <c r="Y521" s="161">
        <v>0</v>
      </c>
      <c r="Z521" s="161">
        <v>0</v>
      </c>
      <c r="AA521" s="161">
        <v>0</v>
      </c>
      <c r="AB521" s="161">
        <v>0</v>
      </c>
      <c r="AC521" s="161">
        <v>314.78800000000001</v>
      </c>
      <c r="AD521" s="243">
        <v>0</v>
      </c>
      <c r="AE521" s="156">
        <f t="shared" si="294"/>
        <v>-1.2000000000170985E-2</v>
      </c>
      <c r="AF521" s="161">
        <f t="shared" si="294"/>
        <v>0</v>
      </c>
      <c r="AG521" s="161">
        <f t="shared" si="294"/>
        <v>0</v>
      </c>
      <c r="AH521" s="161">
        <f t="shared" si="294"/>
        <v>0</v>
      </c>
      <c r="AI521" s="161">
        <f t="shared" si="294"/>
        <v>0</v>
      </c>
      <c r="AJ521" s="161">
        <f t="shared" si="294"/>
        <v>0</v>
      </c>
      <c r="AK521" s="161">
        <f t="shared" si="294"/>
        <v>0</v>
      </c>
      <c r="AL521" s="161">
        <f t="shared" si="294"/>
        <v>-1.2000000000000455E-2</v>
      </c>
      <c r="AM521" s="162">
        <f t="shared" si="294"/>
        <v>0</v>
      </c>
      <c r="AN521" s="156">
        <f t="shared" si="295"/>
        <v>99.999627051218297</v>
      </c>
      <c r="AO521" s="161">
        <f t="shared" si="295"/>
        <v>100</v>
      </c>
      <c r="AP521" s="161">
        <f t="shared" si="295"/>
        <v>0</v>
      </c>
      <c r="AQ521" s="161">
        <f t="shared" si="295"/>
        <v>0</v>
      </c>
      <c r="AR521" s="161">
        <f t="shared" si="295"/>
        <v>0</v>
      </c>
      <c r="AS521" s="161">
        <f t="shared" si="295"/>
        <v>0</v>
      </c>
      <c r="AT521" s="161">
        <f t="shared" si="295"/>
        <v>0</v>
      </c>
      <c r="AU521" s="161">
        <f t="shared" si="295"/>
        <v>99.996188055908505</v>
      </c>
      <c r="AV521" s="162">
        <f t="shared" si="295"/>
        <v>0</v>
      </c>
      <c r="AW521" s="165"/>
      <c r="AX521" s="245"/>
      <c r="AY521" s="246"/>
    </row>
    <row r="522" spans="1:51" ht="12.75" customHeight="1" x14ac:dyDescent="0.25">
      <c r="A522" s="171">
        <v>1469</v>
      </c>
      <c r="B522" s="241">
        <v>514</v>
      </c>
      <c r="C522" s="242" t="s">
        <v>1704</v>
      </c>
      <c r="D522" s="156">
        <f t="shared" si="302"/>
        <v>2436.6</v>
      </c>
      <c r="E522" s="161">
        <v>1998.1</v>
      </c>
      <c r="F522" s="161">
        <v>0</v>
      </c>
      <c r="G522" s="161">
        <v>0</v>
      </c>
      <c r="H522" s="161">
        <v>76.400000000000006</v>
      </c>
      <c r="I522" s="161">
        <v>0</v>
      </c>
      <c r="J522" s="161">
        <v>0</v>
      </c>
      <c r="K522" s="161">
        <v>362.1</v>
      </c>
      <c r="L522" s="243">
        <v>0</v>
      </c>
      <c r="M522" s="172">
        <f t="shared" si="303"/>
        <v>2436.6</v>
      </c>
      <c r="N522" s="161">
        <v>1998.1</v>
      </c>
      <c r="O522" s="161">
        <v>0</v>
      </c>
      <c r="P522" s="161">
        <v>0</v>
      </c>
      <c r="Q522" s="161">
        <v>76.400000000000006</v>
      </c>
      <c r="R522" s="161">
        <v>0</v>
      </c>
      <c r="S522" s="161">
        <v>0</v>
      </c>
      <c r="T522" s="161">
        <v>362.1</v>
      </c>
      <c r="U522" s="243">
        <v>0</v>
      </c>
      <c r="V522" s="172">
        <f t="shared" si="304"/>
        <v>2433.5935999999997</v>
      </c>
      <c r="W522" s="161">
        <v>1998.0165</v>
      </c>
      <c r="X522" s="161">
        <v>0</v>
      </c>
      <c r="Y522" s="161">
        <v>0</v>
      </c>
      <c r="Z522" s="161">
        <v>73.477099999999993</v>
      </c>
      <c r="AA522" s="161">
        <v>0</v>
      </c>
      <c r="AB522" s="161">
        <v>0</v>
      </c>
      <c r="AC522" s="161">
        <v>362.1</v>
      </c>
      <c r="AD522" s="243">
        <v>0</v>
      </c>
      <c r="AE522" s="156">
        <f t="shared" si="294"/>
        <v>-3.0064000000002125</v>
      </c>
      <c r="AF522" s="161">
        <f t="shared" si="294"/>
        <v>-8.3499999999958163E-2</v>
      </c>
      <c r="AG522" s="161">
        <f t="shared" si="294"/>
        <v>0</v>
      </c>
      <c r="AH522" s="161">
        <f t="shared" si="294"/>
        <v>0</v>
      </c>
      <c r="AI522" s="161">
        <f t="shared" si="294"/>
        <v>-2.9229000000000127</v>
      </c>
      <c r="AJ522" s="161">
        <f t="shared" si="294"/>
        <v>0</v>
      </c>
      <c r="AK522" s="161">
        <f t="shared" si="294"/>
        <v>0</v>
      </c>
      <c r="AL522" s="161">
        <f t="shared" si="294"/>
        <v>0</v>
      </c>
      <c r="AM522" s="162">
        <f t="shared" si="294"/>
        <v>0</v>
      </c>
      <c r="AN522" s="156">
        <f t="shared" si="295"/>
        <v>99.876614955265524</v>
      </c>
      <c r="AO522" s="161">
        <f t="shared" si="295"/>
        <v>99.995821029978487</v>
      </c>
      <c r="AP522" s="161">
        <f t="shared" si="295"/>
        <v>0</v>
      </c>
      <c r="AQ522" s="161">
        <f t="shared" si="295"/>
        <v>0</v>
      </c>
      <c r="AR522" s="161">
        <f t="shared" si="295"/>
        <v>96.174214659685859</v>
      </c>
      <c r="AS522" s="161">
        <f t="shared" si="295"/>
        <v>0</v>
      </c>
      <c r="AT522" s="161">
        <f t="shared" si="295"/>
        <v>0</v>
      </c>
      <c r="AU522" s="161">
        <f t="shared" si="295"/>
        <v>100</v>
      </c>
      <c r="AV522" s="162">
        <f t="shared" si="295"/>
        <v>0</v>
      </c>
      <c r="AW522" s="165"/>
      <c r="AX522" s="245"/>
      <c r="AY522" s="246"/>
    </row>
    <row r="523" spans="1:51" ht="12.75" customHeight="1" x14ac:dyDescent="0.25">
      <c r="A523" s="171">
        <v>1470</v>
      </c>
      <c r="B523" s="241">
        <v>515</v>
      </c>
      <c r="C523" s="242" t="s">
        <v>1705</v>
      </c>
      <c r="D523" s="156">
        <f t="shared" si="302"/>
        <v>1779.4</v>
      </c>
      <c r="E523" s="161">
        <v>1563.7</v>
      </c>
      <c r="F523" s="161">
        <v>0</v>
      </c>
      <c r="G523" s="161">
        <v>0</v>
      </c>
      <c r="H523" s="161">
        <v>0</v>
      </c>
      <c r="I523" s="161">
        <v>0</v>
      </c>
      <c r="J523" s="161">
        <v>0</v>
      </c>
      <c r="K523" s="161">
        <v>215.7</v>
      </c>
      <c r="L523" s="243">
        <v>0</v>
      </c>
      <c r="M523" s="172">
        <f t="shared" si="303"/>
        <v>1779.4</v>
      </c>
      <c r="N523" s="161">
        <v>1563.7</v>
      </c>
      <c r="O523" s="161">
        <v>0</v>
      </c>
      <c r="P523" s="161">
        <v>0</v>
      </c>
      <c r="Q523" s="161">
        <v>0</v>
      </c>
      <c r="R523" s="161">
        <v>0</v>
      </c>
      <c r="S523" s="161">
        <v>0</v>
      </c>
      <c r="T523" s="161">
        <v>215.7</v>
      </c>
      <c r="U523" s="243">
        <v>0</v>
      </c>
      <c r="V523" s="172">
        <f t="shared" si="304"/>
        <v>1779.4</v>
      </c>
      <c r="W523" s="161">
        <v>1563.7</v>
      </c>
      <c r="X523" s="161">
        <v>0</v>
      </c>
      <c r="Y523" s="161">
        <v>0</v>
      </c>
      <c r="Z523" s="161">
        <v>0</v>
      </c>
      <c r="AA523" s="161">
        <v>0</v>
      </c>
      <c r="AB523" s="161">
        <v>0</v>
      </c>
      <c r="AC523" s="161">
        <v>215.7</v>
      </c>
      <c r="AD523" s="243">
        <v>0</v>
      </c>
      <c r="AE523" s="156">
        <f t="shared" si="294"/>
        <v>0</v>
      </c>
      <c r="AF523" s="161">
        <f t="shared" si="294"/>
        <v>0</v>
      </c>
      <c r="AG523" s="161">
        <f t="shared" si="294"/>
        <v>0</v>
      </c>
      <c r="AH523" s="161">
        <f t="shared" si="294"/>
        <v>0</v>
      </c>
      <c r="AI523" s="161">
        <f t="shared" si="294"/>
        <v>0</v>
      </c>
      <c r="AJ523" s="161">
        <f t="shared" si="294"/>
        <v>0</v>
      </c>
      <c r="AK523" s="161">
        <f t="shared" si="294"/>
        <v>0</v>
      </c>
      <c r="AL523" s="161">
        <f t="shared" si="294"/>
        <v>0</v>
      </c>
      <c r="AM523" s="162">
        <f t="shared" si="294"/>
        <v>0</v>
      </c>
      <c r="AN523" s="156">
        <f t="shared" si="295"/>
        <v>100</v>
      </c>
      <c r="AO523" s="161">
        <f t="shared" si="295"/>
        <v>100</v>
      </c>
      <c r="AP523" s="161">
        <f t="shared" si="295"/>
        <v>0</v>
      </c>
      <c r="AQ523" s="161">
        <f t="shared" si="295"/>
        <v>0</v>
      </c>
      <c r="AR523" s="161">
        <f t="shared" si="295"/>
        <v>0</v>
      </c>
      <c r="AS523" s="161">
        <f t="shared" si="295"/>
        <v>0</v>
      </c>
      <c r="AT523" s="161">
        <f t="shared" si="295"/>
        <v>0</v>
      </c>
      <c r="AU523" s="161">
        <f t="shared" si="295"/>
        <v>100</v>
      </c>
      <c r="AV523" s="162">
        <f t="shared" si="295"/>
        <v>0</v>
      </c>
      <c r="AW523" s="165"/>
      <c r="AX523" s="245"/>
      <c r="AY523" s="246"/>
    </row>
    <row r="524" spans="1:51" ht="12.75" customHeight="1" x14ac:dyDescent="0.25">
      <c r="A524" s="171">
        <v>1471</v>
      </c>
      <c r="B524" s="241">
        <v>516</v>
      </c>
      <c r="C524" s="242" t="s">
        <v>1706</v>
      </c>
      <c r="D524" s="156">
        <f t="shared" si="302"/>
        <v>89.4</v>
      </c>
      <c r="E524" s="161">
        <v>0</v>
      </c>
      <c r="F524" s="161">
        <v>0</v>
      </c>
      <c r="G524" s="161">
        <v>0</v>
      </c>
      <c r="H524" s="161">
        <v>0</v>
      </c>
      <c r="I524" s="161">
        <v>0</v>
      </c>
      <c r="J524" s="161">
        <v>0</v>
      </c>
      <c r="K524" s="161">
        <v>89.4</v>
      </c>
      <c r="L524" s="243">
        <v>0</v>
      </c>
      <c r="M524" s="172">
        <f t="shared" si="303"/>
        <v>89.4</v>
      </c>
      <c r="N524" s="161">
        <v>0</v>
      </c>
      <c r="O524" s="161">
        <v>0</v>
      </c>
      <c r="P524" s="161">
        <v>0</v>
      </c>
      <c r="Q524" s="161">
        <v>0</v>
      </c>
      <c r="R524" s="161">
        <v>0</v>
      </c>
      <c r="S524" s="161">
        <v>0</v>
      </c>
      <c r="T524" s="161">
        <v>89.4</v>
      </c>
      <c r="U524" s="243">
        <v>0</v>
      </c>
      <c r="V524" s="172">
        <f t="shared" si="304"/>
        <v>89.080399999999997</v>
      </c>
      <c r="W524" s="161">
        <v>0</v>
      </c>
      <c r="X524" s="161">
        <v>0</v>
      </c>
      <c r="Y524" s="161">
        <v>0</v>
      </c>
      <c r="Z524" s="161">
        <v>0</v>
      </c>
      <c r="AA524" s="161">
        <v>0</v>
      </c>
      <c r="AB524" s="161">
        <v>0</v>
      </c>
      <c r="AC524" s="161">
        <v>89.080399999999997</v>
      </c>
      <c r="AD524" s="243">
        <v>0</v>
      </c>
      <c r="AE524" s="156">
        <f t="shared" si="294"/>
        <v>-0.31960000000000832</v>
      </c>
      <c r="AF524" s="161">
        <f t="shared" si="294"/>
        <v>0</v>
      </c>
      <c r="AG524" s="161">
        <f t="shared" si="294"/>
        <v>0</v>
      </c>
      <c r="AH524" s="161">
        <f t="shared" si="294"/>
        <v>0</v>
      </c>
      <c r="AI524" s="161">
        <f t="shared" si="294"/>
        <v>0</v>
      </c>
      <c r="AJ524" s="161">
        <f t="shared" si="294"/>
        <v>0</v>
      </c>
      <c r="AK524" s="161">
        <f t="shared" si="294"/>
        <v>0</v>
      </c>
      <c r="AL524" s="161">
        <f t="shared" si="294"/>
        <v>-0.31960000000000832</v>
      </c>
      <c r="AM524" s="162">
        <f t="shared" si="294"/>
        <v>0</v>
      </c>
      <c r="AN524" s="156">
        <f t="shared" si="295"/>
        <v>99.642505592841161</v>
      </c>
      <c r="AO524" s="161">
        <f t="shared" si="295"/>
        <v>0</v>
      </c>
      <c r="AP524" s="161">
        <f t="shared" si="295"/>
        <v>0</v>
      </c>
      <c r="AQ524" s="161">
        <f t="shared" si="295"/>
        <v>0</v>
      </c>
      <c r="AR524" s="161">
        <f t="shared" si="295"/>
        <v>0</v>
      </c>
      <c r="AS524" s="161">
        <f t="shared" si="295"/>
        <v>0</v>
      </c>
      <c r="AT524" s="161">
        <f t="shared" si="295"/>
        <v>0</v>
      </c>
      <c r="AU524" s="161">
        <f t="shared" si="295"/>
        <v>99.642505592841161</v>
      </c>
      <c r="AV524" s="162">
        <f t="shared" si="295"/>
        <v>0</v>
      </c>
      <c r="AW524" s="165"/>
      <c r="AX524" s="245"/>
      <c r="AY524" s="246"/>
    </row>
    <row r="525" spans="1:51" ht="12.75" customHeight="1" x14ac:dyDescent="0.25">
      <c r="A525" s="171">
        <v>1472</v>
      </c>
      <c r="B525" s="241">
        <v>517</v>
      </c>
      <c r="C525" s="242" t="s">
        <v>1707</v>
      </c>
      <c r="D525" s="156">
        <f t="shared" si="302"/>
        <v>2579.6</v>
      </c>
      <c r="E525" s="161">
        <v>2228.4</v>
      </c>
      <c r="F525" s="161">
        <v>0</v>
      </c>
      <c r="G525" s="161">
        <v>0</v>
      </c>
      <c r="H525" s="161">
        <v>0</v>
      </c>
      <c r="I525" s="161">
        <v>0</v>
      </c>
      <c r="J525" s="161">
        <v>0</v>
      </c>
      <c r="K525" s="161">
        <v>351.2</v>
      </c>
      <c r="L525" s="243">
        <v>0</v>
      </c>
      <c r="M525" s="172">
        <f t="shared" si="303"/>
        <v>2579.6</v>
      </c>
      <c r="N525" s="161">
        <v>2228.4</v>
      </c>
      <c r="O525" s="161">
        <v>0</v>
      </c>
      <c r="P525" s="161">
        <v>0</v>
      </c>
      <c r="Q525" s="161">
        <v>0</v>
      </c>
      <c r="R525" s="161">
        <v>0</v>
      </c>
      <c r="S525" s="161">
        <v>0</v>
      </c>
      <c r="T525" s="161">
        <v>351.2</v>
      </c>
      <c r="U525" s="243">
        <v>0</v>
      </c>
      <c r="V525" s="172">
        <f t="shared" si="304"/>
        <v>2579.5923000000003</v>
      </c>
      <c r="W525" s="161">
        <v>2228.4</v>
      </c>
      <c r="X525" s="161">
        <v>0</v>
      </c>
      <c r="Y525" s="161">
        <v>0</v>
      </c>
      <c r="Z525" s="161">
        <v>0</v>
      </c>
      <c r="AA525" s="161">
        <v>0</v>
      </c>
      <c r="AB525" s="161">
        <v>0</v>
      </c>
      <c r="AC525" s="161">
        <v>351.19229999999999</v>
      </c>
      <c r="AD525" s="243">
        <v>0</v>
      </c>
      <c r="AE525" s="156">
        <f t="shared" si="294"/>
        <v>-7.6999999996587576E-3</v>
      </c>
      <c r="AF525" s="161">
        <f t="shared" si="294"/>
        <v>0</v>
      </c>
      <c r="AG525" s="161">
        <f t="shared" si="294"/>
        <v>0</v>
      </c>
      <c r="AH525" s="161">
        <f t="shared" si="294"/>
        <v>0</v>
      </c>
      <c r="AI525" s="161">
        <f t="shared" si="294"/>
        <v>0</v>
      </c>
      <c r="AJ525" s="161">
        <f t="shared" si="294"/>
        <v>0</v>
      </c>
      <c r="AK525" s="161">
        <f t="shared" si="294"/>
        <v>0</v>
      </c>
      <c r="AL525" s="161">
        <f t="shared" si="294"/>
        <v>-7.6999999999998181E-3</v>
      </c>
      <c r="AM525" s="162">
        <f t="shared" si="294"/>
        <v>0</v>
      </c>
      <c r="AN525" s="156">
        <f t="shared" si="295"/>
        <v>99.999701504109169</v>
      </c>
      <c r="AO525" s="161">
        <f t="shared" si="295"/>
        <v>100</v>
      </c>
      <c r="AP525" s="161">
        <f t="shared" si="295"/>
        <v>0</v>
      </c>
      <c r="AQ525" s="161">
        <f t="shared" si="295"/>
        <v>0</v>
      </c>
      <c r="AR525" s="161">
        <f t="shared" si="295"/>
        <v>0</v>
      </c>
      <c r="AS525" s="161">
        <f t="shared" si="295"/>
        <v>0</v>
      </c>
      <c r="AT525" s="161">
        <f t="shared" si="295"/>
        <v>0</v>
      </c>
      <c r="AU525" s="161">
        <f t="shared" si="295"/>
        <v>99.997807517084283</v>
      </c>
      <c r="AV525" s="162">
        <f t="shared" si="295"/>
        <v>0</v>
      </c>
      <c r="AW525" s="165"/>
      <c r="AX525" s="245"/>
      <c r="AY525" s="246"/>
    </row>
    <row r="526" spans="1:51" ht="12.75" customHeight="1" x14ac:dyDescent="0.25">
      <c r="A526" s="171">
        <v>1477</v>
      </c>
      <c r="B526" s="241">
        <v>518</v>
      </c>
      <c r="C526" s="242" t="s">
        <v>1697</v>
      </c>
      <c r="D526" s="156">
        <f t="shared" si="302"/>
        <v>12231.5</v>
      </c>
      <c r="E526" s="161">
        <v>10977.2</v>
      </c>
      <c r="F526" s="161">
        <v>0</v>
      </c>
      <c r="G526" s="161">
        <v>0</v>
      </c>
      <c r="H526" s="161">
        <v>69.8</v>
      </c>
      <c r="I526" s="161">
        <v>0</v>
      </c>
      <c r="J526" s="161">
        <v>0</v>
      </c>
      <c r="K526" s="161">
        <v>1184.5</v>
      </c>
      <c r="L526" s="243">
        <v>0</v>
      </c>
      <c r="M526" s="172">
        <f t="shared" si="303"/>
        <v>12231.5</v>
      </c>
      <c r="N526" s="161">
        <v>10977.2</v>
      </c>
      <c r="O526" s="161">
        <v>0</v>
      </c>
      <c r="P526" s="161">
        <v>0</v>
      </c>
      <c r="Q526" s="161">
        <v>69.8</v>
      </c>
      <c r="R526" s="161">
        <v>0</v>
      </c>
      <c r="S526" s="161">
        <v>0</v>
      </c>
      <c r="T526" s="161">
        <v>1184.5</v>
      </c>
      <c r="U526" s="243">
        <v>0</v>
      </c>
      <c r="V526" s="172">
        <f t="shared" si="304"/>
        <v>11998.575999999999</v>
      </c>
      <c r="W526" s="161">
        <v>10779.143599999999</v>
      </c>
      <c r="X526" s="161">
        <v>0</v>
      </c>
      <c r="Y526" s="161">
        <v>0</v>
      </c>
      <c r="Z526" s="161">
        <v>68.0441</v>
      </c>
      <c r="AA526" s="161">
        <v>0</v>
      </c>
      <c r="AB526" s="161">
        <v>0</v>
      </c>
      <c r="AC526" s="161">
        <v>1151.3883000000001</v>
      </c>
      <c r="AD526" s="243">
        <v>0</v>
      </c>
      <c r="AE526" s="156">
        <f t="shared" si="294"/>
        <v>-232.92400000000089</v>
      </c>
      <c r="AF526" s="161">
        <f t="shared" si="294"/>
        <v>-198.0564000000013</v>
      </c>
      <c r="AG526" s="161">
        <f t="shared" si="294"/>
        <v>0</v>
      </c>
      <c r="AH526" s="161">
        <f t="shared" si="294"/>
        <v>0</v>
      </c>
      <c r="AI526" s="161">
        <f t="shared" si="294"/>
        <v>-1.7558999999999969</v>
      </c>
      <c r="AJ526" s="161">
        <f t="shared" si="294"/>
        <v>0</v>
      </c>
      <c r="AK526" s="161">
        <f t="shared" si="294"/>
        <v>0</v>
      </c>
      <c r="AL526" s="161">
        <f t="shared" si="294"/>
        <v>-33.111699999999928</v>
      </c>
      <c r="AM526" s="162">
        <f t="shared" si="294"/>
        <v>0</v>
      </c>
      <c r="AN526" s="156">
        <f t="shared" si="295"/>
        <v>98.095703715815716</v>
      </c>
      <c r="AO526" s="161">
        <f t="shared" si="295"/>
        <v>98.195747549466148</v>
      </c>
      <c r="AP526" s="161">
        <f t="shared" si="295"/>
        <v>0</v>
      </c>
      <c r="AQ526" s="161">
        <f t="shared" si="295"/>
        <v>0</v>
      </c>
      <c r="AR526" s="161">
        <f t="shared" si="295"/>
        <v>97.484383954154737</v>
      </c>
      <c r="AS526" s="161">
        <f t="shared" si="295"/>
        <v>0</v>
      </c>
      <c r="AT526" s="161">
        <f t="shared" si="295"/>
        <v>0</v>
      </c>
      <c r="AU526" s="161">
        <f t="shared" si="295"/>
        <v>97.204584212748003</v>
      </c>
      <c r="AV526" s="162">
        <f t="shared" si="295"/>
        <v>0</v>
      </c>
      <c r="AW526" s="165"/>
      <c r="AX526" s="245"/>
      <c r="AY526" s="246"/>
    </row>
    <row r="527" spans="1:51" ht="12.75" customHeight="1" x14ac:dyDescent="0.25">
      <c r="A527" s="171">
        <v>1473</v>
      </c>
      <c r="B527" s="241">
        <v>519</v>
      </c>
      <c r="C527" s="242" t="s">
        <v>1708</v>
      </c>
      <c r="D527" s="156">
        <f t="shared" si="302"/>
        <v>4155.8</v>
      </c>
      <c r="E527" s="161">
        <v>3663.3</v>
      </c>
      <c r="F527" s="161">
        <v>0</v>
      </c>
      <c r="G527" s="161">
        <v>0</v>
      </c>
      <c r="H527" s="161">
        <v>0</v>
      </c>
      <c r="I527" s="161">
        <v>0</v>
      </c>
      <c r="J527" s="161">
        <v>80</v>
      </c>
      <c r="K527" s="161">
        <v>412.5</v>
      </c>
      <c r="L527" s="243">
        <v>0</v>
      </c>
      <c r="M527" s="172">
        <f t="shared" si="303"/>
        <v>4155.8</v>
      </c>
      <c r="N527" s="161">
        <v>3663.3</v>
      </c>
      <c r="O527" s="161">
        <v>0</v>
      </c>
      <c r="P527" s="161">
        <v>0</v>
      </c>
      <c r="Q527" s="161">
        <v>0</v>
      </c>
      <c r="R527" s="161">
        <v>0</v>
      </c>
      <c r="S527" s="161">
        <v>80</v>
      </c>
      <c r="T527" s="161">
        <v>412.5</v>
      </c>
      <c r="U527" s="243">
        <v>0</v>
      </c>
      <c r="V527" s="172">
        <f t="shared" si="304"/>
        <v>4135.1548000000003</v>
      </c>
      <c r="W527" s="161">
        <v>3642.8017</v>
      </c>
      <c r="X527" s="161">
        <v>0</v>
      </c>
      <c r="Y527" s="161">
        <v>0</v>
      </c>
      <c r="Z527" s="161">
        <v>0</v>
      </c>
      <c r="AA527" s="161">
        <v>0</v>
      </c>
      <c r="AB527" s="161">
        <v>80</v>
      </c>
      <c r="AC527" s="161">
        <v>412.35309999999998</v>
      </c>
      <c r="AD527" s="243">
        <v>0</v>
      </c>
      <c r="AE527" s="156">
        <f t="shared" si="294"/>
        <v>-20.645199999999932</v>
      </c>
      <c r="AF527" s="161">
        <f t="shared" si="294"/>
        <v>-20.498300000000199</v>
      </c>
      <c r="AG527" s="161">
        <f t="shared" si="294"/>
        <v>0</v>
      </c>
      <c r="AH527" s="161">
        <f t="shared" si="294"/>
        <v>0</v>
      </c>
      <c r="AI527" s="161">
        <f t="shared" si="294"/>
        <v>0</v>
      </c>
      <c r="AJ527" s="161">
        <f t="shared" si="294"/>
        <v>0</v>
      </c>
      <c r="AK527" s="161">
        <f t="shared" si="294"/>
        <v>0</v>
      </c>
      <c r="AL527" s="161">
        <f t="shared" si="294"/>
        <v>-0.14690000000001646</v>
      </c>
      <c r="AM527" s="162">
        <f t="shared" si="294"/>
        <v>0</v>
      </c>
      <c r="AN527" s="156">
        <f t="shared" si="295"/>
        <v>99.50321959670822</v>
      </c>
      <c r="AO527" s="161">
        <f t="shared" si="295"/>
        <v>99.440441678268215</v>
      </c>
      <c r="AP527" s="161">
        <f t="shared" si="295"/>
        <v>0</v>
      </c>
      <c r="AQ527" s="161">
        <f t="shared" si="295"/>
        <v>0</v>
      </c>
      <c r="AR527" s="161">
        <f t="shared" si="295"/>
        <v>0</v>
      </c>
      <c r="AS527" s="161">
        <f t="shared" si="295"/>
        <v>0</v>
      </c>
      <c r="AT527" s="161">
        <f t="shared" si="295"/>
        <v>100</v>
      </c>
      <c r="AU527" s="161">
        <f t="shared" si="295"/>
        <v>99.964387878787875</v>
      </c>
      <c r="AV527" s="162">
        <f t="shared" si="295"/>
        <v>0</v>
      </c>
      <c r="AW527" s="165"/>
      <c r="AX527" s="245"/>
      <c r="AY527" s="246"/>
    </row>
    <row r="528" spans="1:51" ht="12.75" customHeight="1" x14ac:dyDescent="0.25">
      <c r="A528" s="171">
        <v>1474</v>
      </c>
      <c r="B528" s="241">
        <v>520</v>
      </c>
      <c r="C528" s="242" t="s">
        <v>1709</v>
      </c>
      <c r="D528" s="156">
        <f t="shared" si="302"/>
        <v>2846</v>
      </c>
      <c r="E528" s="161">
        <v>1954.3</v>
      </c>
      <c r="F528" s="161">
        <v>0</v>
      </c>
      <c r="G528" s="161">
        <v>0</v>
      </c>
      <c r="H528" s="161">
        <v>0</v>
      </c>
      <c r="I528" s="161">
        <v>0</v>
      </c>
      <c r="J528" s="161">
        <v>600</v>
      </c>
      <c r="K528" s="161">
        <v>291.7</v>
      </c>
      <c r="L528" s="243">
        <v>0</v>
      </c>
      <c r="M528" s="172">
        <f t="shared" si="303"/>
        <v>2846</v>
      </c>
      <c r="N528" s="161">
        <v>1954.3</v>
      </c>
      <c r="O528" s="161">
        <v>0</v>
      </c>
      <c r="P528" s="161">
        <v>0</v>
      </c>
      <c r="Q528" s="161">
        <v>0</v>
      </c>
      <c r="R528" s="161">
        <v>0</v>
      </c>
      <c r="S528" s="161">
        <v>600</v>
      </c>
      <c r="T528" s="161">
        <v>291.7</v>
      </c>
      <c r="U528" s="243">
        <v>0</v>
      </c>
      <c r="V528" s="172">
        <f t="shared" si="304"/>
        <v>2455.9616000000001</v>
      </c>
      <c r="W528" s="161">
        <v>1569.5178000000001</v>
      </c>
      <c r="X528" s="161">
        <v>0</v>
      </c>
      <c r="Y528" s="161">
        <v>0</v>
      </c>
      <c r="Z528" s="161">
        <v>0</v>
      </c>
      <c r="AA528" s="161">
        <v>0</v>
      </c>
      <c r="AB528" s="161">
        <v>594.75670000000002</v>
      </c>
      <c r="AC528" s="161">
        <v>291.68709999999999</v>
      </c>
      <c r="AD528" s="243">
        <v>0</v>
      </c>
      <c r="AE528" s="156">
        <f t="shared" si="294"/>
        <v>-390.03839999999991</v>
      </c>
      <c r="AF528" s="161">
        <f t="shared" si="294"/>
        <v>-384.78219999999988</v>
      </c>
      <c r="AG528" s="161">
        <f t="shared" si="294"/>
        <v>0</v>
      </c>
      <c r="AH528" s="161">
        <f t="shared" si="294"/>
        <v>0</v>
      </c>
      <c r="AI528" s="161">
        <f t="shared" si="294"/>
        <v>0</v>
      </c>
      <c r="AJ528" s="161">
        <f t="shared" si="294"/>
        <v>0</v>
      </c>
      <c r="AK528" s="161">
        <f t="shared" si="294"/>
        <v>-5.2432999999999765</v>
      </c>
      <c r="AL528" s="161">
        <f t="shared" si="294"/>
        <v>-1.290000000000191E-2</v>
      </c>
      <c r="AM528" s="162">
        <f t="shared" si="294"/>
        <v>0</v>
      </c>
      <c r="AN528" s="156">
        <f t="shared" si="295"/>
        <v>86.295207308503166</v>
      </c>
      <c r="AO528" s="161">
        <f t="shared" si="295"/>
        <v>80.310996264647201</v>
      </c>
      <c r="AP528" s="161">
        <f t="shared" si="295"/>
        <v>0</v>
      </c>
      <c r="AQ528" s="161">
        <f t="shared" si="295"/>
        <v>0</v>
      </c>
      <c r="AR528" s="161">
        <f t="shared" si="295"/>
        <v>0</v>
      </c>
      <c r="AS528" s="161">
        <f t="shared" si="295"/>
        <v>0</v>
      </c>
      <c r="AT528" s="161">
        <f t="shared" si="295"/>
        <v>99.126116666666675</v>
      </c>
      <c r="AU528" s="161">
        <f t="shared" si="295"/>
        <v>99.995577648268778</v>
      </c>
      <c r="AV528" s="162">
        <f t="shared" si="295"/>
        <v>0</v>
      </c>
      <c r="AW528" s="165"/>
      <c r="AX528" s="245"/>
      <c r="AY528" s="246"/>
    </row>
    <row r="529" spans="1:51" ht="12.75" customHeight="1" x14ac:dyDescent="0.25">
      <c r="A529" s="171">
        <v>1475</v>
      </c>
      <c r="B529" s="241">
        <v>521</v>
      </c>
      <c r="C529" s="242" t="s">
        <v>1710</v>
      </c>
      <c r="D529" s="156">
        <f t="shared" si="302"/>
        <v>1548.3999999999999</v>
      </c>
      <c r="E529" s="161">
        <v>1363.6</v>
      </c>
      <c r="F529" s="161">
        <v>0</v>
      </c>
      <c r="G529" s="161">
        <v>0</v>
      </c>
      <c r="H529" s="161">
        <v>0</v>
      </c>
      <c r="I529" s="161">
        <v>0</v>
      </c>
      <c r="J529" s="161">
        <v>0</v>
      </c>
      <c r="K529" s="161">
        <v>184.8</v>
      </c>
      <c r="L529" s="243">
        <v>0</v>
      </c>
      <c r="M529" s="172">
        <f t="shared" si="303"/>
        <v>1548.3999999999999</v>
      </c>
      <c r="N529" s="161">
        <v>1363.6</v>
      </c>
      <c r="O529" s="161">
        <v>0</v>
      </c>
      <c r="P529" s="161">
        <v>0</v>
      </c>
      <c r="Q529" s="161">
        <v>0</v>
      </c>
      <c r="R529" s="161">
        <v>0</v>
      </c>
      <c r="S529" s="161">
        <v>0</v>
      </c>
      <c r="T529" s="161">
        <v>184.8</v>
      </c>
      <c r="U529" s="243">
        <v>0</v>
      </c>
      <c r="V529" s="172">
        <f t="shared" si="304"/>
        <v>1424.9643000000001</v>
      </c>
      <c r="W529" s="161">
        <v>1240.3883000000001</v>
      </c>
      <c r="X529" s="161">
        <v>0</v>
      </c>
      <c r="Y529" s="161">
        <v>0</v>
      </c>
      <c r="Z529" s="161">
        <v>0</v>
      </c>
      <c r="AA529" s="161">
        <v>0</v>
      </c>
      <c r="AB529" s="161">
        <v>0</v>
      </c>
      <c r="AC529" s="161">
        <v>184.57599999999999</v>
      </c>
      <c r="AD529" s="243">
        <v>0</v>
      </c>
      <c r="AE529" s="156">
        <f t="shared" si="294"/>
        <v>-123.43569999999977</v>
      </c>
      <c r="AF529" s="161">
        <f t="shared" si="294"/>
        <v>-123.21169999999984</v>
      </c>
      <c r="AG529" s="161">
        <f t="shared" si="294"/>
        <v>0</v>
      </c>
      <c r="AH529" s="161">
        <f t="shared" si="294"/>
        <v>0</v>
      </c>
      <c r="AI529" s="161">
        <f t="shared" si="294"/>
        <v>0</v>
      </c>
      <c r="AJ529" s="161">
        <f t="shared" si="294"/>
        <v>0</v>
      </c>
      <c r="AK529" s="161">
        <f t="shared" si="294"/>
        <v>0</v>
      </c>
      <c r="AL529" s="161">
        <f t="shared" si="294"/>
        <v>-0.22400000000001796</v>
      </c>
      <c r="AM529" s="162">
        <f t="shared" si="294"/>
        <v>0</v>
      </c>
      <c r="AN529" s="156">
        <f t="shared" si="295"/>
        <v>92.028177473521069</v>
      </c>
      <c r="AO529" s="161">
        <f t="shared" si="295"/>
        <v>90.964234379583459</v>
      </c>
      <c r="AP529" s="161">
        <f t="shared" si="295"/>
        <v>0</v>
      </c>
      <c r="AQ529" s="161">
        <f t="shared" si="295"/>
        <v>0</v>
      </c>
      <c r="AR529" s="161">
        <f t="shared" si="295"/>
        <v>0</v>
      </c>
      <c r="AS529" s="161">
        <f t="shared" si="295"/>
        <v>0</v>
      </c>
      <c r="AT529" s="161">
        <f t="shared" si="295"/>
        <v>0</v>
      </c>
      <c r="AU529" s="161">
        <f t="shared" si="295"/>
        <v>99.878787878787861</v>
      </c>
      <c r="AV529" s="162">
        <f t="shared" si="295"/>
        <v>0</v>
      </c>
      <c r="AW529" s="165"/>
      <c r="AX529" s="245"/>
      <c r="AY529" s="246"/>
    </row>
    <row r="530" spans="1:51" ht="12.75" customHeight="1" x14ac:dyDescent="0.25">
      <c r="A530" s="171">
        <v>1476</v>
      </c>
      <c r="B530" s="241">
        <v>522</v>
      </c>
      <c r="C530" s="242" t="s">
        <v>1711</v>
      </c>
      <c r="D530" s="156">
        <f t="shared" si="302"/>
        <v>1730.8999999999999</v>
      </c>
      <c r="E530" s="161">
        <v>1533.6</v>
      </c>
      <c r="F530" s="161">
        <v>0</v>
      </c>
      <c r="G530" s="161">
        <v>0</v>
      </c>
      <c r="H530" s="161">
        <v>0</v>
      </c>
      <c r="I530" s="161">
        <v>0</v>
      </c>
      <c r="J530" s="161">
        <v>0</v>
      </c>
      <c r="K530" s="161">
        <v>197.3</v>
      </c>
      <c r="L530" s="243">
        <v>0</v>
      </c>
      <c r="M530" s="172">
        <f t="shared" si="303"/>
        <v>1730.8999999999999</v>
      </c>
      <c r="N530" s="161">
        <v>1533.6</v>
      </c>
      <c r="O530" s="161">
        <v>0</v>
      </c>
      <c r="P530" s="161">
        <v>0</v>
      </c>
      <c r="Q530" s="161">
        <v>0</v>
      </c>
      <c r="R530" s="161">
        <v>0</v>
      </c>
      <c r="S530" s="161">
        <v>0</v>
      </c>
      <c r="T530" s="161">
        <v>197.3</v>
      </c>
      <c r="U530" s="243">
        <v>0</v>
      </c>
      <c r="V530" s="172">
        <f t="shared" si="304"/>
        <v>1698.3726999999999</v>
      </c>
      <c r="W530" s="161">
        <v>1501.0726999999999</v>
      </c>
      <c r="X530" s="161">
        <v>0</v>
      </c>
      <c r="Y530" s="161">
        <v>0</v>
      </c>
      <c r="Z530" s="161">
        <v>0</v>
      </c>
      <c r="AA530" s="161">
        <v>0</v>
      </c>
      <c r="AB530" s="161">
        <v>0</v>
      </c>
      <c r="AC530" s="161">
        <v>197.3</v>
      </c>
      <c r="AD530" s="243">
        <v>0</v>
      </c>
      <c r="AE530" s="156">
        <f t="shared" si="294"/>
        <v>-32.527299999999968</v>
      </c>
      <c r="AF530" s="161">
        <f t="shared" si="294"/>
        <v>-32.527299999999968</v>
      </c>
      <c r="AG530" s="161">
        <f t="shared" si="294"/>
        <v>0</v>
      </c>
      <c r="AH530" s="161">
        <f t="shared" si="294"/>
        <v>0</v>
      </c>
      <c r="AI530" s="161">
        <f t="shared" si="294"/>
        <v>0</v>
      </c>
      <c r="AJ530" s="161">
        <f t="shared" si="294"/>
        <v>0</v>
      </c>
      <c r="AK530" s="161">
        <f t="shared" si="294"/>
        <v>0</v>
      </c>
      <c r="AL530" s="161">
        <f t="shared" si="294"/>
        <v>0</v>
      </c>
      <c r="AM530" s="162">
        <f t="shared" si="294"/>
        <v>0</v>
      </c>
      <c r="AN530" s="156">
        <f t="shared" si="295"/>
        <v>98.120786873880633</v>
      </c>
      <c r="AO530" s="161">
        <f t="shared" si="295"/>
        <v>97.879023213354202</v>
      </c>
      <c r="AP530" s="161">
        <f t="shared" si="295"/>
        <v>0</v>
      </c>
      <c r="AQ530" s="161">
        <f t="shared" si="295"/>
        <v>0</v>
      </c>
      <c r="AR530" s="161">
        <f t="shared" si="295"/>
        <v>0</v>
      </c>
      <c r="AS530" s="161">
        <f t="shared" si="295"/>
        <v>0</v>
      </c>
      <c r="AT530" s="161">
        <f t="shared" si="295"/>
        <v>0</v>
      </c>
      <c r="AU530" s="161">
        <f t="shared" si="295"/>
        <v>100</v>
      </c>
      <c r="AV530" s="162">
        <f t="shared" si="295"/>
        <v>0</v>
      </c>
      <c r="AW530" s="165"/>
      <c r="AX530" s="245"/>
      <c r="AY530" s="246"/>
    </row>
    <row r="531" spans="1:51" ht="12.75" customHeight="1" x14ac:dyDescent="0.25">
      <c r="A531" s="171">
        <v>1478</v>
      </c>
      <c r="B531" s="241">
        <v>523</v>
      </c>
      <c r="C531" s="242" t="s">
        <v>1712</v>
      </c>
      <c r="D531" s="156">
        <f t="shared" si="302"/>
        <v>2424.6</v>
      </c>
      <c r="E531" s="161">
        <v>2181.1</v>
      </c>
      <c r="F531" s="161">
        <v>0</v>
      </c>
      <c r="G531" s="161">
        <v>0</v>
      </c>
      <c r="H531" s="161">
        <v>0</v>
      </c>
      <c r="I531" s="161">
        <v>0</v>
      </c>
      <c r="J531" s="161">
        <v>0</v>
      </c>
      <c r="K531" s="161">
        <v>243.5</v>
      </c>
      <c r="L531" s="243">
        <v>0</v>
      </c>
      <c r="M531" s="172">
        <f t="shared" si="303"/>
        <v>2424.6</v>
      </c>
      <c r="N531" s="161">
        <v>2181.1</v>
      </c>
      <c r="O531" s="161">
        <v>0</v>
      </c>
      <c r="P531" s="161">
        <v>0</v>
      </c>
      <c r="Q531" s="161">
        <v>0</v>
      </c>
      <c r="R531" s="161">
        <v>0</v>
      </c>
      <c r="S531" s="161">
        <v>0</v>
      </c>
      <c r="T531" s="161">
        <v>243.5</v>
      </c>
      <c r="U531" s="243">
        <v>0</v>
      </c>
      <c r="V531" s="172">
        <f t="shared" si="304"/>
        <v>2421.3957</v>
      </c>
      <c r="W531" s="161">
        <v>2177.9261999999999</v>
      </c>
      <c r="X531" s="161">
        <v>0</v>
      </c>
      <c r="Y531" s="161">
        <v>0</v>
      </c>
      <c r="Z531" s="161">
        <v>0</v>
      </c>
      <c r="AA531" s="161">
        <v>0</v>
      </c>
      <c r="AB531" s="161">
        <v>0</v>
      </c>
      <c r="AC531" s="161">
        <v>243.46950000000001</v>
      </c>
      <c r="AD531" s="243">
        <v>0</v>
      </c>
      <c r="AE531" s="156">
        <f t="shared" si="294"/>
        <v>-3.2042999999998756</v>
      </c>
      <c r="AF531" s="161">
        <f t="shared" si="294"/>
        <v>-3.1738000000000284</v>
      </c>
      <c r="AG531" s="161">
        <f t="shared" si="294"/>
        <v>0</v>
      </c>
      <c r="AH531" s="161">
        <f t="shared" si="294"/>
        <v>0</v>
      </c>
      <c r="AI531" s="161">
        <f t="shared" si="294"/>
        <v>0</v>
      </c>
      <c r="AJ531" s="161">
        <f t="shared" si="294"/>
        <v>0</v>
      </c>
      <c r="AK531" s="161">
        <f t="shared" si="294"/>
        <v>0</v>
      </c>
      <c r="AL531" s="161">
        <f t="shared" si="294"/>
        <v>-3.0499999999989313E-2</v>
      </c>
      <c r="AM531" s="162">
        <f t="shared" si="294"/>
        <v>0</v>
      </c>
      <c r="AN531" s="156">
        <f t="shared" si="295"/>
        <v>99.867842118287555</v>
      </c>
      <c r="AO531" s="161">
        <f t="shared" si="295"/>
        <v>99.854486268396684</v>
      </c>
      <c r="AP531" s="161">
        <f t="shared" si="295"/>
        <v>0</v>
      </c>
      <c r="AQ531" s="161">
        <f t="shared" si="295"/>
        <v>0</v>
      </c>
      <c r="AR531" s="161">
        <f t="shared" si="295"/>
        <v>0</v>
      </c>
      <c r="AS531" s="161">
        <f t="shared" si="295"/>
        <v>0</v>
      </c>
      <c r="AT531" s="161">
        <f t="shared" si="295"/>
        <v>0</v>
      </c>
      <c r="AU531" s="161">
        <f t="shared" si="295"/>
        <v>99.987474332648873</v>
      </c>
      <c r="AV531" s="162">
        <f t="shared" si="295"/>
        <v>0</v>
      </c>
      <c r="AW531" s="165"/>
      <c r="AX531" s="245"/>
      <c r="AY531" s="246"/>
    </row>
    <row r="532" spans="1:51" ht="12.75" customHeight="1" x14ac:dyDescent="0.25">
      <c r="A532" s="171">
        <v>1479</v>
      </c>
      <c r="B532" s="241">
        <v>524</v>
      </c>
      <c r="C532" s="242" t="s">
        <v>1713</v>
      </c>
      <c r="D532" s="156">
        <f t="shared" si="302"/>
        <v>3954.3</v>
      </c>
      <c r="E532" s="161">
        <v>3450</v>
      </c>
      <c r="F532" s="161">
        <v>0</v>
      </c>
      <c r="G532" s="161">
        <v>0</v>
      </c>
      <c r="H532" s="161">
        <v>0</v>
      </c>
      <c r="I532" s="161">
        <v>0</v>
      </c>
      <c r="J532" s="161">
        <v>0</v>
      </c>
      <c r="K532" s="161">
        <v>504.3</v>
      </c>
      <c r="L532" s="243">
        <v>0</v>
      </c>
      <c r="M532" s="172">
        <f t="shared" si="303"/>
        <v>3954.3</v>
      </c>
      <c r="N532" s="161">
        <v>3450</v>
      </c>
      <c r="O532" s="161">
        <v>0</v>
      </c>
      <c r="P532" s="161">
        <v>0</v>
      </c>
      <c r="Q532" s="161">
        <v>0</v>
      </c>
      <c r="R532" s="161">
        <v>0</v>
      </c>
      <c r="S532" s="161">
        <v>0</v>
      </c>
      <c r="T532" s="161">
        <v>504.3</v>
      </c>
      <c r="U532" s="243">
        <v>0</v>
      </c>
      <c r="V532" s="172">
        <f t="shared" si="304"/>
        <v>3740.5218</v>
      </c>
      <c r="W532" s="161">
        <v>3236.2217999999998</v>
      </c>
      <c r="X532" s="161">
        <v>0</v>
      </c>
      <c r="Y532" s="161">
        <v>0</v>
      </c>
      <c r="Z532" s="161">
        <v>0</v>
      </c>
      <c r="AA532" s="161">
        <v>0</v>
      </c>
      <c r="AB532" s="161">
        <v>0</v>
      </c>
      <c r="AC532" s="161">
        <v>504.3</v>
      </c>
      <c r="AD532" s="243">
        <v>0</v>
      </c>
      <c r="AE532" s="156">
        <f t="shared" si="294"/>
        <v>-213.7782000000002</v>
      </c>
      <c r="AF532" s="161">
        <f t="shared" si="294"/>
        <v>-213.7782000000002</v>
      </c>
      <c r="AG532" s="161">
        <f t="shared" si="294"/>
        <v>0</v>
      </c>
      <c r="AH532" s="161">
        <f t="shared" si="294"/>
        <v>0</v>
      </c>
      <c r="AI532" s="161">
        <f t="shared" si="294"/>
        <v>0</v>
      </c>
      <c r="AJ532" s="161">
        <f t="shared" si="294"/>
        <v>0</v>
      </c>
      <c r="AK532" s="161">
        <f t="shared" si="294"/>
        <v>0</v>
      </c>
      <c r="AL532" s="161">
        <f t="shared" si="294"/>
        <v>0</v>
      </c>
      <c r="AM532" s="162">
        <f t="shared" si="294"/>
        <v>0</v>
      </c>
      <c r="AN532" s="156">
        <f t="shared" si="295"/>
        <v>94.593778924209076</v>
      </c>
      <c r="AO532" s="161">
        <f t="shared" si="295"/>
        <v>93.803530434782601</v>
      </c>
      <c r="AP532" s="161">
        <f t="shared" si="295"/>
        <v>0</v>
      </c>
      <c r="AQ532" s="161">
        <f t="shared" si="295"/>
        <v>0</v>
      </c>
      <c r="AR532" s="161">
        <f t="shared" si="295"/>
        <v>0</v>
      </c>
      <c r="AS532" s="161">
        <f t="shared" si="295"/>
        <v>0</v>
      </c>
      <c r="AT532" s="161">
        <f t="shared" si="295"/>
        <v>0</v>
      </c>
      <c r="AU532" s="161">
        <f t="shared" si="295"/>
        <v>100</v>
      </c>
      <c r="AV532" s="162">
        <f t="shared" si="295"/>
        <v>0</v>
      </c>
      <c r="AW532" s="165"/>
      <c r="AX532" s="245"/>
      <c r="AY532" s="246"/>
    </row>
    <row r="533" spans="1:51" ht="12.75" customHeight="1" x14ac:dyDescent="0.25">
      <c r="A533" s="171">
        <v>1480</v>
      </c>
      <c r="B533" s="241">
        <v>525</v>
      </c>
      <c r="C533" s="242" t="s">
        <v>1596</v>
      </c>
      <c r="D533" s="156">
        <f t="shared" si="302"/>
        <v>1636.5</v>
      </c>
      <c r="E533" s="161">
        <v>1425.7</v>
      </c>
      <c r="F533" s="161">
        <v>0</v>
      </c>
      <c r="G533" s="161">
        <v>0</v>
      </c>
      <c r="H533" s="161">
        <v>0</v>
      </c>
      <c r="I533" s="161">
        <v>0</v>
      </c>
      <c r="J533" s="161">
        <v>0</v>
      </c>
      <c r="K533" s="161">
        <v>210.8</v>
      </c>
      <c r="L533" s="243">
        <v>0</v>
      </c>
      <c r="M533" s="172">
        <f t="shared" si="303"/>
        <v>1636.5</v>
      </c>
      <c r="N533" s="161">
        <v>1425.7</v>
      </c>
      <c r="O533" s="161">
        <v>0</v>
      </c>
      <c r="P533" s="161">
        <v>0</v>
      </c>
      <c r="Q533" s="161">
        <v>0</v>
      </c>
      <c r="R533" s="161">
        <v>0</v>
      </c>
      <c r="S533" s="161">
        <v>0</v>
      </c>
      <c r="T533" s="161">
        <v>210.8</v>
      </c>
      <c r="U533" s="243">
        <v>0</v>
      </c>
      <c r="V533" s="172">
        <f t="shared" si="304"/>
        <v>1556.3706999999999</v>
      </c>
      <c r="W533" s="161">
        <v>1345.5707</v>
      </c>
      <c r="X533" s="161">
        <v>0</v>
      </c>
      <c r="Y533" s="161">
        <v>0</v>
      </c>
      <c r="Z533" s="161">
        <v>0</v>
      </c>
      <c r="AA533" s="161">
        <v>0</v>
      </c>
      <c r="AB533" s="161">
        <v>0</v>
      </c>
      <c r="AC533" s="161">
        <v>210.8</v>
      </c>
      <c r="AD533" s="243">
        <v>0</v>
      </c>
      <c r="AE533" s="156">
        <f t="shared" si="294"/>
        <v>-80.129300000000057</v>
      </c>
      <c r="AF533" s="161">
        <f t="shared" si="294"/>
        <v>-80.129300000000057</v>
      </c>
      <c r="AG533" s="161">
        <f t="shared" si="294"/>
        <v>0</v>
      </c>
      <c r="AH533" s="161">
        <f t="shared" si="294"/>
        <v>0</v>
      </c>
      <c r="AI533" s="161">
        <f t="shared" si="294"/>
        <v>0</v>
      </c>
      <c r="AJ533" s="161">
        <f t="shared" si="294"/>
        <v>0</v>
      </c>
      <c r="AK533" s="161">
        <f t="shared" si="294"/>
        <v>0</v>
      </c>
      <c r="AL533" s="161">
        <f t="shared" si="294"/>
        <v>0</v>
      </c>
      <c r="AM533" s="162">
        <f t="shared" si="294"/>
        <v>0</v>
      </c>
      <c r="AN533" s="156">
        <f t="shared" si="295"/>
        <v>95.103617476321418</v>
      </c>
      <c r="AO533" s="161">
        <f t="shared" si="295"/>
        <v>94.379652100722438</v>
      </c>
      <c r="AP533" s="161">
        <f t="shared" si="295"/>
        <v>0</v>
      </c>
      <c r="AQ533" s="161">
        <f t="shared" si="295"/>
        <v>0</v>
      </c>
      <c r="AR533" s="161">
        <f t="shared" si="295"/>
        <v>0</v>
      </c>
      <c r="AS533" s="161">
        <f t="shared" si="295"/>
        <v>0</v>
      </c>
      <c r="AT533" s="161">
        <f t="shared" si="295"/>
        <v>0</v>
      </c>
      <c r="AU533" s="161">
        <f t="shared" si="295"/>
        <v>100</v>
      </c>
      <c r="AV533" s="162">
        <f t="shared" si="295"/>
        <v>0</v>
      </c>
      <c r="AW533" s="165"/>
      <c r="AX533" s="245"/>
      <c r="AY533" s="246"/>
    </row>
    <row r="534" spans="1:51" ht="12.75" customHeight="1" x14ac:dyDescent="0.25">
      <c r="A534" s="171">
        <v>1481</v>
      </c>
      <c r="B534" s="241">
        <v>526</v>
      </c>
      <c r="C534" s="242" t="s">
        <v>1626</v>
      </c>
      <c r="D534" s="156">
        <f t="shared" si="302"/>
        <v>1868.6999999999998</v>
      </c>
      <c r="E534" s="161">
        <v>1646.6</v>
      </c>
      <c r="F534" s="161">
        <v>0</v>
      </c>
      <c r="G534" s="161">
        <v>0</v>
      </c>
      <c r="H534" s="161">
        <v>0</v>
      </c>
      <c r="I534" s="161">
        <v>0</v>
      </c>
      <c r="J534" s="161">
        <v>0</v>
      </c>
      <c r="K534" s="161">
        <v>222.1</v>
      </c>
      <c r="L534" s="243">
        <v>0</v>
      </c>
      <c r="M534" s="172">
        <f t="shared" si="303"/>
        <v>1868.6999999999998</v>
      </c>
      <c r="N534" s="161">
        <v>1646.6</v>
      </c>
      <c r="O534" s="161">
        <v>0</v>
      </c>
      <c r="P534" s="161">
        <v>0</v>
      </c>
      <c r="Q534" s="161">
        <v>0</v>
      </c>
      <c r="R534" s="161">
        <v>0</v>
      </c>
      <c r="S534" s="161">
        <v>0</v>
      </c>
      <c r="T534" s="161">
        <v>222.1</v>
      </c>
      <c r="U534" s="243">
        <v>0</v>
      </c>
      <c r="V534" s="172">
        <f t="shared" si="304"/>
        <v>1868.6999999999998</v>
      </c>
      <c r="W534" s="161">
        <v>1646.6</v>
      </c>
      <c r="X534" s="161">
        <v>0</v>
      </c>
      <c r="Y534" s="161">
        <v>0</v>
      </c>
      <c r="Z534" s="161">
        <v>0</v>
      </c>
      <c r="AA534" s="161">
        <v>0</v>
      </c>
      <c r="AB534" s="161">
        <v>0</v>
      </c>
      <c r="AC534" s="161">
        <v>222.1</v>
      </c>
      <c r="AD534" s="243">
        <v>0</v>
      </c>
      <c r="AE534" s="156">
        <f t="shared" si="294"/>
        <v>0</v>
      </c>
      <c r="AF534" s="161">
        <f t="shared" si="294"/>
        <v>0</v>
      </c>
      <c r="AG534" s="161">
        <f t="shared" si="294"/>
        <v>0</v>
      </c>
      <c r="AH534" s="161">
        <f t="shared" si="294"/>
        <v>0</v>
      </c>
      <c r="AI534" s="161">
        <f t="shared" si="294"/>
        <v>0</v>
      </c>
      <c r="AJ534" s="161">
        <f t="shared" si="294"/>
        <v>0</v>
      </c>
      <c r="AK534" s="161">
        <f t="shared" si="294"/>
        <v>0</v>
      </c>
      <c r="AL534" s="161">
        <f t="shared" si="294"/>
        <v>0</v>
      </c>
      <c r="AM534" s="162">
        <f t="shared" si="294"/>
        <v>0</v>
      </c>
      <c r="AN534" s="156">
        <f t="shared" si="295"/>
        <v>100</v>
      </c>
      <c r="AO534" s="161">
        <f t="shared" si="295"/>
        <v>100</v>
      </c>
      <c r="AP534" s="161">
        <f t="shared" si="295"/>
        <v>0</v>
      </c>
      <c r="AQ534" s="161">
        <f t="shared" si="295"/>
        <v>0</v>
      </c>
      <c r="AR534" s="161">
        <f t="shared" si="295"/>
        <v>0</v>
      </c>
      <c r="AS534" s="161">
        <f t="shared" si="295"/>
        <v>0</v>
      </c>
      <c r="AT534" s="161">
        <f t="shared" si="295"/>
        <v>0</v>
      </c>
      <c r="AU534" s="161">
        <f t="shared" si="295"/>
        <v>100</v>
      </c>
      <c r="AV534" s="162">
        <f t="shared" si="295"/>
        <v>0</v>
      </c>
      <c r="AW534" s="165"/>
      <c r="AX534" s="245"/>
      <c r="AY534" s="246"/>
    </row>
    <row r="535" spans="1:51" ht="12.75" customHeight="1" x14ac:dyDescent="0.25">
      <c r="A535" s="158"/>
      <c r="B535" s="241">
        <v>527</v>
      </c>
      <c r="C535" s="242"/>
      <c r="D535" s="160"/>
      <c r="E535" s="161"/>
      <c r="F535" s="161"/>
      <c r="G535" s="161"/>
      <c r="H535" s="161"/>
      <c r="I535" s="161"/>
      <c r="J535" s="161"/>
      <c r="K535" s="161"/>
      <c r="L535" s="243">
        <v>0</v>
      </c>
      <c r="M535" s="244"/>
      <c r="N535" s="161">
        <v>0</v>
      </c>
      <c r="O535" s="161"/>
      <c r="P535" s="161">
        <v>0</v>
      </c>
      <c r="Q535" s="161"/>
      <c r="R535" s="161"/>
      <c r="S535" s="161"/>
      <c r="T535" s="161"/>
      <c r="U535" s="243">
        <v>0</v>
      </c>
      <c r="V535" s="244"/>
      <c r="W535" s="161">
        <v>0</v>
      </c>
      <c r="X535" s="161"/>
      <c r="Y535" s="161">
        <v>0</v>
      </c>
      <c r="Z535" s="161"/>
      <c r="AA535" s="161"/>
      <c r="AB535" s="161"/>
      <c r="AC535" s="161"/>
      <c r="AD535" s="243"/>
      <c r="AE535" s="160"/>
      <c r="AF535" s="161"/>
      <c r="AG535" s="161"/>
      <c r="AH535" s="161"/>
      <c r="AI535" s="161"/>
      <c r="AJ535" s="161"/>
      <c r="AK535" s="161"/>
      <c r="AL535" s="161"/>
      <c r="AM535" s="162"/>
      <c r="AN535" s="160"/>
      <c r="AO535" s="161"/>
      <c r="AP535" s="161"/>
      <c r="AQ535" s="161"/>
      <c r="AR535" s="161"/>
      <c r="AS535" s="161"/>
      <c r="AT535" s="161"/>
      <c r="AU535" s="161"/>
      <c r="AV535" s="162"/>
      <c r="AW535" s="165"/>
      <c r="AX535" s="245"/>
      <c r="AY535" s="246"/>
    </row>
    <row r="536" spans="1:51" ht="15.75" customHeight="1" x14ac:dyDescent="0.25">
      <c r="A536" s="158"/>
      <c r="B536" s="241">
        <v>528</v>
      </c>
      <c r="C536" s="239" t="s">
        <v>1640</v>
      </c>
      <c r="D536" s="156">
        <f>D537+D538</f>
        <v>332851.40000000002</v>
      </c>
      <c r="E536" s="153">
        <f t="shared" ref="E536:L536" si="305">E537+E538</f>
        <v>276702.60000000003</v>
      </c>
      <c r="F536" s="153">
        <f t="shared" si="305"/>
        <v>4348</v>
      </c>
      <c r="G536" s="153">
        <f t="shared" si="305"/>
        <v>2998.3</v>
      </c>
      <c r="H536" s="153">
        <f t="shared" si="305"/>
        <v>7791.8</v>
      </c>
      <c r="I536" s="153">
        <f t="shared" si="305"/>
        <v>0</v>
      </c>
      <c r="J536" s="153">
        <f t="shared" si="305"/>
        <v>4580.8999999999996</v>
      </c>
      <c r="K536" s="153">
        <f t="shared" si="305"/>
        <v>34248.9</v>
      </c>
      <c r="L536" s="240">
        <f t="shared" si="305"/>
        <v>2180.9</v>
      </c>
      <c r="M536" s="172">
        <f>M537+M538</f>
        <v>336302.4</v>
      </c>
      <c r="N536" s="153">
        <f t="shared" ref="N536:U536" si="306">N537+N538</f>
        <v>277200.2</v>
      </c>
      <c r="O536" s="153">
        <f t="shared" si="306"/>
        <v>4348</v>
      </c>
      <c r="P536" s="153">
        <f t="shared" si="306"/>
        <v>2998.3</v>
      </c>
      <c r="Q536" s="153">
        <f t="shared" si="306"/>
        <v>7791.8</v>
      </c>
      <c r="R536" s="153">
        <f t="shared" si="306"/>
        <v>0</v>
      </c>
      <c r="S536" s="153">
        <f t="shared" si="306"/>
        <v>4580.8999999999996</v>
      </c>
      <c r="T536" s="153">
        <f t="shared" si="306"/>
        <v>34248.9</v>
      </c>
      <c r="U536" s="240">
        <f t="shared" si="306"/>
        <v>5134.3</v>
      </c>
      <c r="V536" s="172">
        <f>V537+V538</f>
        <v>317752.8162</v>
      </c>
      <c r="W536" s="153">
        <f t="shared" ref="W536:AD536" si="307">W537+W538</f>
        <v>263577.67790000001</v>
      </c>
      <c r="X536" s="153">
        <f t="shared" si="307"/>
        <v>4347.9937</v>
      </c>
      <c r="Y536" s="153">
        <f t="shared" si="307"/>
        <v>2834.9747000000002</v>
      </c>
      <c r="Z536" s="153">
        <f t="shared" si="307"/>
        <v>5969.7720000000008</v>
      </c>
      <c r="AA536" s="153">
        <f t="shared" si="307"/>
        <v>0</v>
      </c>
      <c r="AB536" s="153">
        <f t="shared" si="307"/>
        <v>4512.9507999999996</v>
      </c>
      <c r="AC536" s="153">
        <f t="shared" si="307"/>
        <v>33036.947100000005</v>
      </c>
      <c r="AD536" s="240">
        <f t="shared" si="307"/>
        <v>3472.5</v>
      </c>
      <c r="AE536" s="156">
        <f t="shared" ref="AE536:AM578" si="308">V536-M536</f>
        <v>-18549.583800000022</v>
      </c>
      <c r="AF536" s="153">
        <f t="shared" si="308"/>
        <v>-13622.522100000002</v>
      </c>
      <c r="AG536" s="153">
        <f t="shared" si="308"/>
        <v>-6.3000000000101863E-3</v>
      </c>
      <c r="AH536" s="153">
        <f t="shared" si="308"/>
        <v>-163.32529999999997</v>
      </c>
      <c r="AI536" s="153">
        <f t="shared" si="308"/>
        <v>-1822.0279999999993</v>
      </c>
      <c r="AJ536" s="153">
        <f t="shared" si="308"/>
        <v>0</v>
      </c>
      <c r="AK536" s="153">
        <f t="shared" si="308"/>
        <v>-67.949200000000019</v>
      </c>
      <c r="AL536" s="153">
        <f t="shared" si="308"/>
        <v>-1211.9528999999966</v>
      </c>
      <c r="AM536" s="154">
        <f t="shared" si="308"/>
        <v>-1661.8000000000002</v>
      </c>
      <c r="AN536" s="156">
        <f t="shared" ref="AN536:AV578" si="309">IF(M536=0,0,V536/M536*100)</f>
        <v>94.484254706478453</v>
      </c>
      <c r="AO536" s="153">
        <f t="shared" si="309"/>
        <v>95.085673783785154</v>
      </c>
      <c r="AP536" s="153">
        <f t="shared" si="309"/>
        <v>99.99985510579576</v>
      </c>
      <c r="AQ536" s="153">
        <f t="shared" si="309"/>
        <v>94.552736550712069</v>
      </c>
      <c r="AR536" s="153">
        <f t="shared" si="309"/>
        <v>76.616083575040435</v>
      </c>
      <c r="AS536" s="153">
        <f t="shared" si="309"/>
        <v>0</v>
      </c>
      <c r="AT536" s="153">
        <f t="shared" si="309"/>
        <v>98.516684494313338</v>
      </c>
      <c r="AU536" s="153">
        <f t="shared" si="309"/>
        <v>96.461337736394455</v>
      </c>
      <c r="AV536" s="154">
        <f t="shared" si="309"/>
        <v>67.633367742438111</v>
      </c>
      <c r="AW536" s="147"/>
      <c r="AX536" s="245"/>
      <c r="AY536" s="246"/>
    </row>
    <row r="537" spans="1:51" s="170" customFormat="1" ht="15.75" customHeight="1" x14ac:dyDescent="0.2">
      <c r="A537" s="158"/>
      <c r="B537" s="241">
        <v>529</v>
      </c>
      <c r="C537" s="239" t="s">
        <v>1287</v>
      </c>
      <c r="D537" s="156">
        <f>D539</f>
        <v>229903.6</v>
      </c>
      <c r="E537" s="153">
        <f t="shared" ref="E537:L537" si="310">E539</f>
        <v>192698.2</v>
      </c>
      <c r="F537" s="153">
        <f t="shared" si="310"/>
        <v>4348</v>
      </c>
      <c r="G537" s="153">
        <f t="shared" si="310"/>
        <v>2066</v>
      </c>
      <c r="H537" s="153">
        <f t="shared" si="310"/>
        <v>7602.7</v>
      </c>
      <c r="I537" s="153">
        <f t="shared" si="310"/>
        <v>0</v>
      </c>
      <c r="J537" s="153">
        <f t="shared" si="310"/>
        <v>0</v>
      </c>
      <c r="K537" s="153">
        <f t="shared" si="310"/>
        <v>21007.8</v>
      </c>
      <c r="L537" s="240">
        <f t="shared" si="310"/>
        <v>2180.9</v>
      </c>
      <c r="M537" s="172">
        <f>M539</f>
        <v>232857</v>
      </c>
      <c r="N537" s="153">
        <f t="shared" ref="N537:U537" si="311">N539</f>
        <v>192698.2</v>
      </c>
      <c r="O537" s="153">
        <f t="shared" si="311"/>
        <v>4348</v>
      </c>
      <c r="P537" s="153">
        <f t="shared" si="311"/>
        <v>2066</v>
      </c>
      <c r="Q537" s="153">
        <f t="shared" si="311"/>
        <v>7602.7</v>
      </c>
      <c r="R537" s="153">
        <f t="shared" si="311"/>
        <v>0</v>
      </c>
      <c r="S537" s="153">
        <f t="shared" si="311"/>
        <v>0</v>
      </c>
      <c r="T537" s="153">
        <f t="shared" si="311"/>
        <v>21007.8</v>
      </c>
      <c r="U537" s="240">
        <f t="shared" si="311"/>
        <v>5134.3</v>
      </c>
      <c r="V537" s="172">
        <f>V539</f>
        <v>219473.24609999999</v>
      </c>
      <c r="W537" s="153">
        <f t="shared" ref="W537:AD537" si="312">W539</f>
        <v>184082.94140000001</v>
      </c>
      <c r="X537" s="153">
        <f t="shared" si="312"/>
        <v>4347.9937</v>
      </c>
      <c r="Y537" s="153">
        <f t="shared" si="312"/>
        <v>1917.7768000000001</v>
      </c>
      <c r="Z537" s="153">
        <f t="shared" si="312"/>
        <v>5786.9161000000004</v>
      </c>
      <c r="AA537" s="153">
        <f t="shared" si="312"/>
        <v>0</v>
      </c>
      <c r="AB537" s="153">
        <f t="shared" si="312"/>
        <v>0</v>
      </c>
      <c r="AC537" s="153">
        <f t="shared" si="312"/>
        <v>19865.1181</v>
      </c>
      <c r="AD537" s="240">
        <f t="shared" si="312"/>
        <v>3472.5</v>
      </c>
      <c r="AE537" s="156">
        <f t="shared" si="308"/>
        <v>-13383.753900000011</v>
      </c>
      <c r="AF537" s="153">
        <f t="shared" si="308"/>
        <v>-8615.258600000001</v>
      </c>
      <c r="AG537" s="153">
        <f t="shared" si="308"/>
        <v>-6.3000000000101863E-3</v>
      </c>
      <c r="AH537" s="153">
        <f t="shared" si="308"/>
        <v>-148.22319999999991</v>
      </c>
      <c r="AI537" s="153">
        <f t="shared" si="308"/>
        <v>-1815.7838999999994</v>
      </c>
      <c r="AJ537" s="153">
        <f t="shared" si="308"/>
        <v>0</v>
      </c>
      <c r="AK537" s="153">
        <f t="shared" si="308"/>
        <v>0</v>
      </c>
      <c r="AL537" s="153">
        <f t="shared" si="308"/>
        <v>-1142.6818999999996</v>
      </c>
      <c r="AM537" s="154">
        <f t="shared" si="308"/>
        <v>-1661.8000000000002</v>
      </c>
      <c r="AN537" s="156">
        <f t="shared" si="309"/>
        <v>94.252372099614774</v>
      </c>
      <c r="AO537" s="153">
        <f t="shared" si="309"/>
        <v>95.529144226567766</v>
      </c>
      <c r="AP537" s="153">
        <f t="shared" si="309"/>
        <v>99.99985510579576</v>
      </c>
      <c r="AQ537" s="153">
        <f t="shared" si="309"/>
        <v>92.825595353339793</v>
      </c>
      <c r="AR537" s="153">
        <f t="shared" si="309"/>
        <v>76.116591474081588</v>
      </c>
      <c r="AS537" s="153">
        <f t="shared" si="309"/>
        <v>0</v>
      </c>
      <c r="AT537" s="153">
        <f t="shared" si="309"/>
        <v>0</v>
      </c>
      <c r="AU537" s="153">
        <f t="shared" si="309"/>
        <v>94.560677938670395</v>
      </c>
      <c r="AV537" s="154">
        <f t="shared" si="309"/>
        <v>67.633367742438111</v>
      </c>
      <c r="AW537" s="147"/>
      <c r="AX537" s="245"/>
      <c r="AY537" s="246"/>
    </row>
    <row r="538" spans="1:51" s="170" customFormat="1" ht="12.75" customHeight="1" x14ac:dyDescent="0.2">
      <c r="A538" s="158"/>
      <c r="B538" s="241">
        <v>530</v>
      </c>
      <c r="C538" s="239" t="s">
        <v>1288</v>
      </c>
      <c r="D538" s="156">
        <f>SUM(D540:D578)</f>
        <v>102947.80000000002</v>
      </c>
      <c r="E538" s="153">
        <f t="shared" ref="E538:L538" si="313">SUM(E540:E578)</f>
        <v>84004.400000000023</v>
      </c>
      <c r="F538" s="153">
        <f t="shared" si="313"/>
        <v>0</v>
      </c>
      <c r="G538" s="153">
        <f t="shared" si="313"/>
        <v>932.3</v>
      </c>
      <c r="H538" s="153">
        <f t="shared" si="313"/>
        <v>189.1</v>
      </c>
      <c r="I538" s="153">
        <f t="shared" si="313"/>
        <v>0</v>
      </c>
      <c r="J538" s="153">
        <f t="shared" si="313"/>
        <v>4580.8999999999996</v>
      </c>
      <c r="K538" s="153">
        <f t="shared" si="313"/>
        <v>13241.100000000002</v>
      </c>
      <c r="L538" s="240">
        <f t="shared" si="313"/>
        <v>0</v>
      </c>
      <c r="M538" s="172">
        <f>SUM(M540:M578)</f>
        <v>103445.40000000002</v>
      </c>
      <c r="N538" s="153">
        <f t="shared" ref="N538:U538" si="314">SUM(N540:N578)</f>
        <v>84502.000000000015</v>
      </c>
      <c r="O538" s="153">
        <f t="shared" si="314"/>
        <v>0</v>
      </c>
      <c r="P538" s="153">
        <f t="shared" si="314"/>
        <v>932.3</v>
      </c>
      <c r="Q538" s="153">
        <f t="shared" si="314"/>
        <v>189.1</v>
      </c>
      <c r="R538" s="153">
        <f t="shared" si="314"/>
        <v>0</v>
      </c>
      <c r="S538" s="153">
        <f t="shared" si="314"/>
        <v>4580.8999999999996</v>
      </c>
      <c r="T538" s="153">
        <f t="shared" si="314"/>
        <v>13241.100000000002</v>
      </c>
      <c r="U538" s="240">
        <f t="shared" si="314"/>
        <v>0</v>
      </c>
      <c r="V538" s="172">
        <f>SUM(V540:V578)</f>
        <v>98279.570099999997</v>
      </c>
      <c r="W538" s="153">
        <f t="shared" ref="W538:AD538" si="315">SUM(W540:W578)</f>
        <v>79494.736499999999</v>
      </c>
      <c r="X538" s="153">
        <f t="shared" si="315"/>
        <v>0</v>
      </c>
      <c r="Y538" s="153">
        <f t="shared" si="315"/>
        <v>917.1979</v>
      </c>
      <c r="Z538" s="153">
        <f t="shared" si="315"/>
        <v>182.85590000000002</v>
      </c>
      <c r="AA538" s="153">
        <f t="shared" si="315"/>
        <v>0</v>
      </c>
      <c r="AB538" s="153">
        <f t="shared" si="315"/>
        <v>4512.9507999999996</v>
      </c>
      <c r="AC538" s="153">
        <f t="shared" si="315"/>
        <v>13171.829000000003</v>
      </c>
      <c r="AD538" s="240">
        <f t="shared" si="315"/>
        <v>0</v>
      </c>
      <c r="AE538" s="156">
        <f t="shared" si="308"/>
        <v>-5165.8299000000261</v>
      </c>
      <c r="AF538" s="153">
        <f t="shared" si="308"/>
        <v>-5007.2635000000155</v>
      </c>
      <c r="AG538" s="153">
        <f t="shared" si="308"/>
        <v>0</v>
      </c>
      <c r="AH538" s="153">
        <f t="shared" si="308"/>
        <v>-15.10209999999995</v>
      </c>
      <c r="AI538" s="153">
        <f t="shared" si="308"/>
        <v>-6.2440999999999747</v>
      </c>
      <c r="AJ538" s="153">
        <f t="shared" si="308"/>
        <v>0</v>
      </c>
      <c r="AK538" s="153">
        <f t="shared" si="308"/>
        <v>-67.949200000000019</v>
      </c>
      <c r="AL538" s="153">
        <f t="shared" si="308"/>
        <v>-69.270999999998821</v>
      </c>
      <c r="AM538" s="154">
        <f t="shared" si="308"/>
        <v>0</v>
      </c>
      <c r="AN538" s="156">
        <f t="shared" si="309"/>
        <v>95.006225603071741</v>
      </c>
      <c r="AO538" s="153">
        <f t="shared" si="309"/>
        <v>94.074384629949577</v>
      </c>
      <c r="AP538" s="153">
        <f t="shared" si="309"/>
        <v>0</v>
      </c>
      <c r="AQ538" s="153">
        <f t="shared" si="309"/>
        <v>98.380124423468857</v>
      </c>
      <c r="AR538" s="153">
        <f t="shared" si="309"/>
        <v>96.697990481226881</v>
      </c>
      <c r="AS538" s="153">
        <f t="shared" si="309"/>
        <v>0</v>
      </c>
      <c r="AT538" s="153">
        <f t="shared" si="309"/>
        <v>98.516684494313338</v>
      </c>
      <c r="AU538" s="153">
        <f t="shared" si="309"/>
        <v>99.476848600191829</v>
      </c>
      <c r="AV538" s="154">
        <f t="shared" si="309"/>
        <v>0</v>
      </c>
      <c r="AW538" s="147"/>
      <c r="AX538" s="245"/>
      <c r="AY538" s="246"/>
    </row>
    <row r="539" spans="1:51" ht="12.75" customHeight="1" x14ac:dyDescent="0.25">
      <c r="A539" s="171">
        <v>1482</v>
      </c>
      <c r="B539" s="241">
        <v>531</v>
      </c>
      <c r="C539" s="242" t="s">
        <v>1313</v>
      </c>
      <c r="D539" s="156">
        <f t="shared" ref="D539:D578" si="316">SUM(E539:L539)</f>
        <v>229903.6</v>
      </c>
      <c r="E539" s="161">
        <v>192698.2</v>
      </c>
      <c r="F539" s="161">
        <v>4348</v>
      </c>
      <c r="G539" s="161">
        <v>2066</v>
      </c>
      <c r="H539" s="161">
        <v>7602.7</v>
      </c>
      <c r="I539" s="161">
        <v>0</v>
      </c>
      <c r="J539" s="161">
        <v>0</v>
      </c>
      <c r="K539" s="161">
        <v>21007.8</v>
      </c>
      <c r="L539" s="243">
        <v>2180.9</v>
      </c>
      <c r="M539" s="172">
        <f t="shared" ref="M539:M578" si="317">SUM(N539:U539)</f>
        <v>232857</v>
      </c>
      <c r="N539" s="161">
        <v>192698.2</v>
      </c>
      <c r="O539" s="161">
        <v>4348</v>
      </c>
      <c r="P539" s="161">
        <v>2066</v>
      </c>
      <c r="Q539" s="161">
        <v>7602.7</v>
      </c>
      <c r="R539" s="161">
        <v>0</v>
      </c>
      <c r="S539" s="161">
        <v>0</v>
      </c>
      <c r="T539" s="161">
        <v>21007.8</v>
      </c>
      <c r="U539" s="243">
        <v>5134.3</v>
      </c>
      <c r="V539" s="172">
        <f t="shared" ref="V539:V578" si="318">SUM(W539:AD539)</f>
        <v>219473.24609999999</v>
      </c>
      <c r="W539" s="161">
        <v>184082.94140000001</v>
      </c>
      <c r="X539" s="161">
        <v>4347.9937</v>
      </c>
      <c r="Y539" s="161">
        <v>1917.7768000000001</v>
      </c>
      <c r="Z539" s="161">
        <v>5786.9161000000004</v>
      </c>
      <c r="AA539" s="161">
        <v>0</v>
      </c>
      <c r="AB539" s="161">
        <v>0</v>
      </c>
      <c r="AC539" s="161">
        <v>19865.1181</v>
      </c>
      <c r="AD539" s="243">
        <f>3472.6-0.1</f>
        <v>3472.5</v>
      </c>
      <c r="AE539" s="156">
        <f t="shared" si="308"/>
        <v>-13383.753900000011</v>
      </c>
      <c r="AF539" s="161">
        <f t="shared" si="308"/>
        <v>-8615.258600000001</v>
      </c>
      <c r="AG539" s="161">
        <f t="shared" si="308"/>
        <v>-6.3000000000101863E-3</v>
      </c>
      <c r="AH539" s="161">
        <f t="shared" si="308"/>
        <v>-148.22319999999991</v>
      </c>
      <c r="AI539" s="161">
        <f t="shared" si="308"/>
        <v>-1815.7838999999994</v>
      </c>
      <c r="AJ539" s="161">
        <f t="shared" si="308"/>
        <v>0</v>
      </c>
      <c r="AK539" s="161">
        <f t="shared" si="308"/>
        <v>0</v>
      </c>
      <c r="AL539" s="161">
        <f t="shared" si="308"/>
        <v>-1142.6818999999996</v>
      </c>
      <c r="AM539" s="162">
        <f t="shared" si="308"/>
        <v>-1661.8000000000002</v>
      </c>
      <c r="AN539" s="156">
        <f t="shared" si="309"/>
        <v>94.252372099614774</v>
      </c>
      <c r="AO539" s="161">
        <f t="shared" si="309"/>
        <v>95.529144226567766</v>
      </c>
      <c r="AP539" s="161">
        <f t="shared" si="309"/>
        <v>99.99985510579576</v>
      </c>
      <c r="AQ539" s="161">
        <f t="shared" si="309"/>
        <v>92.825595353339793</v>
      </c>
      <c r="AR539" s="161">
        <f t="shared" si="309"/>
        <v>76.116591474081588</v>
      </c>
      <c r="AS539" s="161">
        <f t="shared" si="309"/>
        <v>0</v>
      </c>
      <c r="AT539" s="161">
        <f t="shared" si="309"/>
        <v>0</v>
      </c>
      <c r="AU539" s="161">
        <f t="shared" si="309"/>
        <v>94.560677938670395</v>
      </c>
      <c r="AV539" s="162">
        <f t="shared" si="309"/>
        <v>67.633367742438111</v>
      </c>
      <c r="AW539" s="165"/>
      <c r="AX539" s="245"/>
      <c r="AY539" s="246"/>
    </row>
    <row r="540" spans="1:51" ht="12.75" customHeight="1" x14ac:dyDescent="0.25">
      <c r="A540" s="171">
        <v>1483</v>
      </c>
      <c r="B540" s="241">
        <v>532</v>
      </c>
      <c r="C540" s="242" t="s">
        <v>1714</v>
      </c>
      <c r="D540" s="156">
        <f t="shared" si="316"/>
        <v>1650.1</v>
      </c>
      <c r="E540" s="161">
        <v>1395.6</v>
      </c>
      <c r="F540" s="161">
        <v>0</v>
      </c>
      <c r="G540" s="161">
        <v>0</v>
      </c>
      <c r="H540" s="161">
        <v>0</v>
      </c>
      <c r="I540" s="161">
        <v>0</v>
      </c>
      <c r="J540" s="161">
        <v>64.099999999999994</v>
      </c>
      <c r="K540" s="161">
        <v>190.4</v>
      </c>
      <c r="L540" s="243">
        <v>0</v>
      </c>
      <c r="M540" s="172">
        <f t="shared" si="317"/>
        <v>1650.1</v>
      </c>
      <c r="N540" s="161">
        <v>1395.6</v>
      </c>
      <c r="O540" s="161">
        <v>0</v>
      </c>
      <c r="P540" s="161">
        <v>0</v>
      </c>
      <c r="Q540" s="161">
        <v>0</v>
      </c>
      <c r="R540" s="161">
        <v>0</v>
      </c>
      <c r="S540" s="161">
        <v>64.099999999999994</v>
      </c>
      <c r="T540" s="161">
        <v>190.4</v>
      </c>
      <c r="U540" s="243">
        <v>0</v>
      </c>
      <c r="V540" s="172">
        <f t="shared" si="318"/>
        <v>1646.7999</v>
      </c>
      <c r="W540" s="161">
        <v>1392.3028999999999</v>
      </c>
      <c r="X540" s="161">
        <v>0</v>
      </c>
      <c r="Y540" s="161">
        <v>0</v>
      </c>
      <c r="Z540" s="161">
        <v>0</v>
      </c>
      <c r="AA540" s="161">
        <v>0</v>
      </c>
      <c r="AB540" s="161">
        <v>64.096999999999994</v>
      </c>
      <c r="AC540" s="161">
        <v>190.4</v>
      </c>
      <c r="AD540" s="243">
        <v>0</v>
      </c>
      <c r="AE540" s="156">
        <f t="shared" si="308"/>
        <v>-3.3000999999999294</v>
      </c>
      <c r="AF540" s="161">
        <f t="shared" si="308"/>
        <v>-3.2971000000000004</v>
      </c>
      <c r="AG540" s="161">
        <f t="shared" si="308"/>
        <v>0</v>
      </c>
      <c r="AH540" s="161">
        <f t="shared" si="308"/>
        <v>0</v>
      </c>
      <c r="AI540" s="161">
        <f t="shared" si="308"/>
        <v>0</v>
      </c>
      <c r="AJ540" s="161">
        <f t="shared" si="308"/>
        <v>0</v>
      </c>
      <c r="AK540" s="161">
        <f t="shared" si="308"/>
        <v>-3.0000000000001137E-3</v>
      </c>
      <c r="AL540" s="161">
        <f t="shared" si="308"/>
        <v>0</v>
      </c>
      <c r="AM540" s="162">
        <f t="shared" si="308"/>
        <v>0</v>
      </c>
      <c r="AN540" s="156">
        <f t="shared" si="309"/>
        <v>99.800006060238772</v>
      </c>
      <c r="AO540" s="161">
        <f t="shared" si="309"/>
        <v>99.763750358268837</v>
      </c>
      <c r="AP540" s="161">
        <f t="shared" si="309"/>
        <v>0</v>
      </c>
      <c r="AQ540" s="161">
        <f t="shared" si="309"/>
        <v>0</v>
      </c>
      <c r="AR540" s="161">
        <f t="shared" si="309"/>
        <v>0</v>
      </c>
      <c r="AS540" s="161">
        <f t="shared" si="309"/>
        <v>0</v>
      </c>
      <c r="AT540" s="161">
        <f t="shared" si="309"/>
        <v>99.995319812792516</v>
      </c>
      <c r="AU540" s="161">
        <f t="shared" si="309"/>
        <v>100</v>
      </c>
      <c r="AV540" s="162">
        <f t="shared" si="309"/>
        <v>0</v>
      </c>
      <c r="AW540" s="165"/>
      <c r="AX540" s="245"/>
      <c r="AY540" s="246"/>
    </row>
    <row r="541" spans="1:51" ht="12.75" customHeight="1" x14ac:dyDescent="0.25">
      <c r="A541" s="171">
        <v>1484</v>
      </c>
      <c r="B541" s="241">
        <v>533</v>
      </c>
      <c r="C541" s="242" t="s">
        <v>1715</v>
      </c>
      <c r="D541" s="156">
        <f t="shared" si="316"/>
        <v>2359.1</v>
      </c>
      <c r="E541" s="161">
        <v>1827.7</v>
      </c>
      <c r="F541" s="161">
        <v>0</v>
      </c>
      <c r="G541" s="161">
        <v>0</v>
      </c>
      <c r="H541" s="161">
        <v>0</v>
      </c>
      <c r="I541" s="161">
        <v>0</v>
      </c>
      <c r="J541" s="161">
        <v>212</v>
      </c>
      <c r="K541" s="161">
        <v>319.39999999999998</v>
      </c>
      <c r="L541" s="243">
        <v>0</v>
      </c>
      <c r="M541" s="172">
        <f t="shared" si="317"/>
        <v>2359.1</v>
      </c>
      <c r="N541" s="161">
        <v>1827.7</v>
      </c>
      <c r="O541" s="161">
        <v>0</v>
      </c>
      <c r="P541" s="161">
        <v>0</v>
      </c>
      <c r="Q541" s="161">
        <v>0</v>
      </c>
      <c r="R541" s="161">
        <v>0</v>
      </c>
      <c r="S541" s="161">
        <v>212</v>
      </c>
      <c r="T541" s="161">
        <v>319.39999999999998</v>
      </c>
      <c r="U541" s="243">
        <v>0</v>
      </c>
      <c r="V541" s="172">
        <f t="shared" si="318"/>
        <v>2220.4854999999998</v>
      </c>
      <c r="W541" s="161">
        <v>1689.0854999999999</v>
      </c>
      <c r="X541" s="161">
        <v>0</v>
      </c>
      <c r="Y541" s="161">
        <v>0</v>
      </c>
      <c r="Z541" s="161">
        <v>0</v>
      </c>
      <c r="AA541" s="161">
        <v>0</v>
      </c>
      <c r="AB541" s="161">
        <v>212</v>
      </c>
      <c r="AC541" s="161">
        <v>319.39999999999998</v>
      </c>
      <c r="AD541" s="243">
        <v>0</v>
      </c>
      <c r="AE541" s="156">
        <f t="shared" si="308"/>
        <v>-138.61450000000013</v>
      </c>
      <c r="AF541" s="161">
        <f t="shared" si="308"/>
        <v>-138.61450000000013</v>
      </c>
      <c r="AG541" s="161">
        <f t="shared" si="308"/>
        <v>0</v>
      </c>
      <c r="AH541" s="161">
        <f t="shared" si="308"/>
        <v>0</v>
      </c>
      <c r="AI541" s="161">
        <f t="shared" si="308"/>
        <v>0</v>
      </c>
      <c r="AJ541" s="161">
        <f t="shared" si="308"/>
        <v>0</v>
      </c>
      <c r="AK541" s="161">
        <f t="shared" si="308"/>
        <v>0</v>
      </c>
      <c r="AL541" s="161">
        <f t="shared" si="308"/>
        <v>0</v>
      </c>
      <c r="AM541" s="162">
        <f t="shared" si="308"/>
        <v>0</v>
      </c>
      <c r="AN541" s="156">
        <f t="shared" si="309"/>
        <v>94.124263490314092</v>
      </c>
      <c r="AO541" s="161">
        <f t="shared" si="309"/>
        <v>92.415905236089074</v>
      </c>
      <c r="AP541" s="161">
        <f t="shared" si="309"/>
        <v>0</v>
      </c>
      <c r="AQ541" s="161">
        <f t="shared" si="309"/>
        <v>0</v>
      </c>
      <c r="AR541" s="161">
        <f t="shared" si="309"/>
        <v>0</v>
      </c>
      <c r="AS541" s="161">
        <f t="shared" si="309"/>
        <v>0</v>
      </c>
      <c r="AT541" s="161">
        <f t="shared" si="309"/>
        <v>100</v>
      </c>
      <c r="AU541" s="161">
        <f t="shared" si="309"/>
        <v>100</v>
      </c>
      <c r="AV541" s="162">
        <f t="shared" si="309"/>
        <v>0</v>
      </c>
      <c r="AW541" s="165"/>
      <c r="AX541" s="245"/>
      <c r="AY541" s="246"/>
    </row>
    <row r="542" spans="1:51" ht="12.75" customHeight="1" x14ac:dyDescent="0.25">
      <c r="A542" s="171">
        <v>1485</v>
      </c>
      <c r="B542" s="241">
        <v>534</v>
      </c>
      <c r="C542" s="242" t="s">
        <v>1716</v>
      </c>
      <c r="D542" s="156">
        <f t="shared" si="316"/>
        <v>2227.1999999999998</v>
      </c>
      <c r="E542" s="161">
        <v>1853</v>
      </c>
      <c r="F542" s="161">
        <v>0</v>
      </c>
      <c r="G542" s="161">
        <v>0</v>
      </c>
      <c r="H542" s="161">
        <v>0</v>
      </c>
      <c r="I542" s="161">
        <v>0</v>
      </c>
      <c r="J542" s="161">
        <v>70.8</v>
      </c>
      <c r="K542" s="161">
        <v>303.39999999999998</v>
      </c>
      <c r="L542" s="243">
        <v>0</v>
      </c>
      <c r="M542" s="172">
        <f t="shared" si="317"/>
        <v>2227.1999999999998</v>
      </c>
      <c r="N542" s="161">
        <v>1853</v>
      </c>
      <c r="O542" s="161">
        <v>0</v>
      </c>
      <c r="P542" s="161">
        <v>0</v>
      </c>
      <c r="Q542" s="161">
        <v>0</v>
      </c>
      <c r="R542" s="161">
        <v>0</v>
      </c>
      <c r="S542" s="161">
        <v>70.8</v>
      </c>
      <c r="T542" s="161">
        <v>303.39999999999998</v>
      </c>
      <c r="U542" s="243">
        <v>0</v>
      </c>
      <c r="V542" s="172">
        <f t="shared" si="318"/>
        <v>2223.3818999999999</v>
      </c>
      <c r="W542" s="161">
        <v>1853</v>
      </c>
      <c r="X542" s="161">
        <v>0</v>
      </c>
      <c r="Y542" s="161">
        <v>0</v>
      </c>
      <c r="Z542" s="161">
        <v>0</v>
      </c>
      <c r="AA542" s="161">
        <v>0</v>
      </c>
      <c r="AB542" s="161">
        <v>70.8</v>
      </c>
      <c r="AC542" s="161">
        <v>299.58190000000002</v>
      </c>
      <c r="AD542" s="243">
        <v>0</v>
      </c>
      <c r="AE542" s="156">
        <f t="shared" si="308"/>
        <v>-3.8180999999999585</v>
      </c>
      <c r="AF542" s="161">
        <f t="shared" si="308"/>
        <v>0</v>
      </c>
      <c r="AG542" s="161">
        <f t="shared" si="308"/>
        <v>0</v>
      </c>
      <c r="AH542" s="161">
        <f t="shared" si="308"/>
        <v>0</v>
      </c>
      <c r="AI542" s="161">
        <f t="shared" si="308"/>
        <v>0</v>
      </c>
      <c r="AJ542" s="161">
        <f t="shared" si="308"/>
        <v>0</v>
      </c>
      <c r="AK542" s="161">
        <f t="shared" si="308"/>
        <v>0</v>
      </c>
      <c r="AL542" s="161">
        <f t="shared" si="308"/>
        <v>-3.8180999999999585</v>
      </c>
      <c r="AM542" s="162">
        <f t="shared" si="308"/>
        <v>0</v>
      </c>
      <c r="AN542" s="156">
        <f t="shared" si="309"/>
        <v>99.828569504310352</v>
      </c>
      <c r="AO542" s="161">
        <f t="shared" si="309"/>
        <v>100</v>
      </c>
      <c r="AP542" s="161">
        <f t="shared" si="309"/>
        <v>0</v>
      </c>
      <c r="AQ542" s="161">
        <f t="shared" si="309"/>
        <v>0</v>
      </c>
      <c r="AR542" s="161">
        <f t="shared" si="309"/>
        <v>0</v>
      </c>
      <c r="AS542" s="161">
        <f t="shared" si="309"/>
        <v>0</v>
      </c>
      <c r="AT542" s="161">
        <f t="shared" si="309"/>
        <v>100</v>
      </c>
      <c r="AU542" s="161">
        <f t="shared" si="309"/>
        <v>98.741562294001326</v>
      </c>
      <c r="AV542" s="162">
        <f t="shared" si="309"/>
        <v>0</v>
      </c>
      <c r="AW542" s="165"/>
      <c r="AX542" s="245"/>
      <c r="AY542" s="246"/>
    </row>
    <row r="543" spans="1:51" ht="12.75" customHeight="1" x14ac:dyDescent="0.25">
      <c r="A543" s="171">
        <v>1486</v>
      </c>
      <c r="B543" s="241">
        <v>535</v>
      </c>
      <c r="C543" s="242" t="s">
        <v>1717</v>
      </c>
      <c r="D543" s="156">
        <f t="shared" si="316"/>
        <v>2669.6</v>
      </c>
      <c r="E543" s="161">
        <v>2263.4</v>
      </c>
      <c r="F543" s="161">
        <v>0</v>
      </c>
      <c r="G543" s="161">
        <v>0</v>
      </c>
      <c r="H543" s="161">
        <v>0</v>
      </c>
      <c r="I543" s="161">
        <v>0</v>
      </c>
      <c r="J543" s="161">
        <v>112</v>
      </c>
      <c r="K543" s="161">
        <v>294.2</v>
      </c>
      <c r="L543" s="243">
        <v>0</v>
      </c>
      <c r="M543" s="172">
        <f t="shared" si="317"/>
        <v>2669.6</v>
      </c>
      <c r="N543" s="161">
        <v>2263.4</v>
      </c>
      <c r="O543" s="161">
        <v>0</v>
      </c>
      <c r="P543" s="161">
        <v>0</v>
      </c>
      <c r="Q543" s="161">
        <v>0</v>
      </c>
      <c r="R543" s="161">
        <v>0</v>
      </c>
      <c r="S543" s="161">
        <v>112</v>
      </c>
      <c r="T543" s="161">
        <v>294.2</v>
      </c>
      <c r="U543" s="243">
        <v>0</v>
      </c>
      <c r="V543" s="172">
        <f t="shared" si="318"/>
        <v>2669.2991000000002</v>
      </c>
      <c r="W543" s="161">
        <v>2263.4</v>
      </c>
      <c r="X543" s="161">
        <v>0</v>
      </c>
      <c r="Y543" s="161">
        <v>0</v>
      </c>
      <c r="Z543" s="161">
        <v>0</v>
      </c>
      <c r="AA543" s="161">
        <v>0</v>
      </c>
      <c r="AB543" s="161">
        <v>111.8544</v>
      </c>
      <c r="AC543" s="161">
        <v>294.04469999999998</v>
      </c>
      <c r="AD543" s="243">
        <v>0</v>
      </c>
      <c r="AE543" s="156">
        <f t="shared" si="308"/>
        <v>-0.30089999999972861</v>
      </c>
      <c r="AF543" s="161">
        <f t="shared" si="308"/>
        <v>0</v>
      </c>
      <c r="AG543" s="161">
        <f t="shared" si="308"/>
        <v>0</v>
      </c>
      <c r="AH543" s="161">
        <f t="shared" si="308"/>
        <v>0</v>
      </c>
      <c r="AI543" s="161">
        <f t="shared" si="308"/>
        <v>0</v>
      </c>
      <c r="AJ543" s="161">
        <f t="shared" si="308"/>
        <v>0</v>
      </c>
      <c r="AK543" s="161">
        <f t="shared" si="308"/>
        <v>-0.14560000000000173</v>
      </c>
      <c r="AL543" s="161">
        <f t="shared" si="308"/>
        <v>-0.1553000000000111</v>
      </c>
      <c r="AM543" s="162">
        <f t="shared" si="308"/>
        <v>0</v>
      </c>
      <c r="AN543" s="156">
        <f t="shared" si="309"/>
        <v>99.988728648486685</v>
      </c>
      <c r="AO543" s="161">
        <f t="shared" si="309"/>
        <v>100</v>
      </c>
      <c r="AP543" s="161">
        <f t="shared" si="309"/>
        <v>0</v>
      </c>
      <c r="AQ543" s="161">
        <f t="shared" si="309"/>
        <v>0</v>
      </c>
      <c r="AR543" s="161">
        <f t="shared" si="309"/>
        <v>0</v>
      </c>
      <c r="AS543" s="161">
        <f t="shared" si="309"/>
        <v>0</v>
      </c>
      <c r="AT543" s="161">
        <f t="shared" si="309"/>
        <v>99.87</v>
      </c>
      <c r="AU543" s="161">
        <f t="shared" si="309"/>
        <v>99.947212780421481</v>
      </c>
      <c r="AV543" s="162">
        <f t="shared" si="309"/>
        <v>0</v>
      </c>
      <c r="AW543" s="165"/>
      <c r="AX543" s="245"/>
      <c r="AY543" s="246"/>
    </row>
    <row r="544" spans="1:51" ht="12.75" customHeight="1" x14ac:dyDescent="0.25">
      <c r="A544" s="171">
        <v>1487</v>
      </c>
      <c r="B544" s="241">
        <v>536</v>
      </c>
      <c r="C544" s="242" t="s">
        <v>1718</v>
      </c>
      <c r="D544" s="156">
        <f t="shared" si="316"/>
        <v>2831.6</v>
      </c>
      <c r="E544" s="161">
        <v>2261.6</v>
      </c>
      <c r="F544" s="161">
        <v>0</v>
      </c>
      <c r="G544" s="161">
        <v>0</v>
      </c>
      <c r="H544" s="161">
        <v>0</v>
      </c>
      <c r="I544" s="161">
        <v>0</v>
      </c>
      <c r="J544" s="161">
        <v>150</v>
      </c>
      <c r="K544" s="161">
        <v>420</v>
      </c>
      <c r="L544" s="243">
        <v>0</v>
      </c>
      <c r="M544" s="172">
        <f t="shared" si="317"/>
        <v>2831.6</v>
      </c>
      <c r="N544" s="161">
        <v>2261.6</v>
      </c>
      <c r="O544" s="161">
        <v>0</v>
      </c>
      <c r="P544" s="161">
        <v>0</v>
      </c>
      <c r="Q544" s="161">
        <v>0</v>
      </c>
      <c r="R544" s="161">
        <v>0</v>
      </c>
      <c r="S544" s="161">
        <v>150</v>
      </c>
      <c r="T544" s="161">
        <v>420</v>
      </c>
      <c r="U544" s="243">
        <v>0</v>
      </c>
      <c r="V544" s="172">
        <f t="shared" si="318"/>
        <v>2810.0559000000003</v>
      </c>
      <c r="W544" s="161">
        <v>2241.8566000000001</v>
      </c>
      <c r="X544" s="161">
        <v>0</v>
      </c>
      <c r="Y544" s="161">
        <v>0</v>
      </c>
      <c r="Z544" s="161">
        <v>0</v>
      </c>
      <c r="AA544" s="161">
        <v>0</v>
      </c>
      <c r="AB544" s="161">
        <v>150</v>
      </c>
      <c r="AC544" s="161">
        <v>418.19929999999999</v>
      </c>
      <c r="AD544" s="243">
        <v>0</v>
      </c>
      <c r="AE544" s="156">
        <f t="shared" si="308"/>
        <v>-21.544099999999617</v>
      </c>
      <c r="AF544" s="161">
        <f t="shared" si="308"/>
        <v>-19.743399999999838</v>
      </c>
      <c r="AG544" s="161">
        <f t="shared" si="308"/>
        <v>0</v>
      </c>
      <c r="AH544" s="161">
        <f t="shared" si="308"/>
        <v>0</v>
      </c>
      <c r="AI544" s="161">
        <f t="shared" si="308"/>
        <v>0</v>
      </c>
      <c r="AJ544" s="161">
        <f t="shared" si="308"/>
        <v>0</v>
      </c>
      <c r="AK544" s="161">
        <f t="shared" si="308"/>
        <v>0</v>
      </c>
      <c r="AL544" s="161">
        <f t="shared" si="308"/>
        <v>-1.8007000000000062</v>
      </c>
      <c r="AM544" s="162">
        <f t="shared" si="308"/>
        <v>0</v>
      </c>
      <c r="AN544" s="156">
        <f t="shared" si="309"/>
        <v>99.239154541601934</v>
      </c>
      <c r="AO544" s="161">
        <f t="shared" si="309"/>
        <v>99.127016271666079</v>
      </c>
      <c r="AP544" s="161">
        <f t="shared" si="309"/>
        <v>0</v>
      </c>
      <c r="AQ544" s="161">
        <f t="shared" si="309"/>
        <v>0</v>
      </c>
      <c r="AR544" s="161">
        <f t="shared" si="309"/>
        <v>0</v>
      </c>
      <c r="AS544" s="161">
        <f t="shared" si="309"/>
        <v>0</v>
      </c>
      <c r="AT544" s="161">
        <f t="shared" si="309"/>
        <v>100</v>
      </c>
      <c r="AU544" s="161">
        <f t="shared" si="309"/>
        <v>99.571261904761897</v>
      </c>
      <c r="AV544" s="162">
        <f t="shared" si="309"/>
        <v>0</v>
      </c>
      <c r="AW544" s="165"/>
      <c r="AX544" s="245"/>
      <c r="AY544" s="246"/>
    </row>
    <row r="545" spans="1:51" ht="12.75" customHeight="1" x14ac:dyDescent="0.25">
      <c r="A545" s="171">
        <v>1488</v>
      </c>
      <c r="B545" s="241">
        <v>537</v>
      </c>
      <c r="C545" s="242" t="s">
        <v>1719</v>
      </c>
      <c r="D545" s="156">
        <f t="shared" si="316"/>
        <v>2794.4</v>
      </c>
      <c r="E545" s="161">
        <v>2302.5</v>
      </c>
      <c r="F545" s="161">
        <v>0</v>
      </c>
      <c r="G545" s="161">
        <v>0</v>
      </c>
      <c r="H545" s="161">
        <v>0</v>
      </c>
      <c r="I545" s="161">
        <v>0</v>
      </c>
      <c r="J545" s="161">
        <v>80</v>
      </c>
      <c r="K545" s="161">
        <v>411.9</v>
      </c>
      <c r="L545" s="243">
        <v>0</v>
      </c>
      <c r="M545" s="172">
        <f t="shared" si="317"/>
        <v>2794.4</v>
      </c>
      <c r="N545" s="161">
        <v>2302.5</v>
      </c>
      <c r="O545" s="161">
        <v>0</v>
      </c>
      <c r="P545" s="161">
        <v>0</v>
      </c>
      <c r="Q545" s="161">
        <v>0</v>
      </c>
      <c r="R545" s="161">
        <v>0</v>
      </c>
      <c r="S545" s="161">
        <v>80</v>
      </c>
      <c r="T545" s="161">
        <v>411.9</v>
      </c>
      <c r="U545" s="243">
        <v>0</v>
      </c>
      <c r="V545" s="172">
        <f t="shared" si="318"/>
        <v>2391.0129999999999</v>
      </c>
      <c r="W545" s="161">
        <v>1917.9233999999999</v>
      </c>
      <c r="X545" s="161">
        <v>0</v>
      </c>
      <c r="Y545" s="161">
        <v>0</v>
      </c>
      <c r="Z545" s="161">
        <v>0</v>
      </c>
      <c r="AA545" s="161">
        <v>0</v>
      </c>
      <c r="AB545" s="161">
        <v>67.386600000000001</v>
      </c>
      <c r="AC545" s="161">
        <v>405.70299999999997</v>
      </c>
      <c r="AD545" s="243">
        <v>0</v>
      </c>
      <c r="AE545" s="156">
        <f t="shared" si="308"/>
        <v>-403.38700000000017</v>
      </c>
      <c r="AF545" s="161">
        <f t="shared" si="308"/>
        <v>-384.5766000000001</v>
      </c>
      <c r="AG545" s="161">
        <f t="shared" si="308"/>
        <v>0</v>
      </c>
      <c r="AH545" s="161">
        <f t="shared" si="308"/>
        <v>0</v>
      </c>
      <c r="AI545" s="161">
        <f t="shared" si="308"/>
        <v>0</v>
      </c>
      <c r="AJ545" s="161">
        <f t="shared" si="308"/>
        <v>0</v>
      </c>
      <c r="AK545" s="161">
        <f t="shared" si="308"/>
        <v>-12.613399999999999</v>
      </c>
      <c r="AL545" s="161">
        <f t="shared" si="308"/>
        <v>-6.1970000000000027</v>
      </c>
      <c r="AM545" s="162">
        <f t="shared" si="308"/>
        <v>0</v>
      </c>
      <c r="AN545" s="156">
        <f t="shared" si="309"/>
        <v>85.564450329229885</v>
      </c>
      <c r="AO545" s="161">
        <f t="shared" si="309"/>
        <v>83.297433224755707</v>
      </c>
      <c r="AP545" s="161">
        <f t="shared" si="309"/>
        <v>0</v>
      </c>
      <c r="AQ545" s="161">
        <f t="shared" si="309"/>
        <v>0</v>
      </c>
      <c r="AR545" s="161">
        <f t="shared" si="309"/>
        <v>0</v>
      </c>
      <c r="AS545" s="161">
        <f t="shared" si="309"/>
        <v>0</v>
      </c>
      <c r="AT545" s="161">
        <f t="shared" si="309"/>
        <v>84.233249999999998</v>
      </c>
      <c r="AU545" s="161">
        <f t="shared" si="309"/>
        <v>98.495508618596745</v>
      </c>
      <c r="AV545" s="162">
        <f t="shared" si="309"/>
        <v>0</v>
      </c>
      <c r="AW545" s="165"/>
      <c r="AX545" s="245"/>
      <c r="AY545" s="246"/>
    </row>
    <row r="546" spans="1:51" ht="12.75" customHeight="1" x14ac:dyDescent="0.25">
      <c r="A546" s="171">
        <v>1490</v>
      </c>
      <c r="B546" s="241">
        <v>538</v>
      </c>
      <c r="C546" s="242" t="s">
        <v>1720</v>
      </c>
      <c r="D546" s="156">
        <f t="shared" si="316"/>
        <v>1884.5</v>
      </c>
      <c r="E546" s="161">
        <v>1490.8</v>
      </c>
      <c r="F546" s="161">
        <v>0</v>
      </c>
      <c r="G546" s="161">
        <v>0</v>
      </c>
      <c r="H546" s="161">
        <v>0</v>
      </c>
      <c r="I546" s="161">
        <v>0</v>
      </c>
      <c r="J546" s="161">
        <v>112</v>
      </c>
      <c r="K546" s="161">
        <v>281.7</v>
      </c>
      <c r="L546" s="243">
        <v>0</v>
      </c>
      <c r="M546" s="172">
        <f t="shared" si="317"/>
        <v>1884.5</v>
      </c>
      <c r="N546" s="161">
        <v>1490.8</v>
      </c>
      <c r="O546" s="161">
        <v>0</v>
      </c>
      <c r="P546" s="161">
        <v>0</v>
      </c>
      <c r="Q546" s="161">
        <v>0</v>
      </c>
      <c r="R546" s="161">
        <v>0</v>
      </c>
      <c r="S546" s="161">
        <v>112</v>
      </c>
      <c r="T546" s="161">
        <v>281.7</v>
      </c>
      <c r="U546" s="243">
        <v>0</v>
      </c>
      <c r="V546" s="172">
        <f t="shared" si="318"/>
        <v>1605.6985</v>
      </c>
      <c r="W546" s="161">
        <v>1219.8481999999999</v>
      </c>
      <c r="X546" s="161">
        <v>0</v>
      </c>
      <c r="Y546" s="161">
        <v>0</v>
      </c>
      <c r="Z546" s="161">
        <v>0</v>
      </c>
      <c r="AA546" s="161">
        <v>0</v>
      </c>
      <c r="AB546" s="161">
        <v>104.1503</v>
      </c>
      <c r="AC546" s="161">
        <v>281.7</v>
      </c>
      <c r="AD546" s="243">
        <v>0</v>
      </c>
      <c r="AE546" s="156">
        <f t="shared" si="308"/>
        <v>-278.80150000000003</v>
      </c>
      <c r="AF546" s="161">
        <f t="shared" si="308"/>
        <v>-270.95180000000005</v>
      </c>
      <c r="AG546" s="161">
        <f t="shared" si="308"/>
        <v>0</v>
      </c>
      <c r="AH546" s="161">
        <f t="shared" si="308"/>
        <v>0</v>
      </c>
      <c r="AI546" s="161">
        <f t="shared" si="308"/>
        <v>0</v>
      </c>
      <c r="AJ546" s="161">
        <f t="shared" si="308"/>
        <v>0</v>
      </c>
      <c r="AK546" s="161">
        <f t="shared" si="308"/>
        <v>-7.8496999999999986</v>
      </c>
      <c r="AL546" s="161">
        <f t="shared" si="308"/>
        <v>0</v>
      </c>
      <c r="AM546" s="162">
        <f t="shared" si="308"/>
        <v>0</v>
      </c>
      <c r="AN546" s="156">
        <f t="shared" si="309"/>
        <v>85.205545237463525</v>
      </c>
      <c r="AO546" s="161">
        <f t="shared" si="309"/>
        <v>81.825073785886772</v>
      </c>
      <c r="AP546" s="161">
        <f t="shared" si="309"/>
        <v>0</v>
      </c>
      <c r="AQ546" s="161">
        <f t="shared" si="309"/>
        <v>0</v>
      </c>
      <c r="AR546" s="161">
        <f t="shared" si="309"/>
        <v>0</v>
      </c>
      <c r="AS546" s="161">
        <f t="shared" si="309"/>
        <v>0</v>
      </c>
      <c r="AT546" s="161">
        <f t="shared" si="309"/>
        <v>92.99133928571429</v>
      </c>
      <c r="AU546" s="161">
        <f t="shared" si="309"/>
        <v>100</v>
      </c>
      <c r="AV546" s="162">
        <f t="shared" si="309"/>
        <v>0</v>
      </c>
      <c r="AW546" s="165"/>
      <c r="AX546" s="245"/>
      <c r="AY546" s="246"/>
    </row>
    <row r="547" spans="1:51" ht="12.75" customHeight="1" x14ac:dyDescent="0.25">
      <c r="A547" s="171">
        <v>1489</v>
      </c>
      <c r="B547" s="241">
        <v>539</v>
      </c>
      <c r="C547" s="242" t="s">
        <v>1721</v>
      </c>
      <c r="D547" s="156">
        <f t="shared" si="316"/>
        <v>1191.1000000000001</v>
      </c>
      <c r="E547" s="161">
        <v>888.2</v>
      </c>
      <c r="F547" s="161">
        <v>0</v>
      </c>
      <c r="G547" s="161">
        <v>0</v>
      </c>
      <c r="H547" s="161">
        <v>0</v>
      </c>
      <c r="I547" s="161">
        <v>0</v>
      </c>
      <c r="J547" s="161">
        <v>112</v>
      </c>
      <c r="K547" s="161">
        <v>190.9</v>
      </c>
      <c r="L547" s="243">
        <v>0</v>
      </c>
      <c r="M547" s="172">
        <f t="shared" si="317"/>
        <v>1191.1000000000001</v>
      </c>
      <c r="N547" s="161">
        <v>888.2</v>
      </c>
      <c r="O547" s="161">
        <v>0</v>
      </c>
      <c r="P547" s="161">
        <v>0</v>
      </c>
      <c r="Q547" s="161">
        <v>0</v>
      </c>
      <c r="R547" s="161">
        <v>0</v>
      </c>
      <c r="S547" s="161">
        <v>112</v>
      </c>
      <c r="T547" s="161">
        <v>190.9</v>
      </c>
      <c r="U547" s="243">
        <v>0</v>
      </c>
      <c r="V547" s="172">
        <f t="shared" si="318"/>
        <v>1165.9874</v>
      </c>
      <c r="W547" s="161">
        <v>863.0874</v>
      </c>
      <c r="X547" s="161">
        <v>0</v>
      </c>
      <c r="Y547" s="161">
        <v>0</v>
      </c>
      <c r="Z547" s="161">
        <v>0</v>
      </c>
      <c r="AA547" s="161">
        <v>0</v>
      </c>
      <c r="AB547" s="161">
        <v>112</v>
      </c>
      <c r="AC547" s="161">
        <v>190.9</v>
      </c>
      <c r="AD547" s="243">
        <v>0</v>
      </c>
      <c r="AE547" s="156">
        <f t="shared" si="308"/>
        <v>-25.112600000000157</v>
      </c>
      <c r="AF547" s="161">
        <f t="shared" si="308"/>
        <v>-25.112600000000043</v>
      </c>
      <c r="AG547" s="161">
        <f t="shared" si="308"/>
        <v>0</v>
      </c>
      <c r="AH547" s="161">
        <f t="shared" si="308"/>
        <v>0</v>
      </c>
      <c r="AI547" s="161">
        <f t="shared" si="308"/>
        <v>0</v>
      </c>
      <c r="AJ547" s="161">
        <f t="shared" si="308"/>
        <v>0</v>
      </c>
      <c r="AK547" s="161">
        <f t="shared" si="308"/>
        <v>0</v>
      </c>
      <c r="AL547" s="161">
        <f t="shared" si="308"/>
        <v>0</v>
      </c>
      <c r="AM547" s="162">
        <f t="shared" si="308"/>
        <v>0</v>
      </c>
      <c r="AN547" s="156">
        <f t="shared" si="309"/>
        <v>97.891646377298287</v>
      </c>
      <c r="AO547" s="161">
        <f t="shared" si="309"/>
        <v>97.172641297005171</v>
      </c>
      <c r="AP547" s="161">
        <f t="shared" si="309"/>
        <v>0</v>
      </c>
      <c r="AQ547" s="161">
        <f t="shared" si="309"/>
        <v>0</v>
      </c>
      <c r="AR547" s="161">
        <f t="shared" si="309"/>
        <v>0</v>
      </c>
      <c r="AS547" s="161">
        <f t="shared" si="309"/>
        <v>0</v>
      </c>
      <c r="AT547" s="161">
        <f t="shared" si="309"/>
        <v>100</v>
      </c>
      <c r="AU547" s="161">
        <f t="shared" si="309"/>
        <v>100</v>
      </c>
      <c r="AV547" s="162">
        <f t="shared" si="309"/>
        <v>0</v>
      </c>
      <c r="AW547" s="165"/>
      <c r="AX547" s="245"/>
      <c r="AY547" s="246"/>
    </row>
    <row r="548" spans="1:51" ht="12.75" customHeight="1" x14ac:dyDescent="0.25">
      <c r="A548" s="171">
        <v>1491</v>
      </c>
      <c r="B548" s="241">
        <v>540</v>
      </c>
      <c r="C548" s="242" t="s">
        <v>1722</v>
      </c>
      <c r="D548" s="156">
        <f t="shared" si="316"/>
        <v>6030.9000000000005</v>
      </c>
      <c r="E548" s="161">
        <v>4687.3</v>
      </c>
      <c r="F548" s="161">
        <v>0</v>
      </c>
      <c r="G548" s="161">
        <v>0</v>
      </c>
      <c r="H548" s="161">
        <v>64.599999999999994</v>
      </c>
      <c r="I548" s="161">
        <v>0</v>
      </c>
      <c r="J548" s="161">
        <v>100</v>
      </c>
      <c r="K548" s="161">
        <v>1179</v>
      </c>
      <c r="L548" s="243">
        <v>0</v>
      </c>
      <c r="M548" s="172">
        <f t="shared" si="317"/>
        <v>6030.9000000000005</v>
      </c>
      <c r="N548" s="161">
        <v>4687.3</v>
      </c>
      <c r="O548" s="161">
        <v>0</v>
      </c>
      <c r="P548" s="161">
        <v>0</v>
      </c>
      <c r="Q548" s="161">
        <v>64.599999999999994</v>
      </c>
      <c r="R548" s="161">
        <v>0</v>
      </c>
      <c r="S548" s="161">
        <v>100</v>
      </c>
      <c r="T548" s="161">
        <v>1179</v>
      </c>
      <c r="U548" s="243">
        <v>0</v>
      </c>
      <c r="V548" s="172">
        <f t="shared" si="318"/>
        <v>5936.95</v>
      </c>
      <c r="W548" s="161">
        <v>4596.9771000000001</v>
      </c>
      <c r="X548" s="161">
        <v>0</v>
      </c>
      <c r="Y548" s="161">
        <v>0</v>
      </c>
      <c r="Z548" s="161">
        <v>60.972900000000003</v>
      </c>
      <c r="AA548" s="161">
        <v>0</v>
      </c>
      <c r="AB548" s="161">
        <v>100</v>
      </c>
      <c r="AC548" s="161">
        <v>1179</v>
      </c>
      <c r="AD548" s="243">
        <v>0</v>
      </c>
      <c r="AE548" s="156">
        <f t="shared" si="308"/>
        <v>-93.950000000000728</v>
      </c>
      <c r="AF548" s="161">
        <f t="shared" si="308"/>
        <v>-90.322900000000118</v>
      </c>
      <c r="AG548" s="161">
        <f t="shared" si="308"/>
        <v>0</v>
      </c>
      <c r="AH548" s="161">
        <f t="shared" si="308"/>
        <v>0</v>
      </c>
      <c r="AI548" s="161">
        <f t="shared" si="308"/>
        <v>-3.6270999999999916</v>
      </c>
      <c r="AJ548" s="161">
        <f t="shared" si="308"/>
        <v>0</v>
      </c>
      <c r="AK548" s="161">
        <f t="shared" si="308"/>
        <v>0</v>
      </c>
      <c r="AL548" s="161">
        <f t="shared" si="308"/>
        <v>0</v>
      </c>
      <c r="AM548" s="162">
        <f t="shared" si="308"/>
        <v>0</v>
      </c>
      <c r="AN548" s="156">
        <f t="shared" si="309"/>
        <v>98.442189391301454</v>
      </c>
      <c r="AO548" s="161">
        <f t="shared" si="309"/>
        <v>98.073029249247966</v>
      </c>
      <c r="AP548" s="161">
        <f t="shared" si="309"/>
        <v>0</v>
      </c>
      <c r="AQ548" s="161">
        <f t="shared" si="309"/>
        <v>0</v>
      </c>
      <c r="AR548" s="161">
        <f t="shared" si="309"/>
        <v>94.385294117647064</v>
      </c>
      <c r="AS548" s="161">
        <f t="shared" si="309"/>
        <v>0</v>
      </c>
      <c r="AT548" s="161">
        <f t="shared" si="309"/>
        <v>100</v>
      </c>
      <c r="AU548" s="161">
        <f t="shared" si="309"/>
        <v>100</v>
      </c>
      <c r="AV548" s="162">
        <f t="shared" si="309"/>
        <v>0</v>
      </c>
      <c r="AW548" s="165"/>
      <c r="AX548" s="245"/>
      <c r="AY548" s="246"/>
    </row>
    <row r="549" spans="1:51" ht="12.75" customHeight="1" x14ac:dyDescent="0.25">
      <c r="A549" s="171">
        <v>1492</v>
      </c>
      <c r="B549" s="241">
        <v>541</v>
      </c>
      <c r="C549" s="242" t="s">
        <v>1723</v>
      </c>
      <c r="D549" s="156">
        <f t="shared" si="316"/>
        <v>1222.7</v>
      </c>
      <c r="E549" s="161">
        <v>857.9</v>
      </c>
      <c r="F549" s="161">
        <v>0</v>
      </c>
      <c r="G549" s="161">
        <v>0</v>
      </c>
      <c r="H549" s="161">
        <v>0</v>
      </c>
      <c r="I549" s="161">
        <v>0</v>
      </c>
      <c r="J549" s="161">
        <v>212</v>
      </c>
      <c r="K549" s="161">
        <v>152.80000000000001</v>
      </c>
      <c r="L549" s="243">
        <v>0</v>
      </c>
      <c r="M549" s="172">
        <f t="shared" si="317"/>
        <v>1222.7</v>
      </c>
      <c r="N549" s="161">
        <v>857.9</v>
      </c>
      <c r="O549" s="161">
        <v>0</v>
      </c>
      <c r="P549" s="161">
        <v>0</v>
      </c>
      <c r="Q549" s="161">
        <v>0</v>
      </c>
      <c r="R549" s="161">
        <v>0</v>
      </c>
      <c r="S549" s="161">
        <v>212</v>
      </c>
      <c r="T549" s="161">
        <v>152.80000000000001</v>
      </c>
      <c r="U549" s="243">
        <v>0</v>
      </c>
      <c r="V549" s="172">
        <f t="shared" si="318"/>
        <v>1119.3352</v>
      </c>
      <c r="W549" s="161">
        <v>794.16359999999997</v>
      </c>
      <c r="X549" s="161">
        <v>0</v>
      </c>
      <c r="Y549" s="161">
        <v>0</v>
      </c>
      <c r="Z549" s="161">
        <v>0</v>
      </c>
      <c r="AA549" s="161">
        <v>0</v>
      </c>
      <c r="AB549" s="161">
        <v>172.43299999999999</v>
      </c>
      <c r="AC549" s="161">
        <v>152.73859999999999</v>
      </c>
      <c r="AD549" s="243">
        <v>0</v>
      </c>
      <c r="AE549" s="156">
        <f t="shared" si="308"/>
        <v>-103.36480000000006</v>
      </c>
      <c r="AF549" s="161">
        <f t="shared" si="308"/>
        <v>-63.736400000000003</v>
      </c>
      <c r="AG549" s="161">
        <f t="shared" si="308"/>
        <v>0</v>
      </c>
      <c r="AH549" s="161">
        <f t="shared" si="308"/>
        <v>0</v>
      </c>
      <c r="AI549" s="161">
        <f t="shared" si="308"/>
        <v>0</v>
      </c>
      <c r="AJ549" s="161">
        <f t="shared" si="308"/>
        <v>0</v>
      </c>
      <c r="AK549" s="161">
        <f t="shared" si="308"/>
        <v>-39.567000000000007</v>
      </c>
      <c r="AL549" s="161">
        <f t="shared" si="308"/>
        <v>-6.1400000000020327E-2</v>
      </c>
      <c r="AM549" s="162">
        <f t="shared" si="308"/>
        <v>0</v>
      </c>
      <c r="AN549" s="156">
        <f t="shared" si="309"/>
        <v>91.546184673264079</v>
      </c>
      <c r="AO549" s="161">
        <f t="shared" si="309"/>
        <v>92.570649259820499</v>
      </c>
      <c r="AP549" s="161">
        <f t="shared" si="309"/>
        <v>0</v>
      </c>
      <c r="AQ549" s="161">
        <f t="shared" si="309"/>
        <v>0</v>
      </c>
      <c r="AR549" s="161">
        <f t="shared" si="309"/>
        <v>0</v>
      </c>
      <c r="AS549" s="161">
        <f t="shared" si="309"/>
        <v>0</v>
      </c>
      <c r="AT549" s="161">
        <f t="shared" si="309"/>
        <v>81.336320754716979</v>
      </c>
      <c r="AU549" s="161">
        <f t="shared" si="309"/>
        <v>99.959816753926688</v>
      </c>
      <c r="AV549" s="162">
        <f t="shared" si="309"/>
        <v>0</v>
      </c>
      <c r="AW549" s="165"/>
      <c r="AX549" s="245"/>
      <c r="AY549" s="246"/>
    </row>
    <row r="550" spans="1:51" ht="12.75" customHeight="1" x14ac:dyDescent="0.25">
      <c r="A550" s="171">
        <v>1493</v>
      </c>
      <c r="B550" s="241">
        <v>542</v>
      </c>
      <c r="C550" s="242" t="s">
        <v>1724</v>
      </c>
      <c r="D550" s="156">
        <f t="shared" si="316"/>
        <v>2111.2000000000003</v>
      </c>
      <c r="E550" s="161">
        <v>1787.4</v>
      </c>
      <c r="F550" s="161">
        <v>0</v>
      </c>
      <c r="G550" s="161">
        <v>0</v>
      </c>
      <c r="H550" s="161">
        <v>0</v>
      </c>
      <c r="I550" s="161">
        <v>0</v>
      </c>
      <c r="J550" s="161">
        <v>69</v>
      </c>
      <c r="K550" s="161">
        <v>254.8</v>
      </c>
      <c r="L550" s="243">
        <v>0</v>
      </c>
      <c r="M550" s="172">
        <f t="shared" si="317"/>
        <v>2111.2000000000003</v>
      </c>
      <c r="N550" s="161">
        <v>1787.4</v>
      </c>
      <c r="O550" s="161">
        <v>0</v>
      </c>
      <c r="P550" s="161">
        <v>0</v>
      </c>
      <c r="Q550" s="161">
        <v>0</v>
      </c>
      <c r="R550" s="161">
        <v>0</v>
      </c>
      <c r="S550" s="161">
        <v>69</v>
      </c>
      <c r="T550" s="161">
        <v>254.8</v>
      </c>
      <c r="U550" s="243">
        <v>0</v>
      </c>
      <c r="V550" s="172">
        <f t="shared" si="318"/>
        <v>1938.1448</v>
      </c>
      <c r="W550" s="161">
        <v>1614.6731</v>
      </c>
      <c r="X550" s="161">
        <v>0</v>
      </c>
      <c r="Y550" s="161">
        <v>0</v>
      </c>
      <c r="Z550" s="161">
        <v>0</v>
      </c>
      <c r="AA550" s="161">
        <v>0</v>
      </c>
      <c r="AB550" s="161">
        <v>68.671700000000001</v>
      </c>
      <c r="AC550" s="161">
        <v>254.8</v>
      </c>
      <c r="AD550" s="243">
        <v>0</v>
      </c>
      <c r="AE550" s="156">
        <f t="shared" si="308"/>
        <v>-173.05520000000024</v>
      </c>
      <c r="AF550" s="161">
        <f t="shared" si="308"/>
        <v>-172.72690000000011</v>
      </c>
      <c r="AG550" s="161">
        <f t="shared" si="308"/>
        <v>0</v>
      </c>
      <c r="AH550" s="161">
        <f t="shared" si="308"/>
        <v>0</v>
      </c>
      <c r="AI550" s="161">
        <f t="shared" si="308"/>
        <v>0</v>
      </c>
      <c r="AJ550" s="161">
        <f t="shared" si="308"/>
        <v>0</v>
      </c>
      <c r="AK550" s="161">
        <f t="shared" si="308"/>
        <v>-0.3282999999999987</v>
      </c>
      <c r="AL550" s="161">
        <f t="shared" si="308"/>
        <v>0</v>
      </c>
      <c r="AM550" s="162">
        <f t="shared" si="308"/>
        <v>0</v>
      </c>
      <c r="AN550" s="156">
        <f t="shared" si="309"/>
        <v>91.802993558165952</v>
      </c>
      <c r="AO550" s="161">
        <f t="shared" si="309"/>
        <v>90.336416023274026</v>
      </c>
      <c r="AP550" s="161">
        <f t="shared" si="309"/>
        <v>0</v>
      </c>
      <c r="AQ550" s="161">
        <f t="shared" si="309"/>
        <v>0</v>
      </c>
      <c r="AR550" s="161">
        <f t="shared" si="309"/>
        <v>0</v>
      </c>
      <c r="AS550" s="161">
        <f t="shared" si="309"/>
        <v>0</v>
      </c>
      <c r="AT550" s="161">
        <f t="shared" si="309"/>
        <v>99.524202898550726</v>
      </c>
      <c r="AU550" s="161">
        <f t="shared" si="309"/>
        <v>100</v>
      </c>
      <c r="AV550" s="162">
        <f t="shared" si="309"/>
        <v>0</v>
      </c>
      <c r="AW550" s="165"/>
      <c r="AX550" s="245"/>
      <c r="AY550" s="246"/>
    </row>
    <row r="551" spans="1:51" ht="12.75" customHeight="1" x14ac:dyDescent="0.25">
      <c r="A551" s="171">
        <v>1494</v>
      </c>
      <c r="B551" s="241">
        <v>543</v>
      </c>
      <c r="C551" s="242" t="s">
        <v>1725</v>
      </c>
      <c r="D551" s="156">
        <f t="shared" si="316"/>
        <v>2649.4</v>
      </c>
      <c r="E551" s="161">
        <v>2021.3</v>
      </c>
      <c r="F551" s="161">
        <v>0</v>
      </c>
      <c r="G551" s="161">
        <v>0</v>
      </c>
      <c r="H551" s="161">
        <v>0</v>
      </c>
      <c r="I551" s="161">
        <v>0</v>
      </c>
      <c r="J551" s="161">
        <v>89</v>
      </c>
      <c r="K551" s="161">
        <v>539.1</v>
      </c>
      <c r="L551" s="243">
        <v>0</v>
      </c>
      <c r="M551" s="172">
        <f t="shared" si="317"/>
        <v>2649.4</v>
      </c>
      <c r="N551" s="161">
        <v>2021.3</v>
      </c>
      <c r="O551" s="161">
        <v>0</v>
      </c>
      <c r="P551" s="161">
        <v>0</v>
      </c>
      <c r="Q551" s="161">
        <v>0</v>
      </c>
      <c r="R551" s="161">
        <v>0</v>
      </c>
      <c r="S551" s="161">
        <v>89</v>
      </c>
      <c r="T551" s="161">
        <v>539.1</v>
      </c>
      <c r="U551" s="243">
        <v>0</v>
      </c>
      <c r="V551" s="172">
        <f t="shared" si="318"/>
        <v>2558.8541</v>
      </c>
      <c r="W551" s="161">
        <v>1933.0333000000001</v>
      </c>
      <c r="X551" s="161">
        <v>0</v>
      </c>
      <c r="Y551" s="161">
        <v>0</v>
      </c>
      <c r="Z551" s="161">
        <v>0</v>
      </c>
      <c r="AA551" s="161">
        <v>0</v>
      </c>
      <c r="AB551" s="161">
        <v>86.723799999999997</v>
      </c>
      <c r="AC551" s="161">
        <v>539.09699999999998</v>
      </c>
      <c r="AD551" s="243">
        <v>0</v>
      </c>
      <c r="AE551" s="156">
        <f t="shared" si="308"/>
        <v>-90.545900000000074</v>
      </c>
      <c r="AF551" s="161">
        <f t="shared" si="308"/>
        <v>-88.266699999999901</v>
      </c>
      <c r="AG551" s="161">
        <f t="shared" si="308"/>
        <v>0</v>
      </c>
      <c r="AH551" s="161">
        <f t="shared" si="308"/>
        <v>0</v>
      </c>
      <c r="AI551" s="161">
        <f t="shared" si="308"/>
        <v>0</v>
      </c>
      <c r="AJ551" s="161">
        <f t="shared" si="308"/>
        <v>0</v>
      </c>
      <c r="AK551" s="161">
        <f t="shared" si="308"/>
        <v>-2.2762000000000029</v>
      </c>
      <c r="AL551" s="161">
        <f t="shared" si="308"/>
        <v>-3.0000000000427463E-3</v>
      </c>
      <c r="AM551" s="162">
        <f t="shared" si="308"/>
        <v>0</v>
      </c>
      <c r="AN551" s="156">
        <f t="shared" si="309"/>
        <v>96.582399788631392</v>
      </c>
      <c r="AO551" s="161">
        <f t="shared" si="309"/>
        <v>95.633171721169546</v>
      </c>
      <c r="AP551" s="161">
        <f t="shared" si="309"/>
        <v>0</v>
      </c>
      <c r="AQ551" s="161">
        <f t="shared" si="309"/>
        <v>0</v>
      </c>
      <c r="AR551" s="161">
        <f t="shared" si="309"/>
        <v>0</v>
      </c>
      <c r="AS551" s="161">
        <f t="shared" si="309"/>
        <v>0</v>
      </c>
      <c r="AT551" s="161">
        <f t="shared" si="309"/>
        <v>97.44247191011236</v>
      </c>
      <c r="AU551" s="161">
        <f t="shared" si="309"/>
        <v>99.999443516972718</v>
      </c>
      <c r="AV551" s="162">
        <f t="shared" si="309"/>
        <v>0</v>
      </c>
      <c r="AW551" s="165"/>
      <c r="AX551" s="245"/>
      <c r="AY551" s="246"/>
    </row>
    <row r="552" spans="1:51" ht="12.75" customHeight="1" x14ac:dyDescent="0.25">
      <c r="A552" s="171">
        <v>1495</v>
      </c>
      <c r="B552" s="241">
        <v>544</v>
      </c>
      <c r="C552" s="242" t="s">
        <v>1726</v>
      </c>
      <c r="D552" s="156">
        <f t="shared" si="316"/>
        <v>312.7</v>
      </c>
      <c r="E552" s="161">
        <v>0</v>
      </c>
      <c r="F552" s="161">
        <v>0</v>
      </c>
      <c r="G552" s="161">
        <v>0</v>
      </c>
      <c r="H552" s="161">
        <v>0</v>
      </c>
      <c r="I552" s="161">
        <v>0</v>
      </c>
      <c r="J552" s="161">
        <v>100</v>
      </c>
      <c r="K552" s="161">
        <v>212.7</v>
      </c>
      <c r="L552" s="243">
        <v>0</v>
      </c>
      <c r="M552" s="172">
        <f t="shared" si="317"/>
        <v>312.7</v>
      </c>
      <c r="N552" s="161">
        <v>0</v>
      </c>
      <c r="O552" s="161">
        <v>0</v>
      </c>
      <c r="P552" s="161">
        <v>0</v>
      </c>
      <c r="Q552" s="161">
        <v>0</v>
      </c>
      <c r="R552" s="161">
        <v>0</v>
      </c>
      <c r="S552" s="161">
        <v>100</v>
      </c>
      <c r="T552" s="161">
        <v>212.7</v>
      </c>
      <c r="U552" s="243">
        <v>0</v>
      </c>
      <c r="V552" s="172">
        <f t="shared" si="318"/>
        <v>312.7</v>
      </c>
      <c r="W552" s="161">
        <v>0</v>
      </c>
      <c r="X552" s="161">
        <v>0</v>
      </c>
      <c r="Y552" s="161">
        <v>0</v>
      </c>
      <c r="Z552" s="161">
        <v>0</v>
      </c>
      <c r="AA552" s="161">
        <v>0</v>
      </c>
      <c r="AB552" s="161">
        <v>100</v>
      </c>
      <c r="AC552" s="161">
        <v>212.7</v>
      </c>
      <c r="AD552" s="243">
        <v>0</v>
      </c>
      <c r="AE552" s="156">
        <f t="shared" si="308"/>
        <v>0</v>
      </c>
      <c r="AF552" s="161">
        <f t="shared" si="308"/>
        <v>0</v>
      </c>
      <c r="AG552" s="161">
        <f t="shared" si="308"/>
        <v>0</v>
      </c>
      <c r="AH552" s="161">
        <f t="shared" si="308"/>
        <v>0</v>
      </c>
      <c r="AI552" s="161">
        <f t="shared" si="308"/>
        <v>0</v>
      </c>
      <c r="AJ552" s="161">
        <f t="shared" si="308"/>
        <v>0</v>
      </c>
      <c r="AK552" s="161">
        <f t="shared" si="308"/>
        <v>0</v>
      </c>
      <c r="AL552" s="161">
        <f t="shared" si="308"/>
        <v>0</v>
      </c>
      <c r="AM552" s="162">
        <f t="shared" si="308"/>
        <v>0</v>
      </c>
      <c r="AN552" s="156">
        <f t="shared" si="309"/>
        <v>100</v>
      </c>
      <c r="AO552" s="161">
        <f t="shared" si="309"/>
        <v>0</v>
      </c>
      <c r="AP552" s="161">
        <f t="shared" si="309"/>
        <v>0</v>
      </c>
      <c r="AQ552" s="161">
        <f t="shared" si="309"/>
        <v>0</v>
      </c>
      <c r="AR552" s="161">
        <f t="shared" si="309"/>
        <v>0</v>
      </c>
      <c r="AS552" s="161">
        <f t="shared" si="309"/>
        <v>0</v>
      </c>
      <c r="AT552" s="161">
        <f t="shared" si="309"/>
        <v>100</v>
      </c>
      <c r="AU552" s="161">
        <f t="shared" si="309"/>
        <v>100</v>
      </c>
      <c r="AV552" s="162">
        <f t="shared" si="309"/>
        <v>0</v>
      </c>
      <c r="AW552" s="165"/>
      <c r="AX552" s="245"/>
      <c r="AY552" s="246"/>
    </row>
    <row r="553" spans="1:51" ht="12.75" customHeight="1" x14ac:dyDescent="0.25">
      <c r="A553" s="171">
        <v>1496</v>
      </c>
      <c r="B553" s="241">
        <v>545</v>
      </c>
      <c r="C553" s="242" t="s">
        <v>1727</v>
      </c>
      <c r="D553" s="156">
        <f t="shared" si="316"/>
        <v>3955</v>
      </c>
      <c r="E553" s="161">
        <v>3346</v>
      </c>
      <c r="F553" s="161">
        <v>0</v>
      </c>
      <c r="G553" s="161">
        <v>0</v>
      </c>
      <c r="H553" s="161">
        <v>0</v>
      </c>
      <c r="I553" s="161">
        <v>0</v>
      </c>
      <c r="J553" s="161">
        <v>112</v>
      </c>
      <c r="K553" s="161">
        <v>497</v>
      </c>
      <c r="L553" s="243">
        <v>0</v>
      </c>
      <c r="M553" s="172">
        <f t="shared" si="317"/>
        <v>3955</v>
      </c>
      <c r="N553" s="161">
        <v>3346</v>
      </c>
      <c r="O553" s="161">
        <v>0</v>
      </c>
      <c r="P553" s="161">
        <v>0</v>
      </c>
      <c r="Q553" s="161">
        <v>0</v>
      </c>
      <c r="R553" s="161">
        <v>0</v>
      </c>
      <c r="S553" s="161">
        <v>112</v>
      </c>
      <c r="T553" s="161">
        <v>497</v>
      </c>
      <c r="U553" s="243">
        <v>0</v>
      </c>
      <c r="V553" s="172">
        <f t="shared" si="318"/>
        <v>3723.2336</v>
      </c>
      <c r="W553" s="161">
        <v>3116.4897000000001</v>
      </c>
      <c r="X553" s="161">
        <v>0</v>
      </c>
      <c r="Y553" s="161">
        <v>0</v>
      </c>
      <c r="Z553" s="161">
        <v>0</v>
      </c>
      <c r="AA553" s="161">
        <v>0</v>
      </c>
      <c r="AB553" s="161">
        <v>109.7439</v>
      </c>
      <c r="AC553" s="161">
        <v>497</v>
      </c>
      <c r="AD553" s="243">
        <v>0</v>
      </c>
      <c r="AE553" s="156">
        <f t="shared" si="308"/>
        <v>-231.76639999999998</v>
      </c>
      <c r="AF553" s="161">
        <f t="shared" si="308"/>
        <v>-229.51029999999992</v>
      </c>
      <c r="AG553" s="161">
        <f t="shared" si="308"/>
        <v>0</v>
      </c>
      <c r="AH553" s="161">
        <f t="shared" si="308"/>
        <v>0</v>
      </c>
      <c r="AI553" s="161">
        <f t="shared" si="308"/>
        <v>0</v>
      </c>
      <c r="AJ553" s="161">
        <f t="shared" si="308"/>
        <v>0</v>
      </c>
      <c r="AK553" s="161">
        <f t="shared" si="308"/>
        <v>-2.2561000000000035</v>
      </c>
      <c r="AL553" s="161">
        <f t="shared" si="308"/>
        <v>0</v>
      </c>
      <c r="AM553" s="162">
        <f t="shared" si="308"/>
        <v>0</v>
      </c>
      <c r="AN553" s="156">
        <f t="shared" si="309"/>
        <v>94.139914032869783</v>
      </c>
      <c r="AO553" s="161">
        <f t="shared" si="309"/>
        <v>93.140756126718472</v>
      </c>
      <c r="AP553" s="161">
        <f t="shared" si="309"/>
        <v>0</v>
      </c>
      <c r="AQ553" s="161">
        <f t="shared" si="309"/>
        <v>0</v>
      </c>
      <c r="AR553" s="161">
        <f t="shared" si="309"/>
        <v>0</v>
      </c>
      <c r="AS553" s="161">
        <f t="shared" si="309"/>
        <v>0</v>
      </c>
      <c r="AT553" s="161">
        <f t="shared" si="309"/>
        <v>97.985624999999999</v>
      </c>
      <c r="AU553" s="161">
        <f t="shared" si="309"/>
        <v>100</v>
      </c>
      <c r="AV553" s="162">
        <f t="shared" si="309"/>
        <v>0</v>
      </c>
      <c r="AW553" s="165"/>
      <c r="AX553" s="245"/>
      <c r="AY553" s="246"/>
    </row>
    <row r="554" spans="1:51" ht="12.75" customHeight="1" x14ac:dyDescent="0.25">
      <c r="A554" s="171">
        <v>1497</v>
      </c>
      <c r="B554" s="241">
        <v>546</v>
      </c>
      <c r="C554" s="242" t="s">
        <v>1728</v>
      </c>
      <c r="D554" s="156">
        <f t="shared" si="316"/>
        <v>1553.8</v>
      </c>
      <c r="E554" s="161">
        <v>1268.0999999999999</v>
      </c>
      <c r="F554" s="161">
        <v>0</v>
      </c>
      <c r="G554" s="161">
        <v>0</v>
      </c>
      <c r="H554" s="161">
        <v>0</v>
      </c>
      <c r="I554" s="161">
        <v>0</v>
      </c>
      <c r="J554" s="161">
        <v>112</v>
      </c>
      <c r="K554" s="161">
        <v>173.7</v>
      </c>
      <c r="L554" s="243">
        <v>0</v>
      </c>
      <c r="M554" s="172">
        <f t="shared" si="317"/>
        <v>1553.8</v>
      </c>
      <c r="N554" s="161">
        <v>1268.0999999999999</v>
      </c>
      <c r="O554" s="161">
        <v>0</v>
      </c>
      <c r="P554" s="161">
        <v>0</v>
      </c>
      <c r="Q554" s="161">
        <v>0</v>
      </c>
      <c r="R554" s="161">
        <v>0</v>
      </c>
      <c r="S554" s="161">
        <v>112</v>
      </c>
      <c r="T554" s="161">
        <v>173.7</v>
      </c>
      <c r="U554" s="243">
        <v>0</v>
      </c>
      <c r="V554" s="172">
        <f t="shared" si="318"/>
        <v>1549.5802000000001</v>
      </c>
      <c r="W554" s="161">
        <v>1265.1115</v>
      </c>
      <c r="X554" s="161">
        <v>0</v>
      </c>
      <c r="Y554" s="161">
        <v>0</v>
      </c>
      <c r="Z554" s="161">
        <v>0</v>
      </c>
      <c r="AA554" s="161">
        <v>0</v>
      </c>
      <c r="AB554" s="161">
        <v>110.7687</v>
      </c>
      <c r="AC554" s="161">
        <v>173.7</v>
      </c>
      <c r="AD554" s="243">
        <v>0</v>
      </c>
      <c r="AE554" s="156">
        <f t="shared" si="308"/>
        <v>-4.2197999999998501</v>
      </c>
      <c r="AF554" s="161">
        <f t="shared" si="308"/>
        <v>-2.9884999999999309</v>
      </c>
      <c r="AG554" s="161">
        <f t="shared" si="308"/>
        <v>0</v>
      </c>
      <c r="AH554" s="161">
        <f t="shared" si="308"/>
        <v>0</v>
      </c>
      <c r="AI554" s="161">
        <f t="shared" si="308"/>
        <v>0</v>
      </c>
      <c r="AJ554" s="161">
        <f t="shared" si="308"/>
        <v>0</v>
      </c>
      <c r="AK554" s="161">
        <f t="shared" si="308"/>
        <v>-1.2313000000000045</v>
      </c>
      <c r="AL554" s="161">
        <f t="shared" si="308"/>
        <v>0</v>
      </c>
      <c r="AM554" s="162">
        <f t="shared" si="308"/>
        <v>0</v>
      </c>
      <c r="AN554" s="156">
        <f t="shared" si="309"/>
        <v>99.728420646157815</v>
      </c>
      <c r="AO554" s="161">
        <f t="shared" si="309"/>
        <v>99.764332465893858</v>
      </c>
      <c r="AP554" s="161">
        <f t="shared" si="309"/>
        <v>0</v>
      </c>
      <c r="AQ554" s="161">
        <f t="shared" si="309"/>
        <v>0</v>
      </c>
      <c r="AR554" s="161">
        <f t="shared" si="309"/>
        <v>0</v>
      </c>
      <c r="AS554" s="161">
        <f t="shared" si="309"/>
        <v>0</v>
      </c>
      <c r="AT554" s="161">
        <f t="shared" si="309"/>
        <v>98.900624999999991</v>
      </c>
      <c r="AU554" s="161">
        <f t="shared" si="309"/>
        <v>100</v>
      </c>
      <c r="AV554" s="162">
        <f t="shared" si="309"/>
        <v>0</v>
      </c>
      <c r="AW554" s="165"/>
      <c r="AX554" s="245"/>
      <c r="AY554" s="246"/>
    </row>
    <row r="555" spans="1:51" ht="12.75" customHeight="1" x14ac:dyDescent="0.25">
      <c r="A555" s="171">
        <v>1498</v>
      </c>
      <c r="B555" s="241">
        <v>547</v>
      </c>
      <c r="C555" s="242" t="s">
        <v>1729</v>
      </c>
      <c r="D555" s="156">
        <f t="shared" si="316"/>
        <v>1601.5</v>
      </c>
      <c r="E555" s="161">
        <v>1258.2</v>
      </c>
      <c r="F555" s="161">
        <v>0</v>
      </c>
      <c r="G555" s="161">
        <v>0</v>
      </c>
      <c r="H555" s="161">
        <v>0</v>
      </c>
      <c r="I555" s="161">
        <v>0</v>
      </c>
      <c r="J555" s="161">
        <v>112</v>
      </c>
      <c r="K555" s="161">
        <v>231.3</v>
      </c>
      <c r="L555" s="243">
        <v>0</v>
      </c>
      <c r="M555" s="172">
        <f t="shared" si="317"/>
        <v>1601.5</v>
      </c>
      <c r="N555" s="161">
        <v>1258.2</v>
      </c>
      <c r="O555" s="161">
        <v>0</v>
      </c>
      <c r="P555" s="161">
        <v>0</v>
      </c>
      <c r="Q555" s="161">
        <v>0</v>
      </c>
      <c r="R555" s="161">
        <v>0</v>
      </c>
      <c r="S555" s="161">
        <v>112</v>
      </c>
      <c r="T555" s="161">
        <v>231.3</v>
      </c>
      <c r="U555" s="243">
        <v>0</v>
      </c>
      <c r="V555" s="172">
        <f t="shared" si="318"/>
        <v>1538.5934</v>
      </c>
      <c r="W555" s="161">
        <v>1195.2934</v>
      </c>
      <c r="X555" s="161">
        <v>0</v>
      </c>
      <c r="Y555" s="161">
        <v>0</v>
      </c>
      <c r="Z555" s="161">
        <v>0</v>
      </c>
      <c r="AA555" s="161">
        <v>0</v>
      </c>
      <c r="AB555" s="161">
        <v>112</v>
      </c>
      <c r="AC555" s="161">
        <v>231.3</v>
      </c>
      <c r="AD555" s="243">
        <v>0</v>
      </c>
      <c r="AE555" s="156">
        <f t="shared" si="308"/>
        <v>-62.906600000000026</v>
      </c>
      <c r="AF555" s="161">
        <f t="shared" si="308"/>
        <v>-62.906600000000026</v>
      </c>
      <c r="AG555" s="161">
        <f t="shared" si="308"/>
        <v>0</v>
      </c>
      <c r="AH555" s="161">
        <f t="shared" si="308"/>
        <v>0</v>
      </c>
      <c r="AI555" s="161">
        <f t="shared" si="308"/>
        <v>0</v>
      </c>
      <c r="AJ555" s="161">
        <f t="shared" si="308"/>
        <v>0</v>
      </c>
      <c r="AK555" s="161">
        <f t="shared" si="308"/>
        <v>0</v>
      </c>
      <c r="AL555" s="161">
        <f t="shared" si="308"/>
        <v>0</v>
      </c>
      <c r="AM555" s="162">
        <f t="shared" si="308"/>
        <v>0</v>
      </c>
      <c r="AN555" s="156">
        <f t="shared" si="309"/>
        <v>96.072019981267559</v>
      </c>
      <c r="AO555" s="161">
        <f t="shared" si="309"/>
        <v>95.000270227308846</v>
      </c>
      <c r="AP555" s="161">
        <f t="shared" si="309"/>
        <v>0</v>
      </c>
      <c r="AQ555" s="161">
        <f t="shared" si="309"/>
        <v>0</v>
      </c>
      <c r="AR555" s="161">
        <f t="shared" si="309"/>
        <v>0</v>
      </c>
      <c r="AS555" s="161">
        <f t="shared" si="309"/>
        <v>0</v>
      </c>
      <c r="AT555" s="161">
        <f t="shared" si="309"/>
        <v>100</v>
      </c>
      <c r="AU555" s="161">
        <f t="shared" si="309"/>
        <v>100</v>
      </c>
      <c r="AV555" s="162">
        <f t="shared" si="309"/>
        <v>0</v>
      </c>
      <c r="AW555" s="165"/>
      <c r="AX555" s="245"/>
      <c r="AY555" s="246"/>
    </row>
    <row r="556" spans="1:51" ht="12.75" customHeight="1" x14ac:dyDescent="0.25">
      <c r="A556" s="171">
        <v>1499</v>
      </c>
      <c r="B556" s="241">
        <v>548</v>
      </c>
      <c r="C556" s="242" t="s">
        <v>1475</v>
      </c>
      <c r="D556" s="156">
        <f t="shared" si="316"/>
        <v>211.2</v>
      </c>
      <c r="E556" s="161">
        <v>0</v>
      </c>
      <c r="F556" s="161">
        <v>0</v>
      </c>
      <c r="G556" s="161">
        <v>0</v>
      </c>
      <c r="H556" s="161">
        <v>0</v>
      </c>
      <c r="I556" s="161">
        <v>0</v>
      </c>
      <c r="J556" s="161">
        <v>100</v>
      </c>
      <c r="K556" s="161">
        <v>111.2</v>
      </c>
      <c r="L556" s="243">
        <v>0</v>
      </c>
      <c r="M556" s="172">
        <f t="shared" si="317"/>
        <v>211.2</v>
      </c>
      <c r="N556" s="161">
        <v>0</v>
      </c>
      <c r="O556" s="161">
        <v>0</v>
      </c>
      <c r="P556" s="161">
        <v>0</v>
      </c>
      <c r="Q556" s="161">
        <v>0</v>
      </c>
      <c r="R556" s="161">
        <v>0</v>
      </c>
      <c r="S556" s="161">
        <v>100</v>
      </c>
      <c r="T556" s="161">
        <v>111.2</v>
      </c>
      <c r="U556" s="243">
        <v>0</v>
      </c>
      <c r="V556" s="172">
        <f t="shared" si="318"/>
        <v>211.1962</v>
      </c>
      <c r="W556" s="161">
        <v>0</v>
      </c>
      <c r="X556" s="161">
        <v>0</v>
      </c>
      <c r="Y556" s="161">
        <v>0</v>
      </c>
      <c r="Z556" s="161">
        <v>0</v>
      </c>
      <c r="AA556" s="161">
        <v>0</v>
      </c>
      <c r="AB556" s="161">
        <v>99.996200000000002</v>
      </c>
      <c r="AC556" s="161">
        <v>111.2</v>
      </c>
      <c r="AD556" s="243">
        <v>0</v>
      </c>
      <c r="AE556" s="156">
        <f t="shared" si="308"/>
        <v>-3.7999999999840384E-3</v>
      </c>
      <c r="AF556" s="161">
        <f t="shared" si="308"/>
        <v>0</v>
      </c>
      <c r="AG556" s="161">
        <f t="shared" si="308"/>
        <v>0</v>
      </c>
      <c r="AH556" s="161">
        <f t="shared" si="308"/>
        <v>0</v>
      </c>
      <c r="AI556" s="161">
        <f t="shared" si="308"/>
        <v>0</v>
      </c>
      <c r="AJ556" s="161">
        <f t="shared" si="308"/>
        <v>0</v>
      </c>
      <c r="AK556" s="161">
        <f t="shared" si="308"/>
        <v>-3.7999999999982492E-3</v>
      </c>
      <c r="AL556" s="161">
        <f t="shared" si="308"/>
        <v>0</v>
      </c>
      <c r="AM556" s="162">
        <f t="shared" si="308"/>
        <v>0</v>
      </c>
      <c r="AN556" s="156">
        <f t="shared" si="309"/>
        <v>99.998200757575759</v>
      </c>
      <c r="AO556" s="161">
        <f t="shared" si="309"/>
        <v>0</v>
      </c>
      <c r="AP556" s="161">
        <f t="shared" si="309"/>
        <v>0</v>
      </c>
      <c r="AQ556" s="161">
        <f t="shared" si="309"/>
        <v>0</v>
      </c>
      <c r="AR556" s="161">
        <f t="shared" si="309"/>
        <v>0</v>
      </c>
      <c r="AS556" s="161">
        <f t="shared" si="309"/>
        <v>0</v>
      </c>
      <c r="AT556" s="161">
        <f t="shared" si="309"/>
        <v>99.996200000000002</v>
      </c>
      <c r="AU556" s="161">
        <f t="shared" si="309"/>
        <v>100</v>
      </c>
      <c r="AV556" s="162">
        <f t="shared" si="309"/>
        <v>0</v>
      </c>
      <c r="AW556" s="165"/>
      <c r="AX556" s="245"/>
      <c r="AY556" s="246"/>
    </row>
    <row r="557" spans="1:51" ht="12.75" customHeight="1" x14ac:dyDescent="0.25">
      <c r="A557" s="171">
        <v>1500</v>
      </c>
      <c r="B557" s="241">
        <v>549</v>
      </c>
      <c r="C557" s="242" t="s">
        <v>1730</v>
      </c>
      <c r="D557" s="156">
        <f t="shared" si="316"/>
        <v>2593.3000000000002</v>
      </c>
      <c r="E557" s="161">
        <v>2227</v>
      </c>
      <c r="F557" s="161">
        <v>0</v>
      </c>
      <c r="G557" s="161">
        <v>0</v>
      </c>
      <c r="H557" s="161">
        <v>0</v>
      </c>
      <c r="I557" s="161">
        <v>0</v>
      </c>
      <c r="J557" s="161">
        <v>71.8</v>
      </c>
      <c r="K557" s="161">
        <v>294.5</v>
      </c>
      <c r="L557" s="243">
        <v>0</v>
      </c>
      <c r="M557" s="172">
        <f t="shared" si="317"/>
        <v>2593.3000000000002</v>
      </c>
      <c r="N557" s="161">
        <v>2227</v>
      </c>
      <c r="O557" s="161">
        <v>0</v>
      </c>
      <c r="P557" s="161">
        <v>0</v>
      </c>
      <c r="Q557" s="161">
        <v>0</v>
      </c>
      <c r="R557" s="161">
        <v>0</v>
      </c>
      <c r="S557" s="161">
        <v>71.8</v>
      </c>
      <c r="T557" s="161">
        <v>294.5</v>
      </c>
      <c r="U557" s="243">
        <v>0</v>
      </c>
      <c r="V557" s="172">
        <f t="shared" si="318"/>
        <v>2593.3000000000002</v>
      </c>
      <c r="W557" s="161">
        <v>2227</v>
      </c>
      <c r="X557" s="161">
        <v>0</v>
      </c>
      <c r="Y557" s="161">
        <v>0</v>
      </c>
      <c r="Z557" s="161">
        <v>0</v>
      </c>
      <c r="AA557" s="161">
        <v>0</v>
      </c>
      <c r="AB557" s="161">
        <v>71.8</v>
      </c>
      <c r="AC557" s="161">
        <v>294.5</v>
      </c>
      <c r="AD557" s="243">
        <v>0</v>
      </c>
      <c r="AE557" s="156">
        <f t="shared" si="308"/>
        <v>0</v>
      </c>
      <c r="AF557" s="161">
        <f t="shared" si="308"/>
        <v>0</v>
      </c>
      <c r="AG557" s="161">
        <f t="shared" si="308"/>
        <v>0</v>
      </c>
      <c r="AH557" s="161">
        <f t="shared" si="308"/>
        <v>0</v>
      </c>
      <c r="AI557" s="161">
        <f t="shared" si="308"/>
        <v>0</v>
      </c>
      <c r="AJ557" s="161">
        <f t="shared" si="308"/>
        <v>0</v>
      </c>
      <c r="AK557" s="161">
        <f t="shared" si="308"/>
        <v>0</v>
      </c>
      <c r="AL557" s="161">
        <f t="shared" si="308"/>
        <v>0</v>
      </c>
      <c r="AM557" s="162">
        <f t="shared" si="308"/>
        <v>0</v>
      </c>
      <c r="AN557" s="156">
        <f t="shared" si="309"/>
        <v>100</v>
      </c>
      <c r="AO557" s="161">
        <f t="shared" si="309"/>
        <v>100</v>
      </c>
      <c r="AP557" s="161">
        <f t="shared" si="309"/>
        <v>0</v>
      </c>
      <c r="AQ557" s="161">
        <f t="shared" si="309"/>
        <v>0</v>
      </c>
      <c r="AR557" s="161">
        <f t="shared" si="309"/>
        <v>0</v>
      </c>
      <c r="AS557" s="161">
        <f t="shared" si="309"/>
        <v>0</v>
      </c>
      <c r="AT557" s="161">
        <f t="shared" si="309"/>
        <v>100</v>
      </c>
      <c r="AU557" s="161">
        <f t="shared" si="309"/>
        <v>100</v>
      </c>
      <c r="AV557" s="162">
        <f t="shared" si="309"/>
        <v>0</v>
      </c>
      <c r="AW557" s="165"/>
      <c r="AX557" s="245"/>
      <c r="AY557" s="246"/>
    </row>
    <row r="558" spans="1:51" ht="12.75" customHeight="1" x14ac:dyDescent="0.25">
      <c r="A558" s="171">
        <v>1512</v>
      </c>
      <c r="B558" s="241">
        <v>550</v>
      </c>
      <c r="C558" s="242" t="s">
        <v>1640</v>
      </c>
      <c r="D558" s="156">
        <f t="shared" si="316"/>
        <v>18638.8</v>
      </c>
      <c r="E558" s="161">
        <v>15775</v>
      </c>
      <c r="F558" s="161">
        <v>0</v>
      </c>
      <c r="G558" s="161">
        <v>932.3</v>
      </c>
      <c r="H558" s="161">
        <v>56.7</v>
      </c>
      <c r="I558" s="161">
        <v>0</v>
      </c>
      <c r="J558" s="161">
        <v>112</v>
      </c>
      <c r="K558" s="161">
        <v>1762.8</v>
      </c>
      <c r="L558" s="243">
        <v>0</v>
      </c>
      <c r="M558" s="172">
        <f t="shared" si="317"/>
        <v>18910.3</v>
      </c>
      <c r="N558" s="161">
        <v>16046.5</v>
      </c>
      <c r="O558" s="161">
        <v>0</v>
      </c>
      <c r="P558" s="161">
        <v>932.3</v>
      </c>
      <c r="Q558" s="161">
        <v>56.7</v>
      </c>
      <c r="R558" s="161">
        <v>0</v>
      </c>
      <c r="S558" s="161">
        <v>112</v>
      </c>
      <c r="T558" s="161">
        <v>1762.8</v>
      </c>
      <c r="U558" s="243">
        <v>0</v>
      </c>
      <c r="V558" s="172">
        <f t="shared" si="318"/>
        <v>18895.003399999998</v>
      </c>
      <c r="W558" s="161">
        <v>16046.5</v>
      </c>
      <c r="X558" s="161">
        <v>0</v>
      </c>
      <c r="Y558" s="161">
        <v>917.1979</v>
      </c>
      <c r="Z558" s="161">
        <v>56.7</v>
      </c>
      <c r="AA558" s="161">
        <v>0</v>
      </c>
      <c r="AB558" s="161">
        <v>111.80549999999999</v>
      </c>
      <c r="AC558" s="161">
        <v>1762.8</v>
      </c>
      <c r="AD558" s="243">
        <v>0</v>
      </c>
      <c r="AE558" s="156">
        <f t="shared" si="308"/>
        <v>-15.29660000000149</v>
      </c>
      <c r="AF558" s="161">
        <f t="shared" si="308"/>
        <v>0</v>
      </c>
      <c r="AG558" s="161">
        <f t="shared" si="308"/>
        <v>0</v>
      </c>
      <c r="AH558" s="161">
        <f t="shared" si="308"/>
        <v>-15.10209999999995</v>
      </c>
      <c r="AI558" s="161">
        <f t="shared" si="308"/>
        <v>0</v>
      </c>
      <c r="AJ558" s="161">
        <f t="shared" si="308"/>
        <v>0</v>
      </c>
      <c r="AK558" s="161">
        <f t="shared" si="308"/>
        <v>-0.194500000000005</v>
      </c>
      <c r="AL558" s="161">
        <f t="shared" si="308"/>
        <v>0</v>
      </c>
      <c r="AM558" s="162">
        <f t="shared" si="308"/>
        <v>0</v>
      </c>
      <c r="AN558" s="156">
        <f t="shared" si="309"/>
        <v>99.919109691543753</v>
      </c>
      <c r="AO558" s="161">
        <f t="shared" si="309"/>
        <v>100</v>
      </c>
      <c r="AP558" s="161">
        <f t="shared" si="309"/>
        <v>0</v>
      </c>
      <c r="AQ558" s="161">
        <f t="shared" si="309"/>
        <v>98.380124423468857</v>
      </c>
      <c r="AR558" s="161">
        <f t="shared" si="309"/>
        <v>100</v>
      </c>
      <c r="AS558" s="161">
        <f t="shared" si="309"/>
        <v>0</v>
      </c>
      <c r="AT558" s="161">
        <f t="shared" si="309"/>
        <v>99.826339285714283</v>
      </c>
      <c r="AU558" s="161">
        <f t="shared" si="309"/>
        <v>100</v>
      </c>
      <c r="AV558" s="162">
        <f t="shared" si="309"/>
        <v>0</v>
      </c>
      <c r="AW558" s="165"/>
      <c r="AX558" s="245"/>
      <c r="AY558" s="246"/>
    </row>
    <row r="559" spans="1:51" ht="12.75" customHeight="1" x14ac:dyDescent="0.25">
      <c r="A559" s="171">
        <v>1501</v>
      </c>
      <c r="B559" s="241">
        <v>551</v>
      </c>
      <c r="C559" s="242" t="s">
        <v>1731</v>
      </c>
      <c r="D559" s="156">
        <f t="shared" si="316"/>
        <v>330.6</v>
      </c>
      <c r="E559" s="161">
        <v>0</v>
      </c>
      <c r="F559" s="161">
        <v>0</v>
      </c>
      <c r="G559" s="161">
        <v>0</v>
      </c>
      <c r="H559" s="161">
        <v>0</v>
      </c>
      <c r="I559" s="161">
        <v>0</v>
      </c>
      <c r="J559" s="161">
        <v>212</v>
      </c>
      <c r="K559" s="161">
        <v>118.6</v>
      </c>
      <c r="L559" s="243">
        <v>0</v>
      </c>
      <c r="M559" s="172">
        <f t="shared" si="317"/>
        <v>330.6</v>
      </c>
      <c r="N559" s="161">
        <v>0</v>
      </c>
      <c r="O559" s="161">
        <v>0</v>
      </c>
      <c r="P559" s="161">
        <v>0</v>
      </c>
      <c r="Q559" s="161">
        <v>0</v>
      </c>
      <c r="R559" s="161">
        <v>0</v>
      </c>
      <c r="S559" s="161">
        <v>212</v>
      </c>
      <c r="T559" s="161">
        <v>118.6</v>
      </c>
      <c r="U559" s="243">
        <v>0</v>
      </c>
      <c r="V559" s="172">
        <f t="shared" si="318"/>
        <v>330.565</v>
      </c>
      <c r="W559" s="161">
        <v>0</v>
      </c>
      <c r="X559" s="161">
        <v>0</v>
      </c>
      <c r="Y559" s="161">
        <v>0</v>
      </c>
      <c r="Z559" s="161">
        <v>0</v>
      </c>
      <c r="AA559" s="161">
        <v>0</v>
      </c>
      <c r="AB559" s="161">
        <v>212</v>
      </c>
      <c r="AC559" s="161">
        <v>118.565</v>
      </c>
      <c r="AD559" s="243">
        <v>0</v>
      </c>
      <c r="AE559" s="156">
        <f t="shared" si="308"/>
        <v>-3.5000000000025011E-2</v>
      </c>
      <c r="AF559" s="161">
        <f t="shared" si="308"/>
        <v>0</v>
      </c>
      <c r="AG559" s="161">
        <f t="shared" si="308"/>
        <v>0</v>
      </c>
      <c r="AH559" s="161">
        <f t="shared" si="308"/>
        <v>0</v>
      </c>
      <c r="AI559" s="161">
        <f t="shared" si="308"/>
        <v>0</v>
      </c>
      <c r="AJ559" s="161">
        <f t="shared" si="308"/>
        <v>0</v>
      </c>
      <c r="AK559" s="161">
        <f t="shared" si="308"/>
        <v>0</v>
      </c>
      <c r="AL559" s="161">
        <f t="shared" si="308"/>
        <v>-3.4999999999996589E-2</v>
      </c>
      <c r="AM559" s="162">
        <f t="shared" si="308"/>
        <v>0</v>
      </c>
      <c r="AN559" s="156">
        <f t="shared" si="309"/>
        <v>99.989413188142763</v>
      </c>
      <c r="AO559" s="161">
        <f t="shared" si="309"/>
        <v>0</v>
      </c>
      <c r="AP559" s="161">
        <f t="shared" si="309"/>
        <v>0</v>
      </c>
      <c r="AQ559" s="161">
        <f t="shared" si="309"/>
        <v>0</v>
      </c>
      <c r="AR559" s="161">
        <f t="shared" si="309"/>
        <v>0</v>
      </c>
      <c r="AS559" s="161">
        <f t="shared" si="309"/>
        <v>0</v>
      </c>
      <c r="AT559" s="161">
        <f t="shared" si="309"/>
        <v>100</v>
      </c>
      <c r="AU559" s="161">
        <f t="shared" si="309"/>
        <v>99.970489038785843</v>
      </c>
      <c r="AV559" s="162">
        <f t="shared" si="309"/>
        <v>0</v>
      </c>
      <c r="AW559" s="165"/>
      <c r="AX559" s="245"/>
      <c r="AY559" s="246"/>
    </row>
    <row r="560" spans="1:51" ht="12.75" customHeight="1" x14ac:dyDescent="0.25">
      <c r="A560" s="171">
        <v>1502</v>
      </c>
      <c r="B560" s="241">
        <v>552</v>
      </c>
      <c r="C560" s="242" t="s">
        <v>1732</v>
      </c>
      <c r="D560" s="156">
        <f t="shared" si="316"/>
        <v>3822.3</v>
      </c>
      <c r="E560" s="161">
        <v>3167.1</v>
      </c>
      <c r="F560" s="161">
        <v>0</v>
      </c>
      <c r="G560" s="161">
        <v>0</v>
      </c>
      <c r="H560" s="161">
        <v>0</v>
      </c>
      <c r="I560" s="161">
        <v>0</v>
      </c>
      <c r="J560" s="161">
        <v>0</v>
      </c>
      <c r="K560" s="161">
        <v>655.20000000000005</v>
      </c>
      <c r="L560" s="243">
        <v>0</v>
      </c>
      <c r="M560" s="172">
        <f t="shared" si="317"/>
        <v>3822.3</v>
      </c>
      <c r="N560" s="161">
        <v>3167.1</v>
      </c>
      <c r="O560" s="161">
        <v>0</v>
      </c>
      <c r="P560" s="161">
        <v>0</v>
      </c>
      <c r="Q560" s="161">
        <v>0</v>
      </c>
      <c r="R560" s="161">
        <v>0</v>
      </c>
      <c r="S560" s="161">
        <v>0</v>
      </c>
      <c r="T560" s="161">
        <v>655.20000000000005</v>
      </c>
      <c r="U560" s="243">
        <v>0</v>
      </c>
      <c r="V560" s="172">
        <f t="shared" si="318"/>
        <v>3529.9690000000001</v>
      </c>
      <c r="W560" s="161">
        <v>2874.7784999999999</v>
      </c>
      <c r="X560" s="161">
        <v>0</v>
      </c>
      <c r="Y560" s="161">
        <v>0</v>
      </c>
      <c r="Z560" s="161">
        <v>0</v>
      </c>
      <c r="AA560" s="161">
        <v>0</v>
      </c>
      <c r="AB560" s="161">
        <v>0</v>
      </c>
      <c r="AC560" s="161">
        <v>655.19050000000004</v>
      </c>
      <c r="AD560" s="243">
        <v>0</v>
      </c>
      <c r="AE560" s="156">
        <f t="shared" si="308"/>
        <v>-292.33100000000013</v>
      </c>
      <c r="AF560" s="161">
        <f t="shared" si="308"/>
        <v>-292.32150000000001</v>
      </c>
      <c r="AG560" s="161">
        <f t="shared" si="308"/>
        <v>0</v>
      </c>
      <c r="AH560" s="161">
        <f t="shared" si="308"/>
        <v>0</v>
      </c>
      <c r="AI560" s="161">
        <f t="shared" si="308"/>
        <v>0</v>
      </c>
      <c r="AJ560" s="161">
        <f t="shared" si="308"/>
        <v>0</v>
      </c>
      <c r="AK560" s="161">
        <f t="shared" si="308"/>
        <v>0</v>
      </c>
      <c r="AL560" s="161">
        <f t="shared" si="308"/>
        <v>-9.5000000000027285E-3</v>
      </c>
      <c r="AM560" s="162">
        <f t="shared" si="308"/>
        <v>0</v>
      </c>
      <c r="AN560" s="156">
        <f t="shared" si="309"/>
        <v>92.351960861261546</v>
      </c>
      <c r="AO560" s="161">
        <f t="shared" si="309"/>
        <v>90.770057781566734</v>
      </c>
      <c r="AP560" s="161">
        <f t="shared" si="309"/>
        <v>0</v>
      </c>
      <c r="AQ560" s="161">
        <f t="shared" si="309"/>
        <v>0</v>
      </c>
      <c r="AR560" s="161">
        <f t="shared" si="309"/>
        <v>0</v>
      </c>
      <c r="AS560" s="161">
        <f t="shared" si="309"/>
        <v>0</v>
      </c>
      <c r="AT560" s="161">
        <f t="shared" si="309"/>
        <v>0</v>
      </c>
      <c r="AU560" s="161">
        <f t="shared" si="309"/>
        <v>99.998550061050068</v>
      </c>
      <c r="AV560" s="162">
        <f t="shared" si="309"/>
        <v>0</v>
      </c>
      <c r="AW560" s="165"/>
      <c r="AX560" s="245"/>
      <c r="AY560" s="246"/>
    </row>
    <row r="561" spans="1:51" ht="12.75" customHeight="1" x14ac:dyDescent="0.25">
      <c r="A561" s="171">
        <v>1503</v>
      </c>
      <c r="B561" s="241">
        <v>553</v>
      </c>
      <c r="C561" s="242" t="s">
        <v>1733</v>
      </c>
      <c r="D561" s="156">
        <f t="shared" si="316"/>
        <v>1872.4</v>
      </c>
      <c r="E561" s="161">
        <v>1627.7</v>
      </c>
      <c r="F561" s="161">
        <v>0</v>
      </c>
      <c r="G561" s="161">
        <v>0</v>
      </c>
      <c r="H561" s="161">
        <v>0</v>
      </c>
      <c r="I561" s="161">
        <v>0</v>
      </c>
      <c r="J561" s="161">
        <v>0</v>
      </c>
      <c r="K561" s="161">
        <v>244.7</v>
      </c>
      <c r="L561" s="243">
        <v>0</v>
      </c>
      <c r="M561" s="172">
        <f t="shared" si="317"/>
        <v>1872.4</v>
      </c>
      <c r="N561" s="161">
        <v>1627.7</v>
      </c>
      <c r="O561" s="161">
        <v>0</v>
      </c>
      <c r="P561" s="161">
        <v>0</v>
      </c>
      <c r="Q561" s="161">
        <v>0</v>
      </c>
      <c r="R561" s="161">
        <v>0</v>
      </c>
      <c r="S561" s="161">
        <v>0</v>
      </c>
      <c r="T561" s="161">
        <v>244.7</v>
      </c>
      <c r="U561" s="243">
        <v>0</v>
      </c>
      <c r="V561" s="172">
        <f t="shared" si="318"/>
        <v>1869.7401</v>
      </c>
      <c r="W561" s="161">
        <v>1627.7</v>
      </c>
      <c r="X561" s="161">
        <v>0</v>
      </c>
      <c r="Y561" s="161">
        <v>0</v>
      </c>
      <c r="Z561" s="161">
        <v>0</v>
      </c>
      <c r="AA561" s="161">
        <v>0</v>
      </c>
      <c r="AB561" s="161">
        <v>0</v>
      </c>
      <c r="AC561" s="161">
        <v>242.0401</v>
      </c>
      <c r="AD561" s="243">
        <v>0</v>
      </c>
      <c r="AE561" s="156">
        <f t="shared" si="308"/>
        <v>-2.659900000000107</v>
      </c>
      <c r="AF561" s="161">
        <f t="shared" si="308"/>
        <v>0</v>
      </c>
      <c r="AG561" s="161">
        <f t="shared" si="308"/>
        <v>0</v>
      </c>
      <c r="AH561" s="161">
        <f t="shared" si="308"/>
        <v>0</v>
      </c>
      <c r="AI561" s="161">
        <f t="shared" si="308"/>
        <v>0</v>
      </c>
      <c r="AJ561" s="161">
        <f t="shared" si="308"/>
        <v>0</v>
      </c>
      <c r="AK561" s="161">
        <f t="shared" si="308"/>
        <v>0</v>
      </c>
      <c r="AL561" s="161">
        <f t="shared" si="308"/>
        <v>-2.6598999999999933</v>
      </c>
      <c r="AM561" s="162">
        <f t="shared" si="308"/>
        <v>0</v>
      </c>
      <c r="AN561" s="156">
        <f t="shared" si="309"/>
        <v>99.857941679128388</v>
      </c>
      <c r="AO561" s="161">
        <f t="shared" si="309"/>
        <v>100</v>
      </c>
      <c r="AP561" s="161">
        <f t="shared" si="309"/>
        <v>0</v>
      </c>
      <c r="AQ561" s="161">
        <f t="shared" si="309"/>
        <v>0</v>
      </c>
      <c r="AR561" s="161">
        <f t="shared" si="309"/>
        <v>0</v>
      </c>
      <c r="AS561" s="161">
        <f t="shared" si="309"/>
        <v>0</v>
      </c>
      <c r="AT561" s="161">
        <f t="shared" si="309"/>
        <v>0</v>
      </c>
      <c r="AU561" s="161">
        <f t="shared" si="309"/>
        <v>98.912995504699637</v>
      </c>
      <c r="AV561" s="162">
        <f t="shared" si="309"/>
        <v>0</v>
      </c>
      <c r="AW561" s="165"/>
      <c r="AX561" s="245"/>
      <c r="AY561" s="246"/>
    </row>
    <row r="562" spans="1:51" ht="12.75" customHeight="1" x14ac:dyDescent="0.25">
      <c r="A562" s="171">
        <v>1504</v>
      </c>
      <c r="B562" s="241">
        <v>554</v>
      </c>
      <c r="C562" s="242" t="s">
        <v>1734</v>
      </c>
      <c r="D562" s="156">
        <f t="shared" si="316"/>
        <v>3147.4</v>
      </c>
      <c r="E562" s="161">
        <v>2623.3</v>
      </c>
      <c r="F562" s="161">
        <v>0</v>
      </c>
      <c r="G562" s="161">
        <v>0</v>
      </c>
      <c r="H562" s="161">
        <v>0</v>
      </c>
      <c r="I562" s="161">
        <v>0</v>
      </c>
      <c r="J562" s="161">
        <v>81.099999999999994</v>
      </c>
      <c r="K562" s="161">
        <v>443</v>
      </c>
      <c r="L562" s="243">
        <v>0</v>
      </c>
      <c r="M562" s="172">
        <f t="shared" si="317"/>
        <v>3308.2999999999997</v>
      </c>
      <c r="N562" s="161">
        <v>2784.2</v>
      </c>
      <c r="O562" s="161">
        <v>0</v>
      </c>
      <c r="P562" s="161">
        <v>0</v>
      </c>
      <c r="Q562" s="161">
        <v>0</v>
      </c>
      <c r="R562" s="161">
        <v>0</v>
      </c>
      <c r="S562" s="161">
        <v>81.099999999999994</v>
      </c>
      <c r="T562" s="161">
        <v>443</v>
      </c>
      <c r="U562" s="243">
        <v>0</v>
      </c>
      <c r="V562" s="172">
        <f t="shared" si="318"/>
        <v>3252.7602999999999</v>
      </c>
      <c r="W562" s="161">
        <v>2728.6603</v>
      </c>
      <c r="X562" s="161">
        <v>0</v>
      </c>
      <c r="Y562" s="161">
        <v>0</v>
      </c>
      <c r="Z562" s="161">
        <v>0</v>
      </c>
      <c r="AA562" s="161">
        <v>0</v>
      </c>
      <c r="AB562" s="161">
        <v>81.099999999999994</v>
      </c>
      <c r="AC562" s="161">
        <v>443</v>
      </c>
      <c r="AD562" s="243">
        <v>0</v>
      </c>
      <c r="AE562" s="156">
        <f t="shared" si="308"/>
        <v>-55.539699999999812</v>
      </c>
      <c r="AF562" s="161">
        <f t="shared" si="308"/>
        <v>-55.539699999999812</v>
      </c>
      <c r="AG562" s="161">
        <f t="shared" si="308"/>
        <v>0</v>
      </c>
      <c r="AH562" s="161">
        <f t="shared" si="308"/>
        <v>0</v>
      </c>
      <c r="AI562" s="161">
        <f t="shared" si="308"/>
        <v>0</v>
      </c>
      <c r="AJ562" s="161">
        <f t="shared" si="308"/>
        <v>0</v>
      </c>
      <c r="AK562" s="161">
        <f t="shared" si="308"/>
        <v>0</v>
      </c>
      <c r="AL562" s="161">
        <f t="shared" si="308"/>
        <v>0</v>
      </c>
      <c r="AM562" s="162">
        <f t="shared" si="308"/>
        <v>0</v>
      </c>
      <c r="AN562" s="156">
        <f t="shared" si="309"/>
        <v>98.321201221170995</v>
      </c>
      <c r="AO562" s="161">
        <f t="shared" si="309"/>
        <v>98.005182817326357</v>
      </c>
      <c r="AP562" s="161">
        <f t="shared" si="309"/>
        <v>0</v>
      </c>
      <c r="AQ562" s="161">
        <f t="shared" si="309"/>
        <v>0</v>
      </c>
      <c r="AR562" s="161">
        <f t="shared" si="309"/>
        <v>0</v>
      </c>
      <c r="AS562" s="161">
        <f t="shared" si="309"/>
        <v>0</v>
      </c>
      <c r="AT562" s="161">
        <f t="shared" si="309"/>
        <v>100</v>
      </c>
      <c r="AU562" s="161">
        <f t="shared" si="309"/>
        <v>100</v>
      </c>
      <c r="AV562" s="162">
        <f t="shared" si="309"/>
        <v>0</v>
      </c>
      <c r="AW562" s="165"/>
      <c r="AX562" s="245"/>
      <c r="AY562" s="246"/>
    </row>
    <row r="563" spans="1:51" ht="12.75" customHeight="1" x14ac:dyDescent="0.25">
      <c r="A563" s="171">
        <v>1505</v>
      </c>
      <c r="B563" s="241">
        <v>555</v>
      </c>
      <c r="C563" s="242" t="s">
        <v>1735</v>
      </c>
      <c r="D563" s="156">
        <f t="shared" si="316"/>
        <v>2128.6</v>
      </c>
      <c r="E563" s="161">
        <v>1621.3</v>
      </c>
      <c r="F563" s="161">
        <v>0</v>
      </c>
      <c r="G563" s="161">
        <v>0</v>
      </c>
      <c r="H563" s="161">
        <v>0</v>
      </c>
      <c r="I563" s="161">
        <v>0</v>
      </c>
      <c r="J563" s="161">
        <v>212</v>
      </c>
      <c r="K563" s="161">
        <v>295.3</v>
      </c>
      <c r="L563" s="243">
        <v>0</v>
      </c>
      <c r="M563" s="172">
        <f t="shared" si="317"/>
        <v>2128.6</v>
      </c>
      <c r="N563" s="161">
        <v>1621.3</v>
      </c>
      <c r="O563" s="161">
        <v>0</v>
      </c>
      <c r="P563" s="161">
        <v>0</v>
      </c>
      <c r="Q563" s="161">
        <v>0</v>
      </c>
      <c r="R563" s="161">
        <v>0</v>
      </c>
      <c r="S563" s="161">
        <v>212</v>
      </c>
      <c r="T563" s="161">
        <v>295.3</v>
      </c>
      <c r="U563" s="243">
        <v>0</v>
      </c>
      <c r="V563" s="172">
        <f t="shared" si="318"/>
        <v>1830.8625</v>
      </c>
      <c r="W563" s="161">
        <v>1324.3135</v>
      </c>
      <c r="X563" s="161">
        <v>0</v>
      </c>
      <c r="Y563" s="161">
        <v>0</v>
      </c>
      <c r="Z563" s="161">
        <v>0</v>
      </c>
      <c r="AA563" s="161">
        <v>0</v>
      </c>
      <c r="AB563" s="161">
        <v>212</v>
      </c>
      <c r="AC563" s="161">
        <v>294.54899999999998</v>
      </c>
      <c r="AD563" s="243">
        <v>0</v>
      </c>
      <c r="AE563" s="156">
        <f t="shared" si="308"/>
        <v>-297.73749999999995</v>
      </c>
      <c r="AF563" s="161">
        <f t="shared" si="308"/>
        <v>-296.98649999999998</v>
      </c>
      <c r="AG563" s="161">
        <f t="shared" si="308"/>
        <v>0</v>
      </c>
      <c r="AH563" s="161">
        <f t="shared" si="308"/>
        <v>0</v>
      </c>
      <c r="AI563" s="161">
        <f t="shared" si="308"/>
        <v>0</v>
      </c>
      <c r="AJ563" s="161">
        <f t="shared" si="308"/>
        <v>0</v>
      </c>
      <c r="AK563" s="161">
        <f t="shared" si="308"/>
        <v>0</v>
      </c>
      <c r="AL563" s="161">
        <f t="shared" si="308"/>
        <v>-0.7510000000000332</v>
      </c>
      <c r="AM563" s="162">
        <f t="shared" si="308"/>
        <v>0</v>
      </c>
      <c r="AN563" s="156">
        <f t="shared" si="309"/>
        <v>86.012519966174949</v>
      </c>
      <c r="AO563" s="161">
        <f t="shared" si="309"/>
        <v>81.682199469561468</v>
      </c>
      <c r="AP563" s="161">
        <f t="shared" si="309"/>
        <v>0</v>
      </c>
      <c r="AQ563" s="161">
        <f t="shared" si="309"/>
        <v>0</v>
      </c>
      <c r="AR563" s="161">
        <f t="shared" si="309"/>
        <v>0</v>
      </c>
      <c r="AS563" s="161">
        <f t="shared" si="309"/>
        <v>0</v>
      </c>
      <c r="AT563" s="161">
        <f t="shared" si="309"/>
        <v>100</v>
      </c>
      <c r="AU563" s="161">
        <f t="shared" si="309"/>
        <v>99.745682356925144</v>
      </c>
      <c r="AV563" s="162">
        <f t="shared" si="309"/>
        <v>0</v>
      </c>
      <c r="AW563" s="165"/>
      <c r="AX563" s="245"/>
      <c r="AY563" s="246"/>
    </row>
    <row r="564" spans="1:51" ht="12.75" customHeight="1" x14ac:dyDescent="0.25">
      <c r="A564" s="171">
        <v>1506</v>
      </c>
      <c r="B564" s="241">
        <v>556</v>
      </c>
      <c r="C564" s="242" t="s">
        <v>1736</v>
      </c>
      <c r="D564" s="156">
        <f t="shared" si="316"/>
        <v>5851.8</v>
      </c>
      <c r="E564" s="161">
        <v>5101</v>
      </c>
      <c r="F564" s="161">
        <v>0</v>
      </c>
      <c r="G564" s="161">
        <v>0</v>
      </c>
      <c r="H564" s="161">
        <v>67.8</v>
      </c>
      <c r="I564" s="161">
        <v>0</v>
      </c>
      <c r="J564" s="161">
        <v>94.5</v>
      </c>
      <c r="K564" s="161">
        <v>588.5</v>
      </c>
      <c r="L564" s="243">
        <v>0</v>
      </c>
      <c r="M564" s="172">
        <f t="shared" si="317"/>
        <v>5851.8</v>
      </c>
      <c r="N564" s="161">
        <v>5101</v>
      </c>
      <c r="O564" s="161">
        <v>0</v>
      </c>
      <c r="P564" s="161">
        <v>0</v>
      </c>
      <c r="Q564" s="161">
        <v>67.8</v>
      </c>
      <c r="R564" s="161">
        <v>0</v>
      </c>
      <c r="S564" s="161">
        <v>94.5</v>
      </c>
      <c r="T564" s="161">
        <v>588.5</v>
      </c>
      <c r="U564" s="243">
        <v>0</v>
      </c>
      <c r="V564" s="172">
        <f t="shared" si="318"/>
        <v>5404.4400999999998</v>
      </c>
      <c r="W564" s="161">
        <v>4656.2570999999998</v>
      </c>
      <c r="X564" s="161">
        <v>0</v>
      </c>
      <c r="Y564" s="161">
        <v>0</v>
      </c>
      <c r="Z564" s="161">
        <v>65.183000000000007</v>
      </c>
      <c r="AA564" s="161">
        <v>0</v>
      </c>
      <c r="AB564" s="161">
        <v>94.5</v>
      </c>
      <c r="AC564" s="161">
        <v>588.5</v>
      </c>
      <c r="AD564" s="243">
        <v>0</v>
      </c>
      <c r="AE564" s="156">
        <f t="shared" si="308"/>
        <v>-447.35990000000038</v>
      </c>
      <c r="AF564" s="161">
        <f t="shared" si="308"/>
        <v>-444.74290000000019</v>
      </c>
      <c r="AG564" s="161">
        <f t="shared" si="308"/>
        <v>0</v>
      </c>
      <c r="AH564" s="161">
        <f t="shared" ref="AH564:AM606" si="319">Y564-P564</f>
        <v>0</v>
      </c>
      <c r="AI564" s="161">
        <f t="shared" si="319"/>
        <v>-2.6169999999999902</v>
      </c>
      <c r="AJ564" s="161">
        <f t="shared" si="319"/>
        <v>0</v>
      </c>
      <c r="AK564" s="161">
        <f t="shared" si="319"/>
        <v>0</v>
      </c>
      <c r="AL564" s="161">
        <f t="shared" si="319"/>
        <v>0</v>
      </c>
      <c r="AM564" s="162">
        <f t="shared" si="319"/>
        <v>0</v>
      </c>
      <c r="AN564" s="156">
        <f t="shared" si="309"/>
        <v>92.355174476229536</v>
      </c>
      <c r="AO564" s="161">
        <f t="shared" si="309"/>
        <v>91.281260537149578</v>
      </c>
      <c r="AP564" s="161">
        <f t="shared" si="309"/>
        <v>0</v>
      </c>
      <c r="AQ564" s="161">
        <f t="shared" ref="AQ564:AV606" si="320">IF(P564=0,0,Y564/P564*100)</f>
        <v>0</v>
      </c>
      <c r="AR564" s="161">
        <f t="shared" si="320"/>
        <v>96.140117994100308</v>
      </c>
      <c r="AS564" s="161">
        <f t="shared" si="320"/>
        <v>0</v>
      </c>
      <c r="AT564" s="161">
        <f t="shared" si="320"/>
        <v>100</v>
      </c>
      <c r="AU564" s="161">
        <f t="shared" si="320"/>
        <v>100</v>
      </c>
      <c r="AV564" s="162">
        <f t="shared" si="320"/>
        <v>0</v>
      </c>
      <c r="AW564" s="165"/>
      <c r="AX564" s="245"/>
      <c r="AY564" s="246"/>
    </row>
    <row r="565" spans="1:51" ht="12.75" customHeight="1" x14ac:dyDescent="0.25">
      <c r="A565" s="171">
        <v>1507</v>
      </c>
      <c r="B565" s="241">
        <v>557</v>
      </c>
      <c r="C565" s="242" t="s">
        <v>1737</v>
      </c>
      <c r="D565" s="156">
        <f t="shared" si="316"/>
        <v>1718.1</v>
      </c>
      <c r="E565" s="161">
        <v>1359</v>
      </c>
      <c r="F565" s="161">
        <v>0</v>
      </c>
      <c r="G565" s="161">
        <v>0</v>
      </c>
      <c r="H565" s="161">
        <v>0</v>
      </c>
      <c r="I565" s="161">
        <v>0</v>
      </c>
      <c r="J565" s="161">
        <v>212</v>
      </c>
      <c r="K565" s="161">
        <v>147.1</v>
      </c>
      <c r="L565" s="243">
        <v>0</v>
      </c>
      <c r="M565" s="172">
        <f t="shared" si="317"/>
        <v>1718.1</v>
      </c>
      <c r="N565" s="161">
        <v>1359</v>
      </c>
      <c r="O565" s="161">
        <v>0</v>
      </c>
      <c r="P565" s="161">
        <v>0</v>
      </c>
      <c r="Q565" s="161">
        <v>0</v>
      </c>
      <c r="R565" s="161">
        <v>0</v>
      </c>
      <c r="S565" s="161">
        <v>212</v>
      </c>
      <c r="T565" s="161">
        <v>147.1</v>
      </c>
      <c r="U565" s="243">
        <v>0</v>
      </c>
      <c r="V565" s="172">
        <f t="shared" si="318"/>
        <v>1717.8245999999999</v>
      </c>
      <c r="W565" s="161">
        <v>1359</v>
      </c>
      <c r="X565" s="161">
        <v>0</v>
      </c>
      <c r="Y565" s="161">
        <v>0</v>
      </c>
      <c r="Z565" s="161">
        <v>0</v>
      </c>
      <c r="AA565" s="161">
        <v>0</v>
      </c>
      <c r="AB565" s="161">
        <v>212</v>
      </c>
      <c r="AC565" s="161">
        <v>146.8246</v>
      </c>
      <c r="AD565" s="243">
        <v>0</v>
      </c>
      <c r="AE565" s="156">
        <f t="shared" ref="AE565:AG607" si="321">V565-M565</f>
        <v>-0.27539999999999054</v>
      </c>
      <c r="AF565" s="161">
        <f t="shared" si="321"/>
        <v>0</v>
      </c>
      <c r="AG565" s="161">
        <f t="shared" si="321"/>
        <v>0</v>
      </c>
      <c r="AH565" s="161">
        <f t="shared" si="319"/>
        <v>0</v>
      </c>
      <c r="AI565" s="161">
        <f t="shared" si="319"/>
        <v>0</v>
      </c>
      <c r="AJ565" s="161">
        <f t="shared" si="319"/>
        <v>0</v>
      </c>
      <c r="AK565" s="161">
        <f t="shared" si="319"/>
        <v>0</v>
      </c>
      <c r="AL565" s="161">
        <f t="shared" si="319"/>
        <v>-0.27539999999999054</v>
      </c>
      <c r="AM565" s="162">
        <f t="shared" si="319"/>
        <v>0</v>
      </c>
      <c r="AN565" s="156">
        <f t="shared" ref="AN565:AP607" si="322">IF(M565=0,0,V565/M565*100)</f>
        <v>99.983970665269766</v>
      </c>
      <c r="AO565" s="161">
        <f t="shared" si="322"/>
        <v>100</v>
      </c>
      <c r="AP565" s="161">
        <f t="shared" si="322"/>
        <v>0</v>
      </c>
      <c r="AQ565" s="161">
        <f t="shared" si="320"/>
        <v>0</v>
      </c>
      <c r="AR565" s="161">
        <f t="shared" si="320"/>
        <v>0</v>
      </c>
      <c r="AS565" s="161">
        <f t="shared" si="320"/>
        <v>0</v>
      </c>
      <c r="AT565" s="161">
        <f t="shared" si="320"/>
        <v>100</v>
      </c>
      <c r="AU565" s="161">
        <f t="shared" si="320"/>
        <v>99.812780421481989</v>
      </c>
      <c r="AV565" s="162">
        <f t="shared" si="320"/>
        <v>0</v>
      </c>
      <c r="AW565" s="165"/>
      <c r="AX565" s="245"/>
      <c r="AY565" s="246"/>
    </row>
    <row r="566" spans="1:51" ht="12.75" customHeight="1" x14ac:dyDescent="0.25">
      <c r="A566" s="171">
        <v>1508</v>
      </c>
      <c r="B566" s="241">
        <v>558</v>
      </c>
      <c r="C566" s="242" t="s">
        <v>1738</v>
      </c>
      <c r="D566" s="156">
        <f t="shared" si="316"/>
        <v>2099.1999999999998</v>
      </c>
      <c r="E566" s="161">
        <v>1773.8</v>
      </c>
      <c r="F566" s="161">
        <v>0</v>
      </c>
      <c r="G566" s="161">
        <v>0</v>
      </c>
      <c r="H566" s="161">
        <v>0</v>
      </c>
      <c r="I566" s="161">
        <v>0</v>
      </c>
      <c r="J566" s="161">
        <v>112</v>
      </c>
      <c r="K566" s="161">
        <v>213.4</v>
      </c>
      <c r="L566" s="243">
        <v>0</v>
      </c>
      <c r="M566" s="172">
        <f t="shared" si="317"/>
        <v>2164.4</v>
      </c>
      <c r="N566" s="161">
        <v>1839</v>
      </c>
      <c r="O566" s="161">
        <v>0</v>
      </c>
      <c r="P566" s="161">
        <v>0</v>
      </c>
      <c r="Q566" s="161">
        <v>0</v>
      </c>
      <c r="R566" s="161">
        <v>0</v>
      </c>
      <c r="S566" s="161">
        <v>112</v>
      </c>
      <c r="T566" s="161">
        <v>213.4</v>
      </c>
      <c r="U566" s="243">
        <v>0</v>
      </c>
      <c r="V566" s="172">
        <f t="shared" si="318"/>
        <v>2137.7323000000001</v>
      </c>
      <c r="W566" s="161">
        <v>1812.3323</v>
      </c>
      <c r="X566" s="161">
        <v>0</v>
      </c>
      <c r="Y566" s="161">
        <v>0</v>
      </c>
      <c r="Z566" s="161">
        <v>0</v>
      </c>
      <c r="AA566" s="161">
        <v>0</v>
      </c>
      <c r="AB566" s="161">
        <v>112</v>
      </c>
      <c r="AC566" s="161">
        <v>213.4</v>
      </c>
      <c r="AD566" s="243">
        <v>0</v>
      </c>
      <c r="AE566" s="156">
        <f t="shared" si="321"/>
        <v>-26.667699999999968</v>
      </c>
      <c r="AF566" s="161">
        <f t="shared" si="321"/>
        <v>-26.667699999999968</v>
      </c>
      <c r="AG566" s="161">
        <f t="shared" si="321"/>
        <v>0</v>
      </c>
      <c r="AH566" s="161">
        <f t="shared" si="319"/>
        <v>0</v>
      </c>
      <c r="AI566" s="161">
        <f t="shared" si="319"/>
        <v>0</v>
      </c>
      <c r="AJ566" s="161">
        <f t="shared" si="319"/>
        <v>0</v>
      </c>
      <c r="AK566" s="161">
        <f t="shared" si="319"/>
        <v>0</v>
      </c>
      <c r="AL566" s="161">
        <f t="shared" si="319"/>
        <v>0</v>
      </c>
      <c r="AM566" s="162">
        <f t="shared" si="319"/>
        <v>0</v>
      </c>
      <c r="AN566" s="156">
        <f t="shared" si="322"/>
        <v>98.767894104601737</v>
      </c>
      <c r="AO566" s="161">
        <f t="shared" si="322"/>
        <v>98.549880369766171</v>
      </c>
      <c r="AP566" s="161">
        <f t="shared" si="322"/>
        <v>0</v>
      </c>
      <c r="AQ566" s="161">
        <f t="shared" si="320"/>
        <v>0</v>
      </c>
      <c r="AR566" s="161">
        <f t="shared" si="320"/>
        <v>0</v>
      </c>
      <c r="AS566" s="161">
        <f t="shared" si="320"/>
        <v>0</v>
      </c>
      <c r="AT566" s="161">
        <f t="shared" si="320"/>
        <v>100</v>
      </c>
      <c r="AU566" s="161">
        <f t="shared" si="320"/>
        <v>100</v>
      </c>
      <c r="AV566" s="162">
        <f t="shared" si="320"/>
        <v>0</v>
      </c>
      <c r="AW566" s="165"/>
      <c r="AX566" s="245"/>
      <c r="AY566" s="246"/>
    </row>
    <row r="567" spans="1:51" ht="12.75" customHeight="1" x14ac:dyDescent="0.25">
      <c r="A567" s="171">
        <v>1509</v>
      </c>
      <c r="B567" s="241">
        <v>559</v>
      </c>
      <c r="C567" s="242" t="s">
        <v>1739</v>
      </c>
      <c r="D567" s="156">
        <f t="shared" si="316"/>
        <v>1741.5</v>
      </c>
      <c r="E567" s="161">
        <v>1438.4</v>
      </c>
      <c r="F567" s="161">
        <v>0</v>
      </c>
      <c r="G567" s="161">
        <v>0</v>
      </c>
      <c r="H567" s="161">
        <v>0</v>
      </c>
      <c r="I567" s="161">
        <v>0</v>
      </c>
      <c r="J567" s="161">
        <v>100</v>
      </c>
      <c r="K567" s="161">
        <v>203.1</v>
      </c>
      <c r="L567" s="243">
        <v>0</v>
      </c>
      <c r="M567" s="172">
        <f t="shared" si="317"/>
        <v>1741.5</v>
      </c>
      <c r="N567" s="161">
        <v>1438.4</v>
      </c>
      <c r="O567" s="161">
        <v>0</v>
      </c>
      <c r="P567" s="161">
        <v>0</v>
      </c>
      <c r="Q567" s="161">
        <v>0</v>
      </c>
      <c r="R567" s="161">
        <v>0</v>
      </c>
      <c r="S567" s="161">
        <v>100</v>
      </c>
      <c r="T567" s="161">
        <v>203.1</v>
      </c>
      <c r="U567" s="243">
        <v>0</v>
      </c>
      <c r="V567" s="172">
        <f t="shared" si="318"/>
        <v>1478.296</v>
      </c>
      <c r="W567" s="161">
        <v>1179.4518</v>
      </c>
      <c r="X567" s="161">
        <v>0</v>
      </c>
      <c r="Y567" s="161">
        <v>0</v>
      </c>
      <c r="Z567" s="161">
        <v>0</v>
      </c>
      <c r="AA567" s="161">
        <v>0</v>
      </c>
      <c r="AB567" s="161">
        <v>99.002099999999999</v>
      </c>
      <c r="AC567" s="161">
        <v>199.84209999999999</v>
      </c>
      <c r="AD567" s="243">
        <v>0</v>
      </c>
      <c r="AE567" s="156">
        <f t="shared" si="321"/>
        <v>-263.20399999999995</v>
      </c>
      <c r="AF567" s="161">
        <f t="shared" si="321"/>
        <v>-258.94820000000004</v>
      </c>
      <c r="AG567" s="161">
        <f t="shared" si="321"/>
        <v>0</v>
      </c>
      <c r="AH567" s="161">
        <f t="shared" si="319"/>
        <v>0</v>
      </c>
      <c r="AI567" s="161">
        <f t="shared" si="319"/>
        <v>0</v>
      </c>
      <c r="AJ567" s="161">
        <f t="shared" si="319"/>
        <v>0</v>
      </c>
      <c r="AK567" s="161">
        <f t="shared" si="319"/>
        <v>-0.99790000000000134</v>
      </c>
      <c r="AL567" s="161">
        <f t="shared" si="319"/>
        <v>-3.2579000000000065</v>
      </c>
      <c r="AM567" s="162">
        <f t="shared" si="319"/>
        <v>0</v>
      </c>
      <c r="AN567" s="156">
        <f t="shared" si="322"/>
        <v>84.886362331323568</v>
      </c>
      <c r="AO567" s="161">
        <f t="shared" si="322"/>
        <v>81.997483314794223</v>
      </c>
      <c r="AP567" s="161">
        <f t="shared" si="322"/>
        <v>0</v>
      </c>
      <c r="AQ567" s="161">
        <f t="shared" si="320"/>
        <v>0</v>
      </c>
      <c r="AR567" s="161">
        <f t="shared" si="320"/>
        <v>0</v>
      </c>
      <c r="AS567" s="161">
        <f t="shared" si="320"/>
        <v>0</v>
      </c>
      <c r="AT567" s="161">
        <f t="shared" si="320"/>
        <v>99.002099999999999</v>
      </c>
      <c r="AU567" s="161">
        <f t="shared" si="320"/>
        <v>98.395913343180695</v>
      </c>
      <c r="AV567" s="162">
        <f t="shared" si="320"/>
        <v>0</v>
      </c>
      <c r="AW567" s="165"/>
      <c r="AX567" s="245"/>
      <c r="AY567" s="246"/>
    </row>
    <row r="568" spans="1:51" ht="12.75" customHeight="1" x14ac:dyDescent="0.25">
      <c r="A568" s="171">
        <v>1510</v>
      </c>
      <c r="B568" s="241">
        <v>560</v>
      </c>
      <c r="C568" s="242" t="s">
        <v>1740</v>
      </c>
      <c r="D568" s="156">
        <f t="shared" si="316"/>
        <v>1779</v>
      </c>
      <c r="E568" s="161">
        <v>1390.4</v>
      </c>
      <c r="F568" s="161">
        <v>0</v>
      </c>
      <c r="G568" s="161">
        <v>0</v>
      </c>
      <c r="H568" s="161">
        <v>0</v>
      </c>
      <c r="I568" s="161">
        <v>0</v>
      </c>
      <c r="J568" s="161">
        <v>212</v>
      </c>
      <c r="K568" s="161">
        <v>176.6</v>
      </c>
      <c r="L568" s="243">
        <v>0</v>
      </c>
      <c r="M568" s="172">
        <f t="shared" si="317"/>
        <v>1778.9999999999998</v>
      </c>
      <c r="N568" s="161">
        <v>1390.3999999999999</v>
      </c>
      <c r="O568" s="161">
        <v>0</v>
      </c>
      <c r="P568" s="161">
        <v>0</v>
      </c>
      <c r="Q568" s="161">
        <v>0</v>
      </c>
      <c r="R568" s="161">
        <v>0</v>
      </c>
      <c r="S568" s="161">
        <v>212</v>
      </c>
      <c r="T568" s="161">
        <v>176.6</v>
      </c>
      <c r="U568" s="243">
        <v>0</v>
      </c>
      <c r="V568" s="172">
        <f t="shared" si="318"/>
        <v>1778.2718999999997</v>
      </c>
      <c r="W568" s="161">
        <v>1389.6718999999998</v>
      </c>
      <c r="X568" s="161">
        <v>0</v>
      </c>
      <c r="Y568" s="161">
        <v>0</v>
      </c>
      <c r="Z568" s="161">
        <v>0</v>
      </c>
      <c r="AA568" s="161">
        <v>0</v>
      </c>
      <c r="AB568" s="161">
        <v>212</v>
      </c>
      <c r="AC568" s="161">
        <v>176.6</v>
      </c>
      <c r="AD568" s="243">
        <v>0</v>
      </c>
      <c r="AE568" s="156">
        <f t="shared" si="321"/>
        <v>-0.72810000000004038</v>
      </c>
      <c r="AF568" s="161">
        <f t="shared" si="321"/>
        <v>-0.72810000000004038</v>
      </c>
      <c r="AG568" s="161">
        <f t="shared" si="321"/>
        <v>0</v>
      </c>
      <c r="AH568" s="161">
        <f t="shared" si="319"/>
        <v>0</v>
      </c>
      <c r="AI568" s="161">
        <f t="shared" si="319"/>
        <v>0</v>
      </c>
      <c r="AJ568" s="161">
        <f t="shared" si="319"/>
        <v>0</v>
      </c>
      <c r="AK568" s="161">
        <f t="shared" si="319"/>
        <v>0</v>
      </c>
      <c r="AL568" s="161">
        <f t="shared" si="319"/>
        <v>0</v>
      </c>
      <c r="AM568" s="162">
        <f t="shared" si="319"/>
        <v>0</v>
      </c>
      <c r="AN568" s="156">
        <f t="shared" si="322"/>
        <v>99.959072512647552</v>
      </c>
      <c r="AO568" s="161">
        <f t="shared" si="322"/>
        <v>99.947633774453394</v>
      </c>
      <c r="AP568" s="161">
        <f t="shared" si="322"/>
        <v>0</v>
      </c>
      <c r="AQ568" s="161">
        <f t="shared" si="320"/>
        <v>0</v>
      </c>
      <c r="AR568" s="161">
        <f t="shared" si="320"/>
        <v>0</v>
      </c>
      <c r="AS568" s="161">
        <f t="shared" si="320"/>
        <v>0</v>
      </c>
      <c r="AT568" s="161">
        <f t="shared" si="320"/>
        <v>100</v>
      </c>
      <c r="AU568" s="161">
        <f t="shared" si="320"/>
        <v>100</v>
      </c>
      <c r="AV568" s="162">
        <f t="shared" si="320"/>
        <v>0</v>
      </c>
      <c r="AW568" s="165"/>
      <c r="AX568" s="245"/>
      <c r="AY568" s="246"/>
    </row>
    <row r="569" spans="1:51" ht="12.75" customHeight="1" x14ac:dyDescent="0.25">
      <c r="A569" s="171">
        <v>1511</v>
      </c>
      <c r="B569" s="241">
        <v>561</v>
      </c>
      <c r="C569" s="242" t="s">
        <v>1741</v>
      </c>
      <c r="D569" s="156">
        <f t="shared" si="316"/>
        <v>1768.5</v>
      </c>
      <c r="E569" s="161">
        <v>1441.8</v>
      </c>
      <c r="F569" s="161">
        <v>0</v>
      </c>
      <c r="G569" s="161">
        <v>0</v>
      </c>
      <c r="H569" s="161">
        <v>0</v>
      </c>
      <c r="I569" s="161">
        <v>0</v>
      </c>
      <c r="J569" s="161">
        <v>150</v>
      </c>
      <c r="K569" s="161">
        <v>176.7</v>
      </c>
      <c r="L569" s="243">
        <v>0</v>
      </c>
      <c r="M569" s="172">
        <f t="shared" si="317"/>
        <v>1768.5</v>
      </c>
      <c r="N569" s="161">
        <v>1441.8</v>
      </c>
      <c r="O569" s="161">
        <v>0</v>
      </c>
      <c r="P569" s="161">
        <v>0</v>
      </c>
      <c r="Q569" s="161">
        <v>0</v>
      </c>
      <c r="R569" s="161">
        <v>0</v>
      </c>
      <c r="S569" s="161">
        <v>150</v>
      </c>
      <c r="T569" s="161">
        <v>176.7</v>
      </c>
      <c r="U569" s="243">
        <v>0</v>
      </c>
      <c r="V569" s="172">
        <f t="shared" si="318"/>
        <v>1711.5223999999998</v>
      </c>
      <c r="W569" s="161">
        <v>1385.5284999999999</v>
      </c>
      <c r="X569" s="161">
        <v>0</v>
      </c>
      <c r="Y569" s="161">
        <v>0</v>
      </c>
      <c r="Z569" s="161">
        <v>0</v>
      </c>
      <c r="AA569" s="161">
        <v>0</v>
      </c>
      <c r="AB569" s="161">
        <v>150</v>
      </c>
      <c r="AC569" s="161">
        <v>175.9939</v>
      </c>
      <c r="AD569" s="243">
        <v>0</v>
      </c>
      <c r="AE569" s="156">
        <f t="shared" si="321"/>
        <v>-56.977600000000166</v>
      </c>
      <c r="AF569" s="161">
        <f t="shared" si="321"/>
        <v>-56.27150000000006</v>
      </c>
      <c r="AG569" s="161">
        <f t="shared" si="321"/>
        <v>0</v>
      </c>
      <c r="AH569" s="161">
        <f t="shared" si="319"/>
        <v>0</v>
      </c>
      <c r="AI569" s="161">
        <f t="shared" si="319"/>
        <v>0</v>
      </c>
      <c r="AJ569" s="161">
        <f t="shared" si="319"/>
        <v>0</v>
      </c>
      <c r="AK569" s="161">
        <f t="shared" si="319"/>
        <v>0</v>
      </c>
      <c r="AL569" s="161">
        <f t="shared" si="319"/>
        <v>-0.70609999999999218</v>
      </c>
      <c r="AM569" s="162">
        <f t="shared" si="319"/>
        <v>0</v>
      </c>
      <c r="AN569" s="156">
        <f t="shared" si="322"/>
        <v>96.778196211478644</v>
      </c>
      <c r="AO569" s="161">
        <f t="shared" si="322"/>
        <v>96.097135525038141</v>
      </c>
      <c r="AP569" s="161">
        <f t="shared" si="322"/>
        <v>0</v>
      </c>
      <c r="AQ569" s="161">
        <f t="shared" si="320"/>
        <v>0</v>
      </c>
      <c r="AR569" s="161">
        <f t="shared" si="320"/>
        <v>0</v>
      </c>
      <c r="AS569" s="161">
        <f t="shared" si="320"/>
        <v>0</v>
      </c>
      <c r="AT569" s="161">
        <f t="shared" si="320"/>
        <v>100</v>
      </c>
      <c r="AU569" s="161">
        <f t="shared" si="320"/>
        <v>99.6003961516695</v>
      </c>
      <c r="AV569" s="162">
        <f t="shared" si="320"/>
        <v>0</v>
      </c>
      <c r="AW569" s="165"/>
      <c r="AX569" s="245"/>
      <c r="AY569" s="246"/>
    </row>
    <row r="570" spans="1:51" ht="12.75" customHeight="1" x14ac:dyDescent="0.25">
      <c r="A570" s="171">
        <v>1513</v>
      </c>
      <c r="B570" s="241">
        <v>562</v>
      </c>
      <c r="C570" s="242" t="s">
        <v>1534</v>
      </c>
      <c r="D570" s="156">
        <f t="shared" si="316"/>
        <v>2360.1</v>
      </c>
      <c r="E570" s="161">
        <v>1965.9</v>
      </c>
      <c r="F570" s="161">
        <v>0</v>
      </c>
      <c r="G570" s="161">
        <v>0</v>
      </c>
      <c r="H570" s="161">
        <v>0</v>
      </c>
      <c r="I570" s="161">
        <v>0</v>
      </c>
      <c r="J570" s="161">
        <v>100</v>
      </c>
      <c r="K570" s="161">
        <v>294.2</v>
      </c>
      <c r="L570" s="243">
        <v>0</v>
      </c>
      <c r="M570" s="172">
        <f t="shared" si="317"/>
        <v>2360.1</v>
      </c>
      <c r="N570" s="161">
        <v>1965.9</v>
      </c>
      <c r="O570" s="161">
        <v>0</v>
      </c>
      <c r="P570" s="161">
        <v>0</v>
      </c>
      <c r="Q570" s="161">
        <v>0</v>
      </c>
      <c r="R570" s="161">
        <v>0</v>
      </c>
      <c r="S570" s="161">
        <v>100</v>
      </c>
      <c r="T570" s="161">
        <v>294.2</v>
      </c>
      <c r="U570" s="243">
        <v>0</v>
      </c>
      <c r="V570" s="172">
        <f t="shared" si="318"/>
        <v>2077.9704999999999</v>
      </c>
      <c r="W570" s="161">
        <v>1683.7705000000001</v>
      </c>
      <c r="X570" s="161">
        <v>0</v>
      </c>
      <c r="Y570" s="161">
        <v>0</v>
      </c>
      <c r="Z570" s="161">
        <v>0</v>
      </c>
      <c r="AA570" s="161">
        <v>0</v>
      </c>
      <c r="AB570" s="161">
        <v>100</v>
      </c>
      <c r="AC570" s="161">
        <v>294.2</v>
      </c>
      <c r="AD570" s="243">
        <v>0</v>
      </c>
      <c r="AE570" s="156">
        <f t="shared" si="321"/>
        <v>-282.12950000000001</v>
      </c>
      <c r="AF570" s="161">
        <f t="shared" si="321"/>
        <v>-282.12950000000001</v>
      </c>
      <c r="AG570" s="161">
        <f t="shared" si="321"/>
        <v>0</v>
      </c>
      <c r="AH570" s="161">
        <f t="shared" si="319"/>
        <v>0</v>
      </c>
      <c r="AI570" s="161">
        <f t="shared" si="319"/>
        <v>0</v>
      </c>
      <c r="AJ570" s="161">
        <f t="shared" si="319"/>
        <v>0</v>
      </c>
      <c r="AK570" s="161">
        <f t="shared" si="319"/>
        <v>0</v>
      </c>
      <c r="AL570" s="161">
        <f t="shared" si="319"/>
        <v>0</v>
      </c>
      <c r="AM570" s="162">
        <f t="shared" si="319"/>
        <v>0</v>
      </c>
      <c r="AN570" s="156">
        <f t="shared" si="322"/>
        <v>88.045866700563536</v>
      </c>
      <c r="AO570" s="161">
        <f t="shared" si="322"/>
        <v>85.648837682486388</v>
      </c>
      <c r="AP570" s="161">
        <f t="shared" si="322"/>
        <v>0</v>
      </c>
      <c r="AQ570" s="161">
        <f t="shared" si="320"/>
        <v>0</v>
      </c>
      <c r="AR570" s="161">
        <f t="shared" si="320"/>
        <v>0</v>
      </c>
      <c r="AS570" s="161">
        <f t="shared" si="320"/>
        <v>0</v>
      </c>
      <c r="AT570" s="161">
        <f t="shared" si="320"/>
        <v>100</v>
      </c>
      <c r="AU570" s="161">
        <f t="shared" si="320"/>
        <v>100</v>
      </c>
      <c r="AV570" s="162">
        <f t="shared" si="320"/>
        <v>0</v>
      </c>
      <c r="AW570" s="165"/>
      <c r="AX570" s="245"/>
      <c r="AY570" s="246"/>
    </row>
    <row r="571" spans="1:51" ht="12.75" customHeight="1" x14ac:dyDescent="0.25">
      <c r="A571" s="171">
        <v>1514</v>
      </c>
      <c r="B571" s="241">
        <v>563</v>
      </c>
      <c r="C571" s="242" t="s">
        <v>1577</v>
      </c>
      <c r="D571" s="156">
        <f t="shared" si="316"/>
        <v>192</v>
      </c>
      <c r="E571" s="161">
        <v>0</v>
      </c>
      <c r="F571" s="161">
        <v>0</v>
      </c>
      <c r="G571" s="161">
        <v>0</v>
      </c>
      <c r="H571" s="161">
        <v>0</v>
      </c>
      <c r="I571" s="161">
        <v>0</v>
      </c>
      <c r="J571" s="161">
        <v>112</v>
      </c>
      <c r="K571" s="161">
        <v>80</v>
      </c>
      <c r="L571" s="243">
        <v>0</v>
      </c>
      <c r="M571" s="172">
        <f t="shared" si="317"/>
        <v>192</v>
      </c>
      <c r="N571" s="161">
        <v>0</v>
      </c>
      <c r="O571" s="161">
        <v>0</v>
      </c>
      <c r="P571" s="161">
        <v>0</v>
      </c>
      <c r="Q571" s="161">
        <v>0</v>
      </c>
      <c r="R571" s="161">
        <v>0</v>
      </c>
      <c r="S571" s="161">
        <v>112</v>
      </c>
      <c r="T571" s="161">
        <v>80</v>
      </c>
      <c r="U571" s="243">
        <v>0</v>
      </c>
      <c r="V571" s="172">
        <f t="shared" si="318"/>
        <v>192</v>
      </c>
      <c r="W571" s="161">
        <v>0</v>
      </c>
      <c r="X571" s="161">
        <v>0</v>
      </c>
      <c r="Y571" s="161">
        <v>0</v>
      </c>
      <c r="Z571" s="161">
        <v>0</v>
      </c>
      <c r="AA571" s="161">
        <v>0</v>
      </c>
      <c r="AB571" s="161">
        <v>112</v>
      </c>
      <c r="AC571" s="161">
        <v>80</v>
      </c>
      <c r="AD571" s="243">
        <v>0</v>
      </c>
      <c r="AE571" s="156">
        <f t="shared" si="321"/>
        <v>0</v>
      </c>
      <c r="AF571" s="161">
        <f t="shared" si="321"/>
        <v>0</v>
      </c>
      <c r="AG571" s="161">
        <f t="shared" si="321"/>
        <v>0</v>
      </c>
      <c r="AH571" s="161">
        <f t="shared" si="319"/>
        <v>0</v>
      </c>
      <c r="AI571" s="161">
        <f t="shared" si="319"/>
        <v>0</v>
      </c>
      <c r="AJ571" s="161">
        <f t="shared" si="319"/>
        <v>0</v>
      </c>
      <c r="AK571" s="161">
        <f t="shared" si="319"/>
        <v>0</v>
      </c>
      <c r="AL571" s="161">
        <f t="shared" si="319"/>
        <v>0</v>
      </c>
      <c r="AM571" s="162">
        <f t="shared" si="319"/>
        <v>0</v>
      </c>
      <c r="AN571" s="156">
        <f t="shared" si="322"/>
        <v>100</v>
      </c>
      <c r="AO571" s="161">
        <f t="shared" si="322"/>
        <v>0</v>
      </c>
      <c r="AP571" s="161">
        <f t="shared" si="322"/>
        <v>0</v>
      </c>
      <c r="AQ571" s="161">
        <f t="shared" si="320"/>
        <v>0</v>
      </c>
      <c r="AR571" s="161">
        <f t="shared" si="320"/>
        <v>0</v>
      </c>
      <c r="AS571" s="161">
        <f t="shared" si="320"/>
        <v>0</v>
      </c>
      <c r="AT571" s="161">
        <f t="shared" si="320"/>
        <v>100</v>
      </c>
      <c r="AU571" s="161">
        <f t="shared" si="320"/>
        <v>100</v>
      </c>
      <c r="AV571" s="162">
        <f t="shared" si="320"/>
        <v>0</v>
      </c>
      <c r="AW571" s="165"/>
      <c r="AX571" s="245"/>
      <c r="AY571" s="246"/>
    </row>
    <row r="572" spans="1:51" ht="12.75" customHeight="1" x14ac:dyDescent="0.25">
      <c r="A572" s="171">
        <v>1515</v>
      </c>
      <c r="B572" s="241">
        <v>564</v>
      </c>
      <c r="C572" s="242" t="s">
        <v>1742</v>
      </c>
      <c r="D572" s="156">
        <f t="shared" si="316"/>
        <v>2162.9</v>
      </c>
      <c r="E572" s="161">
        <v>1875.8</v>
      </c>
      <c r="F572" s="161">
        <v>0</v>
      </c>
      <c r="G572" s="161">
        <v>0</v>
      </c>
      <c r="H572" s="161">
        <v>0</v>
      </c>
      <c r="I572" s="161">
        <v>0</v>
      </c>
      <c r="J572" s="161">
        <v>112</v>
      </c>
      <c r="K572" s="161">
        <v>175.1</v>
      </c>
      <c r="L572" s="243">
        <v>0</v>
      </c>
      <c r="M572" s="172">
        <f t="shared" si="317"/>
        <v>2162.9</v>
      </c>
      <c r="N572" s="161">
        <v>1875.8</v>
      </c>
      <c r="O572" s="161">
        <v>0</v>
      </c>
      <c r="P572" s="161">
        <v>0</v>
      </c>
      <c r="Q572" s="161">
        <v>0</v>
      </c>
      <c r="R572" s="161">
        <v>0</v>
      </c>
      <c r="S572" s="161">
        <v>112</v>
      </c>
      <c r="T572" s="161">
        <v>175.1</v>
      </c>
      <c r="U572" s="243">
        <v>0</v>
      </c>
      <c r="V572" s="172">
        <f t="shared" si="318"/>
        <v>1723.1771000000001</v>
      </c>
      <c r="W572" s="161">
        <v>1436.2351000000001</v>
      </c>
      <c r="X572" s="161">
        <v>0</v>
      </c>
      <c r="Y572" s="161">
        <v>0</v>
      </c>
      <c r="Z572" s="161">
        <v>0</v>
      </c>
      <c r="AA572" s="161">
        <v>0</v>
      </c>
      <c r="AB572" s="161">
        <v>111.9246</v>
      </c>
      <c r="AC572" s="161">
        <v>175.01740000000001</v>
      </c>
      <c r="AD572" s="243">
        <v>0</v>
      </c>
      <c r="AE572" s="156">
        <f t="shared" si="321"/>
        <v>-439.72289999999998</v>
      </c>
      <c r="AF572" s="161">
        <f t="shared" si="321"/>
        <v>-439.56489999999985</v>
      </c>
      <c r="AG572" s="161">
        <f t="shared" si="321"/>
        <v>0</v>
      </c>
      <c r="AH572" s="161">
        <f t="shared" si="319"/>
        <v>0</v>
      </c>
      <c r="AI572" s="161">
        <f t="shared" si="319"/>
        <v>0</v>
      </c>
      <c r="AJ572" s="161">
        <f t="shared" si="319"/>
        <v>0</v>
      </c>
      <c r="AK572" s="161">
        <f t="shared" si="319"/>
        <v>-7.540000000000191E-2</v>
      </c>
      <c r="AL572" s="161">
        <f t="shared" si="319"/>
        <v>-8.259999999998513E-2</v>
      </c>
      <c r="AM572" s="162">
        <f t="shared" si="319"/>
        <v>0</v>
      </c>
      <c r="AN572" s="156">
        <f t="shared" si="322"/>
        <v>79.669753571593688</v>
      </c>
      <c r="AO572" s="161">
        <f t="shared" si="322"/>
        <v>76.566536944237129</v>
      </c>
      <c r="AP572" s="161">
        <f t="shared" si="322"/>
        <v>0</v>
      </c>
      <c r="AQ572" s="161">
        <f t="shared" si="320"/>
        <v>0</v>
      </c>
      <c r="AR572" s="161">
        <f t="shared" si="320"/>
        <v>0</v>
      </c>
      <c r="AS572" s="161">
        <f t="shared" si="320"/>
        <v>0</v>
      </c>
      <c r="AT572" s="161">
        <f t="shared" si="320"/>
        <v>99.932678571428568</v>
      </c>
      <c r="AU572" s="161">
        <f t="shared" si="320"/>
        <v>99.952826956025135</v>
      </c>
      <c r="AV572" s="162">
        <f t="shared" si="320"/>
        <v>0</v>
      </c>
      <c r="AW572" s="165"/>
      <c r="AX572" s="245"/>
      <c r="AY572" s="246"/>
    </row>
    <row r="573" spans="1:51" ht="12.75" customHeight="1" x14ac:dyDescent="0.25">
      <c r="A573" s="171">
        <v>1516</v>
      </c>
      <c r="B573" s="241">
        <v>565</v>
      </c>
      <c r="C573" s="242" t="s">
        <v>1743</v>
      </c>
      <c r="D573" s="156">
        <f t="shared" si="316"/>
        <v>5557.4000000000005</v>
      </c>
      <c r="E573" s="161">
        <v>4806.1000000000004</v>
      </c>
      <c r="F573" s="161">
        <v>0</v>
      </c>
      <c r="G573" s="161">
        <v>0</v>
      </c>
      <c r="H573" s="161">
        <v>0</v>
      </c>
      <c r="I573" s="161">
        <v>0</v>
      </c>
      <c r="J573" s="161">
        <v>112</v>
      </c>
      <c r="K573" s="161">
        <v>639.29999999999995</v>
      </c>
      <c r="L573" s="243">
        <v>0</v>
      </c>
      <c r="M573" s="172">
        <f t="shared" si="317"/>
        <v>5557.4000000000005</v>
      </c>
      <c r="N573" s="161">
        <v>4806.1000000000004</v>
      </c>
      <c r="O573" s="161">
        <v>0</v>
      </c>
      <c r="P573" s="161">
        <v>0</v>
      </c>
      <c r="Q573" s="161">
        <v>0</v>
      </c>
      <c r="R573" s="161">
        <v>0</v>
      </c>
      <c r="S573" s="161">
        <v>112</v>
      </c>
      <c r="T573" s="161">
        <v>639.29999999999995</v>
      </c>
      <c r="U573" s="243">
        <v>0</v>
      </c>
      <c r="V573" s="172">
        <f t="shared" si="318"/>
        <v>5158.7837</v>
      </c>
      <c r="W573" s="161">
        <v>4449.1786000000002</v>
      </c>
      <c r="X573" s="161">
        <v>0</v>
      </c>
      <c r="Y573" s="161">
        <v>0</v>
      </c>
      <c r="Z573" s="161">
        <v>0</v>
      </c>
      <c r="AA573" s="161">
        <v>0</v>
      </c>
      <c r="AB573" s="161">
        <v>111.994</v>
      </c>
      <c r="AC573" s="161">
        <v>597.61109999999996</v>
      </c>
      <c r="AD573" s="243">
        <v>0</v>
      </c>
      <c r="AE573" s="156">
        <f t="shared" si="321"/>
        <v>-398.61630000000059</v>
      </c>
      <c r="AF573" s="161">
        <f t="shared" si="321"/>
        <v>-356.92140000000018</v>
      </c>
      <c r="AG573" s="161">
        <f t="shared" si="321"/>
        <v>0</v>
      </c>
      <c r="AH573" s="161">
        <f t="shared" si="319"/>
        <v>0</v>
      </c>
      <c r="AI573" s="161">
        <f t="shared" si="319"/>
        <v>0</v>
      </c>
      <c r="AJ573" s="161">
        <f t="shared" si="319"/>
        <v>0</v>
      </c>
      <c r="AK573" s="161">
        <f t="shared" si="319"/>
        <v>-6.0000000000002274E-3</v>
      </c>
      <c r="AL573" s="161">
        <f t="shared" si="319"/>
        <v>-41.68889999999999</v>
      </c>
      <c r="AM573" s="162">
        <f t="shared" si="319"/>
        <v>0</v>
      </c>
      <c r="AN573" s="156">
        <f t="shared" si="322"/>
        <v>92.827287940403778</v>
      </c>
      <c r="AO573" s="161">
        <f t="shared" si="322"/>
        <v>92.573575248122182</v>
      </c>
      <c r="AP573" s="161">
        <f t="shared" si="322"/>
        <v>0</v>
      </c>
      <c r="AQ573" s="161">
        <f t="shared" si="320"/>
        <v>0</v>
      </c>
      <c r="AR573" s="161">
        <f t="shared" si="320"/>
        <v>0</v>
      </c>
      <c r="AS573" s="161">
        <f t="shared" si="320"/>
        <v>0</v>
      </c>
      <c r="AT573" s="161">
        <f t="shared" si="320"/>
        <v>99.99464285714285</v>
      </c>
      <c r="AU573" s="161">
        <f t="shared" si="320"/>
        <v>93.478977006100422</v>
      </c>
      <c r="AV573" s="162">
        <f t="shared" si="320"/>
        <v>0</v>
      </c>
      <c r="AW573" s="165"/>
      <c r="AX573" s="245"/>
      <c r="AY573" s="246"/>
    </row>
    <row r="574" spans="1:51" ht="12.75" customHeight="1" x14ac:dyDescent="0.25">
      <c r="A574" s="171">
        <v>1517</v>
      </c>
      <c r="B574" s="241">
        <v>566</v>
      </c>
      <c r="C574" s="242" t="s">
        <v>1744</v>
      </c>
      <c r="D574" s="156">
        <f t="shared" si="316"/>
        <v>409.2</v>
      </c>
      <c r="E574" s="161">
        <v>0</v>
      </c>
      <c r="F574" s="161">
        <v>0</v>
      </c>
      <c r="G574" s="161">
        <v>0</v>
      </c>
      <c r="H574" s="161">
        <v>0</v>
      </c>
      <c r="I574" s="161">
        <v>0</v>
      </c>
      <c r="J574" s="161">
        <v>212</v>
      </c>
      <c r="K574" s="161">
        <v>197.2</v>
      </c>
      <c r="L574" s="243">
        <v>0</v>
      </c>
      <c r="M574" s="172">
        <f t="shared" si="317"/>
        <v>409.2</v>
      </c>
      <c r="N574" s="161">
        <v>0</v>
      </c>
      <c r="O574" s="161">
        <v>0</v>
      </c>
      <c r="P574" s="161">
        <v>0</v>
      </c>
      <c r="Q574" s="161">
        <v>0</v>
      </c>
      <c r="R574" s="161">
        <v>0</v>
      </c>
      <c r="S574" s="161">
        <v>212</v>
      </c>
      <c r="T574" s="161">
        <v>197.2</v>
      </c>
      <c r="U574" s="243">
        <v>0</v>
      </c>
      <c r="V574" s="172">
        <f t="shared" si="318"/>
        <v>409.1977</v>
      </c>
      <c r="W574" s="161">
        <v>0</v>
      </c>
      <c r="X574" s="161">
        <v>0</v>
      </c>
      <c r="Y574" s="161">
        <v>0</v>
      </c>
      <c r="Z574" s="161">
        <v>0</v>
      </c>
      <c r="AA574" s="161">
        <v>0</v>
      </c>
      <c r="AB574" s="161">
        <v>211.99770000000001</v>
      </c>
      <c r="AC574" s="161">
        <v>197.2</v>
      </c>
      <c r="AD574" s="243">
        <v>0</v>
      </c>
      <c r="AE574" s="156">
        <f t="shared" si="321"/>
        <v>-2.299999999991087E-3</v>
      </c>
      <c r="AF574" s="161">
        <f t="shared" si="321"/>
        <v>0</v>
      </c>
      <c r="AG574" s="161">
        <f t="shared" si="321"/>
        <v>0</v>
      </c>
      <c r="AH574" s="161">
        <f t="shared" si="319"/>
        <v>0</v>
      </c>
      <c r="AI574" s="161">
        <f t="shared" si="319"/>
        <v>0</v>
      </c>
      <c r="AJ574" s="161">
        <f t="shared" si="319"/>
        <v>0</v>
      </c>
      <c r="AK574" s="161">
        <f t="shared" si="319"/>
        <v>-2.299999999991087E-3</v>
      </c>
      <c r="AL574" s="161">
        <f t="shared" si="319"/>
        <v>0</v>
      </c>
      <c r="AM574" s="162">
        <f t="shared" si="319"/>
        <v>0</v>
      </c>
      <c r="AN574" s="156">
        <f t="shared" si="322"/>
        <v>99.999437927663735</v>
      </c>
      <c r="AO574" s="161">
        <f t="shared" si="322"/>
        <v>0</v>
      </c>
      <c r="AP574" s="161">
        <f t="shared" si="322"/>
        <v>0</v>
      </c>
      <c r="AQ574" s="161">
        <f t="shared" si="320"/>
        <v>0</v>
      </c>
      <c r="AR574" s="161">
        <f t="shared" si="320"/>
        <v>0</v>
      </c>
      <c r="AS574" s="161">
        <f t="shared" si="320"/>
        <v>0</v>
      </c>
      <c r="AT574" s="161">
        <f t="shared" si="320"/>
        <v>99.998915094339623</v>
      </c>
      <c r="AU574" s="161">
        <f t="shared" si="320"/>
        <v>100</v>
      </c>
      <c r="AV574" s="162">
        <f t="shared" si="320"/>
        <v>0</v>
      </c>
      <c r="AW574" s="165"/>
      <c r="AX574" s="245"/>
      <c r="AY574" s="246"/>
    </row>
    <row r="575" spans="1:51" ht="12.75" customHeight="1" x14ac:dyDescent="0.25">
      <c r="A575" s="171">
        <v>1519</v>
      </c>
      <c r="B575" s="241">
        <v>567</v>
      </c>
      <c r="C575" s="242" t="s">
        <v>1582</v>
      </c>
      <c r="D575" s="156">
        <f t="shared" si="316"/>
        <v>1579.1999999999998</v>
      </c>
      <c r="E575" s="161">
        <v>1190.5999999999999</v>
      </c>
      <c r="F575" s="161">
        <v>0</v>
      </c>
      <c r="G575" s="161">
        <v>0</v>
      </c>
      <c r="H575" s="161">
        <v>0</v>
      </c>
      <c r="I575" s="161">
        <v>0</v>
      </c>
      <c r="J575" s="161">
        <v>212</v>
      </c>
      <c r="K575" s="161">
        <v>176.6</v>
      </c>
      <c r="L575" s="243">
        <v>0</v>
      </c>
      <c r="M575" s="172">
        <f t="shared" si="317"/>
        <v>1579.1999999999998</v>
      </c>
      <c r="N575" s="161">
        <v>1190.5999999999999</v>
      </c>
      <c r="O575" s="161">
        <v>0</v>
      </c>
      <c r="P575" s="161">
        <v>0</v>
      </c>
      <c r="Q575" s="161">
        <v>0</v>
      </c>
      <c r="R575" s="161">
        <v>0</v>
      </c>
      <c r="S575" s="161">
        <v>212</v>
      </c>
      <c r="T575" s="161">
        <v>176.6</v>
      </c>
      <c r="U575" s="243">
        <v>0</v>
      </c>
      <c r="V575" s="172">
        <f t="shared" si="318"/>
        <v>1502.1393</v>
      </c>
      <c r="W575" s="161">
        <v>1119.694</v>
      </c>
      <c r="X575" s="161">
        <v>0</v>
      </c>
      <c r="Y575" s="161">
        <v>0</v>
      </c>
      <c r="Z575" s="161">
        <v>0</v>
      </c>
      <c r="AA575" s="161">
        <v>0</v>
      </c>
      <c r="AB575" s="161">
        <v>211.74529999999999</v>
      </c>
      <c r="AC575" s="161">
        <v>170.7</v>
      </c>
      <c r="AD575" s="243">
        <v>0</v>
      </c>
      <c r="AE575" s="156">
        <f t="shared" si="321"/>
        <v>-77.06069999999977</v>
      </c>
      <c r="AF575" s="161">
        <f t="shared" si="321"/>
        <v>-70.905999999999949</v>
      </c>
      <c r="AG575" s="161">
        <f t="shared" si="321"/>
        <v>0</v>
      </c>
      <c r="AH575" s="161">
        <f t="shared" si="319"/>
        <v>0</v>
      </c>
      <c r="AI575" s="161">
        <f t="shared" si="319"/>
        <v>0</v>
      </c>
      <c r="AJ575" s="161">
        <f t="shared" si="319"/>
        <v>0</v>
      </c>
      <c r="AK575" s="161">
        <f t="shared" si="319"/>
        <v>-0.25470000000001392</v>
      </c>
      <c r="AL575" s="161">
        <f t="shared" si="319"/>
        <v>-5.9000000000000057</v>
      </c>
      <c r="AM575" s="162">
        <f t="shared" si="319"/>
        <v>0</v>
      </c>
      <c r="AN575" s="156">
        <f t="shared" si="322"/>
        <v>95.120269756838923</v>
      </c>
      <c r="AO575" s="161">
        <f t="shared" si="322"/>
        <v>94.044515370401484</v>
      </c>
      <c r="AP575" s="161">
        <f t="shared" si="322"/>
        <v>0</v>
      </c>
      <c r="AQ575" s="161">
        <f t="shared" si="320"/>
        <v>0</v>
      </c>
      <c r="AR575" s="161">
        <f t="shared" si="320"/>
        <v>0</v>
      </c>
      <c r="AS575" s="161">
        <f t="shared" si="320"/>
        <v>0</v>
      </c>
      <c r="AT575" s="161">
        <f t="shared" si="320"/>
        <v>99.879858490566036</v>
      </c>
      <c r="AU575" s="161">
        <f t="shared" si="320"/>
        <v>96.65911664779162</v>
      </c>
      <c r="AV575" s="162">
        <f t="shared" si="320"/>
        <v>0</v>
      </c>
      <c r="AW575" s="165"/>
      <c r="AX575" s="245"/>
      <c r="AY575" s="246"/>
    </row>
    <row r="576" spans="1:51" ht="12.75" customHeight="1" x14ac:dyDescent="0.25">
      <c r="A576" s="171">
        <v>1520</v>
      </c>
      <c r="B576" s="241">
        <v>568</v>
      </c>
      <c r="C576" s="242" t="s">
        <v>1622</v>
      </c>
      <c r="D576" s="156">
        <f t="shared" si="316"/>
        <v>2001.1</v>
      </c>
      <c r="E576" s="161">
        <v>1735.1</v>
      </c>
      <c r="F576" s="161">
        <v>0</v>
      </c>
      <c r="G576" s="161">
        <v>0</v>
      </c>
      <c r="H576" s="161">
        <v>0</v>
      </c>
      <c r="I576" s="161">
        <v>0</v>
      </c>
      <c r="J576" s="161">
        <v>63.6</v>
      </c>
      <c r="K576" s="161">
        <v>202.4</v>
      </c>
      <c r="L576" s="243">
        <v>0</v>
      </c>
      <c r="M576" s="172">
        <f t="shared" si="317"/>
        <v>2001.1</v>
      </c>
      <c r="N576" s="161">
        <v>1735.1</v>
      </c>
      <c r="O576" s="161">
        <v>0</v>
      </c>
      <c r="P576" s="161">
        <v>0</v>
      </c>
      <c r="Q576" s="161">
        <v>0</v>
      </c>
      <c r="R576" s="161">
        <v>0</v>
      </c>
      <c r="S576" s="161">
        <v>63.6</v>
      </c>
      <c r="T576" s="161">
        <v>202.4</v>
      </c>
      <c r="U576" s="243">
        <v>0</v>
      </c>
      <c r="V576" s="172">
        <f t="shared" si="318"/>
        <v>1662.308</v>
      </c>
      <c r="W576" s="161">
        <v>1396.318</v>
      </c>
      <c r="X576" s="161">
        <v>0</v>
      </c>
      <c r="Y576" s="161">
        <v>0</v>
      </c>
      <c r="Z576" s="161">
        <v>0</v>
      </c>
      <c r="AA576" s="161">
        <v>0</v>
      </c>
      <c r="AB576" s="161">
        <v>63.59</v>
      </c>
      <c r="AC576" s="161">
        <v>202.4</v>
      </c>
      <c r="AD576" s="243">
        <v>0</v>
      </c>
      <c r="AE576" s="156">
        <f t="shared" si="321"/>
        <v>-338.79199999999992</v>
      </c>
      <c r="AF576" s="161">
        <f t="shared" si="321"/>
        <v>-338.78199999999993</v>
      </c>
      <c r="AG576" s="161">
        <f t="shared" si="321"/>
        <v>0</v>
      </c>
      <c r="AH576" s="161">
        <f t="shared" si="319"/>
        <v>0</v>
      </c>
      <c r="AI576" s="161">
        <f t="shared" si="319"/>
        <v>0</v>
      </c>
      <c r="AJ576" s="161">
        <f t="shared" si="319"/>
        <v>0</v>
      </c>
      <c r="AK576" s="161">
        <f t="shared" si="319"/>
        <v>-9.9999999999980105E-3</v>
      </c>
      <c r="AL576" s="161">
        <f t="shared" si="319"/>
        <v>0</v>
      </c>
      <c r="AM576" s="162">
        <f t="shared" si="319"/>
        <v>0</v>
      </c>
      <c r="AN576" s="156">
        <f t="shared" si="322"/>
        <v>83.069711658587778</v>
      </c>
      <c r="AO576" s="161">
        <f t="shared" si="322"/>
        <v>80.474785314967448</v>
      </c>
      <c r="AP576" s="161">
        <f t="shared" si="322"/>
        <v>0</v>
      </c>
      <c r="AQ576" s="161">
        <f t="shared" si="320"/>
        <v>0</v>
      </c>
      <c r="AR576" s="161">
        <f t="shared" si="320"/>
        <v>0</v>
      </c>
      <c r="AS576" s="161">
        <f t="shared" si="320"/>
        <v>0</v>
      </c>
      <c r="AT576" s="161">
        <f t="shared" si="320"/>
        <v>99.984276729559753</v>
      </c>
      <c r="AU576" s="161">
        <f t="shared" si="320"/>
        <v>100</v>
      </c>
      <c r="AV576" s="162">
        <f t="shared" si="320"/>
        <v>0</v>
      </c>
      <c r="AW576" s="165"/>
      <c r="AX576" s="245"/>
      <c r="AY576" s="246"/>
    </row>
    <row r="577" spans="1:51" ht="12.75" customHeight="1" x14ac:dyDescent="0.25">
      <c r="A577" s="171">
        <v>1518</v>
      </c>
      <c r="B577" s="241">
        <v>569</v>
      </c>
      <c r="C577" s="242" t="s">
        <v>1745</v>
      </c>
      <c r="D577" s="156">
        <f t="shared" si="316"/>
        <v>153.80000000000001</v>
      </c>
      <c r="E577" s="161">
        <v>0</v>
      </c>
      <c r="F577" s="161">
        <v>0</v>
      </c>
      <c r="G577" s="161">
        <v>0</v>
      </c>
      <c r="H577" s="161">
        <v>0</v>
      </c>
      <c r="I577" s="161">
        <v>0</v>
      </c>
      <c r="J577" s="161">
        <v>57</v>
      </c>
      <c r="K577" s="161">
        <v>96.8</v>
      </c>
      <c r="L577" s="243">
        <v>0</v>
      </c>
      <c r="M577" s="172">
        <f t="shared" si="317"/>
        <v>153.80000000000001</v>
      </c>
      <c r="N577" s="161">
        <v>0</v>
      </c>
      <c r="O577" s="161">
        <v>0</v>
      </c>
      <c r="P577" s="161">
        <v>0</v>
      </c>
      <c r="Q577" s="161">
        <v>0</v>
      </c>
      <c r="R577" s="161">
        <v>0</v>
      </c>
      <c r="S577" s="161">
        <v>57</v>
      </c>
      <c r="T577" s="161">
        <v>96.8</v>
      </c>
      <c r="U577" s="243">
        <v>0</v>
      </c>
      <c r="V577" s="172">
        <f t="shared" si="318"/>
        <v>153.80000000000001</v>
      </c>
      <c r="W577" s="161">
        <v>0</v>
      </c>
      <c r="X577" s="161">
        <v>0</v>
      </c>
      <c r="Y577" s="161">
        <v>0</v>
      </c>
      <c r="Z577" s="161">
        <v>0</v>
      </c>
      <c r="AA577" s="161">
        <v>0</v>
      </c>
      <c r="AB577" s="161">
        <v>57</v>
      </c>
      <c r="AC577" s="161">
        <v>96.8</v>
      </c>
      <c r="AD577" s="243">
        <v>0</v>
      </c>
      <c r="AE577" s="156">
        <f t="shared" si="321"/>
        <v>0</v>
      </c>
      <c r="AF577" s="161">
        <f t="shared" si="321"/>
        <v>0</v>
      </c>
      <c r="AG577" s="161">
        <f t="shared" si="321"/>
        <v>0</v>
      </c>
      <c r="AH577" s="161">
        <f t="shared" si="319"/>
        <v>0</v>
      </c>
      <c r="AI577" s="161">
        <f t="shared" si="319"/>
        <v>0</v>
      </c>
      <c r="AJ577" s="161">
        <f t="shared" si="319"/>
        <v>0</v>
      </c>
      <c r="AK577" s="161">
        <f t="shared" si="319"/>
        <v>0</v>
      </c>
      <c r="AL577" s="161">
        <f t="shared" si="319"/>
        <v>0</v>
      </c>
      <c r="AM577" s="162">
        <f t="shared" si="319"/>
        <v>0</v>
      </c>
      <c r="AN577" s="156">
        <f t="shared" si="322"/>
        <v>100</v>
      </c>
      <c r="AO577" s="161">
        <f t="shared" si="322"/>
        <v>0</v>
      </c>
      <c r="AP577" s="161">
        <f t="shared" si="322"/>
        <v>0</v>
      </c>
      <c r="AQ577" s="161">
        <f t="shared" si="320"/>
        <v>0</v>
      </c>
      <c r="AR577" s="161">
        <f t="shared" si="320"/>
        <v>0</v>
      </c>
      <c r="AS577" s="161">
        <f t="shared" si="320"/>
        <v>0</v>
      </c>
      <c r="AT577" s="161">
        <f t="shared" si="320"/>
        <v>100</v>
      </c>
      <c r="AU577" s="161">
        <f t="shared" si="320"/>
        <v>100</v>
      </c>
      <c r="AV577" s="162">
        <f t="shared" si="320"/>
        <v>0</v>
      </c>
      <c r="AW577" s="165"/>
      <c r="AX577" s="245"/>
      <c r="AY577" s="246"/>
    </row>
    <row r="578" spans="1:51" ht="12.75" customHeight="1" x14ac:dyDescent="0.25">
      <c r="A578" s="171">
        <v>1521</v>
      </c>
      <c r="B578" s="241">
        <v>570</v>
      </c>
      <c r="C578" s="242" t="s">
        <v>1746</v>
      </c>
      <c r="D578" s="156">
        <f t="shared" si="316"/>
        <v>3784.6</v>
      </c>
      <c r="E578" s="161">
        <v>3376.1</v>
      </c>
      <c r="F578" s="161">
        <v>0</v>
      </c>
      <c r="G578" s="161">
        <v>0</v>
      </c>
      <c r="H578" s="161">
        <v>0</v>
      </c>
      <c r="I578" s="161">
        <v>0</v>
      </c>
      <c r="J578" s="161">
        <v>112</v>
      </c>
      <c r="K578" s="161">
        <v>296.5</v>
      </c>
      <c r="L578" s="243">
        <v>0</v>
      </c>
      <c r="M578" s="172">
        <f t="shared" si="317"/>
        <v>3784.6</v>
      </c>
      <c r="N578" s="161">
        <v>3376.1</v>
      </c>
      <c r="O578" s="161">
        <v>0</v>
      </c>
      <c r="P578" s="161">
        <v>0</v>
      </c>
      <c r="Q578" s="161">
        <v>0</v>
      </c>
      <c r="R578" s="161">
        <v>0</v>
      </c>
      <c r="S578" s="161">
        <v>112</v>
      </c>
      <c r="T578" s="161">
        <v>296.5</v>
      </c>
      <c r="U578" s="243">
        <v>0</v>
      </c>
      <c r="V578" s="172">
        <f t="shared" si="318"/>
        <v>3248.5974999999999</v>
      </c>
      <c r="W578" s="161">
        <v>2842.1007</v>
      </c>
      <c r="X578" s="161">
        <v>0</v>
      </c>
      <c r="Y578" s="161">
        <v>0</v>
      </c>
      <c r="Z578" s="161">
        <v>0</v>
      </c>
      <c r="AA578" s="161">
        <v>0</v>
      </c>
      <c r="AB578" s="161">
        <v>111.866</v>
      </c>
      <c r="AC578" s="161">
        <v>294.63080000000002</v>
      </c>
      <c r="AD578" s="243">
        <v>0</v>
      </c>
      <c r="AE578" s="156">
        <f t="shared" si="321"/>
        <v>-536.00250000000005</v>
      </c>
      <c r="AF578" s="161">
        <f t="shared" si="321"/>
        <v>-533.99929999999995</v>
      </c>
      <c r="AG578" s="161">
        <f t="shared" si="321"/>
        <v>0</v>
      </c>
      <c r="AH578" s="161">
        <f t="shared" si="319"/>
        <v>0</v>
      </c>
      <c r="AI578" s="161">
        <f t="shared" si="319"/>
        <v>0</v>
      </c>
      <c r="AJ578" s="161">
        <f t="shared" si="319"/>
        <v>0</v>
      </c>
      <c r="AK578" s="161">
        <f t="shared" si="319"/>
        <v>-0.13400000000000034</v>
      </c>
      <c r="AL578" s="161">
        <f t="shared" si="319"/>
        <v>-1.869199999999978</v>
      </c>
      <c r="AM578" s="162">
        <f t="shared" si="319"/>
        <v>0</v>
      </c>
      <c r="AN578" s="156">
        <f t="shared" si="322"/>
        <v>85.837274745019286</v>
      </c>
      <c r="AO578" s="161">
        <f t="shared" si="322"/>
        <v>84.182953703977958</v>
      </c>
      <c r="AP578" s="161">
        <f t="shared" si="322"/>
        <v>0</v>
      </c>
      <c r="AQ578" s="161">
        <f t="shared" si="320"/>
        <v>0</v>
      </c>
      <c r="AR578" s="161">
        <f t="shared" si="320"/>
        <v>0</v>
      </c>
      <c r="AS578" s="161">
        <f t="shared" si="320"/>
        <v>0</v>
      </c>
      <c r="AT578" s="161">
        <f t="shared" si="320"/>
        <v>99.88035714285715</v>
      </c>
      <c r="AU578" s="161">
        <f t="shared" si="320"/>
        <v>99.369578414839808</v>
      </c>
      <c r="AV578" s="162">
        <f t="shared" si="320"/>
        <v>0</v>
      </c>
      <c r="AW578" s="165"/>
      <c r="AX578" s="245"/>
      <c r="AY578" s="246"/>
    </row>
    <row r="579" spans="1:51" ht="12.75" customHeight="1" x14ac:dyDescent="0.25">
      <c r="A579" s="158"/>
      <c r="B579" s="241">
        <v>571</v>
      </c>
      <c r="C579" s="242"/>
      <c r="D579" s="160"/>
      <c r="E579" s="161"/>
      <c r="F579" s="161"/>
      <c r="G579" s="161"/>
      <c r="H579" s="161"/>
      <c r="I579" s="161"/>
      <c r="J579" s="161"/>
      <c r="K579" s="161"/>
      <c r="L579" s="243">
        <v>0</v>
      </c>
      <c r="M579" s="244"/>
      <c r="N579" s="161">
        <v>0</v>
      </c>
      <c r="O579" s="161"/>
      <c r="P579" s="161">
        <v>0</v>
      </c>
      <c r="Q579" s="161"/>
      <c r="R579" s="161"/>
      <c r="S579" s="161"/>
      <c r="T579" s="161"/>
      <c r="U579" s="243">
        <v>0</v>
      </c>
      <c r="V579" s="244"/>
      <c r="W579" s="161">
        <v>0</v>
      </c>
      <c r="X579" s="161"/>
      <c r="Y579" s="161">
        <v>0</v>
      </c>
      <c r="Z579" s="161"/>
      <c r="AA579" s="161"/>
      <c r="AB579" s="161"/>
      <c r="AC579" s="161"/>
      <c r="AD579" s="243"/>
      <c r="AE579" s="160"/>
      <c r="AF579" s="161"/>
      <c r="AG579" s="161"/>
      <c r="AH579" s="161"/>
      <c r="AI579" s="161"/>
      <c r="AJ579" s="161"/>
      <c r="AK579" s="161"/>
      <c r="AL579" s="161"/>
      <c r="AM579" s="162"/>
      <c r="AN579" s="160"/>
      <c r="AO579" s="161"/>
      <c r="AP579" s="161"/>
      <c r="AQ579" s="161"/>
      <c r="AR579" s="161"/>
      <c r="AS579" s="161"/>
      <c r="AT579" s="161"/>
      <c r="AU579" s="161"/>
      <c r="AV579" s="162"/>
      <c r="AW579" s="165"/>
      <c r="AX579" s="245"/>
      <c r="AY579" s="246"/>
    </row>
    <row r="580" spans="1:51" ht="15.75" customHeight="1" x14ac:dyDescent="0.25">
      <c r="A580" s="158"/>
      <c r="B580" s="241">
        <v>572</v>
      </c>
      <c r="C580" s="239" t="s">
        <v>1747</v>
      </c>
      <c r="D580" s="156">
        <f>D581+D582</f>
        <v>338242.6</v>
      </c>
      <c r="E580" s="153">
        <f t="shared" ref="E580:L580" si="323">E581+E582</f>
        <v>288686.3</v>
      </c>
      <c r="F580" s="153">
        <f t="shared" si="323"/>
        <v>4788</v>
      </c>
      <c r="G580" s="153">
        <f t="shared" si="323"/>
        <v>2309.5</v>
      </c>
      <c r="H580" s="153">
        <f t="shared" si="323"/>
        <v>5688.3</v>
      </c>
      <c r="I580" s="153">
        <f t="shared" si="323"/>
        <v>0</v>
      </c>
      <c r="J580" s="153">
        <f t="shared" si="323"/>
        <v>8504.6</v>
      </c>
      <c r="K580" s="153">
        <f t="shared" si="323"/>
        <v>26415.5</v>
      </c>
      <c r="L580" s="240">
        <f t="shared" si="323"/>
        <v>1850.4</v>
      </c>
      <c r="M580" s="172">
        <f>M581+M582</f>
        <v>341420.79999999993</v>
      </c>
      <c r="N580" s="153">
        <f t="shared" ref="N580:U580" si="324">N581+N582</f>
        <v>288911.09999999998</v>
      </c>
      <c r="O580" s="153">
        <f t="shared" si="324"/>
        <v>4788</v>
      </c>
      <c r="P580" s="153">
        <f t="shared" si="324"/>
        <v>2309.5</v>
      </c>
      <c r="Q580" s="153">
        <f t="shared" si="324"/>
        <v>5688.3</v>
      </c>
      <c r="R580" s="153">
        <f t="shared" si="324"/>
        <v>0</v>
      </c>
      <c r="S580" s="153">
        <f t="shared" si="324"/>
        <v>8504.6</v>
      </c>
      <c r="T580" s="153">
        <f t="shared" si="324"/>
        <v>26415.5</v>
      </c>
      <c r="U580" s="240">
        <f t="shared" si="324"/>
        <v>4803.8</v>
      </c>
      <c r="V580" s="172">
        <f>V581+V582</f>
        <v>324172.1802</v>
      </c>
      <c r="W580" s="153">
        <f t="shared" ref="W580:AD580" si="325">W581+W582</f>
        <v>280441.40639999998</v>
      </c>
      <c r="X580" s="153">
        <f t="shared" si="325"/>
        <v>4776.1549999999997</v>
      </c>
      <c r="Y580" s="153">
        <f t="shared" si="325"/>
        <v>2306.1570000000002</v>
      </c>
      <c r="Z580" s="153">
        <f t="shared" si="325"/>
        <v>4536.2852999999996</v>
      </c>
      <c r="AA580" s="153">
        <f t="shared" si="325"/>
        <v>0</v>
      </c>
      <c r="AB580" s="153">
        <f t="shared" si="325"/>
        <v>7866.5904</v>
      </c>
      <c r="AC580" s="153">
        <f t="shared" si="325"/>
        <v>22253.8861</v>
      </c>
      <c r="AD580" s="240">
        <f t="shared" si="325"/>
        <v>1991.7</v>
      </c>
      <c r="AE580" s="156">
        <f t="shared" ref="AE580:AM608" si="326">V580-M580</f>
        <v>-17248.619799999928</v>
      </c>
      <c r="AF580" s="153">
        <f t="shared" si="326"/>
        <v>-8469.6935999999987</v>
      </c>
      <c r="AG580" s="153">
        <f t="shared" si="326"/>
        <v>-11.845000000000255</v>
      </c>
      <c r="AH580" s="153">
        <f t="shared" si="326"/>
        <v>-3.3429999999998472</v>
      </c>
      <c r="AI580" s="153">
        <f t="shared" si="326"/>
        <v>-1152.0147000000006</v>
      </c>
      <c r="AJ580" s="153">
        <f t="shared" si="326"/>
        <v>0</v>
      </c>
      <c r="AK580" s="153">
        <f t="shared" si="326"/>
        <v>-638.00960000000032</v>
      </c>
      <c r="AL580" s="153">
        <f t="shared" si="326"/>
        <v>-4161.6139000000003</v>
      </c>
      <c r="AM580" s="154">
        <f t="shared" si="326"/>
        <v>-2812.1000000000004</v>
      </c>
      <c r="AN580" s="156">
        <f t="shared" ref="AN580:AV608" si="327">IF(M580=0,0,V580/M580*100)</f>
        <v>94.947987996044787</v>
      </c>
      <c r="AO580" s="153">
        <f t="shared" si="327"/>
        <v>97.068408378909638</v>
      </c>
      <c r="AP580" s="153">
        <f t="shared" si="327"/>
        <v>99.752610693400158</v>
      </c>
      <c r="AQ580" s="153">
        <f t="shared" si="327"/>
        <v>99.855250054124284</v>
      </c>
      <c r="AR580" s="153">
        <f t="shared" si="327"/>
        <v>79.747645166394165</v>
      </c>
      <c r="AS580" s="153">
        <f t="shared" si="327"/>
        <v>0</v>
      </c>
      <c r="AT580" s="153">
        <f t="shared" si="327"/>
        <v>92.498064576817256</v>
      </c>
      <c r="AU580" s="153">
        <f t="shared" si="327"/>
        <v>84.245560750317054</v>
      </c>
      <c r="AV580" s="154">
        <f t="shared" si="327"/>
        <v>41.460926766310003</v>
      </c>
      <c r="AW580" s="147"/>
      <c r="AX580" s="245"/>
      <c r="AY580" s="246"/>
    </row>
    <row r="581" spans="1:51" s="170" customFormat="1" ht="15.75" customHeight="1" x14ac:dyDescent="0.2">
      <c r="A581" s="158"/>
      <c r="B581" s="241">
        <v>573</v>
      </c>
      <c r="C581" s="239" t="s">
        <v>1287</v>
      </c>
      <c r="D581" s="156">
        <f>D583</f>
        <v>202894.99999999997</v>
      </c>
      <c r="E581" s="153">
        <f t="shared" ref="E581:L581" si="328">E583</f>
        <v>173484.4</v>
      </c>
      <c r="F581" s="153">
        <f t="shared" si="328"/>
        <v>4788</v>
      </c>
      <c r="G581" s="153">
        <f t="shared" si="328"/>
        <v>2309.5</v>
      </c>
      <c r="H581" s="153">
        <f t="shared" si="328"/>
        <v>5688.3</v>
      </c>
      <c r="I581" s="153">
        <f t="shared" si="328"/>
        <v>0</v>
      </c>
      <c r="J581" s="153">
        <f t="shared" si="328"/>
        <v>0</v>
      </c>
      <c r="K581" s="153">
        <f t="shared" si="328"/>
        <v>14774.4</v>
      </c>
      <c r="L581" s="240">
        <f t="shared" si="328"/>
        <v>1850.4</v>
      </c>
      <c r="M581" s="172">
        <f>M583</f>
        <v>205848.39999999997</v>
      </c>
      <c r="N581" s="153">
        <f t="shared" ref="N581:U581" si="329">N583</f>
        <v>173484.4</v>
      </c>
      <c r="O581" s="153">
        <f t="shared" si="329"/>
        <v>4788</v>
      </c>
      <c r="P581" s="153">
        <f t="shared" si="329"/>
        <v>2309.5</v>
      </c>
      <c r="Q581" s="153">
        <f t="shared" si="329"/>
        <v>5688.3</v>
      </c>
      <c r="R581" s="153">
        <f t="shared" si="329"/>
        <v>0</v>
      </c>
      <c r="S581" s="153">
        <f t="shared" si="329"/>
        <v>0</v>
      </c>
      <c r="T581" s="153">
        <f t="shared" si="329"/>
        <v>14774.4</v>
      </c>
      <c r="U581" s="240">
        <f t="shared" si="329"/>
        <v>4803.8</v>
      </c>
      <c r="V581" s="172">
        <f>V583</f>
        <v>192936.07519999999</v>
      </c>
      <c r="W581" s="153">
        <f t="shared" ref="W581:AD581" si="330">W583</f>
        <v>168618.69149999999</v>
      </c>
      <c r="X581" s="153">
        <f t="shared" si="330"/>
        <v>4776.1549999999997</v>
      </c>
      <c r="Y581" s="153">
        <f t="shared" si="330"/>
        <v>2306.1570000000002</v>
      </c>
      <c r="Z581" s="153">
        <f t="shared" si="330"/>
        <v>4536.2852999999996</v>
      </c>
      <c r="AA581" s="153">
        <f t="shared" si="330"/>
        <v>0</v>
      </c>
      <c r="AB581" s="153">
        <f t="shared" si="330"/>
        <v>0</v>
      </c>
      <c r="AC581" s="153">
        <f t="shared" si="330"/>
        <v>10707.0864</v>
      </c>
      <c r="AD581" s="240">
        <f t="shared" si="330"/>
        <v>1991.7</v>
      </c>
      <c r="AE581" s="156">
        <f t="shared" si="326"/>
        <v>-12912.324799999973</v>
      </c>
      <c r="AF581" s="153">
        <f t="shared" si="326"/>
        <v>-4865.7085000000079</v>
      </c>
      <c r="AG581" s="153">
        <f t="shared" si="326"/>
        <v>-11.845000000000255</v>
      </c>
      <c r="AH581" s="153">
        <f t="shared" si="326"/>
        <v>-3.3429999999998472</v>
      </c>
      <c r="AI581" s="153">
        <f t="shared" si="326"/>
        <v>-1152.0147000000006</v>
      </c>
      <c r="AJ581" s="153">
        <f t="shared" si="326"/>
        <v>0</v>
      </c>
      <c r="AK581" s="153">
        <f t="shared" si="326"/>
        <v>0</v>
      </c>
      <c r="AL581" s="153">
        <f t="shared" si="326"/>
        <v>-4067.3135999999995</v>
      </c>
      <c r="AM581" s="154">
        <f t="shared" si="326"/>
        <v>-2812.1000000000004</v>
      </c>
      <c r="AN581" s="156">
        <f t="shared" si="327"/>
        <v>93.727264919231828</v>
      </c>
      <c r="AO581" s="153">
        <f t="shared" si="327"/>
        <v>97.195304880438812</v>
      </c>
      <c r="AP581" s="153">
        <f t="shared" si="327"/>
        <v>99.752610693400158</v>
      </c>
      <c r="AQ581" s="153">
        <f t="shared" si="327"/>
        <v>99.855250054124284</v>
      </c>
      <c r="AR581" s="153">
        <f t="shared" si="327"/>
        <v>79.747645166394165</v>
      </c>
      <c r="AS581" s="153">
        <f t="shared" si="327"/>
        <v>0</v>
      </c>
      <c r="AT581" s="153">
        <f t="shared" si="327"/>
        <v>0</v>
      </c>
      <c r="AU581" s="153">
        <f t="shared" si="327"/>
        <v>72.470532813515277</v>
      </c>
      <c r="AV581" s="154">
        <f t="shared" si="327"/>
        <v>41.460926766310003</v>
      </c>
      <c r="AW581" s="147"/>
      <c r="AX581" s="245"/>
      <c r="AY581" s="246"/>
    </row>
    <row r="582" spans="1:51" s="170" customFormat="1" ht="15.75" customHeight="1" x14ac:dyDescent="0.2">
      <c r="A582" s="158"/>
      <c r="B582" s="241">
        <v>574</v>
      </c>
      <c r="C582" s="239" t="s">
        <v>1288</v>
      </c>
      <c r="D582" s="156">
        <f>SUM(D584:D608)</f>
        <v>135347.6</v>
      </c>
      <c r="E582" s="153">
        <f t="shared" ref="E582:L582" si="331">SUM(E584:E608)</f>
        <v>115201.89999999998</v>
      </c>
      <c r="F582" s="153">
        <f t="shared" si="331"/>
        <v>0</v>
      </c>
      <c r="G582" s="153">
        <f t="shared" si="331"/>
        <v>0</v>
      </c>
      <c r="H582" s="153">
        <f t="shared" si="331"/>
        <v>0</v>
      </c>
      <c r="I582" s="153">
        <f t="shared" si="331"/>
        <v>0</v>
      </c>
      <c r="J582" s="153">
        <f t="shared" si="331"/>
        <v>8504.6</v>
      </c>
      <c r="K582" s="153">
        <f t="shared" si="331"/>
        <v>11641.099999999999</v>
      </c>
      <c r="L582" s="240">
        <f t="shared" si="331"/>
        <v>0</v>
      </c>
      <c r="M582" s="172">
        <f>SUM(M584:M608)</f>
        <v>135572.4</v>
      </c>
      <c r="N582" s="153">
        <f t="shared" ref="N582:U582" si="332">SUM(N584:N608)</f>
        <v>115426.7</v>
      </c>
      <c r="O582" s="153">
        <f t="shared" si="332"/>
        <v>0</v>
      </c>
      <c r="P582" s="153">
        <f t="shared" si="332"/>
        <v>0</v>
      </c>
      <c r="Q582" s="153">
        <f t="shared" si="332"/>
        <v>0</v>
      </c>
      <c r="R582" s="153">
        <f t="shared" si="332"/>
        <v>0</v>
      </c>
      <c r="S582" s="153">
        <f t="shared" si="332"/>
        <v>8504.6</v>
      </c>
      <c r="T582" s="153">
        <f t="shared" si="332"/>
        <v>11641.099999999999</v>
      </c>
      <c r="U582" s="240">
        <f t="shared" si="332"/>
        <v>0</v>
      </c>
      <c r="V582" s="172">
        <f>SUM(V584:V608)</f>
        <v>131236.10500000001</v>
      </c>
      <c r="W582" s="153">
        <f t="shared" ref="W582:AD582" si="333">SUM(W584:W608)</f>
        <v>111822.71490000001</v>
      </c>
      <c r="X582" s="153">
        <f t="shared" si="333"/>
        <v>0</v>
      </c>
      <c r="Y582" s="153">
        <f t="shared" si="333"/>
        <v>0</v>
      </c>
      <c r="Z582" s="153">
        <f t="shared" si="333"/>
        <v>0</v>
      </c>
      <c r="AA582" s="153">
        <f t="shared" si="333"/>
        <v>0</v>
      </c>
      <c r="AB582" s="153">
        <f t="shared" si="333"/>
        <v>7866.5904</v>
      </c>
      <c r="AC582" s="153">
        <f t="shared" si="333"/>
        <v>11546.7997</v>
      </c>
      <c r="AD582" s="240">
        <f t="shared" si="333"/>
        <v>0</v>
      </c>
      <c r="AE582" s="156">
        <f t="shared" si="326"/>
        <v>-4336.2949999999837</v>
      </c>
      <c r="AF582" s="153">
        <f t="shared" si="326"/>
        <v>-3603.9850999999908</v>
      </c>
      <c r="AG582" s="153">
        <f t="shared" si="326"/>
        <v>0</v>
      </c>
      <c r="AH582" s="153">
        <f t="shared" si="326"/>
        <v>0</v>
      </c>
      <c r="AI582" s="153">
        <f t="shared" si="326"/>
        <v>0</v>
      </c>
      <c r="AJ582" s="153">
        <f t="shared" si="326"/>
        <v>0</v>
      </c>
      <c r="AK582" s="153">
        <f t="shared" si="326"/>
        <v>-638.00960000000032</v>
      </c>
      <c r="AL582" s="153">
        <f t="shared" si="326"/>
        <v>-94.30029999999897</v>
      </c>
      <c r="AM582" s="154">
        <f t="shared" si="326"/>
        <v>0</v>
      </c>
      <c r="AN582" s="156">
        <f t="shared" si="327"/>
        <v>96.801491306490135</v>
      </c>
      <c r="AO582" s="153">
        <f t="shared" si="327"/>
        <v>96.877685059002815</v>
      </c>
      <c r="AP582" s="153">
        <f t="shared" si="327"/>
        <v>0</v>
      </c>
      <c r="AQ582" s="153">
        <f t="shared" si="327"/>
        <v>0</v>
      </c>
      <c r="AR582" s="153">
        <f t="shared" si="327"/>
        <v>0</v>
      </c>
      <c r="AS582" s="153">
        <f t="shared" si="327"/>
        <v>0</v>
      </c>
      <c r="AT582" s="153">
        <f t="shared" si="327"/>
        <v>92.498064576817256</v>
      </c>
      <c r="AU582" s="153">
        <f t="shared" si="327"/>
        <v>99.189936518026656</v>
      </c>
      <c r="AV582" s="154">
        <f t="shared" si="327"/>
        <v>0</v>
      </c>
      <c r="AW582" s="147"/>
      <c r="AX582" s="245"/>
      <c r="AY582" s="246"/>
    </row>
    <row r="583" spans="1:51" ht="12.75" customHeight="1" x14ac:dyDescent="0.25">
      <c r="A583" s="171">
        <v>1522</v>
      </c>
      <c r="B583" s="241">
        <v>575</v>
      </c>
      <c r="C583" s="242" t="s">
        <v>1313</v>
      </c>
      <c r="D583" s="156">
        <f t="shared" ref="D583:D608" si="334">SUM(E583:L583)</f>
        <v>202894.99999999997</v>
      </c>
      <c r="E583" s="161">
        <v>173484.4</v>
      </c>
      <c r="F583" s="161">
        <v>4788</v>
      </c>
      <c r="G583" s="161">
        <v>2309.5</v>
      </c>
      <c r="H583" s="161">
        <v>5688.3</v>
      </c>
      <c r="I583" s="161">
        <v>0</v>
      </c>
      <c r="J583" s="161">
        <v>0</v>
      </c>
      <c r="K583" s="161">
        <v>14774.4</v>
      </c>
      <c r="L583" s="243">
        <v>1850.4</v>
      </c>
      <c r="M583" s="172">
        <f t="shared" ref="M583:M608" si="335">SUM(N583:U583)</f>
        <v>205848.39999999997</v>
      </c>
      <c r="N583" s="161">
        <v>173484.4</v>
      </c>
      <c r="O583" s="161">
        <v>4788</v>
      </c>
      <c r="P583" s="161">
        <v>2309.5</v>
      </c>
      <c r="Q583" s="161">
        <v>5688.3</v>
      </c>
      <c r="R583" s="161">
        <v>0</v>
      </c>
      <c r="S583" s="161">
        <v>0</v>
      </c>
      <c r="T583" s="161">
        <v>14774.4</v>
      </c>
      <c r="U583" s="243">
        <v>4803.8</v>
      </c>
      <c r="V583" s="172">
        <f t="shared" ref="V583:V608" si="336">SUM(W583:AD583)</f>
        <v>192936.07519999999</v>
      </c>
      <c r="W583" s="161">
        <v>168618.69149999999</v>
      </c>
      <c r="X583" s="161">
        <v>4776.1549999999997</v>
      </c>
      <c r="Y583" s="161">
        <v>2306.1570000000002</v>
      </c>
      <c r="Z583" s="161">
        <v>4536.2852999999996</v>
      </c>
      <c r="AA583" s="161">
        <v>0</v>
      </c>
      <c r="AB583" s="161">
        <v>0</v>
      </c>
      <c r="AC583" s="161">
        <v>10707.0864</v>
      </c>
      <c r="AD583" s="243">
        <v>1991.7</v>
      </c>
      <c r="AE583" s="156">
        <f t="shared" si="326"/>
        <v>-12912.324799999973</v>
      </c>
      <c r="AF583" s="161">
        <f t="shared" si="326"/>
        <v>-4865.7085000000079</v>
      </c>
      <c r="AG583" s="161">
        <f t="shared" si="326"/>
        <v>-11.845000000000255</v>
      </c>
      <c r="AH583" s="161">
        <f t="shared" si="326"/>
        <v>-3.3429999999998472</v>
      </c>
      <c r="AI583" s="161">
        <f t="shared" si="326"/>
        <v>-1152.0147000000006</v>
      </c>
      <c r="AJ583" s="161">
        <f t="shared" si="326"/>
        <v>0</v>
      </c>
      <c r="AK583" s="161">
        <f t="shared" si="326"/>
        <v>0</v>
      </c>
      <c r="AL583" s="161">
        <f t="shared" si="326"/>
        <v>-4067.3135999999995</v>
      </c>
      <c r="AM583" s="162">
        <f t="shared" si="326"/>
        <v>-2812.1000000000004</v>
      </c>
      <c r="AN583" s="156">
        <f t="shared" si="327"/>
        <v>93.727264919231828</v>
      </c>
      <c r="AO583" s="161">
        <f t="shared" si="327"/>
        <v>97.195304880438812</v>
      </c>
      <c r="AP583" s="161">
        <f t="shared" si="327"/>
        <v>99.752610693400158</v>
      </c>
      <c r="AQ583" s="161">
        <f t="shared" si="327"/>
        <v>99.855250054124284</v>
      </c>
      <c r="AR583" s="161">
        <f t="shared" si="327"/>
        <v>79.747645166394165</v>
      </c>
      <c r="AS583" s="161">
        <f t="shared" si="327"/>
        <v>0</v>
      </c>
      <c r="AT583" s="161">
        <f t="shared" si="327"/>
        <v>0</v>
      </c>
      <c r="AU583" s="161">
        <f t="shared" si="327"/>
        <v>72.470532813515277</v>
      </c>
      <c r="AV583" s="162">
        <f t="shared" si="327"/>
        <v>41.460926766310003</v>
      </c>
      <c r="AW583" s="165"/>
      <c r="AX583" s="245"/>
      <c r="AY583" s="246"/>
    </row>
    <row r="584" spans="1:51" ht="12.75" customHeight="1" x14ac:dyDescent="0.25">
      <c r="A584" s="171">
        <v>1523</v>
      </c>
      <c r="B584" s="241">
        <v>576</v>
      </c>
      <c r="C584" s="242" t="s">
        <v>1748</v>
      </c>
      <c r="D584" s="156">
        <f t="shared" si="334"/>
        <v>8106.8</v>
      </c>
      <c r="E584" s="161">
        <v>7327.2</v>
      </c>
      <c r="F584" s="161">
        <v>0</v>
      </c>
      <c r="G584" s="161">
        <v>0</v>
      </c>
      <c r="H584" s="161">
        <v>0</v>
      </c>
      <c r="I584" s="161">
        <v>0</v>
      </c>
      <c r="J584" s="161">
        <v>200</v>
      </c>
      <c r="K584" s="161">
        <v>579.6</v>
      </c>
      <c r="L584" s="243">
        <v>0</v>
      </c>
      <c r="M584" s="172">
        <f t="shared" si="335"/>
        <v>8106.8</v>
      </c>
      <c r="N584" s="161">
        <v>7327.2</v>
      </c>
      <c r="O584" s="161">
        <v>0</v>
      </c>
      <c r="P584" s="161">
        <v>0</v>
      </c>
      <c r="Q584" s="161">
        <v>0</v>
      </c>
      <c r="R584" s="161">
        <v>0</v>
      </c>
      <c r="S584" s="161">
        <v>200</v>
      </c>
      <c r="T584" s="161">
        <v>579.6</v>
      </c>
      <c r="U584" s="243">
        <v>0</v>
      </c>
      <c r="V584" s="172">
        <f t="shared" si="336"/>
        <v>7906.8</v>
      </c>
      <c r="W584" s="161">
        <v>7327.2</v>
      </c>
      <c r="X584" s="161">
        <v>0</v>
      </c>
      <c r="Y584" s="161">
        <v>0</v>
      </c>
      <c r="Z584" s="161">
        <v>0</v>
      </c>
      <c r="AA584" s="161">
        <v>0</v>
      </c>
      <c r="AB584" s="161">
        <v>0</v>
      </c>
      <c r="AC584" s="161">
        <v>579.6</v>
      </c>
      <c r="AD584" s="243">
        <v>0</v>
      </c>
      <c r="AE584" s="156">
        <f t="shared" si="326"/>
        <v>-200</v>
      </c>
      <c r="AF584" s="161">
        <f t="shared" si="326"/>
        <v>0</v>
      </c>
      <c r="AG584" s="161">
        <f t="shared" si="326"/>
        <v>0</v>
      </c>
      <c r="AH584" s="161">
        <f t="shared" si="326"/>
        <v>0</v>
      </c>
      <c r="AI584" s="161">
        <f t="shared" si="326"/>
        <v>0</v>
      </c>
      <c r="AJ584" s="161">
        <f t="shared" si="326"/>
        <v>0</v>
      </c>
      <c r="AK584" s="161">
        <f t="shared" si="326"/>
        <v>-200</v>
      </c>
      <c r="AL584" s="161">
        <f t="shared" si="326"/>
        <v>0</v>
      </c>
      <c r="AM584" s="162">
        <f t="shared" si="326"/>
        <v>0</v>
      </c>
      <c r="AN584" s="156">
        <f t="shared" si="327"/>
        <v>97.532935313563911</v>
      </c>
      <c r="AO584" s="161">
        <f t="shared" si="327"/>
        <v>100</v>
      </c>
      <c r="AP584" s="161">
        <f t="shared" si="327"/>
        <v>0</v>
      </c>
      <c r="AQ584" s="161">
        <f t="shared" si="327"/>
        <v>0</v>
      </c>
      <c r="AR584" s="161">
        <f t="shared" si="327"/>
        <v>0</v>
      </c>
      <c r="AS584" s="161">
        <f t="shared" si="327"/>
        <v>0</v>
      </c>
      <c r="AT584" s="161">
        <f t="shared" si="327"/>
        <v>0</v>
      </c>
      <c r="AU584" s="161">
        <f t="shared" si="327"/>
        <v>100</v>
      </c>
      <c r="AV584" s="162">
        <f t="shared" si="327"/>
        <v>0</v>
      </c>
      <c r="AW584" s="165"/>
      <c r="AX584" s="245"/>
      <c r="AY584" s="246"/>
    </row>
    <row r="585" spans="1:51" ht="12.75" customHeight="1" x14ac:dyDescent="0.25">
      <c r="A585" s="171">
        <v>1524</v>
      </c>
      <c r="B585" s="241">
        <v>577</v>
      </c>
      <c r="C585" s="242" t="s">
        <v>1749</v>
      </c>
      <c r="D585" s="156">
        <f t="shared" si="334"/>
        <v>2770.2000000000003</v>
      </c>
      <c r="E585" s="161">
        <v>2452.4</v>
      </c>
      <c r="F585" s="161">
        <v>0</v>
      </c>
      <c r="G585" s="161">
        <v>0</v>
      </c>
      <c r="H585" s="161">
        <v>0</v>
      </c>
      <c r="I585" s="161">
        <v>0</v>
      </c>
      <c r="J585" s="161">
        <v>100</v>
      </c>
      <c r="K585" s="161">
        <v>217.8</v>
      </c>
      <c r="L585" s="243">
        <v>0</v>
      </c>
      <c r="M585" s="172">
        <f t="shared" si="335"/>
        <v>2770.2000000000003</v>
      </c>
      <c r="N585" s="161">
        <v>2452.4</v>
      </c>
      <c r="O585" s="161">
        <v>0</v>
      </c>
      <c r="P585" s="161">
        <v>0</v>
      </c>
      <c r="Q585" s="161">
        <v>0</v>
      </c>
      <c r="R585" s="161">
        <v>0</v>
      </c>
      <c r="S585" s="161">
        <v>100</v>
      </c>
      <c r="T585" s="161">
        <v>217.8</v>
      </c>
      <c r="U585" s="243">
        <v>0</v>
      </c>
      <c r="V585" s="172">
        <f t="shared" si="336"/>
        <v>2770.0428999999999</v>
      </c>
      <c r="W585" s="161">
        <v>2452.2604000000001</v>
      </c>
      <c r="X585" s="161">
        <v>0</v>
      </c>
      <c r="Y585" s="161">
        <v>0</v>
      </c>
      <c r="Z585" s="161">
        <v>0</v>
      </c>
      <c r="AA585" s="161">
        <v>0</v>
      </c>
      <c r="AB585" s="161">
        <v>99.986500000000007</v>
      </c>
      <c r="AC585" s="161">
        <v>217.79599999999999</v>
      </c>
      <c r="AD585" s="243">
        <v>0</v>
      </c>
      <c r="AE585" s="156">
        <f t="shared" si="326"/>
        <v>-0.15710000000035507</v>
      </c>
      <c r="AF585" s="161">
        <f t="shared" si="326"/>
        <v>-0.13959999999997308</v>
      </c>
      <c r="AG585" s="161">
        <f t="shared" si="326"/>
        <v>0</v>
      </c>
      <c r="AH585" s="161">
        <f t="shared" si="326"/>
        <v>0</v>
      </c>
      <c r="AI585" s="161">
        <f t="shared" si="326"/>
        <v>0</v>
      </c>
      <c r="AJ585" s="161">
        <f t="shared" si="326"/>
        <v>0</v>
      </c>
      <c r="AK585" s="161">
        <f t="shared" si="326"/>
        <v>-1.3499999999993406E-2</v>
      </c>
      <c r="AL585" s="161">
        <f t="shared" si="326"/>
        <v>-4.0000000000190994E-3</v>
      </c>
      <c r="AM585" s="162">
        <f t="shared" si="326"/>
        <v>0</v>
      </c>
      <c r="AN585" s="156">
        <f t="shared" si="327"/>
        <v>99.994328929319167</v>
      </c>
      <c r="AO585" s="161">
        <f t="shared" si="327"/>
        <v>99.994307617028227</v>
      </c>
      <c r="AP585" s="161">
        <f t="shared" si="327"/>
        <v>0</v>
      </c>
      <c r="AQ585" s="161">
        <f t="shared" si="327"/>
        <v>0</v>
      </c>
      <c r="AR585" s="161">
        <f t="shared" si="327"/>
        <v>0</v>
      </c>
      <c r="AS585" s="161">
        <f t="shared" si="327"/>
        <v>0</v>
      </c>
      <c r="AT585" s="161">
        <f t="shared" si="327"/>
        <v>99.986500000000007</v>
      </c>
      <c r="AU585" s="161">
        <f t="shared" si="327"/>
        <v>99.998163452708894</v>
      </c>
      <c r="AV585" s="162">
        <f t="shared" si="327"/>
        <v>0</v>
      </c>
      <c r="AW585" s="165"/>
      <c r="AX585" s="245"/>
      <c r="AY585" s="246"/>
    </row>
    <row r="586" spans="1:51" ht="12.75" customHeight="1" x14ac:dyDescent="0.25">
      <c r="A586" s="171">
        <v>1525</v>
      </c>
      <c r="B586" s="241">
        <v>578</v>
      </c>
      <c r="C586" s="242" t="s">
        <v>1750</v>
      </c>
      <c r="D586" s="156">
        <f t="shared" si="334"/>
        <v>3987.1</v>
      </c>
      <c r="E586" s="161">
        <v>3604</v>
      </c>
      <c r="F586" s="161">
        <v>0</v>
      </c>
      <c r="G586" s="161">
        <v>0</v>
      </c>
      <c r="H586" s="161">
        <v>0</v>
      </c>
      <c r="I586" s="161">
        <v>0</v>
      </c>
      <c r="J586" s="161">
        <v>100</v>
      </c>
      <c r="K586" s="161">
        <v>283.10000000000002</v>
      </c>
      <c r="L586" s="243">
        <v>0</v>
      </c>
      <c r="M586" s="172">
        <f t="shared" si="335"/>
        <v>3987.1</v>
      </c>
      <c r="N586" s="161">
        <v>3604</v>
      </c>
      <c r="O586" s="161">
        <v>0</v>
      </c>
      <c r="P586" s="161">
        <v>0</v>
      </c>
      <c r="Q586" s="161">
        <v>0</v>
      </c>
      <c r="R586" s="161">
        <v>0</v>
      </c>
      <c r="S586" s="161">
        <v>100</v>
      </c>
      <c r="T586" s="161">
        <v>283.10000000000002</v>
      </c>
      <c r="U586" s="243">
        <v>0</v>
      </c>
      <c r="V586" s="172">
        <f t="shared" si="336"/>
        <v>3834.3717999999999</v>
      </c>
      <c r="W586" s="161">
        <v>3604</v>
      </c>
      <c r="X586" s="161">
        <v>0</v>
      </c>
      <c r="Y586" s="161">
        <v>0</v>
      </c>
      <c r="Z586" s="161">
        <v>0</v>
      </c>
      <c r="AA586" s="161">
        <v>0</v>
      </c>
      <c r="AB586" s="161">
        <v>0</v>
      </c>
      <c r="AC586" s="161">
        <v>230.37180000000001</v>
      </c>
      <c r="AD586" s="243">
        <v>0</v>
      </c>
      <c r="AE586" s="156">
        <f t="shared" si="326"/>
        <v>-152.72820000000002</v>
      </c>
      <c r="AF586" s="161">
        <f t="shared" si="326"/>
        <v>0</v>
      </c>
      <c r="AG586" s="161">
        <f t="shared" si="326"/>
        <v>0</v>
      </c>
      <c r="AH586" s="161">
        <f t="shared" si="326"/>
        <v>0</v>
      </c>
      <c r="AI586" s="161">
        <f t="shared" si="326"/>
        <v>0</v>
      </c>
      <c r="AJ586" s="161">
        <f t="shared" si="326"/>
        <v>0</v>
      </c>
      <c r="AK586" s="161">
        <f t="shared" si="326"/>
        <v>-100</v>
      </c>
      <c r="AL586" s="161">
        <f t="shared" si="326"/>
        <v>-52.728200000000015</v>
      </c>
      <c r="AM586" s="162">
        <f t="shared" si="326"/>
        <v>0</v>
      </c>
      <c r="AN586" s="156">
        <f t="shared" si="327"/>
        <v>96.169441448671961</v>
      </c>
      <c r="AO586" s="161">
        <f t="shared" si="327"/>
        <v>100</v>
      </c>
      <c r="AP586" s="161">
        <f t="shared" si="327"/>
        <v>0</v>
      </c>
      <c r="AQ586" s="161">
        <f t="shared" si="327"/>
        <v>0</v>
      </c>
      <c r="AR586" s="161">
        <f t="shared" si="327"/>
        <v>0</v>
      </c>
      <c r="AS586" s="161">
        <f t="shared" si="327"/>
        <v>0</v>
      </c>
      <c r="AT586" s="161">
        <f t="shared" si="327"/>
        <v>0</v>
      </c>
      <c r="AU586" s="161">
        <f t="shared" si="327"/>
        <v>81.374708583539373</v>
      </c>
      <c r="AV586" s="162">
        <f t="shared" si="327"/>
        <v>0</v>
      </c>
      <c r="AW586" s="165"/>
      <c r="AX586" s="245"/>
      <c r="AY586" s="246"/>
    </row>
    <row r="587" spans="1:51" ht="12.75" customHeight="1" x14ac:dyDescent="0.25">
      <c r="A587" s="171">
        <v>1526</v>
      </c>
      <c r="B587" s="241">
        <v>579</v>
      </c>
      <c r="C587" s="242" t="s">
        <v>1751</v>
      </c>
      <c r="D587" s="156">
        <f t="shared" si="334"/>
        <v>13798.3</v>
      </c>
      <c r="E587" s="161">
        <v>12495</v>
      </c>
      <c r="F587" s="161">
        <v>0</v>
      </c>
      <c r="G587" s="161">
        <v>0</v>
      </c>
      <c r="H587" s="161">
        <v>0</v>
      </c>
      <c r="I587" s="161">
        <v>0</v>
      </c>
      <c r="J587" s="161">
        <v>0</v>
      </c>
      <c r="K587" s="161">
        <v>1303.3</v>
      </c>
      <c r="L587" s="243">
        <v>0</v>
      </c>
      <c r="M587" s="172">
        <f t="shared" si="335"/>
        <v>13798.3</v>
      </c>
      <c r="N587" s="161">
        <v>12495</v>
      </c>
      <c r="O587" s="161">
        <v>0</v>
      </c>
      <c r="P587" s="161">
        <v>0</v>
      </c>
      <c r="Q587" s="161">
        <v>0</v>
      </c>
      <c r="R587" s="161">
        <v>0</v>
      </c>
      <c r="S587" s="161">
        <v>0</v>
      </c>
      <c r="T587" s="161">
        <v>1303.3</v>
      </c>
      <c r="U587" s="243">
        <v>0</v>
      </c>
      <c r="V587" s="172">
        <f t="shared" si="336"/>
        <v>13798.3</v>
      </c>
      <c r="W587" s="161">
        <v>12495</v>
      </c>
      <c r="X587" s="161">
        <v>0</v>
      </c>
      <c r="Y587" s="161">
        <v>0</v>
      </c>
      <c r="Z587" s="161">
        <v>0</v>
      </c>
      <c r="AA587" s="161">
        <v>0</v>
      </c>
      <c r="AB587" s="161">
        <v>0</v>
      </c>
      <c r="AC587" s="161">
        <v>1303.3</v>
      </c>
      <c r="AD587" s="243">
        <v>0</v>
      </c>
      <c r="AE587" s="156">
        <f t="shared" si="326"/>
        <v>0</v>
      </c>
      <c r="AF587" s="161">
        <f t="shared" si="326"/>
        <v>0</v>
      </c>
      <c r="AG587" s="161">
        <f t="shared" si="326"/>
        <v>0</v>
      </c>
      <c r="AH587" s="161">
        <f t="shared" si="326"/>
        <v>0</v>
      </c>
      <c r="AI587" s="161">
        <f t="shared" si="326"/>
        <v>0</v>
      </c>
      <c r="AJ587" s="161">
        <f t="shared" si="326"/>
        <v>0</v>
      </c>
      <c r="AK587" s="161">
        <f t="shared" si="326"/>
        <v>0</v>
      </c>
      <c r="AL587" s="161">
        <f t="shared" si="326"/>
        <v>0</v>
      </c>
      <c r="AM587" s="162">
        <f t="shared" si="326"/>
        <v>0</v>
      </c>
      <c r="AN587" s="156">
        <f t="shared" si="327"/>
        <v>100</v>
      </c>
      <c r="AO587" s="161">
        <f t="shared" si="327"/>
        <v>100</v>
      </c>
      <c r="AP587" s="161">
        <f t="shared" si="327"/>
        <v>0</v>
      </c>
      <c r="AQ587" s="161">
        <f t="shared" si="327"/>
        <v>0</v>
      </c>
      <c r="AR587" s="161">
        <f t="shared" si="327"/>
        <v>0</v>
      </c>
      <c r="AS587" s="161">
        <f t="shared" si="327"/>
        <v>0</v>
      </c>
      <c r="AT587" s="161">
        <f t="shared" si="327"/>
        <v>0</v>
      </c>
      <c r="AU587" s="161">
        <f t="shared" si="327"/>
        <v>100</v>
      </c>
      <c r="AV587" s="162">
        <f t="shared" si="327"/>
        <v>0</v>
      </c>
      <c r="AW587" s="165"/>
      <c r="AX587" s="245"/>
      <c r="AY587" s="246"/>
    </row>
    <row r="588" spans="1:51" ht="12.75" customHeight="1" x14ac:dyDescent="0.25">
      <c r="A588" s="171">
        <v>1527</v>
      </c>
      <c r="B588" s="241">
        <v>580</v>
      </c>
      <c r="C588" s="242" t="s">
        <v>1752</v>
      </c>
      <c r="D588" s="156">
        <f t="shared" si="334"/>
        <v>2494.6</v>
      </c>
      <c r="E588" s="161">
        <v>2117.6999999999998</v>
      </c>
      <c r="F588" s="161">
        <v>0</v>
      </c>
      <c r="G588" s="161">
        <v>0</v>
      </c>
      <c r="H588" s="161">
        <v>0</v>
      </c>
      <c r="I588" s="161">
        <v>0</v>
      </c>
      <c r="J588" s="161">
        <v>71.099999999999994</v>
      </c>
      <c r="K588" s="161">
        <v>305.8</v>
      </c>
      <c r="L588" s="243">
        <v>0</v>
      </c>
      <c r="M588" s="172">
        <f t="shared" si="335"/>
        <v>2494.6</v>
      </c>
      <c r="N588" s="161">
        <v>2117.6999999999998</v>
      </c>
      <c r="O588" s="161">
        <v>0</v>
      </c>
      <c r="P588" s="161">
        <v>0</v>
      </c>
      <c r="Q588" s="161">
        <v>0</v>
      </c>
      <c r="R588" s="161">
        <v>0</v>
      </c>
      <c r="S588" s="161">
        <v>71.099999999999994</v>
      </c>
      <c r="T588" s="161">
        <v>305.8</v>
      </c>
      <c r="U588" s="243">
        <v>0</v>
      </c>
      <c r="V588" s="172">
        <f t="shared" si="336"/>
        <v>2219.8532</v>
      </c>
      <c r="W588" s="161">
        <v>1914.0532000000001</v>
      </c>
      <c r="X588" s="161">
        <v>0</v>
      </c>
      <c r="Y588" s="161">
        <v>0</v>
      </c>
      <c r="Z588" s="161">
        <v>0</v>
      </c>
      <c r="AA588" s="161">
        <v>0</v>
      </c>
      <c r="AB588" s="161">
        <v>0</v>
      </c>
      <c r="AC588" s="161">
        <v>305.8</v>
      </c>
      <c r="AD588" s="243">
        <v>0</v>
      </c>
      <c r="AE588" s="156">
        <f t="shared" si="326"/>
        <v>-274.74679999999989</v>
      </c>
      <c r="AF588" s="161">
        <f t="shared" si="326"/>
        <v>-203.64679999999976</v>
      </c>
      <c r="AG588" s="161">
        <f t="shared" si="326"/>
        <v>0</v>
      </c>
      <c r="AH588" s="161">
        <f t="shared" si="326"/>
        <v>0</v>
      </c>
      <c r="AI588" s="161">
        <f t="shared" si="326"/>
        <v>0</v>
      </c>
      <c r="AJ588" s="161">
        <f t="shared" si="326"/>
        <v>0</v>
      </c>
      <c r="AK588" s="161">
        <f t="shared" si="326"/>
        <v>-71.099999999999994</v>
      </c>
      <c r="AL588" s="161">
        <f t="shared" si="326"/>
        <v>0</v>
      </c>
      <c r="AM588" s="162">
        <f t="shared" si="326"/>
        <v>0</v>
      </c>
      <c r="AN588" s="156">
        <f t="shared" si="327"/>
        <v>88.98633849114087</v>
      </c>
      <c r="AO588" s="161">
        <f t="shared" si="327"/>
        <v>90.38358596590642</v>
      </c>
      <c r="AP588" s="161">
        <f t="shared" si="327"/>
        <v>0</v>
      </c>
      <c r="AQ588" s="161">
        <f t="shared" si="327"/>
        <v>0</v>
      </c>
      <c r="AR588" s="161">
        <f t="shared" si="327"/>
        <v>0</v>
      </c>
      <c r="AS588" s="161">
        <f t="shared" si="327"/>
        <v>0</v>
      </c>
      <c r="AT588" s="161">
        <f t="shared" si="327"/>
        <v>0</v>
      </c>
      <c r="AU588" s="161">
        <f t="shared" si="327"/>
        <v>100</v>
      </c>
      <c r="AV588" s="162">
        <f t="shared" si="327"/>
        <v>0</v>
      </c>
      <c r="AW588" s="165"/>
      <c r="AX588" s="245"/>
      <c r="AY588" s="246"/>
    </row>
    <row r="589" spans="1:51" ht="12.75" customHeight="1" x14ac:dyDescent="0.25">
      <c r="A589" s="171">
        <v>1528</v>
      </c>
      <c r="B589" s="241">
        <v>581</v>
      </c>
      <c r="C589" s="242" t="s">
        <v>1753</v>
      </c>
      <c r="D589" s="156">
        <f t="shared" si="334"/>
        <v>2620.6999999999998</v>
      </c>
      <c r="E589" s="161">
        <v>2227.1</v>
      </c>
      <c r="F589" s="161">
        <v>0</v>
      </c>
      <c r="G589" s="161">
        <v>0</v>
      </c>
      <c r="H589" s="161">
        <v>0</v>
      </c>
      <c r="I589" s="161">
        <v>0</v>
      </c>
      <c r="J589" s="161">
        <v>137</v>
      </c>
      <c r="K589" s="161">
        <v>256.60000000000002</v>
      </c>
      <c r="L589" s="243">
        <v>0</v>
      </c>
      <c r="M589" s="172">
        <f t="shared" si="335"/>
        <v>2620.6999999999998</v>
      </c>
      <c r="N589" s="161">
        <v>2227.1</v>
      </c>
      <c r="O589" s="161">
        <v>0</v>
      </c>
      <c r="P589" s="161">
        <v>0</v>
      </c>
      <c r="Q589" s="161">
        <v>0</v>
      </c>
      <c r="R589" s="161">
        <v>0</v>
      </c>
      <c r="S589" s="161">
        <v>137</v>
      </c>
      <c r="T589" s="161">
        <v>256.60000000000002</v>
      </c>
      <c r="U589" s="243">
        <v>0</v>
      </c>
      <c r="V589" s="172">
        <f t="shared" si="336"/>
        <v>2398.5512000000003</v>
      </c>
      <c r="W589" s="161">
        <v>2005.0262</v>
      </c>
      <c r="X589" s="161">
        <v>0</v>
      </c>
      <c r="Y589" s="161">
        <v>0</v>
      </c>
      <c r="Z589" s="161">
        <v>0</v>
      </c>
      <c r="AA589" s="161">
        <v>0</v>
      </c>
      <c r="AB589" s="161">
        <v>137</v>
      </c>
      <c r="AC589" s="161">
        <v>256.52499999999998</v>
      </c>
      <c r="AD589" s="243">
        <v>0</v>
      </c>
      <c r="AE589" s="156">
        <f t="shared" si="326"/>
        <v>-222.14879999999948</v>
      </c>
      <c r="AF589" s="161">
        <f t="shared" si="326"/>
        <v>-222.07379999999989</v>
      </c>
      <c r="AG589" s="161">
        <f t="shared" si="326"/>
        <v>0</v>
      </c>
      <c r="AH589" s="161">
        <f t="shared" si="326"/>
        <v>0</v>
      </c>
      <c r="AI589" s="161">
        <f t="shared" si="326"/>
        <v>0</v>
      </c>
      <c r="AJ589" s="161">
        <f t="shared" si="326"/>
        <v>0</v>
      </c>
      <c r="AK589" s="161">
        <f t="shared" si="326"/>
        <v>0</v>
      </c>
      <c r="AL589" s="161">
        <f t="shared" si="326"/>
        <v>-7.5000000000045475E-2</v>
      </c>
      <c r="AM589" s="162">
        <f t="shared" si="326"/>
        <v>0</v>
      </c>
      <c r="AN589" s="156">
        <f t="shared" si="327"/>
        <v>91.523302934330545</v>
      </c>
      <c r="AO589" s="161">
        <f t="shared" si="327"/>
        <v>90.028566296978141</v>
      </c>
      <c r="AP589" s="161">
        <f t="shared" si="327"/>
        <v>0</v>
      </c>
      <c r="AQ589" s="161">
        <f t="shared" si="327"/>
        <v>0</v>
      </c>
      <c r="AR589" s="161">
        <f t="shared" si="327"/>
        <v>0</v>
      </c>
      <c r="AS589" s="161">
        <f t="shared" si="327"/>
        <v>0</v>
      </c>
      <c r="AT589" s="161">
        <f t="shared" si="327"/>
        <v>100</v>
      </c>
      <c r="AU589" s="161">
        <f t="shared" si="327"/>
        <v>99.970771628994527</v>
      </c>
      <c r="AV589" s="162">
        <f t="shared" si="327"/>
        <v>0</v>
      </c>
      <c r="AW589" s="165"/>
      <c r="AX589" s="245"/>
      <c r="AY589" s="246"/>
    </row>
    <row r="590" spans="1:51" ht="12.75" customHeight="1" x14ac:dyDescent="0.25">
      <c r="A590" s="171">
        <v>1529</v>
      </c>
      <c r="B590" s="241">
        <v>582</v>
      </c>
      <c r="C590" s="242" t="s">
        <v>1754</v>
      </c>
      <c r="D590" s="156">
        <f t="shared" si="334"/>
        <v>2013.7</v>
      </c>
      <c r="E590" s="161">
        <v>1795.5</v>
      </c>
      <c r="F590" s="161">
        <v>0</v>
      </c>
      <c r="G590" s="161">
        <v>0</v>
      </c>
      <c r="H590" s="161">
        <v>0</v>
      </c>
      <c r="I590" s="161">
        <v>0</v>
      </c>
      <c r="J590" s="161">
        <v>87</v>
      </c>
      <c r="K590" s="161">
        <v>131.19999999999999</v>
      </c>
      <c r="L590" s="243">
        <v>0</v>
      </c>
      <c r="M590" s="172">
        <f t="shared" si="335"/>
        <v>2013.7</v>
      </c>
      <c r="N590" s="161">
        <v>1795.5</v>
      </c>
      <c r="O590" s="161">
        <v>0</v>
      </c>
      <c r="P590" s="161">
        <v>0</v>
      </c>
      <c r="Q590" s="161">
        <v>0</v>
      </c>
      <c r="R590" s="161">
        <v>0</v>
      </c>
      <c r="S590" s="161">
        <v>87</v>
      </c>
      <c r="T590" s="161">
        <v>131.19999999999999</v>
      </c>
      <c r="U590" s="243">
        <v>0</v>
      </c>
      <c r="V590" s="172">
        <f t="shared" si="336"/>
        <v>1926.7</v>
      </c>
      <c r="W590" s="161">
        <v>1795.5</v>
      </c>
      <c r="X590" s="161">
        <v>0</v>
      </c>
      <c r="Y590" s="161">
        <v>0</v>
      </c>
      <c r="Z590" s="161">
        <v>0</v>
      </c>
      <c r="AA590" s="161">
        <v>0</v>
      </c>
      <c r="AB590" s="161">
        <v>0</v>
      </c>
      <c r="AC590" s="161">
        <v>131.19999999999999</v>
      </c>
      <c r="AD590" s="243">
        <v>0</v>
      </c>
      <c r="AE590" s="156">
        <f t="shared" si="326"/>
        <v>-87</v>
      </c>
      <c r="AF590" s="161">
        <f t="shared" si="326"/>
        <v>0</v>
      </c>
      <c r="AG590" s="161">
        <f t="shared" si="326"/>
        <v>0</v>
      </c>
      <c r="AH590" s="161">
        <f t="shared" si="326"/>
        <v>0</v>
      </c>
      <c r="AI590" s="161">
        <f t="shared" si="326"/>
        <v>0</v>
      </c>
      <c r="AJ590" s="161">
        <f t="shared" si="326"/>
        <v>0</v>
      </c>
      <c r="AK590" s="161">
        <f t="shared" si="326"/>
        <v>-87</v>
      </c>
      <c r="AL590" s="161">
        <f t="shared" si="326"/>
        <v>0</v>
      </c>
      <c r="AM590" s="162">
        <f t="shared" si="326"/>
        <v>0</v>
      </c>
      <c r="AN590" s="156">
        <f t="shared" si="327"/>
        <v>95.679594775785873</v>
      </c>
      <c r="AO590" s="161">
        <f t="shared" si="327"/>
        <v>100</v>
      </c>
      <c r="AP590" s="161">
        <f t="shared" si="327"/>
        <v>0</v>
      </c>
      <c r="AQ590" s="161">
        <f t="shared" si="327"/>
        <v>0</v>
      </c>
      <c r="AR590" s="161">
        <f t="shared" si="327"/>
        <v>0</v>
      </c>
      <c r="AS590" s="161">
        <f t="shared" si="327"/>
        <v>0</v>
      </c>
      <c r="AT590" s="161">
        <f t="shared" si="327"/>
        <v>0</v>
      </c>
      <c r="AU590" s="161">
        <f t="shared" si="327"/>
        <v>100</v>
      </c>
      <c r="AV590" s="162">
        <f t="shared" si="327"/>
        <v>0</v>
      </c>
      <c r="AW590" s="165"/>
      <c r="AX590" s="245"/>
      <c r="AY590" s="246"/>
    </row>
    <row r="591" spans="1:51" ht="12.75" customHeight="1" x14ac:dyDescent="0.25">
      <c r="A591" s="171">
        <v>1530</v>
      </c>
      <c r="B591" s="241">
        <v>583</v>
      </c>
      <c r="C591" s="242" t="s">
        <v>1641</v>
      </c>
      <c r="D591" s="156">
        <f t="shared" si="334"/>
        <v>4319.7999999999993</v>
      </c>
      <c r="E591" s="161">
        <v>3814.1</v>
      </c>
      <c r="F591" s="161">
        <v>0</v>
      </c>
      <c r="G591" s="161">
        <v>0</v>
      </c>
      <c r="H591" s="161">
        <v>0</v>
      </c>
      <c r="I591" s="161">
        <v>0</v>
      </c>
      <c r="J591" s="161">
        <v>80.7</v>
      </c>
      <c r="K591" s="161">
        <v>425</v>
      </c>
      <c r="L591" s="243">
        <v>0</v>
      </c>
      <c r="M591" s="172">
        <f t="shared" si="335"/>
        <v>4319.7999999999993</v>
      </c>
      <c r="N591" s="161">
        <v>3814.1</v>
      </c>
      <c r="O591" s="161">
        <v>0</v>
      </c>
      <c r="P591" s="161">
        <v>0</v>
      </c>
      <c r="Q591" s="161">
        <v>0</v>
      </c>
      <c r="R591" s="161">
        <v>0</v>
      </c>
      <c r="S591" s="161">
        <v>80.7</v>
      </c>
      <c r="T591" s="161">
        <v>425</v>
      </c>
      <c r="U591" s="243">
        <v>0</v>
      </c>
      <c r="V591" s="172">
        <f t="shared" si="336"/>
        <v>3909.2465999999999</v>
      </c>
      <c r="W591" s="161">
        <v>3484.2471999999998</v>
      </c>
      <c r="X591" s="161">
        <v>0</v>
      </c>
      <c r="Y591" s="161">
        <v>0</v>
      </c>
      <c r="Z591" s="161">
        <v>0</v>
      </c>
      <c r="AA591" s="161">
        <v>0</v>
      </c>
      <c r="AB591" s="161">
        <v>0</v>
      </c>
      <c r="AC591" s="161">
        <v>424.99939999999998</v>
      </c>
      <c r="AD591" s="243">
        <v>0</v>
      </c>
      <c r="AE591" s="156">
        <f t="shared" si="326"/>
        <v>-410.55339999999933</v>
      </c>
      <c r="AF591" s="161">
        <f t="shared" si="326"/>
        <v>-329.85280000000012</v>
      </c>
      <c r="AG591" s="161">
        <f t="shared" si="326"/>
        <v>0</v>
      </c>
      <c r="AH591" s="161">
        <f t="shared" si="326"/>
        <v>0</v>
      </c>
      <c r="AI591" s="161">
        <f t="shared" si="326"/>
        <v>0</v>
      </c>
      <c r="AJ591" s="161">
        <f t="shared" si="326"/>
        <v>0</v>
      </c>
      <c r="AK591" s="161">
        <f t="shared" si="326"/>
        <v>-80.7</v>
      </c>
      <c r="AL591" s="161">
        <f t="shared" si="326"/>
        <v>-6.0000000001991793E-4</v>
      </c>
      <c r="AM591" s="162">
        <f t="shared" si="326"/>
        <v>0</v>
      </c>
      <c r="AN591" s="156">
        <f t="shared" si="327"/>
        <v>90.496009074494197</v>
      </c>
      <c r="AO591" s="161">
        <f t="shared" si="327"/>
        <v>91.351752707060641</v>
      </c>
      <c r="AP591" s="161">
        <f t="shared" si="327"/>
        <v>0</v>
      </c>
      <c r="AQ591" s="161">
        <f t="shared" si="327"/>
        <v>0</v>
      </c>
      <c r="AR591" s="161">
        <f t="shared" si="327"/>
        <v>0</v>
      </c>
      <c r="AS591" s="161">
        <f t="shared" si="327"/>
        <v>0</v>
      </c>
      <c r="AT591" s="161">
        <f t="shared" si="327"/>
        <v>0</v>
      </c>
      <c r="AU591" s="161">
        <f t="shared" si="327"/>
        <v>99.999858823529408</v>
      </c>
      <c r="AV591" s="162">
        <f t="shared" si="327"/>
        <v>0</v>
      </c>
      <c r="AW591" s="165"/>
      <c r="AX591" s="245"/>
      <c r="AY591" s="246"/>
    </row>
    <row r="592" spans="1:51" ht="12.75" customHeight="1" x14ac:dyDescent="0.25">
      <c r="A592" s="171">
        <v>1531</v>
      </c>
      <c r="B592" s="241">
        <v>584</v>
      </c>
      <c r="C592" s="242" t="s">
        <v>1755</v>
      </c>
      <c r="D592" s="156">
        <f t="shared" si="334"/>
        <v>643.29999999999995</v>
      </c>
      <c r="E592" s="161">
        <v>305.89999999999998</v>
      </c>
      <c r="F592" s="161">
        <v>0</v>
      </c>
      <c r="G592" s="161">
        <v>0</v>
      </c>
      <c r="H592" s="161">
        <v>0</v>
      </c>
      <c r="I592" s="161">
        <v>0</v>
      </c>
      <c r="J592" s="161">
        <v>200</v>
      </c>
      <c r="K592" s="161">
        <v>137.4</v>
      </c>
      <c r="L592" s="243">
        <v>0</v>
      </c>
      <c r="M592" s="172">
        <f t="shared" si="335"/>
        <v>643.29999999999995</v>
      </c>
      <c r="N592" s="161">
        <v>305.89999999999998</v>
      </c>
      <c r="O592" s="161">
        <v>0</v>
      </c>
      <c r="P592" s="161">
        <v>0</v>
      </c>
      <c r="Q592" s="161">
        <v>0</v>
      </c>
      <c r="R592" s="161">
        <v>0</v>
      </c>
      <c r="S592" s="161">
        <v>200</v>
      </c>
      <c r="T592" s="161">
        <v>137.4</v>
      </c>
      <c r="U592" s="243">
        <v>0</v>
      </c>
      <c r="V592" s="172">
        <f t="shared" si="336"/>
        <v>607.9</v>
      </c>
      <c r="W592" s="161">
        <v>270.5</v>
      </c>
      <c r="X592" s="161">
        <v>0</v>
      </c>
      <c r="Y592" s="161">
        <v>0</v>
      </c>
      <c r="Z592" s="161">
        <v>0</v>
      </c>
      <c r="AA592" s="161">
        <v>0</v>
      </c>
      <c r="AB592" s="161">
        <v>200</v>
      </c>
      <c r="AC592" s="161">
        <v>137.4</v>
      </c>
      <c r="AD592" s="243">
        <v>0</v>
      </c>
      <c r="AE592" s="156">
        <f t="shared" si="326"/>
        <v>-35.399999999999977</v>
      </c>
      <c r="AF592" s="161">
        <f t="shared" si="326"/>
        <v>-35.399999999999977</v>
      </c>
      <c r="AG592" s="161">
        <f t="shared" si="326"/>
        <v>0</v>
      </c>
      <c r="AH592" s="161">
        <f t="shared" si="326"/>
        <v>0</v>
      </c>
      <c r="AI592" s="161">
        <f t="shared" si="326"/>
        <v>0</v>
      </c>
      <c r="AJ592" s="161">
        <f t="shared" si="326"/>
        <v>0</v>
      </c>
      <c r="AK592" s="161">
        <f t="shared" si="326"/>
        <v>0</v>
      </c>
      <c r="AL592" s="161">
        <f t="shared" si="326"/>
        <v>0</v>
      </c>
      <c r="AM592" s="162">
        <f t="shared" si="326"/>
        <v>0</v>
      </c>
      <c r="AN592" s="156">
        <f t="shared" si="327"/>
        <v>94.497124203326592</v>
      </c>
      <c r="AO592" s="161">
        <f t="shared" si="327"/>
        <v>88.427590715920246</v>
      </c>
      <c r="AP592" s="161">
        <f t="shared" si="327"/>
        <v>0</v>
      </c>
      <c r="AQ592" s="161">
        <f t="shared" si="327"/>
        <v>0</v>
      </c>
      <c r="AR592" s="161">
        <f t="shared" si="327"/>
        <v>0</v>
      </c>
      <c r="AS592" s="161">
        <f t="shared" si="327"/>
        <v>0</v>
      </c>
      <c r="AT592" s="161">
        <f t="shared" si="327"/>
        <v>100</v>
      </c>
      <c r="AU592" s="161">
        <f t="shared" si="327"/>
        <v>100</v>
      </c>
      <c r="AV592" s="162">
        <f t="shared" si="327"/>
        <v>0</v>
      </c>
      <c r="AW592" s="165"/>
      <c r="AX592" s="245"/>
      <c r="AY592" s="246"/>
    </row>
    <row r="593" spans="1:51" ht="12.75" customHeight="1" x14ac:dyDescent="0.25">
      <c r="A593" s="171">
        <v>1536</v>
      </c>
      <c r="B593" s="241">
        <v>585</v>
      </c>
      <c r="C593" s="242" t="s">
        <v>1747</v>
      </c>
      <c r="D593" s="156">
        <f t="shared" si="334"/>
        <v>23370.400000000001</v>
      </c>
      <c r="E593" s="161">
        <v>21524</v>
      </c>
      <c r="F593" s="161">
        <v>0</v>
      </c>
      <c r="G593" s="161">
        <v>0</v>
      </c>
      <c r="H593" s="161">
        <v>0</v>
      </c>
      <c r="I593" s="161">
        <v>0</v>
      </c>
      <c r="J593" s="161">
        <v>0</v>
      </c>
      <c r="K593" s="161">
        <v>1846.4</v>
      </c>
      <c r="L593" s="243">
        <v>0</v>
      </c>
      <c r="M593" s="172">
        <f t="shared" si="335"/>
        <v>23370.400000000001</v>
      </c>
      <c r="N593" s="161">
        <v>21524</v>
      </c>
      <c r="O593" s="161">
        <v>0</v>
      </c>
      <c r="P593" s="161">
        <v>0</v>
      </c>
      <c r="Q593" s="161">
        <v>0</v>
      </c>
      <c r="R593" s="161">
        <v>0</v>
      </c>
      <c r="S593" s="161">
        <v>0</v>
      </c>
      <c r="T593" s="161">
        <v>1846.4</v>
      </c>
      <c r="U593" s="243">
        <v>0</v>
      </c>
      <c r="V593" s="172">
        <f t="shared" si="336"/>
        <v>22989.108400000001</v>
      </c>
      <c r="W593" s="161">
        <v>21142.7084</v>
      </c>
      <c r="X593" s="161">
        <v>0</v>
      </c>
      <c r="Y593" s="161">
        <v>0</v>
      </c>
      <c r="Z593" s="161">
        <v>0</v>
      </c>
      <c r="AA593" s="161">
        <v>0</v>
      </c>
      <c r="AB593" s="161">
        <v>0</v>
      </c>
      <c r="AC593" s="161">
        <v>1846.4</v>
      </c>
      <c r="AD593" s="243">
        <v>0</v>
      </c>
      <c r="AE593" s="156">
        <f t="shared" si="326"/>
        <v>-381.29160000000047</v>
      </c>
      <c r="AF593" s="161">
        <f t="shared" si="326"/>
        <v>-381.29160000000047</v>
      </c>
      <c r="AG593" s="161">
        <f t="shared" si="326"/>
        <v>0</v>
      </c>
      <c r="AH593" s="161">
        <f t="shared" si="326"/>
        <v>0</v>
      </c>
      <c r="AI593" s="161">
        <f t="shared" si="326"/>
        <v>0</v>
      </c>
      <c r="AJ593" s="161">
        <f t="shared" si="326"/>
        <v>0</v>
      </c>
      <c r="AK593" s="161">
        <f t="shared" si="326"/>
        <v>0</v>
      </c>
      <c r="AL593" s="161">
        <f t="shared" si="326"/>
        <v>0</v>
      </c>
      <c r="AM593" s="162">
        <f t="shared" si="326"/>
        <v>0</v>
      </c>
      <c r="AN593" s="156">
        <f t="shared" si="327"/>
        <v>98.368484921096766</v>
      </c>
      <c r="AO593" s="161">
        <f t="shared" si="327"/>
        <v>98.228528154618104</v>
      </c>
      <c r="AP593" s="161">
        <f t="shared" si="327"/>
        <v>0</v>
      </c>
      <c r="AQ593" s="161">
        <f t="shared" si="327"/>
        <v>0</v>
      </c>
      <c r="AR593" s="161">
        <f t="shared" si="327"/>
        <v>0</v>
      </c>
      <c r="AS593" s="161">
        <f t="shared" si="327"/>
        <v>0</v>
      </c>
      <c r="AT593" s="161">
        <f t="shared" si="327"/>
        <v>0</v>
      </c>
      <c r="AU593" s="161">
        <f t="shared" si="327"/>
        <v>100</v>
      </c>
      <c r="AV593" s="162">
        <f t="shared" si="327"/>
        <v>0</v>
      </c>
      <c r="AW593" s="165"/>
      <c r="AX593" s="245"/>
      <c r="AY593" s="246"/>
    </row>
    <row r="594" spans="1:51" ht="12.75" customHeight="1" x14ac:dyDescent="0.25">
      <c r="A594" s="171">
        <v>1532</v>
      </c>
      <c r="B594" s="241">
        <v>586</v>
      </c>
      <c r="C594" s="242" t="s">
        <v>1756</v>
      </c>
      <c r="D594" s="156">
        <f t="shared" si="334"/>
        <v>3704.6</v>
      </c>
      <c r="E594" s="161">
        <v>3338.4</v>
      </c>
      <c r="F594" s="161">
        <v>0</v>
      </c>
      <c r="G594" s="161">
        <v>0</v>
      </c>
      <c r="H594" s="161">
        <v>0</v>
      </c>
      <c r="I594" s="161">
        <v>0</v>
      </c>
      <c r="J594" s="161">
        <v>72</v>
      </c>
      <c r="K594" s="161">
        <v>294.2</v>
      </c>
      <c r="L594" s="243">
        <v>0</v>
      </c>
      <c r="M594" s="172">
        <f t="shared" si="335"/>
        <v>3704.6</v>
      </c>
      <c r="N594" s="161">
        <v>3338.4</v>
      </c>
      <c r="O594" s="161">
        <v>0</v>
      </c>
      <c r="P594" s="161">
        <v>0</v>
      </c>
      <c r="Q594" s="161">
        <v>0</v>
      </c>
      <c r="R594" s="161">
        <v>0</v>
      </c>
      <c r="S594" s="161">
        <v>72</v>
      </c>
      <c r="T594" s="161">
        <v>294.2</v>
      </c>
      <c r="U594" s="243">
        <v>0</v>
      </c>
      <c r="V594" s="172">
        <f t="shared" si="336"/>
        <v>3691.2387999999996</v>
      </c>
      <c r="W594" s="161">
        <v>3325.0387999999998</v>
      </c>
      <c r="X594" s="161">
        <v>0</v>
      </c>
      <c r="Y594" s="161">
        <v>0</v>
      </c>
      <c r="Z594" s="161">
        <v>0</v>
      </c>
      <c r="AA594" s="161">
        <v>0</v>
      </c>
      <c r="AB594" s="161">
        <v>72</v>
      </c>
      <c r="AC594" s="161">
        <v>294.2</v>
      </c>
      <c r="AD594" s="243">
        <v>0</v>
      </c>
      <c r="AE594" s="156">
        <f t="shared" si="326"/>
        <v>-13.361200000000281</v>
      </c>
      <c r="AF594" s="161">
        <f t="shared" si="326"/>
        <v>-13.361200000000281</v>
      </c>
      <c r="AG594" s="161">
        <f t="shared" si="326"/>
        <v>0</v>
      </c>
      <c r="AH594" s="161">
        <f t="shared" si="326"/>
        <v>0</v>
      </c>
      <c r="AI594" s="161">
        <f t="shared" si="326"/>
        <v>0</v>
      </c>
      <c r="AJ594" s="161">
        <f t="shared" si="326"/>
        <v>0</v>
      </c>
      <c r="AK594" s="161">
        <f t="shared" si="326"/>
        <v>0</v>
      </c>
      <c r="AL594" s="161">
        <f t="shared" si="326"/>
        <v>0</v>
      </c>
      <c r="AM594" s="162">
        <f t="shared" si="326"/>
        <v>0</v>
      </c>
      <c r="AN594" s="156">
        <f t="shared" si="327"/>
        <v>99.639334880958799</v>
      </c>
      <c r="AO594" s="161">
        <f t="shared" si="327"/>
        <v>99.599772346034015</v>
      </c>
      <c r="AP594" s="161">
        <f t="shared" si="327"/>
        <v>0</v>
      </c>
      <c r="AQ594" s="161">
        <f t="shared" si="327"/>
        <v>0</v>
      </c>
      <c r="AR594" s="161">
        <f t="shared" si="327"/>
        <v>0</v>
      </c>
      <c r="AS594" s="161">
        <f t="shared" si="327"/>
        <v>0</v>
      </c>
      <c r="AT594" s="161">
        <f t="shared" si="327"/>
        <v>100</v>
      </c>
      <c r="AU594" s="161">
        <f t="shared" si="327"/>
        <v>100</v>
      </c>
      <c r="AV594" s="162">
        <f t="shared" si="327"/>
        <v>0</v>
      </c>
      <c r="AW594" s="165"/>
      <c r="AX594" s="245"/>
      <c r="AY594" s="246"/>
    </row>
    <row r="595" spans="1:51" ht="12.75" customHeight="1" x14ac:dyDescent="0.25">
      <c r="A595" s="171">
        <v>1533</v>
      </c>
      <c r="B595" s="241">
        <v>587</v>
      </c>
      <c r="C595" s="242" t="s">
        <v>1757</v>
      </c>
      <c r="D595" s="156">
        <f t="shared" si="334"/>
        <v>6486.5</v>
      </c>
      <c r="E595" s="161">
        <v>5456.7</v>
      </c>
      <c r="F595" s="161">
        <v>0</v>
      </c>
      <c r="G595" s="161">
        <v>0</v>
      </c>
      <c r="H595" s="161">
        <v>0</v>
      </c>
      <c r="I595" s="161">
        <v>0</v>
      </c>
      <c r="J595" s="161">
        <v>440</v>
      </c>
      <c r="K595" s="161">
        <v>589.79999999999995</v>
      </c>
      <c r="L595" s="243">
        <v>0</v>
      </c>
      <c r="M595" s="172">
        <f t="shared" si="335"/>
        <v>6486.5</v>
      </c>
      <c r="N595" s="161">
        <v>5456.7</v>
      </c>
      <c r="O595" s="161">
        <v>0</v>
      </c>
      <c r="P595" s="161">
        <v>0</v>
      </c>
      <c r="Q595" s="161">
        <v>0</v>
      </c>
      <c r="R595" s="161">
        <v>0</v>
      </c>
      <c r="S595" s="161">
        <v>440</v>
      </c>
      <c r="T595" s="161">
        <v>589.79999999999995</v>
      </c>
      <c r="U595" s="243">
        <v>0</v>
      </c>
      <c r="V595" s="172">
        <f t="shared" si="336"/>
        <v>5819.0905999999995</v>
      </c>
      <c r="W595" s="161">
        <v>4793.6997000000001</v>
      </c>
      <c r="X595" s="161">
        <v>0</v>
      </c>
      <c r="Y595" s="161">
        <v>0</v>
      </c>
      <c r="Z595" s="161">
        <v>0</v>
      </c>
      <c r="AA595" s="161">
        <v>0</v>
      </c>
      <c r="AB595" s="161">
        <v>439.99990000000003</v>
      </c>
      <c r="AC595" s="161">
        <v>585.39099999999996</v>
      </c>
      <c r="AD595" s="243">
        <v>0</v>
      </c>
      <c r="AE595" s="156">
        <f t="shared" si="326"/>
        <v>-667.40940000000046</v>
      </c>
      <c r="AF595" s="161">
        <f t="shared" si="326"/>
        <v>-663.0002999999997</v>
      </c>
      <c r="AG595" s="161">
        <f t="shared" si="326"/>
        <v>0</v>
      </c>
      <c r="AH595" s="161">
        <f t="shared" si="326"/>
        <v>0</v>
      </c>
      <c r="AI595" s="161">
        <f t="shared" si="326"/>
        <v>0</v>
      </c>
      <c r="AJ595" s="161">
        <f t="shared" si="326"/>
        <v>0</v>
      </c>
      <c r="AK595" s="161">
        <f t="shared" si="326"/>
        <v>-9.9999999974897946E-5</v>
      </c>
      <c r="AL595" s="161">
        <f t="shared" si="326"/>
        <v>-4.4089999999999918</v>
      </c>
      <c r="AM595" s="162">
        <f t="shared" si="326"/>
        <v>0</v>
      </c>
      <c r="AN595" s="156">
        <f t="shared" si="327"/>
        <v>89.710793185847521</v>
      </c>
      <c r="AO595" s="161">
        <f t="shared" si="327"/>
        <v>87.849793831436585</v>
      </c>
      <c r="AP595" s="161">
        <f t="shared" si="327"/>
        <v>0</v>
      </c>
      <c r="AQ595" s="161">
        <f t="shared" si="327"/>
        <v>0</v>
      </c>
      <c r="AR595" s="161">
        <f t="shared" si="327"/>
        <v>0</v>
      </c>
      <c r="AS595" s="161">
        <f t="shared" si="327"/>
        <v>0</v>
      </c>
      <c r="AT595" s="161">
        <f t="shared" si="327"/>
        <v>99.999977272727278</v>
      </c>
      <c r="AU595" s="161">
        <f t="shared" si="327"/>
        <v>99.252458460495092</v>
      </c>
      <c r="AV595" s="162">
        <f t="shared" si="327"/>
        <v>0</v>
      </c>
      <c r="AW595" s="165"/>
      <c r="AX595" s="245"/>
      <c r="AY595" s="246"/>
    </row>
    <row r="596" spans="1:51" ht="12.75" customHeight="1" x14ac:dyDescent="0.25">
      <c r="A596" s="171">
        <v>1534</v>
      </c>
      <c r="B596" s="241">
        <v>588</v>
      </c>
      <c r="C596" s="242" t="s">
        <v>1758</v>
      </c>
      <c r="D596" s="156">
        <f t="shared" si="334"/>
        <v>4155.1000000000004</v>
      </c>
      <c r="E596" s="161">
        <v>3678.6</v>
      </c>
      <c r="F596" s="161">
        <v>0</v>
      </c>
      <c r="G596" s="161">
        <v>0</v>
      </c>
      <c r="H596" s="161">
        <v>0</v>
      </c>
      <c r="I596" s="161">
        <v>0</v>
      </c>
      <c r="J596" s="161">
        <v>124</v>
      </c>
      <c r="K596" s="161">
        <v>352.5</v>
      </c>
      <c r="L596" s="243">
        <v>0</v>
      </c>
      <c r="M596" s="172">
        <f t="shared" si="335"/>
        <v>4155.1000000000004</v>
      </c>
      <c r="N596" s="161">
        <v>3678.6</v>
      </c>
      <c r="O596" s="161">
        <v>0</v>
      </c>
      <c r="P596" s="161">
        <v>0</v>
      </c>
      <c r="Q596" s="161">
        <v>0</v>
      </c>
      <c r="R596" s="161">
        <v>0</v>
      </c>
      <c r="S596" s="161">
        <v>124</v>
      </c>
      <c r="T596" s="161">
        <v>352.5</v>
      </c>
      <c r="U596" s="243">
        <v>0</v>
      </c>
      <c r="V596" s="172">
        <f t="shared" si="336"/>
        <v>4066.1550999999999</v>
      </c>
      <c r="W596" s="161">
        <v>3590.2773999999999</v>
      </c>
      <c r="X596" s="161">
        <v>0</v>
      </c>
      <c r="Y596" s="161">
        <v>0</v>
      </c>
      <c r="Z596" s="161">
        <v>0</v>
      </c>
      <c r="AA596" s="161">
        <v>0</v>
      </c>
      <c r="AB596" s="161">
        <v>123.977</v>
      </c>
      <c r="AC596" s="161">
        <v>351.90069999999997</v>
      </c>
      <c r="AD596" s="243">
        <v>0</v>
      </c>
      <c r="AE596" s="156">
        <f t="shared" si="326"/>
        <v>-88.944900000000416</v>
      </c>
      <c r="AF596" s="161">
        <f t="shared" si="326"/>
        <v>-88.322599999999966</v>
      </c>
      <c r="AG596" s="161">
        <f t="shared" si="326"/>
        <v>0</v>
      </c>
      <c r="AH596" s="161">
        <f t="shared" si="326"/>
        <v>0</v>
      </c>
      <c r="AI596" s="161">
        <f t="shared" si="326"/>
        <v>0</v>
      </c>
      <c r="AJ596" s="161">
        <f t="shared" si="326"/>
        <v>0</v>
      </c>
      <c r="AK596" s="161">
        <f t="shared" si="326"/>
        <v>-2.2999999999996135E-2</v>
      </c>
      <c r="AL596" s="161">
        <f t="shared" si="326"/>
        <v>-0.59930000000002792</v>
      </c>
      <c r="AM596" s="162">
        <f t="shared" si="326"/>
        <v>0</v>
      </c>
      <c r="AN596" s="156">
        <f t="shared" si="327"/>
        <v>97.85938003898822</v>
      </c>
      <c r="AO596" s="161">
        <f t="shared" si="327"/>
        <v>97.599015929973362</v>
      </c>
      <c r="AP596" s="161">
        <f t="shared" si="327"/>
        <v>0</v>
      </c>
      <c r="AQ596" s="161">
        <f t="shared" si="327"/>
        <v>0</v>
      </c>
      <c r="AR596" s="161">
        <f t="shared" si="327"/>
        <v>0</v>
      </c>
      <c r="AS596" s="161">
        <f t="shared" si="327"/>
        <v>0</v>
      </c>
      <c r="AT596" s="161">
        <f t="shared" si="327"/>
        <v>99.981451612903228</v>
      </c>
      <c r="AU596" s="161">
        <f t="shared" si="327"/>
        <v>99.829985815602825</v>
      </c>
      <c r="AV596" s="162">
        <f t="shared" si="327"/>
        <v>0</v>
      </c>
      <c r="AW596" s="165"/>
      <c r="AX596" s="245"/>
      <c r="AY596" s="246"/>
    </row>
    <row r="597" spans="1:51" ht="12.75" customHeight="1" x14ac:dyDescent="0.25">
      <c r="A597" s="171">
        <v>1535</v>
      </c>
      <c r="B597" s="241">
        <v>589</v>
      </c>
      <c r="C597" s="242" t="s">
        <v>1759</v>
      </c>
      <c r="D597" s="156">
        <f t="shared" si="334"/>
        <v>2309</v>
      </c>
      <c r="E597" s="161">
        <v>1945.4</v>
      </c>
      <c r="F597" s="161">
        <v>0</v>
      </c>
      <c r="G597" s="161">
        <v>0</v>
      </c>
      <c r="H597" s="161">
        <v>0</v>
      </c>
      <c r="I597" s="161">
        <v>0</v>
      </c>
      <c r="J597" s="161">
        <v>97</v>
      </c>
      <c r="K597" s="161">
        <v>266.60000000000002</v>
      </c>
      <c r="L597" s="243">
        <v>0</v>
      </c>
      <c r="M597" s="172">
        <f t="shared" si="335"/>
        <v>2506.6</v>
      </c>
      <c r="N597" s="161">
        <v>2143</v>
      </c>
      <c r="O597" s="161">
        <v>0</v>
      </c>
      <c r="P597" s="161">
        <v>0</v>
      </c>
      <c r="Q597" s="161">
        <v>0</v>
      </c>
      <c r="R597" s="161">
        <v>0</v>
      </c>
      <c r="S597" s="161">
        <v>97</v>
      </c>
      <c r="T597" s="161">
        <v>266.60000000000002</v>
      </c>
      <c r="U597" s="243">
        <v>0</v>
      </c>
      <c r="V597" s="172">
        <f t="shared" si="336"/>
        <v>2246.9538000000002</v>
      </c>
      <c r="W597" s="161">
        <v>1980.9583</v>
      </c>
      <c r="X597" s="161">
        <v>0</v>
      </c>
      <c r="Y597" s="161">
        <v>0</v>
      </c>
      <c r="Z597" s="161">
        <v>0</v>
      </c>
      <c r="AA597" s="161">
        <v>0</v>
      </c>
      <c r="AB597" s="161">
        <v>0</v>
      </c>
      <c r="AC597" s="161">
        <v>265.99549999999999</v>
      </c>
      <c r="AD597" s="243">
        <v>0</v>
      </c>
      <c r="AE597" s="156">
        <f t="shared" si="326"/>
        <v>-259.64619999999968</v>
      </c>
      <c r="AF597" s="161">
        <f t="shared" si="326"/>
        <v>-162.04169999999999</v>
      </c>
      <c r="AG597" s="161">
        <f t="shared" si="326"/>
        <v>0</v>
      </c>
      <c r="AH597" s="161">
        <f t="shared" si="326"/>
        <v>0</v>
      </c>
      <c r="AI597" s="161">
        <f t="shared" si="326"/>
        <v>0</v>
      </c>
      <c r="AJ597" s="161">
        <f t="shared" si="326"/>
        <v>0</v>
      </c>
      <c r="AK597" s="161">
        <f t="shared" si="326"/>
        <v>-97</v>
      </c>
      <c r="AL597" s="161">
        <f t="shared" si="326"/>
        <v>-0.60450000000003001</v>
      </c>
      <c r="AM597" s="162">
        <f t="shared" si="326"/>
        <v>0</v>
      </c>
      <c r="AN597" s="156">
        <f t="shared" si="327"/>
        <v>89.641498444107569</v>
      </c>
      <c r="AO597" s="161">
        <f t="shared" si="327"/>
        <v>92.438558096126926</v>
      </c>
      <c r="AP597" s="161">
        <f t="shared" si="327"/>
        <v>0</v>
      </c>
      <c r="AQ597" s="161">
        <f t="shared" si="327"/>
        <v>0</v>
      </c>
      <c r="AR597" s="161">
        <f t="shared" si="327"/>
        <v>0</v>
      </c>
      <c r="AS597" s="161">
        <f t="shared" si="327"/>
        <v>0</v>
      </c>
      <c r="AT597" s="161">
        <f t="shared" si="327"/>
        <v>0</v>
      </c>
      <c r="AU597" s="161">
        <f t="shared" si="327"/>
        <v>99.773255813953483</v>
      </c>
      <c r="AV597" s="162">
        <f t="shared" si="327"/>
        <v>0</v>
      </c>
      <c r="AW597" s="165"/>
      <c r="AX597" s="245"/>
      <c r="AY597" s="246"/>
    </row>
    <row r="598" spans="1:51" ht="12.75" customHeight="1" x14ac:dyDescent="0.25">
      <c r="A598" s="171">
        <v>1537</v>
      </c>
      <c r="B598" s="241">
        <v>590</v>
      </c>
      <c r="C598" s="242" t="s">
        <v>1760</v>
      </c>
      <c r="D598" s="156">
        <f t="shared" si="334"/>
        <v>750.19999999999993</v>
      </c>
      <c r="E598" s="161">
        <v>512.29999999999995</v>
      </c>
      <c r="F598" s="161">
        <v>0</v>
      </c>
      <c r="G598" s="161">
        <v>0</v>
      </c>
      <c r="H598" s="161">
        <v>0</v>
      </c>
      <c r="I598" s="161">
        <v>0</v>
      </c>
      <c r="J598" s="161">
        <v>120</v>
      </c>
      <c r="K598" s="161">
        <v>117.9</v>
      </c>
      <c r="L598" s="243">
        <v>0</v>
      </c>
      <c r="M598" s="172">
        <f t="shared" si="335"/>
        <v>750.19999999999993</v>
      </c>
      <c r="N598" s="161">
        <v>512.29999999999995</v>
      </c>
      <c r="O598" s="161">
        <v>0</v>
      </c>
      <c r="P598" s="161">
        <v>0</v>
      </c>
      <c r="Q598" s="161">
        <v>0</v>
      </c>
      <c r="R598" s="161">
        <v>0</v>
      </c>
      <c r="S598" s="161">
        <v>120</v>
      </c>
      <c r="T598" s="161">
        <v>117.9</v>
      </c>
      <c r="U598" s="243">
        <v>0</v>
      </c>
      <c r="V598" s="172">
        <f t="shared" si="336"/>
        <v>726.11759999999992</v>
      </c>
      <c r="W598" s="161">
        <v>488.2176</v>
      </c>
      <c r="X598" s="161">
        <v>0</v>
      </c>
      <c r="Y598" s="161">
        <v>0</v>
      </c>
      <c r="Z598" s="161">
        <v>0</v>
      </c>
      <c r="AA598" s="161">
        <v>0</v>
      </c>
      <c r="AB598" s="161">
        <v>120</v>
      </c>
      <c r="AC598" s="161">
        <v>117.9</v>
      </c>
      <c r="AD598" s="243">
        <v>0</v>
      </c>
      <c r="AE598" s="156">
        <f t="shared" si="326"/>
        <v>-24.082400000000007</v>
      </c>
      <c r="AF598" s="161">
        <f t="shared" si="326"/>
        <v>-24.08239999999995</v>
      </c>
      <c r="AG598" s="161">
        <f t="shared" si="326"/>
        <v>0</v>
      </c>
      <c r="AH598" s="161">
        <f t="shared" si="326"/>
        <v>0</v>
      </c>
      <c r="AI598" s="161">
        <f t="shared" si="326"/>
        <v>0</v>
      </c>
      <c r="AJ598" s="161">
        <f t="shared" si="326"/>
        <v>0</v>
      </c>
      <c r="AK598" s="161">
        <f t="shared" si="326"/>
        <v>0</v>
      </c>
      <c r="AL598" s="161">
        <f t="shared" si="326"/>
        <v>0</v>
      </c>
      <c r="AM598" s="162">
        <f t="shared" si="326"/>
        <v>0</v>
      </c>
      <c r="AN598" s="156">
        <f t="shared" si="327"/>
        <v>96.789869368168496</v>
      </c>
      <c r="AO598" s="161">
        <f t="shared" si="327"/>
        <v>95.299160648057793</v>
      </c>
      <c r="AP598" s="161">
        <f t="shared" si="327"/>
        <v>0</v>
      </c>
      <c r="AQ598" s="161">
        <f t="shared" si="327"/>
        <v>0</v>
      </c>
      <c r="AR598" s="161">
        <f t="shared" si="327"/>
        <v>0</v>
      </c>
      <c r="AS598" s="161">
        <f t="shared" si="327"/>
        <v>0</v>
      </c>
      <c r="AT598" s="161">
        <f t="shared" si="327"/>
        <v>100</v>
      </c>
      <c r="AU598" s="161">
        <f t="shared" si="327"/>
        <v>100</v>
      </c>
      <c r="AV598" s="162">
        <f t="shared" si="327"/>
        <v>0</v>
      </c>
      <c r="AW598" s="165"/>
      <c r="AX598" s="245"/>
      <c r="AY598" s="246"/>
    </row>
    <row r="599" spans="1:51" ht="12.75" customHeight="1" x14ac:dyDescent="0.25">
      <c r="A599" s="171">
        <v>1538</v>
      </c>
      <c r="B599" s="241">
        <v>591</v>
      </c>
      <c r="C599" s="242" t="s">
        <v>1761</v>
      </c>
      <c r="D599" s="156">
        <f t="shared" si="334"/>
        <v>7751.2000000000007</v>
      </c>
      <c r="E599" s="161">
        <v>6995.6</v>
      </c>
      <c r="F599" s="161">
        <v>0</v>
      </c>
      <c r="G599" s="161">
        <v>0</v>
      </c>
      <c r="H599" s="161">
        <v>0</v>
      </c>
      <c r="I599" s="161">
        <v>0</v>
      </c>
      <c r="J599" s="161">
        <v>98.3</v>
      </c>
      <c r="K599" s="161">
        <v>657.3</v>
      </c>
      <c r="L599" s="243">
        <v>0</v>
      </c>
      <c r="M599" s="172">
        <f t="shared" si="335"/>
        <v>7751.2000000000007</v>
      </c>
      <c r="N599" s="161">
        <v>6995.6</v>
      </c>
      <c r="O599" s="161">
        <v>0</v>
      </c>
      <c r="P599" s="161">
        <v>0</v>
      </c>
      <c r="Q599" s="161">
        <v>0</v>
      </c>
      <c r="R599" s="161">
        <v>0</v>
      </c>
      <c r="S599" s="161">
        <v>98.3</v>
      </c>
      <c r="T599" s="161">
        <v>657.3</v>
      </c>
      <c r="U599" s="243">
        <v>0</v>
      </c>
      <c r="V599" s="172">
        <f t="shared" si="336"/>
        <v>7748.3650000000007</v>
      </c>
      <c r="W599" s="161">
        <v>6992.7650000000003</v>
      </c>
      <c r="X599" s="161">
        <v>0</v>
      </c>
      <c r="Y599" s="161">
        <v>0</v>
      </c>
      <c r="Z599" s="161">
        <v>0</v>
      </c>
      <c r="AA599" s="161">
        <v>0</v>
      </c>
      <c r="AB599" s="161">
        <v>98.3</v>
      </c>
      <c r="AC599" s="161">
        <v>657.3</v>
      </c>
      <c r="AD599" s="243">
        <v>0</v>
      </c>
      <c r="AE599" s="156">
        <f t="shared" si="326"/>
        <v>-2.8350000000000364</v>
      </c>
      <c r="AF599" s="161">
        <f t="shared" si="326"/>
        <v>-2.8350000000000364</v>
      </c>
      <c r="AG599" s="161">
        <f t="shared" si="326"/>
        <v>0</v>
      </c>
      <c r="AH599" s="161">
        <f t="shared" si="326"/>
        <v>0</v>
      </c>
      <c r="AI599" s="161">
        <f t="shared" si="326"/>
        <v>0</v>
      </c>
      <c r="AJ599" s="161">
        <f t="shared" si="326"/>
        <v>0</v>
      </c>
      <c r="AK599" s="161">
        <f t="shared" si="326"/>
        <v>0</v>
      </c>
      <c r="AL599" s="161">
        <f t="shared" si="326"/>
        <v>0</v>
      </c>
      <c r="AM599" s="162">
        <f t="shared" si="326"/>
        <v>0</v>
      </c>
      <c r="AN599" s="156">
        <f t="shared" si="327"/>
        <v>99.963425018061727</v>
      </c>
      <c r="AO599" s="161">
        <f t="shared" si="327"/>
        <v>99.959474526845455</v>
      </c>
      <c r="AP599" s="161">
        <f t="shared" si="327"/>
        <v>0</v>
      </c>
      <c r="AQ599" s="161">
        <f t="shared" si="327"/>
        <v>0</v>
      </c>
      <c r="AR599" s="161">
        <f t="shared" si="327"/>
        <v>0</v>
      </c>
      <c r="AS599" s="161">
        <f t="shared" si="327"/>
        <v>0</v>
      </c>
      <c r="AT599" s="161">
        <f t="shared" si="327"/>
        <v>100</v>
      </c>
      <c r="AU599" s="161">
        <f t="shared" si="327"/>
        <v>100</v>
      </c>
      <c r="AV599" s="162">
        <f t="shared" si="327"/>
        <v>0</v>
      </c>
      <c r="AW599" s="165"/>
      <c r="AX599" s="245"/>
      <c r="AY599" s="246"/>
    </row>
    <row r="600" spans="1:51" ht="12.75" customHeight="1" x14ac:dyDescent="0.25">
      <c r="A600" s="171">
        <v>1539</v>
      </c>
      <c r="B600" s="241">
        <v>592</v>
      </c>
      <c r="C600" s="242" t="s">
        <v>1762</v>
      </c>
      <c r="D600" s="156">
        <f t="shared" si="334"/>
        <v>9011.2999999999993</v>
      </c>
      <c r="E600" s="161">
        <v>7930.9</v>
      </c>
      <c r="F600" s="161">
        <v>0</v>
      </c>
      <c r="G600" s="161">
        <v>0</v>
      </c>
      <c r="H600" s="161">
        <v>0</v>
      </c>
      <c r="I600" s="161">
        <v>0</v>
      </c>
      <c r="J600" s="161">
        <v>200</v>
      </c>
      <c r="K600" s="161">
        <v>880.4</v>
      </c>
      <c r="L600" s="243">
        <v>0</v>
      </c>
      <c r="M600" s="172">
        <f t="shared" si="335"/>
        <v>9038.5</v>
      </c>
      <c r="N600" s="161">
        <v>7958.1</v>
      </c>
      <c r="O600" s="161">
        <v>0</v>
      </c>
      <c r="P600" s="161">
        <v>0</v>
      </c>
      <c r="Q600" s="161">
        <v>0</v>
      </c>
      <c r="R600" s="161">
        <v>0</v>
      </c>
      <c r="S600" s="161">
        <v>200</v>
      </c>
      <c r="T600" s="161">
        <v>880.4</v>
      </c>
      <c r="U600" s="243">
        <v>0</v>
      </c>
      <c r="V600" s="172">
        <f t="shared" si="336"/>
        <v>8845.5825000000004</v>
      </c>
      <c r="W600" s="161">
        <v>7776.0518000000002</v>
      </c>
      <c r="X600" s="161">
        <v>0</v>
      </c>
      <c r="Y600" s="161">
        <v>0</v>
      </c>
      <c r="Z600" s="161">
        <v>0</v>
      </c>
      <c r="AA600" s="161">
        <v>0</v>
      </c>
      <c r="AB600" s="161">
        <v>200</v>
      </c>
      <c r="AC600" s="161">
        <v>869.53070000000002</v>
      </c>
      <c r="AD600" s="243">
        <v>0</v>
      </c>
      <c r="AE600" s="156">
        <f t="shared" si="326"/>
        <v>-192.91749999999956</v>
      </c>
      <c r="AF600" s="161">
        <f t="shared" si="326"/>
        <v>-182.04820000000018</v>
      </c>
      <c r="AG600" s="161">
        <f t="shared" si="326"/>
        <v>0</v>
      </c>
      <c r="AH600" s="161">
        <f t="shared" si="326"/>
        <v>0</v>
      </c>
      <c r="AI600" s="161">
        <f t="shared" si="326"/>
        <v>0</v>
      </c>
      <c r="AJ600" s="161">
        <f t="shared" si="326"/>
        <v>0</v>
      </c>
      <c r="AK600" s="161">
        <f t="shared" si="326"/>
        <v>0</v>
      </c>
      <c r="AL600" s="161">
        <f t="shared" si="326"/>
        <v>-10.869299999999953</v>
      </c>
      <c r="AM600" s="162">
        <f t="shared" si="326"/>
        <v>0</v>
      </c>
      <c r="AN600" s="156">
        <f t="shared" si="327"/>
        <v>97.865602699562984</v>
      </c>
      <c r="AO600" s="161">
        <f t="shared" si="327"/>
        <v>97.712416280267902</v>
      </c>
      <c r="AP600" s="161">
        <f t="shared" si="327"/>
        <v>0</v>
      </c>
      <c r="AQ600" s="161">
        <f t="shared" si="327"/>
        <v>0</v>
      </c>
      <c r="AR600" s="161">
        <f t="shared" si="327"/>
        <v>0</v>
      </c>
      <c r="AS600" s="161">
        <f t="shared" si="327"/>
        <v>0</v>
      </c>
      <c r="AT600" s="161">
        <f t="shared" si="327"/>
        <v>100</v>
      </c>
      <c r="AU600" s="161">
        <f t="shared" si="327"/>
        <v>98.76541344843254</v>
      </c>
      <c r="AV600" s="162">
        <f t="shared" si="327"/>
        <v>0</v>
      </c>
      <c r="AW600" s="165"/>
      <c r="AX600" s="245"/>
      <c r="AY600" s="246"/>
    </row>
    <row r="601" spans="1:51" ht="12.75" customHeight="1" x14ac:dyDescent="0.25">
      <c r="A601" s="171">
        <v>1540</v>
      </c>
      <c r="B601" s="241">
        <v>593</v>
      </c>
      <c r="C601" s="242" t="s">
        <v>1763</v>
      </c>
      <c r="D601" s="156">
        <f t="shared" si="334"/>
        <v>5838.5</v>
      </c>
      <c r="E601" s="161">
        <v>5179.7</v>
      </c>
      <c r="F601" s="161">
        <v>0</v>
      </c>
      <c r="G601" s="161">
        <v>0</v>
      </c>
      <c r="H601" s="161">
        <v>0</v>
      </c>
      <c r="I601" s="161">
        <v>0</v>
      </c>
      <c r="J601" s="161">
        <v>0</v>
      </c>
      <c r="K601" s="161">
        <v>658.8</v>
      </c>
      <c r="L601" s="243">
        <v>0</v>
      </c>
      <c r="M601" s="172">
        <f t="shared" si="335"/>
        <v>5838.5</v>
      </c>
      <c r="N601" s="161">
        <v>5179.7</v>
      </c>
      <c r="O601" s="161">
        <v>0</v>
      </c>
      <c r="P601" s="161">
        <v>0</v>
      </c>
      <c r="Q601" s="161">
        <v>0</v>
      </c>
      <c r="R601" s="161">
        <v>0</v>
      </c>
      <c r="S601" s="161">
        <v>0</v>
      </c>
      <c r="T601" s="161">
        <v>658.8</v>
      </c>
      <c r="U601" s="243">
        <v>0</v>
      </c>
      <c r="V601" s="172">
        <f t="shared" si="336"/>
        <v>5613.9890000000005</v>
      </c>
      <c r="W601" s="161">
        <v>4955.1890000000003</v>
      </c>
      <c r="X601" s="161">
        <v>0</v>
      </c>
      <c r="Y601" s="161">
        <v>0</v>
      </c>
      <c r="Z601" s="161">
        <v>0</v>
      </c>
      <c r="AA601" s="161">
        <v>0</v>
      </c>
      <c r="AB601" s="161">
        <v>0</v>
      </c>
      <c r="AC601" s="161">
        <v>658.8</v>
      </c>
      <c r="AD601" s="243">
        <v>0</v>
      </c>
      <c r="AE601" s="156">
        <f t="shared" si="326"/>
        <v>-224.51099999999951</v>
      </c>
      <c r="AF601" s="161">
        <f t="shared" si="326"/>
        <v>-224.51099999999951</v>
      </c>
      <c r="AG601" s="161">
        <f t="shared" si="326"/>
        <v>0</v>
      </c>
      <c r="AH601" s="161">
        <f t="shared" si="326"/>
        <v>0</v>
      </c>
      <c r="AI601" s="161">
        <f t="shared" si="326"/>
        <v>0</v>
      </c>
      <c r="AJ601" s="161">
        <f t="shared" si="326"/>
        <v>0</v>
      </c>
      <c r="AK601" s="161">
        <f t="shared" si="326"/>
        <v>0</v>
      </c>
      <c r="AL601" s="161">
        <f t="shared" si="326"/>
        <v>0</v>
      </c>
      <c r="AM601" s="162">
        <f t="shared" si="326"/>
        <v>0</v>
      </c>
      <c r="AN601" s="156">
        <f t="shared" si="327"/>
        <v>96.154645885073236</v>
      </c>
      <c r="AO601" s="161">
        <f t="shared" si="327"/>
        <v>95.665559781454533</v>
      </c>
      <c r="AP601" s="161">
        <f t="shared" si="327"/>
        <v>0</v>
      </c>
      <c r="AQ601" s="161">
        <f t="shared" si="327"/>
        <v>0</v>
      </c>
      <c r="AR601" s="161">
        <f t="shared" si="327"/>
        <v>0</v>
      </c>
      <c r="AS601" s="161">
        <f t="shared" si="327"/>
        <v>0</v>
      </c>
      <c r="AT601" s="161">
        <f t="shared" si="327"/>
        <v>0</v>
      </c>
      <c r="AU601" s="161">
        <f t="shared" si="327"/>
        <v>100</v>
      </c>
      <c r="AV601" s="162">
        <f t="shared" si="327"/>
        <v>0</v>
      </c>
      <c r="AW601" s="165"/>
      <c r="AX601" s="245"/>
      <c r="AY601" s="246"/>
    </row>
    <row r="602" spans="1:51" ht="12.75" customHeight="1" x14ac:dyDescent="0.25">
      <c r="A602" s="171">
        <v>1541</v>
      </c>
      <c r="B602" s="241">
        <v>594</v>
      </c>
      <c r="C602" s="242" t="s">
        <v>1764</v>
      </c>
      <c r="D602" s="156">
        <f t="shared" si="334"/>
        <v>2194.3000000000002</v>
      </c>
      <c r="E602" s="161">
        <v>1923.4</v>
      </c>
      <c r="F602" s="161">
        <v>0</v>
      </c>
      <c r="G602" s="161">
        <v>0</v>
      </c>
      <c r="H602" s="161">
        <v>0</v>
      </c>
      <c r="I602" s="161">
        <v>0</v>
      </c>
      <c r="J602" s="161">
        <v>64</v>
      </c>
      <c r="K602" s="161">
        <v>206.9</v>
      </c>
      <c r="L602" s="243">
        <v>0</v>
      </c>
      <c r="M602" s="172">
        <f t="shared" si="335"/>
        <v>2194.3000000000002</v>
      </c>
      <c r="N602" s="161">
        <v>1923.4</v>
      </c>
      <c r="O602" s="161">
        <v>0</v>
      </c>
      <c r="P602" s="161">
        <v>0</v>
      </c>
      <c r="Q602" s="161">
        <v>0</v>
      </c>
      <c r="R602" s="161">
        <v>0</v>
      </c>
      <c r="S602" s="161">
        <v>64</v>
      </c>
      <c r="T602" s="161">
        <v>206.9</v>
      </c>
      <c r="U602" s="243">
        <v>0</v>
      </c>
      <c r="V602" s="172">
        <f t="shared" si="336"/>
        <v>2062.3312000000001</v>
      </c>
      <c r="W602" s="161">
        <v>1791.4312</v>
      </c>
      <c r="X602" s="161">
        <v>0</v>
      </c>
      <c r="Y602" s="161">
        <v>0</v>
      </c>
      <c r="Z602" s="161">
        <v>0</v>
      </c>
      <c r="AA602" s="161">
        <v>0</v>
      </c>
      <c r="AB602" s="161">
        <v>64</v>
      </c>
      <c r="AC602" s="161">
        <v>206.9</v>
      </c>
      <c r="AD602" s="243">
        <v>0</v>
      </c>
      <c r="AE602" s="156">
        <f t="shared" si="326"/>
        <v>-131.9688000000001</v>
      </c>
      <c r="AF602" s="161">
        <f t="shared" si="326"/>
        <v>-131.9688000000001</v>
      </c>
      <c r="AG602" s="161">
        <f t="shared" si="326"/>
        <v>0</v>
      </c>
      <c r="AH602" s="161">
        <f t="shared" si="326"/>
        <v>0</v>
      </c>
      <c r="AI602" s="161">
        <f t="shared" si="326"/>
        <v>0</v>
      </c>
      <c r="AJ602" s="161">
        <f t="shared" si="326"/>
        <v>0</v>
      </c>
      <c r="AK602" s="161">
        <f t="shared" si="326"/>
        <v>0</v>
      </c>
      <c r="AL602" s="161">
        <f t="shared" si="326"/>
        <v>0</v>
      </c>
      <c r="AM602" s="162">
        <f t="shared" si="326"/>
        <v>0</v>
      </c>
      <c r="AN602" s="156">
        <f t="shared" si="327"/>
        <v>93.98583602971334</v>
      </c>
      <c r="AO602" s="161">
        <f t="shared" si="327"/>
        <v>93.138775085785582</v>
      </c>
      <c r="AP602" s="161">
        <f t="shared" si="327"/>
        <v>0</v>
      </c>
      <c r="AQ602" s="161">
        <f t="shared" si="327"/>
        <v>0</v>
      </c>
      <c r="AR602" s="161">
        <f t="shared" si="327"/>
        <v>0</v>
      </c>
      <c r="AS602" s="161">
        <f t="shared" si="327"/>
        <v>0</v>
      </c>
      <c r="AT602" s="161">
        <f t="shared" si="327"/>
        <v>100</v>
      </c>
      <c r="AU602" s="161">
        <f t="shared" si="327"/>
        <v>100</v>
      </c>
      <c r="AV602" s="162">
        <f t="shared" si="327"/>
        <v>0</v>
      </c>
      <c r="AW602" s="165"/>
      <c r="AX602" s="245"/>
      <c r="AY602" s="246"/>
    </row>
    <row r="603" spans="1:51" ht="12.75" customHeight="1" x14ac:dyDescent="0.25">
      <c r="A603" s="171">
        <v>1542</v>
      </c>
      <c r="B603" s="241">
        <v>595</v>
      </c>
      <c r="C603" s="242" t="s">
        <v>1765</v>
      </c>
      <c r="D603" s="156">
        <f t="shared" si="334"/>
        <v>4460</v>
      </c>
      <c r="E603" s="161">
        <v>3454.2</v>
      </c>
      <c r="F603" s="161">
        <v>0</v>
      </c>
      <c r="G603" s="161">
        <v>0</v>
      </c>
      <c r="H603" s="161">
        <v>0</v>
      </c>
      <c r="I603" s="161">
        <v>0</v>
      </c>
      <c r="J603" s="161">
        <v>650</v>
      </c>
      <c r="K603" s="161">
        <v>355.8</v>
      </c>
      <c r="L603" s="243">
        <v>0</v>
      </c>
      <c r="M603" s="172">
        <f t="shared" si="335"/>
        <v>4460</v>
      </c>
      <c r="N603" s="161">
        <v>3454.2</v>
      </c>
      <c r="O603" s="161">
        <v>0</v>
      </c>
      <c r="P603" s="161">
        <v>0</v>
      </c>
      <c r="Q603" s="161">
        <v>0</v>
      </c>
      <c r="R603" s="161">
        <v>0</v>
      </c>
      <c r="S603" s="161">
        <v>650</v>
      </c>
      <c r="T603" s="161">
        <v>355.8</v>
      </c>
      <c r="U603" s="243">
        <v>0</v>
      </c>
      <c r="V603" s="172">
        <f t="shared" si="336"/>
        <v>4331.4844000000003</v>
      </c>
      <c r="W603" s="161">
        <v>3325.6848</v>
      </c>
      <c r="X603" s="161">
        <v>0</v>
      </c>
      <c r="Y603" s="161">
        <v>0</v>
      </c>
      <c r="Z603" s="161">
        <v>0</v>
      </c>
      <c r="AA603" s="161">
        <v>0</v>
      </c>
      <c r="AB603" s="161">
        <v>650</v>
      </c>
      <c r="AC603" s="161">
        <v>355.7996</v>
      </c>
      <c r="AD603" s="243">
        <v>0</v>
      </c>
      <c r="AE603" s="156">
        <f t="shared" si="326"/>
        <v>-128.51559999999972</v>
      </c>
      <c r="AF603" s="161">
        <f t="shared" si="326"/>
        <v>-128.51519999999982</v>
      </c>
      <c r="AG603" s="161">
        <f t="shared" si="326"/>
        <v>0</v>
      </c>
      <c r="AH603" s="161">
        <f t="shared" si="326"/>
        <v>0</v>
      </c>
      <c r="AI603" s="161">
        <f t="shared" si="326"/>
        <v>0</v>
      </c>
      <c r="AJ603" s="161">
        <f t="shared" si="326"/>
        <v>0</v>
      </c>
      <c r="AK603" s="161">
        <f t="shared" si="326"/>
        <v>0</v>
      </c>
      <c r="AL603" s="161">
        <f t="shared" si="326"/>
        <v>-4.0000000001327862E-4</v>
      </c>
      <c r="AM603" s="162">
        <f t="shared" si="326"/>
        <v>0</v>
      </c>
      <c r="AN603" s="156">
        <f t="shared" si="327"/>
        <v>97.118484304932736</v>
      </c>
      <c r="AO603" s="161">
        <f t="shared" si="327"/>
        <v>96.279451103005044</v>
      </c>
      <c r="AP603" s="161">
        <f t="shared" si="327"/>
        <v>0</v>
      </c>
      <c r="AQ603" s="161">
        <f t="shared" si="327"/>
        <v>0</v>
      </c>
      <c r="AR603" s="161">
        <f t="shared" si="327"/>
        <v>0</v>
      </c>
      <c r="AS603" s="161">
        <f t="shared" si="327"/>
        <v>0</v>
      </c>
      <c r="AT603" s="161">
        <f t="shared" si="327"/>
        <v>100</v>
      </c>
      <c r="AU603" s="161">
        <f t="shared" si="327"/>
        <v>99.999887577290608</v>
      </c>
      <c r="AV603" s="162">
        <f t="shared" si="327"/>
        <v>0</v>
      </c>
      <c r="AW603" s="165"/>
      <c r="AX603" s="245"/>
      <c r="AY603" s="246"/>
    </row>
    <row r="604" spans="1:51" ht="12.75" customHeight="1" x14ac:dyDescent="0.25">
      <c r="A604" s="171">
        <v>1543</v>
      </c>
      <c r="B604" s="241">
        <v>596</v>
      </c>
      <c r="C604" s="242" t="s">
        <v>1766</v>
      </c>
      <c r="D604" s="156">
        <f t="shared" si="334"/>
        <v>5663.5</v>
      </c>
      <c r="E604" s="161">
        <v>5066.3999999999996</v>
      </c>
      <c r="F604" s="161">
        <v>0</v>
      </c>
      <c r="G604" s="161">
        <v>0</v>
      </c>
      <c r="H604" s="161">
        <v>0</v>
      </c>
      <c r="I604" s="161">
        <v>0</v>
      </c>
      <c r="J604" s="161">
        <v>87.6</v>
      </c>
      <c r="K604" s="161">
        <v>509.5</v>
      </c>
      <c r="L604" s="243">
        <v>0</v>
      </c>
      <c r="M604" s="172">
        <f t="shared" si="335"/>
        <v>5663.5</v>
      </c>
      <c r="N604" s="161">
        <v>5066.3999999999996</v>
      </c>
      <c r="O604" s="161">
        <v>0</v>
      </c>
      <c r="P604" s="161">
        <v>0</v>
      </c>
      <c r="Q604" s="161">
        <v>0</v>
      </c>
      <c r="R604" s="161">
        <v>0</v>
      </c>
      <c r="S604" s="161">
        <v>87.6</v>
      </c>
      <c r="T604" s="161">
        <v>509.5</v>
      </c>
      <c r="U604" s="243">
        <v>0</v>
      </c>
      <c r="V604" s="172">
        <f t="shared" si="336"/>
        <v>5663.5</v>
      </c>
      <c r="W604" s="161">
        <v>5066.3999999999996</v>
      </c>
      <c r="X604" s="161">
        <v>0</v>
      </c>
      <c r="Y604" s="161">
        <v>0</v>
      </c>
      <c r="Z604" s="161">
        <v>0</v>
      </c>
      <c r="AA604" s="161">
        <v>0</v>
      </c>
      <c r="AB604" s="161">
        <v>87.6</v>
      </c>
      <c r="AC604" s="161">
        <v>509.5</v>
      </c>
      <c r="AD604" s="243">
        <v>0</v>
      </c>
      <c r="AE604" s="156">
        <f t="shared" si="326"/>
        <v>0</v>
      </c>
      <c r="AF604" s="161">
        <f t="shared" si="326"/>
        <v>0</v>
      </c>
      <c r="AG604" s="161">
        <f t="shared" si="326"/>
        <v>0</v>
      </c>
      <c r="AH604" s="161">
        <f t="shared" si="326"/>
        <v>0</v>
      </c>
      <c r="AI604" s="161">
        <f t="shared" si="326"/>
        <v>0</v>
      </c>
      <c r="AJ604" s="161">
        <f t="shared" si="326"/>
        <v>0</v>
      </c>
      <c r="AK604" s="161">
        <f t="shared" si="326"/>
        <v>0</v>
      </c>
      <c r="AL604" s="161">
        <f t="shared" si="326"/>
        <v>0</v>
      </c>
      <c r="AM604" s="162">
        <f t="shared" si="326"/>
        <v>0</v>
      </c>
      <c r="AN604" s="156">
        <f t="shared" si="327"/>
        <v>100</v>
      </c>
      <c r="AO604" s="161">
        <f t="shared" si="327"/>
        <v>100</v>
      </c>
      <c r="AP604" s="161">
        <f t="shared" si="327"/>
        <v>0</v>
      </c>
      <c r="AQ604" s="161">
        <f t="shared" si="327"/>
        <v>0</v>
      </c>
      <c r="AR604" s="161">
        <f t="shared" si="327"/>
        <v>0</v>
      </c>
      <c r="AS604" s="161">
        <f t="shared" si="327"/>
        <v>0</v>
      </c>
      <c r="AT604" s="161">
        <f t="shared" si="327"/>
        <v>100</v>
      </c>
      <c r="AU604" s="161">
        <f t="shared" si="327"/>
        <v>100</v>
      </c>
      <c r="AV604" s="162">
        <f t="shared" si="327"/>
        <v>0</v>
      </c>
      <c r="AW604" s="165"/>
      <c r="AX604" s="245"/>
      <c r="AY604" s="246"/>
    </row>
    <row r="605" spans="1:51" ht="12.75" customHeight="1" x14ac:dyDescent="0.25">
      <c r="A605" s="171">
        <v>1544</v>
      </c>
      <c r="B605" s="241">
        <v>597</v>
      </c>
      <c r="C605" s="242" t="s">
        <v>1767</v>
      </c>
      <c r="D605" s="156">
        <f t="shared" si="334"/>
        <v>3320.2</v>
      </c>
      <c r="E605" s="161">
        <v>2863.1</v>
      </c>
      <c r="F605" s="161">
        <v>0</v>
      </c>
      <c r="G605" s="161">
        <v>0</v>
      </c>
      <c r="H605" s="161">
        <v>0</v>
      </c>
      <c r="I605" s="161">
        <v>0</v>
      </c>
      <c r="J605" s="161">
        <v>107</v>
      </c>
      <c r="K605" s="161">
        <v>350.1</v>
      </c>
      <c r="L605" s="243">
        <v>0</v>
      </c>
      <c r="M605" s="172">
        <f t="shared" si="335"/>
        <v>3320.2</v>
      </c>
      <c r="N605" s="161">
        <v>2863.1</v>
      </c>
      <c r="O605" s="161">
        <v>0</v>
      </c>
      <c r="P605" s="161">
        <v>0</v>
      </c>
      <c r="Q605" s="161">
        <v>0</v>
      </c>
      <c r="R605" s="161">
        <v>0</v>
      </c>
      <c r="S605" s="161">
        <v>107</v>
      </c>
      <c r="T605" s="161">
        <v>350.1</v>
      </c>
      <c r="U605" s="243">
        <v>0</v>
      </c>
      <c r="V605" s="172">
        <f t="shared" si="336"/>
        <v>3001.9742000000001</v>
      </c>
      <c r="W605" s="161">
        <v>2544.8742000000002</v>
      </c>
      <c r="X605" s="161">
        <v>0</v>
      </c>
      <c r="Y605" s="161">
        <v>0</v>
      </c>
      <c r="Z605" s="161">
        <v>0</v>
      </c>
      <c r="AA605" s="161">
        <v>0</v>
      </c>
      <c r="AB605" s="161">
        <v>107</v>
      </c>
      <c r="AC605" s="161">
        <v>350.1</v>
      </c>
      <c r="AD605" s="243">
        <v>0</v>
      </c>
      <c r="AE605" s="156">
        <f t="shared" si="326"/>
        <v>-318.22579999999971</v>
      </c>
      <c r="AF605" s="161">
        <f t="shared" si="326"/>
        <v>-318.22579999999971</v>
      </c>
      <c r="AG605" s="161">
        <f t="shared" si="326"/>
        <v>0</v>
      </c>
      <c r="AH605" s="161">
        <f t="shared" si="326"/>
        <v>0</v>
      </c>
      <c r="AI605" s="161">
        <f t="shared" si="326"/>
        <v>0</v>
      </c>
      <c r="AJ605" s="161">
        <f t="shared" si="326"/>
        <v>0</v>
      </c>
      <c r="AK605" s="161">
        <f t="shared" si="326"/>
        <v>0</v>
      </c>
      <c r="AL605" s="161">
        <f t="shared" si="326"/>
        <v>0</v>
      </c>
      <c r="AM605" s="162">
        <f t="shared" si="326"/>
        <v>0</v>
      </c>
      <c r="AN605" s="156">
        <f t="shared" si="327"/>
        <v>90.415462923920259</v>
      </c>
      <c r="AO605" s="161">
        <f t="shared" si="327"/>
        <v>88.885271209528142</v>
      </c>
      <c r="AP605" s="161">
        <f t="shared" si="327"/>
        <v>0</v>
      </c>
      <c r="AQ605" s="161">
        <f t="shared" si="327"/>
        <v>0</v>
      </c>
      <c r="AR605" s="161">
        <f t="shared" si="327"/>
        <v>0</v>
      </c>
      <c r="AS605" s="161">
        <f t="shared" si="327"/>
        <v>0</v>
      </c>
      <c r="AT605" s="161">
        <f t="shared" si="327"/>
        <v>100</v>
      </c>
      <c r="AU605" s="161">
        <f t="shared" si="327"/>
        <v>100</v>
      </c>
      <c r="AV605" s="162">
        <f t="shared" si="327"/>
        <v>0</v>
      </c>
      <c r="AW605" s="165"/>
      <c r="AX605" s="245"/>
      <c r="AY605" s="246"/>
    </row>
    <row r="606" spans="1:51" ht="12.75" customHeight="1" x14ac:dyDescent="0.25">
      <c r="A606" s="171">
        <v>1545</v>
      </c>
      <c r="B606" s="241">
        <v>599</v>
      </c>
      <c r="C606" s="242" t="s">
        <v>1768</v>
      </c>
      <c r="D606" s="156">
        <f>SUM(E606:L606)</f>
        <v>2051.6999999999998</v>
      </c>
      <c r="E606" s="161">
        <v>1816.7</v>
      </c>
      <c r="F606" s="161">
        <v>0</v>
      </c>
      <c r="G606" s="161">
        <v>0</v>
      </c>
      <c r="H606" s="161">
        <v>0</v>
      </c>
      <c r="I606" s="161">
        <v>0</v>
      </c>
      <c r="J606" s="161">
        <v>97</v>
      </c>
      <c r="K606" s="161">
        <v>138</v>
      </c>
      <c r="L606" s="243">
        <v>0</v>
      </c>
      <c r="M606" s="172">
        <f>SUM(N606:U606)</f>
        <v>2051.6999999999998</v>
      </c>
      <c r="N606" s="161">
        <v>1816.7</v>
      </c>
      <c r="O606" s="161">
        <v>0</v>
      </c>
      <c r="P606" s="161">
        <v>0</v>
      </c>
      <c r="Q606" s="161">
        <v>0</v>
      </c>
      <c r="R606" s="161">
        <v>0</v>
      </c>
      <c r="S606" s="161">
        <v>97</v>
      </c>
      <c r="T606" s="161">
        <v>138</v>
      </c>
      <c r="U606" s="243">
        <v>0</v>
      </c>
      <c r="V606" s="172">
        <f>SUM(W606:AD606)</f>
        <v>2051.1381000000001</v>
      </c>
      <c r="W606" s="161">
        <v>1816.2330999999999</v>
      </c>
      <c r="X606" s="161">
        <v>0</v>
      </c>
      <c r="Y606" s="161">
        <v>0</v>
      </c>
      <c r="Z606" s="161">
        <v>0</v>
      </c>
      <c r="AA606" s="161">
        <v>0</v>
      </c>
      <c r="AB606" s="161">
        <v>97</v>
      </c>
      <c r="AC606" s="161">
        <v>137.905</v>
      </c>
      <c r="AD606" s="243">
        <v>0</v>
      </c>
      <c r="AE606" s="156">
        <f t="shared" si="326"/>
        <v>-0.56189999999969586</v>
      </c>
      <c r="AF606" s="161">
        <f t="shared" si="326"/>
        <v>-0.46690000000012333</v>
      </c>
      <c r="AG606" s="161">
        <f t="shared" si="326"/>
        <v>0</v>
      </c>
      <c r="AH606" s="161">
        <f t="shared" si="326"/>
        <v>0</v>
      </c>
      <c r="AI606" s="161">
        <f t="shared" si="326"/>
        <v>0</v>
      </c>
      <c r="AJ606" s="161">
        <f t="shared" si="326"/>
        <v>0</v>
      </c>
      <c r="AK606" s="161">
        <f t="shared" si="326"/>
        <v>0</v>
      </c>
      <c r="AL606" s="161">
        <f t="shared" si="326"/>
        <v>-9.4999999999998863E-2</v>
      </c>
      <c r="AM606" s="162">
        <f t="shared" si="326"/>
        <v>0</v>
      </c>
      <c r="AN606" s="156">
        <f t="shared" si="327"/>
        <v>99.972612955110407</v>
      </c>
      <c r="AO606" s="161">
        <f t="shared" si="327"/>
        <v>99.974299554136621</v>
      </c>
      <c r="AP606" s="161">
        <f t="shared" si="327"/>
        <v>0</v>
      </c>
      <c r="AQ606" s="161">
        <f t="shared" si="327"/>
        <v>0</v>
      </c>
      <c r="AR606" s="161">
        <f t="shared" si="327"/>
        <v>0</v>
      </c>
      <c r="AS606" s="161">
        <f t="shared" si="327"/>
        <v>0</v>
      </c>
      <c r="AT606" s="161">
        <f t="shared" si="327"/>
        <v>100</v>
      </c>
      <c r="AU606" s="161">
        <f t="shared" si="327"/>
        <v>99.931159420289859</v>
      </c>
      <c r="AV606" s="162">
        <f t="shared" si="327"/>
        <v>0</v>
      </c>
      <c r="AW606" s="165"/>
      <c r="AX606" s="245"/>
      <c r="AY606" s="246"/>
    </row>
    <row r="607" spans="1:51" ht="12.75" customHeight="1" x14ac:dyDescent="0.25">
      <c r="A607" s="171">
        <v>1546</v>
      </c>
      <c r="B607" s="241">
        <v>598</v>
      </c>
      <c r="C607" s="242" t="s">
        <v>1769</v>
      </c>
      <c r="D607" s="156">
        <f t="shared" si="334"/>
        <v>4873.8999999999996</v>
      </c>
      <c r="E607" s="161">
        <v>4149.7</v>
      </c>
      <c r="F607" s="161">
        <v>0</v>
      </c>
      <c r="G607" s="161">
        <v>0</v>
      </c>
      <c r="H607" s="161">
        <v>0</v>
      </c>
      <c r="I607" s="161">
        <v>0</v>
      </c>
      <c r="J607" s="161">
        <v>255.9</v>
      </c>
      <c r="K607" s="161">
        <v>468.3</v>
      </c>
      <c r="L607" s="243">
        <v>0</v>
      </c>
      <c r="M607" s="172">
        <f t="shared" si="335"/>
        <v>4873.8999999999996</v>
      </c>
      <c r="N607" s="161">
        <v>4149.7</v>
      </c>
      <c r="O607" s="161">
        <v>0</v>
      </c>
      <c r="P607" s="161">
        <v>0</v>
      </c>
      <c r="Q607" s="161">
        <v>0</v>
      </c>
      <c r="R607" s="161">
        <v>0</v>
      </c>
      <c r="S607" s="161">
        <v>255.9</v>
      </c>
      <c r="T607" s="161">
        <v>468.3</v>
      </c>
      <c r="U607" s="243">
        <v>0</v>
      </c>
      <c r="V607" s="172">
        <f t="shared" si="336"/>
        <v>4355.8509999999997</v>
      </c>
      <c r="W607" s="161">
        <v>3658.7359999999999</v>
      </c>
      <c r="X607" s="161">
        <v>0</v>
      </c>
      <c r="Y607" s="161">
        <v>0</v>
      </c>
      <c r="Z607" s="161">
        <v>0</v>
      </c>
      <c r="AA607" s="161">
        <v>0</v>
      </c>
      <c r="AB607" s="161">
        <v>253.73</v>
      </c>
      <c r="AC607" s="161">
        <v>443.38499999999999</v>
      </c>
      <c r="AD607" s="243">
        <v>0</v>
      </c>
      <c r="AE607" s="156">
        <f t="shared" si="326"/>
        <v>-518.04899999999998</v>
      </c>
      <c r="AF607" s="161">
        <f t="shared" si="326"/>
        <v>-490.96399999999994</v>
      </c>
      <c r="AG607" s="161">
        <f t="shared" si="326"/>
        <v>0</v>
      </c>
      <c r="AH607" s="161">
        <f t="shared" si="326"/>
        <v>0</v>
      </c>
      <c r="AI607" s="161">
        <f t="shared" si="326"/>
        <v>0</v>
      </c>
      <c r="AJ607" s="161">
        <f t="shared" si="326"/>
        <v>0</v>
      </c>
      <c r="AK607" s="161">
        <f t="shared" si="326"/>
        <v>-2.1700000000000159</v>
      </c>
      <c r="AL607" s="161">
        <f t="shared" si="326"/>
        <v>-24.91500000000002</v>
      </c>
      <c r="AM607" s="162">
        <f t="shared" si="326"/>
        <v>0</v>
      </c>
      <c r="AN607" s="156">
        <f t="shared" si="327"/>
        <v>89.370955497650755</v>
      </c>
      <c r="AO607" s="161">
        <f t="shared" si="327"/>
        <v>88.168686893028408</v>
      </c>
      <c r="AP607" s="161">
        <f t="shared" si="327"/>
        <v>0</v>
      </c>
      <c r="AQ607" s="161">
        <f t="shared" si="327"/>
        <v>0</v>
      </c>
      <c r="AR607" s="161">
        <f t="shared" si="327"/>
        <v>0</v>
      </c>
      <c r="AS607" s="161">
        <f t="shared" si="327"/>
        <v>0</v>
      </c>
      <c r="AT607" s="161">
        <f t="shared" si="327"/>
        <v>99.152012504884709</v>
      </c>
      <c r="AU607" s="161">
        <f t="shared" si="327"/>
        <v>94.679692504804621</v>
      </c>
      <c r="AV607" s="162">
        <f t="shared" si="327"/>
        <v>0</v>
      </c>
      <c r="AW607" s="165"/>
      <c r="AX607" s="245"/>
      <c r="AY607" s="246"/>
    </row>
    <row r="608" spans="1:51" ht="12.75" customHeight="1" x14ac:dyDescent="0.25">
      <c r="A608" s="171">
        <v>1547</v>
      </c>
      <c r="B608" s="241">
        <v>600</v>
      </c>
      <c r="C608" s="242" t="s">
        <v>1770</v>
      </c>
      <c r="D608" s="156">
        <f t="shared" si="334"/>
        <v>8652.6999999999989</v>
      </c>
      <c r="E608" s="161">
        <v>3227.9</v>
      </c>
      <c r="F608" s="161">
        <v>0</v>
      </c>
      <c r="G608" s="161">
        <v>0</v>
      </c>
      <c r="H608" s="161">
        <v>0</v>
      </c>
      <c r="I608" s="161">
        <v>0</v>
      </c>
      <c r="J608" s="161">
        <v>5116</v>
      </c>
      <c r="K608" s="161">
        <v>308.8</v>
      </c>
      <c r="L608" s="243">
        <v>0</v>
      </c>
      <c r="M608" s="172">
        <f t="shared" si="335"/>
        <v>8652.6999999999989</v>
      </c>
      <c r="N608" s="161">
        <v>3227.9</v>
      </c>
      <c r="O608" s="161">
        <v>0</v>
      </c>
      <c r="P608" s="161">
        <v>0</v>
      </c>
      <c r="Q608" s="161">
        <v>0</v>
      </c>
      <c r="R608" s="161">
        <v>0</v>
      </c>
      <c r="S608" s="161">
        <v>5116</v>
      </c>
      <c r="T608" s="161">
        <v>308.8</v>
      </c>
      <c r="U608" s="243">
        <v>0</v>
      </c>
      <c r="V608" s="172">
        <f t="shared" si="336"/>
        <v>8651.4596000000001</v>
      </c>
      <c r="W608" s="161">
        <v>3226.6626000000001</v>
      </c>
      <c r="X608" s="161">
        <v>0</v>
      </c>
      <c r="Y608" s="161">
        <v>0</v>
      </c>
      <c r="Z608" s="161">
        <v>0</v>
      </c>
      <c r="AA608" s="161">
        <v>0</v>
      </c>
      <c r="AB608" s="161">
        <v>5115.9970000000003</v>
      </c>
      <c r="AC608" s="161">
        <v>308.8</v>
      </c>
      <c r="AD608" s="243">
        <v>0</v>
      </c>
      <c r="AE608" s="156">
        <f t="shared" si="326"/>
        <v>-1.2403999999987718</v>
      </c>
      <c r="AF608" s="161">
        <f t="shared" si="326"/>
        <v>-1.2373999999999796</v>
      </c>
      <c r="AG608" s="161">
        <f t="shared" si="326"/>
        <v>0</v>
      </c>
      <c r="AH608" s="161">
        <f t="shared" ref="AH608:AM636" si="337">Y608-P608</f>
        <v>0</v>
      </c>
      <c r="AI608" s="161">
        <f t="shared" si="337"/>
        <v>0</v>
      </c>
      <c r="AJ608" s="161">
        <f t="shared" si="337"/>
        <v>0</v>
      </c>
      <c r="AK608" s="161">
        <f t="shared" si="337"/>
        <v>-2.9999999997016857E-3</v>
      </c>
      <c r="AL608" s="161">
        <f t="shared" si="337"/>
        <v>0</v>
      </c>
      <c r="AM608" s="162">
        <f t="shared" si="337"/>
        <v>0</v>
      </c>
      <c r="AN608" s="156">
        <f t="shared" si="327"/>
        <v>99.985664590243516</v>
      </c>
      <c r="AO608" s="161">
        <f t="shared" si="327"/>
        <v>99.96166547910407</v>
      </c>
      <c r="AP608" s="161">
        <f t="shared" si="327"/>
        <v>0</v>
      </c>
      <c r="AQ608" s="161">
        <f t="shared" ref="AQ608:AV636" si="338">IF(P608=0,0,Y608/P608*100)</f>
        <v>0</v>
      </c>
      <c r="AR608" s="161">
        <f t="shared" si="338"/>
        <v>0</v>
      </c>
      <c r="AS608" s="161">
        <f t="shared" si="338"/>
        <v>0</v>
      </c>
      <c r="AT608" s="161">
        <f t="shared" si="338"/>
        <v>99.999941360437845</v>
      </c>
      <c r="AU608" s="161">
        <f t="shared" si="338"/>
        <v>100</v>
      </c>
      <c r="AV608" s="162">
        <f t="shared" si="338"/>
        <v>0</v>
      </c>
      <c r="AW608" s="165"/>
      <c r="AX608" s="245"/>
      <c r="AY608" s="246"/>
    </row>
    <row r="609" spans="1:51" ht="12.75" customHeight="1" x14ac:dyDescent="0.25">
      <c r="A609" s="158"/>
      <c r="B609" s="241">
        <v>601</v>
      </c>
      <c r="C609" s="242"/>
      <c r="D609" s="160"/>
      <c r="E609" s="161"/>
      <c r="F609" s="161"/>
      <c r="G609" s="161"/>
      <c r="H609" s="161"/>
      <c r="I609" s="161"/>
      <c r="J609" s="161"/>
      <c r="K609" s="161"/>
      <c r="L609" s="243">
        <v>0</v>
      </c>
      <c r="M609" s="244"/>
      <c r="N609" s="161">
        <v>0</v>
      </c>
      <c r="O609" s="161"/>
      <c r="P609" s="161">
        <v>0</v>
      </c>
      <c r="Q609" s="161"/>
      <c r="R609" s="161"/>
      <c r="S609" s="161"/>
      <c r="T609" s="161"/>
      <c r="U609" s="243">
        <v>0</v>
      </c>
      <c r="V609" s="244"/>
      <c r="W609" s="161">
        <v>0</v>
      </c>
      <c r="X609" s="161"/>
      <c r="Y609" s="161">
        <v>0</v>
      </c>
      <c r="Z609" s="161"/>
      <c r="AA609" s="161"/>
      <c r="AB609" s="161"/>
      <c r="AC609" s="161"/>
      <c r="AD609" s="243"/>
      <c r="AE609" s="160"/>
      <c r="AF609" s="161"/>
      <c r="AG609" s="161"/>
      <c r="AH609" s="161"/>
      <c r="AI609" s="161"/>
      <c r="AJ609" s="161"/>
      <c r="AK609" s="161"/>
      <c r="AL609" s="161"/>
      <c r="AM609" s="162"/>
      <c r="AN609" s="160"/>
      <c r="AO609" s="161"/>
      <c r="AP609" s="161"/>
      <c r="AQ609" s="161"/>
      <c r="AR609" s="161"/>
      <c r="AS609" s="161"/>
      <c r="AT609" s="161"/>
      <c r="AU609" s="161"/>
      <c r="AV609" s="162"/>
      <c r="AW609" s="165"/>
      <c r="AX609" s="245"/>
      <c r="AY609" s="246"/>
    </row>
    <row r="610" spans="1:51" ht="12.75" customHeight="1" x14ac:dyDescent="0.25">
      <c r="A610" s="158"/>
      <c r="B610" s="241">
        <v>602</v>
      </c>
      <c r="C610" s="239" t="s">
        <v>1771</v>
      </c>
      <c r="D610" s="156">
        <f>D611+D612</f>
        <v>152888.80000000002</v>
      </c>
      <c r="E610" s="153">
        <f t="shared" ref="E610:L610" si="339">E611+E612</f>
        <v>128673.9</v>
      </c>
      <c r="F610" s="153">
        <f t="shared" si="339"/>
        <v>0</v>
      </c>
      <c r="G610" s="153">
        <f t="shared" si="339"/>
        <v>2627.3</v>
      </c>
      <c r="H610" s="153">
        <f t="shared" si="339"/>
        <v>2400.8000000000002</v>
      </c>
      <c r="I610" s="153">
        <f t="shared" si="339"/>
        <v>0</v>
      </c>
      <c r="J610" s="153">
        <f t="shared" si="339"/>
        <v>1823.8999999999999</v>
      </c>
      <c r="K610" s="153">
        <f t="shared" si="339"/>
        <v>16405.5</v>
      </c>
      <c r="L610" s="240">
        <f t="shared" si="339"/>
        <v>957.4</v>
      </c>
      <c r="M610" s="172">
        <f>M611+M612</f>
        <v>154662.90000000002</v>
      </c>
      <c r="N610" s="153">
        <f t="shared" ref="N610:U610" si="340">N611+N612</f>
        <v>129375.5</v>
      </c>
      <c r="O610" s="153">
        <f t="shared" si="340"/>
        <v>0</v>
      </c>
      <c r="P610" s="153">
        <f t="shared" si="340"/>
        <v>2751.5</v>
      </c>
      <c r="Q610" s="153">
        <f t="shared" si="340"/>
        <v>2400.8000000000002</v>
      </c>
      <c r="R610" s="153">
        <f t="shared" si="340"/>
        <v>0</v>
      </c>
      <c r="S610" s="153">
        <f t="shared" si="340"/>
        <v>1823.8999999999999</v>
      </c>
      <c r="T610" s="153">
        <f t="shared" si="340"/>
        <v>16405.5</v>
      </c>
      <c r="U610" s="240">
        <f t="shared" si="340"/>
        <v>1905.6999999999998</v>
      </c>
      <c r="V610" s="172">
        <f>V611+V612</f>
        <v>150017.51120000001</v>
      </c>
      <c r="W610" s="153">
        <f t="shared" ref="W610:AD610" si="341">W611+W612</f>
        <v>126718.9374</v>
      </c>
      <c r="X610" s="153">
        <f t="shared" si="341"/>
        <v>0</v>
      </c>
      <c r="Y610" s="153">
        <f t="shared" si="341"/>
        <v>2528.1133</v>
      </c>
      <c r="Z610" s="153">
        <f t="shared" si="341"/>
        <v>1871.3496</v>
      </c>
      <c r="AA610" s="153">
        <f t="shared" si="341"/>
        <v>0</v>
      </c>
      <c r="AB610" s="153">
        <f t="shared" si="341"/>
        <v>1482.5020999999999</v>
      </c>
      <c r="AC610" s="153">
        <f t="shared" si="341"/>
        <v>16315.308799999999</v>
      </c>
      <c r="AD610" s="240">
        <f t="shared" si="341"/>
        <v>1101.3</v>
      </c>
      <c r="AE610" s="156">
        <f t="shared" ref="AE610:AM638" si="342">V610-M610</f>
        <v>-4645.3888000000152</v>
      </c>
      <c r="AF610" s="153">
        <f t="shared" si="342"/>
        <v>-2656.5626000000047</v>
      </c>
      <c r="AG610" s="153">
        <f t="shared" si="342"/>
        <v>0</v>
      </c>
      <c r="AH610" s="153">
        <f t="shared" si="342"/>
        <v>-223.38670000000002</v>
      </c>
      <c r="AI610" s="153">
        <f t="shared" si="342"/>
        <v>-529.45040000000017</v>
      </c>
      <c r="AJ610" s="153">
        <f t="shared" si="342"/>
        <v>0</v>
      </c>
      <c r="AK610" s="153">
        <f t="shared" si="342"/>
        <v>-341.39789999999994</v>
      </c>
      <c r="AL610" s="153">
        <f t="shared" si="342"/>
        <v>-90.191200000001118</v>
      </c>
      <c r="AM610" s="154">
        <f t="shared" si="342"/>
        <v>-804.39999999999986</v>
      </c>
      <c r="AN610" s="156">
        <f t="shared" ref="AN610:AV638" si="343">IF(M610=0,0,V610/M610*100)</f>
        <v>96.996442715091973</v>
      </c>
      <c r="AO610" s="153">
        <f t="shared" si="343"/>
        <v>97.946626215937329</v>
      </c>
      <c r="AP610" s="153">
        <f t="shared" si="343"/>
        <v>0</v>
      </c>
      <c r="AQ610" s="153">
        <f t="shared" si="343"/>
        <v>91.881275667817548</v>
      </c>
      <c r="AR610" s="153">
        <f t="shared" si="343"/>
        <v>77.946917694101955</v>
      </c>
      <c r="AS610" s="153">
        <f t="shared" si="343"/>
        <v>0</v>
      </c>
      <c r="AT610" s="153">
        <f t="shared" si="343"/>
        <v>81.281983661384942</v>
      </c>
      <c r="AU610" s="153">
        <f t="shared" si="343"/>
        <v>99.450238029928983</v>
      </c>
      <c r="AV610" s="154">
        <f t="shared" si="343"/>
        <v>57.789788529149398</v>
      </c>
      <c r="AW610" s="147"/>
      <c r="AX610" s="245"/>
      <c r="AY610" s="246"/>
    </row>
    <row r="611" spans="1:51" s="170" customFormat="1" ht="12.75" customHeight="1" x14ac:dyDescent="0.2">
      <c r="A611" s="158"/>
      <c r="B611" s="241">
        <v>603</v>
      </c>
      <c r="C611" s="239" t="s">
        <v>1287</v>
      </c>
      <c r="D611" s="156">
        <f>D613</f>
        <v>100184.6</v>
      </c>
      <c r="E611" s="153">
        <f t="shared" ref="E611:L611" si="344">E613</f>
        <v>85182.8</v>
      </c>
      <c r="F611" s="153">
        <f t="shared" si="344"/>
        <v>0</v>
      </c>
      <c r="G611" s="153">
        <f t="shared" si="344"/>
        <v>1060.3</v>
      </c>
      <c r="H611" s="153">
        <f t="shared" si="344"/>
        <v>2400.8000000000002</v>
      </c>
      <c r="I611" s="153">
        <f t="shared" si="344"/>
        <v>0</v>
      </c>
      <c r="J611" s="153">
        <f t="shared" si="344"/>
        <v>0</v>
      </c>
      <c r="K611" s="153">
        <f t="shared" si="344"/>
        <v>10583.3</v>
      </c>
      <c r="L611" s="240">
        <f t="shared" si="344"/>
        <v>957.4</v>
      </c>
      <c r="M611" s="172">
        <f>M613</f>
        <v>101947.20000000001</v>
      </c>
      <c r="N611" s="153">
        <f t="shared" ref="N611:U611" si="345">N613</f>
        <v>85872.900000000009</v>
      </c>
      <c r="O611" s="153">
        <f t="shared" si="345"/>
        <v>0</v>
      </c>
      <c r="P611" s="153">
        <f t="shared" si="345"/>
        <v>1184.5</v>
      </c>
      <c r="Q611" s="153">
        <f t="shared" si="345"/>
        <v>2400.8000000000002</v>
      </c>
      <c r="R611" s="153">
        <f t="shared" si="345"/>
        <v>0</v>
      </c>
      <c r="S611" s="153">
        <f t="shared" si="345"/>
        <v>0</v>
      </c>
      <c r="T611" s="153">
        <f t="shared" si="345"/>
        <v>10583.3</v>
      </c>
      <c r="U611" s="240">
        <f t="shared" si="345"/>
        <v>1905.6999999999998</v>
      </c>
      <c r="V611" s="172">
        <f>V613</f>
        <v>99486.195100000012</v>
      </c>
      <c r="W611" s="153">
        <f t="shared" ref="W611:AD611" si="346">W613</f>
        <v>85037.957200000004</v>
      </c>
      <c r="X611" s="153">
        <f t="shared" si="346"/>
        <v>0</v>
      </c>
      <c r="Y611" s="153">
        <f t="shared" si="346"/>
        <v>961.11329999999998</v>
      </c>
      <c r="Z611" s="153">
        <f t="shared" si="346"/>
        <v>1871.3496</v>
      </c>
      <c r="AA611" s="153">
        <f t="shared" si="346"/>
        <v>0</v>
      </c>
      <c r="AB611" s="153">
        <f t="shared" si="346"/>
        <v>0</v>
      </c>
      <c r="AC611" s="153">
        <f t="shared" si="346"/>
        <v>10514.475</v>
      </c>
      <c r="AD611" s="240">
        <f t="shared" si="346"/>
        <v>1101.3</v>
      </c>
      <c r="AE611" s="156">
        <f t="shared" si="342"/>
        <v>-2461.0048999999999</v>
      </c>
      <c r="AF611" s="153">
        <f t="shared" si="342"/>
        <v>-834.94280000000435</v>
      </c>
      <c r="AG611" s="153">
        <f t="shared" si="342"/>
        <v>0</v>
      </c>
      <c r="AH611" s="153">
        <f t="shared" si="342"/>
        <v>-223.38670000000002</v>
      </c>
      <c r="AI611" s="153">
        <f t="shared" si="342"/>
        <v>-529.45040000000017</v>
      </c>
      <c r="AJ611" s="153">
        <f t="shared" si="342"/>
        <v>0</v>
      </c>
      <c r="AK611" s="153">
        <f t="shared" si="342"/>
        <v>0</v>
      </c>
      <c r="AL611" s="153">
        <f t="shared" si="342"/>
        <v>-68.824999999998909</v>
      </c>
      <c r="AM611" s="154">
        <f t="shared" si="342"/>
        <v>-804.39999999999986</v>
      </c>
      <c r="AN611" s="156">
        <f t="shared" si="343"/>
        <v>97.586000498297153</v>
      </c>
      <c r="AO611" s="153">
        <f t="shared" si="343"/>
        <v>99.027699309095183</v>
      </c>
      <c r="AP611" s="153">
        <f t="shared" si="343"/>
        <v>0</v>
      </c>
      <c r="AQ611" s="153">
        <f t="shared" si="343"/>
        <v>81.140844238075132</v>
      </c>
      <c r="AR611" s="153">
        <f t="shared" si="343"/>
        <v>77.946917694101955</v>
      </c>
      <c r="AS611" s="153">
        <f t="shared" si="343"/>
        <v>0</v>
      </c>
      <c r="AT611" s="153">
        <f t="shared" si="343"/>
        <v>0</v>
      </c>
      <c r="AU611" s="153">
        <f t="shared" si="343"/>
        <v>99.349682991127537</v>
      </c>
      <c r="AV611" s="154">
        <f t="shared" si="343"/>
        <v>57.789788529149398</v>
      </c>
      <c r="AW611" s="147"/>
      <c r="AX611" s="245"/>
      <c r="AY611" s="246"/>
    </row>
    <row r="612" spans="1:51" s="170" customFormat="1" ht="12.75" customHeight="1" x14ac:dyDescent="0.2">
      <c r="A612" s="158"/>
      <c r="B612" s="241">
        <v>604</v>
      </c>
      <c r="C612" s="239" t="s">
        <v>1288</v>
      </c>
      <c r="D612" s="156">
        <f>SUM(D614:D638)</f>
        <v>52704.200000000004</v>
      </c>
      <c r="E612" s="153">
        <f t="shared" ref="E612:L612" si="347">SUM(E614:E638)</f>
        <v>43491.1</v>
      </c>
      <c r="F612" s="153">
        <f t="shared" si="347"/>
        <v>0</v>
      </c>
      <c r="G612" s="153">
        <f t="shared" si="347"/>
        <v>1567</v>
      </c>
      <c r="H612" s="153">
        <f t="shared" si="347"/>
        <v>0</v>
      </c>
      <c r="I612" s="153">
        <f t="shared" si="347"/>
        <v>0</v>
      </c>
      <c r="J612" s="153">
        <f t="shared" si="347"/>
        <v>1823.8999999999999</v>
      </c>
      <c r="K612" s="153">
        <f t="shared" si="347"/>
        <v>5822.1999999999989</v>
      </c>
      <c r="L612" s="240">
        <f t="shared" si="347"/>
        <v>0</v>
      </c>
      <c r="M612" s="172">
        <f>SUM(M614:M638)</f>
        <v>52715.700000000004</v>
      </c>
      <c r="N612" s="153">
        <f t="shared" ref="N612:U612" si="348">SUM(N614:N638)</f>
        <v>43502.6</v>
      </c>
      <c r="O612" s="153">
        <f t="shared" si="348"/>
        <v>0</v>
      </c>
      <c r="P612" s="153">
        <f t="shared" si="348"/>
        <v>1567</v>
      </c>
      <c r="Q612" s="153">
        <f t="shared" si="348"/>
        <v>0</v>
      </c>
      <c r="R612" s="153">
        <f t="shared" si="348"/>
        <v>0</v>
      </c>
      <c r="S612" s="153">
        <f t="shared" si="348"/>
        <v>1823.8999999999999</v>
      </c>
      <c r="T612" s="153">
        <f t="shared" si="348"/>
        <v>5822.1999999999989</v>
      </c>
      <c r="U612" s="240">
        <f t="shared" si="348"/>
        <v>0</v>
      </c>
      <c r="V612" s="172">
        <f>SUM(V614:V638)</f>
        <v>50531.316099999989</v>
      </c>
      <c r="W612" s="153">
        <f t="shared" ref="W612:AD612" si="349">SUM(W614:W638)</f>
        <v>41680.980199999998</v>
      </c>
      <c r="X612" s="153">
        <f t="shared" si="349"/>
        <v>0</v>
      </c>
      <c r="Y612" s="153">
        <f t="shared" si="349"/>
        <v>1567</v>
      </c>
      <c r="Z612" s="153">
        <f t="shared" si="349"/>
        <v>0</v>
      </c>
      <c r="AA612" s="153">
        <f t="shared" si="349"/>
        <v>0</v>
      </c>
      <c r="AB612" s="153">
        <f t="shared" si="349"/>
        <v>1482.5020999999999</v>
      </c>
      <c r="AC612" s="153">
        <f t="shared" si="349"/>
        <v>5800.8337999999994</v>
      </c>
      <c r="AD612" s="240">
        <f t="shared" si="349"/>
        <v>0</v>
      </c>
      <c r="AE612" s="156">
        <f t="shared" si="342"/>
        <v>-2184.3839000000153</v>
      </c>
      <c r="AF612" s="153">
        <f t="shared" si="342"/>
        <v>-1821.6198000000004</v>
      </c>
      <c r="AG612" s="153">
        <f t="shared" si="342"/>
        <v>0</v>
      </c>
      <c r="AH612" s="153">
        <f t="shared" si="342"/>
        <v>0</v>
      </c>
      <c r="AI612" s="153">
        <f t="shared" si="342"/>
        <v>0</v>
      </c>
      <c r="AJ612" s="153">
        <f t="shared" si="342"/>
        <v>0</v>
      </c>
      <c r="AK612" s="153">
        <f t="shared" si="342"/>
        <v>-341.39789999999994</v>
      </c>
      <c r="AL612" s="153">
        <f t="shared" si="342"/>
        <v>-21.36619999999948</v>
      </c>
      <c r="AM612" s="154">
        <f t="shared" si="342"/>
        <v>0</v>
      </c>
      <c r="AN612" s="156">
        <f t="shared" si="343"/>
        <v>95.856293476137068</v>
      </c>
      <c r="AO612" s="153">
        <f t="shared" si="343"/>
        <v>95.812618556132279</v>
      </c>
      <c r="AP612" s="153">
        <f t="shared" si="343"/>
        <v>0</v>
      </c>
      <c r="AQ612" s="153">
        <f t="shared" si="343"/>
        <v>100</v>
      </c>
      <c r="AR612" s="153">
        <f t="shared" si="343"/>
        <v>0</v>
      </c>
      <c r="AS612" s="153">
        <f t="shared" si="343"/>
        <v>0</v>
      </c>
      <c r="AT612" s="153">
        <f t="shared" si="343"/>
        <v>81.281983661384942</v>
      </c>
      <c r="AU612" s="153">
        <f t="shared" si="343"/>
        <v>99.633021881762915</v>
      </c>
      <c r="AV612" s="154">
        <f t="shared" si="343"/>
        <v>0</v>
      </c>
      <c r="AW612" s="147"/>
      <c r="AX612" s="245"/>
      <c r="AY612" s="246"/>
    </row>
    <row r="613" spans="1:51" ht="12.75" customHeight="1" x14ac:dyDescent="0.25">
      <c r="A613" s="171">
        <v>1548</v>
      </c>
      <c r="B613" s="241">
        <v>605</v>
      </c>
      <c r="C613" s="242" t="s">
        <v>1313</v>
      </c>
      <c r="D613" s="156">
        <f t="shared" ref="D613:D638" si="350">SUM(E613:L613)</f>
        <v>100184.6</v>
      </c>
      <c r="E613" s="161">
        <v>85182.8</v>
      </c>
      <c r="F613" s="161">
        <v>0</v>
      </c>
      <c r="G613" s="161">
        <v>1060.3</v>
      </c>
      <c r="H613" s="161">
        <v>2400.8000000000002</v>
      </c>
      <c r="I613" s="161">
        <v>0</v>
      </c>
      <c r="J613" s="161">
        <v>0</v>
      </c>
      <c r="K613" s="161">
        <v>10583.3</v>
      </c>
      <c r="L613" s="243">
        <v>957.4</v>
      </c>
      <c r="M613" s="172">
        <f t="shared" ref="M613:M638" si="351">SUM(N613:U613)</f>
        <v>101947.20000000001</v>
      </c>
      <c r="N613" s="161">
        <v>85872.900000000009</v>
      </c>
      <c r="O613" s="161">
        <v>0</v>
      </c>
      <c r="P613" s="161">
        <v>1184.5</v>
      </c>
      <c r="Q613" s="161">
        <v>2400.8000000000002</v>
      </c>
      <c r="R613" s="161">
        <v>0</v>
      </c>
      <c r="S613" s="161">
        <v>0</v>
      </c>
      <c r="T613" s="161">
        <v>10583.3</v>
      </c>
      <c r="U613" s="243">
        <v>1905.6999999999998</v>
      </c>
      <c r="V613" s="172">
        <f t="shared" ref="V613:V638" si="352">SUM(W613:AD613)</f>
        <v>99486.195100000012</v>
      </c>
      <c r="W613" s="161">
        <v>85037.957200000004</v>
      </c>
      <c r="X613" s="161">
        <v>0</v>
      </c>
      <c r="Y613" s="161">
        <v>961.11329999999998</v>
      </c>
      <c r="Z613" s="161">
        <v>1871.3496</v>
      </c>
      <c r="AA613" s="161">
        <v>0</v>
      </c>
      <c r="AB613" s="161">
        <v>0</v>
      </c>
      <c r="AC613" s="161">
        <v>10514.475</v>
      </c>
      <c r="AD613" s="243">
        <v>1101.3</v>
      </c>
      <c r="AE613" s="156">
        <f t="shared" si="342"/>
        <v>-2461.0048999999999</v>
      </c>
      <c r="AF613" s="161">
        <f t="shared" si="342"/>
        <v>-834.94280000000435</v>
      </c>
      <c r="AG613" s="161">
        <f t="shared" si="342"/>
        <v>0</v>
      </c>
      <c r="AH613" s="161">
        <f t="shared" si="342"/>
        <v>-223.38670000000002</v>
      </c>
      <c r="AI613" s="161">
        <f t="shared" si="342"/>
        <v>-529.45040000000017</v>
      </c>
      <c r="AJ613" s="161">
        <f t="shared" si="342"/>
        <v>0</v>
      </c>
      <c r="AK613" s="161">
        <f t="shared" si="342"/>
        <v>0</v>
      </c>
      <c r="AL613" s="161">
        <f t="shared" si="342"/>
        <v>-68.824999999998909</v>
      </c>
      <c r="AM613" s="162">
        <f t="shared" si="342"/>
        <v>-804.39999999999986</v>
      </c>
      <c r="AN613" s="156">
        <f t="shared" si="343"/>
        <v>97.586000498297153</v>
      </c>
      <c r="AO613" s="161">
        <f t="shared" si="343"/>
        <v>99.027699309095183</v>
      </c>
      <c r="AP613" s="161">
        <f t="shared" si="343"/>
        <v>0</v>
      </c>
      <c r="AQ613" s="161">
        <f t="shared" si="343"/>
        <v>81.140844238075132</v>
      </c>
      <c r="AR613" s="161">
        <f t="shared" si="343"/>
        <v>77.946917694101955</v>
      </c>
      <c r="AS613" s="161">
        <f t="shared" si="343"/>
        <v>0</v>
      </c>
      <c r="AT613" s="161">
        <f t="shared" si="343"/>
        <v>0</v>
      </c>
      <c r="AU613" s="161">
        <f t="shared" si="343"/>
        <v>99.349682991127537</v>
      </c>
      <c r="AV613" s="162">
        <f t="shared" si="343"/>
        <v>57.789788529149398</v>
      </c>
      <c r="AW613" s="165"/>
      <c r="AX613" s="245"/>
      <c r="AY613" s="246"/>
    </row>
    <row r="614" spans="1:51" ht="12.75" customHeight="1" x14ac:dyDescent="0.25">
      <c r="A614" s="171">
        <v>1549</v>
      </c>
      <c r="B614" s="241">
        <v>606</v>
      </c>
      <c r="C614" s="242" t="s">
        <v>1772</v>
      </c>
      <c r="D614" s="156">
        <f t="shared" si="350"/>
        <v>1147.5999999999999</v>
      </c>
      <c r="E614" s="161">
        <v>952.9</v>
      </c>
      <c r="F614" s="161">
        <v>0</v>
      </c>
      <c r="G614" s="161">
        <v>0</v>
      </c>
      <c r="H614" s="161">
        <v>0</v>
      </c>
      <c r="I614" s="161">
        <v>0</v>
      </c>
      <c r="J614" s="161">
        <v>60.5</v>
      </c>
      <c r="K614" s="161">
        <v>134.19999999999999</v>
      </c>
      <c r="L614" s="243">
        <v>0</v>
      </c>
      <c r="M614" s="172">
        <f t="shared" si="351"/>
        <v>1147.5999999999999</v>
      </c>
      <c r="N614" s="161">
        <v>952.9</v>
      </c>
      <c r="O614" s="161">
        <v>0</v>
      </c>
      <c r="P614" s="161">
        <v>0</v>
      </c>
      <c r="Q614" s="161">
        <v>0</v>
      </c>
      <c r="R614" s="161">
        <v>0</v>
      </c>
      <c r="S614" s="161">
        <v>60.5</v>
      </c>
      <c r="T614" s="161">
        <v>134.19999999999999</v>
      </c>
      <c r="U614" s="243">
        <v>0</v>
      </c>
      <c r="V614" s="172">
        <f t="shared" si="352"/>
        <v>896.95910000000003</v>
      </c>
      <c r="W614" s="161">
        <v>702.78399999999999</v>
      </c>
      <c r="X614" s="161">
        <v>0</v>
      </c>
      <c r="Y614" s="161">
        <v>0</v>
      </c>
      <c r="Z614" s="161">
        <v>0</v>
      </c>
      <c r="AA614" s="161">
        <v>0</v>
      </c>
      <c r="AB614" s="161">
        <v>59.975099999999998</v>
      </c>
      <c r="AC614" s="161">
        <v>134.19999999999999</v>
      </c>
      <c r="AD614" s="243">
        <v>0</v>
      </c>
      <c r="AE614" s="156">
        <f t="shared" si="342"/>
        <v>-250.64089999999987</v>
      </c>
      <c r="AF614" s="161">
        <f t="shared" si="342"/>
        <v>-250.11599999999999</v>
      </c>
      <c r="AG614" s="161">
        <f t="shared" si="342"/>
        <v>0</v>
      </c>
      <c r="AH614" s="161">
        <f t="shared" si="342"/>
        <v>0</v>
      </c>
      <c r="AI614" s="161">
        <f t="shared" si="342"/>
        <v>0</v>
      </c>
      <c r="AJ614" s="161">
        <f t="shared" si="342"/>
        <v>0</v>
      </c>
      <c r="AK614" s="161">
        <f t="shared" si="342"/>
        <v>-0.52490000000000236</v>
      </c>
      <c r="AL614" s="161">
        <f t="shared" si="342"/>
        <v>0</v>
      </c>
      <c r="AM614" s="162">
        <f t="shared" si="342"/>
        <v>0</v>
      </c>
      <c r="AN614" s="156">
        <f t="shared" si="343"/>
        <v>78.159559079818763</v>
      </c>
      <c r="AO614" s="161">
        <f t="shared" si="343"/>
        <v>73.752125091824965</v>
      </c>
      <c r="AP614" s="161">
        <f t="shared" si="343"/>
        <v>0</v>
      </c>
      <c r="AQ614" s="161">
        <f t="shared" si="343"/>
        <v>0</v>
      </c>
      <c r="AR614" s="161">
        <f t="shared" si="343"/>
        <v>0</v>
      </c>
      <c r="AS614" s="161">
        <f t="shared" si="343"/>
        <v>0</v>
      </c>
      <c r="AT614" s="161">
        <f t="shared" si="343"/>
        <v>99.132396694214876</v>
      </c>
      <c r="AU614" s="161">
        <f t="shared" si="343"/>
        <v>100</v>
      </c>
      <c r="AV614" s="162">
        <f t="shared" si="343"/>
        <v>0</v>
      </c>
      <c r="AW614" s="165"/>
      <c r="AX614" s="245"/>
      <c r="AY614" s="246"/>
    </row>
    <row r="615" spans="1:51" ht="12.75" customHeight="1" x14ac:dyDescent="0.25">
      <c r="A615" s="171">
        <v>1550</v>
      </c>
      <c r="B615" s="241">
        <v>607</v>
      </c>
      <c r="C615" s="242" t="s">
        <v>1773</v>
      </c>
      <c r="D615" s="156">
        <f t="shared" si="350"/>
        <v>797.8</v>
      </c>
      <c r="E615" s="161">
        <v>686.3</v>
      </c>
      <c r="F615" s="161">
        <v>0</v>
      </c>
      <c r="G615" s="161">
        <v>0</v>
      </c>
      <c r="H615" s="161">
        <v>0</v>
      </c>
      <c r="I615" s="161">
        <v>0</v>
      </c>
      <c r="J615" s="161">
        <v>0</v>
      </c>
      <c r="K615" s="161">
        <v>111.5</v>
      </c>
      <c r="L615" s="243">
        <v>0</v>
      </c>
      <c r="M615" s="172">
        <f t="shared" si="351"/>
        <v>797.8</v>
      </c>
      <c r="N615" s="161">
        <v>686.3</v>
      </c>
      <c r="O615" s="161">
        <v>0</v>
      </c>
      <c r="P615" s="161">
        <v>0</v>
      </c>
      <c r="Q615" s="161">
        <v>0</v>
      </c>
      <c r="R615" s="161">
        <v>0</v>
      </c>
      <c r="S615" s="161">
        <v>0</v>
      </c>
      <c r="T615" s="161">
        <v>111.5</v>
      </c>
      <c r="U615" s="243">
        <v>0</v>
      </c>
      <c r="V615" s="172">
        <f t="shared" si="352"/>
        <v>649.9538</v>
      </c>
      <c r="W615" s="161">
        <v>538.4538</v>
      </c>
      <c r="X615" s="161">
        <v>0</v>
      </c>
      <c r="Y615" s="161">
        <v>0</v>
      </c>
      <c r="Z615" s="161">
        <v>0</v>
      </c>
      <c r="AA615" s="161">
        <v>0</v>
      </c>
      <c r="AB615" s="161">
        <v>0</v>
      </c>
      <c r="AC615" s="161">
        <v>111.5</v>
      </c>
      <c r="AD615" s="243">
        <v>0</v>
      </c>
      <c r="AE615" s="156">
        <f t="shared" si="342"/>
        <v>-147.84619999999995</v>
      </c>
      <c r="AF615" s="161">
        <f t="shared" si="342"/>
        <v>-147.84619999999995</v>
      </c>
      <c r="AG615" s="161">
        <f t="shared" si="342"/>
        <v>0</v>
      </c>
      <c r="AH615" s="161">
        <f t="shared" si="342"/>
        <v>0</v>
      </c>
      <c r="AI615" s="161">
        <f t="shared" si="342"/>
        <v>0</v>
      </c>
      <c r="AJ615" s="161">
        <f t="shared" si="342"/>
        <v>0</v>
      </c>
      <c r="AK615" s="161">
        <f t="shared" si="342"/>
        <v>0</v>
      </c>
      <c r="AL615" s="161">
        <f t="shared" si="342"/>
        <v>0</v>
      </c>
      <c r="AM615" s="162">
        <f t="shared" si="342"/>
        <v>0</v>
      </c>
      <c r="AN615" s="156">
        <f t="shared" si="343"/>
        <v>81.468262722486841</v>
      </c>
      <c r="AO615" s="161">
        <f t="shared" si="343"/>
        <v>78.457496721550342</v>
      </c>
      <c r="AP615" s="161">
        <f t="shared" si="343"/>
        <v>0</v>
      </c>
      <c r="AQ615" s="161">
        <f t="shared" si="343"/>
        <v>0</v>
      </c>
      <c r="AR615" s="161">
        <f t="shared" si="343"/>
        <v>0</v>
      </c>
      <c r="AS615" s="161">
        <f t="shared" si="343"/>
        <v>0</v>
      </c>
      <c r="AT615" s="161">
        <f t="shared" si="343"/>
        <v>0</v>
      </c>
      <c r="AU615" s="161">
        <f t="shared" si="343"/>
        <v>100</v>
      </c>
      <c r="AV615" s="162">
        <f t="shared" si="343"/>
        <v>0</v>
      </c>
      <c r="AW615" s="165"/>
      <c r="AX615" s="245"/>
      <c r="AY615" s="246"/>
    </row>
    <row r="616" spans="1:51" ht="12.75" customHeight="1" x14ac:dyDescent="0.25">
      <c r="A616" s="171">
        <v>1551</v>
      </c>
      <c r="B616" s="241">
        <v>608</v>
      </c>
      <c r="C616" s="242" t="s">
        <v>1774</v>
      </c>
      <c r="D616" s="156">
        <f t="shared" si="350"/>
        <v>4093.1</v>
      </c>
      <c r="E616" s="161">
        <v>3371.1</v>
      </c>
      <c r="F616" s="161">
        <v>0</v>
      </c>
      <c r="G616" s="161">
        <v>0</v>
      </c>
      <c r="H616" s="161">
        <v>0</v>
      </c>
      <c r="I616" s="161">
        <v>0</v>
      </c>
      <c r="J616" s="161">
        <v>250</v>
      </c>
      <c r="K616" s="161">
        <v>472</v>
      </c>
      <c r="L616" s="243">
        <v>0</v>
      </c>
      <c r="M616" s="172">
        <f t="shared" si="351"/>
        <v>4093.1</v>
      </c>
      <c r="N616" s="161">
        <v>3371.1</v>
      </c>
      <c r="O616" s="161">
        <v>0</v>
      </c>
      <c r="P616" s="161">
        <v>0</v>
      </c>
      <c r="Q616" s="161">
        <v>0</v>
      </c>
      <c r="R616" s="161">
        <v>0</v>
      </c>
      <c r="S616" s="161">
        <v>250</v>
      </c>
      <c r="T616" s="161">
        <v>472</v>
      </c>
      <c r="U616" s="243">
        <v>0</v>
      </c>
      <c r="V616" s="172">
        <f t="shared" si="352"/>
        <v>4093.1</v>
      </c>
      <c r="W616" s="161">
        <v>3371.1</v>
      </c>
      <c r="X616" s="161">
        <v>0</v>
      </c>
      <c r="Y616" s="161">
        <v>0</v>
      </c>
      <c r="Z616" s="161">
        <v>0</v>
      </c>
      <c r="AA616" s="161">
        <v>0</v>
      </c>
      <c r="AB616" s="161">
        <v>250</v>
      </c>
      <c r="AC616" s="161">
        <v>472</v>
      </c>
      <c r="AD616" s="243">
        <v>0</v>
      </c>
      <c r="AE616" s="156">
        <f t="shared" si="342"/>
        <v>0</v>
      </c>
      <c r="AF616" s="161">
        <f t="shared" si="342"/>
        <v>0</v>
      </c>
      <c r="AG616" s="161">
        <f t="shared" si="342"/>
        <v>0</v>
      </c>
      <c r="AH616" s="161">
        <f t="shared" si="342"/>
        <v>0</v>
      </c>
      <c r="AI616" s="161">
        <f t="shared" si="342"/>
        <v>0</v>
      </c>
      <c r="AJ616" s="161">
        <f t="shared" si="342"/>
        <v>0</v>
      </c>
      <c r="AK616" s="161">
        <f t="shared" si="342"/>
        <v>0</v>
      </c>
      <c r="AL616" s="161">
        <f t="shared" si="342"/>
        <v>0</v>
      </c>
      <c r="AM616" s="162">
        <f t="shared" si="342"/>
        <v>0</v>
      </c>
      <c r="AN616" s="156">
        <f t="shared" si="343"/>
        <v>100</v>
      </c>
      <c r="AO616" s="161">
        <f t="shared" si="343"/>
        <v>100</v>
      </c>
      <c r="AP616" s="161">
        <f t="shared" si="343"/>
        <v>0</v>
      </c>
      <c r="AQ616" s="161">
        <f t="shared" si="343"/>
        <v>0</v>
      </c>
      <c r="AR616" s="161">
        <f t="shared" si="343"/>
        <v>0</v>
      </c>
      <c r="AS616" s="161">
        <f t="shared" si="343"/>
        <v>0</v>
      </c>
      <c r="AT616" s="161">
        <f t="shared" si="343"/>
        <v>100</v>
      </c>
      <c r="AU616" s="161">
        <f t="shared" si="343"/>
        <v>100</v>
      </c>
      <c r="AV616" s="162">
        <f t="shared" si="343"/>
        <v>0</v>
      </c>
      <c r="AW616" s="165"/>
      <c r="AX616" s="245"/>
      <c r="AY616" s="246"/>
    </row>
    <row r="617" spans="1:51" ht="12.75" customHeight="1" x14ac:dyDescent="0.25">
      <c r="A617" s="171">
        <v>1552</v>
      </c>
      <c r="B617" s="241">
        <v>609</v>
      </c>
      <c r="C617" s="242" t="s">
        <v>1775</v>
      </c>
      <c r="D617" s="156">
        <f t="shared" si="350"/>
        <v>2193.6</v>
      </c>
      <c r="E617" s="161">
        <v>1920.5</v>
      </c>
      <c r="F617" s="161">
        <v>0</v>
      </c>
      <c r="G617" s="161">
        <v>0</v>
      </c>
      <c r="H617" s="161">
        <v>0</v>
      </c>
      <c r="I617" s="161">
        <v>0</v>
      </c>
      <c r="J617" s="161">
        <v>75</v>
      </c>
      <c r="K617" s="161">
        <v>198.1</v>
      </c>
      <c r="L617" s="243">
        <v>0</v>
      </c>
      <c r="M617" s="172">
        <f t="shared" si="351"/>
        <v>2193.6</v>
      </c>
      <c r="N617" s="161">
        <v>1920.5</v>
      </c>
      <c r="O617" s="161">
        <v>0</v>
      </c>
      <c r="P617" s="161">
        <v>0</v>
      </c>
      <c r="Q617" s="161">
        <v>0</v>
      </c>
      <c r="R617" s="161">
        <v>0</v>
      </c>
      <c r="S617" s="161">
        <v>75</v>
      </c>
      <c r="T617" s="161">
        <v>198.1</v>
      </c>
      <c r="U617" s="243">
        <v>0</v>
      </c>
      <c r="V617" s="172">
        <f t="shared" si="352"/>
        <v>2193.6</v>
      </c>
      <c r="W617" s="161">
        <v>1920.5</v>
      </c>
      <c r="X617" s="161">
        <v>0</v>
      </c>
      <c r="Y617" s="161">
        <v>0</v>
      </c>
      <c r="Z617" s="161">
        <v>0</v>
      </c>
      <c r="AA617" s="161">
        <v>0</v>
      </c>
      <c r="AB617" s="161">
        <v>75</v>
      </c>
      <c r="AC617" s="161">
        <v>198.1</v>
      </c>
      <c r="AD617" s="243">
        <v>0</v>
      </c>
      <c r="AE617" s="156">
        <f t="shared" si="342"/>
        <v>0</v>
      </c>
      <c r="AF617" s="161">
        <f t="shared" si="342"/>
        <v>0</v>
      </c>
      <c r="AG617" s="161">
        <f t="shared" si="342"/>
        <v>0</v>
      </c>
      <c r="AH617" s="161">
        <f t="shared" si="342"/>
        <v>0</v>
      </c>
      <c r="AI617" s="161">
        <f t="shared" si="342"/>
        <v>0</v>
      </c>
      <c r="AJ617" s="161">
        <f t="shared" si="342"/>
        <v>0</v>
      </c>
      <c r="AK617" s="161">
        <f t="shared" si="342"/>
        <v>0</v>
      </c>
      <c r="AL617" s="161">
        <f t="shared" si="342"/>
        <v>0</v>
      </c>
      <c r="AM617" s="162">
        <f t="shared" si="342"/>
        <v>0</v>
      </c>
      <c r="AN617" s="156">
        <f t="shared" si="343"/>
        <v>100</v>
      </c>
      <c r="AO617" s="161">
        <f t="shared" si="343"/>
        <v>100</v>
      </c>
      <c r="AP617" s="161">
        <f t="shared" si="343"/>
        <v>0</v>
      </c>
      <c r="AQ617" s="161">
        <f t="shared" si="343"/>
        <v>0</v>
      </c>
      <c r="AR617" s="161">
        <f t="shared" si="343"/>
        <v>0</v>
      </c>
      <c r="AS617" s="161">
        <f t="shared" si="343"/>
        <v>0</v>
      </c>
      <c r="AT617" s="161">
        <f t="shared" si="343"/>
        <v>100</v>
      </c>
      <c r="AU617" s="161">
        <f t="shared" si="343"/>
        <v>100</v>
      </c>
      <c r="AV617" s="162">
        <f t="shared" si="343"/>
        <v>0</v>
      </c>
      <c r="AW617" s="165"/>
      <c r="AX617" s="245"/>
      <c r="AY617" s="246"/>
    </row>
    <row r="618" spans="1:51" ht="12.75" customHeight="1" x14ac:dyDescent="0.25">
      <c r="A618" s="171">
        <v>1553</v>
      </c>
      <c r="B618" s="241">
        <v>610</v>
      </c>
      <c r="C618" s="242" t="s">
        <v>1776</v>
      </c>
      <c r="D618" s="156">
        <f t="shared" si="350"/>
        <v>1518.3000000000002</v>
      </c>
      <c r="E618" s="161">
        <v>1379.4</v>
      </c>
      <c r="F618" s="161">
        <v>0</v>
      </c>
      <c r="G618" s="161">
        <v>0</v>
      </c>
      <c r="H618" s="161">
        <v>0</v>
      </c>
      <c r="I618" s="161">
        <v>0</v>
      </c>
      <c r="J618" s="161">
        <v>0</v>
      </c>
      <c r="K618" s="161">
        <v>138.9</v>
      </c>
      <c r="L618" s="243">
        <v>0</v>
      </c>
      <c r="M618" s="172">
        <f t="shared" si="351"/>
        <v>1518.3000000000002</v>
      </c>
      <c r="N618" s="161">
        <v>1379.4</v>
      </c>
      <c r="O618" s="161">
        <v>0</v>
      </c>
      <c r="P618" s="161">
        <v>0</v>
      </c>
      <c r="Q618" s="161">
        <v>0</v>
      </c>
      <c r="R618" s="161">
        <v>0</v>
      </c>
      <c r="S618" s="161">
        <v>0</v>
      </c>
      <c r="T618" s="161">
        <v>138.9</v>
      </c>
      <c r="U618" s="243">
        <v>0</v>
      </c>
      <c r="V618" s="172">
        <f t="shared" si="352"/>
        <v>1480.8967</v>
      </c>
      <c r="W618" s="161">
        <v>1347.5359000000001</v>
      </c>
      <c r="X618" s="161">
        <v>0</v>
      </c>
      <c r="Y618" s="161">
        <v>0</v>
      </c>
      <c r="Z618" s="161">
        <v>0</v>
      </c>
      <c r="AA618" s="161">
        <v>0</v>
      </c>
      <c r="AB618" s="161">
        <v>0</v>
      </c>
      <c r="AC618" s="161">
        <v>133.36080000000001</v>
      </c>
      <c r="AD618" s="243">
        <v>0</v>
      </c>
      <c r="AE618" s="156">
        <f t="shared" si="342"/>
        <v>-37.403300000000172</v>
      </c>
      <c r="AF618" s="161">
        <f t="shared" si="342"/>
        <v>-31.864100000000008</v>
      </c>
      <c r="AG618" s="161">
        <f t="shared" si="342"/>
        <v>0</v>
      </c>
      <c r="AH618" s="161">
        <f t="shared" si="342"/>
        <v>0</v>
      </c>
      <c r="AI618" s="161">
        <f t="shared" si="342"/>
        <v>0</v>
      </c>
      <c r="AJ618" s="161">
        <f t="shared" si="342"/>
        <v>0</v>
      </c>
      <c r="AK618" s="161">
        <f t="shared" si="342"/>
        <v>0</v>
      </c>
      <c r="AL618" s="161">
        <f t="shared" si="342"/>
        <v>-5.5391999999999939</v>
      </c>
      <c r="AM618" s="162">
        <f t="shared" si="342"/>
        <v>0</v>
      </c>
      <c r="AN618" s="156">
        <f t="shared" si="343"/>
        <v>97.536501350194285</v>
      </c>
      <c r="AO618" s="161">
        <f t="shared" si="343"/>
        <v>97.690002899811518</v>
      </c>
      <c r="AP618" s="161">
        <f t="shared" si="343"/>
        <v>0</v>
      </c>
      <c r="AQ618" s="161">
        <f t="shared" si="343"/>
        <v>0</v>
      </c>
      <c r="AR618" s="161">
        <f t="shared" si="343"/>
        <v>0</v>
      </c>
      <c r="AS618" s="161">
        <f t="shared" si="343"/>
        <v>0</v>
      </c>
      <c r="AT618" s="161">
        <f t="shared" si="343"/>
        <v>0</v>
      </c>
      <c r="AU618" s="161">
        <f t="shared" si="343"/>
        <v>96.012095032397411</v>
      </c>
      <c r="AV618" s="162">
        <f t="shared" si="343"/>
        <v>0</v>
      </c>
      <c r="AW618" s="165"/>
      <c r="AX618" s="245"/>
      <c r="AY618" s="246"/>
    </row>
    <row r="619" spans="1:51" ht="12.75" customHeight="1" x14ac:dyDescent="0.25">
      <c r="A619" s="171">
        <v>1554</v>
      </c>
      <c r="B619" s="241">
        <v>611</v>
      </c>
      <c r="C619" s="242" t="s">
        <v>1777</v>
      </c>
      <c r="D619" s="156">
        <f t="shared" si="350"/>
        <v>835.2</v>
      </c>
      <c r="E619" s="161">
        <v>720.1</v>
      </c>
      <c r="F619" s="161">
        <v>0</v>
      </c>
      <c r="G619" s="161">
        <v>0</v>
      </c>
      <c r="H619" s="161">
        <v>0</v>
      </c>
      <c r="I619" s="161">
        <v>0</v>
      </c>
      <c r="J619" s="161">
        <v>0</v>
      </c>
      <c r="K619" s="161">
        <v>115.1</v>
      </c>
      <c r="L619" s="243">
        <v>0</v>
      </c>
      <c r="M619" s="172">
        <f t="shared" si="351"/>
        <v>835.2</v>
      </c>
      <c r="N619" s="161">
        <v>720.1</v>
      </c>
      <c r="O619" s="161">
        <v>0</v>
      </c>
      <c r="P619" s="161">
        <v>0</v>
      </c>
      <c r="Q619" s="161">
        <v>0</v>
      </c>
      <c r="R619" s="161">
        <v>0</v>
      </c>
      <c r="S619" s="161">
        <v>0</v>
      </c>
      <c r="T619" s="161">
        <v>115.1</v>
      </c>
      <c r="U619" s="243">
        <v>0</v>
      </c>
      <c r="V619" s="172">
        <f t="shared" si="352"/>
        <v>834.30399999999997</v>
      </c>
      <c r="W619" s="161">
        <v>720.1</v>
      </c>
      <c r="X619" s="161">
        <v>0</v>
      </c>
      <c r="Y619" s="161">
        <v>0</v>
      </c>
      <c r="Z619" s="161">
        <v>0</v>
      </c>
      <c r="AA619" s="161">
        <v>0</v>
      </c>
      <c r="AB619" s="161">
        <v>0</v>
      </c>
      <c r="AC619" s="161">
        <v>114.20399999999999</v>
      </c>
      <c r="AD619" s="243">
        <v>0</v>
      </c>
      <c r="AE619" s="156">
        <f t="shared" si="342"/>
        <v>-0.89600000000007185</v>
      </c>
      <c r="AF619" s="161">
        <f t="shared" si="342"/>
        <v>0</v>
      </c>
      <c r="AG619" s="161">
        <f t="shared" si="342"/>
        <v>0</v>
      </c>
      <c r="AH619" s="161">
        <f t="shared" si="342"/>
        <v>0</v>
      </c>
      <c r="AI619" s="161">
        <f t="shared" si="342"/>
        <v>0</v>
      </c>
      <c r="AJ619" s="161">
        <f t="shared" si="342"/>
        <v>0</v>
      </c>
      <c r="AK619" s="161">
        <f t="shared" si="342"/>
        <v>0</v>
      </c>
      <c r="AL619" s="161">
        <f t="shared" si="342"/>
        <v>-0.8960000000000008</v>
      </c>
      <c r="AM619" s="162">
        <f t="shared" si="342"/>
        <v>0</v>
      </c>
      <c r="AN619" s="156">
        <f t="shared" si="343"/>
        <v>99.892720306513411</v>
      </c>
      <c r="AO619" s="161">
        <f t="shared" si="343"/>
        <v>100</v>
      </c>
      <c r="AP619" s="161">
        <f t="shared" si="343"/>
        <v>0</v>
      </c>
      <c r="AQ619" s="161">
        <f t="shared" si="343"/>
        <v>0</v>
      </c>
      <c r="AR619" s="161">
        <f t="shared" si="343"/>
        <v>0</v>
      </c>
      <c r="AS619" s="161">
        <f t="shared" si="343"/>
        <v>0</v>
      </c>
      <c r="AT619" s="161">
        <f t="shared" si="343"/>
        <v>0</v>
      </c>
      <c r="AU619" s="161">
        <f t="shared" si="343"/>
        <v>99.221546481320587</v>
      </c>
      <c r="AV619" s="162">
        <f t="shared" si="343"/>
        <v>0</v>
      </c>
      <c r="AW619" s="165"/>
      <c r="AX619" s="245"/>
      <c r="AY619" s="246"/>
    </row>
    <row r="620" spans="1:51" ht="12.75" customHeight="1" x14ac:dyDescent="0.25">
      <c r="A620" s="171">
        <v>1555</v>
      </c>
      <c r="B620" s="241">
        <v>612</v>
      </c>
      <c r="C620" s="242" t="s">
        <v>1778</v>
      </c>
      <c r="D620" s="156">
        <f t="shared" si="350"/>
        <v>1391.5</v>
      </c>
      <c r="E620" s="161">
        <v>1024.2</v>
      </c>
      <c r="F620" s="161">
        <v>0</v>
      </c>
      <c r="G620" s="161">
        <v>0</v>
      </c>
      <c r="H620" s="161">
        <v>0</v>
      </c>
      <c r="I620" s="161">
        <v>0</v>
      </c>
      <c r="J620" s="161">
        <v>250</v>
      </c>
      <c r="K620" s="161">
        <v>117.3</v>
      </c>
      <c r="L620" s="243">
        <v>0</v>
      </c>
      <c r="M620" s="172">
        <f t="shared" si="351"/>
        <v>1391.5</v>
      </c>
      <c r="N620" s="161">
        <v>1024.2</v>
      </c>
      <c r="O620" s="161">
        <v>0</v>
      </c>
      <c r="P620" s="161">
        <v>0</v>
      </c>
      <c r="Q620" s="161">
        <v>0</v>
      </c>
      <c r="R620" s="161">
        <v>0</v>
      </c>
      <c r="S620" s="161">
        <v>250</v>
      </c>
      <c r="T620" s="161">
        <v>117.3</v>
      </c>
      <c r="U620" s="243">
        <v>0</v>
      </c>
      <c r="V620" s="172">
        <f t="shared" si="352"/>
        <v>1153.5395999999998</v>
      </c>
      <c r="W620" s="161">
        <v>786.24159999999995</v>
      </c>
      <c r="X620" s="161">
        <v>0</v>
      </c>
      <c r="Y620" s="161">
        <v>0</v>
      </c>
      <c r="Z620" s="161">
        <v>0</v>
      </c>
      <c r="AA620" s="161">
        <v>0</v>
      </c>
      <c r="AB620" s="161">
        <v>249.99799999999999</v>
      </c>
      <c r="AC620" s="161">
        <v>117.3</v>
      </c>
      <c r="AD620" s="243">
        <v>0</v>
      </c>
      <c r="AE620" s="156">
        <f t="shared" si="342"/>
        <v>-237.96040000000016</v>
      </c>
      <c r="AF620" s="161">
        <f t="shared" si="342"/>
        <v>-237.9584000000001</v>
      </c>
      <c r="AG620" s="161">
        <f t="shared" si="342"/>
        <v>0</v>
      </c>
      <c r="AH620" s="161">
        <f t="shared" si="342"/>
        <v>0</v>
      </c>
      <c r="AI620" s="161">
        <f t="shared" si="342"/>
        <v>0</v>
      </c>
      <c r="AJ620" s="161">
        <f t="shared" si="342"/>
        <v>0</v>
      </c>
      <c r="AK620" s="161">
        <f t="shared" si="342"/>
        <v>-2.0000000000095497E-3</v>
      </c>
      <c r="AL620" s="161">
        <f t="shared" si="342"/>
        <v>0</v>
      </c>
      <c r="AM620" s="162">
        <f t="shared" si="342"/>
        <v>0</v>
      </c>
      <c r="AN620" s="156">
        <f t="shared" si="343"/>
        <v>82.899001077973395</v>
      </c>
      <c r="AO620" s="161">
        <f t="shared" si="343"/>
        <v>76.766412809998045</v>
      </c>
      <c r="AP620" s="161">
        <f t="shared" si="343"/>
        <v>0</v>
      </c>
      <c r="AQ620" s="161">
        <f t="shared" si="343"/>
        <v>0</v>
      </c>
      <c r="AR620" s="161">
        <f t="shared" si="343"/>
        <v>0</v>
      </c>
      <c r="AS620" s="161">
        <f t="shared" si="343"/>
        <v>0</v>
      </c>
      <c r="AT620" s="161">
        <f t="shared" si="343"/>
        <v>99.999200000000002</v>
      </c>
      <c r="AU620" s="161">
        <f t="shared" si="343"/>
        <v>100</v>
      </c>
      <c r="AV620" s="162">
        <f t="shared" si="343"/>
        <v>0</v>
      </c>
      <c r="AW620" s="165"/>
      <c r="AX620" s="245"/>
      <c r="AY620" s="246"/>
    </row>
    <row r="621" spans="1:51" ht="12.75" customHeight="1" x14ac:dyDescent="0.25">
      <c r="A621" s="171">
        <v>1556</v>
      </c>
      <c r="B621" s="241">
        <v>613</v>
      </c>
      <c r="C621" s="242" t="s">
        <v>1779</v>
      </c>
      <c r="D621" s="156">
        <f t="shared" si="350"/>
        <v>1752.1000000000001</v>
      </c>
      <c r="E621" s="161">
        <v>1498.4</v>
      </c>
      <c r="F621" s="161">
        <v>0</v>
      </c>
      <c r="G621" s="161">
        <v>0</v>
      </c>
      <c r="H621" s="161">
        <v>0</v>
      </c>
      <c r="I621" s="161">
        <v>0</v>
      </c>
      <c r="J621" s="161">
        <v>64</v>
      </c>
      <c r="K621" s="161">
        <v>189.7</v>
      </c>
      <c r="L621" s="243">
        <v>0</v>
      </c>
      <c r="M621" s="172">
        <f t="shared" si="351"/>
        <v>1752.1000000000001</v>
      </c>
      <c r="N621" s="161">
        <v>1498.4</v>
      </c>
      <c r="O621" s="161">
        <v>0</v>
      </c>
      <c r="P621" s="161">
        <v>0</v>
      </c>
      <c r="Q621" s="161">
        <v>0</v>
      </c>
      <c r="R621" s="161">
        <v>0</v>
      </c>
      <c r="S621" s="161">
        <v>64</v>
      </c>
      <c r="T621" s="161">
        <v>189.7</v>
      </c>
      <c r="U621" s="243">
        <v>0</v>
      </c>
      <c r="V621" s="172">
        <f t="shared" si="352"/>
        <v>1460.0971</v>
      </c>
      <c r="W621" s="161">
        <v>1278.3385000000001</v>
      </c>
      <c r="X621" s="161">
        <v>0</v>
      </c>
      <c r="Y621" s="161">
        <v>0</v>
      </c>
      <c r="Z621" s="161">
        <v>0</v>
      </c>
      <c r="AA621" s="161">
        <v>0</v>
      </c>
      <c r="AB621" s="161">
        <v>0</v>
      </c>
      <c r="AC621" s="161">
        <v>181.7586</v>
      </c>
      <c r="AD621" s="243">
        <v>0</v>
      </c>
      <c r="AE621" s="156">
        <f t="shared" si="342"/>
        <v>-292.00290000000018</v>
      </c>
      <c r="AF621" s="161">
        <f t="shared" si="342"/>
        <v>-220.06150000000002</v>
      </c>
      <c r="AG621" s="161">
        <f t="shared" si="342"/>
        <v>0</v>
      </c>
      <c r="AH621" s="161">
        <f t="shared" si="342"/>
        <v>0</v>
      </c>
      <c r="AI621" s="161">
        <f t="shared" si="342"/>
        <v>0</v>
      </c>
      <c r="AJ621" s="161">
        <f t="shared" si="342"/>
        <v>0</v>
      </c>
      <c r="AK621" s="161">
        <f t="shared" si="342"/>
        <v>-64</v>
      </c>
      <c r="AL621" s="161">
        <f t="shared" si="342"/>
        <v>-7.9413999999999874</v>
      </c>
      <c r="AM621" s="162">
        <f t="shared" si="342"/>
        <v>0</v>
      </c>
      <c r="AN621" s="156">
        <f t="shared" si="343"/>
        <v>83.334119057131431</v>
      </c>
      <c r="AO621" s="161">
        <f t="shared" si="343"/>
        <v>85.313567805659375</v>
      </c>
      <c r="AP621" s="161">
        <f t="shared" si="343"/>
        <v>0</v>
      </c>
      <c r="AQ621" s="161">
        <f t="shared" si="343"/>
        <v>0</v>
      </c>
      <c r="AR621" s="161">
        <f t="shared" si="343"/>
        <v>0</v>
      </c>
      <c r="AS621" s="161">
        <f t="shared" si="343"/>
        <v>0</v>
      </c>
      <c r="AT621" s="161">
        <f t="shared" si="343"/>
        <v>0</v>
      </c>
      <c r="AU621" s="161">
        <f t="shared" si="343"/>
        <v>95.813705851344238</v>
      </c>
      <c r="AV621" s="162">
        <f t="shared" si="343"/>
        <v>0</v>
      </c>
      <c r="AW621" s="165"/>
      <c r="AX621" s="245"/>
      <c r="AY621" s="246"/>
    </row>
    <row r="622" spans="1:51" ht="12.75" customHeight="1" x14ac:dyDescent="0.25">
      <c r="A622" s="171">
        <v>1557</v>
      </c>
      <c r="B622" s="241">
        <v>614</v>
      </c>
      <c r="C622" s="242" t="s">
        <v>1780</v>
      </c>
      <c r="D622" s="156">
        <f t="shared" si="350"/>
        <v>1603</v>
      </c>
      <c r="E622" s="161">
        <v>1358.3</v>
      </c>
      <c r="F622" s="161">
        <v>0</v>
      </c>
      <c r="G622" s="161">
        <v>0</v>
      </c>
      <c r="H622" s="161">
        <v>0</v>
      </c>
      <c r="I622" s="161">
        <v>0</v>
      </c>
      <c r="J622" s="161">
        <v>63.5</v>
      </c>
      <c r="K622" s="161">
        <v>181.2</v>
      </c>
      <c r="L622" s="243">
        <v>0</v>
      </c>
      <c r="M622" s="172">
        <f t="shared" si="351"/>
        <v>1603</v>
      </c>
      <c r="N622" s="161">
        <v>1358.3</v>
      </c>
      <c r="O622" s="161">
        <v>0</v>
      </c>
      <c r="P622" s="161">
        <v>0</v>
      </c>
      <c r="Q622" s="161">
        <v>0</v>
      </c>
      <c r="R622" s="161">
        <v>0</v>
      </c>
      <c r="S622" s="161">
        <v>63.5</v>
      </c>
      <c r="T622" s="161">
        <v>181.2</v>
      </c>
      <c r="U622" s="243">
        <v>0</v>
      </c>
      <c r="V622" s="172">
        <f t="shared" si="352"/>
        <v>1512.0069000000001</v>
      </c>
      <c r="W622" s="161">
        <v>1333.3558</v>
      </c>
      <c r="X622" s="161">
        <v>0</v>
      </c>
      <c r="Y622" s="161">
        <v>0</v>
      </c>
      <c r="Z622" s="161">
        <v>0</v>
      </c>
      <c r="AA622" s="161">
        <v>0</v>
      </c>
      <c r="AB622" s="161">
        <v>0</v>
      </c>
      <c r="AC622" s="161">
        <v>178.65110000000001</v>
      </c>
      <c r="AD622" s="243">
        <v>0</v>
      </c>
      <c r="AE622" s="156">
        <f t="shared" si="342"/>
        <v>-90.993099999999913</v>
      </c>
      <c r="AF622" s="161">
        <f t="shared" si="342"/>
        <v>-24.94419999999991</v>
      </c>
      <c r="AG622" s="161">
        <f t="shared" si="342"/>
        <v>0</v>
      </c>
      <c r="AH622" s="161">
        <f t="shared" si="342"/>
        <v>0</v>
      </c>
      <c r="AI622" s="161">
        <f t="shared" si="342"/>
        <v>0</v>
      </c>
      <c r="AJ622" s="161">
        <f t="shared" si="342"/>
        <v>0</v>
      </c>
      <c r="AK622" s="161">
        <f t="shared" si="342"/>
        <v>-63.5</v>
      </c>
      <c r="AL622" s="161">
        <f t="shared" si="342"/>
        <v>-2.5488999999999749</v>
      </c>
      <c r="AM622" s="162">
        <f t="shared" si="342"/>
        <v>0</v>
      </c>
      <c r="AN622" s="156">
        <f t="shared" si="343"/>
        <v>94.323574547723027</v>
      </c>
      <c r="AO622" s="161">
        <f t="shared" si="343"/>
        <v>98.163572112199077</v>
      </c>
      <c r="AP622" s="161">
        <f t="shared" si="343"/>
        <v>0</v>
      </c>
      <c r="AQ622" s="161">
        <f t="shared" si="343"/>
        <v>0</v>
      </c>
      <c r="AR622" s="161">
        <f t="shared" si="343"/>
        <v>0</v>
      </c>
      <c r="AS622" s="161">
        <f t="shared" si="343"/>
        <v>0</v>
      </c>
      <c r="AT622" s="161">
        <f t="shared" si="343"/>
        <v>0</v>
      </c>
      <c r="AU622" s="161">
        <f t="shared" si="343"/>
        <v>98.593322295805748</v>
      </c>
      <c r="AV622" s="162">
        <f t="shared" si="343"/>
        <v>0</v>
      </c>
      <c r="AW622" s="165"/>
      <c r="AX622" s="245"/>
      <c r="AY622" s="246"/>
    </row>
    <row r="623" spans="1:51" ht="12.75" customHeight="1" x14ac:dyDescent="0.25">
      <c r="A623" s="171">
        <v>1558</v>
      </c>
      <c r="B623" s="241">
        <v>615</v>
      </c>
      <c r="C623" s="242" t="s">
        <v>1781</v>
      </c>
      <c r="D623" s="156">
        <f t="shared" si="350"/>
        <v>3744.5</v>
      </c>
      <c r="E623" s="161">
        <v>3347.8</v>
      </c>
      <c r="F623" s="161">
        <v>0</v>
      </c>
      <c r="G623" s="161">
        <v>0</v>
      </c>
      <c r="H623" s="161">
        <v>0</v>
      </c>
      <c r="I623" s="161">
        <v>0</v>
      </c>
      <c r="J623" s="161">
        <v>0</v>
      </c>
      <c r="K623" s="161">
        <v>396.7</v>
      </c>
      <c r="L623" s="243">
        <v>0</v>
      </c>
      <c r="M623" s="172">
        <f t="shared" si="351"/>
        <v>3744.5</v>
      </c>
      <c r="N623" s="161">
        <v>3347.8</v>
      </c>
      <c r="O623" s="161">
        <v>0</v>
      </c>
      <c r="P623" s="161">
        <v>0</v>
      </c>
      <c r="Q623" s="161">
        <v>0</v>
      </c>
      <c r="R623" s="161">
        <v>0</v>
      </c>
      <c r="S623" s="161">
        <v>0</v>
      </c>
      <c r="T623" s="161">
        <v>396.7</v>
      </c>
      <c r="U623" s="243">
        <v>0</v>
      </c>
      <c r="V623" s="172">
        <f t="shared" si="352"/>
        <v>3657.3858</v>
      </c>
      <c r="W623" s="161">
        <v>3260.7923999999998</v>
      </c>
      <c r="X623" s="161">
        <v>0</v>
      </c>
      <c r="Y623" s="161">
        <v>0</v>
      </c>
      <c r="Z623" s="161">
        <v>0</v>
      </c>
      <c r="AA623" s="161">
        <v>0</v>
      </c>
      <c r="AB623" s="161">
        <v>0</v>
      </c>
      <c r="AC623" s="161">
        <v>396.59339999999997</v>
      </c>
      <c r="AD623" s="243">
        <v>0</v>
      </c>
      <c r="AE623" s="156">
        <f t="shared" si="342"/>
        <v>-87.114199999999983</v>
      </c>
      <c r="AF623" s="161">
        <f t="shared" si="342"/>
        <v>-87.007600000000366</v>
      </c>
      <c r="AG623" s="161">
        <f t="shared" si="342"/>
        <v>0</v>
      </c>
      <c r="AH623" s="161">
        <f t="shared" si="342"/>
        <v>0</v>
      </c>
      <c r="AI623" s="161">
        <f t="shared" si="342"/>
        <v>0</v>
      </c>
      <c r="AJ623" s="161">
        <f t="shared" si="342"/>
        <v>0</v>
      </c>
      <c r="AK623" s="161">
        <f t="shared" si="342"/>
        <v>0</v>
      </c>
      <c r="AL623" s="161">
        <f t="shared" si="342"/>
        <v>-0.10660000000001446</v>
      </c>
      <c r="AM623" s="162">
        <f t="shared" si="342"/>
        <v>0</v>
      </c>
      <c r="AN623" s="156">
        <f t="shared" si="343"/>
        <v>97.673542529042606</v>
      </c>
      <c r="AO623" s="161">
        <f t="shared" si="343"/>
        <v>97.401051436764433</v>
      </c>
      <c r="AP623" s="161">
        <f t="shared" si="343"/>
        <v>0</v>
      </c>
      <c r="AQ623" s="161">
        <f t="shared" si="343"/>
        <v>0</v>
      </c>
      <c r="AR623" s="161">
        <f t="shared" si="343"/>
        <v>0</v>
      </c>
      <c r="AS623" s="161">
        <f t="shared" si="343"/>
        <v>0</v>
      </c>
      <c r="AT623" s="161">
        <f t="shared" si="343"/>
        <v>0</v>
      </c>
      <c r="AU623" s="161">
        <f t="shared" si="343"/>
        <v>99.973128308545498</v>
      </c>
      <c r="AV623" s="162">
        <f t="shared" si="343"/>
        <v>0</v>
      </c>
      <c r="AW623" s="165"/>
      <c r="AX623" s="245"/>
      <c r="AY623" s="246"/>
    </row>
    <row r="624" spans="1:51" ht="12.75" customHeight="1" x14ac:dyDescent="0.25">
      <c r="A624" s="171">
        <v>1559</v>
      </c>
      <c r="B624" s="241">
        <v>616</v>
      </c>
      <c r="C624" s="242" t="s">
        <v>1782</v>
      </c>
      <c r="D624" s="156">
        <f t="shared" si="350"/>
        <v>983.3</v>
      </c>
      <c r="E624" s="161">
        <v>802.9</v>
      </c>
      <c r="F624" s="161">
        <v>0</v>
      </c>
      <c r="G624" s="161">
        <v>0</v>
      </c>
      <c r="H624" s="161">
        <v>0</v>
      </c>
      <c r="I624" s="161">
        <v>0</v>
      </c>
      <c r="J624" s="161">
        <v>59.3</v>
      </c>
      <c r="K624" s="161">
        <v>121.1</v>
      </c>
      <c r="L624" s="243">
        <v>0</v>
      </c>
      <c r="M624" s="172">
        <f t="shared" si="351"/>
        <v>983.3</v>
      </c>
      <c r="N624" s="161">
        <v>802.9</v>
      </c>
      <c r="O624" s="161">
        <v>0</v>
      </c>
      <c r="P624" s="161">
        <v>0</v>
      </c>
      <c r="Q624" s="161">
        <v>0</v>
      </c>
      <c r="R624" s="161">
        <v>0</v>
      </c>
      <c r="S624" s="161">
        <v>59.3</v>
      </c>
      <c r="T624" s="161">
        <v>121.1</v>
      </c>
      <c r="U624" s="243">
        <v>0</v>
      </c>
      <c r="V624" s="172">
        <f t="shared" si="352"/>
        <v>739.13520000000005</v>
      </c>
      <c r="W624" s="161">
        <v>618.03520000000003</v>
      </c>
      <c r="X624" s="161">
        <v>0</v>
      </c>
      <c r="Y624" s="161">
        <v>0</v>
      </c>
      <c r="Z624" s="161">
        <v>0</v>
      </c>
      <c r="AA624" s="161">
        <v>0</v>
      </c>
      <c r="AB624" s="161">
        <v>0</v>
      </c>
      <c r="AC624" s="161">
        <v>121.1</v>
      </c>
      <c r="AD624" s="243">
        <v>0</v>
      </c>
      <c r="AE624" s="156">
        <f t="shared" si="342"/>
        <v>-244.1647999999999</v>
      </c>
      <c r="AF624" s="161">
        <f t="shared" si="342"/>
        <v>-184.86479999999995</v>
      </c>
      <c r="AG624" s="161">
        <f t="shared" si="342"/>
        <v>0</v>
      </c>
      <c r="AH624" s="161">
        <f t="shared" si="342"/>
        <v>0</v>
      </c>
      <c r="AI624" s="161">
        <f t="shared" si="342"/>
        <v>0</v>
      </c>
      <c r="AJ624" s="161">
        <f t="shared" si="342"/>
        <v>0</v>
      </c>
      <c r="AK624" s="161">
        <f t="shared" si="342"/>
        <v>-59.3</v>
      </c>
      <c r="AL624" s="161">
        <f t="shared" si="342"/>
        <v>0</v>
      </c>
      <c r="AM624" s="162">
        <f t="shared" si="342"/>
        <v>0</v>
      </c>
      <c r="AN624" s="156">
        <f t="shared" si="343"/>
        <v>75.16883962168211</v>
      </c>
      <c r="AO624" s="161">
        <f t="shared" si="343"/>
        <v>76.975364304396564</v>
      </c>
      <c r="AP624" s="161">
        <f t="shared" si="343"/>
        <v>0</v>
      </c>
      <c r="AQ624" s="161">
        <f t="shared" si="343"/>
        <v>0</v>
      </c>
      <c r="AR624" s="161">
        <f t="shared" si="343"/>
        <v>0</v>
      </c>
      <c r="AS624" s="161">
        <f t="shared" si="343"/>
        <v>0</v>
      </c>
      <c r="AT624" s="161">
        <f t="shared" si="343"/>
        <v>0</v>
      </c>
      <c r="AU624" s="161">
        <f t="shared" si="343"/>
        <v>100</v>
      </c>
      <c r="AV624" s="162">
        <f t="shared" si="343"/>
        <v>0</v>
      </c>
      <c r="AW624" s="165"/>
      <c r="AX624" s="245"/>
      <c r="AY624" s="246"/>
    </row>
    <row r="625" spans="1:51" ht="12.75" customHeight="1" x14ac:dyDescent="0.25">
      <c r="A625" s="171">
        <v>1561</v>
      </c>
      <c r="B625" s="241">
        <v>617</v>
      </c>
      <c r="C625" s="242" t="s">
        <v>1783</v>
      </c>
      <c r="D625" s="156">
        <f t="shared" si="350"/>
        <v>4315.2</v>
      </c>
      <c r="E625" s="161">
        <v>3346.7</v>
      </c>
      <c r="F625" s="161">
        <v>0</v>
      </c>
      <c r="G625" s="161">
        <v>0</v>
      </c>
      <c r="H625" s="161">
        <v>0</v>
      </c>
      <c r="I625" s="161">
        <v>0</v>
      </c>
      <c r="J625" s="161">
        <v>450</v>
      </c>
      <c r="K625" s="161">
        <v>518.5</v>
      </c>
      <c r="L625" s="243">
        <v>0</v>
      </c>
      <c r="M625" s="172">
        <f t="shared" si="351"/>
        <v>4315.2</v>
      </c>
      <c r="N625" s="161">
        <v>3346.7</v>
      </c>
      <c r="O625" s="161">
        <v>0</v>
      </c>
      <c r="P625" s="161">
        <v>0</v>
      </c>
      <c r="Q625" s="161">
        <v>0</v>
      </c>
      <c r="R625" s="161">
        <v>0</v>
      </c>
      <c r="S625" s="161">
        <v>450</v>
      </c>
      <c r="T625" s="161">
        <v>518.5</v>
      </c>
      <c r="U625" s="243">
        <v>0</v>
      </c>
      <c r="V625" s="172">
        <f t="shared" si="352"/>
        <v>4259.7966999999999</v>
      </c>
      <c r="W625" s="161">
        <v>3291.3469</v>
      </c>
      <c r="X625" s="161">
        <v>0</v>
      </c>
      <c r="Y625" s="161">
        <v>0</v>
      </c>
      <c r="Z625" s="161">
        <v>0</v>
      </c>
      <c r="AA625" s="161">
        <v>0</v>
      </c>
      <c r="AB625" s="161">
        <v>449.98180000000002</v>
      </c>
      <c r="AC625" s="161">
        <v>518.46799999999996</v>
      </c>
      <c r="AD625" s="243">
        <v>0</v>
      </c>
      <c r="AE625" s="156">
        <f t="shared" si="342"/>
        <v>-55.403299999999945</v>
      </c>
      <c r="AF625" s="161">
        <f t="shared" si="342"/>
        <v>-55.353099999999813</v>
      </c>
      <c r="AG625" s="161">
        <f t="shared" si="342"/>
        <v>0</v>
      </c>
      <c r="AH625" s="161">
        <f t="shared" si="342"/>
        <v>0</v>
      </c>
      <c r="AI625" s="161">
        <f t="shared" si="342"/>
        <v>0</v>
      </c>
      <c r="AJ625" s="161">
        <f t="shared" si="342"/>
        <v>0</v>
      </c>
      <c r="AK625" s="161">
        <f t="shared" si="342"/>
        <v>-1.81999999999789E-2</v>
      </c>
      <c r="AL625" s="161">
        <f t="shared" si="342"/>
        <v>-3.2000000000039108E-2</v>
      </c>
      <c r="AM625" s="162">
        <f t="shared" si="342"/>
        <v>0</v>
      </c>
      <c r="AN625" s="156">
        <f t="shared" si="343"/>
        <v>98.716089636633299</v>
      </c>
      <c r="AO625" s="161">
        <f t="shared" si="343"/>
        <v>98.346039382077876</v>
      </c>
      <c r="AP625" s="161">
        <f t="shared" si="343"/>
        <v>0</v>
      </c>
      <c r="AQ625" s="161">
        <f t="shared" si="343"/>
        <v>0</v>
      </c>
      <c r="AR625" s="161">
        <f t="shared" si="343"/>
        <v>0</v>
      </c>
      <c r="AS625" s="161">
        <f t="shared" si="343"/>
        <v>0</v>
      </c>
      <c r="AT625" s="161">
        <f t="shared" si="343"/>
        <v>99.995955555555554</v>
      </c>
      <c r="AU625" s="161">
        <f t="shared" si="343"/>
        <v>99.993828351012525</v>
      </c>
      <c r="AV625" s="162">
        <f t="shared" si="343"/>
        <v>0</v>
      </c>
      <c r="AW625" s="165"/>
      <c r="AX625" s="245"/>
      <c r="AY625" s="246"/>
    </row>
    <row r="626" spans="1:51" ht="12.75" customHeight="1" x14ac:dyDescent="0.25">
      <c r="A626" s="171">
        <v>1562</v>
      </c>
      <c r="B626" s="241">
        <v>618</v>
      </c>
      <c r="C626" s="242" t="s">
        <v>1771</v>
      </c>
      <c r="D626" s="156">
        <f t="shared" si="350"/>
        <v>11476.7</v>
      </c>
      <c r="E626" s="161">
        <v>8745.7000000000007</v>
      </c>
      <c r="F626" s="161">
        <v>0</v>
      </c>
      <c r="G626" s="161">
        <v>1567</v>
      </c>
      <c r="H626" s="161">
        <v>0</v>
      </c>
      <c r="I626" s="161">
        <v>0</v>
      </c>
      <c r="J626" s="161">
        <v>0</v>
      </c>
      <c r="K626" s="161">
        <v>1164</v>
      </c>
      <c r="L626" s="243">
        <v>0</v>
      </c>
      <c r="M626" s="172">
        <f t="shared" si="351"/>
        <v>11476.7</v>
      </c>
      <c r="N626" s="161">
        <v>8745.7000000000007</v>
      </c>
      <c r="O626" s="161">
        <v>0</v>
      </c>
      <c r="P626" s="161">
        <v>1567</v>
      </c>
      <c r="Q626" s="161">
        <v>0</v>
      </c>
      <c r="R626" s="161">
        <v>0</v>
      </c>
      <c r="S626" s="161">
        <v>0</v>
      </c>
      <c r="T626" s="161">
        <v>1164</v>
      </c>
      <c r="U626" s="243">
        <v>0</v>
      </c>
      <c r="V626" s="172">
        <f t="shared" si="352"/>
        <v>11380.8766</v>
      </c>
      <c r="W626" s="161">
        <v>8650.5190999999995</v>
      </c>
      <c r="X626" s="161">
        <v>0</v>
      </c>
      <c r="Y626" s="161">
        <v>1567</v>
      </c>
      <c r="Z626" s="161">
        <v>0</v>
      </c>
      <c r="AA626" s="161">
        <v>0</v>
      </c>
      <c r="AB626" s="161">
        <v>0</v>
      </c>
      <c r="AC626" s="161">
        <v>1163.3575000000001</v>
      </c>
      <c r="AD626" s="243">
        <v>0</v>
      </c>
      <c r="AE626" s="156">
        <f t="shared" si="342"/>
        <v>-95.823400000001129</v>
      </c>
      <c r="AF626" s="161">
        <f t="shared" si="342"/>
        <v>-95.180900000001202</v>
      </c>
      <c r="AG626" s="161">
        <f t="shared" si="342"/>
        <v>0</v>
      </c>
      <c r="AH626" s="161">
        <f t="shared" si="342"/>
        <v>0</v>
      </c>
      <c r="AI626" s="161">
        <f t="shared" si="342"/>
        <v>0</v>
      </c>
      <c r="AJ626" s="161">
        <f t="shared" si="342"/>
        <v>0</v>
      </c>
      <c r="AK626" s="161">
        <f t="shared" si="342"/>
        <v>0</v>
      </c>
      <c r="AL626" s="161">
        <f t="shared" si="342"/>
        <v>-0.64249999999992724</v>
      </c>
      <c r="AM626" s="162">
        <f t="shared" si="342"/>
        <v>0</v>
      </c>
      <c r="AN626" s="156">
        <f t="shared" si="343"/>
        <v>99.165061385241387</v>
      </c>
      <c r="AO626" s="161">
        <f t="shared" si="343"/>
        <v>98.911683455869721</v>
      </c>
      <c r="AP626" s="161">
        <f t="shared" si="343"/>
        <v>0</v>
      </c>
      <c r="AQ626" s="161">
        <f t="shared" si="343"/>
        <v>100</v>
      </c>
      <c r="AR626" s="161">
        <f t="shared" si="343"/>
        <v>0</v>
      </c>
      <c r="AS626" s="161">
        <f t="shared" si="343"/>
        <v>0</v>
      </c>
      <c r="AT626" s="161">
        <f t="shared" si="343"/>
        <v>0</v>
      </c>
      <c r="AU626" s="161">
        <f t="shared" si="343"/>
        <v>99.944802405498294</v>
      </c>
      <c r="AV626" s="162">
        <f t="shared" si="343"/>
        <v>0</v>
      </c>
      <c r="AW626" s="165"/>
      <c r="AX626" s="245"/>
      <c r="AY626" s="246"/>
    </row>
    <row r="627" spans="1:51" ht="12.75" customHeight="1" x14ac:dyDescent="0.25">
      <c r="A627" s="171">
        <v>1560</v>
      </c>
      <c r="B627" s="241">
        <v>619</v>
      </c>
      <c r="C627" s="242" t="s">
        <v>1784</v>
      </c>
      <c r="D627" s="156">
        <f t="shared" si="350"/>
        <v>1138.7</v>
      </c>
      <c r="E627" s="161">
        <v>998.3</v>
      </c>
      <c r="F627" s="161">
        <v>0</v>
      </c>
      <c r="G627" s="161">
        <v>0</v>
      </c>
      <c r="H627" s="161">
        <v>0</v>
      </c>
      <c r="I627" s="161">
        <v>0</v>
      </c>
      <c r="J627" s="161">
        <v>0</v>
      </c>
      <c r="K627" s="161">
        <v>140.4</v>
      </c>
      <c r="L627" s="243">
        <v>0</v>
      </c>
      <c r="M627" s="172">
        <f t="shared" si="351"/>
        <v>1138.7</v>
      </c>
      <c r="N627" s="161">
        <v>998.3</v>
      </c>
      <c r="O627" s="161">
        <v>0</v>
      </c>
      <c r="P627" s="161">
        <v>0</v>
      </c>
      <c r="Q627" s="161">
        <v>0</v>
      </c>
      <c r="R627" s="161">
        <v>0</v>
      </c>
      <c r="S627" s="161">
        <v>0</v>
      </c>
      <c r="T627" s="161">
        <v>140.4</v>
      </c>
      <c r="U627" s="243">
        <v>0</v>
      </c>
      <c r="V627" s="172">
        <f t="shared" si="352"/>
        <v>1055.8490999999999</v>
      </c>
      <c r="W627" s="161">
        <v>915.46960000000001</v>
      </c>
      <c r="X627" s="161">
        <v>0</v>
      </c>
      <c r="Y627" s="161">
        <v>0</v>
      </c>
      <c r="Z627" s="161">
        <v>0</v>
      </c>
      <c r="AA627" s="161">
        <v>0</v>
      </c>
      <c r="AB627" s="161">
        <v>0</v>
      </c>
      <c r="AC627" s="161">
        <v>140.37950000000001</v>
      </c>
      <c r="AD627" s="243">
        <v>0</v>
      </c>
      <c r="AE627" s="156">
        <f t="shared" si="342"/>
        <v>-82.850900000000138</v>
      </c>
      <c r="AF627" s="161">
        <f t="shared" si="342"/>
        <v>-82.830399999999941</v>
      </c>
      <c r="AG627" s="161">
        <f t="shared" si="342"/>
        <v>0</v>
      </c>
      <c r="AH627" s="161">
        <f t="shared" si="342"/>
        <v>0</v>
      </c>
      <c r="AI627" s="161">
        <f t="shared" si="342"/>
        <v>0</v>
      </c>
      <c r="AJ627" s="161">
        <f t="shared" si="342"/>
        <v>0</v>
      </c>
      <c r="AK627" s="161">
        <f t="shared" si="342"/>
        <v>0</v>
      </c>
      <c r="AL627" s="161">
        <f t="shared" si="342"/>
        <v>-2.0499999999998408E-2</v>
      </c>
      <c r="AM627" s="162">
        <f t="shared" si="342"/>
        <v>0</v>
      </c>
      <c r="AN627" s="156">
        <f t="shared" si="343"/>
        <v>92.724080091332212</v>
      </c>
      <c r="AO627" s="161">
        <f t="shared" si="343"/>
        <v>91.702854853250528</v>
      </c>
      <c r="AP627" s="161">
        <f t="shared" si="343"/>
        <v>0</v>
      </c>
      <c r="AQ627" s="161">
        <f t="shared" si="343"/>
        <v>0</v>
      </c>
      <c r="AR627" s="161">
        <f t="shared" si="343"/>
        <v>0</v>
      </c>
      <c r="AS627" s="161">
        <f t="shared" si="343"/>
        <v>0</v>
      </c>
      <c r="AT627" s="161">
        <f t="shared" si="343"/>
        <v>0</v>
      </c>
      <c r="AU627" s="161">
        <f t="shared" si="343"/>
        <v>99.98539886039886</v>
      </c>
      <c r="AV627" s="162">
        <f t="shared" si="343"/>
        <v>0</v>
      </c>
      <c r="AW627" s="165"/>
      <c r="AX627" s="245"/>
      <c r="AY627" s="246"/>
    </row>
    <row r="628" spans="1:51" ht="12.75" customHeight="1" x14ac:dyDescent="0.25">
      <c r="A628" s="171">
        <v>1563</v>
      </c>
      <c r="B628" s="241">
        <v>620</v>
      </c>
      <c r="C628" s="242" t="s">
        <v>1785</v>
      </c>
      <c r="D628" s="156">
        <f t="shared" si="350"/>
        <v>648.70000000000005</v>
      </c>
      <c r="E628" s="161">
        <v>586.1</v>
      </c>
      <c r="F628" s="161">
        <v>0</v>
      </c>
      <c r="G628" s="161">
        <v>0</v>
      </c>
      <c r="H628" s="161">
        <v>0</v>
      </c>
      <c r="I628" s="161">
        <v>0</v>
      </c>
      <c r="J628" s="161">
        <v>0</v>
      </c>
      <c r="K628" s="161">
        <v>62.6</v>
      </c>
      <c r="L628" s="243">
        <v>0</v>
      </c>
      <c r="M628" s="172">
        <f t="shared" si="351"/>
        <v>660.2</v>
      </c>
      <c r="N628" s="161">
        <v>597.6</v>
      </c>
      <c r="O628" s="161">
        <v>0</v>
      </c>
      <c r="P628" s="161">
        <v>0</v>
      </c>
      <c r="Q628" s="161">
        <v>0</v>
      </c>
      <c r="R628" s="161">
        <v>0</v>
      </c>
      <c r="S628" s="161">
        <v>0</v>
      </c>
      <c r="T628" s="161">
        <v>62.6</v>
      </c>
      <c r="U628" s="243">
        <v>0</v>
      </c>
      <c r="V628" s="172">
        <f t="shared" si="352"/>
        <v>524.91359999999997</v>
      </c>
      <c r="W628" s="161">
        <v>462.91359999999997</v>
      </c>
      <c r="X628" s="161">
        <v>0</v>
      </c>
      <c r="Y628" s="161">
        <v>0</v>
      </c>
      <c r="Z628" s="161">
        <v>0</v>
      </c>
      <c r="AA628" s="161">
        <v>0</v>
      </c>
      <c r="AB628" s="161">
        <v>0</v>
      </c>
      <c r="AC628" s="161">
        <v>62</v>
      </c>
      <c r="AD628" s="243">
        <v>0</v>
      </c>
      <c r="AE628" s="156">
        <f t="shared" si="342"/>
        <v>-135.28640000000007</v>
      </c>
      <c r="AF628" s="161">
        <f t="shared" si="342"/>
        <v>-134.68640000000005</v>
      </c>
      <c r="AG628" s="161">
        <f t="shared" si="342"/>
        <v>0</v>
      </c>
      <c r="AH628" s="161">
        <f t="shared" si="342"/>
        <v>0</v>
      </c>
      <c r="AI628" s="161">
        <f t="shared" si="342"/>
        <v>0</v>
      </c>
      <c r="AJ628" s="161">
        <f t="shared" si="342"/>
        <v>0</v>
      </c>
      <c r="AK628" s="161">
        <f t="shared" si="342"/>
        <v>0</v>
      </c>
      <c r="AL628" s="161">
        <f t="shared" si="342"/>
        <v>-0.60000000000000142</v>
      </c>
      <c r="AM628" s="162">
        <f t="shared" si="342"/>
        <v>0</v>
      </c>
      <c r="AN628" s="156">
        <f t="shared" si="343"/>
        <v>79.508270221145096</v>
      </c>
      <c r="AO628" s="161">
        <f t="shared" si="343"/>
        <v>77.462115127175352</v>
      </c>
      <c r="AP628" s="161">
        <f t="shared" si="343"/>
        <v>0</v>
      </c>
      <c r="AQ628" s="161">
        <f t="shared" si="343"/>
        <v>0</v>
      </c>
      <c r="AR628" s="161">
        <f t="shared" si="343"/>
        <v>0</v>
      </c>
      <c r="AS628" s="161">
        <f t="shared" si="343"/>
        <v>0</v>
      </c>
      <c r="AT628" s="161">
        <f t="shared" si="343"/>
        <v>0</v>
      </c>
      <c r="AU628" s="161">
        <f t="shared" si="343"/>
        <v>99.04153354632588</v>
      </c>
      <c r="AV628" s="162">
        <f t="shared" si="343"/>
        <v>0</v>
      </c>
      <c r="AW628" s="165"/>
      <c r="AX628" s="245"/>
      <c r="AY628" s="246"/>
    </row>
    <row r="629" spans="1:51" ht="12.75" customHeight="1" x14ac:dyDescent="0.25">
      <c r="A629" s="171">
        <v>1564</v>
      </c>
      <c r="B629" s="241">
        <v>621</v>
      </c>
      <c r="C629" s="242" t="s">
        <v>1786</v>
      </c>
      <c r="D629" s="156">
        <f t="shared" si="350"/>
        <v>1412.3</v>
      </c>
      <c r="E629" s="161">
        <v>1221</v>
      </c>
      <c r="F629" s="161">
        <v>0</v>
      </c>
      <c r="G629" s="161">
        <v>0</v>
      </c>
      <c r="H629" s="161">
        <v>0</v>
      </c>
      <c r="I629" s="161">
        <v>0</v>
      </c>
      <c r="J629" s="161">
        <v>0</v>
      </c>
      <c r="K629" s="161">
        <v>191.3</v>
      </c>
      <c r="L629" s="243">
        <v>0</v>
      </c>
      <c r="M629" s="172">
        <f t="shared" si="351"/>
        <v>1412.3</v>
      </c>
      <c r="N629" s="161">
        <v>1221</v>
      </c>
      <c r="O629" s="161">
        <v>0</v>
      </c>
      <c r="P629" s="161">
        <v>0</v>
      </c>
      <c r="Q629" s="161">
        <v>0</v>
      </c>
      <c r="R629" s="161">
        <v>0</v>
      </c>
      <c r="S629" s="161">
        <v>0</v>
      </c>
      <c r="T629" s="161">
        <v>191.3</v>
      </c>
      <c r="U629" s="243">
        <v>0</v>
      </c>
      <c r="V629" s="172">
        <f t="shared" si="352"/>
        <v>1412.3</v>
      </c>
      <c r="W629" s="161">
        <v>1221</v>
      </c>
      <c r="X629" s="161">
        <v>0</v>
      </c>
      <c r="Y629" s="161">
        <v>0</v>
      </c>
      <c r="Z629" s="161">
        <v>0</v>
      </c>
      <c r="AA629" s="161">
        <v>0</v>
      </c>
      <c r="AB629" s="161">
        <v>0</v>
      </c>
      <c r="AC629" s="161">
        <v>191.3</v>
      </c>
      <c r="AD629" s="243">
        <v>0</v>
      </c>
      <c r="AE629" s="156">
        <f t="shared" si="342"/>
        <v>0</v>
      </c>
      <c r="AF629" s="161">
        <f t="shared" si="342"/>
        <v>0</v>
      </c>
      <c r="AG629" s="161">
        <f t="shared" si="342"/>
        <v>0</v>
      </c>
      <c r="AH629" s="161">
        <f t="shared" si="342"/>
        <v>0</v>
      </c>
      <c r="AI629" s="161">
        <f t="shared" si="342"/>
        <v>0</v>
      </c>
      <c r="AJ629" s="161">
        <f t="shared" si="342"/>
        <v>0</v>
      </c>
      <c r="AK629" s="161">
        <f t="shared" si="342"/>
        <v>0</v>
      </c>
      <c r="AL629" s="161">
        <f t="shared" si="342"/>
        <v>0</v>
      </c>
      <c r="AM629" s="162">
        <f t="shared" si="342"/>
        <v>0</v>
      </c>
      <c r="AN629" s="156">
        <f t="shared" si="343"/>
        <v>100</v>
      </c>
      <c r="AO629" s="161">
        <f t="shared" si="343"/>
        <v>100</v>
      </c>
      <c r="AP629" s="161">
        <f t="shared" si="343"/>
        <v>0</v>
      </c>
      <c r="AQ629" s="161">
        <f t="shared" si="343"/>
        <v>0</v>
      </c>
      <c r="AR629" s="161">
        <f t="shared" si="343"/>
        <v>0</v>
      </c>
      <c r="AS629" s="161">
        <f t="shared" si="343"/>
        <v>0</v>
      </c>
      <c r="AT629" s="161">
        <f t="shared" si="343"/>
        <v>0</v>
      </c>
      <c r="AU629" s="161">
        <f t="shared" si="343"/>
        <v>100</v>
      </c>
      <c r="AV629" s="162">
        <f t="shared" si="343"/>
        <v>0</v>
      </c>
      <c r="AW629" s="165"/>
      <c r="AX629" s="245"/>
      <c r="AY629" s="246"/>
    </row>
    <row r="630" spans="1:51" ht="12.75" customHeight="1" x14ac:dyDescent="0.25">
      <c r="A630" s="171">
        <v>1565</v>
      </c>
      <c r="B630" s="241">
        <v>622</v>
      </c>
      <c r="C630" s="242" t="s">
        <v>1787</v>
      </c>
      <c r="D630" s="156">
        <f t="shared" si="350"/>
        <v>909.8</v>
      </c>
      <c r="E630" s="161">
        <v>696</v>
      </c>
      <c r="F630" s="161">
        <v>0</v>
      </c>
      <c r="G630" s="161">
        <v>0</v>
      </c>
      <c r="H630" s="161">
        <v>0</v>
      </c>
      <c r="I630" s="161">
        <v>0</v>
      </c>
      <c r="J630" s="161">
        <v>75</v>
      </c>
      <c r="K630" s="161">
        <v>138.80000000000001</v>
      </c>
      <c r="L630" s="243">
        <v>0</v>
      </c>
      <c r="M630" s="172">
        <f t="shared" si="351"/>
        <v>909.8</v>
      </c>
      <c r="N630" s="161">
        <v>696</v>
      </c>
      <c r="O630" s="161">
        <v>0</v>
      </c>
      <c r="P630" s="161">
        <v>0</v>
      </c>
      <c r="Q630" s="161">
        <v>0</v>
      </c>
      <c r="R630" s="161">
        <v>0</v>
      </c>
      <c r="S630" s="161">
        <v>75</v>
      </c>
      <c r="T630" s="161">
        <v>138.80000000000001</v>
      </c>
      <c r="U630" s="243">
        <v>0</v>
      </c>
      <c r="V630" s="172">
        <f t="shared" si="352"/>
        <v>706.05250000000001</v>
      </c>
      <c r="W630" s="161">
        <v>567.25250000000005</v>
      </c>
      <c r="X630" s="161">
        <v>0</v>
      </c>
      <c r="Y630" s="161">
        <v>0</v>
      </c>
      <c r="Z630" s="161">
        <v>0</v>
      </c>
      <c r="AA630" s="161">
        <v>0</v>
      </c>
      <c r="AB630" s="161">
        <v>0</v>
      </c>
      <c r="AC630" s="161">
        <v>138.80000000000001</v>
      </c>
      <c r="AD630" s="243">
        <v>0</v>
      </c>
      <c r="AE630" s="156">
        <f t="shared" si="342"/>
        <v>-203.74749999999995</v>
      </c>
      <c r="AF630" s="161">
        <f t="shared" si="342"/>
        <v>-128.74749999999995</v>
      </c>
      <c r="AG630" s="161">
        <f t="shared" si="342"/>
        <v>0</v>
      </c>
      <c r="AH630" s="161">
        <f t="shared" si="342"/>
        <v>0</v>
      </c>
      <c r="AI630" s="161">
        <f t="shared" si="342"/>
        <v>0</v>
      </c>
      <c r="AJ630" s="161">
        <f t="shared" si="342"/>
        <v>0</v>
      </c>
      <c r="AK630" s="161">
        <f t="shared" si="342"/>
        <v>-75</v>
      </c>
      <c r="AL630" s="161">
        <f t="shared" si="342"/>
        <v>0</v>
      </c>
      <c r="AM630" s="162">
        <f t="shared" si="342"/>
        <v>0</v>
      </c>
      <c r="AN630" s="156">
        <f t="shared" si="343"/>
        <v>77.605242910529796</v>
      </c>
      <c r="AO630" s="161">
        <f t="shared" si="343"/>
        <v>81.501795977011511</v>
      </c>
      <c r="AP630" s="161">
        <f t="shared" si="343"/>
        <v>0</v>
      </c>
      <c r="AQ630" s="161">
        <f t="shared" si="343"/>
        <v>0</v>
      </c>
      <c r="AR630" s="161">
        <f t="shared" si="343"/>
        <v>0</v>
      </c>
      <c r="AS630" s="161">
        <f t="shared" si="343"/>
        <v>0</v>
      </c>
      <c r="AT630" s="161">
        <f t="shared" si="343"/>
        <v>0</v>
      </c>
      <c r="AU630" s="161">
        <f t="shared" si="343"/>
        <v>100</v>
      </c>
      <c r="AV630" s="162">
        <f t="shared" si="343"/>
        <v>0</v>
      </c>
      <c r="AW630" s="165"/>
      <c r="AX630" s="245"/>
      <c r="AY630" s="246"/>
    </row>
    <row r="631" spans="1:51" ht="12.75" customHeight="1" x14ac:dyDescent="0.25">
      <c r="A631" s="171">
        <v>1566</v>
      </c>
      <c r="B631" s="241">
        <v>623</v>
      </c>
      <c r="C631" s="242" t="s">
        <v>1788</v>
      </c>
      <c r="D631" s="156">
        <f t="shared" si="350"/>
        <v>1140</v>
      </c>
      <c r="E631" s="161">
        <v>1024.8</v>
      </c>
      <c r="F631" s="161">
        <v>0</v>
      </c>
      <c r="G631" s="161">
        <v>0</v>
      </c>
      <c r="H631" s="161">
        <v>0</v>
      </c>
      <c r="I631" s="161">
        <v>0</v>
      </c>
      <c r="J631" s="161">
        <v>0</v>
      </c>
      <c r="K631" s="161">
        <v>115.2</v>
      </c>
      <c r="L631" s="243">
        <v>0</v>
      </c>
      <c r="M631" s="172">
        <f t="shared" si="351"/>
        <v>1140</v>
      </c>
      <c r="N631" s="161">
        <v>1024.8</v>
      </c>
      <c r="O631" s="161">
        <v>0</v>
      </c>
      <c r="P631" s="161">
        <v>0</v>
      </c>
      <c r="Q631" s="161">
        <v>0</v>
      </c>
      <c r="R631" s="161">
        <v>0</v>
      </c>
      <c r="S631" s="161">
        <v>0</v>
      </c>
      <c r="T631" s="161">
        <v>115.2</v>
      </c>
      <c r="U631" s="243">
        <v>0</v>
      </c>
      <c r="V631" s="172">
        <f t="shared" si="352"/>
        <v>1015.4025</v>
      </c>
      <c r="W631" s="161">
        <v>900.20249999999999</v>
      </c>
      <c r="X631" s="161">
        <v>0</v>
      </c>
      <c r="Y631" s="161">
        <v>0</v>
      </c>
      <c r="Z631" s="161">
        <v>0</v>
      </c>
      <c r="AA631" s="161">
        <v>0</v>
      </c>
      <c r="AB631" s="161">
        <v>0</v>
      </c>
      <c r="AC631" s="161">
        <v>115.2</v>
      </c>
      <c r="AD631" s="243">
        <v>0</v>
      </c>
      <c r="AE631" s="156">
        <f t="shared" si="342"/>
        <v>-124.59749999999997</v>
      </c>
      <c r="AF631" s="161">
        <f t="shared" si="342"/>
        <v>-124.59749999999997</v>
      </c>
      <c r="AG631" s="161">
        <f t="shared" si="342"/>
        <v>0</v>
      </c>
      <c r="AH631" s="161">
        <f t="shared" si="342"/>
        <v>0</v>
      </c>
      <c r="AI631" s="161">
        <f t="shared" si="342"/>
        <v>0</v>
      </c>
      <c r="AJ631" s="161">
        <f t="shared" si="342"/>
        <v>0</v>
      </c>
      <c r="AK631" s="161">
        <f t="shared" si="342"/>
        <v>0</v>
      </c>
      <c r="AL631" s="161">
        <f t="shared" si="342"/>
        <v>0</v>
      </c>
      <c r="AM631" s="162">
        <f t="shared" si="342"/>
        <v>0</v>
      </c>
      <c r="AN631" s="156">
        <f t="shared" si="343"/>
        <v>89.070394736842104</v>
      </c>
      <c r="AO631" s="161">
        <f t="shared" si="343"/>
        <v>87.841774004683842</v>
      </c>
      <c r="AP631" s="161">
        <f t="shared" si="343"/>
        <v>0</v>
      </c>
      <c r="AQ631" s="161">
        <f t="shared" si="343"/>
        <v>0</v>
      </c>
      <c r="AR631" s="161">
        <f t="shared" si="343"/>
        <v>0</v>
      </c>
      <c r="AS631" s="161">
        <f t="shared" si="343"/>
        <v>0</v>
      </c>
      <c r="AT631" s="161">
        <f t="shared" si="343"/>
        <v>0</v>
      </c>
      <c r="AU631" s="161">
        <f t="shared" si="343"/>
        <v>100</v>
      </c>
      <c r="AV631" s="162">
        <f t="shared" si="343"/>
        <v>0</v>
      </c>
      <c r="AW631" s="165"/>
      <c r="AX631" s="245"/>
      <c r="AY631" s="246"/>
    </row>
    <row r="632" spans="1:51" ht="12.75" customHeight="1" x14ac:dyDescent="0.25">
      <c r="A632" s="171">
        <v>1567</v>
      </c>
      <c r="B632" s="241">
        <v>624</v>
      </c>
      <c r="C632" s="242" t="s">
        <v>1789</v>
      </c>
      <c r="D632" s="156">
        <f t="shared" si="350"/>
        <v>1182.2</v>
      </c>
      <c r="E632" s="161">
        <v>1066.3</v>
      </c>
      <c r="F632" s="161">
        <v>0</v>
      </c>
      <c r="G632" s="161">
        <v>0</v>
      </c>
      <c r="H632" s="161">
        <v>0</v>
      </c>
      <c r="I632" s="161">
        <v>0</v>
      </c>
      <c r="J632" s="161">
        <v>0</v>
      </c>
      <c r="K632" s="161">
        <v>115.9</v>
      </c>
      <c r="L632" s="243">
        <v>0</v>
      </c>
      <c r="M632" s="172">
        <f t="shared" si="351"/>
        <v>1182.2</v>
      </c>
      <c r="N632" s="161">
        <v>1066.3</v>
      </c>
      <c r="O632" s="161">
        <v>0</v>
      </c>
      <c r="P632" s="161">
        <v>0</v>
      </c>
      <c r="Q632" s="161">
        <v>0</v>
      </c>
      <c r="R632" s="161">
        <v>0</v>
      </c>
      <c r="S632" s="161">
        <v>0</v>
      </c>
      <c r="T632" s="161">
        <v>115.9</v>
      </c>
      <c r="U632" s="243">
        <v>0</v>
      </c>
      <c r="V632" s="172">
        <f t="shared" si="352"/>
        <v>1178.7737000000002</v>
      </c>
      <c r="W632" s="161">
        <v>1062.8737000000001</v>
      </c>
      <c r="X632" s="161">
        <v>0</v>
      </c>
      <c r="Y632" s="161">
        <v>0</v>
      </c>
      <c r="Z632" s="161">
        <v>0</v>
      </c>
      <c r="AA632" s="161">
        <v>0</v>
      </c>
      <c r="AB632" s="161">
        <v>0</v>
      </c>
      <c r="AC632" s="161">
        <v>115.9</v>
      </c>
      <c r="AD632" s="243">
        <v>0</v>
      </c>
      <c r="AE632" s="156">
        <f t="shared" si="342"/>
        <v>-3.4262999999998556</v>
      </c>
      <c r="AF632" s="161">
        <f t="shared" si="342"/>
        <v>-3.4262999999998556</v>
      </c>
      <c r="AG632" s="161">
        <f t="shared" si="342"/>
        <v>0</v>
      </c>
      <c r="AH632" s="161">
        <f t="shared" si="342"/>
        <v>0</v>
      </c>
      <c r="AI632" s="161">
        <f t="shared" si="342"/>
        <v>0</v>
      </c>
      <c r="AJ632" s="161">
        <f t="shared" si="342"/>
        <v>0</v>
      </c>
      <c r="AK632" s="161">
        <f t="shared" si="342"/>
        <v>0</v>
      </c>
      <c r="AL632" s="161">
        <f t="shared" si="342"/>
        <v>0</v>
      </c>
      <c r="AM632" s="162">
        <f t="shared" si="342"/>
        <v>0</v>
      </c>
      <c r="AN632" s="156">
        <f t="shared" si="343"/>
        <v>99.710175943156841</v>
      </c>
      <c r="AO632" s="161">
        <f t="shared" si="343"/>
        <v>99.678673919159721</v>
      </c>
      <c r="AP632" s="161">
        <f t="shared" si="343"/>
        <v>0</v>
      </c>
      <c r="AQ632" s="161">
        <f t="shared" si="343"/>
        <v>0</v>
      </c>
      <c r="AR632" s="161">
        <f t="shared" si="343"/>
        <v>0</v>
      </c>
      <c r="AS632" s="161">
        <f t="shared" si="343"/>
        <v>0</v>
      </c>
      <c r="AT632" s="161">
        <f t="shared" si="343"/>
        <v>0</v>
      </c>
      <c r="AU632" s="161">
        <f t="shared" si="343"/>
        <v>100</v>
      </c>
      <c r="AV632" s="162">
        <f t="shared" si="343"/>
        <v>0</v>
      </c>
      <c r="AW632" s="165"/>
      <c r="AX632" s="245"/>
      <c r="AY632" s="246"/>
    </row>
    <row r="633" spans="1:51" ht="12.75" customHeight="1" x14ac:dyDescent="0.25">
      <c r="A633" s="171">
        <v>1568</v>
      </c>
      <c r="B633" s="241">
        <v>625</v>
      </c>
      <c r="C633" s="242" t="s">
        <v>1790</v>
      </c>
      <c r="D633" s="156">
        <f t="shared" si="350"/>
        <v>1537.1000000000001</v>
      </c>
      <c r="E633" s="161">
        <v>1414.2</v>
      </c>
      <c r="F633" s="161">
        <v>0</v>
      </c>
      <c r="G633" s="161">
        <v>0</v>
      </c>
      <c r="H633" s="161">
        <v>0</v>
      </c>
      <c r="I633" s="161">
        <v>0</v>
      </c>
      <c r="J633" s="161">
        <v>0</v>
      </c>
      <c r="K633" s="161">
        <v>122.9</v>
      </c>
      <c r="L633" s="243">
        <v>0</v>
      </c>
      <c r="M633" s="172">
        <f t="shared" si="351"/>
        <v>1537.1000000000001</v>
      </c>
      <c r="N633" s="161">
        <v>1414.2</v>
      </c>
      <c r="O633" s="161">
        <v>0</v>
      </c>
      <c r="P633" s="161">
        <v>0</v>
      </c>
      <c r="Q633" s="161">
        <v>0</v>
      </c>
      <c r="R633" s="161">
        <v>0</v>
      </c>
      <c r="S633" s="161">
        <v>0</v>
      </c>
      <c r="T633" s="161">
        <v>122.9</v>
      </c>
      <c r="U633" s="243">
        <v>0</v>
      </c>
      <c r="V633" s="172">
        <f t="shared" si="352"/>
        <v>1536.9158</v>
      </c>
      <c r="W633" s="161">
        <v>1414.2</v>
      </c>
      <c r="X633" s="161">
        <v>0</v>
      </c>
      <c r="Y633" s="161">
        <v>0</v>
      </c>
      <c r="Z633" s="161">
        <v>0</v>
      </c>
      <c r="AA633" s="161">
        <v>0</v>
      </c>
      <c r="AB633" s="161">
        <v>0</v>
      </c>
      <c r="AC633" s="161">
        <v>122.7158</v>
      </c>
      <c r="AD633" s="243">
        <v>0</v>
      </c>
      <c r="AE633" s="156">
        <f t="shared" si="342"/>
        <v>-0.18420000000014625</v>
      </c>
      <c r="AF633" s="161">
        <f t="shared" si="342"/>
        <v>0</v>
      </c>
      <c r="AG633" s="161">
        <f t="shared" si="342"/>
        <v>0</v>
      </c>
      <c r="AH633" s="161">
        <f t="shared" si="342"/>
        <v>0</v>
      </c>
      <c r="AI633" s="161">
        <f t="shared" si="342"/>
        <v>0</v>
      </c>
      <c r="AJ633" s="161">
        <f t="shared" si="342"/>
        <v>0</v>
      </c>
      <c r="AK633" s="161">
        <f t="shared" si="342"/>
        <v>0</v>
      </c>
      <c r="AL633" s="161">
        <f t="shared" si="342"/>
        <v>-0.18420000000000414</v>
      </c>
      <c r="AM633" s="162">
        <f t="shared" si="342"/>
        <v>0</v>
      </c>
      <c r="AN633" s="156">
        <f t="shared" si="343"/>
        <v>99.988016394509131</v>
      </c>
      <c r="AO633" s="161">
        <f t="shared" si="343"/>
        <v>100</v>
      </c>
      <c r="AP633" s="161">
        <f t="shared" si="343"/>
        <v>0</v>
      </c>
      <c r="AQ633" s="161">
        <f t="shared" si="343"/>
        <v>0</v>
      </c>
      <c r="AR633" s="161">
        <f t="shared" si="343"/>
        <v>0</v>
      </c>
      <c r="AS633" s="161">
        <f t="shared" si="343"/>
        <v>0</v>
      </c>
      <c r="AT633" s="161">
        <f t="shared" si="343"/>
        <v>0</v>
      </c>
      <c r="AU633" s="161">
        <f t="shared" si="343"/>
        <v>99.85012205044751</v>
      </c>
      <c r="AV633" s="162">
        <f t="shared" si="343"/>
        <v>0</v>
      </c>
      <c r="AW633" s="165"/>
      <c r="AX633" s="245"/>
      <c r="AY633" s="246"/>
    </row>
    <row r="634" spans="1:51" ht="12.75" customHeight="1" x14ac:dyDescent="0.25">
      <c r="A634" s="171">
        <v>1569</v>
      </c>
      <c r="B634" s="241">
        <v>626</v>
      </c>
      <c r="C634" s="242" t="s">
        <v>1791</v>
      </c>
      <c r="D634" s="156">
        <f t="shared" si="350"/>
        <v>2629.8</v>
      </c>
      <c r="E634" s="161">
        <v>2195</v>
      </c>
      <c r="F634" s="161">
        <v>0</v>
      </c>
      <c r="G634" s="161">
        <v>0</v>
      </c>
      <c r="H634" s="161">
        <v>0</v>
      </c>
      <c r="I634" s="161">
        <v>0</v>
      </c>
      <c r="J634" s="161">
        <v>150</v>
      </c>
      <c r="K634" s="161">
        <v>284.8</v>
      </c>
      <c r="L634" s="243">
        <v>0</v>
      </c>
      <c r="M634" s="172">
        <f t="shared" si="351"/>
        <v>2629.8</v>
      </c>
      <c r="N634" s="161">
        <v>2195</v>
      </c>
      <c r="O634" s="161">
        <v>0</v>
      </c>
      <c r="P634" s="161">
        <v>0</v>
      </c>
      <c r="Q634" s="161">
        <v>0</v>
      </c>
      <c r="R634" s="161">
        <v>0</v>
      </c>
      <c r="S634" s="161">
        <v>150</v>
      </c>
      <c r="T634" s="161">
        <v>284.8</v>
      </c>
      <c r="U634" s="243">
        <v>0</v>
      </c>
      <c r="V634" s="172">
        <f t="shared" si="352"/>
        <v>2626.9457000000002</v>
      </c>
      <c r="W634" s="161">
        <v>2195</v>
      </c>
      <c r="X634" s="161">
        <v>0</v>
      </c>
      <c r="Y634" s="161">
        <v>0</v>
      </c>
      <c r="Z634" s="161">
        <v>0</v>
      </c>
      <c r="AA634" s="161">
        <v>0</v>
      </c>
      <c r="AB634" s="161">
        <v>150</v>
      </c>
      <c r="AC634" s="161">
        <v>281.94569999999999</v>
      </c>
      <c r="AD634" s="243">
        <v>0</v>
      </c>
      <c r="AE634" s="156">
        <f t="shared" si="342"/>
        <v>-2.8542999999999665</v>
      </c>
      <c r="AF634" s="161">
        <f t="shared" si="342"/>
        <v>0</v>
      </c>
      <c r="AG634" s="161">
        <f t="shared" si="342"/>
        <v>0</v>
      </c>
      <c r="AH634" s="161">
        <f t="shared" si="342"/>
        <v>0</v>
      </c>
      <c r="AI634" s="161">
        <f t="shared" si="342"/>
        <v>0</v>
      </c>
      <c r="AJ634" s="161">
        <f t="shared" si="342"/>
        <v>0</v>
      </c>
      <c r="AK634" s="161">
        <f t="shared" si="342"/>
        <v>0</v>
      </c>
      <c r="AL634" s="161">
        <f t="shared" si="342"/>
        <v>-2.8543000000000234</v>
      </c>
      <c r="AM634" s="162">
        <f t="shared" si="342"/>
        <v>0</v>
      </c>
      <c r="AN634" s="156">
        <f t="shared" si="343"/>
        <v>99.891463229142914</v>
      </c>
      <c r="AO634" s="161">
        <f t="shared" si="343"/>
        <v>100</v>
      </c>
      <c r="AP634" s="161">
        <f t="shared" si="343"/>
        <v>0</v>
      </c>
      <c r="AQ634" s="161">
        <f t="shared" si="343"/>
        <v>0</v>
      </c>
      <c r="AR634" s="161">
        <f t="shared" si="343"/>
        <v>0</v>
      </c>
      <c r="AS634" s="161">
        <f t="shared" si="343"/>
        <v>0</v>
      </c>
      <c r="AT634" s="161">
        <f t="shared" si="343"/>
        <v>100</v>
      </c>
      <c r="AU634" s="161">
        <f t="shared" si="343"/>
        <v>98.997787921348305</v>
      </c>
      <c r="AV634" s="162">
        <f t="shared" si="343"/>
        <v>0</v>
      </c>
      <c r="AW634" s="165"/>
      <c r="AX634" s="245"/>
      <c r="AY634" s="246"/>
    </row>
    <row r="635" spans="1:51" ht="12.75" customHeight="1" x14ac:dyDescent="0.25">
      <c r="A635" s="171">
        <v>1570</v>
      </c>
      <c r="B635" s="241">
        <v>627</v>
      </c>
      <c r="C635" s="242" t="s">
        <v>1792</v>
      </c>
      <c r="D635" s="156">
        <f t="shared" si="350"/>
        <v>1285.6000000000001</v>
      </c>
      <c r="E635" s="161">
        <v>1008.7</v>
      </c>
      <c r="F635" s="161">
        <v>0</v>
      </c>
      <c r="G635" s="161">
        <v>0</v>
      </c>
      <c r="H635" s="161">
        <v>0</v>
      </c>
      <c r="I635" s="161">
        <v>0</v>
      </c>
      <c r="J635" s="161">
        <v>100</v>
      </c>
      <c r="K635" s="161">
        <v>176.9</v>
      </c>
      <c r="L635" s="243">
        <v>0</v>
      </c>
      <c r="M635" s="172">
        <f t="shared" si="351"/>
        <v>1285.6000000000001</v>
      </c>
      <c r="N635" s="161">
        <v>1008.7</v>
      </c>
      <c r="O635" s="161">
        <v>0</v>
      </c>
      <c r="P635" s="161">
        <v>0</v>
      </c>
      <c r="Q635" s="161">
        <v>0</v>
      </c>
      <c r="R635" s="161">
        <v>0</v>
      </c>
      <c r="S635" s="161">
        <v>100</v>
      </c>
      <c r="T635" s="161">
        <v>176.9</v>
      </c>
      <c r="U635" s="243">
        <v>0</v>
      </c>
      <c r="V635" s="172">
        <f t="shared" si="352"/>
        <v>1283.8610000000001</v>
      </c>
      <c r="W635" s="161">
        <v>1008.6998</v>
      </c>
      <c r="X635" s="161">
        <v>0</v>
      </c>
      <c r="Y635" s="161">
        <v>0</v>
      </c>
      <c r="Z635" s="161">
        <v>0</v>
      </c>
      <c r="AA635" s="161">
        <v>0</v>
      </c>
      <c r="AB635" s="161">
        <v>98.261200000000002</v>
      </c>
      <c r="AC635" s="161">
        <v>176.9</v>
      </c>
      <c r="AD635" s="243">
        <v>0</v>
      </c>
      <c r="AE635" s="156">
        <f t="shared" si="342"/>
        <v>-1.7390000000000327</v>
      </c>
      <c r="AF635" s="161">
        <f t="shared" si="342"/>
        <v>-2.0000000006348273E-4</v>
      </c>
      <c r="AG635" s="161">
        <f t="shared" si="342"/>
        <v>0</v>
      </c>
      <c r="AH635" s="161">
        <f t="shared" si="342"/>
        <v>0</v>
      </c>
      <c r="AI635" s="161">
        <f t="shared" si="342"/>
        <v>0</v>
      </c>
      <c r="AJ635" s="161">
        <f t="shared" si="342"/>
        <v>0</v>
      </c>
      <c r="AK635" s="161">
        <f t="shared" si="342"/>
        <v>-1.7387999999999977</v>
      </c>
      <c r="AL635" s="161">
        <f t="shared" si="342"/>
        <v>0</v>
      </c>
      <c r="AM635" s="162">
        <f t="shared" si="342"/>
        <v>0</v>
      </c>
      <c r="AN635" s="156">
        <f t="shared" si="343"/>
        <v>99.864732420659607</v>
      </c>
      <c r="AO635" s="161">
        <f t="shared" si="343"/>
        <v>99.999980172499249</v>
      </c>
      <c r="AP635" s="161">
        <f t="shared" si="343"/>
        <v>0</v>
      </c>
      <c r="AQ635" s="161">
        <f t="shared" si="343"/>
        <v>0</v>
      </c>
      <c r="AR635" s="161">
        <f t="shared" si="343"/>
        <v>0</v>
      </c>
      <c r="AS635" s="161">
        <f t="shared" si="343"/>
        <v>0</v>
      </c>
      <c r="AT635" s="161">
        <f t="shared" si="343"/>
        <v>98.261200000000002</v>
      </c>
      <c r="AU635" s="161">
        <f t="shared" si="343"/>
        <v>100</v>
      </c>
      <c r="AV635" s="162">
        <f t="shared" si="343"/>
        <v>0</v>
      </c>
      <c r="AW635" s="165"/>
      <c r="AX635" s="245"/>
      <c r="AY635" s="246"/>
    </row>
    <row r="636" spans="1:51" ht="12.75" customHeight="1" x14ac:dyDescent="0.25">
      <c r="A636" s="171">
        <v>1571</v>
      </c>
      <c r="B636" s="241">
        <v>628</v>
      </c>
      <c r="C636" s="242" t="s">
        <v>1793</v>
      </c>
      <c r="D636" s="156">
        <f t="shared" si="350"/>
        <v>2991.7000000000003</v>
      </c>
      <c r="E636" s="161">
        <v>2532.3000000000002</v>
      </c>
      <c r="F636" s="161">
        <v>0</v>
      </c>
      <c r="G636" s="161">
        <v>0</v>
      </c>
      <c r="H636" s="161">
        <v>0</v>
      </c>
      <c r="I636" s="161">
        <v>0</v>
      </c>
      <c r="J636" s="161">
        <v>76.599999999999994</v>
      </c>
      <c r="K636" s="161">
        <v>382.8</v>
      </c>
      <c r="L636" s="243">
        <v>0</v>
      </c>
      <c r="M636" s="172">
        <f t="shared" si="351"/>
        <v>2991.7000000000003</v>
      </c>
      <c r="N636" s="161">
        <v>2532.3000000000002</v>
      </c>
      <c r="O636" s="161">
        <v>0</v>
      </c>
      <c r="P636" s="161">
        <v>0</v>
      </c>
      <c r="Q636" s="161">
        <v>0</v>
      </c>
      <c r="R636" s="161">
        <v>0</v>
      </c>
      <c r="S636" s="161">
        <v>76.599999999999994</v>
      </c>
      <c r="T636" s="161">
        <v>382.8</v>
      </c>
      <c r="U636" s="243">
        <v>0</v>
      </c>
      <c r="V636" s="172">
        <f t="shared" si="352"/>
        <v>2915.0994000000001</v>
      </c>
      <c r="W636" s="161">
        <v>2532.3000000000002</v>
      </c>
      <c r="X636" s="161">
        <v>0</v>
      </c>
      <c r="Y636" s="161">
        <v>0</v>
      </c>
      <c r="Z636" s="161">
        <v>0</v>
      </c>
      <c r="AA636" s="161">
        <v>0</v>
      </c>
      <c r="AB636" s="161">
        <v>0</v>
      </c>
      <c r="AC636" s="161">
        <v>382.79939999999999</v>
      </c>
      <c r="AD636" s="243">
        <v>0</v>
      </c>
      <c r="AE636" s="156">
        <f t="shared" si="342"/>
        <v>-76.600600000000213</v>
      </c>
      <c r="AF636" s="161">
        <f t="shared" si="342"/>
        <v>0</v>
      </c>
      <c r="AG636" s="161">
        <f t="shared" si="342"/>
        <v>0</v>
      </c>
      <c r="AH636" s="161">
        <f t="shared" si="342"/>
        <v>0</v>
      </c>
      <c r="AI636" s="161">
        <f t="shared" si="342"/>
        <v>0</v>
      </c>
      <c r="AJ636" s="161">
        <f t="shared" si="342"/>
        <v>0</v>
      </c>
      <c r="AK636" s="161">
        <f t="shared" si="342"/>
        <v>-76.599999999999994</v>
      </c>
      <c r="AL636" s="161">
        <f t="shared" si="342"/>
        <v>-6.0000000001991793E-4</v>
      </c>
      <c r="AM636" s="162">
        <f t="shared" si="342"/>
        <v>0</v>
      </c>
      <c r="AN636" s="156">
        <f t="shared" si="343"/>
        <v>97.439562790386731</v>
      </c>
      <c r="AO636" s="161">
        <f t="shared" si="343"/>
        <v>100</v>
      </c>
      <c r="AP636" s="161">
        <f t="shared" si="343"/>
        <v>0</v>
      </c>
      <c r="AQ636" s="161">
        <f t="shared" si="343"/>
        <v>0</v>
      </c>
      <c r="AR636" s="161">
        <f t="shared" si="343"/>
        <v>0</v>
      </c>
      <c r="AS636" s="161">
        <f t="shared" si="343"/>
        <v>0</v>
      </c>
      <c r="AT636" s="161">
        <f t="shared" si="343"/>
        <v>0</v>
      </c>
      <c r="AU636" s="161">
        <f t="shared" si="343"/>
        <v>99.999843260188086</v>
      </c>
      <c r="AV636" s="162">
        <f t="shared" si="343"/>
        <v>0</v>
      </c>
      <c r="AW636" s="165"/>
      <c r="AX636" s="245"/>
      <c r="AY636" s="246"/>
    </row>
    <row r="637" spans="1:51" ht="12.75" customHeight="1" x14ac:dyDescent="0.25">
      <c r="A637" s="171">
        <v>1572</v>
      </c>
      <c r="B637" s="241">
        <v>629</v>
      </c>
      <c r="C637" s="242" t="s">
        <v>1794</v>
      </c>
      <c r="D637" s="156">
        <f t="shared" si="350"/>
        <v>879.1</v>
      </c>
      <c r="E637" s="161">
        <v>639.4</v>
      </c>
      <c r="F637" s="161">
        <v>0</v>
      </c>
      <c r="G637" s="161">
        <v>0</v>
      </c>
      <c r="H637" s="161">
        <v>0</v>
      </c>
      <c r="I637" s="161">
        <v>0</v>
      </c>
      <c r="J637" s="161">
        <v>150</v>
      </c>
      <c r="K637" s="161">
        <v>89.7</v>
      </c>
      <c r="L637" s="243">
        <v>0</v>
      </c>
      <c r="M637" s="172">
        <f t="shared" si="351"/>
        <v>879.1</v>
      </c>
      <c r="N637" s="161">
        <v>639.4</v>
      </c>
      <c r="O637" s="161">
        <v>0</v>
      </c>
      <c r="P637" s="161">
        <v>0</v>
      </c>
      <c r="Q637" s="161">
        <v>0</v>
      </c>
      <c r="R637" s="161">
        <v>0</v>
      </c>
      <c r="S637" s="161">
        <v>150</v>
      </c>
      <c r="T637" s="161">
        <v>89.7</v>
      </c>
      <c r="U637" s="243">
        <v>0</v>
      </c>
      <c r="V637" s="172">
        <f t="shared" si="352"/>
        <v>871.38400000000001</v>
      </c>
      <c r="W637" s="161">
        <v>632.39800000000002</v>
      </c>
      <c r="X637" s="161">
        <v>0</v>
      </c>
      <c r="Y637" s="161">
        <v>0</v>
      </c>
      <c r="Z637" s="161">
        <v>0</v>
      </c>
      <c r="AA637" s="161">
        <v>0</v>
      </c>
      <c r="AB637" s="161">
        <v>149.286</v>
      </c>
      <c r="AC637" s="161">
        <v>89.7</v>
      </c>
      <c r="AD637" s="243">
        <v>0</v>
      </c>
      <c r="AE637" s="156">
        <f t="shared" si="342"/>
        <v>-7.7160000000000082</v>
      </c>
      <c r="AF637" s="161">
        <f t="shared" si="342"/>
        <v>-7.0019999999999527</v>
      </c>
      <c r="AG637" s="161">
        <f t="shared" si="342"/>
        <v>0</v>
      </c>
      <c r="AH637" s="161">
        <f t="shared" si="342"/>
        <v>0</v>
      </c>
      <c r="AI637" s="161">
        <f t="shared" si="342"/>
        <v>0</v>
      </c>
      <c r="AJ637" s="161">
        <f t="shared" si="342"/>
        <v>0</v>
      </c>
      <c r="AK637" s="161">
        <f t="shared" si="342"/>
        <v>-0.71399999999999864</v>
      </c>
      <c r="AL637" s="161">
        <f t="shared" si="342"/>
        <v>0</v>
      </c>
      <c r="AM637" s="162">
        <f t="shared" si="342"/>
        <v>0</v>
      </c>
      <c r="AN637" s="156">
        <f t="shared" si="343"/>
        <v>99.122284154248661</v>
      </c>
      <c r="AO637" s="161">
        <f t="shared" si="343"/>
        <v>98.904910853925571</v>
      </c>
      <c r="AP637" s="161">
        <f t="shared" si="343"/>
        <v>0</v>
      </c>
      <c r="AQ637" s="161">
        <f t="shared" si="343"/>
        <v>0</v>
      </c>
      <c r="AR637" s="161">
        <f t="shared" si="343"/>
        <v>0</v>
      </c>
      <c r="AS637" s="161">
        <f t="shared" si="343"/>
        <v>0</v>
      </c>
      <c r="AT637" s="161">
        <f t="shared" si="343"/>
        <v>99.524000000000001</v>
      </c>
      <c r="AU637" s="161">
        <f t="shared" si="343"/>
        <v>100</v>
      </c>
      <c r="AV637" s="162">
        <f t="shared" si="343"/>
        <v>0</v>
      </c>
      <c r="AW637" s="165"/>
      <c r="AX637" s="245"/>
      <c r="AY637" s="246"/>
    </row>
    <row r="638" spans="1:51" ht="12.75" customHeight="1" x14ac:dyDescent="0.25">
      <c r="A638" s="171">
        <v>1573</v>
      </c>
      <c r="B638" s="241">
        <v>630</v>
      </c>
      <c r="C638" s="242" t="s">
        <v>1795</v>
      </c>
      <c r="D638" s="156">
        <f t="shared" si="350"/>
        <v>1097.3</v>
      </c>
      <c r="E638" s="161">
        <v>954.7</v>
      </c>
      <c r="F638" s="161">
        <v>0</v>
      </c>
      <c r="G638" s="161">
        <v>0</v>
      </c>
      <c r="H638" s="161">
        <v>0</v>
      </c>
      <c r="I638" s="161">
        <v>0</v>
      </c>
      <c r="J638" s="161">
        <v>0</v>
      </c>
      <c r="K638" s="161">
        <v>142.6</v>
      </c>
      <c r="L638" s="243">
        <v>0</v>
      </c>
      <c r="M638" s="172">
        <f t="shared" si="351"/>
        <v>1097.3</v>
      </c>
      <c r="N638" s="161">
        <v>954.7</v>
      </c>
      <c r="O638" s="161">
        <v>0</v>
      </c>
      <c r="P638" s="161">
        <v>0</v>
      </c>
      <c r="Q638" s="161">
        <v>0</v>
      </c>
      <c r="R638" s="161">
        <v>0</v>
      </c>
      <c r="S638" s="161">
        <v>0</v>
      </c>
      <c r="T638" s="161">
        <v>142.6</v>
      </c>
      <c r="U638" s="243">
        <v>0</v>
      </c>
      <c r="V638" s="172">
        <f t="shared" si="352"/>
        <v>1092.1673000000001</v>
      </c>
      <c r="W638" s="161">
        <v>949.56730000000005</v>
      </c>
      <c r="X638" s="161">
        <v>0</v>
      </c>
      <c r="Y638" s="161">
        <v>0</v>
      </c>
      <c r="Z638" s="161">
        <v>0</v>
      </c>
      <c r="AA638" s="161">
        <v>0</v>
      </c>
      <c r="AB638" s="161">
        <v>0</v>
      </c>
      <c r="AC638" s="161">
        <v>142.6</v>
      </c>
      <c r="AD638" s="243">
        <v>0</v>
      </c>
      <c r="AE638" s="156">
        <f t="shared" si="342"/>
        <v>-5.1326999999998861</v>
      </c>
      <c r="AF638" s="161">
        <f t="shared" si="342"/>
        <v>-5.1326999999999998</v>
      </c>
      <c r="AG638" s="161">
        <f t="shared" si="342"/>
        <v>0</v>
      </c>
      <c r="AH638" s="161">
        <f t="shared" ref="AH638:AM666" si="353">Y638-P638</f>
        <v>0</v>
      </c>
      <c r="AI638" s="161">
        <f t="shared" si="353"/>
        <v>0</v>
      </c>
      <c r="AJ638" s="161">
        <f t="shared" si="353"/>
        <v>0</v>
      </c>
      <c r="AK638" s="161">
        <f t="shared" si="353"/>
        <v>0</v>
      </c>
      <c r="AL638" s="161">
        <f t="shared" si="353"/>
        <v>0</v>
      </c>
      <c r="AM638" s="162">
        <f t="shared" si="353"/>
        <v>0</v>
      </c>
      <c r="AN638" s="156">
        <f t="shared" si="343"/>
        <v>99.532242777727149</v>
      </c>
      <c r="AO638" s="161">
        <f t="shared" si="343"/>
        <v>99.462375615376558</v>
      </c>
      <c r="AP638" s="161">
        <f t="shared" si="343"/>
        <v>0</v>
      </c>
      <c r="AQ638" s="161">
        <f t="shared" ref="AQ638:AV666" si="354">IF(P638=0,0,Y638/P638*100)</f>
        <v>0</v>
      </c>
      <c r="AR638" s="161">
        <f t="shared" si="354"/>
        <v>0</v>
      </c>
      <c r="AS638" s="161">
        <f t="shared" si="354"/>
        <v>0</v>
      </c>
      <c r="AT638" s="161">
        <f t="shared" si="354"/>
        <v>0</v>
      </c>
      <c r="AU638" s="161">
        <f t="shared" si="354"/>
        <v>100</v>
      </c>
      <c r="AV638" s="162">
        <f t="shared" si="354"/>
        <v>0</v>
      </c>
      <c r="AW638" s="165"/>
      <c r="AX638" s="245"/>
      <c r="AY638" s="246"/>
    </row>
    <row r="639" spans="1:51" ht="12.75" customHeight="1" x14ac:dyDescent="0.25">
      <c r="A639" s="158"/>
      <c r="B639" s="241">
        <v>631</v>
      </c>
      <c r="C639" s="242"/>
      <c r="D639" s="160"/>
      <c r="E639" s="161"/>
      <c r="F639" s="161"/>
      <c r="G639" s="161"/>
      <c r="H639" s="161"/>
      <c r="I639" s="161"/>
      <c r="J639" s="161"/>
      <c r="K639" s="161"/>
      <c r="L639" s="243">
        <v>0</v>
      </c>
      <c r="M639" s="244"/>
      <c r="N639" s="161">
        <v>0</v>
      </c>
      <c r="O639" s="161"/>
      <c r="P639" s="161">
        <v>0</v>
      </c>
      <c r="Q639" s="161"/>
      <c r="R639" s="161"/>
      <c r="S639" s="161"/>
      <c r="T639" s="161"/>
      <c r="U639" s="243">
        <v>0</v>
      </c>
      <c r="V639" s="244"/>
      <c r="W639" s="161">
        <v>0</v>
      </c>
      <c r="X639" s="161"/>
      <c r="Y639" s="161">
        <v>0</v>
      </c>
      <c r="Z639" s="161"/>
      <c r="AA639" s="161"/>
      <c r="AB639" s="161"/>
      <c r="AC639" s="161"/>
      <c r="AD639" s="243"/>
      <c r="AE639" s="160"/>
      <c r="AF639" s="161"/>
      <c r="AG639" s="161"/>
      <c r="AH639" s="161"/>
      <c r="AI639" s="161"/>
      <c r="AJ639" s="161"/>
      <c r="AK639" s="161"/>
      <c r="AL639" s="161"/>
      <c r="AM639" s="162"/>
      <c r="AN639" s="160"/>
      <c r="AO639" s="161"/>
      <c r="AP639" s="161"/>
      <c r="AQ639" s="161"/>
      <c r="AR639" s="161"/>
      <c r="AS639" s="161"/>
      <c r="AT639" s="161"/>
      <c r="AU639" s="161"/>
      <c r="AV639" s="162"/>
      <c r="AW639" s="165"/>
      <c r="AX639" s="245"/>
      <c r="AY639" s="246"/>
    </row>
    <row r="640" spans="1:51" ht="12.75" customHeight="1" x14ac:dyDescent="0.25">
      <c r="A640" s="158"/>
      <c r="B640" s="241">
        <v>632</v>
      </c>
      <c r="C640" s="239" t="s">
        <v>1796</v>
      </c>
      <c r="D640" s="156">
        <f>D641+D642</f>
        <v>189144.6</v>
      </c>
      <c r="E640" s="153">
        <f t="shared" ref="E640:L640" si="355">E641+E642</f>
        <v>159988.69999999998</v>
      </c>
      <c r="F640" s="153">
        <f t="shared" si="355"/>
        <v>0</v>
      </c>
      <c r="G640" s="153">
        <f t="shared" si="355"/>
        <v>4218.8999999999996</v>
      </c>
      <c r="H640" s="153">
        <f t="shared" si="355"/>
        <v>3655.1</v>
      </c>
      <c r="I640" s="153">
        <f t="shared" si="355"/>
        <v>0</v>
      </c>
      <c r="J640" s="153">
        <f t="shared" si="355"/>
        <v>2624</v>
      </c>
      <c r="K640" s="153">
        <f t="shared" si="355"/>
        <v>17466.3</v>
      </c>
      <c r="L640" s="240">
        <f t="shared" si="355"/>
        <v>1191.5999999999999</v>
      </c>
      <c r="M640" s="172">
        <f>M641+M642</f>
        <v>193901</v>
      </c>
      <c r="N640" s="153">
        <f t="shared" ref="N640:U640" si="356">N641+N642</f>
        <v>160072.4</v>
      </c>
      <c r="O640" s="153">
        <f t="shared" si="356"/>
        <v>343.6</v>
      </c>
      <c r="P640" s="153">
        <f t="shared" si="356"/>
        <v>4218.8999999999996</v>
      </c>
      <c r="Q640" s="153">
        <f t="shared" si="356"/>
        <v>3721</v>
      </c>
      <c r="R640" s="153">
        <f t="shared" si="356"/>
        <v>0</v>
      </c>
      <c r="S640" s="153">
        <f t="shared" si="356"/>
        <v>2624</v>
      </c>
      <c r="T640" s="153">
        <f t="shared" si="356"/>
        <v>17466.3</v>
      </c>
      <c r="U640" s="240">
        <f t="shared" si="356"/>
        <v>5454.7999999999993</v>
      </c>
      <c r="V640" s="172">
        <f>V641+V642</f>
        <v>191661.74280000001</v>
      </c>
      <c r="W640" s="153">
        <f t="shared" ref="W640:AD640" si="357">W641+W642</f>
        <v>159378.49249999999</v>
      </c>
      <c r="X640" s="153">
        <f t="shared" si="357"/>
        <v>343.6</v>
      </c>
      <c r="Y640" s="153">
        <f t="shared" si="357"/>
        <v>4218.8990999999996</v>
      </c>
      <c r="Z640" s="153">
        <f t="shared" si="357"/>
        <v>2654.6572000000001</v>
      </c>
      <c r="AA640" s="153">
        <f t="shared" si="357"/>
        <v>0</v>
      </c>
      <c r="AB640" s="153">
        <f t="shared" si="357"/>
        <v>2621.7212</v>
      </c>
      <c r="AC640" s="153">
        <f t="shared" si="357"/>
        <v>17418.1728</v>
      </c>
      <c r="AD640" s="240">
        <f t="shared" si="357"/>
        <v>5026.2</v>
      </c>
      <c r="AE640" s="156">
        <f t="shared" ref="AE640:AM666" si="358">V640-M640</f>
        <v>-2239.2571999999927</v>
      </c>
      <c r="AF640" s="153">
        <f t="shared" si="358"/>
        <v>-693.90750000000116</v>
      </c>
      <c r="AG640" s="153">
        <f t="shared" si="358"/>
        <v>0</v>
      </c>
      <c r="AH640" s="153">
        <f t="shared" si="358"/>
        <v>-9.0000000000145519E-4</v>
      </c>
      <c r="AI640" s="153">
        <f t="shared" si="358"/>
        <v>-1066.3427999999999</v>
      </c>
      <c r="AJ640" s="153">
        <f t="shared" si="358"/>
        <v>0</v>
      </c>
      <c r="AK640" s="153">
        <f t="shared" si="358"/>
        <v>-2.2788000000000466</v>
      </c>
      <c r="AL640" s="153">
        <f t="shared" si="358"/>
        <v>-48.127199999998993</v>
      </c>
      <c r="AM640" s="154">
        <f t="shared" si="358"/>
        <v>-428.59999999999945</v>
      </c>
      <c r="AN640" s="156">
        <f t="shared" ref="AN640:AV666" si="359">IF(M640=0,0,V640/M640*100)</f>
        <v>98.845154382906742</v>
      </c>
      <c r="AO640" s="153">
        <f t="shared" si="359"/>
        <v>99.566503969453819</v>
      </c>
      <c r="AP640" s="153">
        <f t="shared" si="359"/>
        <v>100</v>
      </c>
      <c r="AQ640" s="153">
        <f t="shared" si="359"/>
        <v>99.999978667425154</v>
      </c>
      <c r="AR640" s="153">
        <f t="shared" si="359"/>
        <v>71.34257457672669</v>
      </c>
      <c r="AS640" s="153">
        <f t="shared" si="359"/>
        <v>0</v>
      </c>
      <c r="AT640" s="153">
        <f t="shared" si="359"/>
        <v>99.913155487804872</v>
      </c>
      <c r="AU640" s="153">
        <f t="shared" si="359"/>
        <v>99.724456811116269</v>
      </c>
      <c r="AV640" s="154">
        <f t="shared" si="359"/>
        <v>92.142700007333005</v>
      </c>
      <c r="AW640" s="147"/>
      <c r="AX640" s="245"/>
      <c r="AY640" s="246"/>
    </row>
    <row r="641" spans="1:51" s="170" customFormat="1" ht="12.75" customHeight="1" x14ac:dyDescent="0.2">
      <c r="A641" s="158"/>
      <c r="B641" s="241">
        <v>633</v>
      </c>
      <c r="C641" s="239" t="s">
        <v>1287</v>
      </c>
      <c r="D641" s="156">
        <f>D643</f>
        <v>134181.1</v>
      </c>
      <c r="E641" s="153">
        <f t="shared" ref="E641:L641" si="360">E643</f>
        <v>114575.5</v>
      </c>
      <c r="F641" s="153">
        <f t="shared" si="360"/>
        <v>0</v>
      </c>
      <c r="G641" s="153">
        <f t="shared" si="360"/>
        <v>4218.8999999999996</v>
      </c>
      <c r="H641" s="153">
        <f t="shared" si="360"/>
        <v>3589.2</v>
      </c>
      <c r="I641" s="153">
        <f t="shared" si="360"/>
        <v>0</v>
      </c>
      <c r="J641" s="153">
        <f t="shared" si="360"/>
        <v>0</v>
      </c>
      <c r="K641" s="153">
        <f t="shared" si="360"/>
        <v>10605.9</v>
      </c>
      <c r="L641" s="240">
        <f t="shared" si="360"/>
        <v>1191.5999999999999</v>
      </c>
      <c r="M641" s="172">
        <f>M643</f>
        <v>138787.9</v>
      </c>
      <c r="N641" s="153">
        <f t="shared" ref="N641:U641" si="361">N643</f>
        <v>114575.5</v>
      </c>
      <c r="O641" s="153">
        <f t="shared" si="361"/>
        <v>343.6</v>
      </c>
      <c r="P641" s="153">
        <f t="shared" si="361"/>
        <v>4218.8999999999996</v>
      </c>
      <c r="Q641" s="153">
        <f t="shared" si="361"/>
        <v>3589.2</v>
      </c>
      <c r="R641" s="153">
        <f t="shared" si="361"/>
        <v>0</v>
      </c>
      <c r="S641" s="153">
        <f t="shared" si="361"/>
        <v>0</v>
      </c>
      <c r="T641" s="153">
        <f t="shared" si="361"/>
        <v>10605.9</v>
      </c>
      <c r="U641" s="240">
        <f t="shared" si="361"/>
        <v>5454.7999999999993</v>
      </c>
      <c r="V641" s="172">
        <f>V643</f>
        <v>137296.731</v>
      </c>
      <c r="W641" s="153">
        <f t="shared" ref="W641:AD641" si="362">W643</f>
        <v>114575.5</v>
      </c>
      <c r="X641" s="153">
        <f t="shared" si="362"/>
        <v>343.6</v>
      </c>
      <c r="Y641" s="153">
        <f t="shared" si="362"/>
        <v>4218.8990999999996</v>
      </c>
      <c r="Z641" s="153">
        <f t="shared" si="362"/>
        <v>2527.0331000000001</v>
      </c>
      <c r="AA641" s="153">
        <f t="shared" si="362"/>
        <v>0</v>
      </c>
      <c r="AB641" s="153">
        <f t="shared" si="362"/>
        <v>0</v>
      </c>
      <c r="AC641" s="153">
        <f t="shared" si="362"/>
        <v>10605.498799999999</v>
      </c>
      <c r="AD641" s="240">
        <f t="shared" si="362"/>
        <v>5026.2</v>
      </c>
      <c r="AE641" s="156">
        <f t="shared" si="358"/>
        <v>-1491.1689999999944</v>
      </c>
      <c r="AF641" s="153">
        <f t="shared" si="358"/>
        <v>0</v>
      </c>
      <c r="AG641" s="153">
        <f t="shared" si="358"/>
        <v>0</v>
      </c>
      <c r="AH641" s="153">
        <f t="shared" si="358"/>
        <v>-9.0000000000145519E-4</v>
      </c>
      <c r="AI641" s="153">
        <f t="shared" si="358"/>
        <v>-1062.1668999999997</v>
      </c>
      <c r="AJ641" s="153">
        <f t="shared" si="358"/>
        <v>0</v>
      </c>
      <c r="AK641" s="153">
        <f t="shared" si="358"/>
        <v>0</v>
      </c>
      <c r="AL641" s="153">
        <f t="shared" si="358"/>
        <v>-0.40120000000024447</v>
      </c>
      <c r="AM641" s="154">
        <f t="shared" si="358"/>
        <v>-428.59999999999945</v>
      </c>
      <c r="AN641" s="156">
        <f t="shared" si="359"/>
        <v>98.925577085610499</v>
      </c>
      <c r="AO641" s="153">
        <f t="shared" si="359"/>
        <v>100</v>
      </c>
      <c r="AP641" s="153">
        <f t="shared" si="359"/>
        <v>100</v>
      </c>
      <c r="AQ641" s="153">
        <f t="shared" si="359"/>
        <v>99.999978667425154</v>
      </c>
      <c r="AR641" s="153">
        <f t="shared" si="359"/>
        <v>70.406583639808318</v>
      </c>
      <c r="AS641" s="153">
        <f t="shared" si="359"/>
        <v>0</v>
      </c>
      <c r="AT641" s="153">
        <f t="shared" si="359"/>
        <v>0</v>
      </c>
      <c r="AU641" s="153">
        <f t="shared" si="359"/>
        <v>99.996217199860453</v>
      </c>
      <c r="AV641" s="154">
        <f t="shared" si="359"/>
        <v>92.142700007333005</v>
      </c>
      <c r="AW641" s="147"/>
      <c r="AX641" s="245"/>
      <c r="AY641" s="246"/>
    </row>
    <row r="642" spans="1:51" s="170" customFormat="1" ht="12.75" customHeight="1" x14ac:dyDescent="0.2">
      <c r="A642" s="158"/>
      <c r="B642" s="241">
        <v>634</v>
      </c>
      <c r="C642" s="239" t="s">
        <v>1288</v>
      </c>
      <c r="D642" s="156">
        <f>SUM(D644:D666)</f>
        <v>54963.5</v>
      </c>
      <c r="E642" s="153">
        <f t="shared" ref="E642:L642" si="363">SUM(E644:E666)</f>
        <v>45413.19999999999</v>
      </c>
      <c r="F642" s="153">
        <f t="shared" si="363"/>
        <v>0</v>
      </c>
      <c r="G642" s="153">
        <f t="shared" si="363"/>
        <v>0</v>
      </c>
      <c r="H642" s="153">
        <f t="shared" si="363"/>
        <v>65.900000000000006</v>
      </c>
      <c r="I642" s="153">
        <f t="shared" si="363"/>
        <v>0</v>
      </c>
      <c r="J642" s="153">
        <f t="shared" si="363"/>
        <v>2624</v>
      </c>
      <c r="K642" s="153">
        <f t="shared" si="363"/>
        <v>6860.3999999999987</v>
      </c>
      <c r="L642" s="240">
        <f t="shared" si="363"/>
        <v>0</v>
      </c>
      <c r="M642" s="172">
        <f>SUM(M644:M666)</f>
        <v>55113.100000000006</v>
      </c>
      <c r="N642" s="153">
        <f t="shared" ref="N642:U642" si="364">SUM(N644:N666)</f>
        <v>45496.899999999994</v>
      </c>
      <c r="O642" s="153">
        <f t="shared" si="364"/>
        <v>0</v>
      </c>
      <c r="P642" s="153">
        <f t="shared" si="364"/>
        <v>0</v>
      </c>
      <c r="Q642" s="153">
        <f t="shared" si="364"/>
        <v>131.80000000000001</v>
      </c>
      <c r="R642" s="153">
        <f t="shared" si="364"/>
        <v>0</v>
      </c>
      <c r="S642" s="153">
        <f t="shared" si="364"/>
        <v>2624</v>
      </c>
      <c r="T642" s="153">
        <f t="shared" si="364"/>
        <v>6860.3999999999987</v>
      </c>
      <c r="U642" s="240">
        <f t="shared" si="364"/>
        <v>0</v>
      </c>
      <c r="V642" s="172">
        <f>SUM(V644:V666)</f>
        <v>54365.011800000007</v>
      </c>
      <c r="W642" s="153">
        <f t="shared" ref="W642:AD642" si="365">SUM(W644:W666)</f>
        <v>44802.9925</v>
      </c>
      <c r="X642" s="153">
        <f t="shared" si="365"/>
        <v>0</v>
      </c>
      <c r="Y642" s="153">
        <f t="shared" si="365"/>
        <v>0</v>
      </c>
      <c r="Z642" s="153">
        <f t="shared" si="365"/>
        <v>127.6241</v>
      </c>
      <c r="AA642" s="153">
        <f t="shared" si="365"/>
        <v>0</v>
      </c>
      <c r="AB642" s="153">
        <f t="shared" si="365"/>
        <v>2621.7212</v>
      </c>
      <c r="AC642" s="153">
        <f t="shared" si="365"/>
        <v>6812.6739999999991</v>
      </c>
      <c r="AD642" s="240">
        <f t="shared" si="365"/>
        <v>0</v>
      </c>
      <c r="AE642" s="156">
        <f t="shared" si="358"/>
        <v>-748.08819999999832</v>
      </c>
      <c r="AF642" s="153">
        <f t="shared" si="358"/>
        <v>-693.90749999999389</v>
      </c>
      <c r="AG642" s="153">
        <f t="shared" si="358"/>
        <v>0</v>
      </c>
      <c r="AH642" s="153">
        <f t="shared" si="358"/>
        <v>0</v>
      </c>
      <c r="AI642" s="153">
        <f t="shared" si="358"/>
        <v>-4.1759000000000128</v>
      </c>
      <c r="AJ642" s="153">
        <f t="shared" si="358"/>
        <v>0</v>
      </c>
      <c r="AK642" s="153">
        <f t="shared" si="358"/>
        <v>-2.2788000000000466</v>
      </c>
      <c r="AL642" s="153">
        <f t="shared" si="358"/>
        <v>-47.725999999999658</v>
      </c>
      <c r="AM642" s="154">
        <f t="shared" si="358"/>
        <v>0</v>
      </c>
      <c r="AN642" s="156">
        <f t="shared" si="359"/>
        <v>98.642630880861361</v>
      </c>
      <c r="AO642" s="153">
        <f t="shared" si="359"/>
        <v>98.474824658383326</v>
      </c>
      <c r="AP642" s="153">
        <f t="shared" si="359"/>
        <v>0</v>
      </c>
      <c r="AQ642" s="153">
        <f t="shared" si="359"/>
        <v>0</v>
      </c>
      <c r="AR642" s="153">
        <f t="shared" si="359"/>
        <v>96.831638846737462</v>
      </c>
      <c r="AS642" s="153">
        <f t="shared" si="359"/>
        <v>0</v>
      </c>
      <c r="AT642" s="153">
        <f t="shared" si="359"/>
        <v>99.913155487804872</v>
      </c>
      <c r="AU642" s="153">
        <f t="shared" si="359"/>
        <v>99.304326278351112</v>
      </c>
      <c r="AV642" s="154">
        <f t="shared" si="359"/>
        <v>0</v>
      </c>
      <c r="AW642" s="147"/>
      <c r="AX642" s="245"/>
      <c r="AY642" s="246"/>
    </row>
    <row r="643" spans="1:51" ht="12.75" customHeight="1" x14ac:dyDescent="0.25">
      <c r="A643" s="171">
        <v>1574</v>
      </c>
      <c r="B643" s="241">
        <v>635</v>
      </c>
      <c r="C643" s="242" t="s">
        <v>1313</v>
      </c>
      <c r="D643" s="156">
        <f t="shared" ref="D643:D666" si="366">SUM(E643:L643)</f>
        <v>134181.1</v>
      </c>
      <c r="E643" s="161">
        <v>114575.5</v>
      </c>
      <c r="F643" s="161">
        <v>0</v>
      </c>
      <c r="G643" s="161">
        <v>4218.8999999999996</v>
      </c>
      <c r="H643" s="161">
        <v>3589.2</v>
      </c>
      <c r="I643" s="161">
        <v>0</v>
      </c>
      <c r="J643" s="161">
        <v>0</v>
      </c>
      <c r="K643" s="161">
        <v>10605.9</v>
      </c>
      <c r="L643" s="243">
        <v>1191.5999999999999</v>
      </c>
      <c r="M643" s="172">
        <f t="shared" ref="M643:M666" si="367">SUM(N643:U643)</f>
        <v>138787.9</v>
      </c>
      <c r="N643" s="161">
        <v>114575.5</v>
      </c>
      <c r="O643" s="161">
        <v>343.6</v>
      </c>
      <c r="P643" s="161">
        <v>4218.8999999999996</v>
      </c>
      <c r="Q643" s="161">
        <v>3589.2</v>
      </c>
      <c r="R643" s="161">
        <v>0</v>
      </c>
      <c r="S643" s="161">
        <v>0</v>
      </c>
      <c r="T643" s="161">
        <v>10605.9</v>
      </c>
      <c r="U643" s="243">
        <v>5454.7999999999993</v>
      </c>
      <c r="V643" s="172">
        <f t="shared" ref="V643:V666" si="368">SUM(W643:AD643)</f>
        <v>137296.731</v>
      </c>
      <c r="W643" s="161">
        <v>114575.5</v>
      </c>
      <c r="X643" s="161">
        <v>343.6</v>
      </c>
      <c r="Y643" s="161">
        <v>4218.8990999999996</v>
      </c>
      <c r="Z643" s="161">
        <v>2527.0331000000001</v>
      </c>
      <c r="AA643" s="161">
        <v>0</v>
      </c>
      <c r="AB643" s="161">
        <v>0</v>
      </c>
      <c r="AC643" s="161">
        <v>10605.498799999999</v>
      </c>
      <c r="AD643" s="243">
        <v>5026.2</v>
      </c>
      <c r="AE643" s="156">
        <f t="shared" si="358"/>
        <v>-1491.1689999999944</v>
      </c>
      <c r="AF643" s="161">
        <f t="shared" si="358"/>
        <v>0</v>
      </c>
      <c r="AG643" s="161">
        <f t="shared" si="358"/>
        <v>0</v>
      </c>
      <c r="AH643" s="161">
        <f t="shared" si="358"/>
        <v>-9.0000000000145519E-4</v>
      </c>
      <c r="AI643" s="161">
        <f t="shared" si="358"/>
        <v>-1062.1668999999997</v>
      </c>
      <c r="AJ643" s="161">
        <f t="shared" si="358"/>
        <v>0</v>
      </c>
      <c r="AK643" s="161">
        <f t="shared" si="358"/>
        <v>0</v>
      </c>
      <c r="AL643" s="161">
        <f t="shared" si="358"/>
        <v>-0.40120000000024447</v>
      </c>
      <c r="AM643" s="162">
        <f t="shared" si="358"/>
        <v>-428.59999999999945</v>
      </c>
      <c r="AN643" s="156">
        <f t="shared" si="359"/>
        <v>98.925577085610499</v>
      </c>
      <c r="AO643" s="161">
        <f t="shared" si="359"/>
        <v>100</v>
      </c>
      <c r="AP643" s="161">
        <f t="shared" si="359"/>
        <v>100</v>
      </c>
      <c r="AQ643" s="161">
        <f t="shared" si="359"/>
        <v>99.999978667425154</v>
      </c>
      <c r="AR643" s="161">
        <f t="shared" si="359"/>
        <v>70.406583639808318</v>
      </c>
      <c r="AS643" s="161">
        <f t="shared" si="359"/>
        <v>0</v>
      </c>
      <c r="AT643" s="161">
        <f t="shared" si="359"/>
        <v>0</v>
      </c>
      <c r="AU643" s="161">
        <f t="shared" si="359"/>
        <v>99.996217199860453</v>
      </c>
      <c r="AV643" s="162">
        <f t="shared" si="359"/>
        <v>92.142700007333005</v>
      </c>
      <c r="AW643" s="165"/>
      <c r="AX643" s="245"/>
      <c r="AY643" s="246"/>
    </row>
    <row r="644" spans="1:51" ht="12.75" customHeight="1" x14ac:dyDescent="0.25">
      <c r="A644" s="171">
        <v>1575</v>
      </c>
      <c r="B644" s="241">
        <v>637</v>
      </c>
      <c r="C644" s="242" t="s">
        <v>1797</v>
      </c>
      <c r="D644" s="156">
        <f>SUM(E644:L644)</f>
        <v>1979.9</v>
      </c>
      <c r="E644" s="161">
        <v>1541.5</v>
      </c>
      <c r="F644" s="161">
        <v>0</v>
      </c>
      <c r="G644" s="161">
        <v>0</v>
      </c>
      <c r="H644" s="161">
        <v>0</v>
      </c>
      <c r="I644" s="161">
        <v>0</v>
      </c>
      <c r="J644" s="161">
        <v>150</v>
      </c>
      <c r="K644" s="161">
        <v>288.39999999999998</v>
      </c>
      <c r="L644" s="243">
        <v>0</v>
      </c>
      <c r="M644" s="172">
        <f>SUM(N644:U644)</f>
        <v>1979.9</v>
      </c>
      <c r="N644" s="161">
        <v>1541.5</v>
      </c>
      <c r="O644" s="161">
        <v>0</v>
      </c>
      <c r="P644" s="161">
        <v>0</v>
      </c>
      <c r="Q644" s="161">
        <v>0</v>
      </c>
      <c r="R644" s="161">
        <v>0</v>
      </c>
      <c r="S644" s="161">
        <v>150</v>
      </c>
      <c r="T644" s="161">
        <v>288.39999999999998</v>
      </c>
      <c r="U644" s="243">
        <v>0</v>
      </c>
      <c r="V644" s="172">
        <f>SUM(W644:AD644)</f>
        <v>1979.9</v>
      </c>
      <c r="W644" s="161">
        <v>1541.5</v>
      </c>
      <c r="X644" s="161">
        <v>0</v>
      </c>
      <c r="Y644" s="161">
        <v>0</v>
      </c>
      <c r="Z644" s="161">
        <v>0</v>
      </c>
      <c r="AA644" s="161">
        <v>0</v>
      </c>
      <c r="AB644" s="161">
        <v>150</v>
      </c>
      <c r="AC644" s="161">
        <v>288.39999999999998</v>
      </c>
      <c r="AD644" s="243">
        <v>0</v>
      </c>
      <c r="AE644" s="156">
        <f t="shared" si="358"/>
        <v>0</v>
      </c>
      <c r="AF644" s="161">
        <f t="shared" si="358"/>
        <v>0</v>
      </c>
      <c r="AG644" s="161">
        <f t="shared" si="358"/>
        <v>0</v>
      </c>
      <c r="AH644" s="161">
        <f t="shared" si="358"/>
        <v>0</v>
      </c>
      <c r="AI644" s="161">
        <f t="shared" si="358"/>
        <v>0</v>
      </c>
      <c r="AJ644" s="161">
        <f t="shared" si="358"/>
        <v>0</v>
      </c>
      <c r="AK644" s="161">
        <f t="shared" si="358"/>
        <v>0</v>
      </c>
      <c r="AL644" s="161">
        <f t="shared" si="358"/>
        <v>0</v>
      </c>
      <c r="AM644" s="162">
        <f t="shared" si="358"/>
        <v>0</v>
      </c>
      <c r="AN644" s="156">
        <f t="shared" si="359"/>
        <v>100</v>
      </c>
      <c r="AO644" s="161">
        <f t="shared" si="359"/>
        <v>100</v>
      </c>
      <c r="AP644" s="161">
        <f t="shared" si="359"/>
        <v>0</v>
      </c>
      <c r="AQ644" s="161">
        <f t="shared" si="359"/>
        <v>0</v>
      </c>
      <c r="AR644" s="161">
        <f t="shared" si="359"/>
        <v>0</v>
      </c>
      <c r="AS644" s="161">
        <f t="shared" si="359"/>
        <v>0</v>
      </c>
      <c r="AT644" s="161">
        <f t="shared" si="359"/>
        <v>100</v>
      </c>
      <c r="AU644" s="161">
        <f t="shared" si="359"/>
        <v>100</v>
      </c>
      <c r="AV644" s="162">
        <f t="shared" si="359"/>
        <v>0</v>
      </c>
      <c r="AW644" s="165"/>
      <c r="AX644" s="245"/>
      <c r="AY644" s="246"/>
    </row>
    <row r="645" spans="1:51" ht="12.75" customHeight="1" x14ac:dyDescent="0.25">
      <c r="A645" s="171">
        <v>1576</v>
      </c>
      <c r="B645" s="241">
        <v>636</v>
      </c>
      <c r="C645" s="242" t="s">
        <v>1798</v>
      </c>
      <c r="D645" s="156">
        <f t="shared" si="366"/>
        <v>2098.1</v>
      </c>
      <c r="E645" s="161">
        <v>1833.6</v>
      </c>
      <c r="F645" s="161">
        <v>0</v>
      </c>
      <c r="G645" s="161">
        <v>0</v>
      </c>
      <c r="H645" s="161">
        <v>0</v>
      </c>
      <c r="I645" s="161">
        <v>0</v>
      </c>
      <c r="J645" s="161">
        <v>0</v>
      </c>
      <c r="K645" s="161">
        <v>264.5</v>
      </c>
      <c r="L645" s="243">
        <v>0</v>
      </c>
      <c r="M645" s="172">
        <f t="shared" si="367"/>
        <v>2098.1</v>
      </c>
      <c r="N645" s="161">
        <v>1833.6</v>
      </c>
      <c r="O645" s="161">
        <v>0</v>
      </c>
      <c r="P645" s="161">
        <v>0</v>
      </c>
      <c r="Q645" s="161">
        <v>0</v>
      </c>
      <c r="R645" s="161">
        <v>0</v>
      </c>
      <c r="S645" s="161">
        <v>0</v>
      </c>
      <c r="T645" s="161">
        <v>264.5</v>
      </c>
      <c r="U645" s="243">
        <v>0</v>
      </c>
      <c r="V645" s="172">
        <f t="shared" si="368"/>
        <v>2073.5421999999999</v>
      </c>
      <c r="W645" s="161">
        <v>1809.0422000000001</v>
      </c>
      <c r="X645" s="161">
        <v>0</v>
      </c>
      <c r="Y645" s="161">
        <v>0</v>
      </c>
      <c r="Z645" s="161">
        <v>0</v>
      </c>
      <c r="AA645" s="161">
        <v>0</v>
      </c>
      <c r="AB645" s="161">
        <v>0</v>
      </c>
      <c r="AC645" s="161">
        <v>264.5</v>
      </c>
      <c r="AD645" s="243">
        <v>0</v>
      </c>
      <c r="AE645" s="156">
        <f t="shared" si="358"/>
        <v>-24.557800000000043</v>
      </c>
      <c r="AF645" s="161">
        <f t="shared" si="358"/>
        <v>-24.557799999999816</v>
      </c>
      <c r="AG645" s="161">
        <f t="shared" si="358"/>
        <v>0</v>
      </c>
      <c r="AH645" s="161">
        <f t="shared" si="358"/>
        <v>0</v>
      </c>
      <c r="AI645" s="161">
        <f t="shared" si="358"/>
        <v>0</v>
      </c>
      <c r="AJ645" s="161">
        <f t="shared" si="358"/>
        <v>0</v>
      </c>
      <c r="AK645" s="161">
        <f t="shared" si="358"/>
        <v>0</v>
      </c>
      <c r="AL645" s="161">
        <f t="shared" si="358"/>
        <v>0</v>
      </c>
      <c r="AM645" s="162">
        <f t="shared" si="358"/>
        <v>0</v>
      </c>
      <c r="AN645" s="156">
        <f t="shared" si="359"/>
        <v>98.82952194842953</v>
      </c>
      <c r="AO645" s="161">
        <f t="shared" si="359"/>
        <v>98.660678446771385</v>
      </c>
      <c r="AP645" s="161">
        <f t="shared" si="359"/>
        <v>0</v>
      </c>
      <c r="AQ645" s="161">
        <f t="shared" si="359"/>
        <v>0</v>
      </c>
      <c r="AR645" s="161">
        <f t="shared" si="359"/>
        <v>0</v>
      </c>
      <c r="AS645" s="161">
        <f t="shared" si="359"/>
        <v>0</v>
      </c>
      <c r="AT645" s="161">
        <f t="shared" si="359"/>
        <v>0</v>
      </c>
      <c r="AU645" s="161">
        <f t="shared" si="359"/>
        <v>100</v>
      </c>
      <c r="AV645" s="162">
        <f t="shared" si="359"/>
        <v>0</v>
      </c>
      <c r="AW645" s="165"/>
      <c r="AX645" s="245"/>
      <c r="AY645" s="246"/>
    </row>
    <row r="646" spans="1:51" ht="12.75" customHeight="1" x14ac:dyDescent="0.25">
      <c r="A646" s="171">
        <v>1577</v>
      </c>
      <c r="B646" s="241">
        <v>638</v>
      </c>
      <c r="C646" s="242" t="s">
        <v>1799</v>
      </c>
      <c r="D646" s="156">
        <f t="shared" si="366"/>
        <v>1206.8999999999999</v>
      </c>
      <c r="E646" s="161">
        <v>1006.1</v>
      </c>
      <c r="F646" s="161">
        <v>0</v>
      </c>
      <c r="G646" s="161">
        <v>0</v>
      </c>
      <c r="H646" s="161">
        <v>0</v>
      </c>
      <c r="I646" s="161">
        <v>0</v>
      </c>
      <c r="J646" s="161">
        <v>100</v>
      </c>
      <c r="K646" s="161">
        <v>100.8</v>
      </c>
      <c r="L646" s="243">
        <v>0</v>
      </c>
      <c r="M646" s="172">
        <f t="shared" si="367"/>
        <v>1206.8999999999999</v>
      </c>
      <c r="N646" s="161">
        <v>1006.1</v>
      </c>
      <c r="O646" s="161">
        <v>0</v>
      </c>
      <c r="P646" s="161">
        <v>0</v>
      </c>
      <c r="Q646" s="161">
        <v>0</v>
      </c>
      <c r="R646" s="161">
        <v>0</v>
      </c>
      <c r="S646" s="161">
        <v>100</v>
      </c>
      <c r="T646" s="161">
        <v>100.8</v>
      </c>
      <c r="U646" s="243">
        <v>0</v>
      </c>
      <c r="V646" s="172">
        <f t="shared" si="368"/>
        <v>1205.3265999999999</v>
      </c>
      <c r="W646" s="161">
        <v>1006.1</v>
      </c>
      <c r="X646" s="161">
        <v>0</v>
      </c>
      <c r="Y646" s="161">
        <v>0</v>
      </c>
      <c r="Z646" s="161">
        <v>0</v>
      </c>
      <c r="AA646" s="161">
        <v>0</v>
      </c>
      <c r="AB646" s="161">
        <v>98.900999999999996</v>
      </c>
      <c r="AC646" s="161">
        <v>100.32559999999999</v>
      </c>
      <c r="AD646" s="243">
        <v>0</v>
      </c>
      <c r="AE646" s="156">
        <f t="shared" si="358"/>
        <v>-1.5733999999999924</v>
      </c>
      <c r="AF646" s="161">
        <f t="shared" si="358"/>
        <v>0</v>
      </c>
      <c r="AG646" s="161">
        <f t="shared" si="358"/>
        <v>0</v>
      </c>
      <c r="AH646" s="161">
        <f t="shared" si="358"/>
        <v>0</v>
      </c>
      <c r="AI646" s="161">
        <f t="shared" si="358"/>
        <v>0</v>
      </c>
      <c r="AJ646" s="161">
        <f t="shared" si="358"/>
        <v>0</v>
      </c>
      <c r="AK646" s="161">
        <f t="shared" si="358"/>
        <v>-1.0990000000000038</v>
      </c>
      <c r="AL646" s="161">
        <f t="shared" si="358"/>
        <v>-0.47440000000000282</v>
      </c>
      <c r="AM646" s="162">
        <f t="shared" si="358"/>
        <v>0</v>
      </c>
      <c r="AN646" s="156">
        <f t="shared" si="359"/>
        <v>99.86963294390587</v>
      </c>
      <c r="AO646" s="161">
        <f t="shared" si="359"/>
        <v>100</v>
      </c>
      <c r="AP646" s="161">
        <f t="shared" si="359"/>
        <v>0</v>
      </c>
      <c r="AQ646" s="161">
        <f t="shared" si="359"/>
        <v>0</v>
      </c>
      <c r="AR646" s="161">
        <f t="shared" si="359"/>
        <v>0</v>
      </c>
      <c r="AS646" s="161">
        <f t="shared" si="359"/>
        <v>0</v>
      </c>
      <c r="AT646" s="161">
        <f t="shared" si="359"/>
        <v>98.900999999999996</v>
      </c>
      <c r="AU646" s="161">
        <f t="shared" si="359"/>
        <v>99.529365079365078</v>
      </c>
      <c r="AV646" s="162">
        <f t="shared" si="359"/>
        <v>0</v>
      </c>
      <c r="AW646" s="165"/>
      <c r="AX646" s="245"/>
      <c r="AY646" s="246"/>
    </row>
    <row r="647" spans="1:51" ht="12.75" customHeight="1" x14ac:dyDescent="0.25">
      <c r="A647" s="171">
        <v>1578</v>
      </c>
      <c r="B647" s="241">
        <v>639</v>
      </c>
      <c r="C647" s="242" t="s">
        <v>1800</v>
      </c>
      <c r="D647" s="156">
        <f t="shared" si="366"/>
        <v>2568.9</v>
      </c>
      <c r="E647" s="161">
        <v>1991.6</v>
      </c>
      <c r="F647" s="161">
        <v>0</v>
      </c>
      <c r="G647" s="161">
        <v>0</v>
      </c>
      <c r="H647" s="161">
        <v>0</v>
      </c>
      <c r="I647" s="161">
        <v>0</v>
      </c>
      <c r="J647" s="161">
        <v>150</v>
      </c>
      <c r="K647" s="161">
        <v>427.3</v>
      </c>
      <c r="L647" s="243">
        <v>0</v>
      </c>
      <c r="M647" s="172">
        <f t="shared" si="367"/>
        <v>2568.9</v>
      </c>
      <c r="N647" s="161">
        <v>1991.6</v>
      </c>
      <c r="O647" s="161">
        <v>0</v>
      </c>
      <c r="P647" s="161">
        <v>0</v>
      </c>
      <c r="Q647" s="161">
        <v>0</v>
      </c>
      <c r="R647" s="161">
        <v>0</v>
      </c>
      <c r="S647" s="161">
        <v>150</v>
      </c>
      <c r="T647" s="161">
        <v>427.3</v>
      </c>
      <c r="U647" s="243">
        <v>0</v>
      </c>
      <c r="V647" s="172">
        <f t="shared" si="368"/>
        <v>2481.6192000000001</v>
      </c>
      <c r="W647" s="161">
        <v>1940.9072000000001</v>
      </c>
      <c r="X647" s="161">
        <v>0</v>
      </c>
      <c r="Y647" s="161">
        <v>0</v>
      </c>
      <c r="Z647" s="161">
        <v>0</v>
      </c>
      <c r="AA647" s="161">
        <v>0</v>
      </c>
      <c r="AB647" s="161">
        <v>149.98599999999999</v>
      </c>
      <c r="AC647" s="161">
        <v>390.726</v>
      </c>
      <c r="AD647" s="243">
        <v>0</v>
      </c>
      <c r="AE647" s="156">
        <f t="shared" si="358"/>
        <v>-87.280799999999999</v>
      </c>
      <c r="AF647" s="161">
        <f t="shared" si="358"/>
        <v>-50.692799999999806</v>
      </c>
      <c r="AG647" s="161">
        <f t="shared" si="358"/>
        <v>0</v>
      </c>
      <c r="AH647" s="161">
        <f t="shared" si="358"/>
        <v>0</v>
      </c>
      <c r="AI647" s="161">
        <f t="shared" si="358"/>
        <v>0</v>
      </c>
      <c r="AJ647" s="161">
        <f t="shared" si="358"/>
        <v>0</v>
      </c>
      <c r="AK647" s="161">
        <f t="shared" si="358"/>
        <v>-1.4000000000010004E-2</v>
      </c>
      <c r="AL647" s="161">
        <f t="shared" si="358"/>
        <v>-36.574000000000012</v>
      </c>
      <c r="AM647" s="162">
        <f t="shared" si="358"/>
        <v>0</v>
      </c>
      <c r="AN647" s="156">
        <f t="shared" si="359"/>
        <v>96.602405698937289</v>
      </c>
      <c r="AO647" s="161">
        <f t="shared" si="359"/>
        <v>97.454669612371973</v>
      </c>
      <c r="AP647" s="161">
        <f t="shared" si="359"/>
        <v>0</v>
      </c>
      <c r="AQ647" s="161">
        <f t="shared" si="359"/>
        <v>0</v>
      </c>
      <c r="AR647" s="161">
        <f t="shared" si="359"/>
        <v>0</v>
      </c>
      <c r="AS647" s="161">
        <f t="shared" si="359"/>
        <v>0</v>
      </c>
      <c r="AT647" s="161">
        <f t="shared" si="359"/>
        <v>99.990666666666655</v>
      </c>
      <c r="AU647" s="161">
        <f t="shared" si="359"/>
        <v>91.440673999531938</v>
      </c>
      <c r="AV647" s="162">
        <f t="shared" si="359"/>
        <v>0</v>
      </c>
      <c r="AW647" s="165"/>
      <c r="AX647" s="245"/>
      <c r="AY647" s="246"/>
    </row>
    <row r="648" spans="1:51" ht="12.75" customHeight="1" x14ac:dyDescent="0.25">
      <c r="A648" s="171">
        <v>1579</v>
      </c>
      <c r="B648" s="241">
        <v>640</v>
      </c>
      <c r="C648" s="242" t="s">
        <v>1801</v>
      </c>
      <c r="D648" s="156">
        <f t="shared" si="366"/>
        <v>1543.2</v>
      </c>
      <c r="E648" s="161">
        <v>1326</v>
      </c>
      <c r="F648" s="161">
        <v>0</v>
      </c>
      <c r="G648" s="161">
        <v>0</v>
      </c>
      <c r="H648" s="161">
        <v>0</v>
      </c>
      <c r="I648" s="161">
        <v>0</v>
      </c>
      <c r="J648" s="161">
        <v>100</v>
      </c>
      <c r="K648" s="161">
        <v>117.2</v>
      </c>
      <c r="L648" s="243">
        <v>0</v>
      </c>
      <c r="M648" s="172">
        <f t="shared" si="367"/>
        <v>1543.2</v>
      </c>
      <c r="N648" s="161">
        <v>1326</v>
      </c>
      <c r="O648" s="161">
        <v>0</v>
      </c>
      <c r="P648" s="161">
        <v>0</v>
      </c>
      <c r="Q648" s="161">
        <v>0</v>
      </c>
      <c r="R648" s="161">
        <v>0</v>
      </c>
      <c r="S648" s="161">
        <v>100</v>
      </c>
      <c r="T648" s="161">
        <v>117.2</v>
      </c>
      <c r="U648" s="243">
        <v>0</v>
      </c>
      <c r="V648" s="172">
        <f t="shared" si="368"/>
        <v>1542.9748999999999</v>
      </c>
      <c r="W648" s="161">
        <v>1325.7748999999999</v>
      </c>
      <c r="X648" s="161">
        <v>0</v>
      </c>
      <c r="Y648" s="161">
        <v>0</v>
      </c>
      <c r="Z648" s="161">
        <v>0</v>
      </c>
      <c r="AA648" s="161">
        <v>0</v>
      </c>
      <c r="AB648" s="161">
        <v>100</v>
      </c>
      <c r="AC648" s="161">
        <v>117.2</v>
      </c>
      <c r="AD648" s="243">
        <v>0</v>
      </c>
      <c r="AE648" s="156">
        <f t="shared" si="358"/>
        <v>-0.22510000000011132</v>
      </c>
      <c r="AF648" s="161">
        <f t="shared" si="358"/>
        <v>-0.22510000000011132</v>
      </c>
      <c r="AG648" s="161">
        <f t="shared" si="358"/>
        <v>0</v>
      </c>
      <c r="AH648" s="161">
        <f t="shared" si="358"/>
        <v>0</v>
      </c>
      <c r="AI648" s="161">
        <f t="shared" si="358"/>
        <v>0</v>
      </c>
      <c r="AJ648" s="161">
        <f t="shared" si="358"/>
        <v>0</v>
      </c>
      <c r="AK648" s="161">
        <f t="shared" si="358"/>
        <v>0</v>
      </c>
      <c r="AL648" s="161">
        <f t="shared" si="358"/>
        <v>0</v>
      </c>
      <c r="AM648" s="162">
        <f t="shared" si="358"/>
        <v>0</v>
      </c>
      <c r="AN648" s="156">
        <f t="shared" si="359"/>
        <v>99.98541342664592</v>
      </c>
      <c r="AO648" s="161">
        <f t="shared" si="359"/>
        <v>99.983024132730009</v>
      </c>
      <c r="AP648" s="161">
        <f t="shared" si="359"/>
        <v>0</v>
      </c>
      <c r="AQ648" s="161">
        <f t="shared" si="359"/>
        <v>0</v>
      </c>
      <c r="AR648" s="161">
        <f t="shared" si="359"/>
        <v>0</v>
      </c>
      <c r="AS648" s="161">
        <f t="shared" si="359"/>
        <v>0</v>
      </c>
      <c r="AT648" s="161">
        <f t="shared" si="359"/>
        <v>100</v>
      </c>
      <c r="AU648" s="161">
        <f t="shared" si="359"/>
        <v>100</v>
      </c>
      <c r="AV648" s="162">
        <f t="shared" si="359"/>
        <v>0</v>
      </c>
      <c r="AW648" s="165"/>
      <c r="AX648" s="245"/>
      <c r="AY648" s="246"/>
    </row>
    <row r="649" spans="1:51" ht="12.75" customHeight="1" x14ac:dyDescent="0.25">
      <c r="A649" s="171">
        <v>1580</v>
      </c>
      <c r="B649" s="241">
        <v>641</v>
      </c>
      <c r="C649" s="242" t="s">
        <v>1802</v>
      </c>
      <c r="D649" s="156">
        <f t="shared" si="366"/>
        <v>1648.7</v>
      </c>
      <c r="E649" s="161">
        <v>1281.3</v>
      </c>
      <c r="F649" s="161">
        <v>0</v>
      </c>
      <c r="G649" s="161">
        <v>0</v>
      </c>
      <c r="H649" s="161">
        <v>0</v>
      </c>
      <c r="I649" s="161">
        <v>0</v>
      </c>
      <c r="J649" s="161">
        <v>150</v>
      </c>
      <c r="K649" s="161">
        <v>217.4</v>
      </c>
      <c r="L649" s="243">
        <v>0</v>
      </c>
      <c r="M649" s="172">
        <f t="shared" si="367"/>
        <v>1648.7</v>
      </c>
      <c r="N649" s="161">
        <v>1281.3</v>
      </c>
      <c r="O649" s="161">
        <v>0</v>
      </c>
      <c r="P649" s="161">
        <v>0</v>
      </c>
      <c r="Q649" s="161">
        <v>0</v>
      </c>
      <c r="R649" s="161">
        <v>0</v>
      </c>
      <c r="S649" s="161">
        <v>150</v>
      </c>
      <c r="T649" s="161">
        <v>217.4</v>
      </c>
      <c r="U649" s="243">
        <v>0</v>
      </c>
      <c r="V649" s="172">
        <f t="shared" si="368"/>
        <v>1630.4384</v>
      </c>
      <c r="W649" s="161">
        <v>1263.0383999999999</v>
      </c>
      <c r="X649" s="161">
        <v>0</v>
      </c>
      <c r="Y649" s="161">
        <v>0</v>
      </c>
      <c r="Z649" s="161">
        <v>0</v>
      </c>
      <c r="AA649" s="161">
        <v>0</v>
      </c>
      <c r="AB649" s="161">
        <v>150</v>
      </c>
      <c r="AC649" s="161">
        <v>217.4</v>
      </c>
      <c r="AD649" s="243">
        <v>0</v>
      </c>
      <c r="AE649" s="156">
        <f t="shared" si="358"/>
        <v>-18.261600000000044</v>
      </c>
      <c r="AF649" s="161">
        <f t="shared" si="358"/>
        <v>-18.261600000000044</v>
      </c>
      <c r="AG649" s="161">
        <f t="shared" si="358"/>
        <v>0</v>
      </c>
      <c r="AH649" s="161">
        <f t="shared" si="358"/>
        <v>0</v>
      </c>
      <c r="AI649" s="161">
        <f t="shared" si="358"/>
        <v>0</v>
      </c>
      <c r="AJ649" s="161">
        <f t="shared" si="358"/>
        <v>0</v>
      </c>
      <c r="AK649" s="161">
        <f t="shared" si="358"/>
        <v>0</v>
      </c>
      <c r="AL649" s="161">
        <f t="shared" si="358"/>
        <v>0</v>
      </c>
      <c r="AM649" s="162">
        <f t="shared" si="358"/>
        <v>0</v>
      </c>
      <c r="AN649" s="156">
        <f t="shared" si="359"/>
        <v>98.892363680475526</v>
      </c>
      <c r="AO649" s="161">
        <f t="shared" si="359"/>
        <v>98.574760009365477</v>
      </c>
      <c r="AP649" s="161">
        <f t="shared" si="359"/>
        <v>0</v>
      </c>
      <c r="AQ649" s="161">
        <f t="shared" si="359"/>
        <v>0</v>
      </c>
      <c r="AR649" s="161">
        <f t="shared" si="359"/>
        <v>0</v>
      </c>
      <c r="AS649" s="161">
        <f t="shared" si="359"/>
        <v>0</v>
      </c>
      <c r="AT649" s="161">
        <f t="shared" si="359"/>
        <v>100</v>
      </c>
      <c r="AU649" s="161">
        <f t="shared" si="359"/>
        <v>100</v>
      </c>
      <c r="AV649" s="162">
        <f t="shared" si="359"/>
        <v>0</v>
      </c>
      <c r="AW649" s="165"/>
      <c r="AX649" s="245"/>
      <c r="AY649" s="246"/>
    </row>
    <row r="650" spans="1:51" ht="12.75" customHeight="1" x14ac:dyDescent="0.25">
      <c r="A650" s="171">
        <v>1581</v>
      </c>
      <c r="B650" s="241">
        <v>642</v>
      </c>
      <c r="C650" s="242" t="s">
        <v>1803</v>
      </c>
      <c r="D650" s="156">
        <f t="shared" si="366"/>
        <v>1086.6999999999998</v>
      </c>
      <c r="E650" s="161">
        <v>774.3</v>
      </c>
      <c r="F650" s="161">
        <v>0</v>
      </c>
      <c r="G650" s="161">
        <v>0</v>
      </c>
      <c r="H650" s="161">
        <v>65.900000000000006</v>
      </c>
      <c r="I650" s="161">
        <v>0</v>
      </c>
      <c r="J650" s="161">
        <v>100</v>
      </c>
      <c r="K650" s="161">
        <v>146.5</v>
      </c>
      <c r="L650" s="243">
        <v>0</v>
      </c>
      <c r="M650" s="172">
        <f t="shared" si="367"/>
        <v>1086.6999999999998</v>
      </c>
      <c r="N650" s="161">
        <v>774.3</v>
      </c>
      <c r="O650" s="161">
        <v>0</v>
      </c>
      <c r="P650" s="161">
        <v>0</v>
      </c>
      <c r="Q650" s="161">
        <v>65.900000000000006</v>
      </c>
      <c r="R650" s="161">
        <v>0</v>
      </c>
      <c r="S650" s="161">
        <v>100</v>
      </c>
      <c r="T650" s="161">
        <v>146.5</v>
      </c>
      <c r="U650" s="243">
        <v>0</v>
      </c>
      <c r="V650" s="172">
        <f t="shared" si="368"/>
        <v>833.68390000000011</v>
      </c>
      <c r="W650" s="161">
        <v>526.41600000000005</v>
      </c>
      <c r="X650" s="161">
        <v>0</v>
      </c>
      <c r="Y650" s="161">
        <v>0</v>
      </c>
      <c r="Z650" s="161">
        <v>61.7958</v>
      </c>
      <c r="AA650" s="161">
        <v>0</v>
      </c>
      <c r="AB650" s="161">
        <v>99.1661</v>
      </c>
      <c r="AC650" s="161">
        <v>146.30600000000001</v>
      </c>
      <c r="AD650" s="243">
        <v>0</v>
      </c>
      <c r="AE650" s="156">
        <f t="shared" si="358"/>
        <v>-253.01609999999971</v>
      </c>
      <c r="AF650" s="161">
        <f t="shared" si="358"/>
        <v>-247.8839999999999</v>
      </c>
      <c r="AG650" s="161">
        <f t="shared" si="358"/>
        <v>0</v>
      </c>
      <c r="AH650" s="161">
        <f t="shared" si="358"/>
        <v>0</v>
      </c>
      <c r="AI650" s="161">
        <f t="shared" si="358"/>
        <v>-4.1042000000000058</v>
      </c>
      <c r="AJ650" s="161">
        <f t="shared" si="358"/>
        <v>0</v>
      </c>
      <c r="AK650" s="161">
        <f t="shared" si="358"/>
        <v>-0.83389999999999986</v>
      </c>
      <c r="AL650" s="161">
        <f t="shared" si="358"/>
        <v>-0.1939999999999884</v>
      </c>
      <c r="AM650" s="162">
        <f t="shared" si="358"/>
        <v>0</v>
      </c>
      <c r="AN650" s="156">
        <f t="shared" si="359"/>
        <v>76.717024017668194</v>
      </c>
      <c r="AO650" s="161">
        <f t="shared" si="359"/>
        <v>67.986051917861303</v>
      </c>
      <c r="AP650" s="161">
        <f t="shared" si="359"/>
        <v>0</v>
      </c>
      <c r="AQ650" s="161">
        <f t="shared" si="359"/>
        <v>0</v>
      </c>
      <c r="AR650" s="161">
        <f t="shared" si="359"/>
        <v>93.7720789074355</v>
      </c>
      <c r="AS650" s="161">
        <f t="shared" si="359"/>
        <v>0</v>
      </c>
      <c r="AT650" s="161">
        <f t="shared" si="359"/>
        <v>99.1661</v>
      </c>
      <c r="AU650" s="161">
        <f t="shared" si="359"/>
        <v>99.867576791808872</v>
      </c>
      <c r="AV650" s="162">
        <f t="shared" si="359"/>
        <v>0</v>
      </c>
      <c r="AW650" s="165"/>
      <c r="AX650" s="245"/>
      <c r="AY650" s="246"/>
    </row>
    <row r="651" spans="1:51" ht="12.75" customHeight="1" x14ac:dyDescent="0.25">
      <c r="A651" s="171">
        <v>1582</v>
      </c>
      <c r="B651" s="241">
        <v>643</v>
      </c>
      <c r="C651" s="242" t="s">
        <v>1804</v>
      </c>
      <c r="D651" s="156">
        <f t="shared" si="366"/>
        <v>1167.3</v>
      </c>
      <c r="E651" s="161">
        <v>1000.2</v>
      </c>
      <c r="F651" s="161">
        <v>0</v>
      </c>
      <c r="G651" s="161">
        <v>0</v>
      </c>
      <c r="H651" s="161">
        <v>0</v>
      </c>
      <c r="I651" s="161">
        <v>0</v>
      </c>
      <c r="J651" s="161">
        <v>60</v>
      </c>
      <c r="K651" s="161">
        <v>107.1</v>
      </c>
      <c r="L651" s="243">
        <v>0</v>
      </c>
      <c r="M651" s="172">
        <f t="shared" si="367"/>
        <v>1167.3</v>
      </c>
      <c r="N651" s="161">
        <v>1000.2</v>
      </c>
      <c r="O651" s="161">
        <v>0</v>
      </c>
      <c r="P651" s="161">
        <v>0</v>
      </c>
      <c r="Q651" s="161">
        <v>0</v>
      </c>
      <c r="R651" s="161">
        <v>0</v>
      </c>
      <c r="S651" s="161">
        <v>60</v>
      </c>
      <c r="T651" s="161">
        <v>107.1</v>
      </c>
      <c r="U651" s="243">
        <v>0</v>
      </c>
      <c r="V651" s="172">
        <f t="shared" si="368"/>
        <v>1158.9827999999998</v>
      </c>
      <c r="W651" s="161">
        <v>991.88279999999997</v>
      </c>
      <c r="X651" s="161">
        <v>0</v>
      </c>
      <c r="Y651" s="161">
        <v>0</v>
      </c>
      <c r="Z651" s="161">
        <v>0</v>
      </c>
      <c r="AA651" s="161">
        <v>0</v>
      </c>
      <c r="AB651" s="161">
        <v>60</v>
      </c>
      <c r="AC651" s="161">
        <v>107.1</v>
      </c>
      <c r="AD651" s="243">
        <v>0</v>
      </c>
      <c r="AE651" s="156">
        <f t="shared" si="358"/>
        <v>-8.3172000000001844</v>
      </c>
      <c r="AF651" s="161">
        <f t="shared" si="358"/>
        <v>-8.3172000000000708</v>
      </c>
      <c r="AG651" s="161">
        <f t="shared" si="358"/>
        <v>0</v>
      </c>
      <c r="AH651" s="161">
        <f t="shared" si="358"/>
        <v>0</v>
      </c>
      <c r="AI651" s="161">
        <f t="shared" si="358"/>
        <v>0</v>
      </c>
      <c r="AJ651" s="161">
        <f t="shared" si="358"/>
        <v>0</v>
      </c>
      <c r="AK651" s="161">
        <f t="shared" si="358"/>
        <v>0</v>
      </c>
      <c r="AL651" s="161">
        <f t="shared" si="358"/>
        <v>0</v>
      </c>
      <c r="AM651" s="162">
        <f t="shared" si="358"/>
        <v>0</v>
      </c>
      <c r="AN651" s="156">
        <f t="shared" si="359"/>
        <v>99.287483937291171</v>
      </c>
      <c r="AO651" s="161">
        <f t="shared" si="359"/>
        <v>99.168446310737849</v>
      </c>
      <c r="AP651" s="161">
        <f t="shared" si="359"/>
        <v>0</v>
      </c>
      <c r="AQ651" s="161">
        <f t="shared" si="359"/>
        <v>0</v>
      </c>
      <c r="AR651" s="161">
        <f t="shared" si="359"/>
        <v>0</v>
      </c>
      <c r="AS651" s="161">
        <f t="shared" si="359"/>
        <v>0</v>
      </c>
      <c r="AT651" s="161">
        <f t="shared" si="359"/>
        <v>100</v>
      </c>
      <c r="AU651" s="161">
        <f t="shared" si="359"/>
        <v>100</v>
      </c>
      <c r="AV651" s="162">
        <f t="shared" si="359"/>
        <v>0</v>
      </c>
      <c r="AW651" s="165"/>
      <c r="AX651" s="245"/>
      <c r="AY651" s="246"/>
    </row>
    <row r="652" spans="1:51" ht="12.75" customHeight="1" x14ac:dyDescent="0.25">
      <c r="A652" s="171">
        <v>1583</v>
      </c>
      <c r="B652" s="241">
        <v>644</v>
      </c>
      <c r="C652" s="242" t="s">
        <v>1805</v>
      </c>
      <c r="D652" s="156">
        <f t="shared" si="366"/>
        <v>2997.9</v>
      </c>
      <c r="E652" s="161">
        <v>2538.6</v>
      </c>
      <c r="F652" s="161">
        <v>0</v>
      </c>
      <c r="G652" s="161">
        <v>0</v>
      </c>
      <c r="H652" s="161">
        <v>0</v>
      </c>
      <c r="I652" s="161">
        <v>0</v>
      </c>
      <c r="J652" s="161">
        <v>0</v>
      </c>
      <c r="K652" s="161">
        <v>459.3</v>
      </c>
      <c r="L652" s="243">
        <v>0</v>
      </c>
      <c r="M652" s="172">
        <f t="shared" si="367"/>
        <v>3063.8</v>
      </c>
      <c r="N652" s="161">
        <v>2538.6</v>
      </c>
      <c r="O652" s="161">
        <v>0</v>
      </c>
      <c r="P652" s="161">
        <v>0</v>
      </c>
      <c r="Q652" s="161">
        <v>65.900000000000006</v>
      </c>
      <c r="R652" s="161">
        <v>0</v>
      </c>
      <c r="S652" s="161">
        <v>0</v>
      </c>
      <c r="T652" s="161">
        <v>459.3</v>
      </c>
      <c r="U652" s="243">
        <v>0</v>
      </c>
      <c r="V652" s="172">
        <f t="shared" si="368"/>
        <v>3063.7283000000002</v>
      </c>
      <c r="W652" s="161">
        <v>2538.6</v>
      </c>
      <c r="X652" s="161">
        <v>0</v>
      </c>
      <c r="Y652" s="161">
        <v>0</v>
      </c>
      <c r="Z652" s="161">
        <v>65.828299999999999</v>
      </c>
      <c r="AA652" s="161">
        <v>0</v>
      </c>
      <c r="AB652" s="161">
        <v>0</v>
      </c>
      <c r="AC652" s="161">
        <v>459.3</v>
      </c>
      <c r="AD652" s="243">
        <v>0</v>
      </c>
      <c r="AE652" s="156">
        <f t="shared" si="358"/>
        <v>-7.1699999999964348E-2</v>
      </c>
      <c r="AF652" s="161">
        <f t="shared" si="358"/>
        <v>0</v>
      </c>
      <c r="AG652" s="161">
        <f t="shared" si="358"/>
        <v>0</v>
      </c>
      <c r="AH652" s="161">
        <f t="shared" si="358"/>
        <v>0</v>
      </c>
      <c r="AI652" s="161">
        <f t="shared" si="358"/>
        <v>-7.170000000000698E-2</v>
      </c>
      <c r="AJ652" s="161">
        <f t="shared" si="358"/>
        <v>0</v>
      </c>
      <c r="AK652" s="161">
        <f t="shared" si="358"/>
        <v>0</v>
      </c>
      <c r="AL652" s="161">
        <f t="shared" si="358"/>
        <v>0</v>
      </c>
      <c r="AM652" s="162">
        <f t="shared" si="358"/>
        <v>0</v>
      </c>
      <c r="AN652" s="156">
        <f t="shared" si="359"/>
        <v>99.997659768914431</v>
      </c>
      <c r="AO652" s="161">
        <f t="shared" si="359"/>
        <v>100</v>
      </c>
      <c r="AP652" s="161">
        <f t="shared" si="359"/>
        <v>0</v>
      </c>
      <c r="AQ652" s="161">
        <f t="shared" si="359"/>
        <v>0</v>
      </c>
      <c r="AR652" s="161">
        <f t="shared" si="359"/>
        <v>99.891198786039453</v>
      </c>
      <c r="AS652" s="161">
        <f t="shared" si="359"/>
        <v>0</v>
      </c>
      <c r="AT652" s="161">
        <f t="shared" si="359"/>
        <v>0</v>
      </c>
      <c r="AU652" s="161">
        <f t="shared" si="359"/>
        <v>100</v>
      </c>
      <c r="AV652" s="162">
        <f t="shared" si="359"/>
        <v>0</v>
      </c>
      <c r="AW652" s="165"/>
      <c r="AX652" s="245"/>
      <c r="AY652" s="246"/>
    </row>
    <row r="653" spans="1:51" ht="12.75" customHeight="1" x14ac:dyDescent="0.25">
      <c r="A653" s="171">
        <v>1584</v>
      </c>
      <c r="B653" s="241">
        <v>645</v>
      </c>
      <c r="C653" s="242" t="s">
        <v>1806</v>
      </c>
      <c r="D653" s="156">
        <f t="shared" si="366"/>
        <v>1513.2</v>
      </c>
      <c r="E653" s="161">
        <v>1254.5</v>
      </c>
      <c r="F653" s="161">
        <v>0</v>
      </c>
      <c r="G653" s="161">
        <v>0</v>
      </c>
      <c r="H653" s="161">
        <v>0</v>
      </c>
      <c r="I653" s="161">
        <v>0</v>
      </c>
      <c r="J653" s="161">
        <v>64</v>
      </c>
      <c r="K653" s="161">
        <v>194.7</v>
      </c>
      <c r="L653" s="243">
        <v>0</v>
      </c>
      <c r="M653" s="172">
        <f t="shared" si="367"/>
        <v>1513.2</v>
      </c>
      <c r="N653" s="161">
        <v>1254.5</v>
      </c>
      <c r="O653" s="161">
        <v>0</v>
      </c>
      <c r="P653" s="161">
        <v>0</v>
      </c>
      <c r="Q653" s="161">
        <v>0</v>
      </c>
      <c r="R653" s="161">
        <v>0</v>
      </c>
      <c r="S653" s="161">
        <v>64</v>
      </c>
      <c r="T653" s="161">
        <v>194.7</v>
      </c>
      <c r="U653" s="243">
        <v>0</v>
      </c>
      <c r="V653" s="172">
        <f t="shared" si="368"/>
        <v>1398.8137000000002</v>
      </c>
      <c r="W653" s="161">
        <v>1150.4561000000001</v>
      </c>
      <c r="X653" s="161">
        <v>0</v>
      </c>
      <c r="Y653" s="161">
        <v>0</v>
      </c>
      <c r="Z653" s="161">
        <v>0</v>
      </c>
      <c r="AA653" s="161">
        <v>0</v>
      </c>
      <c r="AB653" s="161">
        <v>64</v>
      </c>
      <c r="AC653" s="161">
        <v>184.35759999999999</v>
      </c>
      <c r="AD653" s="243">
        <v>0</v>
      </c>
      <c r="AE653" s="156">
        <f t="shared" si="358"/>
        <v>-114.38629999999989</v>
      </c>
      <c r="AF653" s="161">
        <f t="shared" si="358"/>
        <v>-104.04389999999989</v>
      </c>
      <c r="AG653" s="161">
        <f t="shared" si="358"/>
        <v>0</v>
      </c>
      <c r="AH653" s="161">
        <f t="shared" si="358"/>
        <v>0</v>
      </c>
      <c r="AI653" s="161">
        <f t="shared" si="358"/>
        <v>0</v>
      </c>
      <c r="AJ653" s="161">
        <f t="shared" si="358"/>
        <v>0</v>
      </c>
      <c r="AK653" s="161">
        <f t="shared" si="358"/>
        <v>0</v>
      </c>
      <c r="AL653" s="161">
        <f t="shared" si="358"/>
        <v>-10.342399999999998</v>
      </c>
      <c r="AM653" s="162">
        <f t="shared" si="358"/>
        <v>0</v>
      </c>
      <c r="AN653" s="156">
        <f t="shared" si="359"/>
        <v>92.440767909066892</v>
      </c>
      <c r="AO653" s="161">
        <f t="shared" si="359"/>
        <v>91.706345157433248</v>
      </c>
      <c r="AP653" s="161">
        <f t="shared" si="359"/>
        <v>0</v>
      </c>
      <c r="AQ653" s="161">
        <f t="shared" si="359"/>
        <v>0</v>
      </c>
      <c r="AR653" s="161">
        <f t="shared" si="359"/>
        <v>0</v>
      </c>
      <c r="AS653" s="161">
        <f t="shared" si="359"/>
        <v>0</v>
      </c>
      <c r="AT653" s="161">
        <f t="shared" si="359"/>
        <v>100</v>
      </c>
      <c r="AU653" s="161">
        <f t="shared" si="359"/>
        <v>94.68803287108372</v>
      </c>
      <c r="AV653" s="162">
        <f t="shared" si="359"/>
        <v>0</v>
      </c>
      <c r="AW653" s="165"/>
      <c r="AX653" s="245"/>
      <c r="AY653" s="246"/>
    </row>
    <row r="654" spans="1:51" ht="12.75" customHeight="1" x14ac:dyDescent="0.25">
      <c r="A654" s="171">
        <v>1585</v>
      </c>
      <c r="B654" s="241">
        <v>646</v>
      </c>
      <c r="C654" s="242" t="s">
        <v>1807</v>
      </c>
      <c r="D654" s="156">
        <f t="shared" si="366"/>
        <v>1576.4</v>
      </c>
      <c r="E654" s="161">
        <v>1351.5</v>
      </c>
      <c r="F654" s="161">
        <v>0</v>
      </c>
      <c r="G654" s="161">
        <v>0</v>
      </c>
      <c r="H654" s="161">
        <v>0</v>
      </c>
      <c r="I654" s="161">
        <v>0</v>
      </c>
      <c r="J654" s="161">
        <v>100</v>
      </c>
      <c r="K654" s="161">
        <v>124.9</v>
      </c>
      <c r="L654" s="243">
        <v>0</v>
      </c>
      <c r="M654" s="172">
        <f t="shared" si="367"/>
        <v>1576.4</v>
      </c>
      <c r="N654" s="161">
        <v>1351.5</v>
      </c>
      <c r="O654" s="161">
        <v>0</v>
      </c>
      <c r="P654" s="161">
        <v>0</v>
      </c>
      <c r="Q654" s="161">
        <v>0</v>
      </c>
      <c r="R654" s="161">
        <v>0</v>
      </c>
      <c r="S654" s="161">
        <v>100</v>
      </c>
      <c r="T654" s="161">
        <v>124.9</v>
      </c>
      <c r="U654" s="243">
        <v>0</v>
      </c>
      <c r="V654" s="172">
        <f t="shared" si="368"/>
        <v>1576.4</v>
      </c>
      <c r="W654" s="161">
        <v>1351.5</v>
      </c>
      <c r="X654" s="161">
        <v>0</v>
      </c>
      <c r="Y654" s="161">
        <v>0</v>
      </c>
      <c r="Z654" s="161">
        <v>0</v>
      </c>
      <c r="AA654" s="161">
        <v>0</v>
      </c>
      <c r="AB654" s="161">
        <v>100</v>
      </c>
      <c r="AC654" s="161">
        <v>124.9</v>
      </c>
      <c r="AD654" s="243">
        <v>0</v>
      </c>
      <c r="AE654" s="156">
        <f t="shared" si="358"/>
        <v>0</v>
      </c>
      <c r="AF654" s="161">
        <f t="shared" si="358"/>
        <v>0</v>
      </c>
      <c r="AG654" s="161">
        <f t="shared" si="358"/>
        <v>0</v>
      </c>
      <c r="AH654" s="161">
        <f t="shared" si="358"/>
        <v>0</v>
      </c>
      <c r="AI654" s="161">
        <f t="shared" si="358"/>
        <v>0</v>
      </c>
      <c r="AJ654" s="161">
        <f t="shared" si="358"/>
        <v>0</v>
      </c>
      <c r="AK654" s="161">
        <f t="shared" si="358"/>
        <v>0</v>
      </c>
      <c r="AL654" s="161">
        <f t="shared" si="358"/>
        <v>0</v>
      </c>
      <c r="AM654" s="162">
        <f t="shared" si="358"/>
        <v>0</v>
      </c>
      <c r="AN654" s="156">
        <f t="shared" si="359"/>
        <v>100</v>
      </c>
      <c r="AO654" s="161">
        <f t="shared" si="359"/>
        <v>100</v>
      </c>
      <c r="AP654" s="161">
        <f t="shared" si="359"/>
        <v>0</v>
      </c>
      <c r="AQ654" s="161">
        <f t="shared" si="359"/>
        <v>0</v>
      </c>
      <c r="AR654" s="161">
        <f t="shared" si="359"/>
        <v>0</v>
      </c>
      <c r="AS654" s="161">
        <f t="shared" si="359"/>
        <v>0</v>
      </c>
      <c r="AT654" s="161">
        <f t="shared" si="359"/>
        <v>100</v>
      </c>
      <c r="AU654" s="161">
        <f t="shared" si="359"/>
        <v>100</v>
      </c>
      <c r="AV654" s="162">
        <f t="shared" si="359"/>
        <v>0</v>
      </c>
      <c r="AW654" s="165"/>
      <c r="AX654" s="245"/>
      <c r="AY654" s="246"/>
    </row>
    <row r="655" spans="1:51" ht="12.75" customHeight="1" x14ac:dyDescent="0.25">
      <c r="A655" s="171">
        <v>1586</v>
      </c>
      <c r="B655" s="241">
        <v>647</v>
      </c>
      <c r="C655" s="242" t="s">
        <v>1808</v>
      </c>
      <c r="D655" s="156">
        <f t="shared" si="366"/>
        <v>1839.5</v>
      </c>
      <c r="E655" s="161">
        <v>1510</v>
      </c>
      <c r="F655" s="161">
        <v>0</v>
      </c>
      <c r="G655" s="161">
        <v>0</v>
      </c>
      <c r="H655" s="161">
        <v>0</v>
      </c>
      <c r="I655" s="161">
        <v>0</v>
      </c>
      <c r="J655" s="161">
        <v>100</v>
      </c>
      <c r="K655" s="161">
        <v>229.5</v>
      </c>
      <c r="L655" s="243">
        <v>0</v>
      </c>
      <c r="M655" s="172">
        <f t="shared" si="367"/>
        <v>1839.5</v>
      </c>
      <c r="N655" s="161">
        <v>1510</v>
      </c>
      <c r="O655" s="161">
        <v>0</v>
      </c>
      <c r="P655" s="161">
        <v>0</v>
      </c>
      <c r="Q655" s="161">
        <v>0</v>
      </c>
      <c r="R655" s="161">
        <v>0</v>
      </c>
      <c r="S655" s="161">
        <v>100</v>
      </c>
      <c r="T655" s="161">
        <v>229.5</v>
      </c>
      <c r="U655" s="243">
        <v>0</v>
      </c>
      <c r="V655" s="172">
        <f t="shared" si="368"/>
        <v>1839.4883</v>
      </c>
      <c r="W655" s="161">
        <v>1510</v>
      </c>
      <c r="X655" s="161">
        <v>0</v>
      </c>
      <c r="Y655" s="161">
        <v>0</v>
      </c>
      <c r="Z655" s="161">
        <v>0</v>
      </c>
      <c r="AA655" s="161">
        <v>0</v>
      </c>
      <c r="AB655" s="161">
        <v>99.997799999999998</v>
      </c>
      <c r="AC655" s="161">
        <v>229.4905</v>
      </c>
      <c r="AD655" s="243">
        <v>0</v>
      </c>
      <c r="AE655" s="156">
        <f t="shared" si="358"/>
        <v>-1.1700000000018917E-2</v>
      </c>
      <c r="AF655" s="161">
        <f t="shared" si="358"/>
        <v>0</v>
      </c>
      <c r="AG655" s="161">
        <f t="shared" si="358"/>
        <v>0</v>
      </c>
      <c r="AH655" s="161">
        <f t="shared" si="358"/>
        <v>0</v>
      </c>
      <c r="AI655" s="161">
        <f t="shared" si="358"/>
        <v>0</v>
      </c>
      <c r="AJ655" s="161">
        <f t="shared" si="358"/>
        <v>0</v>
      </c>
      <c r="AK655" s="161">
        <f t="shared" si="358"/>
        <v>-2.2000000000019782E-3</v>
      </c>
      <c r="AL655" s="161">
        <f t="shared" si="358"/>
        <v>-9.5000000000027285E-3</v>
      </c>
      <c r="AM655" s="162">
        <f t="shared" si="358"/>
        <v>0</v>
      </c>
      <c r="AN655" s="156">
        <f t="shared" si="359"/>
        <v>99.999363957597183</v>
      </c>
      <c r="AO655" s="161">
        <f t="shared" si="359"/>
        <v>100</v>
      </c>
      <c r="AP655" s="161">
        <f t="shared" si="359"/>
        <v>0</v>
      </c>
      <c r="AQ655" s="161">
        <f t="shared" si="359"/>
        <v>0</v>
      </c>
      <c r="AR655" s="161">
        <f t="shared" si="359"/>
        <v>0</v>
      </c>
      <c r="AS655" s="161">
        <f t="shared" si="359"/>
        <v>0</v>
      </c>
      <c r="AT655" s="161">
        <f t="shared" si="359"/>
        <v>99.997799999999998</v>
      </c>
      <c r="AU655" s="161">
        <f t="shared" si="359"/>
        <v>99.995860566448798</v>
      </c>
      <c r="AV655" s="162">
        <f t="shared" si="359"/>
        <v>0</v>
      </c>
      <c r="AW655" s="165"/>
      <c r="AX655" s="245"/>
      <c r="AY655" s="246"/>
    </row>
    <row r="656" spans="1:51" ht="12.75" customHeight="1" x14ac:dyDescent="0.25">
      <c r="A656" s="171">
        <v>1587</v>
      </c>
      <c r="B656" s="241">
        <v>648</v>
      </c>
      <c r="C656" s="242" t="s">
        <v>1809</v>
      </c>
      <c r="D656" s="156">
        <f t="shared" si="366"/>
        <v>2139.1</v>
      </c>
      <c r="E656" s="161">
        <v>1770.3</v>
      </c>
      <c r="F656" s="161">
        <v>0</v>
      </c>
      <c r="G656" s="161">
        <v>0</v>
      </c>
      <c r="H656" s="161">
        <v>0</v>
      </c>
      <c r="I656" s="161">
        <v>0</v>
      </c>
      <c r="J656" s="161">
        <v>150</v>
      </c>
      <c r="K656" s="161">
        <v>218.8</v>
      </c>
      <c r="L656" s="243">
        <v>0</v>
      </c>
      <c r="M656" s="172">
        <f t="shared" si="367"/>
        <v>2139.1</v>
      </c>
      <c r="N656" s="161">
        <v>1770.3</v>
      </c>
      <c r="O656" s="161">
        <v>0</v>
      </c>
      <c r="P656" s="161">
        <v>0</v>
      </c>
      <c r="Q656" s="161">
        <v>0</v>
      </c>
      <c r="R656" s="161">
        <v>0</v>
      </c>
      <c r="S656" s="161">
        <v>150</v>
      </c>
      <c r="T656" s="161">
        <v>218.8</v>
      </c>
      <c r="U656" s="243">
        <v>0</v>
      </c>
      <c r="V656" s="172">
        <f t="shared" si="368"/>
        <v>2128.8344000000002</v>
      </c>
      <c r="W656" s="161">
        <v>1760.0344</v>
      </c>
      <c r="X656" s="161">
        <v>0</v>
      </c>
      <c r="Y656" s="161">
        <v>0</v>
      </c>
      <c r="Z656" s="161">
        <v>0</v>
      </c>
      <c r="AA656" s="161">
        <v>0</v>
      </c>
      <c r="AB656" s="161">
        <v>150</v>
      </c>
      <c r="AC656" s="161">
        <v>218.8</v>
      </c>
      <c r="AD656" s="243">
        <v>0</v>
      </c>
      <c r="AE656" s="156">
        <f t="shared" si="358"/>
        <v>-10.265599999999722</v>
      </c>
      <c r="AF656" s="161">
        <f t="shared" si="358"/>
        <v>-10.265599999999949</v>
      </c>
      <c r="AG656" s="161">
        <f t="shared" si="358"/>
        <v>0</v>
      </c>
      <c r="AH656" s="161">
        <f t="shared" si="358"/>
        <v>0</v>
      </c>
      <c r="AI656" s="161">
        <f t="shared" si="358"/>
        <v>0</v>
      </c>
      <c r="AJ656" s="161">
        <f t="shared" si="358"/>
        <v>0</v>
      </c>
      <c r="AK656" s="161">
        <f t="shared" si="358"/>
        <v>0</v>
      </c>
      <c r="AL656" s="161">
        <f t="shared" si="358"/>
        <v>0</v>
      </c>
      <c r="AM656" s="162">
        <f t="shared" si="358"/>
        <v>0</v>
      </c>
      <c r="AN656" s="156">
        <f t="shared" si="359"/>
        <v>99.520097237155824</v>
      </c>
      <c r="AO656" s="161">
        <f t="shared" si="359"/>
        <v>99.420120883466083</v>
      </c>
      <c r="AP656" s="161">
        <f t="shared" si="359"/>
        <v>0</v>
      </c>
      <c r="AQ656" s="161">
        <f t="shared" si="359"/>
        <v>0</v>
      </c>
      <c r="AR656" s="161">
        <f t="shared" si="359"/>
        <v>0</v>
      </c>
      <c r="AS656" s="161">
        <f t="shared" si="359"/>
        <v>0</v>
      </c>
      <c r="AT656" s="161">
        <f t="shared" si="359"/>
        <v>100</v>
      </c>
      <c r="AU656" s="161">
        <f t="shared" si="359"/>
        <v>100</v>
      </c>
      <c r="AV656" s="162">
        <f t="shared" si="359"/>
        <v>0</v>
      </c>
      <c r="AW656" s="165"/>
      <c r="AX656" s="245"/>
      <c r="AY656" s="246"/>
    </row>
    <row r="657" spans="1:51" ht="12.75" customHeight="1" x14ac:dyDescent="0.25">
      <c r="A657" s="171">
        <v>1588</v>
      </c>
      <c r="B657" s="241">
        <v>649</v>
      </c>
      <c r="C657" s="242" t="s">
        <v>1810</v>
      </c>
      <c r="D657" s="156">
        <f t="shared" si="366"/>
        <v>2334.1999999999998</v>
      </c>
      <c r="E657" s="161">
        <v>1906.2</v>
      </c>
      <c r="F657" s="161">
        <v>0</v>
      </c>
      <c r="G657" s="161">
        <v>0</v>
      </c>
      <c r="H657" s="161">
        <v>0</v>
      </c>
      <c r="I657" s="161">
        <v>0</v>
      </c>
      <c r="J657" s="161">
        <v>150</v>
      </c>
      <c r="K657" s="161">
        <v>278</v>
      </c>
      <c r="L657" s="243">
        <v>0</v>
      </c>
      <c r="M657" s="172">
        <f t="shared" si="367"/>
        <v>2334.1999999999998</v>
      </c>
      <c r="N657" s="161">
        <v>1906.2</v>
      </c>
      <c r="O657" s="161">
        <v>0</v>
      </c>
      <c r="P657" s="161">
        <v>0</v>
      </c>
      <c r="Q657" s="161">
        <v>0</v>
      </c>
      <c r="R657" s="161">
        <v>0</v>
      </c>
      <c r="S657" s="161">
        <v>150</v>
      </c>
      <c r="T657" s="161">
        <v>278</v>
      </c>
      <c r="U657" s="243">
        <v>0</v>
      </c>
      <c r="V657" s="172">
        <f t="shared" si="368"/>
        <v>2268.7013999999999</v>
      </c>
      <c r="W657" s="161">
        <v>1840.8269</v>
      </c>
      <c r="X657" s="161">
        <v>0</v>
      </c>
      <c r="Y657" s="161">
        <v>0</v>
      </c>
      <c r="Z657" s="161">
        <v>0</v>
      </c>
      <c r="AA657" s="161">
        <v>0</v>
      </c>
      <c r="AB657" s="161">
        <v>149.95750000000001</v>
      </c>
      <c r="AC657" s="161">
        <v>277.91699999999997</v>
      </c>
      <c r="AD657" s="243">
        <v>0</v>
      </c>
      <c r="AE657" s="156">
        <f t="shared" si="358"/>
        <v>-65.498599999999897</v>
      </c>
      <c r="AF657" s="161">
        <f t="shared" si="358"/>
        <v>-65.373100000000022</v>
      </c>
      <c r="AG657" s="161">
        <f t="shared" si="358"/>
        <v>0</v>
      </c>
      <c r="AH657" s="161">
        <f t="shared" si="358"/>
        <v>0</v>
      </c>
      <c r="AI657" s="161">
        <f t="shared" si="358"/>
        <v>0</v>
      </c>
      <c r="AJ657" s="161">
        <f t="shared" si="358"/>
        <v>0</v>
      </c>
      <c r="AK657" s="161">
        <f t="shared" si="358"/>
        <v>-4.2499999999989768E-2</v>
      </c>
      <c r="AL657" s="161">
        <f t="shared" si="358"/>
        <v>-8.300000000002683E-2</v>
      </c>
      <c r="AM657" s="162">
        <f t="shared" si="358"/>
        <v>0</v>
      </c>
      <c r="AN657" s="156">
        <f t="shared" si="359"/>
        <v>97.193959386513583</v>
      </c>
      <c r="AO657" s="161">
        <f t="shared" si="359"/>
        <v>96.570501521351389</v>
      </c>
      <c r="AP657" s="161">
        <f t="shared" si="359"/>
        <v>0</v>
      </c>
      <c r="AQ657" s="161">
        <f t="shared" si="359"/>
        <v>0</v>
      </c>
      <c r="AR657" s="161">
        <f t="shared" si="359"/>
        <v>0</v>
      </c>
      <c r="AS657" s="161">
        <f t="shared" si="359"/>
        <v>0</v>
      </c>
      <c r="AT657" s="161">
        <f t="shared" si="359"/>
        <v>99.971666666666664</v>
      </c>
      <c r="AU657" s="161">
        <f t="shared" si="359"/>
        <v>99.970143884892082</v>
      </c>
      <c r="AV657" s="162">
        <f t="shared" si="359"/>
        <v>0</v>
      </c>
      <c r="AW657" s="165"/>
      <c r="AX657" s="245"/>
      <c r="AY657" s="246"/>
    </row>
    <row r="658" spans="1:51" ht="12.75" customHeight="1" x14ac:dyDescent="0.25">
      <c r="A658" s="171">
        <v>1589</v>
      </c>
      <c r="B658" s="241">
        <v>650</v>
      </c>
      <c r="C658" s="242" t="s">
        <v>1811</v>
      </c>
      <c r="D658" s="156">
        <f t="shared" si="366"/>
        <v>2487.5</v>
      </c>
      <c r="E658" s="161">
        <v>2073.3000000000002</v>
      </c>
      <c r="F658" s="161">
        <v>0</v>
      </c>
      <c r="G658" s="161">
        <v>0</v>
      </c>
      <c r="H658" s="161">
        <v>0</v>
      </c>
      <c r="I658" s="161">
        <v>0</v>
      </c>
      <c r="J658" s="161">
        <v>100</v>
      </c>
      <c r="K658" s="161">
        <v>314.2</v>
      </c>
      <c r="L658" s="243">
        <v>0</v>
      </c>
      <c r="M658" s="172">
        <f t="shared" si="367"/>
        <v>2487.5</v>
      </c>
      <c r="N658" s="161">
        <v>2073.3000000000002</v>
      </c>
      <c r="O658" s="161">
        <v>0</v>
      </c>
      <c r="P658" s="161">
        <v>0</v>
      </c>
      <c r="Q658" s="161">
        <v>0</v>
      </c>
      <c r="R658" s="161">
        <v>0</v>
      </c>
      <c r="S658" s="161">
        <v>100</v>
      </c>
      <c r="T658" s="161">
        <v>314.2</v>
      </c>
      <c r="U658" s="243">
        <v>0</v>
      </c>
      <c r="V658" s="172">
        <f t="shared" si="368"/>
        <v>2462.9946999999997</v>
      </c>
      <c r="W658" s="161">
        <v>2048.8546999999999</v>
      </c>
      <c r="X658" s="161">
        <v>0</v>
      </c>
      <c r="Y658" s="161">
        <v>0</v>
      </c>
      <c r="Z658" s="161">
        <v>0</v>
      </c>
      <c r="AA658" s="161">
        <v>0</v>
      </c>
      <c r="AB658" s="161">
        <v>99.98</v>
      </c>
      <c r="AC658" s="161">
        <v>314.16000000000003</v>
      </c>
      <c r="AD658" s="243">
        <v>0</v>
      </c>
      <c r="AE658" s="156">
        <f t="shared" si="358"/>
        <v>-24.505300000000261</v>
      </c>
      <c r="AF658" s="161">
        <f t="shared" si="358"/>
        <v>-24.445300000000316</v>
      </c>
      <c r="AG658" s="161">
        <f t="shared" si="358"/>
        <v>0</v>
      </c>
      <c r="AH658" s="161">
        <f t="shared" si="358"/>
        <v>0</v>
      </c>
      <c r="AI658" s="161">
        <f t="shared" si="358"/>
        <v>0</v>
      </c>
      <c r="AJ658" s="161">
        <f t="shared" si="358"/>
        <v>0</v>
      </c>
      <c r="AK658" s="161">
        <f t="shared" si="358"/>
        <v>-1.9999999999996021E-2</v>
      </c>
      <c r="AL658" s="161">
        <f t="shared" si="358"/>
        <v>-3.999999999996362E-2</v>
      </c>
      <c r="AM658" s="162">
        <f t="shared" si="358"/>
        <v>0</v>
      </c>
      <c r="AN658" s="156">
        <f t="shared" si="359"/>
        <v>99.014862311557778</v>
      </c>
      <c r="AO658" s="161">
        <f t="shared" si="359"/>
        <v>98.820947282110623</v>
      </c>
      <c r="AP658" s="161">
        <f t="shared" si="359"/>
        <v>0</v>
      </c>
      <c r="AQ658" s="161">
        <f t="shared" si="359"/>
        <v>0</v>
      </c>
      <c r="AR658" s="161">
        <f t="shared" si="359"/>
        <v>0</v>
      </c>
      <c r="AS658" s="161">
        <f t="shared" si="359"/>
        <v>0</v>
      </c>
      <c r="AT658" s="161">
        <f t="shared" si="359"/>
        <v>99.98</v>
      </c>
      <c r="AU658" s="161">
        <f t="shared" si="359"/>
        <v>99.987269255251448</v>
      </c>
      <c r="AV658" s="162">
        <f t="shared" si="359"/>
        <v>0</v>
      </c>
      <c r="AW658" s="165"/>
      <c r="AX658" s="245"/>
      <c r="AY658" s="246"/>
    </row>
    <row r="659" spans="1:51" ht="12.75" customHeight="1" x14ac:dyDescent="0.25">
      <c r="A659" s="171">
        <v>1590</v>
      </c>
      <c r="B659" s="241">
        <v>651</v>
      </c>
      <c r="C659" s="242" t="s">
        <v>1796</v>
      </c>
      <c r="D659" s="156">
        <f t="shared" si="366"/>
        <v>10284.6</v>
      </c>
      <c r="E659" s="161">
        <v>8646</v>
      </c>
      <c r="F659" s="161">
        <v>0</v>
      </c>
      <c r="G659" s="161">
        <v>0</v>
      </c>
      <c r="H659" s="161">
        <v>0</v>
      </c>
      <c r="I659" s="161">
        <v>0</v>
      </c>
      <c r="J659" s="161">
        <v>300</v>
      </c>
      <c r="K659" s="161">
        <v>1338.6</v>
      </c>
      <c r="L659" s="243">
        <v>0</v>
      </c>
      <c r="M659" s="172">
        <f t="shared" si="367"/>
        <v>10284.6</v>
      </c>
      <c r="N659" s="161">
        <v>8646</v>
      </c>
      <c r="O659" s="161">
        <v>0</v>
      </c>
      <c r="P659" s="161">
        <v>0</v>
      </c>
      <c r="Q659" s="161">
        <v>0</v>
      </c>
      <c r="R659" s="161">
        <v>0</v>
      </c>
      <c r="S659" s="161">
        <v>300</v>
      </c>
      <c r="T659" s="161">
        <v>1338.6</v>
      </c>
      <c r="U659" s="243">
        <v>0</v>
      </c>
      <c r="V659" s="172">
        <f t="shared" si="368"/>
        <v>10284.6</v>
      </c>
      <c r="W659" s="161">
        <v>8646</v>
      </c>
      <c r="X659" s="161">
        <v>0</v>
      </c>
      <c r="Y659" s="161">
        <v>0</v>
      </c>
      <c r="Z659" s="161">
        <v>0</v>
      </c>
      <c r="AA659" s="161">
        <v>0</v>
      </c>
      <c r="AB659" s="161">
        <v>300</v>
      </c>
      <c r="AC659" s="161">
        <v>1338.6</v>
      </c>
      <c r="AD659" s="243">
        <v>0</v>
      </c>
      <c r="AE659" s="156">
        <f t="shared" si="358"/>
        <v>0</v>
      </c>
      <c r="AF659" s="161">
        <f t="shared" si="358"/>
        <v>0</v>
      </c>
      <c r="AG659" s="161">
        <f t="shared" si="358"/>
        <v>0</v>
      </c>
      <c r="AH659" s="161">
        <f t="shared" si="358"/>
        <v>0</v>
      </c>
      <c r="AI659" s="161">
        <f t="shared" si="358"/>
        <v>0</v>
      </c>
      <c r="AJ659" s="161">
        <f t="shared" si="358"/>
        <v>0</v>
      </c>
      <c r="AK659" s="161">
        <f t="shared" si="358"/>
        <v>0</v>
      </c>
      <c r="AL659" s="161">
        <f t="shared" si="358"/>
        <v>0</v>
      </c>
      <c r="AM659" s="162">
        <f t="shared" si="358"/>
        <v>0</v>
      </c>
      <c r="AN659" s="156">
        <f t="shared" si="359"/>
        <v>100</v>
      </c>
      <c r="AO659" s="161">
        <f t="shared" si="359"/>
        <v>100</v>
      </c>
      <c r="AP659" s="161">
        <f t="shared" si="359"/>
        <v>0</v>
      </c>
      <c r="AQ659" s="161">
        <f t="shared" si="359"/>
        <v>0</v>
      </c>
      <c r="AR659" s="161">
        <f t="shared" si="359"/>
        <v>0</v>
      </c>
      <c r="AS659" s="161">
        <f t="shared" si="359"/>
        <v>0</v>
      </c>
      <c r="AT659" s="161">
        <f t="shared" si="359"/>
        <v>100</v>
      </c>
      <c r="AU659" s="161">
        <f t="shared" si="359"/>
        <v>100</v>
      </c>
      <c r="AV659" s="162">
        <f t="shared" si="359"/>
        <v>0</v>
      </c>
      <c r="AW659" s="165"/>
      <c r="AX659" s="245"/>
      <c r="AY659" s="246"/>
    </row>
    <row r="660" spans="1:51" ht="12.75" customHeight="1" x14ac:dyDescent="0.25">
      <c r="A660" s="171">
        <v>1591</v>
      </c>
      <c r="B660" s="241">
        <v>652</v>
      </c>
      <c r="C660" s="242" t="s">
        <v>1812</v>
      </c>
      <c r="D660" s="156">
        <f t="shared" si="366"/>
        <v>2068.1</v>
      </c>
      <c r="E660" s="161">
        <v>1569.9</v>
      </c>
      <c r="F660" s="161">
        <v>0</v>
      </c>
      <c r="G660" s="161">
        <v>0</v>
      </c>
      <c r="H660" s="161">
        <v>0</v>
      </c>
      <c r="I660" s="161">
        <v>0</v>
      </c>
      <c r="J660" s="161">
        <v>150</v>
      </c>
      <c r="K660" s="161">
        <v>348.2</v>
      </c>
      <c r="L660" s="243">
        <v>0</v>
      </c>
      <c r="M660" s="172">
        <f t="shared" si="367"/>
        <v>2068.1</v>
      </c>
      <c r="N660" s="161">
        <v>1569.9</v>
      </c>
      <c r="O660" s="161">
        <v>0</v>
      </c>
      <c r="P660" s="161">
        <v>0</v>
      </c>
      <c r="Q660" s="161">
        <v>0</v>
      </c>
      <c r="R660" s="161">
        <v>0</v>
      </c>
      <c r="S660" s="161">
        <v>150</v>
      </c>
      <c r="T660" s="161">
        <v>348.2</v>
      </c>
      <c r="U660" s="243">
        <v>0</v>
      </c>
      <c r="V660" s="172">
        <f t="shared" si="368"/>
        <v>1982.5859999999998</v>
      </c>
      <c r="W660" s="161">
        <v>1484.3871999999999</v>
      </c>
      <c r="X660" s="161">
        <v>0</v>
      </c>
      <c r="Y660" s="161">
        <v>0</v>
      </c>
      <c r="Z660" s="161">
        <v>0</v>
      </c>
      <c r="AA660" s="161">
        <v>0</v>
      </c>
      <c r="AB660" s="161">
        <v>150</v>
      </c>
      <c r="AC660" s="161">
        <v>348.19880000000001</v>
      </c>
      <c r="AD660" s="243">
        <v>0</v>
      </c>
      <c r="AE660" s="156">
        <f t="shared" si="358"/>
        <v>-85.514000000000124</v>
      </c>
      <c r="AF660" s="161">
        <f t="shared" si="358"/>
        <v>-85.512800000000198</v>
      </c>
      <c r="AG660" s="161">
        <f t="shared" si="358"/>
        <v>0</v>
      </c>
      <c r="AH660" s="161">
        <f t="shared" si="358"/>
        <v>0</v>
      </c>
      <c r="AI660" s="161">
        <f t="shared" si="358"/>
        <v>0</v>
      </c>
      <c r="AJ660" s="161">
        <f t="shared" si="358"/>
        <v>0</v>
      </c>
      <c r="AK660" s="161">
        <f t="shared" si="358"/>
        <v>0</v>
      </c>
      <c r="AL660" s="161">
        <f t="shared" si="358"/>
        <v>-1.1999999999829924E-3</v>
      </c>
      <c r="AM660" s="162">
        <f t="shared" si="358"/>
        <v>0</v>
      </c>
      <c r="AN660" s="156">
        <f t="shared" si="359"/>
        <v>95.865093564140992</v>
      </c>
      <c r="AO660" s="161">
        <f t="shared" si="359"/>
        <v>94.552977896681298</v>
      </c>
      <c r="AP660" s="161">
        <f t="shared" si="359"/>
        <v>0</v>
      </c>
      <c r="AQ660" s="161">
        <f t="shared" si="359"/>
        <v>0</v>
      </c>
      <c r="AR660" s="161">
        <f t="shared" si="359"/>
        <v>0</v>
      </c>
      <c r="AS660" s="161">
        <f t="shared" si="359"/>
        <v>0</v>
      </c>
      <c r="AT660" s="161">
        <f t="shared" si="359"/>
        <v>100</v>
      </c>
      <c r="AU660" s="161">
        <f t="shared" si="359"/>
        <v>99.999655370476745</v>
      </c>
      <c r="AV660" s="162">
        <f t="shared" si="359"/>
        <v>0</v>
      </c>
      <c r="AW660" s="165"/>
      <c r="AX660" s="245"/>
      <c r="AY660" s="246"/>
    </row>
    <row r="661" spans="1:51" ht="12.75" customHeight="1" x14ac:dyDescent="0.25">
      <c r="A661" s="171">
        <v>1593</v>
      </c>
      <c r="B661" s="241">
        <v>653</v>
      </c>
      <c r="C661" s="242" t="s">
        <v>1813</v>
      </c>
      <c r="D661" s="156">
        <f t="shared" si="366"/>
        <v>1931.2</v>
      </c>
      <c r="E661" s="161">
        <v>1652.3</v>
      </c>
      <c r="F661" s="161">
        <v>0</v>
      </c>
      <c r="G661" s="161">
        <v>0</v>
      </c>
      <c r="H661" s="161">
        <v>0</v>
      </c>
      <c r="I661" s="161">
        <v>0</v>
      </c>
      <c r="J661" s="161">
        <v>100</v>
      </c>
      <c r="K661" s="161">
        <v>178.9</v>
      </c>
      <c r="L661" s="243">
        <v>0</v>
      </c>
      <c r="M661" s="172">
        <f t="shared" si="367"/>
        <v>1931.2</v>
      </c>
      <c r="N661" s="161">
        <v>1652.3</v>
      </c>
      <c r="O661" s="161">
        <v>0</v>
      </c>
      <c r="P661" s="161">
        <v>0</v>
      </c>
      <c r="Q661" s="161">
        <v>0</v>
      </c>
      <c r="R661" s="161">
        <v>0</v>
      </c>
      <c r="S661" s="161">
        <v>100</v>
      </c>
      <c r="T661" s="161">
        <v>178.9</v>
      </c>
      <c r="U661" s="243">
        <v>0</v>
      </c>
      <c r="V661" s="172">
        <f t="shared" si="368"/>
        <v>1931.1378999999999</v>
      </c>
      <c r="W661" s="161">
        <v>1652.2411</v>
      </c>
      <c r="X661" s="161">
        <v>0</v>
      </c>
      <c r="Y661" s="161">
        <v>0</v>
      </c>
      <c r="Z661" s="161">
        <v>0</v>
      </c>
      <c r="AA661" s="161">
        <v>0</v>
      </c>
      <c r="AB661" s="161">
        <v>99.996799999999993</v>
      </c>
      <c r="AC661" s="161">
        <v>178.9</v>
      </c>
      <c r="AD661" s="243">
        <v>0</v>
      </c>
      <c r="AE661" s="156">
        <f t="shared" si="358"/>
        <v>-6.2100000000100408E-2</v>
      </c>
      <c r="AF661" s="161">
        <f t="shared" si="358"/>
        <v>-5.8899999999994179E-2</v>
      </c>
      <c r="AG661" s="161">
        <f t="shared" si="358"/>
        <v>0</v>
      </c>
      <c r="AH661" s="161">
        <f t="shared" si="358"/>
        <v>0</v>
      </c>
      <c r="AI661" s="161">
        <f t="shared" si="358"/>
        <v>0</v>
      </c>
      <c r="AJ661" s="161">
        <f t="shared" si="358"/>
        <v>0</v>
      </c>
      <c r="AK661" s="161">
        <f t="shared" si="358"/>
        <v>-3.200000000006753E-3</v>
      </c>
      <c r="AL661" s="161">
        <f t="shared" si="358"/>
        <v>0</v>
      </c>
      <c r="AM661" s="162">
        <f t="shared" si="358"/>
        <v>0</v>
      </c>
      <c r="AN661" s="156">
        <f t="shared" si="359"/>
        <v>99.996784382767189</v>
      </c>
      <c r="AO661" s="161">
        <f t="shared" si="359"/>
        <v>99.996435272045019</v>
      </c>
      <c r="AP661" s="161">
        <f t="shared" si="359"/>
        <v>0</v>
      </c>
      <c r="AQ661" s="161">
        <f t="shared" si="359"/>
        <v>0</v>
      </c>
      <c r="AR661" s="161">
        <f t="shared" si="359"/>
        <v>0</v>
      </c>
      <c r="AS661" s="161">
        <f t="shared" si="359"/>
        <v>0</v>
      </c>
      <c r="AT661" s="161">
        <f t="shared" si="359"/>
        <v>99.996799999999993</v>
      </c>
      <c r="AU661" s="161">
        <f t="shared" si="359"/>
        <v>100</v>
      </c>
      <c r="AV661" s="162">
        <f t="shared" si="359"/>
        <v>0</v>
      </c>
      <c r="AW661" s="165"/>
      <c r="AX661" s="245"/>
      <c r="AY661" s="246"/>
    </row>
    <row r="662" spans="1:51" ht="12.75" customHeight="1" x14ac:dyDescent="0.25">
      <c r="A662" s="171">
        <v>1592</v>
      </c>
      <c r="B662" s="241">
        <v>654</v>
      </c>
      <c r="C662" s="242" t="s">
        <v>1814</v>
      </c>
      <c r="D662" s="156">
        <f t="shared" si="366"/>
        <v>3107.8</v>
      </c>
      <c r="E662" s="161">
        <v>2667.4</v>
      </c>
      <c r="F662" s="161">
        <v>0</v>
      </c>
      <c r="G662" s="161">
        <v>0</v>
      </c>
      <c r="H662" s="161">
        <v>0</v>
      </c>
      <c r="I662" s="161">
        <v>0</v>
      </c>
      <c r="J662" s="161">
        <v>150</v>
      </c>
      <c r="K662" s="161">
        <v>290.39999999999998</v>
      </c>
      <c r="L662" s="243">
        <v>0</v>
      </c>
      <c r="M662" s="172">
        <f t="shared" si="367"/>
        <v>3107.8</v>
      </c>
      <c r="N662" s="161">
        <v>2667.4</v>
      </c>
      <c r="O662" s="161">
        <v>0</v>
      </c>
      <c r="P662" s="161">
        <v>0</v>
      </c>
      <c r="Q662" s="161">
        <v>0</v>
      </c>
      <c r="R662" s="161">
        <v>0</v>
      </c>
      <c r="S662" s="161">
        <v>150</v>
      </c>
      <c r="T662" s="161">
        <v>290.39999999999998</v>
      </c>
      <c r="U662" s="243">
        <v>0</v>
      </c>
      <c r="V662" s="172">
        <f t="shared" si="368"/>
        <v>3107.8</v>
      </c>
      <c r="W662" s="161">
        <v>2667.4</v>
      </c>
      <c r="X662" s="161">
        <v>0</v>
      </c>
      <c r="Y662" s="161">
        <v>0</v>
      </c>
      <c r="Z662" s="161">
        <v>0</v>
      </c>
      <c r="AA662" s="161">
        <v>0</v>
      </c>
      <c r="AB662" s="161">
        <v>150</v>
      </c>
      <c r="AC662" s="161">
        <v>290.39999999999998</v>
      </c>
      <c r="AD662" s="243">
        <v>0</v>
      </c>
      <c r="AE662" s="156">
        <f t="shared" si="358"/>
        <v>0</v>
      </c>
      <c r="AF662" s="161">
        <f t="shared" si="358"/>
        <v>0</v>
      </c>
      <c r="AG662" s="161">
        <f t="shared" si="358"/>
        <v>0</v>
      </c>
      <c r="AH662" s="161">
        <f t="shared" si="358"/>
        <v>0</v>
      </c>
      <c r="AI662" s="161">
        <f t="shared" si="358"/>
        <v>0</v>
      </c>
      <c r="AJ662" s="161">
        <f t="shared" si="358"/>
        <v>0</v>
      </c>
      <c r="AK662" s="161">
        <f t="shared" si="358"/>
        <v>0</v>
      </c>
      <c r="AL662" s="161">
        <f t="shared" si="358"/>
        <v>0</v>
      </c>
      <c r="AM662" s="162">
        <f t="shared" si="358"/>
        <v>0</v>
      </c>
      <c r="AN662" s="156">
        <f t="shared" si="359"/>
        <v>100</v>
      </c>
      <c r="AO662" s="161">
        <f t="shared" si="359"/>
        <v>100</v>
      </c>
      <c r="AP662" s="161">
        <f t="shared" si="359"/>
        <v>0</v>
      </c>
      <c r="AQ662" s="161">
        <f t="shared" si="359"/>
        <v>0</v>
      </c>
      <c r="AR662" s="161">
        <f t="shared" si="359"/>
        <v>0</v>
      </c>
      <c r="AS662" s="161">
        <f t="shared" si="359"/>
        <v>0</v>
      </c>
      <c r="AT662" s="161">
        <f t="shared" si="359"/>
        <v>100</v>
      </c>
      <c r="AU662" s="161">
        <f t="shared" si="359"/>
        <v>100</v>
      </c>
      <c r="AV662" s="162">
        <f t="shared" si="359"/>
        <v>0</v>
      </c>
      <c r="AW662" s="165"/>
      <c r="AX662" s="245"/>
      <c r="AY662" s="246"/>
    </row>
    <row r="663" spans="1:51" ht="12.75" customHeight="1" x14ac:dyDescent="0.25">
      <c r="A663" s="171">
        <v>1594</v>
      </c>
      <c r="B663" s="241">
        <v>655</v>
      </c>
      <c r="C663" s="242" t="s">
        <v>1815</v>
      </c>
      <c r="D663" s="156">
        <f t="shared" si="366"/>
        <v>984.90000000000009</v>
      </c>
      <c r="E663" s="161">
        <v>622.20000000000005</v>
      </c>
      <c r="F663" s="161">
        <v>0</v>
      </c>
      <c r="G663" s="161">
        <v>0</v>
      </c>
      <c r="H663" s="161">
        <v>0</v>
      </c>
      <c r="I663" s="161">
        <v>0</v>
      </c>
      <c r="J663" s="161">
        <v>150</v>
      </c>
      <c r="K663" s="161">
        <v>212.7</v>
      </c>
      <c r="L663" s="243">
        <v>0</v>
      </c>
      <c r="M663" s="172">
        <f t="shared" si="367"/>
        <v>984.90000000000009</v>
      </c>
      <c r="N663" s="161">
        <v>622.20000000000005</v>
      </c>
      <c r="O663" s="161">
        <v>0</v>
      </c>
      <c r="P663" s="161">
        <v>0</v>
      </c>
      <c r="Q663" s="161">
        <v>0</v>
      </c>
      <c r="R663" s="161">
        <v>0</v>
      </c>
      <c r="S663" s="161">
        <v>150</v>
      </c>
      <c r="T663" s="161">
        <v>212.7</v>
      </c>
      <c r="U663" s="243">
        <v>0</v>
      </c>
      <c r="V663" s="172">
        <f t="shared" si="368"/>
        <v>962.71129999999994</v>
      </c>
      <c r="W663" s="161">
        <v>600.01130000000001</v>
      </c>
      <c r="X663" s="161">
        <v>0</v>
      </c>
      <c r="Y663" s="161">
        <v>0</v>
      </c>
      <c r="Z663" s="161">
        <v>0</v>
      </c>
      <c r="AA663" s="161">
        <v>0</v>
      </c>
      <c r="AB663" s="161">
        <v>150</v>
      </c>
      <c r="AC663" s="161">
        <v>212.7</v>
      </c>
      <c r="AD663" s="243">
        <v>0</v>
      </c>
      <c r="AE663" s="156">
        <f t="shared" si="358"/>
        <v>-22.188700000000154</v>
      </c>
      <c r="AF663" s="161">
        <f t="shared" si="358"/>
        <v>-22.18870000000004</v>
      </c>
      <c r="AG663" s="161">
        <f t="shared" si="358"/>
        <v>0</v>
      </c>
      <c r="AH663" s="161">
        <f t="shared" si="358"/>
        <v>0</v>
      </c>
      <c r="AI663" s="161">
        <f t="shared" si="358"/>
        <v>0</v>
      </c>
      <c r="AJ663" s="161">
        <f t="shared" si="358"/>
        <v>0</v>
      </c>
      <c r="AK663" s="161">
        <f t="shared" si="358"/>
        <v>0</v>
      </c>
      <c r="AL663" s="161">
        <f t="shared" si="358"/>
        <v>0</v>
      </c>
      <c r="AM663" s="162">
        <f t="shared" si="358"/>
        <v>0</v>
      </c>
      <c r="AN663" s="156">
        <f t="shared" si="359"/>
        <v>97.747111381866162</v>
      </c>
      <c r="AO663" s="161">
        <f t="shared" si="359"/>
        <v>96.433831565413044</v>
      </c>
      <c r="AP663" s="161">
        <f t="shared" si="359"/>
        <v>0</v>
      </c>
      <c r="AQ663" s="161">
        <f t="shared" si="359"/>
        <v>0</v>
      </c>
      <c r="AR663" s="161">
        <f t="shared" si="359"/>
        <v>0</v>
      </c>
      <c r="AS663" s="161">
        <f t="shared" si="359"/>
        <v>0</v>
      </c>
      <c r="AT663" s="161">
        <f t="shared" si="359"/>
        <v>100</v>
      </c>
      <c r="AU663" s="161">
        <f t="shared" si="359"/>
        <v>100</v>
      </c>
      <c r="AV663" s="162">
        <f t="shared" si="359"/>
        <v>0</v>
      </c>
      <c r="AW663" s="165"/>
      <c r="AX663" s="245"/>
      <c r="AY663" s="246"/>
    </row>
    <row r="664" spans="1:51" ht="12.75" customHeight="1" x14ac:dyDescent="0.25">
      <c r="A664" s="171">
        <v>1595</v>
      </c>
      <c r="B664" s="241">
        <v>656</v>
      </c>
      <c r="C664" s="242" t="s">
        <v>1816</v>
      </c>
      <c r="D664" s="156">
        <f t="shared" si="366"/>
        <v>5978</v>
      </c>
      <c r="E664" s="161">
        <v>5077.7</v>
      </c>
      <c r="F664" s="161">
        <v>0</v>
      </c>
      <c r="G664" s="161">
        <v>0</v>
      </c>
      <c r="H664" s="161">
        <v>0</v>
      </c>
      <c r="I664" s="161">
        <v>0</v>
      </c>
      <c r="J664" s="161">
        <v>200</v>
      </c>
      <c r="K664" s="161">
        <v>700.3</v>
      </c>
      <c r="L664" s="243">
        <v>0</v>
      </c>
      <c r="M664" s="172">
        <f t="shared" si="367"/>
        <v>5978</v>
      </c>
      <c r="N664" s="161">
        <v>5077.7</v>
      </c>
      <c r="O664" s="161">
        <v>0</v>
      </c>
      <c r="P664" s="161">
        <v>0</v>
      </c>
      <c r="Q664" s="161">
        <v>0</v>
      </c>
      <c r="R664" s="161">
        <v>0</v>
      </c>
      <c r="S664" s="161">
        <v>200</v>
      </c>
      <c r="T664" s="161">
        <v>700.3</v>
      </c>
      <c r="U664" s="243">
        <v>0</v>
      </c>
      <c r="V664" s="172">
        <f t="shared" si="368"/>
        <v>5974.4179999999997</v>
      </c>
      <c r="W664" s="161">
        <v>5074.1580999999996</v>
      </c>
      <c r="X664" s="161">
        <v>0</v>
      </c>
      <c r="Y664" s="161">
        <v>0</v>
      </c>
      <c r="Z664" s="161">
        <v>0</v>
      </c>
      <c r="AA664" s="161">
        <v>0</v>
      </c>
      <c r="AB664" s="161">
        <v>199.96</v>
      </c>
      <c r="AC664" s="161">
        <v>700.29989999999998</v>
      </c>
      <c r="AD664" s="243">
        <v>0</v>
      </c>
      <c r="AE664" s="156">
        <f t="shared" si="358"/>
        <v>-3.5820000000003347</v>
      </c>
      <c r="AF664" s="161">
        <f t="shared" si="358"/>
        <v>-3.5419000000001688</v>
      </c>
      <c r="AG664" s="161">
        <f t="shared" si="358"/>
        <v>0</v>
      </c>
      <c r="AH664" s="161">
        <f t="shared" si="358"/>
        <v>0</v>
      </c>
      <c r="AI664" s="161">
        <f t="shared" si="358"/>
        <v>0</v>
      </c>
      <c r="AJ664" s="161">
        <f t="shared" si="358"/>
        <v>0</v>
      </c>
      <c r="AK664" s="161">
        <f t="shared" si="358"/>
        <v>-3.9999999999992042E-2</v>
      </c>
      <c r="AL664" s="161">
        <f t="shared" si="358"/>
        <v>-9.9999999974897946E-5</v>
      </c>
      <c r="AM664" s="162">
        <f t="shared" si="358"/>
        <v>0</v>
      </c>
      <c r="AN664" s="156">
        <f t="shared" si="359"/>
        <v>99.940080294412837</v>
      </c>
      <c r="AO664" s="161">
        <f t="shared" si="359"/>
        <v>99.9302459775095</v>
      </c>
      <c r="AP664" s="161">
        <f t="shared" si="359"/>
        <v>0</v>
      </c>
      <c r="AQ664" s="161">
        <f t="shared" si="359"/>
        <v>0</v>
      </c>
      <c r="AR664" s="161">
        <f t="shared" si="359"/>
        <v>0</v>
      </c>
      <c r="AS664" s="161">
        <f t="shared" si="359"/>
        <v>0</v>
      </c>
      <c r="AT664" s="161">
        <f t="shared" si="359"/>
        <v>99.98</v>
      </c>
      <c r="AU664" s="161">
        <f t="shared" si="359"/>
        <v>99.999985720405547</v>
      </c>
      <c r="AV664" s="162">
        <f t="shared" si="359"/>
        <v>0</v>
      </c>
      <c r="AW664" s="165"/>
      <c r="AX664" s="245"/>
      <c r="AY664" s="246"/>
    </row>
    <row r="665" spans="1:51" ht="12.75" customHeight="1" x14ac:dyDescent="0.25">
      <c r="A665" s="171">
        <v>1596</v>
      </c>
      <c r="B665" s="241">
        <v>657</v>
      </c>
      <c r="C665" s="242" t="s">
        <v>1817</v>
      </c>
      <c r="D665" s="156">
        <f t="shared" si="366"/>
        <v>880.1</v>
      </c>
      <c r="E665" s="161">
        <v>769.6</v>
      </c>
      <c r="F665" s="161">
        <v>0</v>
      </c>
      <c r="G665" s="161">
        <v>0</v>
      </c>
      <c r="H665" s="161">
        <v>0</v>
      </c>
      <c r="I665" s="161">
        <v>0</v>
      </c>
      <c r="J665" s="161">
        <v>0</v>
      </c>
      <c r="K665" s="161">
        <v>110.5</v>
      </c>
      <c r="L665" s="243">
        <v>0</v>
      </c>
      <c r="M665" s="172">
        <f t="shared" si="367"/>
        <v>963.8</v>
      </c>
      <c r="N665" s="161">
        <v>853.3</v>
      </c>
      <c r="O665" s="161">
        <v>0</v>
      </c>
      <c r="P665" s="161">
        <v>0</v>
      </c>
      <c r="Q665" s="161">
        <v>0</v>
      </c>
      <c r="R665" s="161">
        <v>0</v>
      </c>
      <c r="S665" s="161">
        <v>0</v>
      </c>
      <c r="T665" s="161">
        <v>110.5</v>
      </c>
      <c r="U665" s="243">
        <v>0</v>
      </c>
      <c r="V665" s="172">
        <f t="shared" si="368"/>
        <v>941.5752</v>
      </c>
      <c r="W665" s="161">
        <v>831.0752</v>
      </c>
      <c r="X665" s="161">
        <v>0</v>
      </c>
      <c r="Y665" s="161">
        <v>0</v>
      </c>
      <c r="Z665" s="161">
        <v>0</v>
      </c>
      <c r="AA665" s="161">
        <v>0</v>
      </c>
      <c r="AB665" s="161">
        <v>0</v>
      </c>
      <c r="AC665" s="161">
        <v>110.5</v>
      </c>
      <c r="AD665" s="243">
        <v>0</v>
      </c>
      <c r="AE665" s="156">
        <f t="shared" si="358"/>
        <v>-22.224799999999959</v>
      </c>
      <c r="AF665" s="161">
        <f t="shared" si="358"/>
        <v>-22.224799999999959</v>
      </c>
      <c r="AG665" s="161">
        <f t="shared" si="358"/>
        <v>0</v>
      </c>
      <c r="AH665" s="161">
        <f t="shared" si="358"/>
        <v>0</v>
      </c>
      <c r="AI665" s="161">
        <f t="shared" si="358"/>
        <v>0</v>
      </c>
      <c r="AJ665" s="161">
        <f t="shared" si="358"/>
        <v>0</v>
      </c>
      <c r="AK665" s="161">
        <f t="shared" si="358"/>
        <v>0</v>
      </c>
      <c r="AL665" s="161">
        <f t="shared" si="358"/>
        <v>0</v>
      </c>
      <c r="AM665" s="162">
        <f t="shared" si="358"/>
        <v>0</v>
      </c>
      <c r="AN665" s="156">
        <f t="shared" si="359"/>
        <v>97.694044407553434</v>
      </c>
      <c r="AO665" s="161">
        <f t="shared" si="359"/>
        <v>97.395429508965208</v>
      </c>
      <c r="AP665" s="161">
        <f t="shared" si="359"/>
        <v>0</v>
      </c>
      <c r="AQ665" s="161">
        <f t="shared" si="359"/>
        <v>0</v>
      </c>
      <c r="AR665" s="161">
        <f t="shared" si="359"/>
        <v>0</v>
      </c>
      <c r="AS665" s="161">
        <f t="shared" si="359"/>
        <v>0</v>
      </c>
      <c r="AT665" s="161">
        <f t="shared" si="359"/>
        <v>0</v>
      </c>
      <c r="AU665" s="161">
        <f t="shared" si="359"/>
        <v>100</v>
      </c>
      <c r="AV665" s="162">
        <f t="shared" si="359"/>
        <v>0</v>
      </c>
      <c r="AW665" s="165"/>
      <c r="AX665" s="245"/>
      <c r="AY665" s="246"/>
    </row>
    <row r="666" spans="1:51" ht="12.75" customHeight="1" x14ac:dyDescent="0.25">
      <c r="A666" s="171">
        <v>1597</v>
      </c>
      <c r="B666" s="241">
        <v>658</v>
      </c>
      <c r="C666" s="242" t="s">
        <v>1818</v>
      </c>
      <c r="D666" s="156">
        <f t="shared" si="366"/>
        <v>1541.3</v>
      </c>
      <c r="E666" s="161">
        <v>1249.0999999999999</v>
      </c>
      <c r="F666" s="161">
        <v>0</v>
      </c>
      <c r="G666" s="161">
        <v>0</v>
      </c>
      <c r="H666" s="161">
        <v>0</v>
      </c>
      <c r="I666" s="161">
        <v>0</v>
      </c>
      <c r="J666" s="161">
        <v>100</v>
      </c>
      <c r="K666" s="161">
        <v>192.2</v>
      </c>
      <c r="L666" s="243">
        <v>0</v>
      </c>
      <c r="M666" s="172">
        <f t="shared" si="367"/>
        <v>1541.3</v>
      </c>
      <c r="N666" s="161">
        <v>1249.0999999999999</v>
      </c>
      <c r="O666" s="161">
        <v>0</v>
      </c>
      <c r="P666" s="161">
        <v>0</v>
      </c>
      <c r="Q666" s="161">
        <v>0</v>
      </c>
      <c r="R666" s="161">
        <v>0</v>
      </c>
      <c r="S666" s="161">
        <v>100</v>
      </c>
      <c r="T666" s="161">
        <v>192.2</v>
      </c>
      <c r="U666" s="243">
        <v>0</v>
      </c>
      <c r="V666" s="172">
        <f t="shared" si="368"/>
        <v>1534.7546000000002</v>
      </c>
      <c r="W666" s="161">
        <v>1242.7860000000001</v>
      </c>
      <c r="X666" s="161">
        <v>0</v>
      </c>
      <c r="Y666" s="161">
        <v>0</v>
      </c>
      <c r="Z666" s="161">
        <v>0</v>
      </c>
      <c r="AA666" s="161">
        <v>0</v>
      </c>
      <c r="AB666" s="161">
        <v>99.775999999999996</v>
      </c>
      <c r="AC666" s="161">
        <v>192.1926</v>
      </c>
      <c r="AD666" s="243">
        <v>0</v>
      </c>
      <c r="AE666" s="156">
        <f t="shared" si="358"/>
        <v>-6.545399999999745</v>
      </c>
      <c r="AF666" s="161">
        <f t="shared" si="358"/>
        <v>-6.3139999999998508</v>
      </c>
      <c r="AG666" s="161">
        <f t="shared" si="358"/>
        <v>0</v>
      </c>
      <c r="AH666" s="161">
        <f t="shared" si="358"/>
        <v>0</v>
      </c>
      <c r="AI666" s="161">
        <f t="shared" si="358"/>
        <v>0</v>
      </c>
      <c r="AJ666" s="161">
        <f t="shared" si="358"/>
        <v>0</v>
      </c>
      <c r="AK666" s="161">
        <f t="shared" si="358"/>
        <v>-0.22400000000000375</v>
      </c>
      <c r="AL666" s="161">
        <f t="shared" si="358"/>
        <v>-7.3999999999898591E-3</v>
      </c>
      <c r="AM666" s="162">
        <f t="shared" si="358"/>
        <v>0</v>
      </c>
      <c r="AN666" s="156">
        <f t="shared" si="359"/>
        <v>99.575332511516265</v>
      </c>
      <c r="AO666" s="161">
        <f t="shared" si="359"/>
        <v>99.494516051557142</v>
      </c>
      <c r="AP666" s="161">
        <f t="shared" si="359"/>
        <v>0</v>
      </c>
      <c r="AQ666" s="161">
        <f t="shared" si="359"/>
        <v>0</v>
      </c>
      <c r="AR666" s="161">
        <f t="shared" si="359"/>
        <v>0</v>
      </c>
      <c r="AS666" s="161">
        <f t="shared" si="359"/>
        <v>0</v>
      </c>
      <c r="AT666" s="161">
        <f t="shared" si="359"/>
        <v>99.775999999999996</v>
      </c>
      <c r="AU666" s="161">
        <f t="shared" si="359"/>
        <v>99.99614984391259</v>
      </c>
      <c r="AV666" s="162">
        <f t="shared" si="359"/>
        <v>0</v>
      </c>
      <c r="AW666" s="165"/>
      <c r="AX666" s="245"/>
      <c r="AY666" s="246"/>
    </row>
    <row r="667" spans="1:51" ht="12.75" customHeight="1" x14ac:dyDescent="0.25">
      <c r="A667" s="158"/>
      <c r="B667" s="241">
        <v>659</v>
      </c>
      <c r="C667" s="242"/>
      <c r="D667" s="160"/>
      <c r="E667" s="161"/>
      <c r="F667" s="161"/>
      <c r="G667" s="161"/>
      <c r="H667" s="161"/>
      <c r="I667" s="161"/>
      <c r="J667" s="161"/>
      <c r="K667" s="161"/>
      <c r="L667" s="243">
        <v>0</v>
      </c>
      <c r="M667" s="244"/>
      <c r="N667" s="161">
        <v>0</v>
      </c>
      <c r="O667" s="161"/>
      <c r="P667" s="161">
        <v>0</v>
      </c>
      <c r="Q667" s="161"/>
      <c r="R667" s="161"/>
      <c r="S667" s="161"/>
      <c r="T667" s="161"/>
      <c r="U667" s="243">
        <v>0</v>
      </c>
      <c r="V667" s="244"/>
      <c r="W667" s="161">
        <v>0</v>
      </c>
      <c r="X667" s="161"/>
      <c r="Y667" s="161">
        <v>0</v>
      </c>
      <c r="Z667" s="161"/>
      <c r="AA667" s="161"/>
      <c r="AB667" s="161"/>
      <c r="AC667" s="161"/>
      <c r="AD667" s="243"/>
      <c r="AE667" s="160"/>
      <c r="AF667" s="161"/>
      <c r="AG667" s="161"/>
      <c r="AH667" s="161"/>
      <c r="AI667" s="161"/>
      <c r="AJ667" s="161"/>
      <c r="AK667" s="161"/>
      <c r="AL667" s="161"/>
      <c r="AM667" s="162"/>
      <c r="AN667" s="160"/>
      <c r="AO667" s="161"/>
      <c r="AP667" s="161"/>
      <c r="AQ667" s="161"/>
      <c r="AR667" s="161"/>
      <c r="AS667" s="161"/>
      <c r="AT667" s="161"/>
      <c r="AU667" s="161"/>
      <c r="AV667" s="162"/>
      <c r="AW667" s="165"/>
      <c r="AX667" s="245"/>
      <c r="AY667" s="246"/>
    </row>
    <row r="668" spans="1:51" ht="12.75" customHeight="1" x14ac:dyDescent="0.25">
      <c r="A668" s="158"/>
      <c r="B668" s="241">
        <v>660</v>
      </c>
      <c r="C668" s="239" t="s">
        <v>1819</v>
      </c>
      <c r="D668" s="156">
        <f>D669+D670</f>
        <v>143487.5</v>
      </c>
      <c r="E668" s="153">
        <f t="shared" ref="E668:L668" si="369">E669+E670</f>
        <v>116949.40000000001</v>
      </c>
      <c r="F668" s="153">
        <f t="shared" si="369"/>
        <v>0</v>
      </c>
      <c r="G668" s="153">
        <f t="shared" si="369"/>
        <v>2356.6</v>
      </c>
      <c r="H668" s="153">
        <f t="shared" si="369"/>
        <v>2924.9</v>
      </c>
      <c r="I668" s="153">
        <f t="shared" si="369"/>
        <v>0</v>
      </c>
      <c r="J668" s="153">
        <f t="shared" si="369"/>
        <v>1469</v>
      </c>
      <c r="K668" s="153">
        <f t="shared" si="369"/>
        <v>18812.3</v>
      </c>
      <c r="L668" s="240">
        <f t="shared" si="369"/>
        <v>975.3</v>
      </c>
      <c r="M668" s="172">
        <f>M669+M670</f>
        <v>150140.90000000002</v>
      </c>
      <c r="N668" s="153">
        <f t="shared" ref="N668:U668" si="370">N669+N670</f>
        <v>121489.29999999999</v>
      </c>
      <c r="O668" s="153">
        <f t="shared" si="370"/>
        <v>0</v>
      </c>
      <c r="P668" s="153">
        <f t="shared" si="370"/>
        <v>2356.6</v>
      </c>
      <c r="Q668" s="153">
        <f t="shared" si="370"/>
        <v>2924.9</v>
      </c>
      <c r="R668" s="153">
        <f t="shared" si="370"/>
        <v>0</v>
      </c>
      <c r="S668" s="153">
        <f t="shared" si="370"/>
        <v>1469</v>
      </c>
      <c r="T668" s="153">
        <f t="shared" si="370"/>
        <v>18812.3</v>
      </c>
      <c r="U668" s="240">
        <f t="shared" si="370"/>
        <v>3088.8</v>
      </c>
      <c r="V668" s="172">
        <f>V669+V670</f>
        <v>144177.67290000001</v>
      </c>
      <c r="W668" s="153">
        <f t="shared" ref="W668:AD668" si="371">W669+W670</f>
        <v>117739.32859999999</v>
      </c>
      <c r="X668" s="153">
        <f t="shared" si="371"/>
        <v>0</v>
      </c>
      <c r="Y668" s="153">
        <f t="shared" si="371"/>
        <v>2356.6</v>
      </c>
      <c r="Z668" s="153">
        <f t="shared" si="371"/>
        <v>2449.2283000000002</v>
      </c>
      <c r="AA668" s="153">
        <f t="shared" si="371"/>
        <v>0</v>
      </c>
      <c r="AB668" s="153">
        <f t="shared" si="371"/>
        <v>1467.2026999999998</v>
      </c>
      <c r="AC668" s="153">
        <f t="shared" si="371"/>
        <v>18603.313299999998</v>
      </c>
      <c r="AD668" s="240">
        <f t="shared" si="371"/>
        <v>1562</v>
      </c>
      <c r="AE668" s="156">
        <f t="shared" ref="AE668:AM692" si="372">V668-M668</f>
        <v>-5963.2271000000183</v>
      </c>
      <c r="AF668" s="153">
        <f t="shared" si="372"/>
        <v>-3749.9713999999949</v>
      </c>
      <c r="AG668" s="153">
        <f t="shared" si="372"/>
        <v>0</v>
      </c>
      <c r="AH668" s="153">
        <f t="shared" si="372"/>
        <v>0</v>
      </c>
      <c r="AI668" s="153">
        <f t="shared" si="372"/>
        <v>-475.67169999999987</v>
      </c>
      <c r="AJ668" s="153">
        <f t="shared" si="372"/>
        <v>0</v>
      </c>
      <c r="AK668" s="153">
        <f t="shared" si="372"/>
        <v>-1.7973000000001775</v>
      </c>
      <c r="AL668" s="153">
        <f t="shared" si="372"/>
        <v>-208.98670000000129</v>
      </c>
      <c r="AM668" s="154">
        <f t="shared" si="372"/>
        <v>-1526.8000000000002</v>
      </c>
      <c r="AN668" s="156">
        <f t="shared" ref="AN668:AV692" si="373">IF(M668=0,0,V668/M668*100)</f>
        <v>96.02824606752722</v>
      </c>
      <c r="AO668" s="153">
        <f t="shared" si="373"/>
        <v>96.913331955982969</v>
      </c>
      <c r="AP668" s="153">
        <f t="shared" si="373"/>
        <v>0</v>
      </c>
      <c r="AQ668" s="153">
        <f t="shared" si="373"/>
        <v>100</v>
      </c>
      <c r="AR668" s="153">
        <f t="shared" si="373"/>
        <v>83.737163663715009</v>
      </c>
      <c r="AS668" s="153">
        <f t="shared" si="373"/>
        <v>0</v>
      </c>
      <c r="AT668" s="153">
        <f t="shared" si="373"/>
        <v>99.877651463580648</v>
      </c>
      <c r="AU668" s="153">
        <f t="shared" si="373"/>
        <v>98.889095432243792</v>
      </c>
      <c r="AV668" s="154">
        <f t="shared" si="373"/>
        <v>50.56980056980057</v>
      </c>
      <c r="AW668" s="147"/>
      <c r="AX668" s="245"/>
      <c r="AY668" s="246"/>
    </row>
    <row r="669" spans="1:51" s="170" customFormat="1" ht="12.75" customHeight="1" x14ac:dyDescent="0.2">
      <c r="A669" s="158"/>
      <c r="B669" s="241">
        <v>661</v>
      </c>
      <c r="C669" s="239" t="s">
        <v>1287</v>
      </c>
      <c r="D669" s="156">
        <f>D671</f>
        <v>101989.90000000001</v>
      </c>
      <c r="E669" s="153">
        <f t="shared" ref="E669:L669" si="374">E671</f>
        <v>83117</v>
      </c>
      <c r="F669" s="153">
        <f t="shared" si="374"/>
        <v>0</v>
      </c>
      <c r="G669" s="153">
        <f t="shared" si="374"/>
        <v>2356.6</v>
      </c>
      <c r="H669" s="153">
        <f t="shared" si="374"/>
        <v>2817.5</v>
      </c>
      <c r="I669" s="153">
        <f t="shared" si="374"/>
        <v>0</v>
      </c>
      <c r="J669" s="153">
        <f t="shared" si="374"/>
        <v>0</v>
      </c>
      <c r="K669" s="153">
        <f t="shared" si="374"/>
        <v>12723.5</v>
      </c>
      <c r="L669" s="240">
        <f t="shared" si="374"/>
        <v>975.3</v>
      </c>
      <c r="M669" s="172">
        <f>M671</f>
        <v>108490.90000000001</v>
      </c>
      <c r="N669" s="153">
        <f t="shared" ref="N669:U669" si="375">N671</f>
        <v>87504.5</v>
      </c>
      <c r="O669" s="153">
        <f t="shared" si="375"/>
        <v>0</v>
      </c>
      <c r="P669" s="153">
        <f t="shared" si="375"/>
        <v>2356.6</v>
      </c>
      <c r="Q669" s="153">
        <f t="shared" si="375"/>
        <v>2817.5</v>
      </c>
      <c r="R669" s="153">
        <f t="shared" si="375"/>
        <v>0</v>
      </c>
      <c r="S669" s="153">
        <f t="shared" si="375"/>
        <v>0</v>
      </c>
      <c r="T669" s="153">
        <f t="shared" si="375"/>
        <v>12723.5</v>
      </c>
      <c r="U669" s="240">
        <f t="shared" si="375"/>
        <v>3088.8</v>
      </c>
      <c r="V669" s="172">
        <f>V671</f>
        <v>105329.6324</v>
      </c>
      <c r="W669" s="153">
        <f t="shared" ref="W669:AD669" si="376">W671</f>
        <v>86529.107699999993</v>
      </c>
      <c r="X669" s="153">
        <f t="shared" si="376"/>
        <v>0</v>
      </c>
      <c r="Y669" s="153">
        <f t="shared" si="376"/>
        <v>2356.6</v>
      </c>
      <c r="Z669" s="153">
        <f t="shared" si="376"/>
        <v>2350.9663</v>
      </c>
      <c r="AA669" s="153">
        <f t="shared" si="376"/>
        <v>0</v>
      </c>
      <c r="AB669" s="153">
        <f t="shared" si="376"/>
        <v>0</v>
      </c>
      <c r="AC669" s="153">
        <f t="shared" si="376"/>
        <v>12530.9584</v>
      </c>
      <c r="AD669" s="240">
        <f t="shared" si="376"/>
        <v>1562</v>
      </c>
      <c r="AE669" s="156">
        <f t="shared" si="372"/>
        <v>-3161.2676000000065</v>
      </c>
      <c r="AF669" s="153">
        <f t="shared" si="372"/>
        <v>-975.3923000000068</v>
      </c>
      <c r="AG669" s="153">
        <f t="shared" si="372"/>
        <v>0</v>
      </c>
      <c r="AH669" s="153">
        <f t="shared" si="372"/>
        <v>0</v>
      </c>
      <c r="AI669" s="153">
        <f t="shared" si="372"/>
        <v>-466.53369999999995</v>
      </c>
      <c r="AJ669" s="153">
        <f t="shared" si="372"/>
        <v>0</v>
      </c>
      <c r="AK669" s="153">
        <f t="shared" si="372"/>
        <v>0</v>
      </c>
      <c r="AL669" s="153">
        <f t="shared" si="372"/>
        <v>-192.54160000000047</v>
      </c>
      <c r="AM669" s="154">
        <f t="shared" si="372"/>
        <v>-1526.8000000000002</v>
      </c>
      <c r="AN669" s="156">
        <f t="shared" si="373"/>
        <v>97.086144920910414</v>
      </c>
      <c r="AO669" s="153">
        <f t="shared" si="373"/>
        <v>98.885323269089014</v>
      </c>
      <c r="AP669" s="153">
        <f t="shared" si="373"/>
        <v>0</v>
      </c>
      <c r="AQ669" s="153">
        <f t="shared" si="373"/>
        <v>100</v>
      </c>
      <c r="AR669" s="153">
        <f t="shared" si="373"/>
        <v>83.441572315882865</v>
      </c>
      <c r="AS669" s="153">
        <f t="shared" si="373"/>
        <v>0</v>
      </c>
      <c r="AT669" s="153">
        <f t="shared" si="373"/>
        <v>0</v>
      </c>
      <c r="AU669" s="153">
        <f t="shared" si="373"/>
        <v>98.486724564781696</v>
      </c>
      <c r="AV669" s="154">
        <f t="shared" si="373"/>
        <v>50.56980056980057</v>
      </c>
      <c r="AW669" s="147"/>
      <c r="AX669" s="245"/>
      <c r="AY669" s="246"/>
    </row>
    <row r="670" spans="1:51" s="170" customFormat="1" ht="12.75" customHeight="1" x14ac:dyDescent="0.2">
      <c r="A670" s="158"/>
      <c r="B670" s="241">
        <v>662</v>
      </c>
      <c r="C670" s="239" t="s">
        <v>1288</v>
      </c>
      <c r="D670" s="156">
        <f>SUM(D672:D692)</f>
        <v>41497.599999999999</v>
      </c>
      <c r="E670" s="153">
        <f t="shared" ref="E670:L670" si="377">SUM(E672:E692)</f>
        <v>33832.400000000009</v>
      </c>
      <c r="F670" s="153">
        <f t="shared" si="377"/>
        <v>0</v>
      </c>
      <c r="G670" s="153">
        <f t="shared" si="377"/>
        <v>0</v>
      </c>
      <c r="H670" s="153">
        <f t="shared" si="377"/>
        <v>107.4</v>
      </c>
      <c r="I670" s="153">
        <f t="shared" si="377"/>
        <v>0</v>
      </c>
      <c r="J670" s="153">
        <f t="shared" si="377"/>
        <v>1469</v>
      </c>
      <c r="K670" s="153">
        <f t="shared" si="377"/>
        <v>6088.7999999999993</v>
      </c>
      <c r="L670" s="240">
        <f t="shared" si="377"/>
        <v>0</v>
      </c>
      <c r="M670" s="172">
        <f>SUM(M672:M692)</f>
        <v>41650</v>
      </c>
      <c r="N670" s="153">
        <f t="shared" ref="N670:U670" si="378">SUM(N672:N692)</f>
        <v>33984.799999999996</v>
      </c>
      <c r="O670" s="153">
        <f t="shared" si="378"/>
        <v>0</v>
      </c>
      <c r="P670" s="153">
        <f t="shared" si="378"/>
        <v>0</v>
      </c>
      <c r="Q670" s="153">
        <f t="shared" si="378"/>
        <v>107.4</v>
      </c>
      <c r="R670" s="153">
        <f t="shared" si="378"/>
        <v>0</v>
      </c>
      <c r="S670" s="153">
        <f t="shared" si="378"/>
        <v>1469</v>
      </c>
      <c r="T670" s="153">
        <f t="shared" si="378"/>
        <v>6088.7999999999993</v>
      </c>
      <c r="U670" s="240">
        <f t="shared" si="378"/>
        <v>0</v>
      </c>
      <c r="V670" s="172">
        <f>SUM(V672:V692)</f>
        <v>38848.040500000003</v>
      </c>
      <c r="W670" s="153">
        <f t="shared" ref="W670:AD670" si="379">SUM(W672:W692)</f>
        <v>31210.220899999997</v>
      </c>
      <c r="X670" s="153">
        <f t="shared" si="379"/>
        <v>0</v>
      </c>
      <c r="Y670" s="153">
        <f t="shared" si="379"/>
        <v>0</v>
      </c>
      <c r="Z670" s="153">
        <f t="shared" si="379"/>
        <v>98.262</v>
      </c>
      <c r="AA670" s="153">
        <f t="shared" si="379"/>
        <v>0</v>
      </c>
      <c r="AB670" s="153">
        <f t="shared" si="379"/>
        <v>1467.2026999999998</v>
      </c>
      <c r="AC670" s="153">
        <f t="shared" si="379"/>
        <v>6072.3548999999994</v>
      </c>
      <c r="AD670" s="240">
        <f t="shared" si="379"/>
        <v>0</v>
      </c>
      <c r="AE670" s="156">
        <f t="shared" si="372"/>
        <v>-2801.9594999999972</v>
      </c>
      <c r="AF670" s="153">
        <f t="shared" si="372"/>
        <v>-2774.579099999999</v>
      </c>
      <c r="AG670" s="153">
        <f t="shared" si="372"/>
        <v>0</v>
      </c>
      <c r="AH670" s="153">
        <f t="shared" si="372"/>
        <v>0</v>
      </c>
      <c r="AI670" s="153">
        <f t="shared" si="372"/>
        <v>-9.1380000000000052</v>
      </c>
      <c r="AJ670" s="153">
        <f t="shared" si="372"/>
        <v>0</v>
      </c>
      <c r="AK670" s="153">
        <f t="shared" si="372"/>
        <v>-1.7973000000001775</v>
      </c>
      <c r="AL670" s="153">
        <f t="shared" si="372"/>
        <v>-16.445099999999911</v>
      </c>
      <c r="AM670" s="154">
        <f t="shared" si="372"/>
        <v>0</v>
      </c>
      <c r="AN670" s="156">
        <f t="shared" si="373"/>
        <v>93.272606242497005</v>
      </c>
      <c r="AO670" s="153">
        <f t="shared" si="373"/>
        <v>91.835823368093969</v>
      </c>
      <c r="AP670" s="153">
        <f t="shared" si="373"/>
        <v>0</v>
      </c>
      <c r="AQ670" s="153">
        <f t="shared" si="373"/>
        <v>0</v>
      </c>
      <c r="AR670" s="153">
        <f t="shared" si="373"/>
        <v>91.491620111731848</v>
      </c>
      <c r="AS670" s="153">
        <f t="shared" si="373"/>
        <v>0</v>
      </c>
      <c r="AT670" s="153">
        <f t="shared" si="373"/>
        <v>99.877651463580648</v>
      </c>
      <c r="AU670" s="153">
        <f t="shared" si="373"/>
        <v>99.729912297989756</v>
      </c>
      <c r="AV670" s="154">
        <f t="shared" si="373"/>
        <v>0</v>
      </c>
      <c r="AW670" s="147"/>
      <c r="AX670" s="245"/>
      <c r="AY670" s="246"/>
    </row>
    <row r="671" spans="1:51" ht="12.75" customHeight="1" x14ac:dyDescent="0.25">
      <c r="A671" s="171">
        <v>1598</v>
      </c>
      <c r="B671" s="241">
        <v>663</v>
      </c>
      <c r="C671" s="242" t="s">
        <v>1313</v>
      </c>
      <c r="D671" s="156">
        <f t="shared" ref="D671:D692" si="380">SUM(E671:L671)</f>
        <v>101989.90000000001</v>
      </c>
      <c r="E671" s="161">
        <v>83117</v>
      </c>
      <c r="F671" s="161">
        <v>0</v>
      </c>
      <c r="G671" s="161">
        <v>2356.6</v>
      </c>
      <c r="H671" s="161">
        <v>2817.5</v>
      </c>
      <c r="I671" s="161">
        <v>0</v>
      </c>
      <c r="J671" s="161">
        <v>0</v>
      </c>
      <c r="K671" s="161">
        <v>12723.5</v>
      </c>
      <c r="L671" s="243">
        <v>975.3</v>
      </c>
      <c r="M671" s="172">
        <f t="shared" ref="M671:M692" si="381">SUM(N671:U671)</f>
        <v>108490.90000000001</v>
      </c>
      <c r="N671" s="161">
        <v>87504.5</v>
      </c>
      <c r="O671" s="161">
        <v>0</v>
      </c>
      <c r="P671" s="161">
        <v>2356.6</v>
      </c>
      <c r="Q671" s="161">
        <v>2817.5</v>
      </c>
      <c r="R671" s="161">
        <v>0</v>
      </c>
      <c r="S671" s="161">
        <v>0</v>
      </c>
      <c r="T671" s="161">
        <v>12723.5</v>
      </c>
      <c r="U671" s="243">
        <v>3088.8</v>
      </c>
      <c r="V671" s="172">
        <f t="shared" ref="V671:V692" si="382">SUM(W671:AD671)</f>
        <v>105329.6324</v>
      </c>
      <c r="W671" s="161">
        <v>86529.107699999993</v>
      </c>
      <c r="X671" s="161">
        <v>0</v>
      </c>
      <c r="Y671" s="161">
        <v>2356.6</v>
      </c>
      <c r="Z671" s="161">
        <v>2350.9663</v>
      </c>
      <c r="AA671" s="161">
        <v>0</v>
      </c>
      <c r="AB671" s="161">
        <v>0</v>
      </c>
      <c r="AC671" s="161">
        <v>12530.9584</v>
      </c>
      <c r="AD671" s="243">
        <v>1562</v>
      </c>
      <c r="AE671" s="156">
        <f t="shared" si="372"/>
        <v>-3161.2676000000065</v>
      </c>
      <c r="AF671" s="161">
        <f t="shared" si="372"/>
        <v>-975.3923000000068</v>
      </c>
      <c r="AG671" s="161">
        <f t="shared" si="372"/>
        <v>0</v>
      </c>
      <c r="AH671" s="161">
        <f t="shared" si="372"/>
        <v>0</v>
      </c>
      <c r="AI671" s="161">
        <f t="shared" si="372"/>
        <v>-466.53369999999995</v>
      </c>
      <c r="AJ671" s="161">
        <f t="shared" si="372"/>
        <v>0</v>
      </c>
      <c r="AK671" s="161">
        <f t="shared" si="372"/>
        <v>0</v>
      </c>
      <c r="AL671" s="161">
        <f t="shared" si="372"/>
        <v>-192.54160000000047</v>
      </c>
      <c r="AM671" s="162">
        <f t="shared" si="372"/>
        <v>-1526.8000000000002</v>
      </c>
      <c r="AN671" s="156">
        <f t="shared" si="373"/>
        <v>97.086144920910414</v>
      </c>
      <c r="AO671" s="161">
        <f t="shared" si="373"/>
        <v>98.885323269089014</v>
      </c>
      <c r="AP671" s="161">
        <f t="shared" si="373"/>
        <v>0</v>
      </c>
      <c r="AQ671" s="161">
        <f t="shared" si="373"/>
        <v>100</v>
      </c>
      <c r="AR671" s="161">
        <f t="shared" si="373"/>
        <v>83.441572315882865</v>
      </c>
      <c r="AS671" s="161">
        <f t="shared" si="373"/>
        <v>0</v>
      </c>
      <c r="AT671" s="161">
        <f t="shared" si="373"/>
        <v>0</v>
      </c>
      <c r="AU671" s="161">
        <f t="shared" si="373"/>
        <v>98.486724564781696</v>
      </c>
      <c r="AV671" s="162">
        <f t="shared" si="373"/>
        <v>50.56980056980057</v>
      </c>
      <c r="AW671" s="165"/>
      <c r="AX671" s="245"/>
      <c r="AY671" s="246"/>
    </row>
    <row r="672" spans="1:51" ht="12.75" customHeight="1" x14ac:dyDescent="0.25">
      <c r="A672" s="171">
        <v>1599</v>
      </c>
      <c r="B672" s="241">
        <v>664</v>
      </c>
      <c r="C672" s="242" t="s">
        <v>1820</v>
      </c>
      <c r="D672" s="156">
        <f t="shared" si="380"/>
        <v>2987.5</v>
      </c>
      <c r="E672" s="161">
        <v>2686.3</v>
      </c>
      <c r="F672" s="161">
        <v>0</v>
      </c>
      <c r="G672" s="161">
        <v>0</v>
      </c>
      <c r="H672" s="161">
        <v>0</v>
      </c>
      <c r="I672" s="161">
        <v>0</v>
      </c>
      <c r="J672" s="161">
        <v>0</v>
      </c>
      <c r="K672" s="161">
        <v>301.2</v>
      </c>
      <c r="L672" s="243">
        <v>0</v>
      </c>
      <c r="M672" s="172">
        <f t="shared" si="381"/>
        <v>2987.5</v>
      </c>
      <c r="N672" s="161">
        <v>2686.3</v>
      </c>
      <c r="O672" s="161">
        <v>0</v>
      </c>
      <c r="P672" s="161">
        <v>0</v>
      </c>
      <c r="Q672" s="161">
        <v>0</v>
      </c>
      <c r="R672" s="161">
        <v>0</v>
      </c>
      <c r="S672" s="161">
        <v>0</v>
      </c>
      <c r="T672" s="161">
        <v>301.2</v>
      </c>
      <c r="U672" s="243">
        <v>0</v>
      </c>
      <c r="V672" s="172">
        <f t="shared" si="382"/>
        <v>2986.8773000000001</v>
      </c>
      <c r="W672" s="161">
        <v>2686.3</v>
      </c>
      <c r="X672" s="161">
        <v>0</v>
      </c>
      <c r="Y672" s="161">
        <v>0</v>
      </c>
      <c r="Z672" s="161">
        <v>0</v>
      </c>
      <c r="AA672" s="161">
        <v>0</v>
      </c>
      <c r="AB672" s="161">
        <v>0</v>
      </c>
      <c r="AC672" s="161">
        <v>300.57729999999998</v>
      </c>
      <c r="AD672" s="243">
        <v>0</v>
      </c>
      <c r="AE672" s="156">
        <f t="shared" si="372"/>
        <v>-0.62269999999989523</v>
      </c>
      <c r="AF672" s="161">
        <f t="shared" si="372"/>
        <v>0</v>
      </c>
      <c r="AG672" s="161">
        <f t="shared" si="372"/>
        <v>0</v>
      </c>
      <c r="AH672" s="161">
        <f t="shared" si="372"/>
        <v>0</v>
      </c>
      <c r="AI672" s="161">
        <f t="shared" si="372"/>
        <v>0</v>
      </c>
      <c r="AJ672" s="161">
        <f t="shared" si="372"/>
        <v>0</v>
      </c>
      <c r="AK672" s="161">
        <f t="shared" si="372"/>
        <v>0</v>
      </c>
      <c r="AL672" s="161">
        <f t="shared" si="372"/>
        <v>-0.62270000000000891</v>
      </c>
      <c r="AM672" s="162">
        <f t="shared" si="372"/>
        <v>0</v>
      </c>
      <c r="AN672" s="156">
        <f t="shared" si="373"/>
        <v>99.979156485355645</v>
      </c>
      <c r="AO672" s="161">
        <f t="shared" si="373"/>
        <v>100</v>
      </c>
      <c r="AP672" s="161">
        <f t="shared" si="373"/>
        <v>0</v>
      </c>
      <c r="AQ672" s="161">
        <f t="shared" si="373"/>
        <v>0</v>
      </c>
      <c r="AR672" s="161">
        <f t="shared" si="373"/>
        <v>0</v>
      </c>
      <c r="AS672" s="161">
        <f t="shared" si="373"/>
        <v>0</v>
      </c>
      <c r="AT672" s="161">
        <f t="shared" si="373"/>
        <v>0</v>
      </c>
      <c r="AU672" s="161">
        <f t="shared" si="373"/>
        <v>99.793260292164675</v>
      </c>
      <c r="AV672" s="162">
        <f t="shared" si="373"/>
        <v>0</v>
      </c>
      <c r="AW672" s="165"/>
      <c r="AX672" s="245"/>
      <c r="AY672" s="246"/>
    </row>
    <row r="673" spans="1:51" ht="12.75" customHeight="1" x14ac:dyDescent="0.25">
      <c r="A673" s="171">
        <v>1600</v>
      </c>
      <c r="B673" s="241">
        <v>665</v>
      </c>
      <c r="C673" s="242" t="s">
        <v>1821</v>
      </c>
      <c r="D673" s="156">
        <f t="shared" si="380"/>
        <v>2003.6</v>
      </c>
      <c r="E673" s="161">
        <v>1729.5</v>
      </c>
      <c r="F673" s="161">
        <v>0</v>
      </c>
      <c r="G673" s="161">
        <v>0</v>
      </c>
      <c r="H673" s="161">
        <v>0</v>
      </c>
      <c r="I673" s="161">
        <v>0</v>
      </c>
      <c r="J673" s="161">
        <v>0</v>
      </c>
      <c r="K673" s="161">
        <v>274.10000000000002</v>
      </c>
      <c r="L673" s="243">
        <v>0</v>
      </c>
      <c r="M673" s="172">
        <f t="shared" si="381"/>
        <v>2003.6</v>
      </c>
      <c r="N673" s="161">
        <v>1729.5</v>
      </c>
      <c r="O673" s="161">
        <v>0</v>
      </c>
      <c r="P673" s="161">
        <v>0</v>
      </c>
      <c r="Q673" s="161">
        <v>0</v>
      </c>
      <c r="R673" s="161">
        <v>0</v>
      </c>
      <c r="S673" s="161">
        <v>0</v>
      </c>
      <c r="T673" s="161">
        <v>274.10000000000002</v>
      </c>
      <c r="U673" s="243">
        <v>0</v>
      </c>
      <c r="V673" s="172">
        <f t="shared" si="382"/>
        <v>2003.5223000000001</v>
      </c>
      <c r="W673" s="161">
        <v>1729.5</v>
      </c>
      <c r="X673" s="161">
        <v>0</v>
      </c>
      <c r="Y673" s="161">
        <v>0</v>
      </c>
      <c r="Z673" s="161">
        <v>0</v>
      </c>
      <c r="AA673" s="161">
        <v>0</v>
      </c>
      <c r="AB673" s="161">
        <v>0</v>
      </c>
      <c r="AC673" s="161">
        <v>274.02229999999997</v>
      </c>
      <c r="AD673" s="243">
        <v>0</v>
      </c>
      <c r="AE673" s="156">
        <f t="shared" si="372"/>
        <v>-7.7699999999822467E-2</v>
      </c>
      <c r="AF673" s="161">
        <f t="shared" si="372"/>
        <v>0</v>
      </c>
      <c r="AG673" s="161">
        <f t="shared" si="372"/>
        <v>0</v>
      </c>
      <c r="AH673" s="161">
        <f t="shared" si="372"/>
        <v>0</v>
      </c>
      <c r="AI673" s="161">
        <f t="shared" si="372"/>
        <v>0</v>
      </c>
      <c r="AJ673" s="161">
        <f t="shared" si="372"/>
        <v>0</v>
      </c>
      <c r="AK673" s="161">
        <f t="shared" si="372"/>
        <v>0</v>
      </c>
      <c r="AL673" s="161">
        <f t="shared" si="372"/>
        <v>-7.770000000004984E-2</v>
      </c>
      <c r="AM673" s="162">
        <f t="shared" si="372"/>
        <v>0</v>
      </c>
      <c r="AN673" s="156">
        <f t="shared" si="373"/>
        <v>99.99612198043522</v>
      </c>
      <c r="AO673" s="161">
        <f t="shared" si="373"/>
        <v>100</v>
      </c>
      <c r="AP673" s="161">
        <f t="shared" si="373"/>
        <v>0</v>
      </c>
      <c r="AQ673" s="161">
        <f t="shared" si="373"/>
        <v>0</v>
      </c>
      <c r="AR673" s="161">
        <f t="shared" si="373"/>
        <v>0</v>
      </c>
      <c r="AS673" s="161">
        <f t="shared" si="373"/>
        <v>0</v>
      </c>
      <c r="AT673" s="161">
        <f t="shared" si="373"/>
        <v>0</v>
      </c>
      <c r="AU673" s="161">
        <f t="shared" si="373"/>
        <v>99.971652681503087</v>
      </c>
      <c r="AV673" s="162">
        <f t="shared" si="373"/>
        <v>0</v>
      </c>
      <c r="AW673" s="165"/>
      <c r="AX673" s="245"/>
      <c r="AY673" s="246"/>
    </row>
    <row r="674" spans="1:51" ht="12.75" customHeight="1" x14ac:dyDescent="0.25">
      <c r="A674" s="171">
        <v>1601</v>
      </c>
      <c r="B674" s="241">
        <v>666</v>
      </c>
      <c r="C674" s="242" t="s">
        <v>1822</v>
      </c>
      <c r="D674" s="156">
        <f t="shared" si="380"/>
        <v>1223.7</v>
      </c>
      <c r="E674" s="161">
        <v>776.9</v>
      </c>
      <c r="F674" s="161">
        <v>0</v>
      </c>
      <c r="G674" s="161">
        <v>0</v>
      </c>
      <c r="H674" s="161">
        <v>0</v>
      </c>
      <c r="I674" s="161">
        <v>0</v>
      </c>
      <c r="J674" s="161">
        <v>200</v>
      </c>
      <c r="K674" s="161">
        <v>246.8</v>
      </c>
      <c r="L674" s="243">
        <v>0</v>
      </c>
      <c r="M674" s="172">
        <f t="shared" si="381"/>
        <v>1223.7</v>
      </c>
      <c r="N674" s="161">
        <v>776.9</v>
      </c>
      <c r="O674" s="161">
        <v>0</v>
      </c>
      <c r="P674" s="161">
        <v>0</v>
      </c>
      <c r="Q674" s="161">
        <v>0</v>
      </c>
      <c r="R674" s="161">
        <v>0</v>
      </c>
      <c r="S674" s="161">
        <v>200</v>
      </c>
      <c r="T674" s="161">
        <v>246.8</v>
      </c>
      <c r="U674" s="243">
        <v>0</v>
      </c>
      <c r="V674" s="172">
        <f t="shared" si="382"/>
        <v>1163.5900000000001</v>
      </c>
      <c r="W674" s="161">
        <v>718.55830000000003</v>
      </c>
      <c r="X674" s="161">
        <v>0</v>
      </c>
      <c r="Y674" s="161">
        <v>0</v>
      </c>
      <c r="Z674" s="161">
        <v>0</v>
      </c>
      <c r="AA674" s="161">
        <v>0</v>
      </c>
      <c r="AB674" s="161">
        <v>199.0317</v>
      </c>
      <c r="AC674" s="161">
        <v>246</v>
      </c>
      <c r="AD674" s="243">
        <v>0</v>
      </c>
      <c r="AE674" s="156">
        <f t="shared" si="372"/>
        <v>-60.1099999999999</v>
      </c>
      <c r="AF674" s="161">
        <f t="shared" si="372"/>
        <v>-58.341699999999946</v>
      </c>
      <c r="AG674" s="161">
        <f t="shared" si="372"/>
        <v>0</v>
      </c>
      <c r="AH674" s="161">
        <f t="shared" si="372"/>
        <v>0</v>
      </c>
      <c r="AI674" s="161">
        <f t="shared" si="372"/>
        <v>0</v>
      </c>
      <c r="AJ674" s="161">
        <f t="shared" si="372"/>
        <v>0</v>
      </c>
      <c r="AK674" s="161">
        <f t="shared" si="372"/>
        <v>-0.96829999999999927</v>
      </c>
      <c r="AL674" s="161">
        <f t="shared" si="372"/>
        <v>-0.80000000000001137</v>
      </c>
      <c r="AM674" s="162">
        <f t="shared" si="372"/>
        <v>0</v>
      </c>
      <c r="AN674" s="156">
        <f t="shared" si="373"/>
        <v>95.087848328838774</v>
      </c>
      <c r="AO674" s="161">
        <f t="shared" si="373"/>
        <v>92.490449221264001</v>
      </c>
      <c r="AP674" s="161">
        <f t="shared" si="373"/>
        <v>0</v>
      </c>
      <c r="AQ674" s="161">
        <f t="shared" si="373"/>
        <v>0</v>
      </c>
      <c r="AR674" s="161">
        <f t="shared" si="373"/>
        <v>0</v>
      </c>
      <c r="AS674" s="161">
        <f t="shared" si="373"/>
        <v>0</v>
      </c>
      <c r="AT674" s="161">
        <f t="shared" si="373"/>
        <v>99.51585</v>
      </c>
      <c r="AU674" s="161">
        <f t="shared" si="373"/>
        <v>99.67585089141005</v>
      </c>
      <c r="AV674" s="162">
        <f t="shared" si="373"/>
        <v>0</v>
      </c>
      <c r="AW674" s="165"/>
      <c r="AX674" s="245"/>
      <c r="AY674" s="246"/>
    </row>
    <row r="675" spans="1:51" ht="12.75" customHeight="1" x14ac:dyDescent="0.25">
      <c r="A675" s="171">
        <v>1602</v>
      </c>
      <c r="B675" s="241">
        <v>667</v>
      </c>
      <c r="C675" s="242" t="s">
        <v>1823</v>
      </c>
      <c r="D675" s="156">
        <f t="shared" si="380"/>
        <v>2038.1</v>
      </c>
      <c r="E675" s="161">
        <v>1713.8</v>
      </c>
      <c r="F675" s="161">
        <v>0</v>
      </c>
      <c r="G675" s="161">
        <v>0</v>
      </c>
      <c r="H675" s="161">
        <v>0</v>
      </c>
      <c r="I675" s="161">
        <v>0</v>
      </c>
      <c r="J675" s="161">
        <v>69</v>
      </c>
      <c r="K675" s="161">
        <v>255.3</v>
      </c>
      <c r="L675" s="243">
        <v>0</v>
      </c>
      <c r="M675" s="172">
        <f t="shared" si="381"/>
        <v>2038.1</v>
      </c>
      <c r="N675" s="161">
        <v>1713.8</v>
      </c>
      <c r="O675" s="161">
        <v>0</v>
      </c>
      <c r="P675" s="161">
        <v>0</v>
      </c>
      <c r="Q675" s="161">
        <v>0</v>
      </c>
      <c r="R675" s="161">
        <v>0</v>
      </c>
      <c r="S675" s="161">
        <v>69</v>
      </c>
      <c r="T675" s="161">
        <v>255.3</v>
      </c>
      <c r="U675" s="243">
        <v>0</v>
      </c>
      <c r="V675" s="172">
        <f t="shared" si="382"/>
        <v>1735.2436</v>
      </c>
      <c r="W675" s="161">
        <v>1411.1116</v>
      </c>
      <c r="X675" s="161">
        <v>0</v>
      </c>
      <c r="Y675" s="161">
        <v>0</v>
      </c>
      <c r="Z675" s="161">
        <v>0</v>
      </c>
      <c r="AA675" s="161">
        <v>0</v>
      </c>
      <c r="AB675" s="161">
        <v>68.832099999999997</v>
      </c>
      <c r="AC675" s="161">
        <v>255.29990000000001</v>
      </c>
      <c r="AD675" s="243">
        <v>0</v>
      </c>
      <c r="AE675" s="156">
        <f t="shared" si="372"/>
        <v>-302.85639999999989</v>
      </c>
      <c r="AF675" s="161">
        <f t="shared" si="372"/>
        <v>-302.6884</v>
      </c>
      <c r="AG675" s="161">
        <f t="shared" si="372"/>
        <v>0</v>
      </c>
      <c r="AH675" s="161">
        <f t="shared" si="372"/>
        <v>0</v>
      </c>
      <c r="AI675" s="161">
        <f t="shared" si="372"/>
        <v>0</v>
      </c>
      <c r="AJ675" s="161">
        <f t="shared" si="372"/>
        <v>0</v>
      </c>
      <c r="AK675" s="161">
        <f t="shared" si="372"/>
        <v>-0.16790000000000305</v>
      </c>
      <c r="AL675" s="161">
        <f t="shared" si="372"/>
        <v>-1.0000000000331966E-4</v>
      </c>
      <c r="AM675" s="162">
        <f t="shared" si="372"/>
        <v>0</v>
      </c>
      <c r="AN675" s="156">
        <f t="shared" si="373"/>
        <v>85.140258083509153</v>
      </c>
      <c r="AO675" s="161">
        <f t="shared" si="373"/>
        <v>82.338172482203291</v>
      </c>
      <c r="AP675" s="161">
        <f t="shared" si="373"/>
        <v>0</v>
      </c>
      <c r="AQ675" s="161">
        <f t="shared" si="373"/>
        <v>0</v>
      </c>
      <c r="AR675" s="161">
        <f t="shared" si="373"/>
        <v>0</v>
      </c>
      <c r="AS675" s="161">
        <f t="shared" si="373"/>
        <v>0</v>
      </c>
      <c r="AT675" s="161">
        <f t="shared" si="373"/>
        <v>99.756666666666661</v>
      </c>
      <c r="AU675" s="161">
        <f t="shared" si="373"/>
        <v>99.999960830395608</v>
      </c>
      <c r="AV675" s="162">
        <f t="shared" si="373"/>
        <v>0</v>
      </c>
      <c r="AW675" s="165"/>
      <c r="AX675" s="245"/>
      <c r="AY675" s="246"/>
    </row>
    <row r="676" spans="1:51" ht="12.75" customHeight="1" x14ac:dyDescent="0.25">
      <c r="A676" s="171">
        <v>1603</v>
      </c>
      <c r="B676" s="241">
        <v>668</v>
      </c>
      <c r="C676" s="242" t="s">
        <v>1824</v>
      </c>
      <c r="D676" s="156">
        <f t="shared" si="380"/>
        <v>956.3</v>
      </c>
      <c r="E676" s="161">
        <v>739.4</v>
      </c>
      <c r="F676" s="161">
        <v>0</v>
      </c>
      <c r="G676" s="161">
        <v>0</v>
      </c>
      <c r="H676" s="161">
        <v>0</v>
      </c>
      <c r="I676" s="161">
        <v>0</v>
      </c>
      <c r="J676" s="161">
        <v>100</v>
      </c>
      <c r="K676" s="161">
        <v>116.9</v>
      </c>
      <c r="L676" s="243">
        <v>0</v>
      </c>
      <c r="M676" s="172">
        <f t="shared" si="381"/>
        <v>956.3</v>
      </c>
      <c r="N676" s="161">
        <v>739.4</v>
      </c>
      <c r="O676" s="161">
        <v>0</v>
      </c>
      <c r="P676" s="161">
        <v>0</v>
      </c>
      <c r="Q676" s="161">
        <v>0</v>
      </c>
      <c r="R676" s="161">
        <v>0</v>
      </c>
      <c r="S676" s="161">
        <v>100</v>
      </c>
      <c r="T676" s="161">
        <v>116.9</v>
      </c>
      <c r="U676" s="243">
        <v>0</v>
      </c>
      <c r="V676" s="172">
        <f t="shared" si="382"/>
        <v>837.11120000000005</v>
      </c>
      <c r="W676" s="161">
        <v>620.60599999999999</v>
      </c>
      <c r="X676" s="161">
        <v>0</v>
      </c>
      <c r="Y676" s="161">
        <v>0</v>
      </c>
      <c r="Z676" s="161">
        <v>0</v>
      </c>
      <c r="AA676" s="161">
        <v>0</v>
      </c>
      <c r="AB676" s="161">
        <v>99.96</v>
      </c>
      <c r="AC676" s="161">
        <v>116.54519999999999</v>
      </c>
      <c r="AD676" s="243">
        <v>0</v>
      </c>
      <c r="AE676" s="156">
        <f t="shared" si="372"/>
        <v>-119.1887999999999</v>
      </c>
      <c r="AF676" s="161">
        <f t="shared" si="372"/>
        <v>-118.79399999999998</v>
      </c>
      <c r="AG676" s="161">
        <f t="shared" si="372"/>
        <v>0</v>
      </c>
      <c r="AH676" s="161">
        <f t="shared" si="372"/>
        <v>0</v>
      </c>
      <c r="AI676" s="161">
        <f t="shared" si="372"/>
        <v>0</v>
      </c>
      <c r="AJ676" s="161">
        <f t="shared" si="372"/>
        <v>0</v>
      </c>
      <c r="AK676" s="161">
        <f t="shared" si="372"/>
        <v>-4.0000000000006253E-2</v>
      </c>
      <c r="AL676" s="161">
        <f t="shared" si="372"/>
        <v>-0.35480000000001155</v>
      </c>
      <c r="AM676" s="162">
        <f t="shared" si="372"/>
        <v>0</v>
      </c>
      <c r="AN676" s="156">
        <f t="shared" si="373"/>
        <v>87.536463452891368</v>
      </c>
      <c r="AO676" s="161">
        <f t="shared" si="373"/>
        <v>83.933730051393013</v>
      </c>
      <c r="AP676" s="161">
        <f t="shared" si="373"/>
        <v>0</v>
      </c>
      <c r="AQ676" s="161">
        <f t="shared" si="373"/>
        <v>0</v>
      </c>
      <c r="AR676" s="161">
        <f t="shared" si="373"/>
        <v>0</v>
      </c>
      <c r="AS676" s="161">
        <f t="shared" si="373"/>
        <v>0</v>
      </c>
      <c r="AT676" s="161">
        <f t="shared" si="373"/>
        <v>99.96</v>
      </c>
      <c r="AU676" s="161">
        <f t="shared" si="373"/>
        <v>99.696492728828048</v>
      </c>
      <c r="AV676" s="162">
        <f t="shared" si="373"/>
        <v>0</v>
      </c>
      <c r="AW676" s="165"/>
      <c r="AX676" s="245"/>
      <c r="AY676" s="246"/>
    </row>
    <row r="677" spans="1:51" ht="12.75" customHeight="1" x14ac:dyDescent="0.25">
      <c r="A677" s="171">
        <v>1604</v>
      </c>
      <c r="B677" s="241">
        <v>669</v>
      </c>
      <c r="C677" s="242" t="s">
        <v>1825</v>
      </c>
      <c r="D677" s="156">
        <f t="shared" si="380"/>
        <v>1266.5999999999999</v>
      </c>
      <c r="E677" s="161">
        <v>1016.5</v>
      </c>
      <c r="F677" s="161">
        <v>0</v>
      </c>
      <c r="G677" s="161">
        <v>0</v>
      </c>
      <c r="H677" s="161">
        <v>0</v>
      </c>
      <c r="I677" s="161">
        <v>0</v>
      </c>
      <c r="J677" s="161">
        <v>64</v>
      </c>
      <c r="K677" s="161">
        <v>186.1</v>
      </c>
      <c r="L677" s="243">
        <v>0</v>
      </c>
      <c r="M677" s="172">
        <f t="shared" si="381"/>
        <v>1266.5999999999999</v>
      </c>
      <c r="N677" s="161">
        <v>1016.5</v>
      </c>
      <c r="O677" s="161">
        <v>0</v>
      </c>
      <c r="P677" s="161">
        <v>0</v>
      </c>
      <c r="Q677" s="161">
        <v>0</v>
      </c>
      <c r="R677" s="161">
        <v>0</v>
      </c>
      <c r="S677" s="161">
        <v>64</v>
      </c>
      <c r="T677" s="161">
        <v>186.1</v>
      </c>
      <c r="U677" s="243">
        <v>0</v>
      </c>
      <c r="V677" s="172">
        <f t="shared" si="382"/>
        <v>1098.261</v>
      </c>
      <c r="W677" s="161">
        <v>848.16099999999994</v>
      </c>
      <c r="X677" s="161">
        <v>0</v>
      </c>
      <c r="Y677" s="161">
        <v>0</v>
      </c>
      <c r="Z677" s="161">
        <v>0</v>
      </c>
      <c r="AA677" s="161">
        <v>0</v>
      </c>
      <c r="AB677" s="161">
        <v>64</v>
      </c>
      <c r="AC677" s="161">
        <v>186.1</v>
      </c>
      <c r="AD677" s="243">
        <v>0</v>
      </c>
      <c r="AE677" s="156">
        <f t="shared" si="372"/>
        <v>-168.33899999999994</v>
      </c>
      <c r="AF677" s="161">
        <f t="shared" si="372"/>
        <v>-168.33900000000006</v>
      </c>
      <c r="AG677" s="161">
        <f t="shared" si="372"/>
        <v>0</v>
      </c>
      <c r="AH677" s="161">
        <f t="shared" si="372"/>
        <v>0</v>
      </c>
      <c r="AI677" s="161">
        <f t="shared" si="372"/>
        <v>0</v>
      </c>
      <c r="AJ677" s="161">
        <f t="shared" si="372"/>
        <v>0</v>
      </c>
      <c r="AK677" s="161">
        <f t="shared" si="372"/>
        <v>0</v>
      </c>
      <c r="AL677" s="161">
        <f t="shared" si="372"/>
        <v>0</v>
      </c>
      <c r="AM677" s="162">
        <f t="shared" si="372"/>
        <v>0</v>
      </c>
      <c r="AN677" s="156">
        <f t="shared" si="373"/>
        <v>86.709379441023216</v>
      </c>
      <c r="AO677" s="161">
        <f t="shared" si="373"/>
        <v>83.439350713231676</v>
      </c>
      <c r="AP677" s="161">
        <f t="shared" si="373"/>
        <v>0</v>
      </c>
      <c r="AQ677" s="161">
        <f t="shared" si="373"/>
        <v>0</v>
      </c>
      <c r="AR677" s="161">
        <f t="shared" si="373"/>
        <v>0</v>
      </c>
      <c r="AS677" s="161">
        <f t="shared" si="373"/>
        <v>0</v>
      </c>
      <c r="AT677" s="161">
        <f t="shared" si="373"/>
        <v>100</v>
      </c>
      <c r="AU677" s="161">
        <f t="shared" si="373"/>
        <v>100</v>
      </c>
      <c r="AV677" s="162">
        <f t="shared" si="373"/>
        <v>0</v>
      </c>
      <c r="AW677" s="165"/>
      <c r="AX677" s="245"/>
      <c r="AY677" s="246"/>
    </row>
    <row r="678" spans="1:51" ht="12.75" customHeight="1" x14ac:dyDescent="0.25">
      <c r="A678" s="171">
        <v>1613</v>
      </c>
      <c r="B678" s="241">
        <v>670</v>
      </c>
      <c r="C678" s="242" t="s">
        <v>1826</v>
      </c>
      <c r="D678" s="156">
        <f t="shared" si="380"/>
        <v>134</v>
      </c>
      <c r="E678" s="161">
        <v>0</v>
      </c>
      <c r="F678" s="161">
        <v>0</v>
      </c>
      <c r="G678" s="161">
        <v>0</v>
      </c>
      <c r="H678" s="161">
        <v>0</v>
      </c>
      <c r="I678" s="161">
        <v>0</v>
      </c>
      <c r="J678" s="161">
        <v>0</v>
      </c>
      <c r="K678" s="161">
        <v>134</v>
      </c>
      <c r="L678" s="243">
        <v>0</v>
      </c>
      <c r="M678" s="172">
        <f t="shared" si="381"/>
        <v>134</v>
      </c>
      <c r="N678" s="161">
        <v>0</v>
      </c>
      <c r="O678" s="161">
        <v>0</v>
      </c>
      <c r="P678" s="161">
        <v>0</v>
      </c>
      <c r="Q678" s="161">
        <v>0</v>
      </c>
      <c r="R678" s="161">
        <v>0</v>
      </c>
      <c r="S678" s="161">
        <v>0</v>
      </c>
      <c r="T678" s="161">
        <v>134</v>
      </c>
      <c r="U678" s="243">
        <v>0</v>
      </c>
      <c r="V678" s="172">
        <f t="shared" si="382"/>
        <v>132.74209999999999</v>
      </c>
      <c r="W678" s="161">
        <v>0</v>
      </c>
      <c r="X678" s="161">
        <v>0</v>
      </c>
      <c r="Y678" s="161">
        <v>0</v>
      </c>
      <c r="Z678" s="161">
        <v>0</v>
      </c>
      <c r="AA678" s="161">
        <v>0</v>
      </c>
      <c r="AB678" s="161">
        <v>0</v>
      </c>
      <c r="AC678" s="161">
        <v>132.74209999999999</v>
      </c>
      <c r="AD678" s="243">
        <v>0</v>
      </c>
      <c r="AE678" s="156">
        <f t="shared" si="372"/>
        <v>-1.2579000000000065</v>
      </c>
      <c r="AF678" s="161">
        <f t="shared" si="372"/>
        <v>0</v>
      </c>
      <c r="AG678" s="161">
        <f t="shared" si="372"/>
        <v>0</v>
      </c>
      <c r="AH678" s="161">
        <f t="shared" si="372"/>
        <v>0</v>
      </c>
      <c r="AI678" s="161">
        <f t="shared" si="372"/>
        <v>0</v>
      </c>
      <c r="AJ678" s="161">
        <f t="shared" si="372"/>
        <v>0</v>
      </c>
      <c r="AK678" s="161">
        <f t="shared" si="372"/>
        <v>0</v>
      </c>
      <c r="AL678" s="161">
        <f t="shared" si="372"/>
        <v>-1.2579000000000065</v>
      </c>
      <c r="AM678" s="162">
        <f t="shared" si="372"/>
        <v>0</v>
      </c>
      <c r="AN678" s="156">
        <f t="shared" si="373"/>
        <v>99.061268656716422</v>
      </c>
      <c r="AO678" s="161">
        <f t="shared" si="373"/>
        <v>0</v>
      </c>
      <c r="AP678" s="161">
        <f t="shared" si="373"/>
        <v>0</v>
      </c>
      <c r="AQ678" s="161">
        <f t="shared" si="373"/>
        <v>0</v>
      </c>
      <c r="AR678" s="161">
        <f t="shared" si="373"/>
        <v>0</v>
      </c>
      <c r="AS678" s="161">
        <f t="shared" si="373"/>
        <v>0</v>
      </c>
      <c r="AT678" s="161">
        <f t="shared" si="373"/>
        <v>0</v>
      </c>
      <c r="AU678" s="161">
        <f t="shared" si="373"/>
        <v>99.061268656716422</v>
      </c>
      <c r="AV678" s="162">
        <f t="shared" si="373"/>
        <v>0</v>
      </c>
      <c r="AW678" s="165"/>
      <c r="AX678" s="245"/>
      <c r="AY678" s="246"/>
    </row>
    <row r="679" spans="1:51" ht="12.75" customHeight="1" x14ac:dyDescent="0.25">
      <c r="A679" s="171">
        <v>1605</v>
      </c>
      <c r="B679" s="241">
        <v>671</v>
      </c>
      <c r="C679" s="242" t="s">
        <v>1827</v>
      </c>
      <c r="D679" s="156">
        <f t="shared" si="380"/>
        <v>1116.9000000000001</v>
      </c>
      <c r="E679" s="161">
        <v>969.6</v>
      </c>
      <c r="F679" s="161">
        <v>0</v>
      </c>
      <c r="G679" s="161">
        <v>0</v>
      </c>
      <c r="H679" s="161">
        <v>0</v>
      </c>
      <c r="I679" s="161">
        <v>0</v>
      </c>
      <c r="J679" s="161">
        <v>0</v>
      </c>
      <c r="K679" s="161">
        <v>147.30000000000001</v>
      </c>
      <c r="L679" s="243">
        <v>0</v>
      </c>
      <c r="M679" s="172">
        <f t="shared" si="381"/>
        <v>1116.9000000000001</v>
      </c>
      <c r="N679" s="161">
        <v>969.6</v>
      </c>
      <c r="O679" s="161">
        <v>0</v>
      </c>
      <c r="P679" s="161">
        <v>0</v>
      </c>
      <c r="Q679" s="161">
        <v>0</v>
      </c>
      <c r="R679" s="161">
        <v>0</v>
      </c>
      <c r="S679" s="161">
        <v>0</v>
      </c>
      <c r="T679" s="161">
        <v>147.30000000000001</v>
      </c>
      <c r="U679" s="243">
        <v>0</v>
      </c>
      <c r="V679" s="172">
        <f t="shared" si="382"/>
        <v>1092.6733999999999</v>
      </c>
      <c r="W679" s="161">
        <v>945.74379999999996</v>
      </c>
      <c r="X679" s="161">
        <v>0</v>
      </c>
      <c r="Y679" s="161">
        <v>0</v>
      </c>
      <c r="Z679" s="161">
        <v>0</v>
      </c>
      <c r="AA679" s="161">
        <v>0</v>
      </c>
      <c r="AB679" s="161">
        <v>0</v>
      </c>
      <c r="AC679" s="161">
        <v>146.92959999999999</v>
      </c>
      <c r="AD679" s="243">
        <v>0</v>
      </c>
      <c r="AE679" s="156">
        <f t="shared" si="372"/>
        <v>-24.22660000000019</v>
      </c>
      <c r="AF679" s="161">
        <f t="shared" si="372"/>
        <v>-23.856200000000058</v>
      </c>
      <c r="AG679" s="161">
        <f t="shared" si="372"/>
        <v>0</v>
      </c>
      <c r="AH679" s="161">
        <f t="shared" si="372"/>
        <v>0</v>
      </c>
      <c r="AI679" s="161">
        <f t="shared" si="372"/>
        <v>0</v>
      </c>
      <c r="AJ679" s="161">
        <f t="shared" si="372"/>
        <v>0</v>
      </c>
      <c r="AK679" s="161">
        <f t="shared" si="372"/>
        <v>0</v>
      </c>
      <c r="AL679" s="161">
        <f t="shared" si="372"/>
        <v>-0.37040000000001783</v>
      </c>
      <c r="AM679" s="162">
        <f t="shared" si="372"/>
        <v>0</v>
      </c>
      <c r="AN679" s="156">
        <f t="shared" si="373"/>
        <v>97.830906974661985</v>
      </c>
      <c r="AO679" s="161">
        <f t="shared" si="373"/>
        <v>97.539583333333326</v>
      </c>
      <c r="AP679" s="161">
        <f t="shared" si="373"/>
        <v>0</v>
      </c>
      <c r="AQ679" s="161">
        <f t="shared" si="373"/>
        <v>0</v>
      </c>
      <c r="AR679" s="161">
        <f t="shared" si="373"/>
        <v>0</v>
      </c>
      <c r="AS679" s="161">
        <f t="shared" si="373"/>
        <v>0</v>
      </c>
      <c r="AT679" s="161">
        <f t="shared" si="373"/>
        <v>0</v>
      </c>
      <c r="AU679" s="161">
        <f t="shared" si="373"/>
        <v>99.748540393754226</v>
      </c>
      <c r="AV679" s="162">
        <f t="shared" si="373"/>
        <v>0</v>
      </c>
      <c r="AW679" s="165"/>
      <c r="AX679" s="245"/>
      <c r="AY679" s="246"/>
    </row>
    <row r="680" spans="1:51" ht="12.75" customHeight="1" x14ac:dyDescent="0.25">
      <c r="A680" s="171">
        <v>1606</v>
      </c>
      <c r="B680" s="241">
        <v>672</v>
      </c>
      <c r="C680" s="242" t="s">
        <v>1828</v>
      </c>
      <c r="D680" s="156">
        <f t="shared" si="380"/>
        <v>1530.1</v>
      </c>
      <c r="E680" s="161">
        <v>1185.5</v>
      </c>
      <c r="F680" s="161">
        <v>0</v>
      </c>
      <c r="G680" s="161">
        <v>0</v>
      </c>
      <c r="H680" s="161">
        <v>0</v>
      </c>
      <c r="I680" s="161">
        <v>0</v>
      </c>
      <c r="J680" s="161">
        <v>100</v>
      </c>
      <c r="K680" s="161">
        <v>244.6</v>
      </c>
      <c r="L680" s="243">
        <v>0</v>
      </c>
      <c r="M680" s="172">
        <f t="shared" si="381"/>
        <v>1570.8</v>
      </c>
      <c r="N680" s="161">
        <v>1226.2</v>
      </c>
      <c r="O680" s="161">
        <v>0</v>
      </c>
      <c r="P680" s="161">
        <v>0</v>
      </c>
      <c r="Q680" s="161">
        <v>0</v>
      </c>
      <c r="R680" s="161">
        <v>0</v>
      </c>
      <c r="S680" s="161">
        <v>100</v>
      </c>
      <c r="T680" s="161">
        <v>244.6</v>
      </c>
      <c r="U680" s="243">
        <v>0</v>
      </c>
      <c r="V680" s="172">
        <f t="shared" si="382"/>
        <v>1474.8114</v>
      </c>
      <c r="W680" s="161">
        <v>1137.7995000000001</v>
      </c>
      <c r="X680" s="161">
        <v>0</v>
      </c>
      <c r="Y680" s="161">
        <v>0</v>
      </c>
      <c r="Z680" s="161">
        <v>0</v>
      </c>
      <c r="AA680" s="161">
        <v>0</v>
      </c>
      <c r="AB680" s="161">
        <v>99.998999999999995</v>
      </c>
      <c r="AC680" s="161">
        <v>237.0129</v>
      </c>
      <c r="AD680" s="243">
        <v>0</v>
      </c>
      <c r="AE680" s="156">
        <f t="shared" si="372"/>
        <v>-95.988599999999906</v>
      </c>
      <c r="AF680" s="161">
        <f t="shared" si="372"/>
        <v>-88.400499999999965</v>
      </c>
      <c r="AG680" s="161">
        <f t="shared" si="372"/>
        <v>0</v>
      </c>
      <c r="AH680" s="161">
        <f t="shared" si="372"/>
        <v>0</v>
      </c>
      <c r="AI680" s="161">
        <f t="shared" si="372"/>
        <v>0</v>
      </c>
      <c r="AJ680" s="161">
        <f t="shared" si="372"/>
        <v>0</v>
      </c>
      <c r="AK680" s="161">
        <f t="shared" si="372"/>
        <v>-1.0000000000047748E-3</v>
      </c>
      <c r="AL680" s="161">
        <f t="shared" si="372"/>
        <v>-7.5870999999999924</v>
      </c>
      <c r="AM680" s="162">
        <f t="shared" si="372"/>
        <v>0</v>
      </c>
      <c r="AN680" s="156">
        <f t="shared" si="373"/>
        <v>93.889190221543174</v>
      </c>
      <c r="AO680" s="161">
        <f t="shared" si="373"/>
        <v>92.790694829554724</v>
      </c>
      <c r="AP680" s="161">
        <f t="shared" si="373"/>
        <v>0</v>
      </c>
      <c r="AQ680" s="161">
        <f t="shared" si="373"/>
        <v>0</v>
      </c>
      <c r="AR680" s="161">
        <f t="shared" si="373"/>
        <v>0</v>
      </c>
      <c r="AS680" s="161">
        <f t="shared" si="373"/>
        <v>0</v>
      </c>
      <c r="AT680" s="161">
        <f t="shared" si="373"/>
        <v>99.998999999999995</v>
      </c>
      <c r="AU680" s="161">
        <f t="shared" si="373"/>
        <v>96.898160261651682</v>
      </c>
      <c r="AV680" s="162">
        <f t="shared" si="373"/>
        <v>0</v>
      </c>
      <c r="AW680" s="165"/>
      <c r="AX680" s="245"/>
      <c r="AY680" s="246"/>
    </row>
    <row r="681" spans="1:51" ht="12.75" customHeight="1" x14ac:dyDescent="0.25">
      <c r="A681" s="171">
        <v>1607</v>
      </c>
      <c r="B681" s="241">
        <v>673</v>
      </c>
      <c r="C681" s="242" t="s">
        <v>1829</v>
      </c>
      <c r="D681" s="156">
        <f t="shared" si="380"/>
        <v>1514</v>
      </c>
      <c r="E681" s="161">
        <v>1186.0999999999999</v>
      </c>
      <c r="F681" s="161">
        <v>0</v>
      </c>
      <c r="G681" s="161">
        <v>0</v>
      </c>
      <c r="H681" s="161">
        <v>0</v>
      </c>
      <c r="I681" s="161">
        <v>0</v>
      </c>
      <c r="J681" s="161">
        <v>112</v>
      </c>
      <c r="K681" s="161">
        <v>215.9</v>
      </c>
      <c r="L681" s="243">
        <v>0</v>
      </c>
      <c r="M681" s="172">
        <f t="shared" si="381"/>
        <v>1514</v>
      </c>
      <c r="N681" s="161">
        <v>1186.0999999999999</v>
      </c>
      <c r="O681" s="161">
        <v>0</v>
      </c>
      <c r="P681" s="161">
        <v>0</v>
      </c>
      <c r="Q681" s="161">
        <v>0</v>
      </c>
      <c r="R681" s="161">
        <v>0</v>
      </c>
      <c r="S681" s="161">
        <v>112</v>
      </c>
      <c r="T681" s="161">
        <v>215.9</v>
      </c>
      <c r="U681" s="243">
        <v>0</v>
      </c>
      <c r="V681" s="172">
        <f t="shared" si="382"/>
        <v>1296.0613999999998</v>
      </c>
      <c r="W681" s="161">
        <v>970.82209999999998</v>
      </c>
      <c r="X681" s="161">
        <v>0</v>
      </c>
      <c r="Y681" s="161">
        <v>0</v>
      </c>
      <c r="Z681" s="161">
        <v>0</v>
      </c>
      <c r="AA681" s="161">
        <v>0</v>
      </c>
      <c r="AB681" s="161">
        <v>111.99</v>
      </c>
      <c r="AC681" s="161">
        <v>213.24930000000001</v>
      </c>
      <c r="AD681" s="243">
        <v>0</v>
      </c>
      <c r="AE681" s="156">
        <f t="shared" si="372"/>
        <v>-217.93860000000018</v>
      </c>
      <c r="AF681" s="161">
        <f t="shared" si="372"/>
        <v>-215.27789999999993</v>
      </c>
      <c r="AG681" s="161">
        <f t="shared" si="372"/>
        <v>0</v>
      </c>
      <c r="AH681" s="161">
        <f t="shared" si="372"/>
        <v>0</v>
      </c>
      <c r="AI681" s="161">
        <f t="shared" si="372"/>
        <v>0</v>
      </c>
      <c r="AJ681" s="161">
        <f t="shared" si="372"/>
        <v>0</v>
      </c>
      <c r="AK681" s="161">
        <f t="shared" si="372"/>
        <v>-1.0000000000005116E-2</v>
      </c>
      <c r="AL681" s="161">
        <f t="shared" si="372"/>
        <v>-2.6507000000000005</v>
      </c>
      <c r="AM681" s="162">
        <f t="shared" si="372"/>
        <v>0</v>
      </c>
      <c r="AN681" s="156">
        <f t="shared" si="373"/>
        <v>85.605112285336844</v>
      </c>
      <c r="AO681" s="161">
        <f t="shared" si="373"/>
        <v>81.849936767557537</v>
      </c>
      <c r="AP681" s="161">
        <f t="shared" si="373"/>
        <v>0</v>
      </c>
      <c r="AQ681" s="161">
        <f t="shared" si="373"/>
        <v>0</v>
      </c>
      <c r="AR681" s="161">
        <f t="shared" si="373"/>
        <v>0</v>
      </c>
      <c r="AS681" s="161">
        <f t="shared" si="373"/>
        <v>0</v>
      </c>
      <c r="AT681" s="161">
        <f t="shared" si="373"/>
        <v>99.991071428571416</v>
      </c>
      <c r="AU681" s="161">
        <f t="shared" si="373"/>
        <v>98.772255673923112</v>
      </c>
      <c r="AV681" s="162">
        <f t="shared" si="373"/>
        <v>0</v>
      </c>
      <c r="AW681" s="165"/>
      <c r="AX681" s="245"/>
      <c r="AY681" s="246"/>
    </row>
    <row r="682" spans="1:51" ht="12.75" customHeight="1" x14ac:dyDescent="0.25">
      <c r="A682" s="171">
        <v>1608</v>
      </c>
      <c r="B682" s="241">
        <v>674</v>
      </c>
      <c r="C682" s="242" t="s">
        <v>1830</v>
      </c>
      <c r="D682" s="156">
        <f t="shared" si="380"/>
        <v>1786.1000000000001</v>
      </c>
      <c r="E682" s="161">
        <v>1584.7</v>
      </c>
      <c r="F682" s="161">
        <v>0</v>
      </c>
      <c r="G682" s="161">
        <v>0</v>
      </c>
      <c r="H682" s="161">
        <v>0</v>
      </c>
      <c r="I682" s="161">
        <v>0</v>
      </c>
      <c r="J682" s="161">
        <v>0</v>
      </c>
      <c r="K682" s="161">
        <v>201.4</v>
      </c>
      <c r="L682" s="243">
        <v>0</v>
      </c>
      <c r="M682" s="172">
        <f t="shared" si="381"/>
        <v>1897.8000000000002</v>
      </c>
      <c r="N682" s="161">
        <v>1696.4</v>
      </c>
      <c r="O682" s="161">
        <v>0</v>
      </c>
      <c r="P682" s="161">
        <v>0</v>
      </c>
      <c r="Q682" s="161">
        <v>0</v>
      </c>
      <c r="R682" s="161">
        <v>0</v>
      </c>
      <c r="S682" s="161">
        <v>0</v>
      </c>
      <c r="T682" s="161">
        <v>201.4</v>
      </c>
      <c r="U682" s="243">
        <v>0</v>
      </c>
      <c r="V682" s="172">
        <f t="shared" si="382"/>
        <v>1606.8440000000001</v>
      </c>
      <c r="W682" s="161">
        <v>1405.451</v>
      </c>
      <c r="X682" s="161">
        <v>0</v>
      </c>
      <c r="Y682" s="161">
        <v>0</v>
      </c>
      <c r="Z682" s="161">
        <v>0</v>
      </c>
      <c r="AA682" s="161">
        <v>0</v>
      </c>
      <c r="AB682" s="161">
        <v>0</v>
      </c>
      <c r="AC682" s="161">
        <v>201.393</v>
      </c>
      <c r="AD682" s="243">
        <v>0</v>
      </c>
      <c r="AE682" s="156">
        <f t="shared" si="372"/>
        <v>-290.95600000000013</v>
      </c>
      <c r="AF682" s="161">
        <f t="shared" si="372"/>
        <v>-290.94900000000007</v>
      </c>
      <c r="AG682" s="161">
        <f t="shared" si="372"/>
        <v>0</v>
      </c>
      <c r="AH682" s="161">
        <f t="shared" si="372"/>
        <v>0</v>
      </c>
      <c r="AI682" s="161">
        <f t="shared" si="372"/>
        <v>0</v>
      </c>
      <c r="AJ682" s="161">
        <f t="shared" si="372"/>
        <v>0</v>
      </c>
      <c r="AK682" s="161">
        <f t="shared" si="372"/>
        <v>0</v>
      </c>
      <c r="AL682" s="161">
        <f t="shared" si="372"/>
        <v>-7.0000000000050022E-3</v>
      </c>
      <c r="AM682" s="162">
        <f t="shared" si="372"/>
        <v>0</v>
      </c>
      <c r="AN682" s="156">
        <f t="shared" si="373"/>
        <v>84.668774370323533</v>
      </c>
      <c r="AO682" s="161">
        <f t="shared" si="373"/>
        <v>82.849033246875734</v>
      </c>
      <c r="AP682" s="161">
        <f t="shared" si="373"/>
        <v>0</v>
      </c>
      <c r="AQ682" s="161">
        <f t="shared" si="373"/>
        <v>0</v>
      </c>
      <c r="AR682" s="161">
        <f t="shared" si="373"/>
        <v>0</v>
      </c>
      <c r="AS682" s="161">
        <f t="shared" si="373"/>
        <v>0</v>
      </c>
      <c r="AT682" s="161">
        <f t="shared" si="373"/>
        <v>0</v>
      </c>
      <c r="AU682" s="161">
        <f t="shared" si="373"/>
        <v>99.99652432969215</v>
      </c>
      <c r="AV682" s="162">
        <f t="shared" si="373"/>
        <v>0</v>
      </c>
      <c r="AW682" s="165"/>
      <c r="AX682" s="245"/>
      <c r="AY682" s="246"/>
    </row>
    <row r="683" spans="1:51" ht="12.75" customHeight="1" x14ac:dyDescent="0.25">
      <c r="A683" s="171">
        <v>1609</v>
      </c>
      <c r="B683" s="241">
        <v>675</v>
      </c>
      <c r="C683" s="242" t="s">
        <v>1831</v>
      </c>
      <c r="D683" s="156">
        <f t="shared" si="380"/>
        <v>1918.4</v>
      </c>
      <c r="E683" s="161">
        <v>1531.2</v>
      </c>
      <c r="F683" s="161">
        <v>0</v>
      </c>
      <c r="G683" s="161">
        <v>0</v>
      </c>
      <c r="H683" s="161">
        <v>0</v>
      </c>
      <c r="I683" s="161">
        <v>0</v>
      </c>
      <c r="J683" s="161">
        <v>0</v>
      </c>
      <c r="K683" s="161">
        <v>387.2</v>
      </c>
      <c r="L683" s="243">
        <v>0</v>
      </c>
      <c r="M683" s="172">
        <f t="shared" si="381"/>
        <v>1918.4</v>
      </c>
      <c r="N683" s="161">
        <v>1531.2</v>
      </c>
      <c r="O683" s="161">
        <v>0</v>
      </c>
      <c r="P683" s="161">
        <v>0</v>
      </c>
      <c r="Q683" s="161">
        <v>0</v>
      </c>
      <c r="R683" s="161">
        <v>0</v>
      </c>
      <c r="S683" s="161">
        <v>0</v>
      </c>
      <c r="T683" s="161">
        <v>387.2</v>
      </c>
      <c r="U683" s="243">
        <v>0</v>
      </c>
      <c r="V683" s="172">
        <f t="shared" si="382"/>
        <v>1719.4268</v>
      </c>
      <c r="W683" s="161">
        <v>1332.2267999999999</v>
      </c>
      <c r="X683" s="161">
        <v>0</v>
      </c>
      <c r="Y683" s="161">
        <v>0</v>
      </c>
      <c r="Z683" s="161">
        <v>0</v>
      </c>
      <c r="AA683" s="161">
        <v>0</v>
      </c>
      <c r="AB683" s="161">
        <v>0</v>
      </c>
      <c r="AC683" s="161">
        <v>387.2</v>
      </c>
      <c r="AD683" s="243">
        <v>0</v>
      </c>
      <c r="AE683" s="156">
        <f t="shared" si="372"/>
        <v>-198.97320000000013</v>
      </c>
      <c r="AF683" s="161">
        <f t="shared" si="372"/>
        <v>-198.97320000000013</v>
      </c>
      <c r="AG683" s="161">
        <f t="shared" si="372"/>
        <v>0</v>
      </c>
      <c r="AH683" s="161">
        <f t="shared" si="372"/>
        <v>0</v>
      </c>
      <c r="AI683" s="161">
        <f t="shared" si="372"/>
        <v>0</v>
      </c>
      <c r="AJ683" s="161">
        <f t="shared" si="372"/>
        <v>0</v>
      </c>
      <c r="AK683" s="161">
        <f t="shared" si="372"/>
        <v>0</v>
      </c>
      <c r="AL683" s="161">
        <f t="shared" si="372"/>
        <v>0</v>
      </c>
      <c r="AM683" s="162">
        <f t="shared" si="372"/>
        <v>0</v>
      </c>
      <c r="AN683" s="156">
        <f t="shared" si="373"/>
        <v>89.628169307756451</v>
      </c>
      <c r="AO683" s="161">
        <f t="shared" si="373"/>
        <v>87.005407523510954</v>
      </c>
      <c r="AP683" s="161">
        <f t="shared" si="373"/>
        <v>0</v>
      </c>
      <c r="AQ683" s="161">
        <f t="shared" si="373"/>
        <v>0</v>
      </c>
      <c r="AR683" s="161">
        <f t="shared" si="373"/>
        <v>0</v>
      </c>
      <c r="AS683" s="161">
        <f t="shared" si="373"/>
        <v>0</v>
      </c>
      <c r="AT683" s="161">
        <f t="shared" si="373"/>
        <v>0</v>
      </c>
      <c r="AU683" s="161">
        <f t="shared" si="373"/>
        <v>100</v>
      </c>
      <c r="AV683" s="162">
        <f t="shared" si="373"/>
        <v>0</v>
      </c>
      <c r="AW683" s="165"/>
      <c r="AX683" s="245"/>
      <c r="AY683" s="246"/>
    </row>
    <row r="684" spans="1:51" ht="12.75" customHeight="1" x14ac:dyDescent="0.25">
      <c r="A684" s="171">
        <v>1610</v>
      </c>
      <c r="B684" s="241">
        <v>676</v>
      </c>
      <c r="C684" s="242" t="s">
        <v>1832</v>
      </c>
      <c r="D684" s="156">
        <f t="shared" si="380"/>
        <v>1444.1999999999998</v>
      </c>
      <c r="E684" s="161">
        <v>1316.1</v>
      </c>
      <c r="F684" s="161">
        <v>0</v>
      </c>
      <c r="G684" s="161">
        <v>0</v>
      </c>
      <c r="H684" s="161">
        <v>0</v>
      </c>
      <c r="I684" s="161">
        <v>0</v>
      </c>
      <c r="J684" s="161">
        <v>0</v>
      </c>
      <c r="K684" s="161">
        <v>128.1</v>
      </c>
      <c r="L684" s="243">
        <v>0</v>
      </c>
      <c r="M684" s="172">
        <f t="shared" si="381"/>
        <v>1444.1999999999998</v>
      </c>
      <c r="N684" s="161">
        <v>1316.1</v>
      </c>
      <c r="O684" s="161">
        <v>0</v>
      </c>
      <c r="P684" s="161">
        <v>0</v>
      </c>
      <c r="Q684" s="161">
        <v>0</v>
      </c>
      <c r="R684" s="161">
        <v>0</v>
      </c>
      <c r="S684" s="161">
        <v>0</v>
      </c>
      <c r="T684" s="161">
        <v>128.1</v>
      </c>
      <c r="U684" s="243">
        <v>0</v>
      </c>
      <c r="V684" s="172">
        <f t="shared" si="382"/>
        <v>1392.4467</v>
      </c>
      <c r="W684" s="161">
        <v>1264.3467000000001</v>
      </c>
      <c r="X684" s="161">
        <v>0</v>
      </c>
      <c r="Y684" s="161">
        <v>0</v>
      </c>
      <c r="Z684" s="161">
        <v>0</v>
      </c>
      <c r="AA684" s="161">
        <v>0</v>
      </c>
      <c r="AB684" s="161">
        <v>0</v>
      </c>
      <c r="AC684" s="161">
        <v>128.1</v>
      </c>
      <c r="AD684" s="243">
        <v>0</v>
      </c>
      <c r="AE684" s="156">
        <f t="shared" si="372"/>
        <v>-51.753299999999854</v>
      </c>
      <c r="AF684" s="161">
        <f t="shared" si="372"/>
        <v>-51.753299999999854</v>
      </c>
      <c r="AG684" s="161">
        <f t="shared" si="372"/>
        <v>0</v>
      </c>
      <c r="AH684" s="161">
        <f t="shared" si="372"/>
        <v>0</v>
      </c>
      <c r="AI684" s="161">
        <f t="shared" si="372"/>
        <v>0</v>
      </c>
      <c r="AJ684" s="161">
        <f t="shared" si="372"/>
        <v>0</v>
      </c>
      <c r="AK684" s="161">
        <f t="shared" si="372"/>
        <v>0</v>
      </c>
      <c r="AL684" s="161">
        <f t="shared" si="372"/>
        <v>0</v>
      </c>
      <c r="AM684" s="162">
        <f t="shared" si="372"/>
        <v>0</v>
      </c>
      <c r="AN684" s="156">
        <f t="shared" si="373"/>
        <v>96.416472787702546</v>
      </c>
      <c r="AO684" s="161">
        <f t="shared" si="373"/>
        <v>96.067677228174162</v>
      </c>
      <c r="AP684" s="161">
        <f t="shared" si="373"/>
        <v>0</v>
      </c>
      <c r="AQ684" s="161">
        <f t="shared" si="373"/>
        <v>0</v>
      </c>
      <c r="AR684" s="161">
        <f t="shared" si="373"/>
        <v>0</v>
      </c>
      <c r="AS684" s="161">
        <f t="shared" si="373"/>
        <v>0</v>
      </c>
      <c r="AT684" s="161">
        <f t="shared" si="373"/>
        <v>0</v>
      </c>
      <c r="AU684" s="161">
        <f t="shared" si="373"/>
        <v>100</v>
      </c>
      <c r="AV684" s="162">
        <f t="shared" si="373"/>
        <v>0</v>
      </c>
      <c r="AW684" s="165"/>
      <c r="AX684" s="245"/>
      <c r="AY684" s="246"/>
    </row>
    <row r="685" spans="1:51" ht="12.75" customHeight="1" x14ac:dyDescent="0.25">
      <c r="A685" s="171">
        <v>1611</v>
      </c>
      <c r="B685" s="241">
        <v>677</v>
      </c>
      <c r="C685" s="242" t="s">
        <v>1833</v>
      </c>
      <c r="D685" s="156">
        <f t="shared" si="380"/>
        <v>1420.2</v>
      </c>
      <c r="E685" s="161">
        <v>1136.5</v>
      </c>
      <c r="F685" s="161">
        <v>0</v>
      </c>
      <c r="G685" s="161">
        <v>0</v>
      </c>
      <c r="H685" s="161">
        <v>0</v>
      </c>
      <c r="I685" s="161">
        <v>0</v>
      </c>
      <c r="J685" s="161">
        <v>112</v>
      </c>
      <c r="K685" s="161">
        <v>171.7</v>
      </c>
      <c r="L685" s="243">
        <v>0</v>
      </c>
      <c r="M685" s="172">
        <f t="shared" si="381"/>
        <v>1420.2</v>
      </c>
      <c r="N685" s="161">
        <v>1136.5</v>
      </c>
      <c r="O685" s="161">
        <v>0</v>
      </c>
      <c r="P685" s="161">
        <v>0</v>
      </c>
      <c r="Q685" s="161">
        <v>0</v>
      </c>
      <c r="R685" s="161">
        <v>0</v>
      </c>
      <c r="S685" s="161">
        <v>112</v>
      </c>
      <c r="T685" s="161">
        <v>171.7</v>
      </c>
      <c r="U685" s="243">
        <v>0</v>
      </c>
      <c r="V685" s="172">
        <f t="shared" si="382"/>
        <v>1159.3516</v>
      </c>
      <c r="W685" s="161">
        <v>875.65160000000003</v>
      </c>
      <c r="X685" s="161">
        <v>0</v>
      </c>
      <c r="Y685" s="161">
        <v>0</v>
      </c>
      <c r="Z685" s="161">
        <v>0</v>
      </c>
      <c r="AA685" s="161">
        <v>0</v>
      </c>
      <c r="AB685" s="161">
        <v>112</v>
      </c>
      <c r="AC685" s="161">
        <v>171.7</v>
      </c>
      <c r="AD685" s="243">
        <v>0</v>
      </c>
      <c r="AE685" s="156">
        <f t="shared" si="372"/>
        <v>-260.84840000000008</v>
      </c>
      <c r="AF685" s="161">
        <f t="shared" si="372"/>
        <v>-260.84839999999997</v>
      </c>
      <c r="AG685" s="161">
        <f t="shared" si="372"/>
        <v>0</v>
      </c>
      <c r="AH685" s="161">
        <f t="shared" si="372"/>
        <v>0</v>
      </c>
      <c r="AI685" s="161">
        <f t="shared" si="372"/>
        <v>0</v>
      </c>
      <c r="AJ685" s="161">
        <f t="shared" si="372"/>
        <v>0</v>
      </c>
      <c r="AK685" s="161">
        <f t="shared" si="372"/>
        <v>0</v>
      </c>
      <c r="AL685" s="161">
        <f t="shared" si="372"/>
        <v>0</v>
      </c>
      <c r="AM685" s="162">
        <f t="shared" si="372"/>
        <v>0</v>
      </c>
      <c r="AN685" s="156">
        <f t="shared" si="373"/>
        <v>81.632981270243619</v>
      </c>
      <c r="AO685" s="161">
        <f t="shared" si="373"/>
        <v>77.048095028596578</v>
      </c>
      <c r="AP685" s="161">
        <f t="shared" si="373"/>
        <v>0</v>
      </c>
      <c r="AQ685" s="161">
        <f t="shared" si="373"/>
        <v>0</v>
      </c>
      <c r="AR685" s="161">
        <f t="shared" si="373"/>
        <v>0</v>
      </c>
      <c r="AS685" s="161">
        <f t="shared" si="373"/>
        <v>0</v>
      </c>
      <c r="AT685" s="161">
        <f t="shared" si="373"/>
        <v>100</v>
      </c>
      <c r="AU685" s="161">
        <f t="shared" si="373"/>
        <v>100</v>
      </c>
      <c r="AV685" s="162">
        <f t="shared" si="373"/>
        <v>0</v>
      </c>
      <c r="AW685" s="165"/>
      <c r="AX685" s="245"/>
      <c r="AY685" s="246"/>
    </row>
    <row r="686" spans="1:51" ht="12.75" customHeight="1" x14ac:dyDescent="0.25">
      <c r="A686" s="171">
        <v>1612</v>
      </c>
      <c r="B686" s="241">
        <v>678</v>
      </c>
      <c r="C686" s="242" t="s">
        <v>1834</v>
      </c>
      <c r="D686" s="156">
        <f t="shared" si="380"/>
        <v>829.3</v>
      </c>
      <c r="E686" s="161">
        <v>628</v>
      </c>
      <c r="F686" s="161">
        <v>0</v>
      </c>
      <c r="G686" s="161">
        <v>0</v>
      </c>
      <c r="H686" s="161">
        <v>0</v>
      </c>
      <c r="I686" s="161">
        <v>0</v>
      </c>
      <c r="J686" s="161">
        <v>112</v>
      </c>
      <c r="K686" s="161">
        <v>89.3</v>
      </c>
      <c r="L686" s="243">
        <v>0</v>
      </c>
      <c r="M686" s="172">
        <f t="shared" si="381"/>
        <v>829.3</v>
      </c>
      <c r="N686" s="161">
        <v>628</v>
      </c>
      <c r="O686" s="161">
        <v>0</v>
      </c>
      <c r="P686" s="161">
        <v>0</v>
      </c>
      <c r="Q686" s="161">
        <v>0</v>
      </c>
      <c r="R686" s="161">
        <v>0</v>
      </c>
      <c r="S686" s="161">
        <v>112</v>
      </c>
      <c r="T686" s="161">
        <v>89.3</v>
      </c>
      <c r="U686" s="243">
        <v>0</v>
      </c>
      <c r="V686" s="172">
        <f t="shared" si="382"/>
        <v>752.14480000000003</v>
      </c>
      <c r="W686" s="161">
        <v>550.84559999999999</v>
      </c>
      <c r="X686" s="161">
        <v>0</v>
      </c>
      <c r="Y686" s="161">
        <v>0</v>
      </c>
      <c r="Z686" s="161">
        <v>0</v>
      </c>
      <c r="AA686" s="161">
        <v>0</v>
      </c>
      <c r="AB686" s="161">
        <v>112</v>
      </c>
      <c r="AC686" s="161">
        <v>89.299199999999999</v>
      </c>
      <c r="AD686" s="243">
        <v>0</v>
      </c>
      <c r="AE686" s="156">
        <f t="shared" si="372"/>
        <v>-77.155199999999923</v>
      </c>
      <c r="AF686" s="161">
        <f t="shared" si="372"/>
        <v>-77.15440000000001</v>
      </c>
      <c r="AG686" s="161">
        <f t="shared" si="372"/>
        <v>0</v>
      </c>
      <c r="AH686" s="161">
        <f t="shared" si="372"/>
        <v>0</v>
      </c>
      <c r="AI686" s="161">
        <f t="shared" si="372"/>
        <v>0</v>
      </c>
      <c r="AJ686" s="161">
        <f t="shared" si="372"/>
        <v>0</v>
      </c>
      <c r="AK686" s="161">
        <f t="shared" si="372"/>
        <v>0</v>
      </c>
      <c r="AL686" s="161">
        <f t="shared" si="372"/>
        <v>-7.9999999999813554E-4</v>
      </c>
      <c r="AM686" s="162">
        <f t="shared" si="372"/>
        <v>0</v>
      </c>
      <c r="AN686" s="156">
        <f t="shared" si="373"/>
        <v>90.696346316170278</v>
      </c>
      <c r="AO686" s="161">
        <f t="shared" si="373"/>
        <v>87.714267515923567</v>
      </c>
      <c r="AP686" s="161">
        <f t="shared" si="373"/>
        <v>0</v>
      </c>
      <c r="AQ686" s="161">
        <f t="shared" si="373"/>
        <v>0</v>
      </c>
      <c r="AR686" s="161">
        <f t="shared" si="373"/>
        <v>0</v>
      </c>
      <c r="AS686" s="161">
        <f t="shared" si="373"/>
        <v>0</v>
      </c>
      <c r="AT686" s="161">
        <f t="shared" si="373"/>
        <v>100</v>
      </c>
      <c r="AU686" s="161">
        <f t="shared" si="373"/>
        <v>99.999104143337064</v>
      </c>
      <c r="AV686" s="162">
        <f t="shared" si="373"/>
        <v>0</v>
      </c>
      <c r="AW686" s="165"/>
      <c r="AX686" s="245"/>
      <c r="AY686" s="246"/>
    </row>
    <row r="687" spans="1:51" ht="12.75" customHeight="1" x14ac:dyDescent="0.25">
      <c r="A687" s="171">
        <v>1616</v>
      </c>
      <c r="B687" s="241">
        <v>679</v>
      </c>
      <c r="C687" s="242" t="s">
        <v>1819</v>
      </c>
      <c r="D687" s="156">
        <f t="shared" si="380"/>
        <v>2945</v>
      </c>
      <c r="E687" s="161">
        <v>2578.4</v>
      </c>
      <c r="F687" s="161">
        <v>0</v>
      </c>
      <c r="G687" s="161">
        <v>0</v>
      </c>
      <c r="H687" s="161">
        <v>0</v>
      </c>
      <c r="I687" s="161">
        <v>0</v>
      </c>
      <c r="J687" s="161">
        <v>0</v>
      </c>
      <c r="K687" s="161">
        <v>366.6</v>
      </c>
      <c r="L687" s="243">
        <v>0</v>
      </c>
      <c r="M687" s="172">
        <f t="shared" si="381"/>
        <v>2944.9999999999995</v>
      </c>
      <c r="N687" s="161">
        <v>2578.3999999999996</v>
      </c>
      <c r="O687" s="161">
        <v>0</v>
      </c>
      <c r="P687" s="161">
        <v>0</v>
      </c>
      <c r="Q687" s="161">
        <v>0</v>
      </c>
      <c r="R687" s="161">
        <v>0</v>
      </c>
      <c r="S687" s="161">
        <v>0</v>
      </c>
      <c r="T687" s="161">
        <v>366.6</v>
      </c>
      <c r="U687" s="243">
        <v>0</v>
      </c>
      <c r="V687" s="172">
        <f t="shared" si="382"/>
        <v>2906.7576999999997</v>
      </c>
      <c r="W687" s="161">
        <v>2540.4298999999996</v>
      </c>
      <c r="X687" s="161">
        <v>0</v>
      </c>
      <c r="Y687" s="161">
        <v>0</v>
      </c>
      <c r="Z687" s="161">
        <v>0</v>
      </c>
      <c r="AA687" s="161">
        <v>0</v>
      </c>
      <c r="AB687" s="161">
        <v>0</v>
      </c>
      <c r="AC687" s="161">
        <v>366.32780000000002</v>
      </c>
      <c r="AD687" s="243">
        <v>0</v>
      </c>
      <c r="AE687" s="156">
        <f t="shared" si="372"/>
        <v>-38.242299999999886</v>
      </c>
      <c r="AF687" s="161">
        <f t="shared" si="372"/>
        <v>-37.970100000000002</v>
      </c>
      <c r="AG687" s="161">
        <f t="shared" si="372"/>
        <v>0</v>
      </c>
      <c r="AH687" s="161">
        <f t="shared" si="372"/>
        <v>0</v>
      </c>
      <c r="AI687" s="161">
        <f t="shared" si="372"/>
        <v>0</v>
      </c>
      <c r="AJ687" s="161">
        <f t="shared" si="372"/>
        <v>0</v>
      </c>
      <c r="AK687" s="161">
        <f t="shared" si="372"/>
        <v>0</v>
      </c>
      <c r="AL687" s="161">
        <f t="shared" si="372"/>
        <v>-0.272199999999998</v>
      </c>
      <c r="AM687" s="162">
        <f t="shared" si="372"/>
        <v>0</v>
      </c>
      <c r="AN687" s="156">
        <f t="shared" si="373"/>
        <v>98.701449915110359</v>
      </c>
      <c r="AO687" s="161">
        <f t="shared" si="373"/>
        <v>98.527377443375741</v>
      </c>
      <c r="AP687" s="161">
        <f t="shared" si="373"/>
        <v>0</v>
      </c>
      <c r="AQ687" s="161">
        <f t="shared" si="373"/>
        <v>0</v>
      </c>
      <c r="AR687" s="161">
        <f t="shared" si="373"/>
        <v>0</v>
      </c>
      <c r="AS687" s="161">
        <f t="shared" si="373"/>
        <v>0</v>
      </c>
      <c r="AT687" s="161">
        <f t="shared" si="373"/>
        <v>0</v>
      </c>
      <c r="AU687" s="161">
        <f t="shared" si="373"/>
        <v>99.92575013638843</v>
      </c>
      <c r="AV687" s="162">
        <f t="shared" si="373"/>
        <v>0</v>
      </c>
      <c r="AW687" s="165"/>
      <c r="AX687" s="245"/>
      <c r="AY687" s="246"/>
    </row>
    <row r="688" spans="1:51" ht="12.75" customHeight="1" x14ac:dyDescent="0.25">
      <c r="A688" s="171">
        <v>1614</v>
      </c>
      <c r="B688" s="241">
        <v>680</v>
      </c>
      <c r="C688" s="242" t="s">
        <v>1835</v>
      </c>
      <c r="D688" s="156">
        <f t="shared" si="380"/>
        <v>6788.3</v>
      </c>
      <c r="E688" s="161">
        <v>5645.1</v>
      </c>
      <c r="F688" s="161">
        <v>0</v>
      </c>
      <c r="G688" s="161">
        <v>0</v>
      </c>
      <c r="H688" s="161">
        <v>0</v>
      </c>
      <c r="I688" s="161">
        <v>0</v>
      </c>
      <c r="J688" s="161">
        <v>100</v>
      </c>
      <c r="K688" s="161">
        <v>1043.2</v>
      </c>
      <c r="L688" s="243">
        <v>0</v>
      </c>
      <c r="M688" s="172">
        <f t="shared" si="381"/>
        <v>6788.3</v>
      </c>
      <c r="N688" s="161">
        <v>5645.1</v>
      </c>
      <c r="O688" s="161">
        <v>0</v>
      </c>
      <c r="P688" s="161">
        <v>0</v>
      </c>
      <c r="Q688" s="161">
        <v>0</v>
      </c>
      <c r="R688" s="161">
        <v>0</v>
      </c>
      <c r="S688" s="161">
        <v>100</v>
      </c>
      <c r="T688" s="161">
        <v>1043.2</v>
      </c>
      <c r="U688" s="243">
        <v>0</v>
      </c>
      <c r="V688" s="172">
        <f t="shared" si="382"/>
        <v>6067.3058999999994</v>
      </c>
      <c r="W688" s="161">
        <v>4924.1058999999996</v>
      </c>
      <c r="X688" s="161">
        <v>0</v>
      </c>
      <c r="Y688" s="161">
        <v>0</v>
      </c>
      <c r="Z688" s="161">
        <v>0</v>
      </c>
      <c r="AA688" s="161">
        <v>0</v>
      </c>
      <c r="AB688" s="161">
        <v>100</v>
      </c>
      <c r="AC688" s="161">
        <v>1043.2</v>
      </c>
      <c r="AD688" s="243">
        <v>0</v>
      </c>
      <c r="AE688" s="156">
        <f t="shared" si="372"/>
        <v>-720.9941000000008</v>
      </c>
      <c r="AF688" s="161">
        <f t="shared" si="372"/>
        <v>-720.9941000000008</v>
      </c>
      <c r="AG688" s="161">
        <f t="shared" si="372"/>
        <v>0</v>
      </c>
      <c r="AH688" s="161">
        <f t="shared" si="372"/>
        <v>0</v>
      </c>
      <c r="AI688" s="161">
        <f t="shared" si="372"/>
        <v>0</v>
      </c>
      <c r="AJ688" s="161">
        <f t="shared" si="372"/>
        <v>0</v>
      </c>
      <c r="AK688" s="161">
        <f t="shared" si="372"/>
        <v>0</v>
      </c>
      <c r="AL688" s="161">
        <f t="shared" si="372"/>
        <v>0</v>
      </c>
      <c r="AM688" s="162">
        <f t="shared" si="372"/>
        <v>0</v>
      </c>
      <c r="AN688" s="156">
        <f t="shared" si="373"/>
        <v>89.378870998629992</v>
      </c>
      <c r="AO688" s="161">
        <f t="shared" si="373"/>
        <v>87.227965846486327</v>
      </c>
      <c r="AP688" s="161">
        <f t="shared" si="373"/>
        <v>0</v>
      </c>
      <c r="AQ688" s="161">
        <f t="shared" si="373"/>
        <v>0</v>
      </c>
      <c r="AR688" s="161">
        <f t="shared" si="373"/>
        <v>0</v>
      </c>
      <c r="AS688" s="161">
        <f t="shared" si="373"/>
        <v>0</v>
      </c>
      <c r="AT688" s="161">
        <f t="shared" si="373"/>
        <v>100</v>
      </c>
      <c r="AU688" s="161">
        <f t="shared" si="373"/>
        <v>100</v>
      </c>
      <c r="AV688" s="162">
        <f t="shared" si="373"/>
        <v>0</v>
      </c>
      <c r="AW688" s="165"/>
      <c r="AX688" s="245"/>
      <c r="AY688" s="246"/>
    </row>
    <row r="689" spans="1:51" ht="12.75" customHeight="1" x14ac:dyDescent="0.25">
      <c r="A689" s="171">
        <v>1615</v>
      </c>
      <c r="B689" s="241">
        <v>681</v>
      </c>
      <c r="C689" s="242" t="s">
        <v>1836</v>
      </c>
      <c r="D689" s="156">
        <f t="shared" si="380"/>
        <v>4637.1000000000004</v>
      </c>
      <c r="E689" s="161">
        <v>3580.5</v>
      </c>
      <c r="F689" s="161">
        <v>0</v>
      </c>
      <c r="G689" s="161">
        <v>0</v>
      </c>
      <c r="H689" s="161">
        <v>107.4</v>
      </c>
      <c r="I689" s="161">
        <v>0</v>
      </c>
      <c r="J689" s="161">
        <v>0</v>
      </c>
      <c r="K689" s="161">
        <v>949.2</v>
      </c>
      <c r="L689" s="243">
        <v>0</v>
      </c>
      <c r="M689" s="172">
        <f t="shared" si="381"/>
        <v>4637.1000000000004</v>
      </c>
      <c r="N689" s="161">
        <v>3580.5</v>
      </c>
      <c r="O689" s="161">
        <v>0</v>
      </c>
      <c r="P689" s="161">
        <v>0</v>
      </c>
      <c r="Q689" s="161">
        <v>107.4</v>
      </c>
      <c r="R689" s="161">
        <v>0</v>
      </c>
      <c r="S689" s="161">
        <v>0</v>
      </c>
      <c r="T689" s="161">
        <v>949.2</v>
      </c>
      <c r="U689" s="243">
        <v>0</v>
      </c>
      <c r="V689" s="172">
        <f t="shared" si="382"/>
        <v>4613.1241</v>
      </c>
      <c r="W689" s="161">
        <v>3565.6621</v>
      </c>
      <c r="X689" s="161">
        <v>0</v>
      </c>
      <c r="Y689" s="161">
        <v>0</v>
      </c>
      <c r="Z689" s="161">
        <v>98.262</v>
      </c>
      <c r="AA689" s="161">
        <v>0</v>
      </c>
      <c r="AB689" s="161">
        <v>0</v>
      </c>
      <c r="AC689" s="161">
        <v>949.2</v>
      </c>
      <c r="AD689" s="243">
        <v>0</v>
      </c>
      <c r="AE689" s="156">
        <f t="shared" si="372"/>
        <v>-23.975900000000365</v>
      </c>
      <c r="AF689" s="161">
        <f t="shared" si="372"/>
        <v>-14.837899999999991</v>
      </c>
      <c r="AG689" s="161">
        <f t="shared" si="372"/>
        <v>0</v>
      </c>
      <c r="AH689" s="161">
        <f t="shared" si="372"/>
        <v>0</v>
      </c>
      <c r="AI689" s="161">
        <f t="shared" si="372"/>
        <v>-9.1380000000000052</v>
      </c>
      <c r="AJ689" s="161">
        <f t="shared" si="372"/>
        <v>0</v>
      </c>
      <c r="AK689" s="161">
        <f t="shared" si="372"/>
        <v>0</v>
      </c>
      <c r="AL689" s="161">
        <f t="shared" si="372"/>
        <v>0</v>
      </c>
      <c r="AM689" s="162">
        <f t="shared" si="372"/>
        <v>0</v>
      </c>
      <c r="AN689" s="156">
        <f t="shared" si="373"/>
        <v>99.482954864031399</v>
      </c>
      <c r="AO689" s="161">
        <f t="shared" si="373"/>
        <v>99.585591397849456</v>
      </c>
      <c r="AP689" s="161">
        <f t="shared" si="373"/>
        <v>0</v>
      </c>
      <c r="AQ689" s="161">
        <f t="shared" si="373"/>
        <v>0</v>
      </c>
      <c r="AR689" s="161">
        <f t="shared" si="373"/>
        <v>91.491620111731848</v>
      </c>
      <c r="AS689" s="161">
        <f t="shared" si="373"/>
        <v>0</v>
      </c>
      <c r="AT689" s="161">
        <f t="shared" si="373"/>
        <v>0</v>
      </c>
      <c r="AU689" s="161">
        <f t="shared" si="373"/>
        <v>100</v>
      </c>
      <c r="AV689" s="162">
        <f t="shared" si="373"/>
        <v>0</v>
      </c>
      <c r="AW689" s="165"/>
      <c r="AX689" s="245"/>
      <c r="AY689" s="246"/>
    </row>
    <row r="690" spans="1:51" ht="12.75" customHeight="1" x14ac:dyDescent="0.25">
      <c r="A690" s="171">
        <v>1617</v>
      </c>
      <c r="B690" s="241">
        <v>682</v>
      </c>
      <c r="C690" s="242" t="s">
        <v>1837</v>
      </c>
      <c r="D690" s="156">
        <f t="shared" si="380"/>
        <v>2105.1999999999998</v>
      </c>
      <c r="E690" s="161">
        <v>1712</v>
      </c>
      <c r="F690" s="161">
        <v>0</v>
      </c>
      <c r="G690" s="161">
        <v>0</v>
      </c>
      <c r="H690" s="161">
        <v>0</v>
      </c>
      <c r="I690" s="161">
        <v>0</v>
      </c>
      <c r="J690" s="161">
        <v>200</v>
      </c>
      <c r="K690" s="161">
        <v>193.2</v>
      </c>
      <c r="L690" s="243">
        <v>0</v>
      </c>
      <c r="M690" s="172">
        <f t="shared" si="381"/>
        <v>2105.1999999999998</v>
      </c>
      <c r="N690" s="161">
        <v>1712</v>
      </c>
      <c r="O690" s="161">
        <v>0</v>
      </c>
      <c r="P690" s="161">
        <v>0</v>
      </c>
      <c r="Q690" s="161">
        <v>0</v>
      </c>
      <c r="R690" s="161">
        <v>0</v>
      </c>
      <c r="S690" s="161">
        <v>200</v>
      </c>
      <c r="T690" s="161">
        <v>193.2</v>
      </c>
      <c r="U690" s="243">
        <v>0</v>
      </c>
      <c r="V690" s="172">
        <f t="shared" si="382"/>
        <v>2024.9353999999998</v>
      </c>
      <c r="W690" s="161">
        <v>1634.7891999999999</v>
      </c>
      <c r="X690" s="161">
        <v>0</v>
      </c>
      <c r="Y690" s="161">
        <v>0</v>
      </c>
      <c r="Z690" s="161">
        <v>0</v>
      </c>
      <c r="AA690" s="161">
        <v>0</v>
      </c>
      <c r="AB690" s="161">
        <v>199.38990000000001</v>
      </c>
      <c r="AC690" s="161">
        <v>190.75630000000001</v>
      </c>
      <c r="AD690" s="243">
        <v>0</v>
      </c>
      <c r="AE690" s="156">
        <f t="shared" si="372"/>
        <v>-80.264599999999973</v>
      </c>
      <c r="AF690" s="161">
        <f t="shared" si="372"/>
        <v>-77.210800000000063</v>
      </c>
      <c r="AG690" s="161">
        <f t="shared" si="372"/>
        <v>0</v>
      </c>
      <c r="AH690" s="161">
        <f t="shared" si="372"/>
        <v>0</v>
      </c>
      <c r="AI690" s="161">
        <f t="shared" si="372"/>
        <v>0</v>
      </c>
      <c r="AJ690" s="161">
        <f t="shared" si="372"/>
        <v>0</v>
      </c>
      <c r="AK690" s="161">
        <f t="shared" si="372"/>
        <v>-0.61009999999998854</v>
      </c>
      <c r="AL690" s="161">
        <f t="shared" si="372"/>
        <v>-2.4436999999999784</v>
      </c>
      <c r="AM690" s="162">
        <f t="shared" si="372"/>
        <v>0</v>
      </c>
      <c r="AN690" s="156">
        <f t="shared" si="373"/>
        <v>96.18731711951358</v>
      </c>
      <c r="AO690" s="161">
        <f t="shared" si="373"/>
        <v>95.490023364485978</v>
      </c>
      <c r="AP690" s="161">
        <f t="shared" si="373"/>
        <v>0</v>
      </c>
      <c r="AQ690" s="161">
        <f t="shared" si="373"/>
        <v>0</v>
      </c>
      <c r="AR690" s="161">
        <f t="shared" si="373"/>
        <v>0</v>
      </c>
      <c r="AS690" s="161">
        <f t="shared" si="373"/>
        <v>0</v>
      </c>
      <c r="AT690" s="161">
        <f t="shared" si="373"/>
        <v>99.694950000000006</v>
      </c>
      <c r="AU690" s="161">
        <f t="shared" si="373"/>
        <v>98.73514492753624</v>
      </c>
      <c r="AV690" s="162">
        <f t="shared" si="373"/>
        <v>0</v>
      </c>
      <c r="AW690" s="165"/>
      <c r="AX690" s="245"/>
      <c r="AY690" s="246"/>
    </row>
    <row r="691" spans="1:51" ht="12.75" customHeight="1" x14ac:dyDescent="0.25">
      <c r="A691" s="171">
        <v>1618</v>
      </c>
      <c r="B691" s="241">
        <v>683</v>
      </c>
      <c r="C691" s="242" t="s">
        <v>1838</v>
      </c>
      <c r="D691" s="156">
        <f t="shared" si="380"/>
        <v>1308.7</v>
      </c>
      <c r="E691" s="161">
        <v>949.2</v>
      </c>
      <c r="F691" s="161">
        <v>0</v>
      </c>
      <c r="G691" s="161">
        <v>0</v>
      </c>
      <c r="H691" s="161">
        <v>0</v>
      </c>
      <c r="I691" s="161">
        <v>0</v>
      </c>
      <c r="J691" s="161">
        <v>200</v>
      </c>
      <c r="K691" s="161">
        <v>159.5</v>
      </c>
      <c r="L691" s="243">
        <v>0</v>
      </c>
      <c r="M691" s="172">
        <f t="shared" si="381"/>
        <v>1308.7</v>
      </c>
      <c r="N691" s="161">
        <v>949.2</v>
      </c>
      <c r="O691" s="161">
        <v>0</v>
      </c>
      <c r="P691" s="161">
        <v>0</v>
      </c>
      <c r="Q691" s="161">
        <v>0</v>
      </c>
      <c r="R691" s="161">
        <v>0</v>
      </c>
      <c r="S691" s="161">
        <v>200</v>
      </c>
      <c r="T691" s="161">
        <v>159.5</v>
      </c>
      <c r="U691" s="243">
        <v>0</v>
      </c>
      <c r="V691" s="172">
        <f t="shared" si="382"/>
        <v>1246.7303000000002</v>
      </c>
      <c r="W691" s="161">
        <v>887.23030000000006</v>
      </c>
      <c r="X691" s="161">
        <v>0</v>
      </c>
      <c r="Y691" s="161">
        <v>0</v>
      </c>
      <c r="Z691" s="161">
        <v>0</v>
      </c>
      <c r="AA691" s="161">
        <v>0</v>
      </c>
      <c r="AB691" s="161">
        <v>200</v>
      </c>
      <c r="AC691" s="161">
        <v>159.5</v>
      </c>
      <c r="AD691" s="243">
        <v>0</v>
      </c>
      <c r="AE691" s="156">
        <f t="shared" si="372"/>
        <v>-61.969699999999875</v>
      </c>
      <c r="AF691" s="161">
        <f t="shared" si="372"/>
        <v>-61.969699999999989</v>
      </c>
      <c r="AG691" s="161">
        <f t="shared" si="372"/>
        <v>0</v>
      </c>
      <c r="AH691" s="161">
        <f t="shared" si="372"/>
        <v>0</v>
      </c>
      <c r="AI691" s="161">
        <f t="shared" si="372"/>
        <v>0</v>
      </c>
      <c r="AJ691" s="161">
        <f t="shared" si="372"/>
        <v>0</v>
      </c>
      <c r="AK691" s="161">
        <f t="shared" si="372"/>
        <v>0</v>
      </c>
      <c r="AL691" s="161">
        <f t="shared" si="372"/>
        <v>0</v>
      </c>
      <c r="AM691" s="162">
        <f t="shared" si="372"/>
        <v>0</v>
      </c>
      <c r="AN691" s="156">
        <f t="shared" si="373"/>
        <v>95.264789485749219</v>
      </c>
      <c r="AO691" s="161">
        <f t="shared" si="373"/>
        <v>93.471375895490937</v>
      </c>
      <c r="AP691" s="161">
        <f t="shared" si="373"/>
        <v>0</v>
      </c>
      <c r="AQ691" s="161">
        <f t="shared" si="373"/>
        <v>0</v>
      </c>
      <c r="AR691" s="161">
        <f t="shared" si="373"/>
        <v>0</v>
      </c>
      <c r="AS691" s="161">
        <f t="shared" si="373"/>
        <v>0</v>
      </c>
      <c r="AT691" s="161">
        <f t="shared" si="373"/>
        <v>100</v>
      </c>
      <c r="AU691" s="161">
        <f t="shared" si="373"/>
        <v>100</v>
      </c>
      <c r="AV691" s="162">
        <f t="shared" si="373"/>
        <v>0</v>
      </c>
      <c r="AW691" s="165"/>
      <c r="AX691" s="245"/>
      <c r="AY691" s="246"/>
    </row>
    <row r="692" spans="1:51" ht="12.75" customHeight="1" x14ac:dyDescent="0.25">
      <c r="A692" s="171">
        <v>1619</v>
      </c>
      <c r="B692" s="241">
        <v>684</v>
      </c>
      <c r="C692" s="242" t="s">
        <v>1463</v>
      </c>
      <c r="D692" s="156">
        <f t="shared" si="380"/>
        <v>1544.3</v>
      </c>
      <c r="E692" s="161">
        <v>1167.0999999999999</v>
      </c>
      <c r="F692" s="161">
        <v>0</v>
      </c>
      <c r="G692" s="161">
        <v>0</v>
      </c>
      <c r="H692" s="161">
        <v>0</v>
      </c>
      <c r="I692" s="161">
        <v>0</v>
      </c>
      <c r="J692" s="161">
        <v>100</v>
      </c>
      <c r="K692" s="161">
        <v>277.2</v>
      </c>
      <c r="L692" s="243">
        <v>0</v>
      </c>
      <c r="M692" s="172">
        <f t="shared" si="381"/>
        <v>1544.3</v>
      </c>
      <c r="N692" s="161">
        <v>1167.0999999999999</v>
      </c>
      <c r="O692" s="161">
        <v>0</v>
      </c>
      <c r="P692" s="161">
        <v>0</v>
      </c>
      <c r="Q692" s="161">
        <v>0</v>
      </c>
      <c r="R692" s="161">
        <v>0</v>
      </c>
      <c r="S692" s="161">
        <v>100</v>
      </c>
      <c r="T692" s="161">
        <v>277.2</v>
      </c>
      <c r="U692" s="243">
        <v>0</v>
      </c>
      <c r="V692" s="172">
        <f t="shared" si="382"/>
        <v>1538.0795000000001</v>
      </c>
      <c r="W692" s="161">
        <v>1160.8795</v>
      </c>
      <c r="X692" s="161">
        <v>0</v>
      </c>
      <c r="Y692" s="161">
        <v>0</v>
      </c>
      <c r="Z692" s="161">
        <v>0</v>
      </c>
      <c r="AA692" s="161">
        <v>0</v>
      </c>
      <c r="AB692" s="161">
        <v>100</v>
      </c>
      <c r="AC692" s="161">
        <v>277.2</v>
      </c>
      <c r="AD692" s="243">
        <v>0</v>
      </c>
      <c r="AE692" s="156">
        <f t="shared" si="372"/>
        <v>-6.2204999999999018</v>
      </c>
      <c r="AF692" s="161">
        <f t="shared" si="372"/>
        <v>-6.2204999999999018</v>
      </c>
      <c r="AG692" s="161">
        <f t="shared" si="372"/>
        <v>0</v>
      </c>
      <c r="AH692" s="161">
        <f t="shared" si="372"/>
        <v>0</v>
      </c>
      <c r="AI692" s="161">
        <f t="shared" si="372"/>
        <v>0</v>
      </c>
      <c r="AJ692" s="161">
        <f t="shared" si="372"/>
        <v>0</v>
      </c>
      <c r="AK692" s="161">
        <f t="shared" si="372"/>
        <v>0</v>
      </c>
      <c r="AL692" s="161">
        <f t="shared" si="372"/>
        <v>0</v>
      </c>
      <c r="AM692" s="162">
        <f t="shared" si="372"/>
        <v>0</v>
      </c>
      <c r="AN692" s="156">
        <f t="shared" si="373"/>
        <v>99.597196140646247</v>
      </c>
      <c r="AO692" s="161">
        <f t="shared" si="373"/>
        <v>99.4670122525919</v>
      </c>
      <c r="AP692" s="161">
        <f t="shared" si="373"/>
        <v>0</v>
      </c>
      <c r="AQ692" s="161">
        <f t="shared" si="373"/>
        <v>0</v>
      </c>
      <c r="AR692" s="161">
        <f t="shared" si="373"/>
        <v>0</v>
      </c>
      <c r="AS692" s="161">
        <f t="shared" si="373"/>
        <v>0</v>
      </c>
      <c r="AT692" s="161">
        <f t="shared" si="373"/>
        <v>100</v>
      </c>
      <c r="AU692" s="161">
        <f t="shared" si="373"/>
        <v>100</v>
      </c>
      <c r="AV692" s="162">
        <f t="shared" si="373"/>
        <v>0</v>
      </c>
      <c r="AW692" s="165"/>
      <c r="AX692" s="245"/>
      <c r="AY692" s="246"/>
    </row>
    <row r="693" spans="1:51" ht="12.75" customHeight="1" x14ac:dyDescent="0.25">
      <c r="A693" s="158"/>
      <c r="B693" s="241">
        <v>685</v>
      </c>
      <c r="C693" s="242"/>
      <c r="D693" s="160"/>
      <c r="E693" s="161"/>
      <c r="F693" s="161"/>
      <c r="G693" s="161"/>
      <c r="H693" s="161"/>
      <c r="I693" s="161"/>
      <c r="J693" s="161"/>
      <c r="K693" s="161"/>
      <c r="L693" s="243">
        <v>0</v>
      </c>
      <c r="M693" s="244"/>
      <c r="N693" s="161">
        <v>0</v>
      </c>
      <c r="O693" s="161"/>
      <c r="P693" s="161">
        <v>0</v>
      </c>
      <c r="Q693" s="161"/>
      <c r="R693" s="161"/>
      <c r="S693" s="161"/>
      <c r="T693" s="161"/>
      <c r="U693" s="243">
        <v>0</v>
      </c>
      <c r="V693" s="244"/>
      <c r="W693" s="161">
        <v>0</v>
      </c>
      <c r="X693" s="161"/>
      <c r="Y693" s="161">
        <v>0</v>
      </c>
      <c r="Z693" s="161"/>
      <c r="AA693" s="161"/>
      <c r="AB693" s="161"/>
      <c r="AC693" s="161"/>
      <c r="AD693" s="243"/>
      <c r="AE693" s="160"/>
      <c r="AF693" s="161"/>
      <c r="AG693" s="161"/>
      <c r="AH693" s="161"/>
      <c r="AI693" s="161"/>
      <c r="AJ693" s="161"/>
      <c r="AK693" s="161"/>
      <c r="AL693" s="161"/>
      <c r="AM693" s="162"/>
      <c r="AN693" s="160"/>
      <c r="AO693" s="161"/>
      <c r="AP693" s="161"/>
      <c r="AQ693" s="161"/>
      <c r="AR693" s="161"/>
      <c r="AS693" s="161"/>
      <c r="AT693" s="161"/>
      <c r="AU693" s="161"/>
      <c r="AV693" s="162"/>
      <c r="AW693" s="165"/>
      <c r="AX693" s="245"/>
      <c r="AY693" s="246"/>
    </row>
    <row r="694" spans="1:51" ht="12.75" customHeight="1" x14ac:dyDescent="0.25">
      <c r="A694" s="158"/>
      <c r="B694" s="241">
        <v>686</v>
      </c>
      <c r="C694" s="239" t="s">
        <v>1839</v>
      </c>
      <c r="D694" s="156">
        <f>D695+D696</f>
        <v>359625.4</v>
      </c>
      <c r="E694" s="153">
        <f t="shared" ref="E694:L694" si="383">E695+E696</f>
        <v>313571.80000000005</v>
      </c>
      <c r="F694" s="153">
        <f t="shared" si="383"/>
        <v>0</v>
      </c>
      <c r="G694" s="153">
        <f t="shared" si="383"/>
        <v>3844.1</v>
      </c>
      <c r="H694" s="153">
        <f t="shared" si="383"/>
        <v>6544.0999999999995</v>
      </c>
      <c r="I694" s="153">
        <f t="shared" si="383"/>
        <v>0</v>
      </c>
      <c r="J694" s="153">
        <f t="shared" si="383"/>
        <v>2812.1</v>
      </c>
      <c r="K694" s="153">
        <f t="shared" si="383"/>
        <v>30579.199999999997</v>
      </c>
      <c r="L694" s="240">
        <f t="shared" si="383"/>
        <v>2274.1</v>
      </c>
      <c r="M694" s="172">
        <f>M695+M696</f>
        <v>362396.60000000003</v>
      </c>
      <c r="N694" s="153">
        <f t="shared" ref="N694:U694" si="384">N695+N696</f>
        <v>313794.40000000002</v>
      </c>
      <c r="O694" s="153">
        <f t="shared" si="384"/>
        <v>950</v>
      </c>
      <c r="P694" s="153">
        <f t="shared" si="384"/>
        <v>3844.1</v>
      </c>
      <c r="Q694" s="153">
        <f t="shared" si="384"/>
        <v>6544.0999999999995</v>
      </c>
      <c r="R694" s="153">
        <f t="shared" si="384"/>
        <v>0</v>
      </c>
      <c r="S694" s="153">
        <f t="shared" si="384"/>
        <v>2812.1</v>
      </c>
      <c r="T694" s="153">
        <f t="shared" si="384"/>
        <v>30579.199999999997</v>
      </c>
      <c r="U694" s="240">
        <f t="shared" si="384"/>
        <v>3872.7</v>
      </c>
      <c r="V694" s="172">
        <f>V695+V696</f>
        <v>358640.63959999999</v>
      </c>
      <c r="W694" s="153">
        <f t="shared" ref="W694:AD694" si="385">W695+W696</f>
        <v>312948.42859999998</v>
      </c>
      <c r="X694" s="153">
        <f t="shared" si="385"/>
        <v>949.99</v>
      </c>
      <c r="Y694" s="153">
        <f t="shared" si="385"/>
        <v>3776.7999</v>
      </c>
      <c r="Z694" s="153">
        <f t="shared" si="385"/>
        <v>5014.6651000000002</v>
      </c>
      <c r="AA694" s="153">
        <f t="shared" si="385"/>
        <v>0</v>
      </c>
      <c r="AB694" s="153">
        <f t="shared" si="385"/>
        <v>2811.6562000000004</v>
      </c>
      <c r="AC694" s="153">
        <f t="shared" si="385"/>
        <v>30577.499800000001</v>
      </c>
      <c r="AD694" s="240">
        <f t="shared" si="385"/>
        <v>2561.6</v>
      </c>
      <c r="AE694" s="156">
        <f t="shared" ref="AE694:AM735" si="386">V694-M694</f>
        <v>-3755.96040000004</v>
      </c>
      <c r="AF694" s="153">
        <f t="shared" si="386"/>
        <v>-845.97140000003856</v>
      </c>
      <c r="AG694" s="153">
        <f t="shared" si="386"/>
        <v>-9.9999999999909051E-3</v>
      </c>
      <c r="AH694" s="153">
        <f t="shared" si="386"/>
        <v>-67.300099999999929</v>
      </c>
      <c r="AI694" s="153">
        <f t="shared" si="386"/>
        <v>-1529.4348999999993</v>
      </c>
      <c r="AJ694" s="153">
        <f t="shared" si="386"/>
        <v>0</v>
      </c>
      <c r="AK694" s="153">
        <f t="shared" si="386"/>
        <v>-0.44379999999955544</v>
      </c>
      <c r="AL694" s="153">
        <f t="shared" si="386"/>
        <v>-1.7001999999956752</v>
      </c>
      <c r="AM694" s="154">
        <f t="shared" si="386"/>
        <v>-1311.1</v>
      </c>
      <c r="AN694" s="156">
        <f t="shared" ref="AN694:AV735" si="387">IF(M694=0,0,V694/M694*100)</f>
        <v>98.963577362480763</v>
      </c>
      <c r="AO694" s="153">
        <f t="shared" si="387"/>
        <v>99.730405832608852</v>
      </c>
      <c r="AP694" s="153">
        <f t="shared" si="387"/>
        <v>99.998947368421057</v>
      </c>
      <c r="AQ694" s="153">
        <f t="shared" si="387"/>
        <v>98.249262506178297</v>
      </c>
      <c r="AR694" s="153">
        <f t="shared" si="387"/>
        <v>76.628796931587246</v>
      </c>
      <c r="AS694" s="153">
        <f t="shared" si="387"/>
        <v>0</v>
      </c>
      <c r="AT694" s="153">
        <f t="shared" si="387"/>
        <v>99.984218199921784</v>
      </c>
      <c r="AU694" s="153">
        <f t="shared" si="387"/>
        <v>99.994440011511116</v>
      </c>
      <c r="AV694" s="154">
        <f t="shared" si="387"/>
        <v>66.145066749296362</v>
      </c>
      <c r="AW694" s="147"/>
      <c r="AX694" s="245"/>
      <c r="AY694" s="246"/>
    </row>
    <row r="695" spans="1:51" s="170" customFormat="1" ht="12.75" customHeight="1" x14ac:dyDescent="0.2">
      <c r="A695" s="158"/>
      <c r="B695" s="241">
        <v>687</v>
      </c>
      <c r="C695" s="239" t="s">
        <v>1287</v>
      </c>
      <c r="D695" s="156">
        <f>D697</f>
        <v>235667.40000000002</v>
      </c>
      <c r="E695" s="153">
        <f t="shared" ref="E695:L695" si="388">E697</f>
        <v>203461.1</v>
      </c>
      <c r="F695" s="153">
        <f t="shared" si="388"/>
        <v>0</v>
      </c>
      <c r="G695" s="153">
        <f t="shared" si="388"/>
        <v>3844.1</v>
      </c>
      <c r="H695" s="153">
        <f t="shared" si="388"/>
        <v>6353.9</v>
      </c>
      <c r="I695" s="153">
        <f t="shared" si="388"/>
        <v>0</v>
      </c>
      <c r="J695" s="153">
        <f t="shared" si="388"/>
        <v>2055.1</v>
      </c>
      <c r="K695" s="153">
        <f t="shared" si="388"/>
        <v>17679.099999999999</v>
      </c>
      <c r="L695" s="240">
        <f t="shared" si="388"/>
        <v>2274.1</v>
      </c>
      <c r="M695" s="172">
        <f>M697</f>
        <v>238774.60000000003</v>
      </c>
      <c r="N695" s="153">
        <f t="shared" ref="N695:U695" si="389">N697</f>
        <v>204019.7</v>
      </c>
      <c r="O695" s="153">
        <f t="shared" si="389"/>
        <v>950</v>
      </c>
      <c r="P695" s="153">
        <f t="shared" si="389"/>
        <v>3844.1</v>
      </c>
      <c r="Q695" s="153">
        <f t="shared" si="389"/>
        <v>6353.9</v>
      </c>
      <c r="R695" s="153">
        <f t="shared" si="389"/>
        <v>0</v>
      </c>
      <c r="S695" s="153">
        <f t="shared" si="389"/>
        <v>2055.1</v>
      </c>
      <c r="T695" s="153">
        <f t="shared" si="389"/>
        <v>17679.099999999999</v>
      </c>
      <c r="U695" s="240">
        <f t="shared" si="389"/>
        <v>3872.7</v>
      </c>
      <c r="V695" s="172">
        <f>V697</f>
        <v>235866.8039</v>
      </c>
      <c r="W695" s="153">
        <f t="shared" ref="W695:AD695" si="390">W697</f>
        <v>203877.1539</v>
      </c>
      <c r="X695" s="153">
        <f t="shared" si="390"/>
        <v>949.99</v>
      </c>
      <c r="Y695" s="153">
        <f t="shared" si="390"/>
        <v>3776.7999</v>
      </c>
      <c r="Z695" s="153">
        <f t="shared" si="390"/>
        <v>4967.0604000000003</v>
      </c>
      <c r="AA695" s="153">
        <f t="shared" si="390"/>
        <v>0</v>
      </c>
      <c r="AB695" s="153">
        <f t="shared" si="390"/>
        <v>2055.0997000000002</v>
      </c>
      <c r="AC695" s="153">
        <f t="shared" si="390"/>
        <v>17679.099999999999</v>
      </c>
      <c r="AD695" s="240">
        <f t="shared" si="390"/>
        <v>2561.6</v>
      </c>
      <c r="AE695" s="156">
        <f t="shared" si="386"/>
        <v>-2907.7961000000359</v>
      </c>
      <c r="AF695" s="153">
        <f t="shared" si="386"/>
        <v>-142.54610000000685</v>
      </c>
      <c r="AG695" s="153">
        <f t="shared" si="386"/>
        <v>-9.9999999999909051E-3</v>
      </c>
      <c r="AH695" s="153">
        <f t="shared" si="386"/>
        <v>-67.300099999999929</v>
      </c>
      <c r="AI695" s="153">
        <f t="shared" si="386"/>
        <v>-1386.8395999999993</v>
      </c>
      <c r="AJ695" s="153">
        <f t="shared" si="386"/>
        <v>0</v>
      </c>
      <c r="AK695" s="153">
        <f t="shared" si="386"/>
        <v>-2.9999999969732016E-4</v>
      </c>
      <c r="AL695" s="153">
        <f t="shared" si="386"/>
        <v>0</v>
      </c>
      <c r="AM695" s="154">
        <f t="shared" si="386"/>
        <v>-1311.1</v>
      </c>
      <c r="AN695" s="156">
        <f t="shared" si="387"/>
        <v>98.782200409926332</v>
      </c>
      <c r="AO695" s="153">
        <f t="shared" si="387"/>
        <v>99.930131207917654</v>
      </c>
      <c r="AP695" s="153">
        <f t="shared" si="387"/>
        <v>99.998947368421057</v>
      </c>
      <c r="AQ695" s="153">
        <f t="shared" si="387"/>
        <v>98.249262506178297</v>
      </c>
      <c r="AR695" s="153">
        <f t="shared" si="387"/>
        <v>78.173411605470662</v>
      </c>
      <c r="AS695" s="153">
        <f t="shared" si="387"/>
        <v>0</v>
      </c>
      <c r="AT695" s="153">
        <f t="shared" si="387"/>
        <v>99.999985402170225</v>
      </c>
      <c r="AU695" s="153">
        <f t="shared" si="387"/>
        <v>100</v>
      </c>
      <c r="AV695" s="154">
        <f t="shared" si="387"/>
        <v>66.145066749296362</v>
      </c>
      <c r="AW695" s="147"/>
      <c r="AX695" s="245"/>
      <c r="AY695" s="246"/>
    </row>
    <row r="696" spans="1:51" s="170" customFormat="1" ht="12.75" customHeight="1" x14ac:dyDescent="0.2">
      <c r="A696" s="158"/>
      <c r="B696" s="241">
        <v>688</v>
      </c>
      <c r="C696" s="239" t="s">
        <v>1288</v>
      </c>
      <c r="D696" s="156">
        <f>SUM(D698:D735)</f>
        <v>123958.00000000001</v>
      </c>
      <c r="E696" s="153">
        <f t="shared" ref="E696:L696" si="391">SUM(E698:E735)</f>
        <v>110110.70000000001</v>
      </c>
      <c r="F696" s="153">
        <f t="shared" si="391"/>
        <v>0</v>
      </c>
      <c r="G696" s="153">
        <f t="shared" si="391"/>
        <v>0</v>
      </c>
      <c r="H696" s="153">
        <f t="shared" si="391"/>
        <v>190.2</v>
      </c>
      <c r="I696" s="153">
        <f t="shared" si="391"/>
        <v>0</v>
      </c>
      <c r="J696" s="153">
        <f t="shared" si="391"/>
        <v>757</v>
      </c>
      <c r="K696" s="153">
        <f t="shared" si="391"/>
        <v>12900.1</v>
      </c>
      <c r="L696" s="240">
        <f t="shared" si="391"/>
        <v>0</v>
      </c>
      <c r="M696" s="172">
        <f>SUM(M698:M735)</f>
        <v>123622.00000000001</v>
      </c>
      <c r="N696" s="153">
        <f t="shared" ref="N696:U696" si="392">SUM(N698:N735)</f>
        <v>109774.7</v>
      </c>
      <c r="O696" s="153">
        <f t="shared" si="392"/>
        <v>0</v>
      </c>
      <c r="P696" s="153">
        <f t="shared" si="392"/>
        <v>0</v>
      </c>
      <c r="Q696" s="153">
        <f t="shared" si="392"/>
        <v>190.2</v>
      </c>
      <c r="R696" s="153">
        <f t="shared" si="392"/>
        <v>0</v>
      </c>
      <c r="S696" s="153">
        <f t="shared" si="392"/>
        <v>757</v>
      </c>
      <c r="T696" s="153">
        <f t="shared" si="392"/>
        <v>12900.1</v>
      </c>
      <c r="U696" s="240">
        <f t="shared" si="392"/>
        <v>0</v>
      </c>
      <c r="V696" s="172">
        <f>SUM(V698:V735)</f>
        <v>122773.8357</v>
      </c>
      <c r="W696" s="153">
        <f t="shared" ref="W696:AD696" si="393">SUM(W698:W735)</f>
        <v>109071.27469999998</v>
      </c>
      <c r="X696" s="153">
        <f t="shared" si="393"/>
        <v>0</v>
      </c>
      <c r="Y696" s="153">
        <f t="shared" si="393"/>
        <v>0</v>
      </c>
      <c r="Z696" s="153">
        <f t="shared" si="393"/>
        <v>47.604700000000001</v>
      </c>
      <c r="AA696" s="153">
        <f t="shared" si="393"/>
        <v>0</v>
      </c>
      <c r="AB696" s="153">
        <f t="shared" si="393"/>
        <v>756.55650000000003</v>
      </c>
      <c r="AC696" s="153">
        <f t="shared" si="393"/>
        <v>12898.399800000003</v>
      </c>
      <c r="AD696" s="240">
        <f t="shared" si="393"/>
        <v>0</v>
      </c>
      <c r="AE696" s="156">
        <f t="shared" si="386"/>
        <v>-848.16430000001856</v>
      </c>
      <c r="AF696" s="153">
        <f t="shared" si="386"/>
        <v>-703.42530000001716</v>
      </c>
      <c r="AG696" s="153">
        <f t="shared" si="386"/>
        <v>0</v>
      </c>
      <c r="AH696" s="153">
        <f t="shared" si="386"/>
        <v>0</v>
      </c>
      <c r="AI696" s="153">
        <f t="shared" si="386"/>
        <v>-142.59529999999998</v>
      </c>
      <c r="AJ696" s="153">
        <f t="shared" si="386"/>
        <v>0</v>
      </c>
      <c r="AK696" s="153">
        <f t="shared" si="386"/>
        <v>-0.44349999999997181</v>
      </c>
      <c r="AL696" s="153">
        <f t="shared" si="386"/>
        <v>-1.7001999999974942</v>
      </c>
      <c r="AM696" s="154">
        <f t="shared" si="386"/>
        <v>0</v>
      </c>
      <c r="AN696" s="156">
        <f t="shared" si="387"/>
        <v>99.313905049263056</v>
      </c>
      <c r="AO696" s="153">
        <f t="shared" si="387"/>
        <v>99.359210000118409</v>
      </c>
      <c r="AP696" s="153">
        <f t="shared" si="387"/>
        <v>0</v>
      </c>
      <c r="AQ696" s="153">
        <f t="shared" si="387"/>
        <v>0</v>
      </c>
      <c r="AR696" s="153">
        <f t="shared" si="387"/>
        <v>25.028759200841222</v>
      </c>
      <c r="AS696" s="153">
        <f t="shared" si="387"/>
        <v>0</v>
      </c>
      <c r="AT696" s="153">
        <f t="shared" si="387"/>
        <v>99.94141347424042</v>
      </c>
      <c r="AU696" s="153">
        <f t="shared" si="387"/>
        <v>99.986820257207327</v>
      </c>
      <c r="AV696" s="154">
        <f t="shared" si="387"/>
        <v>0</v>
      </c>
      <c r="AW696" s="147"/>
      <c r="AX696" s="245"/>
      <c r="AY696" s="246"/>
    </row>
    <row r="697" spans="1:51" ht="12.75" customHeight="1" x14ac:dyDescent="0.25">
      <c r="A697" s="171">
        <v>1620</v>
      </c>
      <c r="B697" s="241">
        <v>689</v>
      </c>
      <c r="C697" s="242" t="s">
        <v>1313</v>
      </c>
      <c r="D697" s="156">
        <f t="shared" ref="D697:D735" si="394">SUM(E697:L697)</f>
        <v>235667.40000000002</v>
      </c>
      <c r="E697" s="161">
        <v>203461.1</v>
      </c>
      <c r="F697" s="161">
        <v>0</v>
      </c>
      <c r="G697" s="161">
        <v>3844.1</v>
      </c>
      <c r="H697" s="161">
        <v>6353.9</v>
      </c>
      <c r="I697" s="161">
        <v>0</v>
      </c>
      <c r="J697" s="161">
        <v>2055.1</v>
      </c>
      <c r="K697" s="161">
        <v>17679.099999999999</v>
      </c>
      <c r="L697" s="243">
        <v>2274.1</v>
      </c>
      <c r="M697" s="172">
        <f t="shared" ref="M697:M735" si="395">SUM(N697:U697)</f>
        <v>238774.60000000003</v>
      </c>
      <c r="N697" s="161">
        <v>204019.7</v>
      </c>
      <c r="O697" s="161">
        <v>950</v>
      </c>
      <c r="P697" s="161">
        <v>3844.1</v>
      </c>
      <c r="Q697" s="161">
        <v>6353.9</v>
      </c>
      <c r="R697" s="161">
        <v>0</v>
      </c>
      <c r="S697" s="161">
        <v>2055.1</v>
      </c>
      <c r="T697" s="161">
        <v>17679.099999999999</v>
      </c>
      <c r="U697" s="243">
        <v>3872.7</v>
      </c>
      <c r="V697" s="172">
        <f t="shared" ref="V697:V735" si="396">SUM(W697:AD697)</f>
        <v>235866.8039</v>
      </c>
      <c r="W697" s="161">
        <v>203877.1539</v>
      </c>
      <c r="X697" s="161">
        <v>949.99</v>
      </c>
      <c r="Y697" s="161">
        <v>3776.7999</v>
      </c>
      <c r="Z697" s="161">
        <v>4967.0604000000003</v>
      </c>
      <c r="AA697" s="161">
        <v>0</v>
      </c>
      <c r="AB697" s="161">
        <v>2055.0997000000002</v>
      </c>
      <c r="AC697" s="161">
        <v>17679.099999999999</v>
      </c>
      <c r="AD697" s="243">
        <v>2561.6</v>
      </c>
      <c r="AE697" s="156">
        <f t="shared" si="386"/>
        <v>-2907.7961000000359</v>
      </c>
      <c r="AF697" s="161">
        <f t="shared" si="386"/>
        <v>-142.54610000000685</v>
      </c>
      <c r="AG697" s="161">
        <f t="shared" si="386"/>
        <v>-9.9999999999909051E-3</v>
      </c>
      <c r="AH697" s="161">
        <f t="shared" si="386"/>
        <v>-67.300099999999929</v>
      </c>
      <c r="AI697" s="161">
        <f t="shared" si="386"/>
        <v>-1386.8395999999993</v>
      </c>
      <c r="AJ697" s="161">
        <f t="shared" si="386"/>
        <v>0</v>
      </c>
      <c r="AK697" s="161">
        <f t="shared" si="386"/>
        <v>-2.9999999969732016E-4</v>
      </c>
      <c r="AL697" s="161">
        <f t="shared" si="386"/>
        <v>0</v>
      </c>
      <c r="AM697" s="162">
        <f t="shared" si="386"/>
        <v>-1311.1</v>
      </c>
      <c r="AN697" s="156">
        <f t="shared" si="387"/>
        <v>98.782200409926332</v>
      </c>
      <c r="AO697" s="161">
        <f t="shared" si="387"/>
        <v>99.930131207917654</v>
      </c>
      <c r="AP697" s="161">
        <f t="shared" si="387"/>
        <v>99.998947368421057</v>
      </c>
      <c r="AQ697" s="161">
        <f t="shared" si="387"/>
        <v>98.249262506178297</v>
      </c>
      <c r="AR697" s="161">
        <f t="shared" si="387"/>
        <v>78.173411605470662</v>
      </c>
      <c r="AS697" s="161">
        <f t="shared" si="387"/>
        <v>0</v>
      </c>
      <c r="AT697" s="161">
        <f t="shared" si="387"/>
        <v>99.999985402170225</v>
      </c>
      <c r="AU697" s="161">
        <f t="shared" si="387"/>
        <v>100</v>
      </c>
      <c r="AV697" s="162">
        <f t="shared" si="387"/>
        <v>66.145066749296362</v>
      </c>
      <c r="AW697" s="165"/>
      <c r="AX697" s="245"/>
      <c r="AY697" s="246"/>
    </row>
    <row r="698" spans="1:51" ht="12.75" customHeight="1" x14ac:dyDescent="0.25">
      <c r="A698" s="171">
        <v>1621</v>
      </c>
      <c r="B698" s="241">
        <v>690</v>
      </c>
      <c r="C698" s="242" t="s">
        <v>1840</v>
      </c>
      <c r="D698" s="156">
        <f t="shared" si="394"/>
        <v>1725.3000000000002</v>
      </c>
      <c r="E698" s="161">
        <v>1499.4</v>
      </c>
      <c r="F698" s="161">
        <v>0</v>
      </c>
      <c r="G698" s="161">
        <v>0</v>
      </c>
      <c r="H698" s="161">
        <v>0</v>
      </c>
      <c r="I698" s="161">
        <v>0</v>
      </c>
      <c r="J698" s="161">
        <v>0</v>
      </c>
      <c r="K698" s="161">
        <v>225.9</v>
      </c>
      <c r="L698" s="243">
        <v>0</v>
      </c>
      <c r="M698" s="172">
        <f t="shared" si="395"/>
        <v>1725.3000000000002</v>
      </c>
      <c r="N698" s="161">
        <v>1499.4</v>
      </c>
      <c r="O698" s="161">
        <v>0</v>
      </c>
      <c r="P698" s="161">
        <v>0</v>
      </c>
      <c r="Q698" s="161">
        <v>0</v>
      </c>
      <c r="R698" s="161">
        <v>0</v>
      </c>
      <c r="S698" s="161">
        <v>0</v>
      </c>
      <c r="T698" s="161">
        <v>225.9</v>
      </c>
      <c r="U698" s="243">
        <v>0</v>
      </c>
      <c r="V698" s="172">
        <f t="shared" si="396"/>
        <v>1719.4291000000001</v>
      </c>
      <c r="W698" s="161">
        <v>1493.5291</v>
      </c>
      <c r="X698" s="161">
        <v>0</v>
      </c>
      <c r="Y698" s="161">
        <v>0</v>
      </c>
      <c r="Z698" s="161">
        <v>0</v>
      </c>
      <c r="AA698" s="161">
        <v>0</v>
      </c>
      <c r="AB698" s="161">
        <v>0</v>
      </c>
      <c r="AC698" s="161">
        <v>225.9</v>
      </c>
      <c r="AD698" s="243">
        <v>0</v>
      </c>
      <c r="AE698" s="156">
        <f t="shared" si="386"/>
        <v>-5.8709000000001197</v>
      </c>
      <c r="AF698" s="161">
        <f t="shared" si="386"/>
        <v>-5.8709000000001197</v>
      </c>
      <c r="AG698" s="161">
        <f t="shared" si="386"/>
        <v>0</v>
      </c>
      <c r="AH698" s="161">
        <f t="shared" si="386"/>
        <v>0</v>
      </c>
      <c r="AI698" s="161">
        <f t="shared" si="386"/>
        <v>0</v>
      </c>
      <c r="AJ698" s="161">
        <f t="shared" si="386"/>
        <v>0</v>
      </c>
      <c r="AK698" s="161">
        <f t="shared" si="386"/>
        <v>0</v>
      </c>
      <c r="AL698" s="161">
        <f t="shared" si="386"/>
        <v>0</v>
      </c>
      <c r="AM698" s="162">
        <f t="shared" si="386"/>
        <v>0</v>
      </c>
      <c r="AN698" s="156">
        <f t="shared" si="387"/>
        <v>99.659717150640461</v>
      </c>
      <c r="AO698" s="161">
        <f t="shared" si="387"/>
        <v>99.608450046685334</v>
      </c>
      <c r="AP698" s="161">
        <f t="shared" si="387"/>
        <v>0</v>
      </c>
      <c r="AQ698" s="161">
        <f t="shared" si="387"/>
        <v>0</v>
      </c>
      <c r="AR698" s="161">
        <f t="shared" si="387"/>
        <v>0</v>
      </c>
      <c r="AS698" s="161">
        <f t="shared" si="387"/>
        <v>0</v>
      </c>
      <c r="AT698" s="161">
        <f t="shared" si="387"/>
        <v>0</v>
      </c>
      <c r="AU698" s="161">
        <f t="shared" si="387"/>
        <v>100</v>
      </c>
      <c r="AV698" s="162">
        <f t="shared" si="387"/>
        <v>0</v>
      </c>
      <c r="AW698" s="165"/>
      <c r="AX698" s="245"/>
      <c r="AY698" s="246"/>
    </row>
    <row r="699" spans="1:51" ht="12.75" customHeight="1" x14ac:dyDescent="0.25">
      <c r="A699" s="171">
        <v>1622</v>
      </c>
      <c r="B699" s="241">
        <v>691</v>
      </c>
      <c r="C699" s="242" t="s">
        <v>1841</v>
      </c>
      <c r="D699" s="156">
        <f t="shared" si="394"/>
        <v>2431.2000000000003</v>
      </c>
      <c r="E699" s="161">
        <v>2123.8000000000002</v>
      </c>
      <c r="F699" s="161">
        <v>0</v>
      </c>
      <c r="G699" s="161">
        <v>0</v>
      </c>
      <c r="H699" s="161">
        <v>0</v>
      </c>
      <c r="I699" s="161">
        <v>0</v>
      </c>
      <c r="J699" s="161">
        <v>0</v>
      </c>
      <c r="K699" s="161">
        <v>307.39999999999998</v>
      </c>
      <c r="L699" s="243">
        <v>0</v>
      </c>
      <c r="M699" s="172">
        <f t="shared" si="395"/>
        <v>2431.2000000000003</v>
      </c>
      <c r="N699" s="161">
        <v>2123.8000000000002</v>
      </c>
      <c r="O699" s="161">
        <v>0</v>
      </c>
      <c r="P699" s="161">
        <v>0</v>
      </c>
      <c r="Q699" s="161">
        <v>0</v>
      </c>
      <c r="R699" s="161">
        <v>0</v>
      </c>
      <c r="S699" s="161">
        <v>0</v>
      </c>
      <c r="T699" s="161">
        <v>307.39999999999998</v>
      </c>
      <c r="U699" s="243">
        <v>0</v>
      </c>
      <c r="V699" s="172">
        <f t="shared" si="396"/>
        <v>2430.9666000000002</v>
      </c>
      <c r="W699" s="161">
        <v>2123.8000000000002</v>
      </c>
      <c r="X699" s="161">
        <v>0</v>
      </c>
      <c r="Y699" s="161">
        <v>0</v>
      </c>
      <c r="Z699" s="161">
        <v>0</v>
      </c>
      <c r="AA699" s="161">
        <v>0</v>
      </c>
      <c r="AB699" s="161">
        <v>0</v>
      </c>
      <c r="AC699" s="161">
        <v>307.16660000000002</v>
      </c>
      <c r="AD699" s="243">
        <v>0</v>
      </c>
      <c r="AE699" s="156">
        <f t="shared" si="386"/>
        <v>-0.23340000000007421</v>
      </c>
      <c r="AF699" s="161">
        <f t="shared" si="386"/>
        <v>0</v>
      </c>
      <c r="AG699" s="161">
        <f t="shared" si="386"/>
        <v>0</v>
      </c>
      <c r="AH699" s="161">
        <f t="shared" si="386"/>
        <v>0</v>
      </c>
      <c r="AI699" s="161">
        <f t="shared" si="386"/>
        <v>0</v>
      </c>
      <c r="AJ699" s="161">
        <f t="shared" si="386"/>
        <v>0</v>
      </c>
      <c r="AK699" s="161">
        <f t="shared" si="386"/>
        <v>0</v>
      </c>
      <c r="AL699" s="161">
        <f t="shared" si="386"/>
        <v>-0.23339999999996053</v>
      </c>
      <c r="AM699" s="162">
        <f t="shared" si="386"/>
        <v>0</v>
      </c>
      <c r="AN699" s="156">
        <f t="shared" si="387"/>
        <v>99.990399802566628</v>
      </c>
      <c r="AO699" s="161">
        <f t="shared" si="387"/>
        <v>100</v>
      </c>
      <c r="AP699" s="161">
        <f t="shared" si="387"/>
        <v>0</v>
      </c>
      <c r="AQ699" s="161">
        <f t="shared" si="387"/>
        <v>0</v>
      </c>
      <c r="AR699" s="161">
        <f t="shared" si="387"/>
        <v>0</v>
      </c>
      <c r="AS699" s="161">
        <f t="shared" si="387"/>
        <v>0</v>
      </c>
      <c r="AT699" s="161">
        <f t="shared" si="387"/>
        <v>0</v>
      </c>
      <c r="AU699" s="161">
        <f t="shared" si="387"/>
        <v>99.924072869225782</v>
      </c>
      <c r="AV699" s="162">
        <f t="shared" si="387"/>
        <v>0</v>
      </c>
      <c r="AW699" s="165"/>
      <c r="AX699" s="245"/>
      <c r="AY699" s="246"/>
    </row>
    <row r="700" spans="1:51" ht="12.75" customHeight="1" x14ac:dyDescent="0.25">
      <c r="A700" s="171">
        <v>1623</v>
      </c>
      <c r="B700" s="241">
        <v>692</v>
      </c>
      <c r="C700" s="242" t="s">
        <v>1842</v>
      </c>
      <c r="D700" s="156">
        <f t="shared" si="394"/>
        <v>1452.1000000000001</v>
      </c>
      <c r="E700" s="161">
        <v>1281.2</v>
      </c>
      <c r="F700" s="161">
        <v>0</v>
      </c>
      <c r="G700" s="161">
        <v>0</v>
      </c>
      <c r="H700" s="161">
        <v>0</v>
      </c>
      <c r="I700" s="161">
        <v>0</v>
      </c>
      <c r="J700" s="161">
        <v>0</v>
      </c>
      <c r="K700" s="161">
        <v>170.9</v>
      </c>
      <c r="L700" s="243">
        <v>0</v>
      </c>
      <c r="M700" s="172">
        <f t="shared" si="395"/>
        <v>1468</v>
      </c>
      <c r="N700" s="161">
        <v>1297.0999999999999</v>
      </c>
      <c r="O700" s="161">
        <v>0</v>
      </c>
      <c r="P700" s="161">
        <v>0</v>
      </c>
      <c r="Q700" s="161">
        <v>0</v>
      </c>
      <c r="R700" s="161">
        <v>0</v>
      </c>
      <c r="S700" s="161">
        <v>0</v>
      </c>
      <c r="T700" s="161">
        <v>170.9</v>
      </c>
      <c r="U700" s="243">
        <v>0</v>
      </c>
      <c r="V700" s="172">
        <f t="shared" si="396"/>
        <v>1441.1873000000001</v>
      </c>
      <c r="W700" s="161">
        <v>1270.2873</v>
      </c>
      <c r="X700" s="161">
        <v>0</v>
      </c>
      <c r="Y700" s="161">
        <v>0</v>
      </c>
      <c r="Z700" s="161">
        <v>0</v>
      </c>
      <c r="AA700" s="161">
        <v>0</v>
      </c>
      <c r="AB700" s="161">
        <v>0</v>
      </c>
      <c r="AC700" s="161">
        <v>170.9</v>
      </c>
      <c r="AD700" s="243">
        <v>0</v>
      </c>
      <c r="AE700" s="156">
        <f t="shared" si="386"/>
        <v>-26.81269999999995</v>
      </c>
      <c r="AF700" s="161">
        <f t="shared" si="386"/>
        <v>-26.81269999999995</v>
      </c>
      <c r="AG700" s="161">
        <f t="shared" si="386"/>
        <v>0</v>
      </c>
      <c r="AH700" s="161">
        <f t="shared" si="386"/>
        <v>0</v>
      </c>
      <c r="AI700" s="161">
        <f t="shared" si="386"/>
        <v>0</v>
      </c>
      <c r="AJ700" s="161">
        <f t="shared" si="386"/>
        <v>0</v>
      </c>
      <c r="AK700" s="161">
        <f t="shared" si="386"/>
        <v>0</v>
      </c>
      <c r="AL700" s="161">
        <f t="shared" si="386"/>
        <v>0</v>
      </c>
      <c r="AM700" s="162">
        <f t="shared" si="386"/>
        <v>0</v>
      </c>
      <c r="AN700" s="156">
        <f t="shared" si="387"/>
        <v>98.17352179836513</v>
      </c>
      <c r="AO700" s="161">
        <f t="shared" si="387"/>
        <v>97.932873332819369</v>
      </c>
      <c r="AP700" s="161">
        <f t="shared" si="387"/>
        <v>0</v>
      </c>
      <c r="AQ700" s="161">
        <f t="shared" si="387"/>
        <v>0</v>
      </c>
      <c r="AR700" s="161">
        <f t="shared" si="387"/>
        <v>0</v>
      </c>
      <c r="AS700" s="161">
        <f t="shared" si="387"/>
        <v>0</v>
      </c>
      <c r="AT700" s="161">
        <f t="shared" si="387"/>
        <v>0</v>
      </c>
      <c r="AU700" s="161">
        <f t="shared" si="387"/>
        <v>100</v>
      </c>
      <c r="AV700" s="162">
        <f t="shared" si="387"/>
        <v>0</v>
      </c>
      <c r="AW700" s="165"/>
      <c r="AX700" s="245"/>
      <c r="AY700" s="246"/>
    </row>
    <row r="701" spans="1:51" ht="12.75" customHeight="1" x14ac:dyDescent="0.25">
      <c r="A701" s="171">
        <v>1624</v>
      </c>
      <c r="B701" s="241">
        <v>693</v>
      </c>
      <c r="C701" s="242" t="s">
        <v>1843</v>
      </c>
      <c r="D701" s="156">
        <f t="shared" si="394"/>
        <v>2088.9</v>
      </c>
      <c r="E701" s="161">
        <v>1600.3</v>
      </c>
      <c r="F701" s="161">
        <v>0</v>
      </c>
      <c r="G701" s="161">
        <v>0</v>
      </c>
      <c r="H701" s="161">
        <v>0</v>
      </c>
      <c r="I701" s="161">
        <v>0</v>
      </c>
      <c r="J701" s="161">
        <v>262</v>
      </c>
      <c r="K701" s="161">
        <v>226.6</v>
      </c>
      <c r="L701" s="243">
        <v>0</v>
      </c>
      <c r="M701" s="172">
        <f t="shared" si="395"/>
        <v>2088.9</v>
      </c>
      <c r="N701" s="161">
        <v>1600.3</v>
      </c>
      <c r="O701" s="161">
        <v>0</v>
      </c>
      <c r="P701" s="161">
        <v>0</v>
      </c>
      <c r="Q701" s="161">
        <v>0</v>
      </c>
      <c r="R701" s="161">
        <v>0</v>
      </c>
      <c r="S701" s="161">
        <v>262</v>
      </c>
      <c r="T701" s="161">
        <v>226.6</v>
      </c>
      <c r="U701" s="243">
        <v>0</v>
      </c>
      <c r="V701" s="172">
        <f t="shared" si="396"/>
        <v>2088.8865000000001</v>
      </c>
      <c r="W701" s="161">
        <v>1600.3</v>
      </c>
      <c r="X701" s="161">
        <v>0</v>
      </c>
      <c r="Y701" s="161">
        <v>0</v>
      </c>
      <c r="Z701" s="161">
        <v>0</v>
      </c>
      <c r="AA701" s="161">
        <v>0</v>
      </c>
      <c r="AB701" s="161">
        <v>261.98649999999998</v>
      </c>
      <c r="AC701" s="161">
        <v>226.6</v>
      </c>
      <c r="AD701" s="243">
        <v>0</v>
      </c>
      <c r="AE701" s="156">
        <f t="shared" si="386"/>
        <v>-1.3500000000021828E-2</v>
      </c>
      <c r="AF701" s="161">
        <f t="shared" si="386"/>
        <v>0</v>
      </c>
      <c r="AG701" s="161">
        <f t="shared" si="386"/>
        <v>0</v>
      </c>
      <c r="AH701" s="161">
        <f t="shared" si="386"/>
        <v>0</v>
      </c>
      <c r="AI701" s="161">
        <f t="shared" si="386"/>
        <v>0</v>
      </c>
      <c r="AJ701" s="161">
        <f t="shared" si="386"/>
        <v>0</v>
      </c>
      <c r="AK701" s="161">
        <f t="shared" si="386"/>
        <v>-1.3500000000021828E-2</v>
      </c>
      <c r="AL701" s="161">
        <f t="shared" si="386"/>
        <v>0</v>
      </c>
      <c r="AM701" s="162">
        <f t="shared" si="386"/>
        <v>0</v>
      </c>
      <c r="AN701" s="156">
        <f t="shared" si="387"/>
        <v>99.999353726841875</v>
      </c>
      <c r="AO701" s="161">
        <f t="shared" si="387"/>
        <v>100</v>
      </c>
      <c r="AP701" s="161">
        <f t="shared" si="387"/>
        <v>0</v>
      </c>
      <c r="AQ701" s="161">
        <f t="shared" si="387"/>
        <v>0</v>
      </c>
      <c r="AR701" s="161">
        <f t="shared" si="387"/>
        <v>0</v>
      </c>
      <c r="AS701" s="161">
        <f t="shared" si="387"/>
        <v>0</v>
      </c>
      <c r="AT701" s="161">
        <f t="shared" si="387"/>
        <v>99.994847328244262</v>
      </c>
      <c r="AU701" s="161">
        <f t="shared" si="387"/>
        <v>100</v>
      </c>
      <c r="AV701" s="162">
        <f t="shared" si="387"/>
        <v>0</v>
      </c>
      <c r="AW701" s="165"/>
      <c r="AX701" s="245"/>
      <c r="AY701" s="246"/>
    </row>
    <row r="702" spans="1:51" ht="12.75" customHeight="1" x14ac:dyDescent="0.25">
      <c r="A702" s="171">
        <v>1625</v>
      </c>
      <c r="B702" s="241">
        <v>694</v>
      </c>
      <c r="C702" s="242" t="s">
        <v>1844</v>
      </c>
      <c r="D702" s="156">
        <f t="shared" si="394"/>
        <v>1109.5</v>
      </c>
      <c r="E702" s="161">
        <v>945.5</v>
      </c>
      <c r="F702" s="161">
        <v>0</v>
      </c>
      <c r="G702" s="161">
        <v>0</v>
      </c>
      <c r="H702" s="161">
        <v>0</v>
      </c>
      <c r="I702" s="161">
        <v>0</v>
      </c>
      <c r="J702" s="161">
        <v>0</v>
      </c>
      <c r="K702" s="161">
        <v>164</v>
      </c>
      <c r="L702" s="243">
        <v>0</v>
      </c>
      <c r="M702" s="172">
        <f t="shared" si="395"/>
        <v>1123.3</v>
      </c>
      <c r="N702" s="161">
        <v>959.3</v>
      </c>
      <c r="O702" s="161">
        <v>0</v>
      </c>
      <c r="P702" s="161">
        <v>0</v>
      </c>
      <c r="Q702" s="161">
        <v>0</v>
      </c>
      <c r="R702" s="161">
        <v>0</v>
      </c>
      <c r="S702" s="161">
        <v>0</v>
      </c>
      <c r="T702" s="161">
        <v>164</v>
      </c>
      <c r="U702" s="243">
        <v>0</v>
      </c>
      <c r="V702" s="172">
        <f t="shared" si="396"/>
        <v>1123.1136999999999</v>
      </c>
      <c r="W702" s="161">
        <v>959.15589999999997</v>
      </c>
      <c r="X702" s="161">
        <v>0</v>
      </c>
      <c r="Y702" s="161">
        <v>0</v>
      </c>
      <c r="Z702" s="161">
        <v>0</v>
      </c>
      <c r="AA702" s="161">
        <v>0</v>
      </c>
      <c r="AB702" s="161">
        <v>0</v>
      </c>
      <c r="AC702" s="161">
        <v>163.95779999999999</v>
      </c>
      <c r="AD702" s="243">
        <v>0</v>
      </c>
      <c r="AE702" s="156">
        <f t="shared" si="386"/>
        <v>-0.18630000000007385</v>
      </c>
      <c r="AF702" s="161">
        <f t="shared" si="386"/>
        <v>-0.14409999999998035</v>
      </c>
      <c r="AG702" s="161">
        <f t="shared" si="386"/>
        <v>0</v>
      </c>
      <c r="AH702" s="161">
        <f t="shared" si="386"/>
        <v>0</v>
      </c>
      <c r="AI702" s="161">
        <f t="shared" si="386"/>
        <v>0</v>
      </c>
      <c r="AJ702" s="161">
        <f t="shared" si="386"/>
        <v>0</v>
      </c>
      <c r="AK702" s="161">
        <f t="shared" si="386"/>
        <v>0</v>
      </c>
      <c r="AL702" s="161">
        <f t="shared" si="386"/>
        <v>-4.2200000000008231E-2</v>
      </c>
      <c r="AM702" s="162">
        <f t="shared" si="386"/>
        <v>0</v>
      </c>
      <c r="AN702" s="156">
        <f t="shared" si="387"/>
        <v>99.983414938128718</v>
      </c>
      <c r="AO702" s="161">
        <f t="shared" si="387"/>
        <v>99.984978630251234</v>
      </c>
      <c r="AP702" s="161">
        <f t="shared" si="387"/>
        <v>0</v>
      </c>
      <c r="AQ702" s="161">
        <f t="shared" si="387"/>
        <v>0</v>
      </c>
      <c r="AR702" s="161">
        <f t="shared" si="387"/>
        <v>0</v>
      </c>
      <c r="AS702" s="161">
        <f t="shared" si="387"/>
        <v>0</v>
      </c>
      <c r="AT702" s="161">
        <f t="shared" si="387"/>
        <v>0</v>
      </c>
      <c r="AU702" s="161">
        <f t="shared" si="387"/>
        <v>99.974268292682922</v>
      </c>
      <c r="AV702" s="162">
        <f t="shared" si="387"/>
        <v>0</v>
      </c>
      <c r="AW702" s="165"/>
      <c r="AX702" s="245"/>
      <c r="AY702" s="246"/>
    </row>
    <row r="703" spans="1:51" ht="12.75" customHeight="1" x14ac:dyDescent="0.25">
      <c r="A703" s="171">
        <v>1626</v>
      </c>
      <c r="B703" s="241">
        <v>695</v>
      </c>
      <c r="C703" s="242" t="s">
        <v>1845</v>
      </c>
      <c r="D703" s="156">
        <f t="shared" si="394"/>
        <v>2821.4</v>
      </c>
      <c r="E703" s="161">
        <v>2442.3000000000002</v>
      </c>
      <c r="F703" s="161">
        <v>0</v>
      </c>
      <c r="G703" s="161">
        <v>0</v>
      </c>
      <c r="H703" s="161">
        <v>0</v>
      </c>
      <c r="I703" s="161">
        <v>0</v>
      </c>
      <c r="J703" s="161">
        <v>0</v>
      </c>
      <c r="K703" s="161">
        <v>379.1</v>
      </c>
      <c r="L703" s="243">
        <v>0</v>
      </c>
      <c r="M703" s="172">
        <f t="shared" si="395"/>
        <v>2860.2</v>
      </c>
      <c r="N703" s="161">
        <v>2481.1</v>
      </c>
      <c r="O703" s="161">
        <v>0</v>
      </c>
      <c r="P703" s="161">
        <v>0</v>
      </c>
      <c r="Q703" s="161">
        <v>0</v>
      </c>
      <c r="R703" s="161">
        <v>0</v>
      </c>
      <c r="S703" s="161">
        <v>0</v>
      </c>
      <c r="T703" s="161">
        <v>379.1</v>
      </c>
      <c r="U703" s="243">
        <v>0</v>
      </c>
      <c r="V703" s="172">
        <f t="shared" si="396"/>
        <v>2860.2</v>
      </c>
      <c r="W703" s="161">
        <v>2481.1</v>
      </c>
      <c r="X703" s="161">
        <v>0</v>
      </c>
      <c r="Y703" s="161">
        <v>0</v>
      </c>
      <c r="Z703" s="161">
        <v>0</v>
      </c>
      <c r="AA703" s="161">
        <v>0</v>
      </c>
      <c r="AB703" s="161">
        <v>0</v>
      </c>
      <c r="AC703" s="161">
        <v>379.1</v>
      </c>
      <c r="AD703" s="243">
        <v>0</v>
      </c>
      <c r="AE703" s="156">
        <f t="shared" si="386"/>
        <v>0</v>
      </c>
      <c r="AF703" s="161">
        <f t="shared" si="386"/>
        <v>0</v>
      </c>
      <c r="AG703" s="161">
        <f t="shared" si="386"/>
        <v>0</v>
      </c>
      <c r="AH703" s="161">
        <f t="shared" si="386"/>
        <v>0</v>
      </c>
      <c r="AI703" s="161">
        <f t="shared" si="386"/>
        <v>0</v>
      </c>
      <c r="AJ703" s="161">
        <f t="shared" si="386"/>
        <v>0</v>
      </c>
      <c r="AK703" s="161">
        <f t="shared" si="386"/>
        <v>0</v>
      </c>
      <c r="AL703" s="161">
        <f t="shared" si="386"/>
        <v>0</v>
      </c>
      <c r="AM703" s="162">
        <f t="shared" si="386"/>
        <v>0</v>
      </c>
      <c r="AN703" s="156">
        <f t="shared" si="387"/>
        <v>100</v>
      </c>
      <c r="AO703" s="161">
        <f t="shared" si="387"/>
        <v>100</v>
      </c>
      <c r="AP703" s="161">
        <f t="shared" si="387"/>
        <v>0</v>
      </c>
      <c r="AQ703" s="161">
        <f t="shared" si="387"/>
        <v>0</v>
      </c>
      <c r="AR703" s="161">
        <f t="shared" si="387"/>
        <v>0</v>
      </c>
      <c r="AS703" s="161">
        <f t="shared" si="387"/>
        <v>0</v>
      </c>
      <c r="AT703" s="161">
        <f t="shared" si="387"/>
        <v>0</v>
      </c>
      <c r="AU703" s="161">
        <f t="shared" si="387"/>
        <v>100</v>
      </c>
      <c r="AV703" s="162">
        <f t="shared" si="387"/>
        <v>0</v>
      </c>
      <c r="AW703" s="165"/>
      <c r="AX703" s="245"/>
      <c r="AY703" s="246"/>
    </row>
    <row r="704" spans="1:51" ht="12.75" customHeight="1" x14ac:dyDescent="0.25">
      <c r="A704" s="171">
        <v>1627</v>
      </c>
      <c r="B704" s="241">
        <v>696</v>
      </c>
      <c r="C704" s="242" t="s">
        <v>1846</v>
      </c>
      <c r="D704" s="156">
        <f t="shared" si="394"/>
        <v>2789</v>
      </c>
      <c r="E704" s="161">
        <v>2372.5</v>
      </c>
      <c r="F704" s="161">
        <v>0</v>
      </c>
      <c r="G704" s="161">
        <v>0</v>
      </c>
      <c r="H704" s="161">
        <v>66.5</v>
      </c>
      <c r="I704" s="161">
        <v>0</v>
      </c>
      <c r="J704" s="161">
        <v>0</v>
      </c>
      <c r="K704" s="161">
        <v>350</v>
      </c>
      <c r="L704" s="243">
        <v>0</v>
      </c>
      <c r="M704" s="172">
        <f t="shared" si="395"/>
        <v>2789</v>
      </c>
      <c r="N704" s="161">
        <v>2372.5</v>
      </c>
      <c r="O704" s="161">
        <v>0</v>
      </c>
      <c r="P704" s="161">
        <v>0</v>
      </c>
      <c r="Q704" s="161">
        <v>66.5</v>
      </c>
      <c r="R704" s="161">
        <v>0</v>
      </c>
      <c r="S704" s="161">
        <v>0</v>
      </c>
      <c r="T704" s="161">
        <v>350</v>
      </c>
      <c r="U704" s="243">
        <v>0</v>
      </c>
      <c r="V704" s="172">
        <f t="shared" si="396"/>
        <v>2770.0672</v>
      </c>
      <c r="W704" s="161">
        <v>2372.4625000000001</v>
      </c>
      <c r="X704" s="161">
        <v>0</v>
      </c>
      <c r="Y704" s="161">
        <v>0</v>
      </c>
      <c r="Z704" s="161">
        <v>47.604700000000001</v>
      </c>
      <c r="AA704" s="161">
        <v>0</v>
      </c>
      <c r="AB704" s="161">
        <v>0</v>
      </c>
      <c r="AC704" s="161">
        <v>350</v>
      </c>
      <c r="AD704" s="243">
        <v>0</v>
      </c>
      <c r="AE704" s="156">
        <f t="shared" si="386"/>
        <v>-18.932800000000043</v>
      </c>
      <c r="AF704" s="161">
        <f t="shared" si="386"/>
        <v>-3.7499999999909051E-2</v>
      </c>
      <c r="AG704" s="161">
        <f t="shared" si="386"/>
        <v>0</v>
      </c>
      <c r="AH704" s="161">
        <f t="shared" si="386"/>
        <v>0</v>
      </c>
      <c r="AI704" s="161">
        <f t="shared" si="386"/>
        <v>-18.895299999999999</v>
      </c>
      <c r="AJ704" s="161">
        <f t="shared" si="386"/>
        <v>0</v>
      </c>
      <c r="AK704" s="161">
        <f t="shared" si="386"/>
        <v>0</v>
      </c>
      <c r="AL704" s="161">
        <f t="shared" si="386"/>
        <v>0</v>
      </c>
      <c r="AM704" s="162">
        <f t="shared" si="386"/>
        <v>0</v>
      </c>
      <c r="AN704" s="156">
        <f t="shared" si="387"/>
        <v>99.321161706704913</v>
      </c>
      <c r="AO704" s="161">
        <f t="shared" si="387"/>
        <v>99.998419388830357</v>
      </c>
      <c r="AP704" s="161">
        <f t="shared" si="387"/>
        <v>0</v>
      </c>
      <c r="AQ704" s="161">
        <f t="shared" si="387"/>
        <v>0</v>
      </c>
      <c r="AR704" s="161">
        <f t="shared" si="387"/>
        <v>71.586015037593981</v>
      </c>
      <c r="AS704" s="161">
        <f t="shared" si="387"/>
        <v>0</v>
      </c>
      <c r="AT704" s="161">
        <f t="shared" si="387"/>
        <v>0</v>
      </c>
      <c r="AU704" s="161">
        <f t="shared" si="387"/>
        <v>100</v>
      </c>
      <c r="AV704" s="162">
        <f t="shared" si="387"/>
        <v>0</v>
      </c>
      <c r="AW704" s="165"/>
      <c r="AX704" s="245"/>
      <c r="AY704" s="246"/>
    </row>
    <row r="705" spans="1:51" ht="12.75" customHeight="1" x14ac:dyDescent="0.25">
      <c r="A705" s="171">
        <v>1628</v>
      </c>
      <c r="B705" s="241">
        <v>697</v>
      </c>
      <c r="C705" s="242" t="s">
        <v>1847</v>
      </c>
      <c r="D705" s="156">
        <f t="shared" si="394"/>
        <v>988.6</v>
      </c>
      <c r="E705" s="161">
        <v>862.1</v>
      </c>
      <c r="F705" s="161">
        <v>0</v>
      </c>
      <c r="G705" s="161">
        <v>0</v>
      </c>
      <c r="H705" s="161">
        <v>0</v>
      </c>
      <c r="I705" s="161">
        <v>0</v>
      </c>
      <c r="J705" s="161">
        <v>0</v>
      </c>
      <c r="K705" s="161">
        <v>126.5</v>
      </c>
      <c r="L705" s="243">
        <v>0</v>
      </c>
      <c r="M705" s="172">
        <f t="shared" si="395"/>
        <v>988.6</v>
      </c>
      <c r="N705" s="161">
        <v>862.1</v>
      </c>
      <c r="O705" s="161">
        <v>0</v>
      </c>
      <c r="P705" s="161">
        <v>0</v>
      </c>
      <c r="Q705" s="161">
        <v>0</v>
      </c>
      <c r="R705" s="161">
        <v>0</v>
      </c>
      <c r="S705" s="161">
        <v>0</v>
      </c>
      <c r="T705" s="161">
        <v>126.5</v>
      </c>
      <c r="U705" s="243">
        <v>0</v>
      </c>
      <c r="V705" s="172">
        <f t="shared" si="396"/>
        <v>988.6</v>
      </c>
      <c r="W705" s="161">
        <v>862.1</v>
      </c>
      <c r="X705" s="161">
        <v>0</v>
      </c>
      <c r="Y705" s="161">
        <v>0</v>
      </c>
      <c r="Z705" s="161">
        <v>0</v>
      </c>
      <c r="AA705" s="161">
        <v>0</v>
      </c>
      <c r="AB705" s="161">
        <v>0</v>
      </c>
      <c r="AC705" s="161">
        <v>126.5</v>
      </c>
      <c r="AD705" s="243">
        <v>0</v>
      </c>
      <c r="AE705" s="156">
        <f t="shared" si="386"/>
        <v>0</v>
      </c>
      <c r="AF705" s="161">
        <f t="shared" si="386"/>
        <v>0</v>
      </c>
      <c r="AG705" s="161">
        <f t="shared" si="386"/>
        <v>0</v>
      </c>
      <c r="AH705" s="161">
        <f t="shared" si="386"/>
        <v>0</v>
      </c>
      <c r="AI705" s="161">
        <f t="shared" si="386"/>
        <v>0</v>
      </c>
      <c r="AJ705" s="161">
        <f t="shared" si="386"/>
        <v>0</v>
      </c>
      <c r="AK705" s="161">
        <f t="shared" si="386"/>
        <v>0</v>
      </c>
      <c r="AL705" s="161">
        <f t="shared" si="386"/>
        <v>0</v>
      </c>
      <c r="AM705" s="162">
        <f t="shared" si="386"/>
        <v>0</v>
      </c>
      <c r="AN705" s="156">
        <f t="shared" si="387"/>
        <v>100</v>
      </c>
      <c r="AO705" s="161">
        <f t="shared" si="387"/>
        <v>100</v>
      </c>
      <c r="AP705" s="161">
        <f t="shared" si="387"/>
        <v>0</v>
      </c>
      <c r="AQ705" s="161">
        <f t="shared" si="387"/>
        <v>0</v>
      </c>
      <c r="AR705" s="161">
        <f t="shared" si="387"/>
        <v>0</v>
      </c>
      <c r="AS705" s="161">
        <f t="shared" si="387"/>
        <v>0</v>
      </c>
      <c r="AT705" s="161">
        <f t="shared" si="387"/>
        <v>0</v>
      </c>
      <c r="AU705" s="161">
        <f t="shared" si="387"/>
        <v>100</v>
      </c>
      <c r="AV705" s="162">
        <f t="shared" si="387"/>
        <v>0</v>
      </c>
      <c r="AW705" s="165"/>
      <c r="AX705" s="245"/>
      <c r="AY705" s="246"/>
    </row>
    <row r="706" spans="1:51" ht="12.75" customHeight="1" x14ac:dyDescent="0.25">
      <c r="A706" s="171">
        <v>1629</v>
      </c>
      <c r="B706" s="241">
        <v>698</v>
      </c>
      <c r="C706" s="242" t="s">
        <v>1848</v>
      </c>
      <c r="D706" s="156">
        <f t="shared" si="394"/>
        <v>684.6</v>
      </c>
      <c r="E706" s="161">
        <v>567.5</v>
      </c>
      <c r="F706" s="161">
        <v>0</v>
      </c>
      <c r="G706" s="161">
        <v>0</v>
      </c>
      <c r="H706" s="161">
        <v>0</v>
      </c>
      <c r="I706" s="161">
        <v>0</v>
      </c>
      <c r="J706" s="161">
        <v>0</v>
      </c>
      <c r="K706" s="161">
        <v>117.1</v>
      </c>
      <c r="L706" s="243">
        <v>0</v>
      </c>
      <c r="M706" s="172">
        <f t="shared" si="395"/>
        <v>684.6</v>
      </c>
      <c r="N706" s="161">
        <v>567.5</v>
      </c>
      <c r="O706" s="161">
        <v>0</v>
      </c>
      <c r="P706" s="161">
        <v>0</v>
      </c>
      <c r="Q706" s="161">
        <v>0</v>
      </c>
      <c r="R706" s="161">
        <v>0</v>
      </c>
      <c r="S706" s="161">
        <v>0</v>
      </c>
      <c r="T706" s="161">
        <v>117.1</v>
      </c>
      <c r="U706" s="243">
        <v>0</v>
      </c>
      <c r="V706" s="172">
        <f t="shared" si="396"/>
        <v>676.98509999999999</v>
      </c>
      <c r="W706" s="161">
        <v>559.98509999999999</v>
      </c>
      <c r="X706" s="161">
        <v>0</v>
      </c>
      <c r="Y706" s="161">
        <v>0</v>
      </c>
      <c r="Z706" s="161">
        <v>0</v>
      </c>
      <c r="AA706" s="161">
        <v>0</v>
      </c>
      <c r="AB706" s="161">
        <v>0</v>
      </c>
      <c r="AC706" s="161">
        <v>117</v>
      </c>
      <c r="AD706" s="243">
        <v>0</v>
      </c>
      <c r="AE706" s="156">
        <f t="shared" si="386"/>
        <v>-7.6149000000000342</v>
      </c>
      <c r="AF706" s="161">
        <f t="shared" si="386"/>
        <v>-7.5149000000000115</v>
      </c>
      <c r="AG706" s="161">
        <f t="shared" si="386"/>
        <v>0</v>
      </c>
      <c r="AH706" s="161">
        <f t="shared" si="386"/>
        <v>0</v>
      </c>
      <c r="AI706" s="161">
        <f t="shared" si="386"/>
        <v>0</v>
      </c>
      <c r="AJ706" s="161">
        <f t="shared" si="386"/>
        <v>0</v>
      </c>
      <c r="AK706" s="161">
        <f t="shared" si="386"/>
        <v>0</v>
      </c>
      <c r="AL706" s="161">
        <f t="shared" si="386"/>
        <v>-9.9999999999994316E-2</v>
      </c>
      <c r="AM706" s="162">
        <f t="shared" si="386"/>
        <v>0</v>
      </c>
      <c r="AN706" s="156">
        <f t="shared" si="387"/>
        <v>98.887686240140226</v>
      </c>
      <c r="AO706" s="161">
        <f t="shared" si="387"/>
        <v>98.675788546255504</v>
      </c>
      <c r="AP706" s="161">
        <f t="shared" si="387"/>
        <v>0</v>
      </c>
      <c r="AQ706" s="161">
        <f t="shared" si="387"/>
        <v>0</v>
      </c>
      <c r="AR706" s="161">
        <f t="shared" si="387"/>
        <v>0</v>
      </c>
      <c r="AS706" s="161">
        <f t="shared" si="387"/>
        <v>0</v>
      </c>
      <c r="AT706" s="161">
        <f t="shared" si="387"/>
        <v>0</v>
      </c>
      <c r="AU706" s="161">
        <f t="shared" si="387"/>
        <v>99.914602903501276</v>
      </c>
      <c r="AV706" s="162">
        <f t="shared" si="387"/>
        <v>0</v>
      </c>
      <c r="AW706" s="165"/>
      <c r="AX706" s="245"/>
      <c r="AY706" s="246"/>
    </row>
    <row r="707" spans="1:51" ht="12.75" customHeight="1" x14ac:dyDescent="0.25">
      <c r="A707" s="171">
        <v>1630</v>
      </c>
      <c r="B707" s="241">
        <v>699</v>
      </c>
      <c r="C707" s="242" t="s">
        <v>1849</v>
      </c>
      <c r="D707" s="156">
        <f t="shared" si="394"/>
        <v>1734.1</v>
      </c>
      <c r="E707" s="161">
        <v>1519.5</v>
      </c>
      <c r="F707" s="161">
        <v>0</v>
      </c>
      <c r="G707" s="161">
        <v>0</v>
      </c>
      <c r="H707" s="161">
        <v>0</v>
      </c>
      <c r="I707" s="161">
        <v>0</v>
      </c>
      <c r="J707" s="161">
        <v>0</v>
      </c>
      <c r="K707" s="161">
        <v>214.6</v>
      </c>
      <c r="L707" s="243">
        <v>0</v>
      </c>
      <c r="M707" s="172">
        <f t="shared" si="395"/>
        <v>1734.1</v>
      </c>
      <c r="N707" s="161">
        <v>1519.5</v>
      </c>
      <c r="O707" s="161">
        <v>0</v>
      </c>
      <c r="P707" s="161">
        <v>0</v>
      </c>
      <c r="Q707" s="161">
        <v>0</v>
      </c>
      <c r="R707" s="161">
        <v>0</v>
      </c>
      <c r="S707" s="161">
        <v>0</v>
      </c>
      <c r="T707" s="161">
        <v>214.6</v>
      </c>
      <c r="U707" s="243">
        <v>0</v>
      </c>
      <c r="V707" s="172">
        <f t="shared" si="396"/>
        <v>1734.0745999999999</v>
      </c>
      <c r="W707" s="161">
        <v>1519.5</v>
      </c>
      <c r="X707" s="161">
        <v>0</v>
      </c>
      <c r="Y707" s="161">
        <v>0</v>
      </c>
      <c r="Z707" s="161">
        <v>0</v>
      </c>
      <c r="AA707" s="161">
        <v>0</v>
      </c>
      <c r="AB707" s="161">
        <v>0</v>
      </c>
      <c r="AC707" s="161">
        <v>214.5746</v>
      </c>
      <c r="AD707" s="243">
        <v>0</v>
      </c>
      <c r="AE707" s="156">
        <f t="shared" si="386"/>
        <v>-2.5399999999990541E-2</v>
      </c>
      <c r="AF707" s="161">
        <f t="shared" si="386"/>
        <v>0</v>
      </c>
      <c r="AG707" s="161">
        <f t="shared" si="386"/>
        <v>0</v>
      </c>
      <c r="AH707" s="161">
        <f t="shared" si="386"/>
        <v>0</v>
      </c>
      <c r="AI707" s="161">
        <f t="shared" si="386"/>
        <v>0</v>
      </c>
      <c r="AJ707" s="161">
        <f t="shared" si="386"/>
        <v>0</v>
      </c>
      <c r="AK707" s="161">
        <f t="shared" si="386"/>
        <v>0</v>
      </c>
      <c r="AL707" s="161">
        <f t="shared" si="386"/>
        <v>-2.5399999999990541E-2</v>
      </c>
      <c r="AM707" s="162">
        <f t="shared" si="386"/>
        <v>0</v>
      </c>
      <c r="AN707" s="156">
        <f t="shared" si="387"/>
        <v>99.998535263248939</v>
      </c>
      <c r="AO707" s="161">
        <f t="shared" si="387"/>
        <v>100</v>
      </c>
      <c r="AP707" s="161">
        <f t="shared" si="387"/>
        <v>0</v>
      </c>
      <c r="AQ707" s="161">
        <f t="shared" si="387"/>
        <v>0</v>
      </c>
      <c r="AR707" s="161">
        <f t="shared" si="387"/>
        <v>0</v>
      </c>
      <c r="AS707" s="161">
        <f t="shared" si="387"/>
        <v>0</v>
      </c>
      <c r="AT707" s="161">
        <f t="shared" si="387"/>
        <v>0</v>
      </c>
      <c r="AU707" s="161">
        <f t="shared" si="387"/>
        <v>99.988164026095063</v>
      </c>
      <c r="AV707" s="162">
        <f t="shared" si="387"/>
        <v>0</v>
      </c>
      <c r="AW707" s="165"/>
      <c r="AX707" s="245"/>
      <c r="AY707" s="246"/>
    </row>
    <row r="708" spans="1:51" ht="12.75" customHeight="1" x14ac:dyDescent="0.25">
      <c r="A708" s="171">
        <v>1631</v>
      </c>
      <c r="B708" s="241">
        <v>700</v>
      </c>
      <c r="C708" s="242" t="s">
        <v>1850</v>
      </c>
      <c r="D708" s="156">
        <f t="shared" si="394"/>
        <v>1722.2</v>
      </c>
      <c r="E708" s="161">
        <v>1514.4</v>
      </c>
      <c r="F708" s="161">
        <v>0</v>
      </c>
      <c r="G708" s="161">
        <v>0</v>
      </c>
      <c r="H708" s="161">
        <v>0</v>
      </c>
      <c r="I708" s="161">
        <v>0</v>
      </c>
      <c r="J708" s="161">
        <v>0</v>
      </c>
      <c r="K708" s="161">
        <v>207.8</v>
      </c>
      <c r="L708" s="243">
        <v>0</v>
      </c>
      <c r="M708" s="172">
        <f t="shared" si="395"/>
        <v>1722.1999999999998</v>
      </c>
      <c r="N708" s="161">
        <v>1514.3999999999999</v>
      </c>
      <c r="O708" s="161">
        <v>0</v>
      </c>
      <c r="P708" s="161">
        <v>0</v>
      </c>
      <c r="Q708" s="161">
        <v>0</v>
      </c>
      <c r="R708" s="161">
        <v>0</v>
      </c>
      <c r="S708" s="161">
        <v>0</v>
      </c>
      <c r="T708" s="161">
        <v>207.8</v>
      </c>
      <c r="U708" s="243">
        <v>0</v>
      </c>
      <c r="V708" s="172">
        <f t="shared" si="396"/>
        <v>1688.5</v>
      </c>
      <c r="W708" s="161">
        <v>1480.7</v>
      </c>
      <c r="X708" s="161">
        <v>0</v>
      </c>
      <c r="Y708" s="161">
        <v>0</v>
      </c>
      <c r="Z708" s="161">
        <v>0</v>
      </c>
      <c r="AA708" s="161">
        <v>0</v>
      </c>
      <c r="AB708" s="161">
        <v>0</v>
      </c>
      <c r="AC708" s="161">
        <v>207.8</v>
      </c>
      <c r="AD708" s="243">
        <v>0</v>
      </c>
      <c r="AE708" s="156">
        <f t="shared" si="386"/>
        <v>-33.699999999999818</v>
      </c>
      <c r="AF708" s="161">
        <f t="shared" si="386"/>
        <v>-33.699999999999818</v>
      </c>
      <c r="AG708" s="161">
        <f t="shared" si="386"/>
        <v>0</v>
      </c>
      <c r="AH708" s="161">
        <f t="shared" si="386"/>
        <v>0</v>
      </c>
      <c r="AI708" s="161">
        <f t="shared" si="386"/>
        <v>0</v>
      </c>
      <c r="AJ708" s="161">
        <f t="shared" si="386"/>
        <v>0</v>
      </c>
      <c r="AK708" s="161">
        <f t="shared" si="386"/>
        <v>0</v>
      </c>
      <c r="AL708" s="161">
        <f t="shared" si="386"/>
        <v>0</v>
      </c>
      <c r="AM708" s="162">
        <f t="shared" si="386"/>
        <v>0</v>
      </c>
      <c r="AN708" s="156">
        <f t="shared" si="387"/>
        <v>98.043200557426559</v>
      </c>
      <c r="AO708" s="161">
        <f t="shared" si="387"/>
        <v>97.774696249339684</v>
      </c>
      <c r="AP708" s="161">
        <f t="shared" si="387"/>
        <v>0</v>
      </c>
      <c r="AQ708" s="161">
        <f t="shared" si="387"/>
        <v>0</v>
      </c>
      <c r="AR708" s="161">
        <f t="shared" si="387"/>
        <v>0</v>
      </c>
      <c r="AS708" s="161">
        <f t="shared" si="387"/>
        <v>0</v>
      </c>
      <c r="AT708" s="161">
        <f t="shared" si="387"/>
        <v>0</v>
      </c>
      <c r="AU708" s="161">
        <f t="shared" si="387"/>
        <v>100</v>
      </c>
      <c r="AV708" s="162">
        <f t="shared" si="387"/>
        <v>0</v>
      </c>
      <c r="AW708" s="165"/>
      <c r="AX708" s="245"/>
      <c r="AY708" s="246"/>
    </row>
    <row r="709" spans="1:51" ht="12.75" customHeight="1" x14ac:dyDescent="0.25">
      <c r="A709" s="171">
        <v>1632</v>
      </c>
      <c r="B709" s="241">
        <v>701</v>
      </c>
      <c r="C709" s="242" t="s">
        <v>1851</v>
      </c>
      <c r="D709" s="156">
        <f t="shared" si="394"/>
        <v>2730.9</v>
      </c>
      <c r="E709" s="161">
        <v>2432.3000000000002</v>
      </c>
      <c r="F709" s="161">
        <v>0</v>
      </c>
      <c r="G709" s="161">
        <v>0</v>
      </c>
      <c r="H709" s="161">
        <v>0</v>
      </c>
      <c r="I709" s="161">
        <v>0</v>
      </c>
      <c r="J709" s="161">
        <v>0</v>
      </c>
      <c r="K709" s="161">
        <v>298.60000000000002</v>
      </c>
      <c r="L709" s="243">
        <v>0</v>
      </c>
      <c r="M709" s="172">
        <f t="shared" si="395"/>
        <v>2730.9</v>
      </c>
      <c r="N709" s="161">
        <v>2432.3000000000002</v>
      </c>
      <c r="O709" s="161">
        <v>0</v>
      </c>
      <c r="P709" s="161">
        <v>0</v>
      </c>
      <c r="Q709" s="161">
        <v>0</v>
      </c>
      <c r="R709" s="161">
        <v>0</v>
      </c>
      <c r="S709" s="161">
        <v>0</v>
      </c>
      <c r="T709" s="161">
        <v>298.60000000000002</v>
      </c>
      <c r="U709" s="243">
        <v>0</v>
      </c>
      <c r="V709" s="172">
        <f t="shared" si="396"/>
        <v>2493.9566</v>
      </c>
      <c r="W709" s="161">
        <v>2195.3566000000001</v>
      </c>
      <c r="X709" s="161">
        <v>0</v>
      </c>
      <c r="Y709" s="161">
        <v>0</v>
      </c>
      <c r="Z709" s="161">
        <v>0</v>
      </c>
      <c r="AA709" s="161">
        <v>0</v>
      </c>
      <c r="AB709" s="161">
        <v>0</v>
      </c>
      <c r="AC709" s="161">
        <v>298.60000000000002</v>
      </c>
      <c r="AD709" s="243">
        <v>0</v>
      </c>
      <c r="AE709" s="156">
        <f t="shared" si="386"/>
        <v>-236.94340000000011</v>
      </c>
      <c r="AF709" s="161">
        <f t="shared" si="386"/>
        <v>-236.94340000000011</v>
      </c>
      <c r="AG709" s="161">
        <f t="shared" si="386"/>
        <v>0</v>
      </c>
      <c r="AH709" s="161">
        <f t="shared" si="386"/>
        <v>0</v>
      </c>
      <c r="AI709" s="161">
        <f t="shared" si="386"/>
        <v>0</v>
      </c>
      <c r="AJ709" s="161">
        <f t="shared" si="386"/>
        <v>0</v>
      </c>
      <c r="AK709" s="161">
        <f t="shared" si="386"/>
        <v>0</v>
      </c>
      <c r="AL709" s="161">
        <f t="shared" si="386"/>
        <v>0</v>
      </c>
      <c r="AM709" s="162">
        <f t="shared" si="386"/>
        <v>0</v>
      </c>
      <c r="AN709" s="156">
        <f t="shared" si="387"/>
        <v>91.323614925482431</v>
      </c>
      <c r="AO709" s="161">
        <f t="shared" si="387"/>
        <v>90.258463182995513</v>
      </c>
      <c r="AP709" s="161">
        <f t="shared" si="387"/>
        <v>0</v>
      </c>
      <c r="AQ709" s="161">
        <f t="shared" si="387"/>
        <v>0</v>
      </c>
      <c r="AR709" s="161">
        <f t="shared" si="387"/>
        <v>0</v>
      </c>
      <c r="AS709" s="161">
        <f t="shared" si="387"/>
        <v>0</v>
      </c>
      <c r="AT709" s="161">
        <f t="shared" si="387"/>
        <v>0</v>
      </c>
      <c r="AU709" s="161">
        <f t="shared" si="387"/>
        <v>100</v>
      </c>
      <c r="AV709" s="162">
        <f t="shared" si="387"/>
        <v>0</v>
      </c>
      <c r="AW709" s="165"/>
      <c r="AX709" s="245"/>
      <c r="AY709" s="246"/>
    </row>
    <row r="710" spans="1:51" ht="12.75" customHeight="1" x14ac:dyDescent="0.25">
      <c r="A710" s="171">
        <v>1633</v>
      </c>
      <c r="B710" s="241">
        <v>702</v>
      </c>
      <c r="C710" s="242" t="s">
        <v>1852</v>
      </c>
      <c r="D710" s="156">
        <f t="shared" si="394"/>
        <v>1381.1999999999998</v>
      </c>
      <c r="E710" s="161">
        <v>1182.0999999999999</v>
      </c>
      <c r="F710" s="161">
        <v>0</v>
      </c>
      <c r="G710" s="161">
        <v>0</v>
      </c>
      <c r="H710" s="161">
        <v>0</v>
      </c>
      <c r="I710" s="161">
        <v>0</v>
      </c>
      <c r="J710" s="161">
        <v>0</v>
      </c>
      <c r="K710" s="161">
        <v>199.1</v>
      </c>
      <c r="L710" s="243">
        <v>0</v>
      </c>
      <c r="M710" s="172">
        <f t="shared" si="395"/>
        <v>1381.1999999999998</v>
      </c>
      <c r="N710" s="161">
        <v>1182.0999999999999</v>
      </c>
      <c r="O710" s="161">
        <v>0</v>
      </c>
      <c r="P710" s="161">
        <v>0</v>
      </c>
      <c r="Q710" s="161">
        <v>0</v>
      </c>
      <c r="R710" s="161">
        <v>0</v>
      </c>
      <c r="S710" s="161">
        <v>0</v>
      </c>
      <c r="T710" s="161">
        <v>199.1</v>
      </c>
      <c r="U710" s="243">
        <v>0</v>
      </c>
      <c r="V710" s="172">
        <f t="shared" si="396"/>
        <v>1381.1989999999998</v>
      </c>
      <c r="W710" s="161">
        <v>1182.0999999999999</v>
      </c>
      <c r="X710" s="161">
        <v>0</v>
      </c>
      <c r="Y710" s="161">
        <v>0</v>
      </c>
      <c r="Z710" s="161">
        <v>0</v>
      </c>
      <c r="AA710" s="161">
        <v>0</v>
      </c>
      <c r="AB710" s="161">
        <v>0</v>
      </c>
      <c r="AC710" s="161">
        <v>199.09899999999999</v>
      </c>
      <c r="AD710" s="243">
        <v>0</v>
      </c>
      <c r="AE710" s="156">
        <f t="shared" si="386"/>
        <v>-9.9999999997635314E-4</v>
      </c>
      <c r="AF710" s="161">
        <f t="shared" si="386"/>
        <v>0</v>
      </c>
      <c r="AG710" s="161">
        <f t="shared" si="386"/>
        <v>0</v>
      </c>
      <c r="AH710" s="161">
        <f t="shared" si="386"/>
        <v>0</v>
      </c>
      <c r="AI710" s="161">
        <f t="shared" si="386"/>
        <v>0</v>
      </c>
      <c r="AJ710" s="161">
        <f t="shared" si="386"/>
        <v>0</v>
      </c>
      <c r="AK710" s="161">
        <f t="shared" si="386"/>
        <v>0</v>
      </c>
      <c r="AL710" s="161">
        <f t="shared" si="386"/>
        <v>-1.0000000000047748E-3</v>
      </c>
      <c r="AM710" s="162">
        <f t="shared" si="386"/>
        <v>0</v>
      </c>
      <c r="AN710" s="156">
        <f t="shared" si="387"/>
        <v>99.999927599189107</v>
      </c>
      <c r="AO710" s="161">
        <f t="shared" si="387"/>
        <v>100</v>
      </c>
      <c r="AP710" s="161">
        <f t="shared" si="387"/>
        <v>0</v>
      </c>
      <c r="AQ710" s="161">
        <f t="shared" si="387"/>
        <v>0</v>
      </c>
      <c r="AR710" s="161">
        <f t="shared" si="387"/>
        <v>0</v>
      </c>
      <c r="AS710" s="161">
        <f t="shared" si="387"/>
        <v>0</v>
      </c>
      <c r="AT710" s="161">
        <f t="shared" si="387"/>
        <v>0</v>
      </c>
      <c r="AU710" s="161">
        <f t="shared" si="387"/>
        <v>99.999497739829224</v>
      </c>
      <c r="AV710" s="162">
        <f t="shared" si="387"/>
        <v>0</v>
      </c>
      <c r="AW710" s="165"/>
      <c r="AX710" s="245"/>
      <c r="AY710" s="246"/>
    </row>
    <row r="711" spans="1:51" ht="12.75" customHeight="1" x14ac:dyDescent="0.25">
      <c r="A711" s="171">
        <v>1634</v>
      </c>
      <c r="B711" s="241">
        <v>703</v>
      </c>
      <c r="C711" s="242" t="s">
        <v>1853</v>
      </c>
      <c r="D711" s="156">
        <f t="shared" si="394"/>
        <v>4265.5</v>
      </c>
      <c r="E711" s="161">
        <v>3639.8</v>
      </c>
      <c r="F711" s="161">
        <v>0</v>
      </c>
      <c r="G711" s="161">
        <v>0</v>
      </c>
      <c r="H711" s="161">
        <v>0</v>
      </c>
      <c r="I711" s="161">
        <v>0</v>
      </c>
      <c r="J711" s="161">
        <v>0</v>
      </c>
      <c r="K711" s="161">
        <v>625.70000000000005</v>
      </c>
      <c r="L711" s="243">
        <v>0</v>
      </c>
      <c r="M711" s="172">
        <f t="shared" si="395"/>
        <v>4265.5</v>
      </c>
      <c r="N711" s="161">
        <v>3639.8</v>
      </c>
      <c r="O711" s="161">
        <v>0</v>
      </c>
      <c r="P711" s="161">
        <v>0</v>
      </c>
      <c r="Q711" s="161">
        <v>0</v>
      </c>
      <c r="R711" s="161">
        <v>0</v>
      </c>
      <c r="S711" s="161">
        <v>0</v>
      </c>
      <c r="T711" s="161">
        <v>625.70000000000005</v>
      </c>
      <c r="U711" s="243">
        <v>0</v>
      </c>
      <c r="V711" s="172">
        <f t="shared" si="396"/>
        <v>4246.7084000000004</v>
      </c>
      <c r="W711" s="161">
        <v>3621.0084000000002</v>
      </c>
      <c r="X711" s="161">
        <v>0</v>
      </c>
      <c r="Y711" s="161">
        <v>0</v>
      </c>
      <c r="Z711" s="161">
        <v>0</v>
      </c>
      <c r="AA711" s="161">
        <v>0</v>
      </c>
      <c r="AB711" s="161">
        <v>0</v>
      </c>
      <c r="AC711" s="161">
        <v>625.70000000000005</v>
      </c>
      <c r="AD711" s="243">
        <v>0</v>
      </c>
      <c r="AE711" s="156">
        <f t="shared" si="386"/>
        <v>-18.791599999999562</v>
      </c>
      <c r="AF711" s="161">
        <f t="shared" si="386"/>
        <v>-18.791600000000017</v>
      </c>
      <c r="AG711" s="161">
        <f t="shared" si="386"/>
        <v>0</v>
      </c>
      <c r="AH711" s="161">
        <f t="shared" si="386"/>
        <v>0</v>
      </c>
      <c r="AI711" s="161">
        <f t="shared" si="386"/>
        <v>0</v>
      </c>
      <c r="AJ711" s="161">
        <f t="shared" si="386"/>
        <v>0</v>
      </c>
      <c r="AK711" s="161">
        <f t="shared" si="386"/>
        <v>0</v>
      </c>
      <c r="AL711" s="161">
        <f t="shared" si="386"/>
        <v>0</v>
      </c>
      <c r="AM711" s="162">
        <f t="shared" si="386"/>
        <v>0</v>
      </c>
      <c r="AN711" s="156">
        <f t="shared" si="387"/>
        <v>99.559451412495619</v>
      </c>
      <c r="AO711" s="161">
        <f t="shared" si="387"/>
        <v>99.483718885653062</v>
      </c>
      <c r="AP711" s="161">
        <f t="shared" si="387"/>
        <v>0</v>
      </c>
      <c r="AQ711" s="161">
        <f t="shared" si="387"/>
        <v>0</v>
      </c>
      <c r="AR711" s="161">
        <f t="shared" si="387"/>
        <v>0</v>
      </c>
      <c r="AS711" s="161">
        <f t="shared" si="387"/>
        <v>0</v>
      </c>
      <c r="AT711" s="161">
        <f t="shared" si="387"/>
        <v>0</v>
      </c>
      <c r="AU711" s="161">
        <f t="shared" si="387"/>
        <v>100</v>
      </c>
      <c r="AV711" s="162">
        <f t="shared" si="387"/>
        <v>0</v>
      </c>
      <c r="AW711" s="165"/>
      <c r="AX711" s="245"/>
      <c r="AY711" s="246"/>
    </row>
    <row r="712" spans="1:51" ht="12.75" customHeight="1" x14ac:dyDescent="0.25">
      <c r="A712" s="171">
        <v>1635</v>
      </c>
      <c r="B712" s="241">
        <v>704</v>
      </c>
      <c r="C712" s="242" t="s">
        <v>1854</v>
      </c>
      <c r="D712" s="156">
        <f t="shared" si="394"/>
        <v>4266.3</v>
      </c>
      <c r="E712" s="161">
        <v>3836.5</v>
      </c>
      <c r="F712" s="161">
        <v>0</v>
      </c>
      <c r="G712" s="161">
        <v>0</v>
      </c>
      <c r="H712" s="161">
        <v>0</v>
      </c>
      <c r="I712" s="161">
        <v>0</v>
      </c>
      <c r="J712" s="161">
        <v>0</v>
      </c>
      <c r="K712" s="161">
        <v>429.8</v>
      </c>
      <c r="L712" s="243">
        <v>0</v>
      </c>
      <c r="M712" s="172">
        <f t="shared" si="395"/>
        <v>4266.3</v>
      </c>
      <c r="N712" s="161">
        <v>3836.5</v>
      </c>
      <c r="O712" s="161">
        <v>0</v>
      </c>
      <c r="P712" s="161">
        <v>0</v>
      </c>
      <c r="Q712" s="161">
        <v>0</v>
      </c>
      <c r="R712" s="161">
        <v>0</v>
      </c>
      <c r="S712" s="161">
        <v>0</v>
      </c>
      <c r="T712" s="161">
        <v>429.8</v>
      </c>
      <c r="U712" s="243">
        <v>0</v>
      </c>
      <c r="V712" s="172">
        <f t="shared" si="396"/>
        <v>4248.9112999999998</v>
      </c>
      <c r="W712" s="161">
        <v>3819.1113</v>
      </c>
      <c r="X712" s="161">
        <v>0</v>
      </c>
      <c r="Y712" s="161">
        <v>0</v>
      </c>
      <c r="Z712" s="161">
        <v>0</v>
      </c>
      <c r="AA712" s="161">
        <v>0</v>
      </c>
      <c r="AB712" s="161">
        <v>0</v>
      </c>
      <c r="AC712" s="161">
        <v>429.8</v>
      </c>
      <c r="AD712" s="243">
        <v>0</v>
      </c>
      <c r="AE712" s="156">
        <f t="shared" si="386"/>
        <v>-17.388700000000426</v>
      </c>
      <c r="AF712" s="161">
        <f t="shared" si="386"/>
        <v>-17.388699999999972</v>
      </c>
      <c r="AG712" s="161">
        <f t="shared" si="386"/>
        <v>0</v>
      </c>
      <c r="AH712" s="161">
        <f t="shared" si="386"/>
        <v>0</v>
      </c>
      <c r="AI712" s="161">
        <f t="shared" si="386"/>
        <v>0</v>
      </c>
      <c r="AJ712" s="161">
        <f t="shared" si="386"/>
        <v>0</v>
      </c>
      <c r="AK712" s="161">
        <f t="shared" si="386"/>
        <v>0</v>
      </c>
      <c r="AL712" s="161">
        <f t="shared" si="386"/>
        <v>0</v>
      </c>
      <c r="AM712" s="162">
        <f t="shared" si="386"/>
        <v>0</v>
      </c>
      <c r="AN712" s="156">
        <f t="shared" si="387"/>
        <v>99.592417317113174</v>
      </c>
      <c r="AO712" s="161">
        <f t="shared" si="387"/>
        <v>99.54675615795648</v>
      </c>
      <c r="AP712" s="161">
        <f t="shared" si="387"/>
        <v>0</v>
      </c>
      <c r="AQ712" s="161">
        <f t="shared" si="387"/>
        <v>0</v>
      </c>
      <c r="AR712" s="161">
        <f t="shared" si="387"/>
        <v>0</v>
      </c>
      <c r="AS712" s="161">
        <f t="shared" si="387"/>
        <v>0</v>
      </c>
      <c r="AT712" s="161">
        <f t="shared" si="387"/>
        <v>0</v>
      </c>
      <c r="AU712" s="161">
        <f t="shared" si="387"/>
        <v>100</v>
      </c>
      <c r="AV712" s="162">
        <f t="shared" si="387"/>
        <v>0</v>
      </c>
      <c r="AW712" s="165"/>
      <c r="AX712" s="245"/>
      <c r="AY712" s="246"/>
    </row>
    <row r="713" spans="1:51" ht="12.75" customHeight="1" x14ac:dyDescent="0.25">
      <c r="A713" s="171">
        <v>1636</v>
      </c>
      <c r="B713" s="241">
        <v>705</v>
      </c>
      <c r="C713" s="242" t="s">
        <v>1855</v>
      </c>
      <c r="D713" s="156">
        <f t="shared" si="394"/>
        <v>1714.6000000000001</v>
      </c>
      <c r="E713" s="161">
        <v>1556.9</v>
      </c>
      <c r="F713" s="161">
        <v>0</v>
      </c>
      <c r="G713" s="161">
        <v>0</v>
      </c>
      <c r="H713" s="161">
        <v>0</v>
      </c>
      <c r="I713" s="161">
        <v>0</v>
      </c>
      <c r="J713" s="161">
        <v>0</v>
      </c>
      <c r="K713" s="161">
        <v>157.69999999999999</v>
      </c>
      <c r="L713" s="243">
        <v>0</v>
      </c>
      <c r="M713" s="172">
        <f t="shared" si="395"/>
        <v>1714.6000000000001</v>
      </c>
      <c r="N713" s="161">
        <v>1556.9</v>
      </c>
      <c r="O713" s="161">
        <v>0</v>
      </c>
      <c r="P713" s="161">
        <v>0</v>
      </c>
      <c r="Q713" s="161">
        <v>0</v>
      </c>
      <c r="R713" s="161">
        <v>0</v>
      </c>
      <c r="S713" s="161">
        <v>0</v>
      </c>
      <c r="T713" s="161">
        <v>157.69999999999999</v>
      </c>
      <c r="U713" s="243">
        <v>0</v>
      </c>
      <c r="V713" s="172">
        <f t="shared" si="396"/>
        <v>1712.5253</v>
      </c>
      <c r="W713" s="161">
        <v>1554.8253</v>
      </c>
      <c r="X713" s="161">
        <v>0</v>
      </c>
      <c r="Y713" s="161">
        <v>0</v>
      </c>
      <c r="Z713" s="161">
        <v>0</v>
      </c>
      <c r="AA713" s="161">
        <v>0</v>
      </c>
      <c r="AB713" s="161">
        <v>0</v>
      </c>
      <c r="AC713" s="161">
        <v>157.69999999999999</v>
      </c>
      <c r="AD713" s="243">
        <v>0</v>
      </c>
      <c r="AE713" s="156">
        <f t="shared" si="386"/>
        <v>-2.0747000000001208</v>
      </c>
      <c r="AF713" s="161">
        <f t="shared" si="386"/>
        <v>-2.0747000000001208</v>
      </c>
      <c r="AG713" s="161">
        <f t="shared" si="386"/>
        <v>0</v>
      </c>
      <c r="AH713" s="161">
        <f t="shared" si="386"/>
        <v>0</v>
      </c>
      <c r="AI713" s="161">
        <f t="shared" si="386"/>
        <v>0</v>
      </c>
      <c r="AJ713" s="161">
        <f t="shared" si="386"/>
        <v>0</v>
      </c>
      <c r="AK713" s="161">
        <f t="shared" si="386"/>
        <v>0</v>
      </c>
      <c r="AL713" s="161">
        <f t="shared" si="386"/>
        <v>0</v>
      </c>
      <c r="AM713" s="162">
        <f t="shared" si="386"/>
        <v>0</v>
      </c>
      <c r="AN713" s="156">
        <f t="shared" si="387"/>
        <v>99.878998017030213</v>
      </c>
      <c r="AO713" s="161">
        <f t="shared" si="387"/>
        <v>99.866741601901211</v>
      </c>
      <c r="AP713" s="161">
        <f t="shared" si="387"/>
        <v>0</v>
      </c>
      <c r="AQ713" s="161">
        <f t="shared" si="387"/>
        <v>0</v>
      </c>
      <c r="AR713" s="161">
        <f t="shared" si="387"/>
        <v>0</v>
      </c>
      <c r="AS713" s="161">
        <f t="shared" si="387"/>
        <v>0</v>
      </c>
      <c r="AT713" s="161">
        <f t="shared" si="387"/>
        <v>0</v>
      </c>
      <c r="AU713" s="161">
        <f t="shared" si="387"/>
        <v>100</v>
      </c>
      <c r="AV713" s="162">
        <f t="shared" si="387"/>
        <v>0</v>
      </c>
      <c r="AW713" s="165"/>
      <c r="AX713" s="245"/>
      <c r="AY713" s="246"/>
    </row>
    <row r="714" spans="1:51" ht="12.75" customHeight="1" x14ac:dyDescent="0.25">
      <c r="A714" s="171">
        <v>1638</v>
      </c>
      <c r="B714" s="241">
        <v>706</v>
      </c>
      <c r="C714" s="242" t="s">
        <v>1856</v>
      </c>
      <c r="D714" s="156">
        <f t="shared" si="394"/>
        <v>1764.3</v>
      </c>
      <c r="E714" s="161">
        <v>1440.1</v>
      </c>
      <c r="F714" s="161">
        <v>0</v>
      </c>
      <c r="G714" s="161">
        <v>0</v>
      </c>
      <c r="H714" s="161">
        <v>0</v>
      </c>
      <c r="I714" s="161">
        <v>0</v>
      </c>
      <c r="J714" s="161">
        <v>0</v>
      </c>
      <c r="K714" s="161">
        <v>324.2</v>
      </c>
      <c r="L714" s="243">
        <v>0</v>
      </c>
      <c r="M714" s="172">
        <f t="shared" si="395"/>
        <v>1764.3</v>
      </c>
      <c r="N714" s="161">
        <v>1440.1</v>
      </c>
      <c r="O714" s="161">
        <v>0</v>
      </c>
      <c r="P714" s="161">
        <v>0</v>
      </c>
      <c r="Q714" s="161">
        <v>0</v>
      </c>
      <c r="R714" s="161">
        <v>0</v>
      </c>
      <c r="S714" s="161">
        <v>0</v>
      </c>
      <c r="T714" s="161">
        <v>324.2</v>
      </c>
      <c r="U714" s="243">
        <v>0</v>
      </c>
      <c r="V714" s="172">
        <f t="shared" si="396"/>
        <v>1763.33</v>
      </c>
      <c r="W714" s="161">
        <v>1439.1376</v>
      </c>
      <c r="X714" s="161">
        <v>0</v>
      </c>
      <c r="Y714" s="161">
        <v>0</v>
      </c>
      <c r="Z714" s="161">
        <v>0</v>
      </c>
      <c r="AA714" s="161">
        <v>0</v>
      </c>
      <c r="AB714" s="161">
        <v>0</v>
      </c>
      <c r="AC714" s="161">
        <v>324.19240000000002</v>
      </c>
      <c r="AD714" s="243">
        <v>0</v>
      </c>
      <c r="AE714" s="156">
        <f t="shared" si="386"/>
        <v>-0.97000000000002728</v>
      </c>
      <c r="AF714" s="161">
        <f t="shared" si="386"/>
        <v>-0.96239999999988868</v>
      </c>
      <c r="AG714" s="161">
        <f t="shared" si="386"/>
        <v>0</v>
      </c>
      <c r="AH714" s="161">
        <f t="shared" si="386"/>
        <v>0</v>
      </c>
      <c r="AI714" s="161">
        <f t="shared" si="386"/>
        <v>0</v>
      </c>
      <c r="AJ714" s="161">
        <f t="shared" si="386"/>
        <v>0</v>
      </c>
      <c r="AK714" s="161">
        <f t="shared" si="386"/>
        <v>0</v>
      </c>
      <c r="AL714" s="161">
        <f t="shared" si="386"/>
        <v>-7.5999999999680767E-3</v>
      </c>
      <c r="AM714" s="162">
        <f t="shared" si="386"/>
        <v>0</v>
      </c>
      <c r="AN714" s="156">
        <f t="shared" si="387"/>
        <v>99.945020688091589</v>
      </c>
      <c r="AO714" s="161">
        <f t="shared" si="387"/>
        <v>99.933171307548093</v>
      </c>
      <c r="AP714" s="161">
        <f t="shared" si="387"/>
        <v>0</v>
      </c>
      <c r="AQ714" s="161">
        <f t="shared" si="387"/>
        <v>0</v>
      </c>
      <c r="AR714" s="161">
        <f t="shared" si="387"/>
        <v>0</v>
      </c>
      <c r="AS714" s="161">
        <f t="shared" si="387"/>
        <v>0</v>
      </c>
      <c r="AT714" s="161">
        <f t="shared" si="387"/>
        <v>0</v>
      </c>
      <c r="AU714" s="161">
        <f t="shared" si="387"/>
        <v>99.997655768044424</v>
      </c>
      <c r="AV714" s="162">
        <f t="shared" si="387"/>
        <v>0</v>
      </c>
      <c r="AW714" s="165"/>
      <c r="AX714" s="245"/>
      <c r="AY714" s="246"/>
    </row>
    <row r="715" spans="1:51" ht="12.75" customHeight="1" x14ac:dyDescent="0.25">
      <c r="A715" s="171">
        <v>1637</v>
      </c>
      <c r="B715" s="241">
        <v>707</v>
      </c>
      <c r="C715" s="242" t="s">
        <v>1857</v>
      </c>
      <c r="D715" s="156">
        <f t="shared" si="394"/>
        <v>1165.2</v>
      </c>
      <c r="E715" s="161">
        <v>1019.8</v>
      </c>
      <c r="F715" s="161">
        <v>0</v>
      </c>
      <c r="G715" s="161">
        <v>0</v>
      </c>
      <c r="H715" s="161">
        <v>0</v>
      </c>
      <c r="I715" s="161">
        <v>0</v>
      </c>
      <c r="J715" s="161">
        <v>0</v>
      </c>
      <c r="K715" s="161">
        <v>145.4</v>
      </c>
      <c r="L715" s="243">
        <v>0</v>
      </c>
      <c r="M715" s="172">
        <f t="shared" si="395"/>
        <v>1165.2</v>
      </c>
      <c r="N715" s="161">
        <v>1019.8</v>
      </c>
      <c r="O715" s="161">
        <v>0</v>
      </c>
      <c r="P715" s="161">
        <v>0</v>
      </c>
      <c r="Q715" s="161">
        <v>0</v>
      </c>
      <c r="R715" s="161">
        <v>0</v>
      </c>
      <c r="S715" s="161">
        <v>0</v>
      </c>
      <c r="T715" s="161">
        <v>145.4</v>
      </c>
      <c r="U715" s="243">
        <v>0</v>
      </c>
      <c r="V715" s="172">
        <f t="shared" si="396"/>
        <v>1164.2145</v>
      </c>
      <c r="W715" s="161">
        <v>1018.8283</v>
      </c>
      <c r="X715" s="161">
        <v>0</v>
      </c>
      <c r="Y715" s="161">
        <v>0</v>
      </c>
      <c r="Z715" s="161">
        <v>0</v>
      </c>
      <c r="AA715" s="161">
        <v>0</v>
      </c>
      <c r="AB715" s="161">
        <v>0</v>
      </c>
      <c r="AC715" s="161">
        <v>145.3862</v>
      </c>
      <c r="AD715" s="243">
        <v>0</v>
      </c>
      <c r="AE715" s="156">
        <f t="shared" si="386"/>
        <v>-0.98550000000000182</v>
      </c>
      <c r="AF715" s="161">
        <f t="shared" si="386"/>
        <v>-0.97169999999994161</v>
      </c>
      <c r="AG715" s="161">
        <f t="shared" si="386"/>
        <v>0</v>
      </c>
      <c r="AH715" s="161">
        <f t="shared" si="386"/>
        <v>0</v>
      </c>
      <c r="AI715" s="161">
        <f t="shared" si="386"/>
        <v>0</v>
      </c>
      <c r="AJ715" s="161">
        <f t="shared" si="386"/>
        <v>0</v>
      </c>
      <c r="AK715" s="161">
        <f t="shared" si="386"/>
        <v>0</v>
      </c>
      <c r="AL715" s="161">
        <f t="shared" si="386"/>
        <v>-1.3800000000003365E-2</v>
      </c>
      <c r="AM715" s="162">
        <f t="shared" si="386"/>
        <v>0</v>
      </c>
      <c r="AN715" s="156">
        <f t="shared" si="387"/>
        <v>99.915422245108132</v>
      </c>
      <c r="AO715" s="161">
        <f t="shared" si="387"/>
        <v>99.904716611100213</v>
      </c>
      <c r="AP715" s="161">
        <f t="shared" si="387"/>
        <v>0</v>
      </c>
      <c r="AQ715" s="161">
        <f t="shared" si="387"/>
        <v>0</v>
      </c>
      <c r="AR715" s="161">
        <f t="shared" si="387"/>
        <v>0</v>
      </c>
      <c r="AS715" s="161">
        <f t="shared" si="387"/>
        <v>0</v>
      </c>
      <c r="AT715" s="161">
        <f t="shared" si="387"/>
        <v>0</v>
      </c>
      <c r="AU715" s="161">
        <f t="shared" si="387"/>
        <v>99.99050894085282</v>
      </c>
      <c r="AV715" s="162">
        <f t="shared" si="387"/>
        <v>0</v>
      </c>
      <c r="AW715" s="165"/>
      <c r="AX715" s="245"/>
      <c r="AY715" s="246"/>
    </row>
    <row r="716" spans="1:51" ht="12.75" customHeight="1" x14ac:dyDescent="0.25">
      <c r="A716" s="171">
        <v>1639</v>
      </c>
      <c r="B716" s="241">
        <v>708</v>
      </c>
      <c r="C716" s="242" t="s">
        <v>1858</v>
      </c>
      <c r="D716" s="156">
        <f t="shared" si="394"/>
        <v>1493</v>
      </c>
      <c r="E716" s="161">
        <v>1272.5</v>
      </c>
      <c r="F716" s="161">
        <v>0</v>
      </c>
      <c r="G716" s="161">
        <v>0</v>
      </c>
      <c r="H716" s="161">
        <v>0</v>
      </c>
      <c r="I716" s="161">
        <v>0</v>
      </c>
      <c r="J716" s="161">
        <v>0</v>
      </c>
      <c r="K716" s="161">
        <v>220.5</v>
      </c>
      <c r="L716" s="243">
        <v>0</v>
      </c>
      <c r="M716" s="172">
        <f t="shared" si="395"/>
        <v>1606.6</v>
      </c>
      <c r="N716" s="161">
        <v>1386.1</v>
      </c>
      <c r="O716" s="161">
        <v>0</v>
      </c>
      <c r="P716" s="161">
        <v>0</v>
      </c>
      <c r="Q716" s="161">
        <v>0</v>
      </c>
      <c r="R716" s="161">
        <v>0</v>
      </c>
      <c r="S716" s="161">
        <v>0</v>
      </c>
      <c r="T716" s="161">
        <v>220.5</v>
      </c>
      <c r="U716" s="243">
        <v>0</v>
      </c>
      <c r="V716" s="172">
        <f t="shared" si="396"/>
        <v>1602.2596999999998</v>
      </c>
      <c r="W716" s="161">
        <v>1381.8100999999999</v>
      </c>
      <c r="X716" s="161">
        <v>0</v>
      </c>
      <c r="Y716" s="161">
        <v>0</v>
      </c>
      <c r="Z716" s="161">
        <v>0</v>
      </c>
      <c r="AA716" s="161">
        <v>0</v>
      </c>
      <c r="AB716" s="161">
        <v>0</v>
      </c>
      <c r="AC716" s="161">
        <v>220.4496</v>
      </c>
      <c r="AD716" s="243">
        <v>0</v>
      </c>
      <c r="AE716" s="156">
        <f t="shared" si="386"/>
        <v>-4.3403000000000702</v>
      </c>
      <c r="AF716" s="161">
        <f t="shared" si="386"/>
        <v>-4.2898999999999887</v>
      </c>
      <c r="AG716" s="161">
        <f t="shared" si="386"/>
        <v>0</v>
      </c>
      <c r="AH716" s="161">
        <f t="shared" si="386"/>
        <v>0</v>
      </c>
      <c r="AI716" s="161">
        <f t="shared" si="386"/>
        <v>0</v>
      </c>
      <c r="AJ716" s="161">
        <f t="shared" si="386"/>
        <v>0</v>
      </c>
      <c r="AK716" s="161">
        <f t="shared" si="386"/>
        <v>0</v>
      </c>
      <c r="AL716" s="161">
        <f t="shared" si="386"/>
        <v>-5.0399999999996226E-2</v>
      </c>
      <c r="AM716" s="162">
        <f t="shared" si="386"/>
        <v>0</v>
      </c>
      <c r="AN716" s="156">
        <f t="shared" si="387"/>
        <v>99.729845636748408</v>
      </c>
      <c r="AO716" s="161">
        <f t="shared" si="387"/>
        <v>99.690505735516922</v>
      </c>
      <c r="AP716" s="161">
        <f t="shared" si="387"/>
        <v>0</v>
      </c>
      <c r="AQ716" s="161">
        <f t="shared" si="387"/>
        <v>0</v>
      </c>
      <c r="AR716" s="161">
        <f t="shared" si="387"/>
        <v>0</v>
      </c>
      <c r="AS716" s="161">
        <f t="shared" si="387"/>
        <v>0</v>
      </c>
      <c r="AT716" s="161">
        <f t="shared" si="387"/>
        <v>0</v>
      </c>
      <c r="AU716" s="161">
        <f t="shared" si="387"/>
        <v>99.977142857142852</v>
      </c>
      <c r="AV716" s="162">
        <f t="shared" si="387"/>
        <v>0</v>
      </c>
      <c r="AW716" s="165"/>
      <c r="AX716" s="245"/>
      <c r="AY716" s="246"/>
    </row>
    <row r="717" spans="1:51" ht="12.75" customHeight="1" x14ac:dyDescent="0.25">
      <c r="A717" s="171">
        <v>1640</v>
      </c>
      <c r="B717" s="241">
        <v>709</v>
      </c>
      <c r="C717" s="242" t="s">
        <v>1859</v>
      </c>
      <c r="D717" s="156">
        <f t="shared" si="394"/>
        <v>1214.7</v>
      </c>
      <c r="E717" s="161">
        <v>1058.3</v>
      </c>
      <c r="F717" s="161">
        <v>0</v>
      </c>
      <c r="G717" s="161">
        <v>0</v>
      </c>
      <c r="H717" s="161">
        <v>0</v>
      </c>
      <c r="I717" s="161">
        <v>0</v>
      </c>
      <c r="J717" s="161">
        <v>0</v>
      </c>
      <c r="K717" s="161">
        <v>156.4</v>
      </c>
      <c r="L717" s="243">
        <v>0</v>
      </c>
      <c r="M717" s="172">
        <f t="shared" si="395"/>
        <v>656.1</v>
      </c>
      <c r="N717" s="161">
        <v>499.7</v>
      </c>
      <c r="O717" s="161">
        <v>0</v>
      </c>
      <c r="P717" s="161">
        <v>0</v>
      </c>
      <c r="Q717" s="161">
        <v>0</v>
      </c>
      <c r="R717" s="161">
        <v>0</v>
      </c>
      <c r="S717" s="161">
        <v>0</v>
      </c>
      <c r="T717" s="161">
        <v>156.4</v>
      </c>
      <c r="U717" s="243">
        <v>0</v>
      </c>
      <c r="V717" s="172">
        <f t="shared" si="396"/>
        <v>656.07100000000003</v>
      </c>
      <c r="W717" s="161">
        <v>499.67099999999999</v>
      </c>
      <c r="X717" s="161">
        <v>0</v>
      </c>
      <c r="Y717" s="161">
        <v>0</v>
      </c>
      <c r="Z717" s="161">
        <v>0</v>
      </c>
      <c r="AA717" s="161">
        <v>0</v>
      </c>
      <c r="AB717" s="161">
        <v>0</v>
      </c>
      <c r="AC717" s="161">
        <v>156.4</v>
      </c>
      <c r="AD717" s="243">
        <v>0</v>
      </c>
      <c r="AE717" s="156">
        <f t="shared" si="386"/>
        <v>-2.8999999999996362E-2</v>
      </c>
      <c r="AF717" s="161">
        <f t="shared" si="386"/>
        <v>-2.8999999999996362E-2</v>
      </c>
      <c r="AG717" s="161">
        <f t="shared" si="386"/>
        <v>0</v>
      </c>
      <c r="AH717" s="161">
        <f t="shared" si="386"/>
        <v>0</v>
      </c>
      <c r="AI717" s="161">
        <f t="shared" si="386"/>
        <v>0</v>
      </c>
      <c r="AJ717" s="161">
        <f t="shared" si="386"/>
        <v>0</v>
      </c>
      <c r="AK717" s="161">
        <f t="shared" si="386"/>
        <v>0</v>
      </c>
      <c r="AL717" s="161">
        <f t="shared" si="386"/>
        <v>0</v>
      </c>
      <c r="AM717" s="162">
        <f t="shared" si="386"/>
        <v>0</v>
      </c>
      <c r="AN717" s="156">
        <f t="shared" si="387"/>
        <v>99.995579942082003</v>
      </c>
      <c r="AO717" s="161">
        <f t="shared" si="387"/>
        <v>99.994196517910751</v>
      </c>
      <c r="AP717" s="161">
        <f t="shared" si="387"/>
        <v>0</v>
      </c>
      <c r="AQ717" s="161">
        <f t="shared" si="387"/>
        <v>0</v>
      </c>
      <c r="AR717" s="161">
        <f t="shared" si="387"/>
        <v>0</v>
      </c>
      <c r="AS717" s="161">
        <f t="shared" si="387"/>
        <v>0</v>
      </c>
      <c r="AT717" s="161">
        <f t="shared" si="387"/>
        <v>0</v>
      </c>
      <c r="AU717" s="161">
        <f t="shared" si="387"/>
        <v>100</v>
      </c>
      <c r="AV717" s="162">
        <f t="shared" si="387"/>
        <v>0</v>
      </c>
      <c r="AW717" s="165"/>
      <c r="AX717" s="245"/>
      <c r="AY717" s="246"/>
    </row>
    <row r="718" spans="1:51" ht="12.75" customHeight="1" x14ac:dyDescent="0.25">
      <c r="A718" s="171">
        <v>1641</v>
      </c>
      <c r="B718" s="241">
        <v>710</v>
      </c>
      <c r="C718" s="242" t="s">
        <v>1839</v>
      </c>
      <c r="D718" s="156">
        <f t="shared" si="394"/>
        <v>41269.4</v>
      </c>
      <c r="E718" s="161">
        <v>38265.4</v>
      </c>
      <c r="F718" s="161">
        <v>0</v>
      </c>
      <c r="G718" s="161">
        <v>0</v>
      </c>
      <c r="H718" s="161">
        <v>26.9</v>
      </c>
      <c r="I718" s="161">
        <v>0</v>
      </c>
      <c r="J718" s="161">
        <v>0</v>
      </c>
      <c r="K718" s="161">
        <v>2977.1</v>
      </c>
      <c r="L718" s="243">
        <v>0</v>
      </c>
      <c r="M718" s="172">
        <f t="shared" si="395"/>
        <v>41269.4</v>
      </c>
      <c r="N718" s="161">
        <v>38265.4</v>
      </c>
      <c r="O718" s="161">
        <v>0</v>
      </c>
      <c r="P718" s="161">
        <v>0</v>
      </c>
      <c r="Q718" s="161">
        <v>26.9</v>
      </c>
      <c r="R718" s="161">
        <v>0</v>
      </c>
      <c r="S718" s="161">
        <v>0</v>
      </c>
      <c r="T718" s="161">
        <v>2977.1</v>
      </c>
      <c r="U718" s="243">
        <v>0</v>
      </c>
      <c r="V718" s="172">
        <f t="shared" si="396"/>
        <v>41208.098099999996</v>
      </c>
      <c r="W718" s="161">
        <v>38230.998099999997</v>
      </c>
      <c r="X718" s="161">
        <v>0</v>
      </c>
      <c r="Y718" s="161">
        <v>0</v>
      </c>
      <c r="Z718" s="161">
        <v>0</v>
      </c>
      <c r="AA718" s="161">
        <v>0</v>
      </c>
      <c r="AB718" s="161">
        <v>0</v>
      </c>
      <c r="AC718" s="161">
        <v>2977.1</v>
      </c>
      <c r="AD718" s="243">
        <v>0</v>
      </c>
      <c r="AE718" s="156">
        <f t="shared" si="386"/>
        <v>-61.301900000005844</v>
      </c>
      <c r="AF718" s="161">
        <f t="shared" si="386"/>
        <v>-34.401900000004389</v>
      </c>
      <c r="AG718" s="161">
        <f t="shared" si="386"/>
        <v>0</v>
      </c>
      <c r="AH718" s="161">
        <f t="shared" si="386"/>
        <v>0</v>
      </c>
      <c r="AI718" s="161">
        <f t="shared" si="386"/>
        <v>-26.9</v>
      </c>
      <c r="AJ718" s="161">
        <f t="shared" si="386"/>
        <v>0</v>
      </c>
      <c r="AK718" s="161">
        <f t="shared" si="386"/>
        <v>0</v>
      </c>
      <c r="AL718" s="161">
        <f t="shared" si="386"/>
        <v>0</v>
      </c>
      <c r="AM718" s="162">
        <f t="shared" si="386"/>
        <v>0</v>
      </c>
      <c r="AN718" s="156">
        <f t="shared" si="387"/>
        <v>99.851459192525198</v>
      </c>
      <c r="AO718" s="161">
        <f t="shared" si="387"/>
        <v>99.910096588563022</v>
      </c>
      <c r="AP718" s="161">
        <f t="shared" si="387"/>
        <v>0</v>
      </c>
      <c r="AQ718" s="161">
        <f t="shared" si="387"/>
        <v>0</v>
      </c>
      <c r="AR718" s="161">
        <f t="shared" si="387"/>
        <v>0</v>
      </c>
      <c r="AS718" s="161">
        <f t="shared" si="387"/>
        <v>0</v>
      </c>
      <c r="AT718" s="161">
        <f t="shared" si="387"/>
        <v>0</v>
      </c>
      <c r="AU718" s="161">
        <f t="shared" si="387"/>
        <v>100</v>
      </c>
      <c r="AV718" s="162">
        <f t="shared" si="387"/>
        <v>0</v>
      </c>
      <c r="AW718" s="165"/>
      <c r="AX718" s="245"/>
      <c r="AY718" s="246"/>
    </row>
    <row r="719" spans="1:51" ht="12.75" customHeight="1" x14ac:dyDescent="0.25">
      <c r="A719" s="171">
        <v>1642</v>
      </c>
      <c r="B719" s="241">
        <v>711</v>
      </c>
      <c r="C719" s="242" t="s">
        <v>1860</v>
      </c>
      <c r="D719" s="156">
        <f t="shared" si="394"/>
        <v>3806.1</v>
      </c>
      <c r="E719" s="161">
        <v>3382.6</v>
      </c>
      <c r="F719" s="161">
        <v>0</v>
      </c>
      <c r="G719" s="161">
        <v>0</v>
      </c>
      <c r="H719" s="161">
        <v>0</v>
      </c>
      <c r="I719" s="161">
        <v>0</v>
      </c>
      <c r="J719" s="161">
        <v>0</v>
      </c>
      <c r="K719" s="161">
        <v>423.5</v>
      </c>
      <c r="L719" s="243">
        <v>0</v>
      </c>
      <c r="M719" s="172">
        <f t="shared" si="395"/>
        <v>3806.1</v>
      </c>
      <c r="N719" s="161">
        <v>3382.6</v>
      </c>
      <c r="O719" s="161">
        <v>0</v>
      </c>
      <c r="P719" s="161">
        <v>0</v>
      </c>
      <c r="Q719" s="161">
        <v>0</v>
      </c>
      <c r="R719" s="161">
        <v>0</v>
      </c>
      <c r="S719" s="161">
        <v>0</v>
      </c>
      <c r="T719" s="161">
        <v>423.5</v>
      </c>
      <c r="U719" s="243">
        <v>0</v>
      </c>
      <c r="V719" s="172">
        <f t="shared" si="396"/>
        <v>3806.0982999999997</v>
      </c>
      <c r="W719" s="161">
        <v>3382.6</v>
      </c>
      <c r="X719" s="161">
        <v>0</v>
      </c>
      <c r="Y719" s="161">
        <v>0</v>
      </c>
      <c r="Z719" s="161">
        <v>0</v>
      </c>
      <c r="AA719" s="161">
        <v>0</v>
      </c>
      <c r="AB719" s="161">
        <v>0</v>
      </c>
      <c r="AC719" s="161">
        <v>423.49829999999997</v>
      </c>
      <c r="AD719" s="243">
        <v>0</v>
      </c>
      <c r="AE719" s="156">
        <f t="shared" si="386"/>
        <v>-1.7000000002553861E-3</v>
      </c>
      <c r="AF719" s="161">
        <f t="shared" si="386"/>
        <v>0</v>
      </c>
      <c r="AG719" s="161">
        <f t="shared" si="386"/>
        <v>0</v>
      </c>
      <c r="AH719" s="161">
        <f t="shared" si="386"/>
        <v>0</v>
      </c>
      <c r="AI719" s="161">
        <f t="shared" si="386"/>
        <v>0</v>
      </c>
      <c r="AJ719" s="161">
        <f t="shared" si="386"/>
        <v>0</v>
      </c>
      <c r="AK719" s="161">
        <f t="shared" si="386"/>
        <v>0</v>
      </c>
      <c r="AL719" s="161">
        <f t="shared" si="386"/>
        <v>-1.7000000000280124E-3</v>
      </c>
      <c r="AM719" s="162">
        <f t="shared" si="386"/>
        <v>0</v>
      </c>
      <c r="AN719" s="156">
        <f t="shared" si="387"/>
        <v>99.999955334857191</v>
      </c>
      <c r="AO719" s="161">
        <f t="shared" si="387"/>
        <v>100</v>
      </c>
      <c r="AP719" s="161">
        <f t="shared" si="387"/>
        <v>0</v>
      </c>
      <c r="AQ719" s="161">
        <f t="shared" si="387"/>
        <v>0</v>
      </c>
      <c r="AR719" s="161">
        <f t="shared" si="387"/>
        <v>0</v>
      </c>
      <c r="AS719" s="161">
        <f t="shared" si="387"/>
        <v>0</v>
      </c>
      <c r="AT719" s="161">
        <f t="shared" si="387"/>
        <v>0</v>
      </c>
      <c r="AU719" s="161">
        <f t="shared" si="387"/>
        <v>99.999598583234942</v>
      </c>
      <c r="AV719" s="162">
        <f t="shared" si="387"/>
        <v>0</v>
      </c>
      <c r="AW719" s="165"/>
      <c r="AX719" s="245"/>
      <c r="AY719" s="246"/>
    </row>
    <row r="720" spans="1:51" ht="12.75" customHeight="1" x14ac:dyDescent="0.25">
      <c r="A720" s="171">
        <v>1643</v>
      </c>
      <c r="B720" s="241">
        <v>712</v>
      </c>
      <c r="C720" s="242" t="s">
        <v>1861</v>
      </c>
      <c r="D720" s="156">
        <f t="shared" si="394"/>
        <v>7966.5</v>
      </c>
      <c r="E720" s="161">
        <v>6920.3</v>
      </c>
      <c r="F720" s="161">
        <v>0</v>
      </c>
      <c r="G720" s="161">
        <v>0</v>
      </c>
      <c r="H720" s="161">
        <v>0</v>
      </c>
      <c r="I720" s="161">
        <v>0</v>
      </c>
      <c r="J720" s="161">
        <v>100</v>
      </c>
      <c r="K720" s="161">
        <v>946.2</v>
      </c>
      <c r="L720" s="243">
        <v>0</v>
      </c>
      <c r="M720" s="172">
        <f t="shared" si="395"/>
        <v>7966.5</v>
      </c>
      <c r="N720" s="161">
        <v>6920.3</v>
      </c>
      <c r="O720" s="161">
        <v>0</v>
      </c>
      <c r="P720" s="161">
        <v>0</v>
      </c>
      <c r="Q720" s="161">
        <v>0</v>
      </c>
      <c r="R720" s="161">
        <v>0</v>
      </c>
      <c r="S720" s="161">
        <v>100</v>
      </c>
      <c r="T720" s="161">
        <v>946.2</v>
      </c>
      <c r="U720" s="243">
        <v>0</v>
      </c>
      <c r="V720" s="172">
        <f t="shared" si="396"/>
        <v>7942.7268999999997</v>
      </c>
      <c r="W720" s="161">
        <v>6896.6148999999996</v>
      </c>
      <c r="X720" s="161">
        <v>0</v>
      </c>
      <c r="Y720" s="161">
        <v>0</v>
      </c>
      <c r="Z720" s="161">
        <v>0</v>
      </c>
      <c r="AA720" s="161">
        <v>0</v>
      </c>
      <c r="AB720" s="161">
        <v>99.912000000000006</v>
      </c>
      <c r="AC720" s="161">
        <v>946.2</v>
      </c>
      <c r="AD720" s="243">
        <v>0</v>
      </c>
      <c r="AE720" s="156">
        <f t="shared" si="386"/>
        <v>-23.773100000000341</v>
      </c>
      <c r="AF720" s="161">
        <f t="shared" si="386"/>
        <v>-23.685100000000602</v>
      </c>
      <c r="AG720" s="161">
        <f t="shared" si="386"/>
        <v>0</v>
      </c>
      <c r="AH720" s="161">
        <f t="shared" si="386"/>
        <v>0</v>
      </c>
      <c r="AI720" s="161">
        <f t="shared" si="386"/>
        <v>0</v>
      </c>
      <c r="AJ720" s="161">
        <f t="shared" si="386"/>
        <v>0</v>
      </c>
      <c r="AK720" s="161">
        <f t="shared" si="386"/>
        <v>-8.7999999999993861E-2</v>
      </c>
      <c r="AL720" s="161">
        <f t="shared" si="386"/>
        <v>0</v>
      </c>
      <c r="AM720" s="162">
        <f t="shared" si="386"/>
        <v>0</v>
      </c>
      <c r="AN720" s="156">
        <f t="shared" si="387"/>
        <v>99.701586644072052</v>
      </c>
      <c r="AO720" s="161">
        <f t="shared" si="387"/>
        <v>99.657744606447679</v>
      </c>
      <c r="AP720" s="161">
        <f t="shared" si="387"/>
        <v>0</v>
      </c>
      <c r="AQ720" s="161">
        <f t="shared" si="387"/>
        <v>0</v>
      </c>
      <c r="AR720" s="161">
        <f t="shared" si="387"/>
        <v>0</v>
      </c>
      <c r="AS720" s="161">
        <f t="shared" si="387"/>
        <v>0</v>
      </c>
      <c r="AT720" s="161">
        <f t="shared" si="387"/>
        <v>99.912000000000006</v>
      </c>
      <c r="AU720" s="161">
        <f t="shared" si="387"/>
        <v>100</v>
      </c>
      <c r="AV720" s="162">
        <f t="shared" si="387"/>
        <v>0</v>
      </c>
      <c r="AW720" s="165"/>
      <c r="AX720" s="245"/>
      <c r="AY720" s="246"/>
    </row>
    <row r="721" spans="1:51" ht="12.75" customHeight="1" x14ac:dyDescent="0.25">
      <c r="A721" s="171">
        <v>1644</v>
      </c>
      <c r="B721" s="241">
        <v>713</v>
      </c>
      <c r="C721" s="242" t="s">
        <v>1862</v>
      </c>
      <c r="D721" s="156">
        <f t="shared" si="394"/>
        <v>2365.2999999999997</v>
      </c>
      <c r="E721" s="161">
        <v>2065.6</v>
      </c>
      <c r="F721" s="161">
        <v>0</v>
      </c>
      <c r="G721" s="161">
        <v>0</v>
      </c>
      <c r="H721" s="161">
        <v>0</v>
      </c>
      <c r="I721" s="161">
        <v>0</v>
      </c>
      <c r="J721" s="161">
        <v>0</v>
      </c>
      <c r="K721" s="161">
        <v>299.7</v>
      </c>
      <c r="L721" s="243">
        <v>0</v>
      </c>
      <c r="M721" s="172">
        <f t="shared" si="395"/>
        <v>2365.2999999999997</v>
      </c>
      <c r="N721" s="161">
        <v>2065.6</v>
      </c>
      <c r="O721" s="161">
        <v>0</v>
      </c>
      <c r="P721" s="161">
        <v>0</v>
      </c>
      <c r="Q721" s="161">
        <v>0</v>
      </c>
      <c r="R721" s="161">
        <v>0</v>
      </c>
      <c r="S721" s="161">
        <v>0</v>
      </c>
      <c r="T721" s="161">
        <v>299.7</v>
      </c>
      <c r="U721" s="243">
        <v>0</v>
      </c>
      <c r="V721" s="172">
        <f t="shared" si="396"/>
        <v>2326.3341</v>
      </c>
      <c r="W721" s="161">
        <v>2026.6341</v>
      </c>
      <c r="X721" s="161">
        <v>0</v>
      </c>
      <c r="Y721" s="161">
        <v>0</v>
      </c>
      <c r="Z721" s="161">
        <v>0</v>
      </c>
      <c r="AA721" s="161">
        <v>0</v>
      </c>
      <c r="AB721" s="161">
        <v>0</v>
      </c>
      <c r="AC721" s="161">
        <v>299.7</v>
      </c>
      <c r="AD721" s="243">
        <v>0</v>
      </c>
      <c r="AE721" s="156">
        <f t="shared" si="386"/>
        <v>-38.965899999999692</v>
      </c>
      <c r="AF721" s="161">
        <f t="shared" si="386"/>
        <v>-38.96589999999992</v>
      </c>
      <c r="AG721" s="161">
        <f t="shared" si="386"/>
        <v>0</v>
      </c>
      <c r="AH721" s="161">
        <f t="shared" si="386"/>
        <v>0</v>
      </c>
      <c r="AI721" s="161">
        <f t="shared" si="386"/>
        <v>0</v>
      </c>
      <c r="AJ721" s="161">
        <f t="shared" si="386"/>
        <v>0</v>
      </c>
      <c r="AK721" s="161">
        <f t="shared" si="386"/>
        <v>0</v>
      </c>
      <c r="AL721" s="161">
        <f t="shared" si="386"/>
        <v>0</v>
      </c>
      <c r="AM721" s="162">
        <f t="shared" si="386"/>
        <v>0</v>
      </c>
      <c r="AN721" s="156">
        <f t="shared" si="387"/>
        <v>98.35260220690823</v>
      </c>
      <c r="AO721" s="161">
        <f t="shared" si="387"/>
        <v>98.113579589465544</v>
      </c>
      <c r="AP721" s="161">
        <f t="shared" si="387"/>
        <v>0</v>
      </c>
      <c r="AQ721" s="161">
        <f t="shared" si="387"/>
        <v>0</v>
      </c>
      <c r="AR721" s="161">
        <f t="shared" si="387"/>
        <v>0</v>
      </c>
      <c r="AS721" s="161">
        <f t="shared" si="387"/>
        <v>0</v>
      </c>
      <c r="AT721" s="161">
        <f t="shared" si="387"/>
        <v>0</v>
      </c>
      <c r="AU721" s="161">
        <f t="shared" si="387"/>
        <v>100</v>
      </c>
      <c r="AV721" s="162">
        <f t="shared" si="387"/>
        <v>0</v>
      </c>
      <c r="AW721" s="165"/>
      <c r="AX721" s="245"/>
      <c r="AY721" s="246"/>
    </row>
    <row r="722" spans="1:51" ht="12.75" customHeight="1" x14ac:dyDescent="0.25">
      <c r="A722" s="171">
        <v>1645</v>
      </c>
      <c r="B722" s="241">
        <v>714</v>
      </c>
      <c r="C722" s="242" t="s">
        <v>1863</v>
      </c>
      <c r="D722" s="156">
        <f t="shared" si="394"/>
        <v>1062.7</v>
      </c>
      <c r="E722" s="161">
        <v>813.7</v>
      </c>
      <c r="F722" s="161">
        <v>0</v>
      </c>
      <c r="G722" s="161">
        <v>0</v>
      </c>
      <c r="H722" s="161">
        <v>0</v>
      </c>
      <c r="I722" s="161">
        <v>0</v>
      </c>
      <c r="J722" s="161">
        <v>125</v>
      </c>
      <c r="K722" s="161">
        <v>124</v>
      </c>
      <c r="L722" s="243">
        <v>0</v>
      </c>
      <c r="M722" s="172">
        <f t="shared" si="395"/>
        <v>1062.7</v>
      </c>
      <c r="N722" s="161">
        <v>813.7</v>
      </c>
      <c r="O722" s="161">
        <v>0</v>
      </c>
      <c r="P722" s="161">
        <v>0</v>
      </c>
      <c r="Q722" s="161">
        <v>0</v>
      </c>
      <c r="R722" s="161">
        <v>0</v>
      </c>
      <c r="S722" s="161">
        <v>125</v>
      </c>
      <c r="T722" s="161">
        <v>124</v>
      </c>
      <c r="U722" s="243">
        <v>0</v>
      </c>
      <c r="V722" s="172">
        <f t="shared" si="396"/>
        <v>1062.1580000000001</v>
      </c>
      <c r="W722" s="161">
        <v>813.7</v>
      </c>
      <c r="X722" s="161">
        <v>0</v>
      </c>
      <c r="Y722" s="161">
        <v>0</v>
      </c>
      <c r="Z722" s="161">
        <v>0</v>
      </c>
      <c r="AA722" s="161">
        <v>0</v>
      </c>
      <c r="AB722" s="161">
        <v>124.658</v>
      </c>
      <c r="AC722" s="161">
        <v>123.8</v>
      </c>
      <c r="AD722" s="243">
        <v>0</v>
      </c>
      <c r="AE722" s="156">
        <f t="shared" si="386"/>
        <v>-0.54199999999991633</v>
      </c>
      <c r="AF722" s="161">
        <f t="shared" si="386"/>
        <v>0</v>
      </c>
      <c r="AG722" s="161">
        <f t="shared" si="386"/>
        <v>0</v>
      </c>
      <c r="AH722" s="161">
        <f t="shared" ref="AH722:AM763" si="397">Y722-P722</f>
        <v>0</v>
      </c>
      <c r="AI722" s="161">
        <f t="shared" si="397"/>
        <v>0</v>
      </c>
      <c r="AJ722" s="161">
        <f t="shared" si="397"/>
        <v>0</v>
      </c>
      <c r="AK722" s="161">
        <f t="shared" si="397"/>
        <v>-0.34199999999999875</v>
      </c>
      <c r="AL722" s="161">
        <f t="shared" si="397"/>
        <v>-0.20000000000000284</v>
      </c>
      <c r="AM722" s="162">
        <f t="shared" si="397"/>
        <v>0</v>
      </c>
      <c r="AN722" s="156">
        <f t="shared" si="387"/>
        <v>99.948997835701519</v>
      </c>
      <c r="AO722" s="161">
        <f t="shared" si="387"/>
        <v>100</v>
      </c>
      <c r="AP722" s="161">
        <f t="shared" si="387"/>
        <v>0</v>
      </c>
      <c r="AQ722" s="161">
        <f t="shared" ref="AQ722:AV763" si="398">IF(P722=0,0,Y722/P722*100)</f>
        <v>0</v>
      </c>
      <c r="AR722" s="161">
        <f t="shared" si="398"/>
        <v>0</v>
      </c>
      <c r="AS722" s="161">
        <f t="shared" si="398"/>
        <v>0</v>
      </c>
      <c r="AT722" s="161">
        <f t="shared" si="398"/>
        <v>99.726399999999998</v>
      </c>
      <c r="AU722" s="161">
        <f t="shared" si="398"/>
        <v>99.838709677419359</v>
      </c>
      <c r="AV722" s="162">
        <f t="shared" si="398"/>
        <v>0</v>
      </c>
      <c r="AW722" s="165"/>
      <c r="AX722" s="245"/>
      <c r="AY722" s="246"/>
    </row>
    <row r="723" spans="1:51" ht="12.75" customHeight="1" x14ac:dyDescent="0.25">
      <c r="A723" s="171">
        <v>1646</v>
      </c>
      <c r="B723" s="241">
        <v>715</v>
      </c>
      <c r="C723" s="242" t="s">
        <v>1864</v>
      </c>
      <c r="D723" s="156">
        <f t="shared" si="394"/>
        <v>1189.1999999999998</v>
      </c>
      <c r="E723" s="161">
        <v>1083.0999999999999</v>
      </c>
      <c r="F723" s="161">
        <v>0</v>
      </c>
      <c r="G723" s="161">
        <v>0</v>
      </c>
      <c r="H723" s="161">
        <v>0</v>
      </c>
      <c r="I723" s="161">
        <v>0</v>
      </c>
      <c r="J723" s="161">
        <v>0</v>
      </c>
      <c r="K723" s="161">
        <v>106.1</v>
      </c>
      <c r="L723" s="243">
        <v>0</v>
      </c>
      <c r="M723" s="172">
        <f t="shared" si="395"/>
        <v>1189.1999999999998</v>
      </c>
      <c r="N723" s="161">
        <v>1083.0999999999999</v>
      </c>
      <c r="O723" s="161">
        <v>0</v>
      </c>
      <c r="P723" s="161">
        <v>0</v>
      </c>
      <c r="Q723" s="161">
        <v>0</v>
      </c>
      <c r="R723" s="161">
        <v>0</v>
      </c>
      <c r="S723" s="161">
        <v>0</v>
      </c>
      <c r="T723" s="161">
        <v>106.1</v>
      </c>
      <c r="U723" s="243">
        <v>0</v>
      </c>
      <c r="V723" s="172">
        <f t="shared" si="396"/>
        <v>1148.1581999999999</v>
      </c>
      <c r="W723" s="161">
        <v>1042.0581999999999</v>
      </c>
      <c r="X723" s="161">
        <v>0</v>
      </c>
      <c r="Y723" s="161">
        <v>0</v>
      </c>
      <c r="Z723" s="161">
        <v>0</v>
      </c>
      <c r="AA723" s="161">
        <v>0</v>
      </c>
      <c r="AB723" s="161">
        <v>0</v>
      </c>
      <c r="AC723" s="161">
        <v>106.1</v>
      </c>
      <c r="AD723" s="243">
        <v>0</v>
      </c>
      <c r="AE723" s="156">
        <f t="shared" ref="AE723:AM764" si="399">V723-M723</f>
        <v>-41.041799999999967</v>
      </c>
      <c r="AF723" s="161">
        <f t="shared" si="399"/>
        <v>-41.041799999999967</v>
      </c>
      <c r="AG723" s="161">
        <f t="shared" si="399"/>
        <v>0</v>
      </c>
      <c r="AH723" s="161">
        <f t="shared" si="397"/>
        <v>0</v>
      </c>
      <c r="AI723" s="161">
        <f t="shared" si="397"/>
        <v>0</v>
      </c>
      <c r="AJ723" s="161">
        <f t="shared" si="397"/>
        <v>0</v>
      </c>
      <c r="AK723" s="161">
        <f t="shared" si="397"/>
        <v>0</v>
      </c>
      <c r="AL723" s="161">
        <f t="shared" si="397"/>
        <v>0</v>
      </c>
      <c r="AM723" s="162">
        <f t="shared" si="397"/>
        <v>0</v>
      </c>
      <c r="AN723" s="156">
        <f t="shared" ref="AN723:AV764" si="400">IF(M723=0,0,V723/M723*100)</f>
        <v>96.548789101917251</v>
      </c>
      <c r="AO723" s="161">
        <f t="shared" si="400"/>
        <v>96.210709999076727</v>
      </c>
      <c r="AP723" s="161">
        <f t="shared" si="400"/>
        <v>0</v>
      </c>
      <c r="AQ723" s="161">
        <f t="shared" si="398"/>
        <v>0</v>
      </c>
      <c r="AR723" s="161">
        <f t="shared" si="398"/>
        <v>0</v>
      </c>
      <c r="AS723" s="161">
        <f t="shared" si="398"/>
        <v>0</v>
      </c>
      <c r="AT723" s="161">
        <f t="shared" si="398"/>
        <v>0</v>
      </c>
      <c r="AU723" s="161">
        <f t="shared" si="398"/>
        <v>100</v>
      </c>
      <c r="AV723" s="162">
        <f t="shared" si="398"/>
        <v>0</v>
      </c>
      <c r="AW723" s="165"/>
      <c r="AX723" s="245"/>
      <c r="AY723" s="246"/>
    </row>
    <row r="724" spans="1:51" ht="12.75" customHeight="1" x14ac:dyDescent="0.25">
      <c r="A724" s="171">
        <v>1647</v>
      </c>
      <c r="B724" s="241">
        <v>716</v>
      </c>
      <c r="C724" s="242" t="s">
        <v>1865</v>
      </c>
      <c r="D724" s="156">
        <f t="shared" si="394"/>
        <v>3025.6000000000004</v>
      </c>
      <c r="E724" s="161">
        <v>2705.8</v>
      </c>
      <c r="F724" s="161">
        <v>0</v>
      </c>
      <c r="G724" s="161">
        <v>0</v>
      </c>
      <c r="H724" s="161">
        <v>0</v>
      </c>
      <c r="I724" s="161">
        <v>0</v>
      </c>
      <c r="J724" s="161">
        <v>0</v>
      </c>
      <c r="K724" s="161">
        <v>319.8</v>
      </c>
      <c r="L724" s="243">
        <v>0</v>
      </c>
      <c r="M724" s="172">
        <f t="shared" si="395"/>
        <v>3025.6000000000004</v>
      </c>
      <c r="N724" s="161">
        <v>2705.8</v>
      </c>
      <c r="O724" s="161">
        <v>0</v>
      </c>
      <c r="P724" s="161">
        <v>0</v>
      </c>
      <c r="Q724" s="161">
        <v>0</v>
      </c>
      <c r="R724" s="161">
        <v>0</v>
      </c>
      <c r="S724" s="161">
        <v>0</v>
      </c>
      <c r="T724" s="161">
        <v>319.8</v>
      </c>
      <c r="U724" s="243">
        <v>0</v>
      </c>
      <c r="V724" s="172">
        <f t="shared" si="396"/>
        <v>3025.5454</v>
      </c>
      <c r="W724" s="161">
        <v>2705.7460999999998</v>
      </c>
      <c r="X724" s="161">
        <v>0</v>
      </c>
      <c r="Y724" s="161">
        <v>0</v>
      </c>
      <c r="Z724" s="161">
        <v>0</v>
      </c>
      <c r="AA724" s="161">
        <v>0</v>
      </c>
      <c r="AB724" s="161">
        <v>0</v>
      </c>
      <c r="AC724" s="161">
        <v>319.79930000000002</v>
      </c>
      <c r="AD724" s="243">
        <v>0</v>
      </c>
      <c r="AE724" s="156">
        <f t="shared" si="399"/>
        <v>-5.4600000000391447E-2</v>
      </c>
      <c r="AF724" s="161">
        <f t="shared" si="399"/>
        <v>-5.3900000000339787E-2</v>
      </c>
      <c r="AG724" s="161">
        <f t="shared" si="399"/>
        <v>0</v>
      </c>
      <c r="AH724" s="161">
        <f t="shared" si="397"/>
        <v>0</v>
      </c>
      <c r="AI724" s="161">
        <f t="shared" si="397"/>
        <v>0</v>
      </c>
      <c r="AJ724" s="161">
        <f t="shared" si="397"/>
        <v>0</v>
      </c>
      <c r="AK724" s="161">
        <f t="shared" si="397"/>
        <v>0</v>
      </c>
      <c r="AL724" s="161">
        <f t="shared" si="397"/>
        <v>-6.9999999999481588E-4</v>
      </c>
      <c r="AM724" s="162">
        <f t="shared" si="397"/>
        <v>0</v>
      </c>
      <c r="AN724" s="156">
        <f t="shared" si="400"/>
        <v>99.998195399259643</v>
      </c>
      <c r="AO724" s="161">
        <f t="shared" si="400"/>
        <v>99.998007982851647</v>
      </c>
      <c r="AP724" s="161">
        <f t="shared" si="400"/>
        <v>0</v>
      </c>
      <c r="AQ724" s="161">
        <f t="shared" si="398"/>
        <v>0</v>
      </c>
      <c r="AR724" s="161">
        <f t="shared" si="398"/>
        <v>0</v>
      </c>
      <c r="AS724" s="161">
        <f t="shared" si="398"/>
        <v>0</v>
      </c>
      <c r="AT724" s="161">
        <f t="shared" si="398"/>
        <v>0</v>
      </c>
      <c r="AU724" s="161">
        <f t="shared" si="398"/>
        <v>99.999781113195752</v>
      </c>
      <c r="AV724" s="162">
        <f t="shared" si="398"/>
        <v>0</v>
      </c>
      <c r="AW724" s="165"/>
      <c r="AX724" s="245"/>
      <c r="AY724" s="246"/>
    </row>
    <row r="725" spans="1:51" ht="12.75" customHeight="1" x14ac:dyDescent="0.25">
      <c r="A725" s="171">
        <v>1648</v>
      </c>
      <c r="B725" s="241">
        <v>717</v>
      </c>
      <c r="C725" s="242" t="s">
        <v>1866</v>
      </c>
      <c r="D725" s="156">
        <f t="shared" si="394"/>
        <v>2537.1000000000004</v>
      </c>
      <c r="E725" s="161">
        <v>2274.3000000000002</v>
      </c>
      <c r="F725" s="161">
        <v>0</v>
      </c>
      <c r="G725" s="161">
        <v>0</v>
      </c>
      <c r="H725" s="161">
        <v>0</v>
      </c>
      <c r="I725" s="161">
        <v>0</v>
      </c>
      <c r="J725" s="161">
        <v>0</v>
      </c>
      <c r="K725" s="161">
        <v>262.8</v>
      </c>
      <c r="L725" s="243">
        <v>0</v>
      </c>
      <c r="M725" s="172">
        <f t="shared" si="395"/>
        <v>2537.1000000000004</v>
      </c>
      <c r="N725" s="161">
        <v>2274.3000000000002</v>
      </c>
      <c r="O725" s="161">
        <v>0</v>
      </c>
      <c r="P725" s="161">
        <v>0</v>
      </c>
      <c r="Q725" s="161">
        <v>0</v>
      </c>
      <c r="R725" s="161">
        <v>0</v>
      </c>
      <c r="S725" s="161">
        <v>0</v>
      </c>
      <c r="T725" s="161">
        <v>262.8</v>
      </c>
      <c r="U725" s="243">
        <v>0</v>
      </c>
      <c r="V725" s="172">
        <f t="shared" si="396"/>
        <v>2534.0636999999997</v>
      </c>
      <c r="W725" s="161">
        <v>2271.2802999999999</v>
      </c>
      <c r="X725" s="161">
        <v>0</v>
      </c>
      <c r="Y725" s="161">
        <v>0</v>
      </c>
      <c r="Z725" s="161">
        <v>0</v>
      </c>
      <c r="AA725" s="161">
        <v>0</v>
      </c>
      <c r="AB725" s="161">
        <v>0</v>
      </c>
      <c r="AC725" s="161">
        <v>262.78339999999997</v>
      </c>
      <c r="AD725" s="243">
        <v>0</v>
      </c>
      <c r="AE725" s="156">
        <f t="shared" si="399"/>
        <v>-3.036300000000665</v>
      </c>
      <c r="AF725" s="161">
        <f t="shared" si="399"/>
        <v>-3.0197000000002845</v>
      </c>
      <c r="AG725" s="161">
        <f t="shared" si="399"/>
        <v>0</v>
      </c>
      <c r="AH725" s="161">
        <f t="shared" si="397"/>
        <v>0</v>
      </c>
      <c r="AI725" s="161">
        <f t="shared" si="397"/>
        <v>0</v>
      </c>
      <c r="AJ725" s="161">
        <f t="shared" si="397"/>
        <v>0</v>
      </c>
      <c r="AK725" s="161">
        <f t="shared" si="397"/>
        <v>0</v>
      </c>
      <c r="AL725" s="161">
        <f t="shared" si="397"/>
        <v>-1.6600000000039472E-2</v>
      </c>
      <c r="AM725" s="162">
        <f t="shared" si="397"/>
        <v>0</v>
      </c>
      <c r="AN725" s="156">
        <f t="shared" si="400"/>
        <v>99.880323991959301</v>
      </c>
      <c r="AO725" s="161">
        <f t="shared" si="400"/>
        <v>99.867225080244452</v>
      </c>
      <c r="AP725" s="161">
        <f t="shared" si="400"/>
        <v>0</v>
      </c>
      <c r="AQ725" s="161">
        <f t="shared" si="398"/>
        <v>0</v>
      </c>
      <c r="AR725" s="161">
        <f t="shared" si="398"/>
        <v>0</v>
      </c>
      <c r="AS725" s="161">
        <f t="shared" si="398"/>
        <v>0</v>
      </c>
      <c r="AT725" s="161">
        <f t="shared" si="398"/>
        <v>0</v>
      </c>
      <c r="AU725" s="161">
        <f t="shared" si="398"/>
        <v>99.993683409436812</v>
      </c>
      <c r="AV725" s="162">
        <f t="shared" si="398"/>
        <v>0</v>
      </c>
      <c r="AW725" s="165"/>
      <c r="AX725" s="245"/>
      <c r="AY725" s="246"/>
    </row>
    <row r="726" spans="1:51" ht="12.75" customHeight="1" x14ac:dyDescent="0.25">
      <c r="A726" s="171">
        <v>1649</v>
      </c>
      <c r="B726" s="241">
        <v>718</v>
      </c>
      <c r="C726" s="242" t="s">
        <v>1867</v>
      </c>
      <c r="D726" s="156">
        <f t="shared" si="394"/>
        <v>1052.5999999999999</v>
      </c>
      <c r="E726" s="161">
        <v>962</v>
      </c>
      <c r="F726" s="161">
        <v>0</v>
      </c>
      <c r="G726" s="161">
        <v>0</v>
      </c>
      <c r="H726" s="161">
        <v>0</v>
      </c>
      <c r="I726" s="161">
        <v>0</v>
      </c>
      <c r="J726" s="161">
        <v>0</v>
      </c>
      <c r="K726" s="161">
        <v>90.6</v>
      </c>
      <c r="L726" s="243">
        <v>0</v>
      </c>
      <c r="M726" s="172">
        <f t="shared" si="395"/>
        <v>1052.5999999999999</v>
      </c>
      <c r="N726" s="161">
        <v>962</v>
      </c>
      <c r="O726" s="161">
        <v>0</v>
      </c>
      <c r="P726" s="161">
        <v>0</v>
      </c>
      <c r="Q726" s="161">
        <v>0</v>
      </c>
      <c r="R726" s="161">
        <v>0</v>
      </c>
      <c r="S726" s="161">
        <v>0</v>
      </c>
      <c r="T726" s="161">
        <v>90.6</v>
      </c>
      <c r="U726" s="243">
        <v>0</v>
      </c>
      <c r="V726" s="172">
        <f t="shared" si="396"/>
        <v>1037.7203</v>
      </c>
      <c r="W726" s="161">
        <v>947.12030000000004</v>
      </c>
      <c r="X726" s="161">
        <v>0</v>
      </c>
      <c r="Y726" s="161">
        <v>0</v>
      </c>
      <c r="Z726" s="161">
        <v>0</v>
      </c>
      <c r="AA726" s="161">
        <v>0</v>
      </c>
      <c r="AB726" s="161">
        <v>0</v>
      </c>
      <c r="AC726" s="161">
        <v>90.6</v>
      </c>
      <c r="AD726" s="243">
        <v>0</v>
      </c>
      <c r="AE726" s="156">
        <f t="shared" si="399"/>
        <v>-14.879699999999957</v>
      </c>
      <c r="AF726" s="161">
        <f t="shared" si="399"/>
        <v>-14.879699999999957</v>
      </c>
      <c r="AG726" s="161">
        <f t="shared" si="399"/>
        <v>0</v>
      </c>
      <c r="AH726" s="161">
        <f t="shared" si="397"/>
        <v>0</v>
      </c>
      <c r="AI726" s="161">
        <f t="shared" si="397"/>
        <v>0</v>
      </c>
      <c r="AJ726" s="161">
        <f t="shared" si="397"/>
        <v>0</v>
      </c>
      <c r="AK726" s="161">
        <f t="shared" si="397"/>
        <v>0</v>
      </c>
      <c r="AL726" s="161">
        <f t="shared" si="397"/>
        <v>0</v>
      </c>
      <c r="AM726" s="162">
        <f t="shared" si="397"/>
        <v>0</v>
      </c>
      <c r="AN726" s="156">
        <f t="shared" si="400"/>
        <v>98.586386091582753</v>
      </c>
      <c r="AO726" s="161">
        <f t="shared" si="400"/>
        <v>98.453253638253642</v>
      </c>
      <c r="AP726" s="161">
        <f t="shared" si="400"/>
        <v>0</v>
      </c>
      <c r="AQ726" s="161">
        <f t="shared" si="398"/>
        <v>0</v>
      </c>
      <c r="AR726" s="161">
        <f t="shared" si="398"/>
        <v>0</v>
      </c>
      <c r="AS726" s="161">
        <f t="shared" si="398"/>
        <v>0</v>
      </c>
      <c r="AT726" s="161">
        <f t="shared" si="398"/>
        <v>0</v>
      </c>
      <c r="AU726" s="161">
        <f t="shared" si="398"/>
        <v>100</v>
      </c>
      <c r="AV726" s="162">
        <f t="shared" si="398"/>
        <v>0</v>
      </c>
      <c r="AW726" s="165"/>
      <c r="AX726" s="245"/>
      <c r="AY726" s="246"/>
    </row>
    <row r="727" spans="1:51" ht="12.75" customHeight="1" x14ac:dyDescent="0.25">
      <c r="A727" s="171">
        <v>1650</v>
      </c>
      <c r="B727" s="241">
        <v>719</v>
      </c>
      <c r="C727" s="242" t="s">
        <v>1812</v>
      </c>
      <c r="D727" s="156">
        <f t="shared" si="394"/>
        <v>4365.8999999999996</v>
      </c>
      <c r="E727" s="161">
        <v>3843.9</v>
      </c>
      <c r="F727" s="161">
        <v>0</v>
      </c>
      <c r="G727" s="161">
        <v>0</v>
      </c>
      <c r="H727" s="161">
        <v>30.2</v>
      </c>
      <c r="I727" s="161">
        <v>0</v>
      </c>
      <c r="J727" s="161">
        <v>0</v>
      </c>
      <c r="K727" s="161">
        <v>491.8</v>
      </c>
      <c r="L727" s="243">
        <v>0</v>
      </c>
      <c r="M727" s="172">
        <f t="shared" si="395"/>
        <v>4406.3999999999996</v>
      </c>
      <c r="N727" s="161">
        <v>3884.4</v>
      </c>
      <c r="O727" s="161">
        <v>0</v>
      </c>
      <c r="P727" s="161">
        <v>0</v>
      </c>
      <c r="Q727" s="161">
        <v>30.2</v>
      </c>
      <c r="R727" s="161">
        <v>0</v>
      </c>
      <c r="S727" s="161">
        <v>0</v>
      </c>
      <c r="T727" s="161">
        <v>491.8</v>
      </c>
      <c r="U727" s="243">
        <v>0</v>
      </c>
      <c r="V727" s="172">
        <f t="shared" si="396"/>
        <v>4376.2</v>
      </c>
      <c r="W727" s="161">
        <v>3884.4</v>
      </c>
      <c r="X727" s="161">
        <v>0</v>
      </c>
      <c r="Y727" s="161">
        <v>0</v>
      </c>
      <c r="Z727" s="161">
        <v>0</v>
      </c>
      <c r="AA727" s="161">
        <v>0</v>
      </c>
      <c r="AB727" s="161">
        <v>0</v>
      </c>
      <c r="AC727" s="161">
        <v>491.8</v>
      </c>
      <c r="AD727" s="243">
        <v>0</v>
      </c>
      <c r="AE727" s="156">
        <f t="shared" si="399"/>
        <v>-30.199999999999818</v>
      </c>
      <c r="AF727" s="161">
        <f t="shared" si="399"/>
        <v>0</v>
      </c>
      <c r="AG727" s="161">
        <f t="shared" si="399"/>
        <v>0</v>
      </c>
      <c r="AH727" s="161">
        <f t="shared" si="397"/>
        <v>0</v>
      </c>
      <c r="AI727" s="161">
        <f t="shared" si="397"/>
        <v>-30.2</v>
      </c>
      <c r="AJ727" s="161">
        <f t="shared" si="397"/>
        <v>0</v>
      </c>
      <c r="AK727" s="161">
        <f t="shared" si="397"/>
        <v>0</v>
      </c>
      <c r="AL727" s="161">
        <f t="shared" si="397"/>
        <v>0</v>
      </c>
      <c r="AM727" s="162">
        <f t="shared" si="397"/>
        <v>0</v>
      </c>
      <c r="AN727" s="156">
        <f t="shared" si="400"/>
        <v>99.314633260711688</v>
      </c>
      <c r="AO727" s="161">
        <f t="shared" si="400"/>
        <v>100</v>
      </c>
      <c r="AP727" s="161">
        <f t="shared" si="400"/>
        <v>0</v>
      </c>
      <c r="AQ727" s="161">
        <f t="shared" si="398"/>
        <v>0</v>
      </c>
      <c r="AR727" s="161">
        <f t="shared" si="398"/>
        <v>0</v>
      </c>
      <c r="AS727" s="161">
        <f t="shared" si="398"/>
        <v>0</v>
      </c>
      <c r="AT727" s="161">
        <f t="shared" si="398"/>
        <v>0</v>
      </c>
      <c r="AU727" s="161">
        <f t="shared" si="398"/>
        <v>100</v>
      </c>
      <c r="AV727" s="162">
        <f t="shared" si="398"/>
        <v>0</v>
      </c>
      <c r="AW727" s="165"/>
      <c r="AX727" s="245"/>
      <c r="AY727" s="246"/>
    </row>
    <row r="728" spans="1:51" ht="12.75" customHeight="1" x14ac:dyDescent="0.25">
      <c r="A728" s="171">
        <v>1651</v>
      </c>
      <c r="B728" s="241">
        <v>721</v>
      </c>
      <c r="C728" s="242" t="s">
        <v>1868</v>
      </c>
      <c r="D728" s="156">
        <f>SUM(E728:L728)</f>
        <v>1777.1</v>
      </c>
      <c r="E728" s="161">
        <v>1515.6</v>
      </c>
      <c r="F728" s="161">
        <v>0</v>
      </c>
      <c r="G728" s="161">
        <v>0</v>
      </c>
      <c r="H728" s="161">
        <v>0</v>
      </c>
      <c r="I728" s="161">
        <v>0</v>
      </c>
      <c r="J728" s="161">
        <v>0</v>
      </c>
      <c r="K728" s="161">
        <v>261.5</v>
      </c>
      <c r="L728" s="243">
        <v>0</v>
      </c>
      <c r="M728" s="172">
        <f>SUM(N728:U728)</f>
        <v>1777.1</v>
      </c>
      <c r="N728" s="161">
        <v>1515.6</v>
      </c>
      <c r="O728" s="161">
        <v>0</v>
      </c>
      <c r="P728" s="161">
        <v>0</v>
      </c>
      <c r="Q728" s="161">
        <v>0</v>
      </c>
      <c r="R728" s="161">
        <v>0</v>
      </c>
      <c r="S728" s="161">
        <v>0</v>
      </c>
      <c r="T728" s="161">
        <v>261.5</v>
      </c>
      <c r="U728" s="243">
        <v>0</v>
      </c>
      <c r="V728" s="172">
        <f>SUM(W728:AD728)</f>
        <v>1757.2444</v>
      </c>
      <c r="W728" s="161">
        <v>1496.0291999999999</v>
      </c>
      <c r="X728" s="161">
        <v>0</v>
      </c>
      <c r="Y728" s="161">
        <v>0</v>
      </c>
      <c r="Z728" s="161">
        <v>0</v>
      </c>
      <c r="AA728" s="161">
        <v>0</v>
      </c>
      <c r="AB728" s="161">
        <v>0</v>
      </c>
      <c r="AC728" s="161">
        <v>261.21519999999998</v>
      </c>
      <c r="AD728" s="243">
        <v>0</v>
      </c>
      <c r="AE728" s="156">
        <f t="shared" si="399"/>
        <v>-19.855599999999868</v>
      </c>
      <c r="AF728" s="161">
        <f t="shared" si="399"/>
        <v>-19.570799999999963</v>
      </c>
      <c r="AG728" s="161">
        <f t="shared" si="399"/>
        <v>0</v>
      </c>
      <c r="AH728" s="161">
        <f t="shared" si="399"/>
        <v>0</v>
      </c>
      <c r="AI728" s="161">
        <f t="shared" si="399"/>
        <v>0</v>
      </c>
      <c r="AJ728" s="161">
        <f t="shared" si="399"/>
        <v>0</v>
      </c>
      <c r="AK728" s="161">
        <f t="shared" si="399"/>
        <v>0</v>
      </c>
      <c r="AL728" s="161">
        <f t="shared" si="399"/>
        <v>-0.28480000000001837</v>
      </c>
      <c r="AM728" s="162">
        <f t="shared" si="399"/>
        <v>0</v>
      </c>
      <c r="AN728" s="156">
        <f t="shared" si="400"/>
        <v>98.882696528051326</v>
      </c>
      <c r="AO728" s="161">
        <f t="shared" si="400"/>
        <v>98.708709422011083</v>
      </c>
      <c r="AP728" s="161">
        <f t="shared" si="400"/>
        <v>0</v>
      </c>
      <c r="AQ728" s="161">
        <f t="shared" si="400"/>
        <v>0</v>
      </c>
      <c r="AR728" s="161">
        <f t="shared" si="400"/>
        <v>0</v>
      </c>
      <c r="AS728" s="161">
        <f t="shared" si="400"/>
        <v>0</v>
      </c>
      <c r="AT728" s="161">
        <f t="shared" si="400"/>
        <v>0</v>
      </c>
      <c r="AU728" s="161">
        <f t="shared" si="400"/>
        <v>99.891089866156776</v>
      </c>
      <c r="AV728" s="162">
        <f t="shared" si="400"/>
        <v>0</v>
      </c>
      <c r="AW728" s="165"/>
      <c r="AX728" s="245"/>
      <c r="AY728" s="246"/>
    </row>
    <row r="729" spans="1:51" ht="12.75" customHeight="1" x14ac:dyDescent="0.25">
      <c r="A729" s="171">
        <v>1652</v>
      </c>
      <c r="B729" s="241">
        <v>720</v>
      </c>
      <c r="C729" s="242" t="s">
        <v>1869</v>
      </c>
      <c r="D729" s="156">
        <f t="shared" si="394"/>
        <v>3466.8</v>
      </c>
      <c r="E729" s="161">
        <v>2950.9</v>
      </c>
      <c r="F729" s="161">
        <v>0</v>
      </c>
      <c r="G729" s="161">
        <v>0</v>
      </c>
      <c r="H729" s="161">
        <v>0</v>
      </c>
      <c r="I729" s="161">
        <v>0</v>
      </c>
      <c r="J729" s="161">
        <v>0</v>
      </c>
      <c r="K729" s="161">
        <v>515.9</v>
      </c>
      <c r="L729" s="243">
        <v>0</v>
      </c>
      <c r="M729" s="172">
        <f t="shared" si="395"/>
        <v>3466.8</v>
      </c>
      <c r="N729" s="161">
        <v>2950.9</v>
      </c>
      <c r="O729" s="161">
        <v>0</v>
      </c>
      <c r="P729" s="161">
        <v>0</v>
      </c>
      <c r="Q729" s="161">
        <v>0</v>
      </c>
      <c r="R729" s="161">
        <v>0</v>
      </c>
      <c r="S729" s="161">
        <v>0</v>
      </c>
      <c r="T729" s="161">
        <v>515.9</v>
      </c>
      <c r="U729" s="243">
        <v>0</v>
      </c>
      <c r="V729" s="172">
        <f t="shared" si="396"/>
        <v>3466.163</v>
      </c>
      <c r="W729" s="161">
        <v>2950.9</v>
      </c>
      <c r="X729" s="161">
        <v>0</v>
      </c>
      <c r="Y729" s="161">
        <v>0</v>
      </c>
      <c r="Z729" s="161">
        <v>0</v>
      </c>
      <c r="AA729" s="161">
        <v>0</v>
      </c>
      <c r="AB729" s="161">
        <v>0</v>
      </c>
      <c r="AC729" s="161">
        <v>515.26300000000003</v>
      </c>
      <c r="AD729" s="243">
        <v>0</v>
      </c>
      <c r="AE729" s="156">
        <f t="shared" si="399"/>
        <v>-0.63700000000017099</v>
      </c>
      <c r="AF729" s="161">
        <f t="shared" si="399"/>
        <v>0</v>
      </c>
      <c r="AG729" s="161">
        <f t="shared" si="399"/>
        <v>0</v>
      </c>
      <c r="AH729" s="161">
        <f t="shared" si="397"/>
        <v>0</v>
      </c>
      <c r="AI729" s="161">
        <f t="shared" si="397"/>
        <v>0</v>
      </c>
      <c r="AJ729" s="161">
        <f t="shared" si="397"/>
        <v>0</v>
      </c>
      <c r="AK729" s="161">
        <f t="shared" si="397"/>
        <v>0</v>
      </c>
      <c r="AL729" s="161">
        <f t="shared" si="397"/>
        <v>-0.63699999999994361</v>
      </c>
      <c r="AM729" s="162">
        <f t="shared" si="397"/>
        <v>0</v>
      </c>
      <c r="AN729" s="156">
        <f t="shared" si="400"/>
        <v>99.981625706703582</v>
      </c>
      <c r="AO729" s="161">
        <f t="shared" si="400"/>
        <v>100</v>
      </c>
      <c r="AP729" s="161">
        <f t="shared" si="400"/>
        <v>0</v>
      </c>
      <c r="AQ729" s="161">
        <f t="shared" si="398"/>
        <v>0</v>
      </c>
      <c r="AR729" s="161">
        <f t="shared" si="398"/>
        <v>0</v>
      </c>
      <c r="AS729" s="161">
        <f t="shared" si="398"/>
        <v>0</v>
      </c>
      <c r="AT729" s="161">
        <f t="shared" si="398"/>
        <v>0</v>
      </c>
      <c r="AU729" s="161">
        <f t="shared" si="398"/>
        <v>99.876526458616027</v>
      </c>
      <c r="AV729" s="162">
        <f t="shared" si="398"/>
        <v>0</v>
      </c>
      <c r="AW729" s="165"/>
      <c r="AX729" s="245"/>
      <c r="AY729" s="246"/>
    </row>
    <row r="730" spans="1:51" ht="12.75" customHeight="1" x14ac:dyDescent="0.25">
      <c r="A730" s="171">
        <v>1653</v>
      </c>
      <c r="B730" s="241">
        <v>722</v>
      </c>
      <c r="C730" s="242" t="s">
        <v>1870</v>
      </c>
      <c r="D730" s="156">
        <f t="shared" si="394"/>
        <v>1752.4</v>
      </c>
      <c r="E730" s="161">
        <v>1610.7</v>
      </c>
      <c r="F730" s="161">
        <v>0</v>
      </c>
      <c r="G730" s="161">
        <v>0</v>
      </c>
      <c r="H730" s="161">
        <v>0</v>
      </c>
      <c r="I730" s="161">
        <v>0</v>
      </c>
      <c r="J730" s="161">
        <v>0</v>
      </c>
      <c r="K730" s="161">
        <v>141.69999999999999</v>
      </c>
      <c r="L730" s="243">
        <v>0</v>
      </c>
      <c r="M730" s="172">
        <f t="shared" si="395"/>
        <v>1752.4</v>
      </c>
      <c r="N730" s="161">
        <v>1610.7</v>
      </c>
      <c r="O730" s="161">
        <v>0</v>
      </c>
      <c r="P730" s="161">
        <v>0</v>
      </c>
      <c r="Q730" s="161">
        <v>0</v>
      </c>
      <c r="R730" s="161">
        <v>0</v>
      </c>
      <c r="S730" s="161">
        <v>0</v>
      </c>
      <c r="T730" s="161">
        <v>141.69999999999999</v>
      </c>
      <c r="U730" s="243">
        <v>0</v>
      </c>
      <c r="V730" s="172">
        <f t="shared" si="396"/>
        <v>1752.4</v>
      </c>
      <c r="W730" s="161">
        <v>1610.7</v>
      </c>
      <c r="X730" s="161">
        <v>0</v>
      </c>
      <c r="Y730" s="161">
        <v>0</v>
      </c>
      <c r="Z730" s="161">
        <v>0</v>
      </c>
      <c r="AA730" s="161">
        <v>0</v>
      </c>
      <c r="AB730" s="161">
        <v>0</v>
      </c>
      <c r="AC730" s="161">
        <v>141.69999999999999</v>
      </c>
      <c r="AD730" s="243">
        <v>0</v>
      </c>
      <c r="AE730" s="156">
        <f t="shared" si="399"/>
        <v>0</v>
      </c>
      <c r="AF730" s="161">
        <f t="shared" si="399"/>
        <v>0</v>
      </c>
      <c r="AG730" s="161">
        <f t="shared" si="399"/>
        <v>0</v>
      </c>
      <c r="AH730" s="161">
        <f t="shared" si="397"/>
        <v>0</v>
      </c>
      <c r="AI730" s="161">
        <f t="shared" si="397"/>
        <v>0</v>
      </c>
      <c r="AJ730" s="161">
        <f t="shared" si="397"/>
        <v>0</v>
      </c>
      <c r="AK730" s="161">
        <f t="shared" si="397"/>
        <v>0</v>
      </c>
      <c r="AL730" s="161">
        <f t="shared" si="397"/>
        <v>0</v>
      </c>
      <c r="AM730" s="162">
        <f t="shared" si="397"/>
        <v>0</v>
      </c>
      <c r="AN730" s="156">
        <f t="shared" si="400"/>
        <v>100</v>
      </c>
      <c r="AO730" s="161">
        <f t="shared" si="400"/>
        <v>100</v>
      </c>
      <c r="AP730" s="161">
        <f t="shared" si="400"/>
        <v>0</v>
      </c>
      <c r="AQ730" s="161">
        <f t="shared" si="398"/>
        <v>0</v>
      </c>
      <c r="AR730" s="161">
        <f t="shared" si="398"/>
        <v>0</v>
      </c>
      <c r="AS730" s="161">
        <f t="shared" si="398"/>
        <v>0</v>
      </c>
      <c r="AT730" s="161">
        <f t="shared" si="398"/>
        <v>0</v>
      </c>
      <c r="AU730" s="161">
        <f t="shared" si="398"/>
        <v>100</v>
      </c>
      <c r="AV730" s="162">
        <f t="shared" si="398"/>
        <v>0</v>
      </c>
      <c r="AW730" s="165"/>
      <c r="AX730" s="245"/>
      <c r="AY730" s="246"/>
    </row>
    <row r="731" spans="1:51" ht="12.75" customHeight="1" x14ac:dyDescent="0.25">
      <c r="A731" s="171">
        <v>1654</v>
      </c>
      <c r="B731" s="241">
        <v>723</v>
      </c>
      <c r="C731" s="242" t="s">
        <v>1871</v>
      </c>
      <c r="D731" s="156">
        <f t="shared" si="394"/>
        <v>1472.4</v>
      </c>
      <c r="E731" s="161">
        <v>1212.9000000000001</v>
      </c>
      <c r="F731" s="161">
        <v>0</v>
      </c>
      <c r="G731" s="161">
        <v>0</v>
      </c>
      <c r="H731" s="161">
        <v>0</v>
      </c>
      <c r="I731" s="161">
        <v>0</v>
      </c>
      <c r="J731" s="161">
        <v>65</v>
      </c>
      <c r="K731" s="161">
        <v>194.5</v>
      </c>
      <c r="L731" s="243">
        <v>0</v>
      </c>
      <c r="M731" s="172">
        <f t="shared" si="395"/>
        <v>1472.4</v>
      </c>
      <c r="N731" s="161">
        <v>1212.9000000000001</v>
      </c>
      <c r="O731" s="161">
        <v>0</v>
      </c>
      <c r="P731" s="161">
        <v>0</v>
      </c>
      <c r="Q731" s="161">
        <v>0</v>
      </c>
      <c r="R731" s="161">
        <v>0</v>
      </c>
      <c r="S731" s="161">
        <v>65</v>
      </c>
      <c r="T731" s="161">
        <v>194.5</v>
      </c>
      <c r="U731" s="243">
        <v>0</v>
      </c>
      <c r="V731" s="172">
        <f t="shared" si="396"/>
        <v>1472.4</v>
      </c>
      <c r="W731" s="161">
        <v>1212.9000000000001</v>
      </c>
      <c r="X731" s="161">
        <v>0</v>
      </c>
      <c r="Y731" s="161">
        <v>0</v>
      </c>
      <c r="Z731" s="161">
        <v>0</v>
      </c>
      <c r="AA731" s="161">
        <v>0</v>
      </c>
      <c r="AB731" s="161">
        <v>65</v>
      </c>
      <c r="AC731" s="161">
        <v>194.5</v>
      </c>
      <c r="AD731" s="243">
        <v>0</v>
      </c>
      <c r="AE731" s="156">
        <f t="shared" si="399"/>
        <v>0</v>
      </c>
      <c r="AF731" s="161">
        <f t="shared" si="399"/>
        <v>0</v>
      </c>
      <c r="AG731" s="161">
        <f t="shared" si="399"/>
        <v>0</v>
      </c>
      <c r="AH731" s="161">
        <f t="shared" si="397"/>
        <v>0</v>
      </c>
      <c r="AI731" s="161">
        <f t="shared" si="397"/>
        <v>0</v>
      </c>
      <c r="AJ731" s="161">
        <f t="shared" si="397"/>
        <v>0</v>
      </c>
      <c r="AK731" s="161">
        <f t="shared" si="397"/>
        <v>0</v>
      </c>
      <c r="AL731" s="161">
        <f t="shared" si="397"/>
        <v>0</v>
      </c>
      <c r="AM731" s="162">
        <f t="shared" si="397"/>
        <v>0</v>
      </c>
      <c r="AN731" s="156">
        <f t="shared" si="400"/>
        <v>100</v>
      </c>
      <c r="AO731" s="161">
        <f t="shared" si="400"/>
        <v>100</v>
      </c>
      <c r="AP731" s="161">
        <f t="shared" si="400"/>
        <v>0</v>
      </c>
      <c r="AQ731" s="161">
        <f t="shared" si="398"/>
        <v>0</v>
      </c>
      <c r="AR731" s="161">
        <f t="shared" si="398"/>
        <v>0</v>
      </c>
      <c r="AS731" s="161">
        <f t="shared" si="398"/>
        <v>0</v>
      </c>
      <c r="AT731" s="161">
        <f t="shared" si="398"/>
        <v>100</v>
      </c>
      <c r="AU731" s="161">
        <f t="shared" si="398"/>
        <v>100</v>
      </c>
      <c r="AV731" s="162">
        <f t="shared" si="398"/>
        <v>0</v>
      </c>
      <c r="AW731" s="165"/>
      <c r="AX731" s="245"/>
      <c r="AY731" s="246"/>
    </row>
    <row r="732" spans="1:51" ht="12.75" customHeight="1" x14ac:dyDescent="0.25">
      <c r="A732" s="171">
        <v>1655</v>
      </c>
      <c r="B732" s="241">
        <v>724</v>
      </c>
      <c r="C732" s="242" t="s">
        <v>1872</v>
      </c>
      <c r="D732" s="156">
        <f t="shared" si="394"/>
        <v>2985.1</v>
      </c>
      <c r="E732" s="161">
        <v>2740</v>
      </c>
      <c r="F732" s="161">
        <v>0</v>
      </c>
      <c r="G732" s="161">
        <v>0</v>
      </c>
      <c r="H732" s="161">
        <v>0</v>
      </c>
      <c r="I732" s="161">
        <v>0</v>
      </c>
      <c r="J732" s="161">
        <v>0</v>
      </c>
      <c r="K732" s="161">
        <v>245.1</v>
      </c>
      <c r="L732" s="243">
        <v>0</v>
      </c>
      <c r="M732" s="172">
        <f t="shared" si="395"/>
        <v>2985.1</v>
      </c>
      <c r="N732" s="161">
        <v>2740</v>
      </c>
      <c r="O732" s="161">
        <v>0</v>
      </c>
      <c r="P732" s="161">
        <v>0</v>
      </c>
      <c r="Q732" s="161">
        <v>0</v>
      </c>
      <c r="R732" s="161">
        <v>0</v>
      </c>
      <c r="S732" s="161">
        <v>0</v>
      </c>
      <c r="T732" s="161">
        <v>245.1</v>
      </c>
      <c r="U732" s="243">
        <v>0</v>
      </c>
      <c r="V732" s="172">
        <f t="shared" si="396"/>
        <v>2985.0369999999998</v>
      </c>
      <c r="W732" s="161">
        <v>2740</v>
      </c>
      <c r="X732" s="161">
        <v>0</v>
      </c>
      <c r="Y732" s="161">
        <v>0</v>
      </c>
      <c r="Z732" s="161">
        <v>0</v>
      </c>
      <c r="AA732" s="161">
        <v>0</v>
      </c>
      <c r="AB732" s="161">
        <v>0</v>
      </c>
      <c r="AC732" s="161">
        <v>245.03700000000001</v>
      </c>
      <c r="AD732" s="243">
        <v>0</v>
      </c>
      <c r="AE732" s="156">
        <f t="shared" si="399"/>
        <v>-6.3000000000101863E-2</v>
      </c>
      <c r="AF732" s="161">
        <f t="shared" si="399"/>
        <v>0</v>
      </c>
      <c r="AG732" s="161">
        <f t="shared" si="399"/>
        <v>0</v>
      </c>
      <c r="AH732" s="161">
        <f t="shared" si="397"/>
        <v>0</v>
      </c>
      <c r="AI732" s="161">
        <f t="shared" si="397"/>
        <v>0</v>
      </c>
      <c r="AJ732" s="161">
        <f t="shared" si="397"/>
        <v>0</v>
      </c>
      <c r="AK732" s="161">
        <f t="shared" si="397"/>
        <v>0</v>
      </c>
      <c r="AL732" s="161">
        <f t="shared" si="397"/>
        <v>-6.2999999999988177E-2</v>
      </c>
      <c r="AM732" s="162">
        <f t="shared" si="397"/>
        <v>0</v>
      </c>
      <c r="AN732" s="156">
        <f t="shared" si="400"/>
        <v>99.9978895179391</v>
      </c>
      <c r="AO732" s="161">
        <f t="shared" si="400"/>
        <v>100</v>
      </c>
      <c r="AP732" s="161">
        <f t="shared" si="400"/>
        <v>0</v>
      </c>
      <c r="AQ732" s="161">
        <f t="shared" si="398"/>
        <v>0</v>
      </c>
      <c r="AR732" s="161">
        <f t="shared" si="398"/>
        <v>0</v>
      </c>
      <c r="AS732" s="161">
        <f t="shared" si="398"/>
        <v>0</v>
      </c>
      <c r="AT732" s="161">
        <f t="shared" si="398"/>
        <v>0</v>
      </c>
      <c r="AU732" s="161">
        <f t="shared" si="398"/>
        <v>99.974296205630367</v>
      </c>
      <c r="AV732" s="162">
        <f t="shared" si="398"/>
        <v>0</v>
      </c>
      <c r="AW732" s="165"/>
      <c r="AX732" s="245"/>
      <c r="AY732" s="246"/>
    </row>
    <row r="733" spans="1:51" ht="12.75" customHeight="1" x14ac:dyDescent="0.25">
      <c r="A733" s="171">
        <v>1656</v>
      </c>
      <c r="B733" s="241">
        <v>725</v>
      </c>
      <c r="C733" s="242" t="s">
        <v>1873</v>
      </c>
      <c r="D733" s="156">
        <f t="shared" si="394"/>
        <v>1584.8</v>
      </c>
      <c r="E733" s="161">
        <v>1415.5</v>
      </c>
      <c r="F733" s="161">
        <v>0</v>
      </c>
      <c r="G733" s="161">
        <v>0</v>
      </c>
      <c r="H733" s="161">
        <v>0</v>
      </c>
      <c r="I733" s="161">
        <v>0</v>
      </c>
      <c r="J733" s="161">
        <v>0</v>
      </c>
      <c r="K733" s="161">
        <v>169.3</v>
      </c>
      <c r="L733" s="243">
        <v>0</v>
      </c>
      <c r="M733" s="172">
        <f t="shared" si="395"/>
        <v>1584.8</v>
      </c>
      <c r="N733" s="161">
        <v>1415.5</v>
      </c>
      <c r="O733" s="161">
        <v>0</v>
      </c>
      <c r="P733" s="161">
        <v>0</v>
      </c>
      <c r="Q733" s="161">
        <v>0</v>
      </c>
      <c r="R733" s="161">
        <v>0</v>
      </c>
      <c r="S733" s="161">
        <v>0</v>
      </c>
      <c r="T733" s="161">
        <v>169.3</v>
      </c>
      <c r="U733" s="243">
        <v>0</v>
      </c>
      <c r="V733" s="172">
        <f t="shared" si="396"/>
        <v>1550.0047</v>
      </c>
      <c r="W733" s="161">
        <v>1380.7047</v>
      </c>
      <c r="X733" s="161">
        <v>0</v>
      </c>
      <c r="Y733" s="161">
        <v>0</v>
      </c>
      <c r="Z733" s="161">
        <v>0</v>
      </c>
      <c r="AA733" s="161">
        <v>0</v>
      </c>
      <c r="AB733" s="161">
        <v>0</v>
      </c>
      <c r="AC733" s="161">
        <v>169.3</v>
      </c>
      <c r="AD733" s="243">
        <v>0</v>
      </c>
      <c r="AE733" s="156">
        <f t="shared" si="399"/>
        <v>-34.795299999999997</v>
      </c>
      <c r="AF733" s="161">
        <f t="shared" si="399"/>
        <v>-34.795299999999997</v>
      </c>
      <c r="AG733" s="161">
        <f t="shared" si="399"/>
        <v>0</v>
      </c>
      <c r="AH733" s="161">
        <f t="shared" si="397"/>
        <v>0</v>
      </c>
      <c r="AI733" s="161">
        <f t="shared" si="397"/>
        <v>0</v>
      </c>
      <c r="AJ733" s="161">
        <f t="shared" si="397"/>
        <v>0</v>
      </c>
      <c r="AK733" s="161">
        <f t="shared" si="397"/>
        <v>0</v>
      </c>
      <c r="AL733" s="161">
        <f t="shared" si="397"/>
        <v>0</v>
      </c>
      <c r="AM733" s="162">
        <f t="shared" si="397"/>
        <v>0</v>
      </c>
      <c r="AN733" s="156">
        <f t="shared" si="400"/>
        <v>97.804435890964157</v>
      </c>
      <c r="AO733" s="161">
        <f t="shared" si="400"/>
        <v>97.541836806782058</v>
      </c>
      <c r="AP733" s="161">
        <f t="shared" si="400"/>
        <v>0</v>
      </c>
      <c r="AQ733" s="161">
        <f t="shared" si="398"/>
        <v>0</v>
      </c>
      <c r="AR733" s="161">
        <f t="shared" si="398"/>
        <v>0</v>
      </c>
      <c r="AS733" s="161">
        <f t="shared" si="398"/>
        <v>0</v>
      </c>
      <c r="AT733" s="161">
        <f t="shared" si="398"/>
        <v>0</v>
      </c>
      <c r="AU733" s="161">
        <f t="shared" si="398"/>
        <v>100</v>
      </c>
      <c r="AV733" s="162">
        <f t="shared" si="398"/>
        <v>0</v>
      </c>
      <c r="AW733" s="165"/>
      <c r="AX733" s="245"/>
      <c r="AY733" s="246"/>
    </row>
    <row r="734" spans="1:51" ht="12.75" customHeight="1" x14ac:dyDescent="0.25">
      <c r="A734" s="171">
        <v>1657</v>
      </c>
      <c r="B734" s="241">
        <v>726</v>
      </c>
      <c r="C734" s="242" t="s">
        <v>1874</v>
      </c>
      <c r="D734" s="156">
        <f t="shared" si="394"/>
        <v>1596.3999999999999</v>
      </c>
      <c r="E734" s="161">
        <v>1152.7</v>
      </c>
      <c r="F734" s="161">
        <v>0</v>
      </c>
      <c r="G734" s="161">
        <v>0</v>
      </c>
      <c r="H734" s="161">
        <v>66.599999999999994</v>
      </c>
      <c r="I734" s="161">
        <v>0</v>
      </c>
      <c r="J734" s="161">
        <v>205</v>
      </c>
      <c r="K734" s="161">
        <v>172.1</v>
      </c>
      <c r="L734" s="243">
        <v>0</v>
      </c>
      <c r="M734" s="172">
        <f t="shared" si="395"/>
        <v>1596.3999999999999</v>
      </c>
      <c r="N734" s="161">
        <v>1152.7</v>
      </c>
      <c r="O734" s="161">
        <v>0</v>
      </c>
      <c r="P734" s="161">
        <v>0</v>
      </c>
      <c r="Q734" s="161">
        <v>66.599999999999994</v>
      </c>
      <c r="R734" s="161">
        <v>0</v>
      </c>
      <c r="S734" s="161">
        <v>205</v>
      </c>
      <c r="T734" s="161">
        <v>172.1</v>
      </c>
      <c r="U734" s="243">
        <v>0</v>
      </c>
      <c r="V734" s="172">
        <f t="shared" si="396"/>
        <v>1413.8036</v>
      </c>
      <c r="W734" s="161">
        <v>1036.7036000000001</v>
      </c>
      <c r="X734" s="161">
        <v>0</v>
      </c>
      <c r="Y734" s="161">
        <v>0</v>
      </c>
      <c r="Z734" s="161">
        <v>0</v>
      </c>
      <c r="AA734" s="161">
        <v>0</v>
      </c>
      <c r="AB734" s="161">
        <v>205</v>
      </c>
      <c r="AC734" s="161">
        <v>172.1</v>
      </c>
      <c r="AD734" s="243">
        <v>0</v>
      </c>
      <c r="AE734" s="156">
        <f t="shared" si="399"/>
        <v>-182.5963999999999</v>
      </c>
      <c r="AF734" s="161">
        <f t="shared" si="399"/>
        <v>-115.99639999999999</v>
      </c>
      <c r="AG734" s="161">
        <f t="shared" si="399"/>
        <v>0</v>
      </c>
      <c r="AH734" s="161">
        <f t="shared" si="397"/>
        <v>0</v>
      </c>
      <c r="AI734" s="161">
        <f t="shared" si="397"/>
        <v>-66.599999999999994</v>
      </c>
      <c r="AJ734" s="161">
        <f t="shared" si="397"/>
        <v>0</v>
      </c>
      <c r="AK734" s="161">
        <f t="shared" si="397"/>
        <v>0</v>
      </c>
      <c r="AL734" s="161">
        <f t="shared" si="397"/>
        <v>0</v>
      </c>
      <c r="AM734" s="162">
        <f t="shared" si="397"/>
        <v>0</v>
      </c>
      <c r="AN734" s="156">
        <f t="shared" si="400"/>
        <v>88.561989476321727</v>
      </c>
      <c r="AO734" s="161">
        <f t="shared" si="400"/>
        <v>89.936982736184618</v>
      </c>
      <c r="AP734" s="161">
        <f t="shared" si="400"/>
        <v>0</v>
      </c>
      <c r="AQ734" s="161">
        <f t="shared" si="398"/>
        <v>0</v>
      </c>
      <c r="AR734" s="161">
        <f t="shared" si="398"/>
        <v>0</v>
      </c>
      <c r="AS734" s="161">
        <f t="shared" si="398"/>
        <v>0</v>
      </c>
      <c r="AT734" s="161">
        <f t="shared" si="398"/>
        <v>100</v>
      </c>
      <c r="AU734" s="161">
        <f t="shared" si="398"/>
        <v>100</v>
      </c>
      <c r="AV734" s="162">
        <f t="shared" si="398"/>
        <v>0</v>
      </c>
      <c r="AW734" s="165"/>
      <c r="AX734" s="245"/>
      <c r="AY734" s="246"/>
    </row>
    <row r="735" spans="1:51" ht="12.75" customHeight="1" x14ac:dyDescent="0.25">
      <c r="A735" s="171">
        <v>1658</v>
      </c>
      <c r="B735" s="241">
        <v>727</v>
      </c>
      <c r="C735" s="242" t="s">
        <v>1875</v>
      </c>
      <c r="D735" s="156">
        <f t="shared" si="394"/>
        <v>1140</v>
      </c>
      <c r="E735" s="161">
        <v>1028.9000000000001</v>
      </c>
      <c r="F735" s="161">
        <v>0</v>
      </c>
      <c r="G735" s="161">
        <v>0</v>
      </c>
      <c r="H735" s="161">
        <v>0</v>
      </c>
      <c r="I735" s="161">
        <v>0</v>
      </c>
      <c r="J735" s="161">
        <v>0</v>
      </c>
      <c r="K735" s="161">
        <v>111.1</v>
      </c>
      <c r="L735" s="243">
        <v>0</v>
      </c>
      <c r="M735" s="172">
        <f t="shared" si="395"/>
        <v>1140</v>
      </c>
      <c r="N735" s="161">
        <v>1028.9000000000001</v>
      </c>
      <c r="O735" s="161">
        <v>0</v>
      </c>
      <c r="P735" s="161">
        <v>0</v>
      </c>
      <c r="Q735" s="161">
        <v>0</v>
      </c>
      <c r="R735" s="161">
        <v>0</v>
      </c>
      <c r="S735" s="161">
        <v>0</v>
      </c>
      <c r="T735" s="161">
        <v>111.1</v>
      </c>
      <c r="U735" s="243">
        <v>0</v>
      </c>
      <c r="V735" s="172">
        <f t="shared" si="396"/>
        <v>1118.4940999999999</v>
      </c>
      <c r="W735" s="161">
        <v>1007.4167</v>
      </c>
      <c r="X735" s="161">
        <v>0</v>
      </c>
      <c r="Y735" s="161">
        <v>0</v>
      </c>
      <c r="Z735" s="161">
        <v>0</v>
      </c>
      <c r="AA735" s="161">
        <v>0</v>
      </c>
      <c r="AB735" s="161">
        <v>0</v>
      </c>
      <c r="AC735" s="161">
        <v>111.0774</v>
      </c>
      <c r="AD735" s="243">
        <v>0</v>
      </c>
      <c r="AE735" s="156">
        <f t="shared" si="399"/>
        <v>-21.505900000000111</v>
      </c>
      <c r="AF735" s="161">
        <f t="shared" si="399"/>
        <v>-21.483300000000099</v>
      </c>
      <c r="AG735" s="161">
        <f t="shared" si="399"/>
        <v>0</v>
      </c>
      <c r="AH735" s="161">
        <f t="shared" si="397"/>
        <v>0</v>
      </c>
      <c r="AI735" s="161">
        <f t="shared" si="397"/>
        <v>0</v>
      </c>
      <c r="AJ735" s="161">
        <f t="shared" si="397"/>
        <v>0</v>
      </c>
      <c r="AK735" s="161">
        <f t="shared" si="397"/>
        <v>0</v>
      </c>
      <c r="AL735" s="161">
        <f t="shared" si="397"/>
        <v>-2.2599999999997067E-2</v>
      </c>
      <c r="AM735" s="162">
        <f t="shared" si="397"/>
        <v>0</v>
      </c>
      <c r="AN735" s="156">
        <f t="shared" si="400"/>
        <v>98.113517543859643</v>
      </c>
      <c r="AO735" s="161">
        <f t="shared" si="400"/>
        <v>97.912012829235096</v>
      </c>
      <c r="AP735" s="161">
        <f t="shared" si="400"/>
        <v>0</v>
      </c>
      <c r="AQ735" s="161">
        <f t="shared" si="398"/>
        <v>0</v>
      </c>
      <c r="AR735" s="161">
        <f t="shared" si="398"/>
        <v>0</v>
      </c>
      <c r="AS735" s="161">
        <f t="shared" si="398"/>
        <v>0</v>
      </c>
      <c r="AT735" s="161">
        <f t="shared" si="398"/>
        <v>0</v>
      </c>
      <c r="AU735" s="161">
        <f t="shared" si="398"/>
        <v>99.979657965796591</v>
      </c>
      <c r="AV735" s="162">
        <f t="shared" si="398"/>
        <v>0</v>
      </c>
      <c r="AW735" s="165"/>
      <c r="AX735" s="245"/>
      <c r="AY735" s="246"/>
    </row>
    <row r="736" spans="1:51" ht="12.75" customHeight="1" x14ac:dyDescent="0.25">
      <c r="A736" s="158"/>
      <c r="B736" s="241">
        <v>728</v>
      </c>
      <c r="C736" s="242"/>
      <c r="D736" s="160"/>
      <c r="E736" s="161"/>
      <c r="F736" s="161"/>
      <c r="G736" s="161"/>
      <c r="H736" s="161"/>
      <c r="I736" s="161"/>
      <c r="J736" s="161"/>
      <c r="K736" s="161"/>
      <c r="L736" s="243">
        <v>0</v>
      </c>
      <c r="M736" s="244"/>
      <c r="N736" s="161">
        <v>0</v>
      </c>
      <c r="O736" s="161"/>
      <c r="P736" s="161">
        <v>0</v>
      </c>
      <c r="Q736" s="161"/>
      <c r="R736" s="161"/>
      <c r="S736" s="161"/>
      <c r="T736" s="161"/>
      <c r="U736" s="243">
        <v>0</v>
      </c>
      <c r="V736" s="244"/>
      <c r="W736" s="161">
        <v>0</v>
      </c>
      <c r="X736" s="161"/>
      <c r="Y736" s="161">
        <v>0</v>
      </c>
      <c r="Z736" s="161"/>
      <c r="AA736" s="161"/>
      <c r="AB736" s="161"/>
      <c r="AC736" s="161"/>
      <c r="AD736" s="243"/>
      <c r="AE736" s="160"/>
      <c r="AF736" s="161"/>
      <c r="AG736" s="161"/>
      <c r="AH736" s="161"/>
      <c r="AI736" s="161"/>
      <c r="AJ736" s="161"/>
      <c r="AK736" s="161"/>
      <c r="AL736" s="161"/>
      <c r="AM736" s="162"/>
      <c r="AN736" s="160"/>
      <c r="AO736" s="161"/>
      <c r="AP736" s="161"/>
      <c r="AQ736" s="161"/>
      <c r="AR736" s="161"/>
      <c r="AS736" s="161"/>
      <c r="AT736" s="161"/>
      <c r="AU736" s="161"/>
      <c r="AV736" s="162"/>
      <c r="AW736" s="165"/>
      <c r="AX736" s="245"/>
      <c r="AY736" s="246"/>
    </row>
    <row r="737" spans="1:51" ht="15.75" customHeight="1" x14ac:dyDescent="0.25">
      <c r="A737" s="158"/>
      <c r="B737" s="241">
        <v>729</v>
      </c>
      <c r="C737" s="239" t="s">
        <v>1876</v>
      </c>
      <c r="D737" s="156">
        <f>D738+D739</f>
        <v>170849</v>
      </c>
      <c r="E737" s="153">
        <f t="shared" ref="E737:L737" si="401">E738+E739</f>
        <v>142911.90000000002</v>
      </c>
      <c r="F737" s="153">
        <f t="shared" si="401"/>
        <v>0</v>
      </c>
      <c r="G737" s="153">
        <f t="shared" si="401"/>
        <v>1948.3</v>
      </c>
      <c r="H737" s="153">
        <f t="shared" si="401"/>
        <v>4578</v>
      </c>
      <c r="I737" s="153">
        <f t="shared" si="401"/>
        <v>0</v>
      </c>
      <c r="J737" s="153">
        <f t="shared" si="401"/>
        <v>2035</v>
      </c>
      <c r="K737" s="153">
        <f t="shared" si="401"/>
        <v>18455.8</v>
      </c>
      <c r="L737" s="240">
        <f t="shared" si="401"/>
        <v>920</v>
      </c>
      <c r="M737" s="172">
        <f>M738+M739</f>
        <v>172345.5</v>
      </c>
      <c r="N737" s="153">
        <f t="shared" ref="N737:U737" si="402">N738+N739</f>
        <v>142999.40000000002</v>
      </c>
      <c r="O737" s="153">
        <f t="shared" si="402"/>
        <v>0</v>
      </c>
      <c r="P737" s="153">
        <f t="shared" si="402"/>
        <v>1948.3</v>
      </c>
      <c r="Q737" s="153">
        <f t="shared" si="402"/>
        <v>4578</v>
      </c>
      <c r="R737" s="153">
        <f t="shared" si="402"/>
        <v>0</v>
      </c>
      <c r="S737" s="153">
        <f t="shared" si="402"/>
        <v>2035</v>
      </c>
      <c r="T737" s="153">
        <f t="shared" si="402"/>
        <v>18455.8</v>
      </c>
      <c r="U737" s="240">
        <f t="shared" si="402"/>
        <v>2329</v>
      </c>
      <c r="V737" s="172">
        <f>V738+V739</f>
        <v>162782.99169999998</v>
      </c>
      <c r="W737" s="153">
        <f t="shared" ref="W737:AD737" si="403">W738+W739</f>
        <v>137847.87819999998</v>
      </c>
      <c r="X737" s="153">
        <f t="shared" si="403"/>
        <v>0</v>
      </c>
      <c r="Y737" s="153">
        <f t="shared" si="403"/>
        <v>1946.3761999999999</v>
      </c>
      <c r="Z737" s="153">
        <f t="shared" si="403"/>
        <v>2675.8947000000003</v>
      </c>
      <c r="AA737" s="153">
        <f t="shared" si="403"/>
        <v>0</v>
      </c>
      <c r="AB737" s="153">
        <f t="shared" si="403"/>
        <v>1894.9924000000001</v>
      </c>
      <c r="AC737" s="153">
        <f t="shared" si="403"/>
        <v>16957.350200000001</v>
      </c>
      <c r="AD737" s="240">
        <f t="shared" si="403"/>
        <v>1460.5</v>
      </c>
      <c r="AE737" s="156">
        <f t="shared" ref="AE737:AM765" si="404">V737-M737</f>
        <v>-9562.5083000000159</v>
      </c>
      <c r="AF737" s="153">
        <f t="shared" si="404"/>
        <v>-5151.5218000000459</v>
      </c>
      <c r="AG737" s="153">
        <f t="shared" si="404"/>
        <v>0</v>
      </c>
      <c r="AH737" s="153">
        <f t="shared" si="404"/>
        <v>-1.9238000000000284</v>
      </c>
      <c r="AI737" s="153">
        <f t="shared" si="404"/>
        <v>-1902.1052999999997</v>
      </c>
      <c r="AJ737" s="153">
        <f t="shared" si="404"/>
        <v>0</v>
      </c>
      <c r="AK737" s="153">
        <f t="shared" si="404"/>
        <v>-140.00759999999991</v>
      </c>
      <c r="AL737" s="153">
        <f t="shared" si="404"/>
        <v>-1498.4497999999985</v>
      </c>
      <c r="AM737" s="154">
        <f t="shared" si="404"/>
        <v>-868.5</v>
      </c>
      <c r="AN737" s="156">
        <f t="shared" ref="AN737:AV765" si="405">IF(M737=0,0,V737/M737*100)</f>
        <v>94.451547443942545</v>
      </c>
      <c r="AO737" s="153">
        <f t="shared" si="405"/>
        <v>96.397522087505223</v>
      </c>
      <c r="AP737" s="153">
        <f t="shared" si="405"/>
        <v>0</v>
      </c>
      <c r="AQ737" s="153">
        <f t="shared" si="405"/>
        <v>99.901257506544155</v>
      </c>
      <c r="AR737" s="153">
        <f t="shared" si="405"/>
        <v>58.451173001310622</v>
      </c>
      <c r="AS737" s="153">
        <f t="shared" si="405"/>
        <v>0</v>
      </c>
      <c r="AT737" s="153">
        <f t="shared" si="405"/>
        <v>93.120019656019664</v>
      </c>
      <c r="AU737" s="153">
        <f t="shared" si="405"/>
        <v>91.880873221426327</v>
      </c>
      <c r="AV737" s="154">
        <f t="shared" si="405"/>
        <v>62.709317303563758</v>
      </c>
      <c r="AW737" s="147"/>
      <c r="AX737" s="245"/>
      <c r="AY737" s="246"/>
    </row>
    <row r="738" spans="1:51" s="170" customFormat="1" ht="18" customHeight="1" x14ac:dyDescent="0.2">
      <c r="A738" s="158"/>
      <c r="B738" s="241">
        <v>730</v>
      </c>
      <c r="C738" s="239" t="s">
        <v>1287</v>
      </c>
      <c r="D738" s="156">
        <f>D740</f>
        <v>120374.6</v>
      </c>
      <c r="E738" s="153">
        <f t="shared" ref="E738:L738" si="406">E740</f>
        <v>100047.1</v>
      </c>
      <c r="F738" s="153">
        <f t="shared" si="406"/>
        <v>0</v>
      </c>
      <c r="G738" s="153">
        <f t="shared" si="406"/>
        <v>1948.3</v>
      </c>
      <c r="H738" s="153">
        <f t="shared" si="406"/>
        <v>4506.3</v>
      </c>
      <c r="I738" s="153">
        <f t="shared" si="406"/>
        <v>0</v>
      </c>
      <c r="J738" s="153">
        <f t="shared" si="406"/>
        <v>0</v>
      </c>
      <c r="K738" s="153">
        <f t="shared" si="406"/>
        <v>12952.9</v>
      </c>
      <c r="L738" s="240">
        <f t="shared" si="406"/>
        <v>920</v>
      </c>
      <c r="M738" s="172">
        <f>M740</f>
        <v>121783.6</v>
      </c>
      <c r="N738" s="153">
        <f t="shared" ref="N738:U738" si="407">N740</f>
        <v>100047.1</v>
      </c>
      <c r="O738" s="153">
        <f t="shared" si="407"/>
        <v>0</v>
      </c>
      <c r="P738" s="153">
        <f t="shared" si="407"/>
        <v>1948.3</v>
      </c>
      <c r="Q738" s="153">
        <f t="shared" si="407"/>
        <v>4506.3</v>
      </c>
      <c r="R738" s="153">
        <f t="shared" si="407"/>
        <v>0</v>
      </c>
      <c r="S738" s="153">
        <f t="shared" si="407"/>
        <v>0</v>
      </c>
      <c r="T738" s="153">
        <f t="shared" si="407"/>
        <v>12952.9</v>
      </c>
      <c r="U738" s="240">
        <f t="shared" si="407"/>
        <v>2329</v>
      </c>
      <c r="V738" s="172">
        <f>V740</f>
        <v>116381.85279999999</v>
      </c>
      <c r="W738" s="153">
        <f t="shared" ref="W738:AD738" si="408">W740</f>
        <v>98872.519199999995</v>
      </c>
      <c r="X738" s="153">
        <f t="shared" si="408"/>
        <v>0</v>
      </c>
      <c r="Y738" s="153">
        <f t="shared" si="408"/>
        <v>1946.3761999999999</v>
      </c>
      <c r="Z738" s="153">
        <f t="shared" si="408"/>
        <v>2618.7876000000001</v>
      </c>
      <c r="AA738" s="153">
        <f t="shared" si="408"/>
        <v>0</v>
      </c>
      <c r="AB738" s="153">
        <f t="shared" si="408"/>
        <v>0</v>
      </c>
      <c r="AC738" s="153">
        <f t="shared" si="408"/>
        <v>11483.6698</v>
      </c>
      <c r="AD738" s="240">
        <f t="shared" si="408"/>
        <v>1460.5</v>
      </c>
      <c r="AE738" s="156">
        <f t="shared" si="404"/>
        <v>-5401.7472000000125</v>
      </c>
      <c r="AF738" s="153">
        <f t="shared" si="404"/>
        <v>-1174.5808000000106</v>
      </c>
      <c r="AG738" s="153">
        <f t="shared" si="404"/>
        <v>0</v>
      </c>
      <c r="AH738" s="153">
        <f t="shared" si="404"/>
        <v>-1.9238000000000284</v>
      </c>
      <c r="AI738" s="153">
        <f t="shared" si="404"/>
        <v>-1887.5124000000001</v>
      </c>
      <c r="AJ738" s="153">
        <f t="shared" si="404"/>
        <v>0</v>
      </c>
      <c r="AK738" s="153">
        <f t="shared" si="404"/>
        <v>0</v>
      </c>
      <c r="AL738" s="153">
        <f t="shared" si="404"/>
        <v>-1469.2302</v>
      </c>
      <c r="AM738" s="154">
        <f t="shared" si="404"/>
        <v>-868.5</v>
      </c>
      <c r="AN738" s="156">
        <f t="shared" si="405"/>
        <v>95.564470749756111</v>
      </c>
      <c r="AO738" s="153">
        <f t="shared" si="405"/>
        <v>98.825972167109271</v>
      </c>
      <c r="AP738" s="153">
        <f t="shared" si="405"/>
        <v>0</v>
      </c>
      <c r="AQ738" s="153">
        <f t="shared" si="405"/>
        <v>99.901257506544155</v>
      </c>
      <c r="AR738" s="153">
        <f t="shared" si="405"/>
        <v>58.113920511284199</v>
      </c>
      <c r="AS738" s="153">
        <f t="shared" si="405"/>
        <v>0</v>
      </c>
      <c r="AT738" s="153">
        <f t="shared" si="405"/>
        <v>0</v>
      </c>
      <c r="AU738" s="153">
        <f t="shared" si="405"/>
        <v>88.657133151649433</v>
      </c>
      <c r="AV738" s="154">
        <f t="shared" si="405"/>
        <v>62.709317303563758</v>
      </c>
      <c r="AW738" s="147"/>
      <c r="AX738" s="245"/>
      <c r="AY738" s="246"/>
    </row>
    <row r="739" spans="1:51" s="170" customFormat="1" ht="17.25" customHeight="1" x14ac:dyDescent="0.2">
      <c r="A739" s="158"/>
      <c r="B739" s="241">
        <v>731</v>
      </c>
      <c r="C739" s="239" t="s">
        <v>1288</v>
      </c>
      <c r="D739" s="156">
        <f>SUM(D741:D765)</f>
        <v>50474.400000000009</v>
      </c>
      <c r="E739" s="153">
        <f t="shared" ref="E739:L739" si="409">SUM(E741:E765)</f>
        <v>42864.800000000003</v>
      </c>
      <c r="F739" s="153">
        <f t="shared" si="409"/>
        <v>0</v>
      </c>
      <c r="G739" s="153">
        <f t="shared" si="409"/>
        <v>0</v>
      </c>
      <c r="H739" s="153">
        <f t="shared" si="409"/>
        <v>71.7</v>
      </c>
      <c r="I739" s="153">
        <f t="shared" si="409"/>
        <v>0</v>
      </c>
      <c r="J739" s="153">
        <f t="shared" si="409"/>
        <v>2035</v>
      </c>
      <c r="K739" s="153">
        <f t="shared" si="409"/>
        <v>5502.8999999999987</v>
      </c>
      <c r="L739" s="240">
        <f t="shared" si="409"/>
        <v>0</v>
      </c>
      <c r="M739" s="172">
        <f>SUM(M741:M765)</f>
        <v>50561.900000000009</v>
      </c>
      <c r="N739" s="153">
        <f t="shared" ref="N739:U739" si="410">SUM(N741:N765)</f>
        <v>42952.3</v>
      </c>
      <c r="O739" s="153">
        <f t="shared" si="410"/>
        <v>0</v>
      </c>
      <c r="P739" s="153">
        <f t="shared" si="410"/>
        <v>0</v>
      </c>
      <c r="Q739" s="153">
        <f t="shared" si="410"/>
        <v>71.7</v>
      </c>
      <c r="R739" s="153">
        <f t="shared" si="410"/>
        <v>0</v>
      </c>
      <c r="S739" s="153">
        <f t="shared" si="410"/>
        <v>2035</v>
      </c>
      <c r="T739" s="153">
        <f t="shared" si="410"/>
        <v>5502.8999999999987</v>
      </c>
      <c r="U739" s="240">
        <f t="shared" si="410"/>
        <v>0</v>
      </c>
      <c r="V739" s="172">
        <f>SUM(V741:V765)</f>
        <v>46401.138899999991</v>
      </c>
      <c r="W739" s="153">
        <f t="shared" ref="W739:AD739" si="411">SUM(W741:W765)</f>
        <v>38975.358999999997</v>
      </c>
      <c r="X739" s="153">
        <f t="shared" si="411"/>
        <v>0</v>
      </c>
      <c r="Y739" s="153">
        <f t="shared" si="411"/>
        <v>0</v>
      </c>
      <c r="Z739" s="153">
        <f t="shared" si="411"/>
        <v>57.107100000000003</v>
      </c>
      <c r="AA739" s="153">
        <f t="shared" si="411"/>
        <v>0</v>
      </c>
      <c r="AB739" s="153">
        <f t="shared" si="411"/>
        <v>1894.9924000000001</v>
      </c>
      <c r="AC739" s="153">
        <f t="shared" si="411"/>
        <v>5473.6804000000002</v>
      </c>
      <c r="AD739" s="240">
        <f t="shared" si="411"/>
        <v>0</v>
      </c>
      <c r="AE739" s="156">
        <f t="shared" si="404"/>
        <v>-4160.7611000000179</v>
      </c>
      <c r="AF739" s="153">
        <f t="shared" si="404"/>
        <v>-3976.9410000000062</v>
      </c>
      <c r="AG739" s="153">
        <f t="shared" si="404"/>
        <v>0</v>
      </c>
      <c r="AH739" s="153">
        <f t="shared" si="404"/>
        <v>0</v>
      </c>
      <c r="AI739" s="153">
        <f t="shared" si="404"/>
        <v>-14.5929</v>
      </c>
      <c r="AJ739" s="153">
        <f t="shared" si="404"/>
        <v>0</v>
      </c>
      <c r="AK739" s="153">
        <f t="shared" si="404"/>
        <v>-140.00759999999991</v>
      </c>
      <c r="AL739" s="153">
        <f t="shared" si="404"/>
        <v>-29.219599999998536</v>
      </c>
      <c r="AM739" s="154">
        <f t="shared" si="404"/>
        <v>0</v>
      </c>
      <c r="AN739" s="156">
        <f t="shared" si="405"/>
        <v>91.770955798733794</v>
      </c>
      <c r="AO739" s="153">
        <f t="shared" si="405"/>
        <v>90.741029001939339</v>
      </c>
      <c r="AP739" s="153">
        <f t="shared" si="405"/>
        <v>0</v>
      </c>
      <c r="AQ739" s="153">
        <f t="shared" si="405"/>
        <v>0</v>
      </c>
      <c r="AR739" s="153">
        <f t="shared" si="405"/>
        <v>79.647280334728038</v>
      </c>
      <c r="AS739" s="153">
        <f t="shared" si="405"/>
        <v>0</v>
      </c>
      <c r="AT739" s="153">
        <f t="shared" si="405"/>
        <v>93.120019656019664</v>
      </c>
      <c r="AU739" s="153">
        <f t="shared" si="405"/>
        <v>99.469014519616962</v>
      </c>
      <c r="AV739" s="154">
        <f t="shared" si="405"/>
        <v>0</v>
      </c>
      <c r="AW739" s="147"/>
      <c r="AX739" s="245"/>
      <c r="AY739" s="246"/>
    </row>
    <row r="740" spans="1:51" ht="12.75" customHeight="1" x14ac:dyDescent="0.25">
      <c r="A740" s="171">
        <v>1659</v>
      </c>
      <c r="B740" s="241">
        <v>732</v>
      </c>
      <c r="C740" s="242" t="s">
        <v>1313</v>
      </c>
      <c r="D740" s="156">
        <f t="shared" ref="D740:D765" si="412">SUM(E740:L740)</f>
        <v>120374.6</v>
      </c>
      <c r="E740" s="161">
        <v>100047.1</v>
      </c>
      <c r="F740" s="161">
        <v>0</v>
      </c>
      <c r="G740" s="161">
        <v>1948.3</v>
      </c>
      <c r="H740" s="161">
        <v>4506.3</v>
      </c>
      <c r="I740" s="161">
        <v>0</v>
      </c>
      <c r="J740" s="161">
        <v>0</v>
      </c>
      <c r="K740" s="161">
        <v>12952.9</v>
      </c>
      <c r="L740" s="243">
        <v>920</v>
      </c>
      <c r="M740" s="172">
        <f t="shared" ref="M740:M765" si="413">SUM(N740:U740)</f>
        <v>121783.6</v>
      </c>
      <c r="N740" s="161">
        <v>100047.1</v>
      </c>
      <c r="O740" s="161">
        <v>0</v>
      </c>
      <c r="P740" s="161">
        <v>1948.3</v>
      </c>
      <c r="Q740" s="161">
        <v>4506.3</v>
      </c>
      <c r="R740" s="161">
        <v>0</v>
      </c>
      <c r="S740" s="161">
        <v>0</v>
      </c>
      <c r="T740" s="161">
        <v>12952.9</v>
      </c>
      <c r="U740" s="243">
        <v>2329</v>
      </c>
      <c r="V740" s="172">
        <f t="shared" ref="V740:V765" si="414">SUM(W740:AD740)</f>
        <v>116381.85279999999</v>
      </c>
      <c r="W740" s="161">
        <v>98872.519199999995</v>
      </c>
      <c r="X740" s="161">
        <v>0</v>
      </c>
      <c r="Y740" s="161">
        <v>1946.3761999999999</v>
      </c>
      <c r="Z740" s="161">
        <v>2618.7876000000001</v>
      </c>
      <c r="AA740" s="161">
        <v>0</v>
      </c>
      <c r="AB740" s="161">
        <v>0</v>
      </c>
      <c r="AC740" s="161">
        <v>11483.6698</v>
      </c>
      <c r="AD740" s="243">
        <v>1460.5</v>
      </c>
      <c r="AE740" s="156">
        <f t="shared" si="404"/>
        <v>-5401.7472000000125</v>
      </c>
      <c r="AF740" s="161">
        <f t="shared" si="404"/>
        <v>-1174.5808000000106</v>
      </c>
      <c r="AG740" s="161">
        <f t="shared" si="404"/>
        <v>0</v>
      </c>
      <c r="AH740" s="161">
        <f t="shared" si="404"/>
        <v>-1.9238000000000284</v>
      </c>
      <c r="AI740" s="161">
        <f t="shared" si="404"/>
        <v>-1887.5124000000001</v>
      </c>
      <c r="AJ740" s="161">
        <f t="shared" si="404"/>
        <v>0</v>
      </c>
      <c r="AK740" s="161">
        <f t="shared" si="404"/>
        <v>0</v>
      </c>
      <c r="AL740" s="161">
        <f t="shared" si="404"/>
        <v>-1469.2302</v>
      </c>
      <c r="AM740" s="162">
        <f t="shared" si="404"/>
        <v>-868.5</v>
      </c>
      <c r="AN740" s="156">
        <f t="shared" si="405"/>
        <v>95.564470749756111</v>
      </c>
      <c r="AO740" s="161">
        <f t="shared" si="405"/>
        <v>98.825972167109271</v>
      </c>
      <c r="AP740" s="161">
        <f t="shared" si="405"/>
        <v>0</v>
      </c>
      <c r="AQ740" s="161">
        <f t="shared" si="405"/>
        <v>99.901257506544155</v>
      </c>
      <c r="AR740" s="161">
        <f t="shared" si="405"/>
        <v>58.113920511284199</v>
      </c>
      <c r="AS740" s="161">
        <f t="shared" si="405"/>
        <v>0</v>
      </c>
      <c r="AT740" s="161">
        <f t="shared" si="405"/>
        <v>0</v>
      </c>
      <c r="AU740" s="161">
        <f t="shared" si="405"/>
        <v>88.657133151649433</v>
      </c>
      <c r="AV740" s="162">
        <f t="shared" si="405"/>
        <v>62.709317303563758</v>
      </c>
      <c r="AW740" s="165"/>
      <c r="AX740" s="245"/>
      <c r="AY740" s="246"/>
    </row>
    <row r="741" spans="1:51" ht="12.75" customHeight="1" x14ac:dyDescent="0.25">
      <c r="A741" s="171">
        <v>1660</v>
      </c>
      <c r="B741" s="241">
        <v>733</v>
      </c>
      <c r="C741" s="242" t="s">
        <v>1877</v>
      </c>
      <c r="D741" s="156">
        <f t="shared" si="412"/>
        <v>117.8</v>
      </c>
      <c r="E741" s="161">
        <v>0</v>
      </c>
      <c r="F741" s="161">
        <v>0</v>
      </c>
      <c r="G741" s="161">
        <v>0</v>
      </c>
      <c r="H741" s="161">
        <v>0</v>
      </c>
      <c r="I741" s="161">
        <v>0</v>
      </c>
      <c r="J741" s="161">
        <v>0</v>
      </c>
      <c r="K741" s="161">
        <v>117.8</v>
      </c>
      <c r="L741" s="243">
        <v>0</v>
      </c>
      <c r="M741" s="172">
        <f t="shared" si="413"/>
        <v>117.8</v>
      </c>
      <c r="N741" s="161">
        <v>0</v>
      </c>
      <c r="O741" s="161">
        <v>0</v>
      </c>
      <c r="P741" s="161">
        <v>0</v>
      </c>
      <c r="Q741" s="161">
        <v>0</v>
      </c>
      <c r="R741" s="161">
        <v>0</v>
      </c>
      <c r="S741" s="161">
        <v>0</v>
      </c>
      <c r="T741" s="161">
        <v>117.8</v>
      </c>
      <c r="U741" s="243">
        <v>0</v>
      </c>
      <c r="V741" s="172">
        <f t="shared" si="414"/>
        <v>117</v>
      </c>
      <c r="W741" s="161">
        <v>0</v>
      </c>
      <c r="X741" s="161">
        <v>0</v>
      </c>
      <c r="Y741" s="161">
        <v>0</v>
      </c>
      <c r="Z741" s="161">
        <v>0</v>
      </c>
      <c r="AA741" s="161">
        <v>0</v>
      </c>
      <c r="AB741" s="161">
        <v>0</v>
      </c>
      <c r="AC741" s="161">
        <v>117</v>
      </c>
      <c r="AD741" s="243">
        <v>0</v>
      </c>
      <c r="AE741" s="156">
        <f t="shared" si="404"/>
        <v>-0.79999999999999716</v>
      </c>
      <c r="AF741" s="161">
        <f t="shared" si="404"/>
        <v>0</v>
      </c>
      <c r="AG741" s="161">
        <f t="shared" si="404"/>
        <v>0</v>
      </c>
      <c r="AH741" s="161">
        <f t="shared" si="404"/>
        <v>0</v>
      </c>
      <c r="AI741" s="161">
        <f t="shared" si="404"/>
        <v>0</v>
      </c>
      <c r="AJ741" s="161">
        <f t="shared" si="404"/>
        <v>0</v>
      </c>
      <c r="AK741" s="161">
        <f t="shared" si="404"/>
        <v>0</v>
      </c>
      <c r="AL741" s="161">
        <f t="shared" si="404"/>
        <v>-0.79999999999999716</v>
      </c>
      <c r="AM741" s="162">
        <f t="shared" si="404"/>
        <v>0</v>
      </c>
      <c r="AN741" s="156">
        <f t="shared" si="405"/>
        <v>99.32088285229203</v>
      </c>
      <c r="AO741" s="161">
        <f t="shared" si="405"/>
        <v>0</v>
      </c>
      <c r="AP741" s="161">
        <f t="shared" si="405"/>
        <v>0</v>
      </c>
      <c r="AQ741" s="161">
        <f t="shared" si="405"/>
        <v>0</v>
      </c>
      <c r="AR741" s="161">
        <f t="shared" si="405"/>
        <v>0</v>
      </c>
      <c r="AS741" s="161">
        <f t="shared" si="405"/>
        <v>0</v>
      </c>
      <c r="AT741" s="161">
        <f t="shared" si="405"/>
        <v>0</v>
      </c>
      <c r="AU741" s="161">
        <f t="shared" si="405"/>
        <v>99.32088285229203</v>
      </c>
      <c r="AV741" s="162">
        <f t="shared" si="405"/>
        <v>0</v>
      </c>
      <c r="AW741" s="165"/>
      <c r="AX741" s="245"/>
      <c r="AY741" s="246"/>
    </row>
    <row r="742" spans="1:51" ht="12.75" customHeight="1" x14ac:dyDescent="0.25">
      <c r="A742" s="171">
        <v>1661</v>
      </c>
      <c r="B742" s="241">
        <v>734</v>
      </c>
      <c r="C742" s="242" t="s">
        <v>1878</v>
      </c>
      <c r="D742" s="156">
        <f t="shared" si="412"/>
        <v>3641.2</v>
      </c>
      <c r="E742" s="161">
        <v>3178.5</v>
      </c>
      <c r="F742" s="161">
        <v>0</v>
      </c>
      <c r="G742" s="161">
        <v>0</v>
      </c>
      <c r="H742" s="161">
        <v>71.7</v>
      </c>
      <c r="I742" s="161">
        <v>0</v>
      </c>
      <c r="J742" s="161">
        <v>85</v>
      </c>
      <c r="K742" s="161">
        <v>306</v>
      </c>
      <c r="L742" s="243">
        <v>0</v>
      </c>
      <c r="M742" s="172">
        <f t="shared" si="413"/>
        <v>3641.2</v>
      </c>
      <c r="N742" s="161">
        <v>3178.5</v>
      </c>
      <c r="O742" s="161">
        <v>0</v>
      </c>
      <c r="P742" s="161">
        <v>0</v>
      </c>
      <c r="Q742" s="161">
        <v>71.7</v>
      </c>
      <c r="R742" s="161">
        <v>0</v>
      </c>
      <c r="S742" s="161">
        <v>85</v>
      </c>
      <c r="T742" s="161">
        <v>306</v>
      </c>
      <c r="U742" s="243">
        <v>0</v>
      </c>
      <c r="V742" s="172">
        <f t="shared" si="414"/>
        <v>3626.6061</v>
      </c>
      <c r="W742" s="161">
        <v>3178.5</v>
      </c>
      <c r="X742" s="161">
        <v>0</v>
      </c>
      <c r="Y742" s="161">
        <v>0</v>
      </c>
      <c r="Z742" s="161">
        <v>57.107100000000003</v>
      </c>
      <c r="AA742" s="161">
        <v>0</v>
      </c>
      <c r="AB742" s="161">
        <v>85</v>
      </c>
      <c r="AC742" s="161">
        <v>305.99900000000002</v>
      </c>
      <c r="AD742" s="243">
        <v>0</v>
      </c>
      <c r="AE742" s="156">
        <f t="shared" si="404"/>
        <v>-14.593899999999849</v>
      </c>
      <c r="AF742" s="161">
        <f t="shared" si="404"/>
        <v>0</v>
      </c>
      <c r="AG742" s="161">
        <f t="shared" si="404"/>
        <v>0</v>
      </c>
      <c r="AH742" s="161">
        <f t="shared" si="404"/>
        <v>0</v>
      </c>
      <c r="AI742" s="161">
        <f t="shared" si="404"/>
        <v>-14.5929</v>
      </c>
      <c r="AJ742" s="161">
        <f t="shared" si="404"/>
        <v>0</v>
      </c>
      <c r="AK742" s="161">
        <f t="shared" si="404"/>
        <v>0</v>
      </c>
      <c r="AL742" s="161">
        <f t="shared" si="404"/>
        <v>-9.9999999997635314E-4</v>
      </c>
      <c r="AM742" s="162">
        <f t="shared" si="404"/>
        <v>0</v>
      </c>
      <c r="AN742" s="156">
        <f t="shared" si="405"/>
        <v>99.599200812918824</v>
      </c>
      <c r="AO742" s="161">
        <f t="shared" si="405"/>
        <v>100</v>
      </c>
      <c r="AP742" s="161">
        <f t="shared" si="405"/>
        <v>0</v>
      </c>
      <c r="AQ742" s="161">
        <f t="shared" si="405"/>
        <v>0</v>
      </c>
      <c r="AR742" s="161">
        <f t="shared" si="405"/>
        <v>79.647280334728038</v>
      </c>
      <c r="AS742" s="161">
        <f t="shared" si="405"/>
        <v>0</v>
      </c>
      <c r="AT742" s="161">
        <f t="shared" si="405"/>
        <v>100</v>
      </c>
      <c r="AU742" s="161">
        <f t="shared" si="405"/>
        <v>99.999673202614389</v>
      </c>
      <c r="AV742" s="162">
        <f t="shared" si="405"/>
        <v>0</v>
      </c>
      <c r="AW742" s="165"/>
      <c r="AX742" s="245"/>
      <c r="AY742" s="246"/>
    </row>
    <row r="743" spans="1:51" ht="12.75" customHeight="1" x14ac:dyDescent="0.25">
      <c r="A743" s="171">
        <v>1662</v>
      </c>
      <c r="B743" s="241">
        <v>735</v>
      </c>
      <c r="C743" s="242" t="s">
        <v>1879</v>
      </c>
      <c r="D743" s="156">
        <f t="shared" si="412"/>
        <v>1114.8</v>
      </c>
      <c r="E743" s="161">
        <v>1054.2</v>
      </c>
      <c r="F743" s="161">
        <v>0</v>
      </c>
      <c r="G743" s="161">
        <v>0</v>
      </c>
      <c r="H743" s="161">
        <v>0</v>
      </c>
      <c r="I743" s="161">
        <v>0</v>
      </c>
      <c r="J743" s="161">
        <v>0</v>
      </c>
      <c r="K743" s="161">
        <v>60.6</v>
      </c>
      <c r="L743" s="243">
        <v>0</v>
      </c>
      <c r="M743" s="172">
        <f t="shared" si="413"/>
        <v>1114.8</v>
      </c>
      <c r="N743" s="161">
        <v>1054.2</v>
      </c>
      <c r="O743" s="161">
        <v>0</v>
      </c>
      <c r="P743" s="161">
        <v>0</v>
      </c>
      <c r="Q743" s="161">
        <v>0</v>
      </c>
      <c r="R743" s="161">
        <v>0</v>
      </c>
      <c r="S743" s="161">
        <v>0</v>
      </c>
      <c r="T743" s="161">
        <v>60.6</v>
      </c>
      <c r="U743" s="243">
        <v>0</v>
      </c>
      <c r="V743" s="172">
        <f t="shared" si="414"/>
        <v>1114.7993000000001</v>
      </c>
      <c r="W743" s="161">
        <v>1054.2</v>
      </c>
      <c r="X743" s="161">
        <v>0</v>
      </c>
      <c r="Y743" s="161">
        <v>0</v>
      </c>
      <c r="Z743" s="161">
        <v>0</v>
      </c>
      <c r="AA743" s="161">
        <v>0</v>
      </c>
      <c r="AB743" s="161">
        <v>0</v>
      </c>
      <c r="AC743" s="161">
        <v>60.599299999999999</v>
      </c>
      <c r="AD743" s="243">
        <v>0</v>
      </c>
      <c r="AE743" s="156">
        <f t="shared" si="404"/>
        <v>-6.9999999982428562E-4</v>
      </c>
      <c r="AF743" s="161">
        <f t="shared" si="404"/>
        <v>0</v>
      </c>
      <c r="AG743" s="161">
        <f t="shared" si="404"/>
        <v>0</v>
      </c>
      <c r="AH743" s="161">
        <f t="shared" si="404"/>
        <v>0</v>
      </c>
      <c r="AI743" s="161">
        <f t="shared" si="404"/>
        <v>0</v>
      </c>
      <c r="AJ743" s="161">
        <f t="shared" si="404"/>
        <v>0</v>
      </c>
      <c r="AK743" s="161">
        <f t="shared" si="404"/>
        <v>0</v>
      </c>
      <c r="AL743" s="161">
        <f t="shared" si="404"/>
        <v>-7.0000000000192131E-4</v>
      </c>
      <c r="AM743" s="162">
        <f t="shared" si="404"/>
        <v>0</v>
      </c>
      <c r="AN743" s="156">
        <f t="shared" si="405"/>
        <v>99.999937208467898</v>
      </c>
      <c r="AO743" s="161">
        <f t="shared" si="405"/>
        <v>100</v>
      </c>
      <c r="AP743" s="161">
        <f t="shared" si="405"/>
        <v>0</v>
      </c>
      <c r="AQ743" s="161">
        <f t="shared" si="405"/>
        <v>0</v>
      </c>
      <c r="AR743" s="161">
        <f t="shared" si="405"/>
        <v>0</v>
      </c>
      <c r="AS743" s="161">
        <f t="shared" si="405"/>
        <v>0</v>
      </c>
      <c r="AT743" s="161">
        <f t="shared" si="405"/>
        <v>0</v>
      </c>
      <c r="AU743" s="161">
        <f t="shared" si="405"/>
        <v>99.998844884488449</v>
      </c>
      <c r="AV743" s="162">
        <f t="shared" si="405"/>
        <v>0</v>
      </c>
      <c r="AW743" s="165"/>
      <c r="AX743" s="245"/>
      <c r="AY743" s="246"/>
    </row>
    <row r="744" spans="1:51" ht="12.75" customHeight="1" x14ac:dyDescent="0.25">
      <c r="A744" s="171">
        <v>1663</v>
      </c>
      <c r="B744" s="241">
        <v>736</v>
      </c>
      <c r="C744" s="242" t="s">
        <v>1880</v>
      </c>
      <c r="D744" s="156">
        <f t="shared" si="412"/>
        <v>1908.2</v>
      </c>
      <c r="E744" s="161">
        <v>1582</v>
      </c>
      <c r="F744" s="161">
        <v>0</v>
      </c>
      <c r="G744" s="161">
        <v>0</v>
      </c>
      <c r="H744" s="161">
        <v>0</v>
      </c>
      <c r="I744" s="161">
        <v>0</v>
      </c>
      <c r="J744" s="161">
        <v>160</v>
      </c>
      <c r="K744" s="161">
        <v>166.2</v>
      </c>
      <c r="L744" s="243">
        <v>0</v>
      </c>
      <c r="M744" s="172">
        <f t="shared" si="413"/>
        <v>1908.2</v>
      </c>
      <c r="N744" s="161">
        <v>1582</v>
      </c>
      <c r="O744" s="161">
        <v>0</v>
      </c>
      <c r="P744" s="161">
        <v>0</v>
      </c>
      <c r="Q744" s="161">
        <v>0</v>
      </c>
      <c r="R744" s="161">
        <v>0</v>
      </c>
      <c r="S744" s="161">
        <v>160</v>
      </c>
      <c r="T744" s="161">
        <v>166.2</v>
      </c>
      <c r="U744" s="243">
        <v>0</v>
      </c>
      <c r="V744" s="172">
        <f t="shared" si="414"/>
        <v>1429.0977</v>
      </c>
      <c r="W744" s="161">
        <v>1102.8977</v>
      </c>
      <c r="X744" s="161">
        <v>0</v>
      </c>
      <c r="Y744" s="161">
        <v>0</v>
      </c>
      <c r="Z744" s="161">
        <v>0</v>
      </c>
      <c r="AA744" s="161">
        <v>0</v>
      </c>
      <c r="AB744" s="161">
        <v>160</v>
      </c>
      <c r="AC744" s="161">
        <v>166.2</v>
      </c>
      <c r="AD744" s="243">
        <v>0</v>
      </c>
      <c r="AE744" s="156">
        <f t="shared" si="404"/>
        <v>-479.10230000000001</v>
      </c>
      <c r="AF744" s="161">
        <f t="shared" si="404"/>
        <v>-479.10230000000001</v>
      </c>
      <c r="AG744" s="161">
        <f t="shared" si="404"/>
        <v>0</v>
      </c>
      <c r="AH744" s="161">
        <f t="shared" si="404"/>
        <v>0</v>
      </c>
      <c r="AI744" s="161">
        <f t="shared" si="404"/>
        <v>0</v>
      </c>
      <c r="AJ744" s="161">
        <f t="shared" si="404"/>
        <v>0</v>
      </c>
      <c r="AK744" s="161">
        <f t="shared" si="404"/>
        <v>0</v>
      </c>
      <c r="AL744" s="161">
        <f t="shared" si="404"/>
        <v>0</v>
      </c>
      <c r="AM744" s="162">
        <f t="shared" si="404"/>
        <v>0</v>
      </c>
      <c r="AN744" s="156">
        <f t="shared" si="405"/>
        <v>74.892448380672889</v>
      </c>
      <c r="AO744" s="161">
        <f t="shared" si="405"/>
        <v>69.715404551201004</v>
      </c>
      <c r="AP744" s="161">
        <f t="shared" si="405"/>
        <v>0</v>
      </c>
      <c r="AQ744" s="161">
        <f t="shared" si="405"/>
        <v>0</v>
      </c>
      <c r="AR744" s="161">
        <f t="shared" si="405"/>
        <v>0</v>
      </c>
      <c r="AS744" s="161">
        <f t="shared" si="405"/>
        <v>0</v>
      </c>
      <c r="AT744" s="161">
        <f t="shared" si="405"/>
        <v>100</v>
      </c>
      <c r="AU744" s="161">
        <f t="shared" si="405"/>
        <v>100</v>
      </c>
      <c r="AV744" s="162">
        <f t="shared" si="405"/>
        <v>0</v>
      </c>
      <c r="AW744" s="165"/>
      <c r="AX744" s="245"/>
      <c r="AY744" s="246"/>
    </row>
    <row r="745" spans="1:51" ht="12.75" customHeight="1" x14ac:dyDescent="0.25">
      <c r="A745" s="171">
        <v>1664</v>
      </c>
      <c r="B745" s="241">
        <v>737</v>
      </c>
      <c r="C745" s="242" t="s">
        <v>1881</v>
      </c>
      <c r="D745" s="156">
        <f t="shared" si="412"/>
        <v>2154.4</v>
      </c>
      <c r="E745" s="161">
        <v>1766</v>
      </c>
      <c r="F745" s="161">
        <v>0</v>
      </c>
      <c r="G745" s="161">
        <v>0</v>
      </c>
      <c r="H745" s="161">
        <v>0</v>
      </c>
      <c r="I745" s="161">
        <v>0</v>
      </c>
      <c r="J745" s="161">
        <v>160</v>
      </c>
      <c r="K745" s="161">
        <v>228.4</v>
      </c>
      <c r="L745" s="243">
        <v>0</v>
      </c>
      <c r="M745" s="172">
        <f t="shared" si="413"/>
        <v>2154.4</v>
      </c>
      <c r="N745" s="161">
        <v>1766</v>
      </c>
      <c r="O745" s="161">
        <v>0</v>
      </c>
      <c r="P745" s="161">
        <v>0</v>
      </c>
      <c r="Q745" s="161">
        <v>0</v>
      </c>
      <c r="R745" s="161">
        <v>0</v>
      </c>
      <c r="S745" s="161">
        <v>160</v>
      </c>
      <c r="T745" s="161">
        <v>228.4</v>
      </c>
      <c r="U745" s="243">
        <v>0</v>
      </c>
      <c r="V745" s="172">
        <f t="shared" si="414"/>
        <v>2154.3946999999998</v>
      </c>
      <c r="W745" s="161">
        <v>1765.9947</v>
      </c>
      <c r="X745" s="161">
        <v>0</v>
      </c>
      <c r="Y745" s="161">
        <v>0</v>
      </c>
      <c r="Z745" s="161">
        <v>0</v>
      </c>
      <c r="AA745" s="161">
        <v>0</v>
      </c>
      <c r="AB745" s="161">
        <v>160</v>
      </c>
      <c r="AC745" s="161">
        <v>228.4</v>
      </c>
      <c r="AD745" s="243">
        <v>0</v>
      </c>
      <c r="AE745" s="156">
        <f t="shared" si="404"/>
        <v>-5.3000000002612069E-3</v>
      </c>
      <c r="AF745" s="161">
        <f t="shared" si="404"/>
        <v>-5.3000000000338332E-3</v>
      </c>
      <c r="AG745" s="161">
        <f t="shared" si="404"/>
        <v>0</v>
      </c>
      <c r="AH745" s="161">
        <f t="shared" si="404"/>
        <v>0</v>
      </c>
      <c r="AI745" s="161">
        <f t="shared" si="404"/>
        <v>0</v>
      </c>
      <c r="AJ745" s="161">
        <f t="shared" si="404"/>
        <v>0</v>
      </c>
      <c r="AK745" s="161">
        <f t="shared" si="404"/>
        <v>0</v>
      </c>
      <c r="AL745" s="161">
        <f t="shared" si="404"/>
        <v>0</v>
      </c>
      <c r="AM745" s="162">
        <f t="shared" si="404"/>
        <v>0</v>
      </c>
      <c r="AN745" s="156">
        <f t="shared" si="405"/>
        <v>99.999753991830659</v>
      </c>
      <c r="AO745" s="161">
        <f t="shared" si="405"/>
        <v>99.99969988674971</v>
      </c>
      <c r="AP745" s="161">
        <f t="shared" si="405"/>
        <v>0</v>
      </c>
      <c r="AQ745" s="161">
        <f t="shared" si="405"/>
        <v>0</v>
      </c>
      <c r="AR745" s="161">
        <f t="shared" si="405"/>
        <v>0</v>
      </c>
      <c r="AS745" s="161">
        <f t="shared" si="405"/>
        <v>0</v>
      </c>
      <c r="AT745" s="161">
        <f t="shared" si="405"/>
        <v>100</v>
      </c>
      <c r="AU745" s="161">
        <f t="shared" si="405"/>
        <v>100</v>
      </c>
      <c r="AV745" s="162">
        <f t="shared" si="405"/>
        <v>0</v>
      </c>
      <c r="AW745" s="165"/>
      <c r="AX745" s="245"/>
      <c r="AY745" s="246"/>
    </row>
    <row r="746" spans="1:51" ht="12.75" customHeight="1" x14ac:dyDescent="0.25">
      <c r="A746" s="171">
        <v>1665</v>
      </c>
      <c r="B746" s="241">
        <v>738</v>
      </c>
      <c r="C746" s="242" t="s">
        <v>1882</v>
      </c>
      <c r="D746" s="156">
        <f t="shared" si="412"/>
        <v>121.1</v>
      </c>
      <c r="E746" s="161">
        <v>0</v>
      </c>
      <c r="F746" s="161">
        <v>0</v>
      </c>
      <c r="G746" s="161">
        <v>0</v>
      </c>
      <c r="H746" s="161">
        <v>0</v>
      </c>
      <c r="I746" s="161">
        <v>0</v>
      </c>
      <c r="J746" s="161">
        <v>0</v>
      </c>
      <c r="K746" s="161">
        <v>121.1</v>
      </c>
      <c r="L746" s="243">
        <v>0</v>
      </c>
      <c r="M746" s="172">
        <f t="shared" si="413"/>
        <v>121.1</v>
      </c>
      <c r="N746" s="161">
        <v>0</v>
      </c>
      <c r="O746" s="161">
        <v>0</v>
      </c>
      <c r="P746" s="161">
        <v>0</v>
      </c>
      <c r="Q746" s="161">
        <v>0</v>
      </c>
      <c r="R746" s="161">
        <v>0</v>
      </c>
      <c r="S746" s="161">
        <v>0</v>
      </c>
      <c r="T746" s="161">
        <v>121.1</v>
      </c>
      <c r="U746" s="243">
        <v>0</v>
      </c>
      <c r="V746" s="172">
        <f t="shared" si="414"/>
        <v>121.09650000000001</v>
      </c>
      <c r="W746" s="161">
        <v>0</v>
      </c>
      <c r="X746" s="161">
        <v>0</v>
      </c>
      <c r="Y746" s="161">
        <v>0</v>
      </c>
      <c r="Z746" s="161">
        <v>0</v>
      </c>
      <c r="AA746" s="161">
        <v>0</v>
      </c>
      <c r="AB746" s="161">
        <v>0</v>
      </c>
      <c r="AC746" s="161">
        <v>121.09650000000001</v>
      </c>
      <c r="AD746" s="243">
        <v>0</v>
      </c>
      <c r="AE746" s="156">
        <f t="shared" si="404"/>
        <v>-3.4999999999882903E-3</v>
      </c>
      <c r="AF746" s="161">
        <f t="shared" si="404"/>
        <v>0</v>
      </c>
      <c r="AG746" s="161">
        <f t="shared" si="404"/>
        <v>0</v>
      </c>
      <c r="AH746" s="161">
        <f t="shared" si="404"/>
        <v>0</v>
      </c>
      <c r="AI746" s="161">
        <f t="shared" si="404"/>
        <v>0</v>
      </c>
      <c r="AJ746" s="161">
        <f t="shared" si="404"/>
        <v>0</v>
      </c>
      <c r="AK746" s="161">
        <f t="shared" si="404"/>
        <v>0</v>
      </c>
      <c r="AL746" s="161">
        <f t="shared" si="404"/>
        <v>-3.4999999999882903E-3</v>
      </c>
      <c r="AM746" s="162">
        <f t="shared" si="404"/>
        <v>0</v>
      </c>
      <c r="AN746" s="156">
        <f t="shared" si="405"/>
        <v>99.997109826589607</v>
      </c>
      <c r="AO746" s="161">
        <f t="shared" si="405"/>
        <v>0</v>
      </c>
      <c r="AP746" s="161">
        <f t="shared" si="405"/>
        <v>0</v>
      </c>
      <c r="AQ746" s="161">
        <f t="shared" si="405"/>
        <v>0</v>
      </c>
      <c r="AR746" s="161">
        <f t="shared" si="405"/>
        <v>0</v>
      </c>
      <c r="AS746" s="161">
        <f t="shared" si="405"/>
        <v>0</v>
      </c>
      <c r="AT746" s="161">
        <f t="shared" si="405"/>
        <v>0</v>
      </c>
      <c r="AU746" s="161">
        <f t="shared" si="405"/>
        <v>99.997109826589607</v>
      </c>
      <c r="AV746" s="162">
        <f t="shared" si="405"/>
        <v>0</v>
      </c>
      <c r="AW746" s="165"/>
      <c r="AX746" s="245"/>
      <c r="AY746" s="246"/>
    </row>
    <row r="747" spans="1:51" ht="12.75" customHeight="1" x14ac:dyDescent="0.25">
      <c r="A747" s="171">
        <v>1666</v>
      </c>
      <c r="B747" s="241">
        <v>739</v>
      </c>
      <c r="C747" s="242" t="s">
        <v>1614</v>
      </c>
      <c r="D747" s="156">
        <f t="shared" si="412"/>
        <v>541.19999999999993</v>
      </c>
      <c r="E747" s="161">
        <v>423.4</v>
      </c>
      <c r="F747" s="161">
        <v>0</v>
      </c>
      <c r="G747" s="161">
        <v>0</v>
      </c>
      <c r="H747" s="161">
        <v>0</v>
      </c>
      <c r="I747" s="161">
        <v>0</v>
      </c>
      <c r="J747" s="161">
        <v>0</v>
      </c>
      <c r="K747" s="161">
        <v>117.8</v>
      </c>
      <c r="L747" s="243">
        <v>0</v>
      </c>
      <c r="M747" s="172">
        <f t="shared" si="413"/>
        <v>541.19999999999993</v>
      </c>
      <c r="N747" s="161">
        <v>423.4</v>
      </c>
      <c r="O747" s="161">
        <v>0</v>
      </c>
      <c r="P747" s="161">
        <v>0</v>
      </c>
      <c r="Q747" s="161">
        <v>0</v>
      </c>
      <c r="R747" s="161">
        <v>0</v>
      </c>
      <c r="S747" s="161">
        <v>0</v>
      </c>
      <c r="T747" s="161">
        <v>117.8</v>
      </c>
      <c r="U747" s="243">
        <v>0</v>
      </c>
      <c r="V747" s="172">
        <f t="shared" si="414"/>
        <v>473.11059999999998</v>
      </c>
      <c r="W747" s="161">
        <v>355.41059999999999</v>
      </c>
      <c r="X747" s="161">
        <v>0</v>
      </c>
      <c r="Y747" s="161">
        <v>0</v>
      </c>
      <c r="Z747" s="161">
        <v>0</v>
      </c>
      <c r="AA747" s="161">
        <v>0</v>
      </c>
      <c r="AB747" s="161">
        <v>0</v>
      </c>
      <c r="AC747" s="161">
        <v>117.7</v>
      </c>
      <c r="AD747" s="243">
        <v>0</v>
      </c>
      <c r="AE747" s="156">
        <f t="shared" si="404"/>
        <v>-68.089399999999955</v>
      </c>
      <c r="AF747" s="161">
        <f t="shared" si="404"/>
        <v>-67.989399999999989</v>
      </c>
      <c r="AG747" s="161">
        <f t="shared" si="404"/>
        <v>0</v>
      </c>
      <c r="AH747" s="161">
        <f t="shared" si="404"/>
        <v>0</v>
      </c>
      <c r="AI747" s="161">
        <f t="shared" si="404"/>
        <v>0</v>
      </c>
      <c r="AJ747" s="161">
        <f t="shared" si="404"/>
        <v>0</v>
      </c>
      <c r="AK747" s="161">
        <f t="shared" si="404"/>
        <v>0</v>
      </c>
      <c r="AL747" s="161">
        <f t="shared" si="404"/>
        <v>-9.9999999999994316E-2</v>
      </c>
      <c r="AM747" s="162">
        <f t="shared" si="404"/>
        <v>0</v>
      </c>
      <c r="AN747" s="156">
        <f t="shared" si="405"/>
        <v>87.418810051736884</v>
      </c>
      <c r="AO747" s="161">
        <f t="shared" si="405"/>
        <v>83.942040623523866</v>
      </c>
      <c r="AP747" s="161">
        <f t="shared" si="405"/>
        <v>0</v>
      </c>
      <c r="AQ747" s="161">
        <f t="shared" si="405"/>
        <v>0</v>
      </c>
      <c r="AR747" s="161">
        <f t="shared" si="405"/>
        <v>0</v>
      </c>
      <c r="AS747" s="161">
        <f t="shared" si="405"/>
        <v>0</v>
      </c>
      <c r="AT747" s="161">
        <f t="shared" si="405"/>
        <v>0</v>
      </c>
      <c r="AU747" s="161">
        <f t="shared" si="405"/>
        <v>99.915110356536502</v>
      </c>
      <c r="AV747" s="162">
        <f t="shared" si="405"/>
        <v>0</v>
      </c>
      <c r="AW747" s="165"/>
      <c r="AX747" s="245"/>
      <c r="AY747" s="246"/>
    </row>
    <row r="748" spans="1:51" ht="12.75" customHeight="1" x14ac:dyDescent="0.25">
      <c r="A748" s="171">
        <v>1667</v>
      </c>
      <c r="B748" s="241">
        <v>740</v>
      </c>
      <c r="C748" s="242" t="s">
        <v>1447</v>
      </c>
      <c r="D748" s="156">
        <f t="shared" si="412"/>
        <v>1198.0999999999999</v>
      </c>
      <c r="E748" s="161">
        <v>953.1</v>
      </c>
      <c r="F748" s="161">
        <v>0</v>
      </c>
      <c r="G748" s="161">
        <v>0</v>
      </c>
      <c r="H748" s="161">
        <v>0</v>
      </c>
      <c r="I748" s="161">
        <v>0</v>
      </c>
      <c r="J748" s="161">
        <v>65</v>
      </c>
      <c r="K748" s="161">
        <v>180</v>
      </c>
      <c r="L748" s="243">
        <v>0</v>
      </c>
      <c r="M748" s="172">
        <f t="shared" si="413"/>
        <v>1198.0999999999999</v>
      </c>
      <c r="N748" s="161">
        <v>953.1</v>
      </c>
      <c r="O748" s="161">
        <v>0</v>
      </c>
      <c r="P748" s="161">
        <v>0</v>
      </c>
      <c r="Q748" s="161">
        <v>0</v>
      </c>
      <c r="R748" s="161">
        <v>0</v>
      </c>
      <c r="S748" s="161">
        <v>65</v>
      </c>
      <c r="T748" s="161">
        <v>180</v>
      </c>
      <c r="U748" s="243">
        <v>0</v>
      </c>
      <c r="V748" s="172">
        <f t="shared" si="414"/>
        <v>1198.0962</v>
      </c>
      <c r="W748" s="161">
        <v>953.1</v>
      </c>
      <c r="X748" s="161">
        <v>0</v>
      </c>
      <c r="Y748" s="161">
        <v>0</v>
      </c>
      <c r="Z748" s="161">
        <v>0</v>
      </c>
      <c r="AA748" s="161">
        <v>0</v>
      </c>
      <c r="AB748" s="161">
        <v>64.996200000000002</v>
      </c>
      <c r="AC748" s="161">
        <v>180</v>
      </c>
      <c r="AD748" s="243">
        <v>0</v>
      </c>
      <c r="AE748" s="156">
        <f t="shared" si="404"/>
        <v>-3.7999999999556167E-3</v>
      </c>
      <c r="AF748" s="161">
        <f t="shared" si="404"/>
        <v>0</v>
      </c>
      <c r="AG748" s="161">
        <f t="shared" si="404"/>
        <v>0</v>
      </c>
      <c r="AH748" s="161">
        <f t="shared" si="404"/>
        <v>0</v>
      </c>
      <c r="AI748" s="161">
        <f t="shared" si="404"/>
        <v>0</v>
      </c>
      <c r="AJ748" s="161">
        <f t="shared" si="404"/>
        <v>0</v>
      </c>
      <c r="AK748" s="161">
        <f t="shared" si="404"/>
        <v>-3.7999999999982492E-3</v>
      </c>
      <c r="AL748" s="161">
        <f t="shared" si="404"/>
        <v>0</v>
      </c>
      <c r="AM748" s="162">
        <f t="shared" si="404"/>
        <v>0</v>
      </c>
      <c r="AN748" s="156">
        <f t="shared" si="405"/>
        <v>99.999682831149329</v>
      </c>
      <c r="AO748" s="161">
        <f t="shared" si="405"/>
        <v>100</v>
      </c>
      <c r="AP748" s="161">
        <f t="shared" si="405"/>
        <v>0</v>
      </c>
      <c r="AQ748" s="161">
        <f t="shared" si="405"/>
        <v>0</v>
      </c>
      <c r="AR748" s="161">
        <f t="shared" si="405"/>
        <v>0</v>
      </c>
      <c r="AS748" s="161">
        <f t="shared" si="405"/>
        <v>0</v>
      </c>
      <c r="AT748" s="161">
        <f t="shared" si="405"/>
        <v>99.99415384615385</v>
      </c>
      <c r="AU748" s="161">
        <f t="shared" si="405"/>
        <v>100</v>
      </c>
      <c r="AV748" s="162">
        <f t="shared" si="405"/>
        <v>0</v>
      </c>
      <c r="AW748" s="165"/>
      <c r="AX748" s="245"/>
      <c r="AY748" s="246"/>
    </row>
    <row r="749" spans="1:51" ht="12.75" customHeight="1" x14ac:dyDescent="0.25">
      <c r="A749" s="171">
        <v>1668</v>
      </c>
      <c r="B749" s="241">
        <v>741</v>
      </c>
      <c r="C749" s="242" t="s">
        <v>1883</v>
      </c>
      <c r="D749" s="156">
        <f t="shared" si="412"/>
        <v>2774.4</v>
      </c>
      <c r="E749" s="161">
        <v>2427.6</v>
      </c>
      <c r="F749" s="161">
        <v>0</v>
      </c>
      <c r="G749" s="161">
        <v>0</v>
      </c>
      <c r="H749" s="161">
        <v>0</v>
      </c>
      <c r="I749" s="161">
        <v>0</v>
      </c>
      <c r="J749" s="161">
        <v>85</v>
      </c>
      <c r="K749" s="161">
        <v>261.8</v>
      </c>
      <c r="L749" s="243">
        <v>0</v>
      </c>
      <c r="M749" s="172">
        <f t="shared" si="413"/>
        <v>2774.4</v>
      </c>
      <c r="N749" s="161">
        <v>2427.6</v>
      </c>
      <c r="O749" s="161">
        <v>0</v>
      </c>
      <c r="P749" s="161">
        <v>0</v>
      </c>
      <c r="Q749" s="161">
        <v>0</v>
      </c>
      <c r="R749" s="161">
        <v>0</v>
      </c>
      <c r="S749" s="161">
        <v>85</v>
      </c>
      <c r="T749" s="161">
        <v>261.8</v>
      </c>
      <c r="U749" s="243">
        <v>0</v>
      </c>
      <c r="V749" s="172">
        <f t="shared" si="414"/>
        <v>2243.2205000000004</v>
      </c>
      <c r="W749" s="161">
        <v>1896.4208000000001</v>
      </c>
      <c r="X749" s="161">
        <v>0</v>
      </c>
      <c r="Y749" s="161">
        <v>0</v>
      </c>
      <c r="Z749" s="161">
        <v>0</v>
      </c>
      <c r="AA749" s="161">
        <v>0</v>
      </c>
      <c r="AB749" s="161">
        <v>84.999700000000004</v>
      </c>
      <c r="AC749" s="161">
        <v>261.8</v>
      </c>
      <c r="AD749" s="243">
        <v>0</v>
      </c>
      <c r="AE749" s="156">
        <f t="shared" si="404"/>
        <v>-531.17949999999973</v>
      </c>
      <c r="AF749" s="161">
        <f t="shared" si="404"/>
        <v>-531.17919999999981</v>
      </c>
      <c r="AG749" s="161">
        <f t="shared" si="404"/>
        <v>0</v>
      </c>
      <c r="AH749" s="161">
        <f t="shared" si="404"/>
        <v>0</v>
      </c>
      <c r="AI749" s="161">
        <f t="shared" si="404"/>
        <v>0</v>
      </c>
      <c r="AJ749" s="161">
        <f t="shared" si="404"/>
        <v>0</v>
      </c>
      <c r="AK749" s="161">
        <f t="shared" si="404"/>
        <v>-2.9999999999574811E-4</v>
      </c>
      <c r="AL749" s="161">
        <f t="shared" si="404"/>
        <v>0</v>
      </c>
      <c r="AM749" s="162">
        <f t="shared" si="404"/>
        <v>0</v>
      </c>
      <c r="AN749" s="156">
        <f t="shared" si="405"/>
        <v>80.854256776239922</v>
      </c>
      <c r="AO749" s="161">
        <f t="shared" si="405"/>
        <v>78.119162959301363</v>
      </c>
      <c r="AP749" s="161">
        <f t="shared" si="405"/>
        <v>0</v>
      </c>
      <c r="AQ749" s="161">
        <f t="shared" si="405"/>
        <v>0</v>
      </c>
      <c r="AR749" s="161">
        <f t="shared" si="405"/>
        <v>0</v>
      </c>
      <c r="AS749" s="161">
        <f t="shared" si="405"/>
        <v>0</v>
      </c>
      <c r="AT749" s="161">
        <f t="shared" si="405"/>
        <v>99.999647058823541</v>
      </c>
      <c r="AU749" s="161">
        <f t="shared" si="405"/>
        <v>100</v>
      </c>
      <c r="AV749" s="162">
        <f t="shared" si="405"/>
        <v>0</v>
      </c>
      <c r="AW749" s="165"/>
      <c r="AX749" s="245"/>
      <c r="AY749" s="246"/>
    </row>
    <row r="750" spans="1:51" ht="12.75" customHeight="1" x14ac:dyDescent="0.25">
      <c r="A750" s="171">
        <v>1669</v>
      </c>
      <c r="B750" s="241">
        <v>742</v>
      </c>
      <c r="C750" s="242" t="s">
        <v>1884</v>
      </c>
      <c r="D750" s="156">
        <f t="shared" si="412"/>
        <v>1088.7</v>
      </c>
      <c r="E750" s="161">
        <v>915.4</v>
      </c>
      <c r="F750" s="161">
        <v>0</v>
      </c>
      <c r="G750" s="161">
        <v>0</v>
      </c>
      <c r="H750" s="161">
        <v>0</v>
      </c>
      <c r="I750" s="161">
        <v>0</v>
      </c>
      <c r="J750" s="161">
        <v>0</v>
      </c>
      <c r="K750" s="161">
        <v>173.3</v>
      </c>
      <c r="L750" s="243">
        <v>0</v>
      </c>
      <c r="M750" s="172">
        <f t="shared" si="413"/>
        <v>1088.7</v>
      </c>
      <c r="N750" s="161">
        <v>915.4</v>
      </c>
      <c r="O750" s="161">
        <v>0</v>
      </c>
      <c r="P750" s="161">
        <v>0</v>
      </c>
      <c r="Q750" s="161">
        <v>0</v>
      </c>
      <c r="R750" s="161">
        <v>0</v>
      </c>
      <c r="S750" s="161">
        <v>0</v>
      </c>
      <c r="T750" s="161">
        <v>173.3</v>
      </c>
      <c r="U750" s="243">
        <v>0</v>
      </c>
      <c r="V750" s="172">
        <f t="shared" si="414"/>
        <v>1034.8222000000001</v>
      </c>
      <c r="W750" s="161">
        <v>876.52610000000004</v>
      </c>
      <c r="X750" s="161">
        <v>0</v>
      </c>
      <c r="Y750" s="161">
        <v>0</v>
      </c>
      <c r="Z750" s="161">
        <v>0</v>
      </c>
      <c r="AA750" s="161">
        <v>0</v>
      </c>
      <c r="AB750" s="161">
        <v>0</v>
      </c>
      <c r="AC750" s="161">
        <v>158.2961</v>
      </c>
      <c r="AD750" s="243">
        <v>0</v>
      </c>
      <c r="AE750" s="156">
        <f t="shared" si="404"/>
        <v>-53.877799999999979</v>
      </c>
      <c r="AF750" s="161">
        <f t="shared" si="404"/>
        <v>-38.873899999999935</v>
      </c>
      <c r="AG750" s="161">
        <f t="shared" si="404"/>
        <v>0</v>
      </c>
      <c r="AH750" s="161">
        <f t="shared" si="404"/>
        <v>0</v>
      </c>
      <c r="AI750" s="161">
        <f t="shared" si="404"/>
        <v>0</v>
      </c>
      <c r="AJ750" s="161">
        <f t="shared" si="404"/>
        <v>0</v>
      </c>
      <c r="AK750" s="161">
        <f t="shared" si="404"/>
        <v>0</v>
      </c>
      <c r="AL750" s="161">
        <f t="shared" si="404"/>
        <v>-15.003900000000016</v>
      </c>
      <c r="AM750" s="162">
        <f t="shared" si="404"/>
        <v>0</v>
      </c>
      <c r="AN750" s="156">
        <f t="shared" si="405"/>
        <v>95.051180306787913</v>
      </c>
      <c r="AO750" s="161">
        <f t="shared" si="405"/>
        <v>95.753342800961335</v>
      </c>
      <c r="AP750" s="161">
        <f t="shared" si="405"/>
        <v>0</v>
      </c>
      <c r="AQ750" s="161">
        <f t="shared" si="405"/>
        <v>0</v>
      </c>
      <c r="AR750" s="161">
        <f t="shared" si="405"/>
        <v>0</v>
      </c>
      <c r="AS750" s="161">
        <f t="shared" si="405"/>
        <v>0</v>
      </c>
      <c r="AT750" s="161">
        <f t="shared" si="405"/>
        <v>0</v>
      </c>
      <c r="AU750" s="161">
        <f t="shared" si="405"/>
        <v>91.342238892094628</v>
      </c>
      <c r="AV750" s="162">
        <f t="shared" si="405"/>
        <v>0</v>
      </c>
      <c r="AW750" s="165"/>
      <c r="AX750" s="245"/>
      <c r="AY750" s="246"/>
    </row>
    <row r="751" spans="1:51" ht="12.75" customHeight="1" x14ac:dyDescent="0.25">
      <c r="A751" s="171">
        <v>1670</v>
      </c>
      <c r="B751" s="241">
        <v>743</v>
      </c>
      <c r="C751" s="242" t="s">
        <v>1885</v>
      </c>
      <c r="D751" s="156">
        <f t="shared" si="412"/>
        <v>645.70000000000005</v>
      </c>
      <c r="E751" s="161">
        <v>586.1</v>
      </c>
      <c r="F751" s="161">
        <v>0</v>
      </c>
      <c r="G751" s="161">
        <v>0</v>
      </c>
      <c r="H751" s="161">
        <v>0</v>
      </c>
      <c r="I751" s="161">
        <v>0</v>
      </c>
      <c r="J751" s="161">
        <v>0</v>
      </c>
      <c r="K751" s="161">
        <v>59.6</v>
      </c>
      <c r="L751" s="243">
        <v>0</v>
      </c>
      <c r="M751" s="172">
        <f t="shared" si="413"/>
        <v>645.70000000000005</v>
      </c>
      <c r="N751" s="161">
        <v>586.1</v>
      </c>
      <c r="O751" s="161">
        <v>0</v>
      </c>
      <c r="P751" s="161">
        <v>0</v>
      </c>
      <c r="Q751" s="161">
        <v>0</v>
      </c>
      <c r="R751" s="161">
        <v>0</v>
      </c>
      <c r="S751" s="161">
        <v>0</v>
      </c>
      <c r="T751" s="161">
        <v>59.6</v>
      </c>
      <c r="U751" s="243">
        <v>0</v>
      </c>
      <c r="V751" s="172">
        <f t="shared" si="414"/>
        <v>590.18730000000005</v>
      </c>
      <c r="W751" s="161">
        <v>530.58730000000003</v>
      </c>
      <c r="X751" s="161">
        <v>0</v>
      </c>
      <c r="Y751" s="161">
        <v>0</v>
      </c>
      <c r="Z751" s="161">
        <v>0</v>
      </c>
      <c r="AA751" s="161">
        <v>0</v>
      </c>
      <c r="AB751" s="161">
        <v>0</v>
      </c>
      <c r="AC751" s="161">
        <v>59.6</v>
      </c>
      <c r="AD751" s="243">
        <v>0</v>
      </c>
      <c r="AE751" s="156">
        <f t="shared" si="404"/>
        <v>-55.512699999999995</v>
      </c>
      <c r="AF751" s="161">
        <f t="shared" si="404"/>
        <v>-55.512699999999995</v>
      </c>
      <c r="AG751" s="161">
        <f t="shared" si="404"/>
        <v>0</v>
      </c>
      <c r="AH751" s="161">
        <f t="shared" si="404"/>
        <v>0</v>
      </c>
      <c r="AI751" s="161">
        <f t="shared" si="404"/>
        <v>0</v>
      </c>
      <c r="AJ751" s="161">
        <f t="shared" si="404"/>
        <v>0</v>
      </c>
      <c r="AK751" s="161">
        <f t="shared" si="404"/>
        <v>0</v>
      </c>
      <c r="AL751" s="161">
        <f t="shared" si="404"/>
        <v>0</v>
      </c>
      <c r="AM751" s="162">
        <f t="shared" si="404"/>
        <v>0</v>
      </c>
      <c r="AN751" s="156">
        <f t="shared" si="405"/>
        <v>91.402710236952146</v>
      </c>
      <c r="AO751" s="161">
        <f t="shared" si="405"/>
        <v>90.528459307285445</v>
      </c>
      <c r="AP751" s="161">
        <f t="shared" si="405"/>
        <v>0</v>
      </c>
      <c r="AQ751" s="161">
        <f t="shared" si="405"/>
        <v>0</v>
      </c>
      <c r="AR751" s="161">
        <f t="shared" si="405"/>
        <v>0</v>
      </c>
      <c r="AS751" s="161">
        <f t="shared" si="405"/>
        <v>0</v>
      </c>
      <c r="AT751" s="161">
        <f t="shared" si="405"/>
        <v>0</v>
      </c>
      <c r="AU751" s="161">
        <f t="shared" si="405"/>
        <v>100</v>
      </c>
      <c r="AV751" s="162">
        <f t="shared" si="405"/>
        <v>0</v>
      </c>
      <c r="AW751" s="165"/>
      <c r="AX751" s="245"/>
      <c r="AY751" s="246"/>
    </row>
    <row r="752" spans="1:51" ht="12.75" customHeight="1" x14ac:dyDescent="0.25">
      <c r="A752" s="171">
        <v>1671</v>
      </c>
      <c r="B752" s="241">
        <v>744</v>
      </c>
      <c r="C752" s="242" t="s">
        <v>1886</v>
      </c>
      <c r="D752" s="156">
        <f t="shared" si="412"/>
        <v>2089</v>
      </c>
      <c r="E752" s="161">
        <v>1852.8</v>
      </c>
      <c r="F752" s="161">
        <v>0</v>
      </c>
      <c r="G752" s="161">
        <v>0</v>
      </c>
      <c r="H752" s="161">
        <v>0</v>
      </c>
      <c r="I752" s="161">
        <v>0</v>
      </c>
      <c r="J752" s="161">
        <v>0</v>
      </c>
      <c r="K752" s="161">
        <v>236.2</v>
      </c>
      <c r="L752" s="243">
        <v>0</v>
      </c>
      <c r="M752" s="172">
        <f t="shared" si="413"/>
        <v>2089</v>
      </c>
      <c r="N752" s="161">
        <v>1852.8</v>
      </c>
      <c r="O752" s="161">
        <v>0</v>
      </c>
      <c r="P752" s="161">
        <v>0</v>
      </c>
      <c r="Q752" s="161">
        <v>0</v>
      </c>
      <c r="R752" s="161">
        <v>0</v>
      </c>
      <c r="S752" s="161">
        <v>0</v>
      </c>
      <c r="T752" s="161">
        <v>236.2</v>
      </c>
      <c r="U752" s="243">
        <v>0</v>
      </c>
      <c r="V752" s="172">
        <f t="shared" si="414"/>
        <v>2089</v>
      </c>
      <c r="W752" s="161">
        <v>1852.8</v>
      </c>
      <c r="X752" s="161">
        <v>0</v>
      </c>
      <c r="Y752" s="161">
        <v>0</v>
      </c>
      <c r="Z752" s="161">
        <v>0</v>
      </c>
      <c r="AA752" s="161">
        <v>0</v>
      </c>
      <c r="AB752" s="161">
        <v>0</v>
      </c>
      <c r="AC752" s="161">
        <v>236.2</v>
      </c>
      <c r="AD752" s="243">
        <v>0</v>
      </c>
      <c r="AE752" s="156">
        <f t="shared" si="404"/>
        <v>0</v>
      </c>
      <c r="AF752" s="161">
        <f t="shared" si="404"/>
        <v>0</v>
      </c>
      <c r="AG752" s="161">
        <f t="shared" si="404"/>
        <v>0</v>
      </c>
      <c r="AH752" s="161">
        <f t="shared" si="404"/>
        <v>0</v>
      </c>
      <c r="AI752" s="161">
        <f t="shared" si="404"/>
        <v>0</v>
      </c>
      <c r="AJ752" s="161">
        <f t="shared" si="404"/>
        <v>0</v>
      </c>
      <c r="AK752" s="161">
        <f t="shared" si="404"/>
        <v>0</v>
      </c>
      <c r="AL752" s="161">
        <f t="shared" si="404"/>
        <v>0</v>
      </c>
      <c r="AM752" s="162">
        <f t="shared" si="404"/>
        <v>0</v>
      </c>
      <c r="AN752" s="156">
        <f t="shared" si="405"/>
        <v>100</v>
      </c>
      <c r="AO752" s="161">
        <f t="shared" si="405"/>
        <v>100</v>
      </c>
      <c r="AP752" s="161">
        <f t="shared" si="405"/>
        <v>0</v>
      </c>
      <c r="AQ752" s="161">
        <f t="shared" si="405"/>
        <v>0</v>
      </c>
      <c r="AR752" s="161">
        <f t="shared" si="405"/>
        <v>0</v>
      </c>
      <c r="AS752" s="161">
        <f t="shared" si="405"/>
        <v>0</v>
      </c>
      <c r="AT752" s="161">
        <f t="shared" si="405"/>
        <v>0</v>
      </c>
      <c r="AU752" s="161">
        <f t="shared" si="405"/>
        <v>100</v>
      </c>
      <c r="AV752" s="162">
        <f t="shared" si="405"/>
        <v>0</v>
      </c>
      <c r="AW752" s="165"/>
      <c r="AX752" s="245"/>
      <c r="AY752" s="246"/>
    </row>
    <row r="753" spans="1:51" ht="12.75" customHeight="1" x14ac:dyDescent="0.25">
      <c r="A753" s="171">
        <v>1672</v>
      </c>
      <c r="B753" s="241">
        <v>745</v>
      </c>
      <c r="C753" s="242" t="s">
        <v>1887</v>
      </c>
      <c r="D753" s="156">
        <f t="shared" si="412"/>
        <v>1310.4000000000001</v>
      </c>
      <c r="E753" s="161">
        <v>1051</v>
      </c>
      <c r="F753" s="161">
        <v>0</v>
      </c>
      <c r="G753" s="161">
        <v>0</v>
      </c>
      <c r="H753" s="161">
        <v>0</v>
      </c>
      <c r="I753" s="161">
        <v>0</v>
      </c>
      <c r="J753" s="161">
        <v>160</v>
      </c>
      <c r="K753" s="161">
        <v>99.4</v>
      </c>
      <c r="L753" s="243">
        <v>0</v>
      </c>
      <c r="M753" s="172">
        <f t="shared" si="413"/>
        <v>1310.4000000000001</v>
      </c>
      <c r="N753" s="161">
        <v>1051</v>
      </c>
      <c r="O753" s="161">
        <v>0</v>
      </c>
      <c r="P753" s="161">
        <v>0</v>
      </c>
      <c r="Q753" s="161">
        <v>0</v>
      </c>
      <c r="R753" s="161">
        <v>0</v>
      </c>
      <c r="S753" s="161">
        <v>160</v>
      </c>
      <c r="T753" s="161">
        <v>99.4</v>
      </c>
      <c r="U753" s="243">
        <v>0</v>
      </c>
      <c r="V753" s="172">
        <f t="shared" si="414"/>
        <v>1158.1625999999999</v>
      </c>
      <c r="W753" s="161">
        <v>905.72410000000002</v>
      </c>
      <c r="X753" s="161">
        <v>0</v>
      </c>
      <c r="Y753" s="161">
        <v>0</v>
      </c>
      <c r="Z753" s="161">
        <v>0</v>
      </c>
      <c r="AA753" s="161">
        <v>0</v>
      </c>
      <c r="AB753" s="161">
        <v>159.4393</v>
      </c>
      <c r="AC753" s="161">
        <v>92.999200000000002</v>
      </c>
      <c r="AD753" s="243">
        <v>0</v>
      </c>
      <c r="AE753" s="156">
        <f t="shared" si="404"/>
        <v>-152.23740000000021</v>
      </c>
      <c r="AF753" s="161">
        <f t="shared" si="404"/>
        <v>-145.27589999999998</v>
      </c>
      <c r="AG753" s="161">
        <f t="shared" si="404"/>
        <v>0</v>
      </c>
      <c r="AH753" s="161">
        <f t="shared" si="404"/>
        <v>0</v>
      </c>
      <c r="AI753" s="161">
        <f t="shared" si="404"/>
        <v>0</v>
      </c>
      <c r="AJ753" s="161">
        <f t="shared" si="404"/>
        <v>0</v>
      </c>
      <c r="AK753" s="161">
        <f t="shared" si="404"/>
        <v>-0.56069999999999709</v>
      </c>
      <c r="AL753" s="161">
        <f t="shared" si="404"/>
        <v>-6.4008000000000038</v>
      </c>
      <c r="AM753" s="162">
        <f t="shared" si="404"/>
        <v>0</v>
      </c>
      <c r="AN753" s="156">
        <f t="shared" si="405"/>
        <v>88.382371794871787</v>
      </c>
      <c r="AO753" s="161">
        <f t="shared" si="405"/>
        <v>86.177364414842998</v>
      </c>
      <c r="AP753" s="161">
        <f t="shared" si="405"/>
        <v>0</v>
      </c>
      <c r="AQ753" s="161">
        <f t="shared" si="405"/>
        <v>0</v>
      </c>
      <c r="AR753" s="161">
        <f t="shared" si="405"/>
        <v>0</v>
      </c>
      <c r="AS753" s="161">
        <f t="shared" si="405"/>
        <v>0</v>
      </c>
      <c r="AT753" s="161">
        <f t="shared" si="405"/>
        <v>99.649562500000002</v>
      </c>
      <c r="AU753" s="161">
        <f t="shared" si="405"/>
        <v>93.560563380281693</v>
      </c>
      <c r="AV753" s="162">
        <f t="shared" si="405"/>
        <v>0</v>
      </c>
      <c r="AW753" s="165"/>
      <c r="AX753" s="245"/>
      <c r="AY753" s="246"/>
    </row>
    <row r="754" spans="1:51" ht="12.75" customHeight="1" x14ac:dyDescent="0.25">
      <c r="A754" s="171">
        <v>1673</v>
      </c>
      <c r="B754" s="241">
        <v>746</v>
      </c>
      <c r="C754" s="242" t="s">
        <v>1888</v>
      </c>
      <c r="D754" s="156">
        <f t="shared" si="412"/>
        <v>77.099999999999994</v>
      </c>
      <c r="E754" s="161">
        <v>0</v>
      </c>
      <c r="F754" s="161">
        <v>0</v>
      </c>
      <c r="G754" s="161">
        <v>0</v>
      </c>
      <c r="H754" s="161">
        <v>0</v>
      </c>
      <c r="I754" s="161">
        <v>0</v>
      </c>
      <c r="J754" s="161">
        <v>0</v>
      </c>
      <c r="K754" s="161">
        <v>77.099999999999994</v>
      </c>
      <c r="L754" s="243">
        <v>0</v>
      </c>
      <c r="M754" s="172">
        <f t="shared" si="413"/>
        <v>77.099999999999994</v>
      </c>
      <c r="N754" s="161">
        <v>0</v>
      </c>
      <c r="O754" s="161">
        <v>0</v>
      </c>
      <c r="P754" s="161">
        <v>0</v>
      </c>
      <c r="Q754" s="161">
        <v>0</v>
      </c>
      <c r="R754" s="161">
        <v>0</v>
      </c>
      <c r="S754" s="161">
        <v>0</v>
      </c>
      <c r="T754" s="161">
        <v>77.099999999999994</v>
      </c>
      <c r="U754" s="243">
        <v>0</v>
      </c>
      <c r="V754" s="172">
        <f t="shared" si="414"/>
        <v>77.099999999999994</v>
      </c>
      <c r="W754" s="161">
        <v>0</v>
      </c>
      <c r="X754" s="161">
        <v>0</v>
      </c>
      <c r="Y754" s="161">
        <v>0</v>
      </c>
      <c r="Z754" s="161">
        <v>0</v>
      </c>
      <c r="AA754" s="161">
        <v>0</v>
      </c>
      <c r="AB754" s="161">
        <v>0</v>
      </c>
      <c r="AC754" s="161">
        <v>77.099999999999994</v>
      </c>
      <c r="AD754" s="243">
        <v>0</v>
      </c>
      <c r="AE754" s="156">
        <f t="shared" si="404"/>
        <v>0</v>
      </c>
      <c r="AF754" s="161">
        <f t="shared" si="404"/>
        <v>0</v>
      </c>
      <c r="AG754" s="161">
        <f t="shared" si="404"/>
        <v>0</v>
      </c>
      <c r="AH754" s="161">
        <f t="shared" si="404"/>
        <v>0</v>
      </c>
      <c r="AI754" s="161">
        <f t="shared" si="404"/>
        <v>0</v>
      </c>
      <c r="AJ754" s="161">
        <f t="shared" si="404"/>
        <v>0</v>
      </c>
      <c r="AK754" s="161">
        <f t="shared" si="404"/>
        <v>0</v>
      </c>
      <c r="AL754" s="161">
        <f t="shared" si="404"/>
        <v>0</v>
      </c>
      <c r="AM754" s="162">
        <f t="shared" si="404"/>
        <v>0</v>
      </c>
      <c r="AN754" s="156">
        <f t="shared" si="405"/>
        <v>100</v>
      </c>
      <c r="AO754" s="161">
        <f t="shared" si="405"/>
        <v>0</v>
      </c>
      <c r="AP754" s="161">
        <f t="shared" si="405"/>
        <v>0</v>
      </c>
      <c r="AQ754" s="161">
        <f t="shared" si="405"/>
        <v>0</v>
      </c>
      <c r="AR754" s="161">
        <f t="shared" si="405"/>
        <v>0</v>
      </c>
      <c r="AS754" s="161">
        <f t="shared" si="405"/>
        <v>0</v>
      </c>
      <c r="AT754" s="161">
        <f t="shared" si="405"/>
        <v>0</v>
      </c>
      <c r="AU754" s="161">
        <f t="shared" si="405"/>
        <v>100</v>
      </c>
      <c r="AV754" s="162">
        <f t="shared" si="405"/>
        <v>0</v>
      </c>
      <c r="AW754" s="165"/>
      <c r="AX754" s="245"/>
      <c r="AY754" s="246"/>
    </row>
    <row r="755" spans="1:51" ht="12.75" customHeight="1" x14ac:dyDescent="0.25">
      <c r="A755" s="171">
        <v>1675</v>
      </c>
      <c r="B755" s="241">
        <v>747</v>
      </c>
      <c r="C755" s="242" t="s">
        <v>1889</v>
      </c>
      <c r="D755" s="156">
        <f t="shared" si="412"/>
        <v>285.7</v>
      </c>
      <c r="E755" s="161">
        <v>221.1</v>
      </c>
      <c r="F755" s="161">
        <v>0</v>
      </c>
      <c r="G755" s="161">
        <v>0</v>
      </c>
      <c r="H755" s="161">
        <v>0</v>
      </c>
      <c r="I755" s="161">
        <v>0</v>
      </c>
      <c r="J755" s="161">
        <v>0</v>
      </c>
      <c r="K755" s="161">
        <v>64.599999999999994</v>
      </c>
      <c r="L755" s="243">
        <v>0</v>
      </c>
      <c r="M755" s="172">
        <f t="shared" si="413"/>
        <v>373.20000000000005</v>
      </c>
      <c r="N755" s="161">
        <v>308.60000000000002</v>
      </c>
      <c r="O755" s="161">
        <v>0</v>
      </c>
      <c r="P755" s="161">
        <v>0</v>
      </c>
      <c r="Q755" s="161">
        <v>0</v>
      </c>
      <c r="R755" s="161">
        <v>0</v>
      </c>
      <c r="S755" s="161">
        <v>0</v>
      </c>
      <c r="T755" s="161">
        <v>64.599999999999994</v>
      </c>
      <c r="U755" s="243">
        <v>0</v>
      </c>
      <c r="V755" s="172">
        <f t="shared" si="414"/>
        <v>335.59780000000001</v>
      </c>
      <c r="W755" s="161">
        <v>270.99779999999998</v>
      </c>
      <c r="X755" s="161">
        <v>0</v>
      </c>
      <c r="Y755" s="161">
        <v>0</v>
      </c>
      <c r="Z755" s="161">
        <v>0</v>
      </c>
      <c r="AA755" s="161">
        <v>0</v>
      </c>
      <c r="AB755" s="161">
        <v>0</v>
      </c>
      <c r="AC755" s="161">
        <v>64.599999999999994</v>
      </c>
      <c r="AD755" s="243">
        <v>0</v>
      </c>
      <c r="AE755" s="156">
        <f t="shared" si="404"/>
        <v>-37.602200000000039</v>
      </c>
      <c r="AF755" s="161">
        <f t="shared" si="404"/>
        <v>-37.602200000000039</v>
      </c>
      <c r="AG755" s="161">
        <f t="shared" si="404"/>
        <v>0</v>
      </c>
      <c r="AH755" s="161">
        <f t="shared" si="404"/>
        <v>0</v>
      </c>
      <c r="AI755" s="161">
        <f t="shared" si="404"/>
        <v>0</v>
      </c>
      <c r="AJ755" s="161">
        <f t="shared" si="404"/>
        <v>0</v>
      </c>
      <c r="AK755" s="161">
        <f t="shared" si="404"/>
        <v>0</v>
      </c>
      <c r="AL755" s="161">
        <f t="shared" si="404"/>
        <v>0</v>
      </c>
      <c r="AM755" s="162">
        <f t="shared" si="404"/>
        <v>0</v>
      </c>
      <c r="AN755" s="156">
        <f t="shared" si="405"/>
        <v>89.924383708467303</v>
      </c>
      <c r="AO755" s="161">
        <f t="shared" si="405"/>
        <v>87.81523007128969</v>
      </c>
      <c r="AP755" s="161">
        <f t="shared" si="405"/>
        <v>0</v>
      </c>
      <c r="AQ755" s="161">
        <f t="shared" si="405"/>
        <v>0</v>
      </c>
      <c r="AR755" s="161">
        <f t="shared" si="405"/>
        <v>0</v>
      </c>
      <c r="AS755" s="161">
        <f t="shared" si="405"/>
        <v>0</v>
      </c>
      <c r="AT755" s="161">
        <f t="shared" si="405"/>
        <v>0</v>
      </c>
      <c r="AU755" s="161">
        <f t="shared" si="405"/>
        <v>100</v>
      </c>
      <c r="AV755" s="162">
        <f t="shared" si="405"/>
        <v>0</v>
      </c>
      <c r="AW755" s="165"/>
      <c r="AX755" s="245"/>
      <c r="AY755" s="246"/>
    </row>
    <row r="756" spans="1:51" ht="12.75" customHeight="1" x14ac:dyDescent="0.25">
      <c r="A756" s="171">
        <v>1676</v>
      </c>
      <c r="B756" s="241">
        <v>748</v>
      </c>
      <c r="C756" s="242" t="s">
        <v>1890</v>
      </c>
      <c r="D756" s="156">
        <f t="shared" si="412"/>
        <v>1559.3000000000002</v>
      </c>
      <c r="E756" s="161">
        <v>1398.4</v>
      </c>
      <c r="F756" s="161">
        <v>0</v>
      </c>
      <c r="G756" s="161">
        <v>0</v>
      </c>
      <c r="H756" s="161">
        <v>0</v>
      </c>
      <c r="I756" s="161">
        <v>0</v>
      </c>
      <c r="J756" s="161">
        <v>0</v>
      </c>
      <c r="K756" s="161">
        <v>160.9</v>
      </c>
      <c r="L756" s="243">
        <v>0</v>
      </c>
      <c r="M756" s="172">
        <f t="shared" si="413"/>
        <v>1559.3000000000002</v>
      </c>
      <c r="N756" s="161">
        <v>1398.4</v>
      </c>
      <c r="O756" s="161">
        <v>0</v>
      </c>
      <c r="P756" s="161">
        <v>0</v>
      </c>
      <c r="Q756" s="161">
        <v>0</v>
      </c>
      <c r="R756" s="161">
        <v>0</v>
      </c>
      <c r="S756" s="161">
        <v>0</v>
      </c>
      <c r="T756" s="161">
        <v>160.9</v>
      </c>
      <c r="U756" s="243">
        <v>0</v>
      </c>
      <c r="V756" s="172">
        <f t="shared" si="414"/>
        <v>1559.2995000000001</v>
      </c>
      <c r="W756" s="161">
        <v>1398.4</v>
      </c>
      <c r="X756" s="161">
        <v>0</v>
      </c>
      <c r="Y756" s="161">
        <v>0</v>
      </c>
      <c r="Z756" s="161">
        <v>0</v>
      </c>
      <c r="AA756" s="161">
        <v>0</v>
      </c>
      <c r="AB756" s="161">
        <v>0</v>
      </c>
      <c r="AC756" s="161">
        <v>160.89949999999999</v>
      </c>
      <c r="AD756" s="243">
        <v>0</v>
      </c>
      <c r="AE756" s="156">
        <f t="shared" si="404"/>
        <v>-5.0000000010186341E-4</v>
      </c>
      <c r="AF756" s="161">
        <f t="shared" si="404"/>
        <v>0</v>
      </c>
      <c r="AG756" s="161">
        <f t="shared" si="404"/>
        <v>0</v>
      </c>
      <c r="AH756" s="161">
        <f t="shared" si="404"/>
        <v>0</v>
      </c>
      <c r="AI756" s="161">
        <f t="shared" si="404"/>
        <v>0</v>
      </c>
      <c r="AJ756" s="161">
        <f t="shared" si="404"/>
        <v>0</v>
      </c>
      <c r="AK756" s="161">
        <f t="shared" si="404"/>
        <v>0</v>
      </c>
      <c r="AL756" s="161">
        <f t="shared" si="404"/>
        <v>-5.0000000001659828E-4</v>
      </c>
      <c r="AM756" s="162">
        <f t="shared" si="404"/>
        <v>0</v>
      </c>
      <c r="AN756" s="156">
        <f t="shared" si="405"/>
        <v>99.999967934329504</v>
      </c>
      <c r="AO756" s="161">
        <f t="shared" si="405"/>
        <v>100</v>
      </c>
      <c r="AP756" s="161">
        <f t="shared" si="405"/>
        <v>0</v>
      </c>
      <c r="AQ756" s="161">
        <f t="shared" si="405"/>
        <v>0</v>
      </c>
      <c r="AR756" s="161">
        <f t="shared" si="405"/>
        <v>0</v>
      </c>
      <c r="AS756" s="161">
        <f t="shared" si="405"/>
        <v>0</v>
      </c>
      <c r="AT756" s="161">
        <f t="shared" si="405"/>
        <v>0</v>
      </c>
      <c r="AU756" s="161">
        <f t="shared" si="405"/>
        <v>99.999689247980101</v>
      </c>
      <c r="AV756" s="162">
        <f t="shared" si="405"/>
        <v>0</v>
      </c>
      <c r="AW756" s="165"/>
      <c r="AX756" s="245"/>
      <c r="AY756" s="246"/>
    </row>
    <row r="757" spans="1:51" ht="12.75" customHeight="1" x14ac:dyDescent="0.25">
      <c r="A757" s="171">
        <v>1677</v>
      </c>
      <c r="B757" s="241">
        <v>749</v>
      </c>
      <c r="C757" s="242" t="s">
        <v>1891</v>
      </c>
      <c r="D757" s="156">
        <f t="shared" si="412"/>
        <v>1946.8</v>
      </c>
      <c r="E757" s="161">
        <v>1746.3</v>
      </c>
      <c r="F757" s="161">
        <v>0</v>
      </c>
      <c r="G757" s="161">
        <v>0</v>
      </c>
      <c r="H757" s="161">
        <v>0</v>
      </c>
      <c r="I757" s="161">
        <v>0</v>
      </c>
      <c r="J757" s="161">
        <v>0</v>
      </c>
      <c r="K757" s="161">
        <v>200.5</v>
      </c>
      <c r="L757" s="243">
        <v>0</v>
      </c>
      <c r="M757" s="172">
        <f t="shared" si="413"/>
        <v>1946.8</v>
      </c>
      <c r="N757" s="161">
        <v>1746.3</v>
      </c>
      <c r="O757" s="161">
        <v>0</v>
      </c>
      <c r="P757" s="161">
        <v>0</v>
      </c>
      <c r="Q757" s="161">
        <v>0</v>
      </c>
      <c r="R757" s="161">
        <v>0</v>
      </c>
      <c r="S757" s="161">
        <v>0</v>
      </c>
      <c r="T757" s="161">
        <v>200.5</v>
      </c>
      <c r="U757" s="243">
        <v>0</v>
      </c>
      <c r="V757" s="172">
        <f t="shared" si="414"/>
        <v>1671.309</v>
      </c>
      <c r="W757" s="161">
        <v>1470.8162</v>
      </c>
      <c r="X757" s="161">
        <v>0</v>
      </c>
      <c r="Y757" s="161">
        <v>0</v>
      </c>
      <c r="Z757" s="161">
        <v>0</v>
      </c>
      <c r="AA757" s="161">
        <v>0</v>
      </c>
      <c r="AB757" s="161">
        <v>0</v>
      </c>
      <c r="AC757" s="161">
        <v>200.49279999999999</v>
      </c>
      <c r="AD757" s="243">
        <v>0</v>
      </c>
      <c r="AE757" s="156">
        <f t="shared" si="404"/>
        <v>-275.49099999999999</v>
      </c>
      <c r="AF757" s="161">
        <f t="shared" si="404"/>
        <v>-275.48379999999997</v>
      </c>
      <c r="AG757" s="161">
        <f t="shared" si="404"/>
        <v>0</v>
      </c>
      <c r="AH757" s="161">
        <f t="shared" si="404"/>
        <v>0</v>
      </c>
      <c r="AI757" s="161">
        <f t="shared" si="404"/>
        <v>0</v>
      </c>
      <c r="AJ757" s="161">
        <f t="shared" si="404"/>
        <v>0</v>
      </c>
      <c r="AK757" s="161">
        <f t="shared" si="404"/>
        <v>0</v>
      </c>
      <c r="AL757" s="161">
        <f t="shared" si="404"/>
        <v>-7.2000000000116415E-3</v>
      </c>
      <c r="AM757" s="162">
        <f t="shared" si="404"/>
        <v>0</v>
      </c>
      <c r="AN757" s="156">
        <f t="shared" si="405"/>
        <v>85.849034312718302</v>
      </c>
      <c r="AO757" s="161">
        <f t="shared" si="405"/>
        <v>84.224715111950985</v>
      </c>
      <c r="AP757" s="161">
        <f t="shared" si="405"/>
        <v>0</v>
      </c>
      <c r="AQ757" s="161">
        <f t="shared" si="405"/>
        <v>0</v>
      </c>
      <c r="AR757" s="161">
        <f t="shared" si="405"/>
        <v>0</v>
      </c>
      <c r="AS757" s="161">
        <f t="shared" si="405"/>
        <v>0</v>
      </c>
      <c r="AT757" s="161">
        <f t="shared" si="405"/>
        <v>0</v>
      </c>
      <c r="AU757" s="161">
        <f t="shared" si="405"/>
        <v>99.996408977556101</v>
      </c>
      <c r="AV757" s="162">
        <f t="shared" si="405"/>
        <v>0</v>
      </c>
      <c r="AW757" s="165"/>
      <c r="AX757" s="245"/>
      <c r="AY757" s="246"/>
    </row>
    <row r="758" spans="1:51" ht="12.75" customHeight="1" x14ac:dyDescent="0.25">
      <c r="A758" s="171">
        <v>1678</v>
      </c>
      <c r="B758" s="241">
        <v>750</v>
      </c>
      <c r="C758" s="242" t="s">
        <v>1892</v>
      </c>
      <c r="D758" s="156">
        <f t="shared" si="412"/>
        <v>852.9</v>
      </c>
      <c r="E758" s="161">
        <v>785.1</v>
      </c>
      <c r="F758" s="161">
        <v>0</v>
      </c>
      <c r="G758" s="161">
        <v>0</v>
      </c>
      <c r="H758" s="161">
        <v>0</v>
      </c>
      <c r="I758" s="161">
        <v>0</v>
      </c>
      <c r="J758" s="161">
        <v>0</v>
      </c>
      <c r="K758" s="161">
        <v>67.8</v>
      </c>
      <c r="L758" s="243">
        <v>0</v>
      </c>
      <c r="M758" s="172">
        <f t="shared" si="413"/>
        <v>852.9</v>
      </c>
      <c r="N758" s="161">
        <v>785.1</v>
      </c>
      <c r="O758" s="161">
        <v>0</v>
      </c>
      <c r="P758" s="161">
        <v>0</v>
      </c>
      <c r="Q758" s="161">
        <v>0</v>
      </c>
      <c r="R758" s="161">
        <v>0</v>
      </c>
      <c r="S758" s="161">
        <v>0</v>
      </c>
      <c r="T758" s="161">
        <v>67.8</v>
      </c>
      <c r="U758" s="243">
        <v>0</v>
      </c>
      <c r="V758" s="172">
        <f t="shared" si="414"/>
        <v>752.2838999999999</v>
      </c>
      <c r="W758" s="161">
        <v>684.48389999999995</v>
      </c>
      <c r="X758" s="161">
        <v>0</v>
      </c>
      <c r="Y758" s="161">
        <v>0</v>
      </c>
      <c r="Z758" s="161">
        <v>0</v>
      </c>
      <c r="AA758" s="161">
        <v>0</v>
      </c>
      <c r="AB758" s="161">
        <v>0</v>
      </c>
      <c r="AC758" s="161">
        <v>67.8</v>
      </c>
      <c r="AD758" s="243">
        <v>0</v>
      </c>
      <c r="AE758" s="156">
        <f t="shared" si="404"/>
        <v>-100.61610000000007</v>
      </c>
      <c r="AF758" s="161">
        <f t="shared" si="404"/>
        <v>-100.61610000000007</v>
      </c>
      <c r="AG758" s="161">
        <f t="shared" si="404"/>
        <v>0</v>
      </c>
      <c r="AH758" s="161">
        <f t="shared" si="404"/>
        <v>0</v>
      </c>
      <c r="AI758" s="161">
        <f t="shared" si="404"/>
        <v>0</v>
      </c>
      <c r="AJ758" s="161">
        <f t="shared" si="404"/>
        <v>0</v>
      </c>
      <c r="AK758" s="161">
        <f t="shared" si="404"/>
        <v>0</v>
      </c>
      <c r="AL758" s="161">
        <f t="shared" si="404"/>
        <v>0</v>
      </c>
      <c r="AM758" s="162">
        <f t="shared" si="404"/>
        <v>0</v>
      </c>
      <c r="AN758" s="156">
        <f t="shared" si="405"/>
        <v>88.203060147731264</v>
      </c>
      <c r="AO758" s="161">
        <f t="shared" si="405"/>
        <v>87.184294994268242</v>
      </c>
      <c r="AP758" s="161">
        <f t="shared" si="405"/>
        <v>0</v>
      </c>
      <c r="AQ758" s="161">
        <f t="shared" si="405"/>
        <v>0</v>
      </c>
      <c r="AR758" s="161">
        <f t="shared" si="405"/>
        <v>0</v>
      </c>
      <c r="AS758" s="161">
        <f t="shared" si="405"/>
        <v>0</v>
      </c>
      <c r="AT758" s="161">
        <f t="shared" si="405"/>
        <v>0</v>
      </c>
      <c r="AU758" s="161">
        <f t="shared" si="405"/>
        <v>100</v>
      </c>
      <c r="AV758" s="162">
        <f t="shared" si="405"/>
        <v>0</v>
      </c>
      <c r="AW758" s="165"/>
      <c r="AX758" s="245"/>
      <c r="AY758" s="246"/>
    </row>
    <row r="759" spans="1:51" ht="12.75" customHeight="1" x14ac:dyDescent="0.25">
      <c r="A759" s="171">
        <v>1679</v>
      </c>
      <c r="B759" s="241">
        <v>751</v>
      </c>
      <c r="C759" s="242" t="s">
        <v>1893</v>
      </c>
      <c r="D759" s="156">
        <f t="shared" si="412"/>
        <v>1716</v>
      </c>
      <c r="E759" s="161">
        <v>1426.5</v>
      </c>
      <c r="F759" s="161">
        <v>0</v>
      </c>
      <c r="G759" s="161">
        <v>0</v>
      </c>
      <c r="H759" s="161">
        <v>0</v>
      </c>
      <c r="I759" s="161">
        <v>0</v>
      </c>
      <c r="J759" s="161">
        <v>160</v>
      </c>
      <c r="K759" s="161">
        <v>129.5</v>
      </c>
      <c r="L759" s="243">
        <v>0</v>
      </c>
      <c r="M759" s="172">
        <f t="shared" si="413"/>
        <v>1716</v>
      </c>
      <c r="N759" s="161">
        <v>1426.5</v>
      </c>
      <c r="O759" s="161">
        <v>0</v>
      </c>
      <c r="P759" s="161">
        <v>0</v>
      </c>
      <c r="Q759" s="161">
        <v>0</v>
      </c>
      <c r="R759" s="161">
        <v>0</v>
      </c>
      <c r="S759" s="161">
        <v>160</v>
      </c>
      <c r="T759" s="161">
        <v>129.5</v>
      </c>
      <c r="U759" s="243">
        <v>0</v>
      </c>
      <c r="V759" s="172">
        <f t="shared" si="414"/>
        <v>1696.4083000000001</v>
      </c>
      <c r="W759" s="161">
        <v>1406.9083000000001</v>
      </c>
      <c r="X759" s="161">
        <v>0</v>
      </c>
      <c r="Y759" s="161">
        <v>0</v>
      </c>
      <c r="Z759" s="161">
        <v>0</v>
      </c>
      <c r="AA759" s="161">
        <v>0</v>
      </c>
      <c r="AB759" s="161">
        <v>160</v>
      </c>
      <c r="AC759" s="161">
        <v>129.5</v>
      </c>
      <c r="AD759" s="243">
        <v>0</v>
      </c>
      <c r="AE759" s="156">
        <f t="shared" si="404"/>
        <v>-19.591699999999946</v>
      </c>
      <c r="AF759" s="161">
        <f t="shared" si="404"/>
        <v>-19.591699999999946</v>
      </c>
      <c r="AG759" s="161">
        <f t="shared" si="404"/>
        <v>0</v>
      </c>
      <c r="AH759" s="161">
        <f t="shared" si="404"/>
        <v>0</v>
      </c>
      <c r="AI759" s="161">
        <f t="shared" si="404"/>
        <v>0</v>
      </c>
      <c r="AJ759" s="161">
        <f t="shared" si="404"/>
        <v>0</v>
      </c>
      <c r="AK759" s="161">
        <f t="shared" si="404"/>
        <v>0</v>
      </c>
      <c r="AL759" s="161">
        <f t="shared" si="404"/>
        <v>0</v>
      </c>
      <c r="AM759" s="162">
        <f t="shared" si="404"/>
        <v>0</v>
      </c>
      <c r="AN759" s="156">
        <f t="shared" si="405"/>
        <v>98.858292540792547</v>
      </c>
      <c r="AO759" s="161">
        <f t="shared" si="405"/>
        <v>98.626589554854533</v>
      </c>
      <c r="AP759" s="161">
        <f t="shared" si="405"/>
        <v>0</v>
      </c>
      <c r="AQ759" s="161">
        <f t="shared" si="405"/>
        <v>0</v>
      </c>
      <c r="AR759" s="161">
        <f t="shared" si="405"/>
        <v>0</v>
      </c>
      <c r="AS759" s="161">
        <f t="shared" si="405"/>
        <v>0</v>
      </c>
      <c r="AT759" s="161">
        <f t="shared" si="405"/>
        <v>100</v>
      </c>
      <c r="AU759" s="161">
        <f t="shared" si="405"/>
        <v>100</v>
      </c>
      <c r="AV759" s="162">
        <f t="shared" si="405"/>
        <v>0</v>
      </c>
      <c r="AW759" s="165"/>
      <c r="AX759" s="245"/>
      <c r="AY759" s="246"/>
    </row>
    <row r="760" spans="1:51" ht="12.75" customHeight="1" x14ac:dyDescent="0.25">
      <c r="A760" s="171">
        <v>1674</v>
      </c>
      <c r="B760" s="241">
        <v>752</v>
      </c>
      <c r="C760" s="242" t="s">
        <v>1876</v>
      </c>
      <c r="D760" s="156">
        <f t="shared" si="412"/>
        <v>18666.3</v>
      </c>
      <c r="E760" s="161">
        <v>16010</v>
      </c>
      <c r="F760" s="161">
        <v>0</v>
      </c>
      <c r="G760" s="161">
        <v>0</v>
      </c>
      <c r="H760" s="161">
        <v>0</v>
      </c>
      <c r="I760" s="161">
        <v>0</v>
      </c>
      <c r="J760" s="161">
        <v>1000</v>
      </c>
      <c r="K760" s="161">
        <v>1656.3</v>
      </c>
      <c r="L760" s="243">
        <v>0</v>
      </c>
      <c r="M760" s="172">
        <f t="shared" si="413"/>
        <v>18666.3</v>
      </c>
      <c r="N760" s="161">
        <v>16010</v>
      </c>
      <c r="O760" s="161">
        <v>0</v>
      </c>
      <c r="P760" s="161">
        <v>0</v>
      </c>
      <c r="Q760" s="161">
        <v>0</v>
      </c>
      <c r="R760" s="161">
        <v>0</v>
      </c>
      <c r="S760" s="161">
        <v>1000</v>
      </c>
      <c r="T760" s="161">
        <v>1656.3</v>
      </c>
      <c r="U760" s="243">
        <v>0</v>
      </c>
      <c r="V760" s="172">
        <f t="shared" si="414"/>
        <v>16888.3469</v>
      </c>
      <c r="W760" s="161">
        <v>14371.2451</v>
      </c>
      <c r="X760" s="161">
        <v>0</v>
      </c>
      <c r="Y760" s="161">
        <v>0</v>
      </c>
      <c r="Z760" s="161">
        <v>0</v>
      </c>
      <c r="AA760" s="161">
        <v>0</v>
      </c>
      <c r="AB760" s="161">
        <v>860.80179999999996</v>
      </c>
      <c r="AC760" s="161">
        <v>1656.3</v>
      </c>
      <c r="AD760" s="243">
        <v>0</v>
      </c>
      <c r="AE760" s="156">
        <f t="shared" si="404"/>
        <v>-1777.9530999999988</v>
      </c>
      <c r="AF760" s="161">
        <f t="shared" si="404"/>
        <v>-1638.7548999999999</v>
      </c>
      <c r="AG760" s="161">
        <f t="shared" si="404"/>
        <v>0</v>
      </c>
      <c r="AH760" s="161">
        <f t="shared" si="404"/>
        <v>0</v>
      </c>
      <c r="AI760" s="161">
        <f t="shared" si="404"/>
        <v>0</v>
      </c>
      <c r="AJ760" s="161">
        <f t="shared" si="404"/>
        <v>0</v>
      </c>
      <c r="AK760" s="161">
        <f t="shared" si="404"/>
        <v>-139.19820000000004</v>
      </c>
      <c r="AL760" s="161">
        <f t="shared" si="404"/>
        <v>0</v>
      </c>
      <c r="AM760" s="162">
        <f t="shared" si="404"/>
        <v>0</v>
      </c>
      <c r="AN760" s="156">
        <f t="shared" si="405"/>
        <v>90.475064153045864</v>
      </c>
      <c r="AO760" s="161">
        <f t="shared" si="405"/>
        <v>89.764179262960653</v>
      </c>
      <c r="AP760" s="161">
        <f t="shared" si="405"/>
        <v>0</v>
      </c>
      <c r="AQ760" s="161">
        <f t="shared" si="405"/>
        <v>0</v>
      </c>
      <c r="AR760" s="161">
        <f t="shared" si="405"/>
        <v>0</v>
      </c>
      <c r="AS760" s="161">
        <f t="shared" si="405"/>
        <v>0</v>
      </c>
      <c r="AT760" s="161">
        <f t="shared" si="405"/>
        <v>86.080179999999999</v>
      </c>
      <c r="AU760" s="161">
        <f t="shared" si="405"/>
        <v>100</v>
      </c>
      <c r="AV760" s="162">
        <f t="shared" si="405"/>
        <v>0</v>
      </c>
      <c r="AW760" s="165"/>
      <c r="AX760" s="245"/>
      <c r="AY760" s="246"/>
    </row>
    <row r="761" spans="1:51" ht="12.75" customHeight="1" x14ac:dyDescent="0.25">
      <c r="A761" s="171">
        <v>1680</v>
      </c>
      <c r="B761" s="241">
        <v>753</v>
      </c>
      <c r="C761" s="242" t="s">
        <v>1894</v>
      </c>
      <c r="D761" s="156">
        <f t="shared" si="412"/>
        <v>787.3</v>
      </c>
      <c r="E761" s="161">
        <v>620.6</v>
      </c>
      <c r="F761" s="161">
        <v>0</v>
      </c>
      <c r="G761" s="161">
        <v>0</v>
      </c>
      <c r="H761" s="161">
        <v>0</v>
      </c>
      <c r="I761" s="161">
        <v>0</v>
      </c>
      <c r="J761" s="161">
        <v>0</v>
      </c>
      <c r="K761" s="161">
        <v>166.7</v>
      </c>
      <c r="L761" s="243">
        <v>0</v>
      </c>
      <c r="M761" s="172">
        <f t="shared" si="413"/>
        <v>787.3</v>
      </c>
      <c r="N761" s="161">
        <v>620.6</v>
      </c>
      <c r="O761" s="161">
        <v>0</v>
      </c>
      <c r="P761" s="161">
        <v>0</v>
      </c>
      <c r="Q761" s="161">
        <v>0</v>
      </c>
      <c r="R761" s="161">
        <v>0</v>
      </c>
      <c r="S761" s="161">
        <v>0</v>
      </c>
      <c r="T761" s="161">
        <v>166.7</v>
      </c>
      <c r="U761" s="243">
        <v>0</v>
      </c>
      <c r="V761" s="172">
        <f t="shared" si="414"/>
        <v>717.40640000000008</v>
      </c>
      <c r="W761" s="161">
        <v>552.60040000000004</v>
      </c>
      <c r="X761" s="161">
        <v>0</v>
      </c>
      <c r="Y761" s="161">
        <v>0</v>
      </c>
      <c r="Z761" s="161">
        <v>0</v>
      </c>
      <c r="AA761" s="161">
        <v>0</v>
      </c>
      <c r="AB761" s="161">
        <v>0</v>
      </c>
      <c r="AC761" s="161">
        <v>164.80600000000001</v>
      </c>
      <c r="AD761" s="243">
        <v>0</v>
      </c>
      <c r="AE761" s="156">
        <f t="shared" si="404"/>
        <v>-69.893599999999878</v>
      </c>
      <c r="AF761" s="161">
        <f t="shared" si="404"/>
        <v>-67.999599999999987</v>
      </c>
      <c r="AG761" s="161">
        <f t="shared" si="404"/>
        <v>0</v>
      </c>
      <c r="AH761" s="161">
        <f t="shared" si="404"/>
        <v>0</v>
      </c>
      <c r="AI761" s="161">
        <f t="shared" si="404"/>
        <v>0</v>
      </c>
      <c r="AJ761" s="161">
        <f t="shared" si="404"/>
        <v>0</v>
      </c>
      <c r="AK761" s="161">
        <f t="shared" si="404"/>
        <v>0</v>
      </c>
      <c r="AL761" s="161">
        <f t="shared" si="404"/>
        <v>-1.893999999999977</v>
      </c>
      <c r="AM761" s="162">
        <f t="shared" si="404"/>
        <v>0</v>
      </c>
      <c r="AN761" s="156">
        <f t="shared" si="405"/>
        <v>91.12236758541853</v>
      </c>
      <c r="AO761" s="161">
        <f t="shared" si="405"/>
        <v>89.042926200451177</v>
      </c>
      <c r="AP761" s="161">
        <f t="shared" si="405"/>
        <v>0</v>
      </c>
      <c r="AQ761" s="161">
        <f t="shared" si="405"/>
        <v>0</v>
      </c>
      <c r="AR761" s="161">
        <f t="shared" si="405"/>
        <v>0</v>
      </c>
      <c r="AS761" s="161">
        <f t="shared" si="405"/>
        <v>0</v>
      </c>
      <c r="AT761" s="161">
        <f t="shared" si="405"/>
        <v>0</v>
      </c>
      <c r="AU761" s="161">
        <f t="shared" si="405"/>
        <v>98.863827234553099</v>
      </c>
      <c r="AV761" s="162">
        <f t="shared" si="405"/>
        <v>0</v>
      </c>
      <c r="AW761" s="165"/>
      <c r="AX761" s="245"/>
      <c r="AY761" s="246"/>
    </row>
    <row r="762" spans="1:51" ht="12.75" customHeight="1" x14ac:dyDescent="0.25">
      <c r="A762" s="171">
        <v>1681</v>
      </c>
      <c r="B762" s="241">
        <v>754</v>
      </c>
      <c r="C762" s="242" t="s">
        <v>1895</v>
      </c>
      <c r="D762" s="156">
        <f t="shared" si="412"/>
        <v>1661.5</v>
      </c>
      <c r="E762" s="161">
        <v>1420.5</v>
      </c>
      <c r="F762" s="161">
        <v>0</v>
      </c>
      <c r="G762" s="161">
        <v>0</v>
      </c>
      <c r="H762" s="161">
        <v>0</v>
      </c>
      <c r="I762" s="161">
        <v>0</v>
      </c>
      <c r="J762" s="161">
        <v>0</v>
      </c>
      <c r="K762" s="161">
        <v>241</v>
      </c>
      <c r="L762" s="243">
        <v>0</v>
      </c>
      <c r="M762" s="172">
        <f t="shared" si="413"/>
        <v>1661.5</v>
      </c>
      <c r="N762" s="161">
        <v>1420.5</v>
      </c>
      <c r="O762" s="161">
        <v>0</v>
      </c>
      <c r="P762" s="161">
        <v>0</v>
      </c>
      <c r="Q762" s="161">
        <v>0</v>
      </c>
      <c r="R762" s="161">
        <v>0</v>
      </c>
      <c r="S762" s="161">
        <v>0</v>
      </c>
      <c r="T762" s="161">
        <v>241</v>
      </c>
      <c r="U762" s="243">
        <v>0</v>
      </c>
      <c r="V762" s="172">
        <f t="shared" si="414"/>
        <v>1324.433</v>
      </c>
      <c r="W762" s="161">
        <v>1083.433</v>
      </c>
      <c r="X762" s="161">
        <v>0</v>
      </c>
      <c r="Y762" s="161">
        <v>0</v>
      </c>
      <c r="Z762" s="161">
        <v>0</v>
      </c>
      <c r="AA762" s="161">
        <v>0</v>
      </c>
      <c r="AB762" s="161">
        <v>0</v>
      </c>
      <c r="AC762" s="161">
        <v>241</v>
      </c>
      <c r="AD762" s="243">
        <v>0</v>
      </c>
      <c r="AE762" s="156">
        <f t="shared" si="404"/>
        <v>-337.06700000000001</v>
      </c>
      <c r="AF762" s="161">
        <f t="shared" si="404"/>
        <v>-337.06700000000001</v>
      </c>
      <c r="AG762" s="161">
        <f t="shared" si="404"/>
        <v>0</v>
      </c>
      <c r="AH762" s="161">
        <f t="shared" si="404"/>
        <v>0</v>
      </c>
      <c r="AI762" s="161">
        <f t="shared" si="404"/>
        <v>0</v>
      </c>
      <c r="AJ762" s="161">
        <f t="shared" si="404"/>
        <v>0</v>
      </c>
      <c r="AK762" s="161">
        <f t="shared" si="404"/>
        <v>0</v>
      </c>
      <c r="AL762" s="161">
        <f t="shared" si="404"/>
        <v>0</v>
      </c>
      <c r="AM762" s="162">
        <f t="shared" si="404"/>
        <v>0</v>
      </c>
      <c r="AN762" s="156">
        <f t="shared" si="405"/>
        <v>79.713090580800483</v>
      </c>
      <c r="AO762" s="161">
        <f t="shared" si="405"/>
        <v>76.271242520239355</v>
      </c>
      <c r="AP762" s="161">
        <f t="shared" si="405"/>
        <v>0</v>
      </c>
      <c r="AQ762" s="161">
        <f t="shared" si="405"/>
        <v>0</v>
      </c>
      <c r="AR762" s="161">
        <f t="shared" si="405"/>
        <v>0</v>
      </c>
      <c r="AS762" s="161">
        <f t="shared" si="405"/>
        <v>0</v>
      </c>
      <c r="AT762" s="161">
        <f t="shared" si="405"/>
        <v>0</v>
      </c>
      <c r="AU762" s="161">
        <f t="shared" si="405"/>
        <v>100</v>
      </c>
      <c r="AV762" s="162">
        <f t="shared" si="405"/>
        <v>0</v>
      </c>
      <c r="AW762" s="165"/>
      <c r="AX762" s="245"/>
      <c r="AY762" s="246"/>
    </row>
    <row r="763" spans="1:51" ht="12.75" customHeight="1" x14ac:dyDescent="0.25">
      <c r="A763" s="171">
        <v>1682</v>
      </c>
      <c r="B763" s="241">
        <v>755</v>
      </c>
      <c r="C763" s="242" t="s">
        <v>1896</v>
      </c>
      <c r="D763" s="156">
        <f t="shared" si="412"/>
        <v>1279.2</v>
      </c>
      <c r="E763" s="161">
        <v>1084.8</v>
      </c>
      <c r="F763" s="161">
        <v>0</v>
      </c>
      <c r="G763" s="161">
        <v>0</v>
      </c>
      <c r="H763" s="161">
        <v>0</v>
      </c>
      <c r="I763" s="161">
        <v>0</v>
      </c>
      <c r="J763" s="161">
        <v>0</v>
      </c>
      <c r="K763" s="161">
        <v>194.4</v>
      </c>
      <c r="L763" s="243">
        <v>0</v>
      </c>
      <c r="M763" s="172">
        <f t="shared" si="413"/>
        <v>1279.2</v>
      </c>
      <c r="N763" s="161">
        <v>1084.8</v>
      </c>
      <c r="O763" s="161">
        <v>0</v>
      </c>
      <c r="P763" s="161">
        <v>0</v>
      </c>
      <c r="Q763" s="161">
        <v>0</v>
      </c>
      <c r="R763" s="161">
        <v>0</v>
      </c>
      <c r="S763" s="161">
        <v>0</v>
      </c>
      <c r="T763" s="161">
        <v>194.4</v>
      </c>
      <c r="U763" s="243">
        <v>0</v>
      </c>
      <c r="V763" s="172">
        <f t="shared" si="414"/>
        <v>1093.7016000000001</v>
      </c>
      <c r="W763" s="161">
        <v>902.91340000000002</v>
      </c>
      <c r="X763" s="161">
        <v>0</v>
      </c>
      <c r="Y763" s="161">
        <v>0</v>
      </c>
      <c r="Z763" s="161">
        <v>0</v>
      </c>
      <c r="AA763" s="161">
        <v>0</v>
      </c>
      <c r="AB763" s="161">
        <v>0</v>
      </c>
      <c r="AC763" s="161">
        <v>190.78819999999999</v>
      </c>
      <c r="AD763" s="243">
        <v>0</v>
      </c>
      <c r="AE763" s="156">
        <f t="shared" si="404"/>
        <v>-185.49839999999995</v>
      </c>
      <c r="AF763" s="161">
        <f t="shared" si="404"/>
        <v>-181.88659999999993</v>
      </c>
      <c r="AG763" s="161">
        <f t="shared" si="404"/>
        <v>0</v>
      </c>
      <c r="AH763" s="161">
        <f t="shared" si="404"/>
        <v>0</v>
      </c>
      <c r="AI763" s="161">
        <f t="shared" si="404"/>
        <v>0</v>
      </c>
      <c r="AJ763" s="161">
        <f t="shared" si="404"/>
        <v>0</v>
      </c>
      <c r="AK763" s="161">
        <f t="shared" si="404"/>
        <v>0</v>
      </c>
      <c r="AL763" s="161">
        <f t="shared" si="404"/>
        <v>-3.6118000000000166</v>
      </c>
      <c r="AM763" s="162">
        <f t="shared" si="404"/>
        <v>0</v>
      </c>
      <c r="AN763" s="156">
        <f t="shared" si="405"/>
        <v>85.498874296435275</v>
      </c>
      <c r="AO763" s="161">
        <f t="shared" si="405"/>
        <v>83.233167404129802</v>
      </c>
      <c r="AP763" s="161">
        <f t="shared" si="405"/>
        <v>0</v>
      </c>
      <c r="AQ763" s="161">
        <f t="shared" si="405"/>
        <v>0</v>
      </c>
      <c r="AR763" s="161">
        <f t="shared" si="405"/>
        <v>0</v>
      </c>
      <c r="AS763" s="161">
        <f t="shared" si="405"/>
        <v>0</v>
      </c>
      <c r="AT763" s="161">
        <f t="shared" si="405"/>
        <v>0</v>
      </c>
      <c r="AU763" s="161">
        <f t="shared" si="405"/>
        <v>98.142078189300406</v>
      </c>
      <c r="AV763" s="162">
        <f t="shared" si="405"/>
        <v>0</v>
      </c>
      <c r="AW763" s="165"/>
      <c r="AX763" s="245"/>
      <c r="AY763" s="246"/>
    </row>
    <row r="764" spans="1:51" ht="12.75" customHeight="1" x14ac:dyDescent="0.25">
      <c r="A764" s="171">
        <v>1684</v>
      </c>
      <c r="B764" s="241">
        <v>757</v>
      </c>
      <c r="C764" s="242" t="s">
        <v>1897</v>
      </c>
      <c r="D764" s="156">
        <f>SUM(E764:L764)</f>
        <v>249.5</v>
      </c>
      <c r="E764" s="161">
        <v>0</v>
      </c>
      <c r="F764" s="161">
        <v>0</v>
      </c>
      <c r="G764" s="161">
        <v>0</v>
      </c>
      <c r="H764" s="161">
        <v>0</v>
      </c>
      <c r="I764" s="161">
        <v>0</v>
      </c>
      <c r="J764" s="161">
        <v>160</v>
      </c>
      <c r="K764" s="161">
        <v>89.5</v>
      </c>
      <c r="L764" s="243">
        <v>0</v>
      </c>
      <c r="M764" s="172">
        <f>SUM(N764:U764)</f>
        <v>249.5</v>
      </c>
      <c r="N764" s="161">
        <v>0</v>
      </c>
      <c r="O764" s="161">
        <v>0</v>
      </c>
      <c r="P764" s="161">
        <v>0</v>
      </c>
      <c r="Q764" s="161">
        <v>0</v>
      </c>
      <c r="R764" s="161">
        <v>0</v>
      </c>
      <c r="S764" s="161">
        <v>160</v>
      </c>
      <c r="T764" s="161">
        <v>89.5</v>
      </c>
      <c r="U764" s="243">
        <v>0</v>
      </c>
      <c r="V764" s="172">
        <f>SUM(W764:AD764)</f>
        <v>249.1404</v>
      </c>
      <c r="W764" s="161">
        <v>0</v>
      </c>
      <c r="X764" s="161">
        <v>0</v>
      </c>
      <c r="Y764" s="161">
        <v>0</v>
      </c>
      <c r="Z764" s="161">
        <v>0</v>
      </c>
      <c r="AA764" s="161">
        <v>0</v>
      </c>
      <c r="AB764" s="161">
        <v>159.75540000000001</v>
      </c>
      <c r="AC764" s="161">
        <v>89.385000000000005</v>
      </c>
      <c r="AD764" s="243">
        <v>0</v>
      </c>
      <c r="AE764" s="156">
        <f t="shared" si="404"/>
        <v>-0.35960000000000036</v>
      </c>
      <c r="AF764" s="161">
        <f t="shared" si="404"/>
        <v>0</v>
      </c>
      <c r="AG764" s="161">
        <f t="shared" si="404"/>
        <v>0</v>
      </c>
      <c r="AH764" s="161">
        <f t="shared" si="404"/>
        <v>0</v>
      </c>
      <c r="AI764" s="161">
        <f t="shared" si="404"/>
        <v>0</v>
      </c>
      <c r="AJ764" s="161">
        <f t="shared" si="404"/>
        <v>0</v>
      </c>
      <c r="AK764" s="161">
        <f t="shared" si="404"/>
        <v>-0.24459999999999127</v>
      </c>
      <c r="AL764" s="161">
        <f t="shared" si="404"/>
        <v>-0.11499999999999488</v>
      </c>
      <c r="AM764" s="162">
        <f t="shared" si="404"/>
        <v>0</v>
      </c>
      <c r="AN764" s="156">
        <f t="shared" si="405"/>
        <v>99.855871743486972</v>
      </c>
      <c r="AO764" s="161">
        <f t="shared" si="405"/>
        <v>0</v>
      </c>
      <c r="AP764" s="161">
        <f t="shared" si="405"/>
        <v>0</v>
      </c>
      <c r="AQ764" s="161">
        <f t="shared" si="405"/>
        <v>0</v>
      </c>
      <c r="AR764" s="161">
        <f t="shared" si="405"/>
        <v>0</v>
      </c>
      <c r="AS764" s="161">
        <f t="shared" si="405"/>
        <v>0</v>
      </c>
      <c r="AT764" s="161">
        <f t="shared" si="405"/>
        <v>99.847125000000005</v>
      </c>
      <c r="AU764" s="161">
        <f t="shared" si="405"/>
        <v>99.871508379888269</v>
      </c>
      <c r="AV764" s="162">
        <f t="shared" si="405"/>
        <v>0</v>
      </c>
      <c r="AW764" s="165"/>
      <c r="AX764" s="245"/>
      <c r="AY764" s="246"/>
    </row>
    <row r="765" spans="1:51" ht="12.75" customHeight="1" x14ac:dyDescent="0.25">
      <c r="A765" s="171">
        <v>1683</v>
      </c>
      <c r="B765" s="241">
        <v>756</v>
      </c>
      <c r="C765" s="242" t="s">
        <v>1898</v>
      </c>
      <c r="D765" s="156">
        <f t="shared" si="412"/>
        <v>2687.8</v>
      </c>
      <c r="E765" s="161">
        <v>2361.4</v>
      </c>
      <c r="F765" s="161">
        <v>0</v>
      </c>
      <c r="G765" s="161">
        <v>0</v>
      </c>
      <c r="H765" s="161">
        <v>0</v>
      </c>
      <c r="I765" s="161">
        <v>0</v>
      </c>
      <c r="J765" s="161">
        <v>0</v>
      </c>
      <c r="K765" s="161">
        <v>326.39999999999998</v>
      </c>
      <c r="L765" s="243">
        <v>0</v>
      </c>
      <c r="M765" s="172">
        <f t="shared" si="413"/>
        <v>2687.8</v>
      </c>
      <c r="N765" s="161">
        <v>2361.4</v>
      </c>
      <c r="O765" s="161">
        <v>0</v>
      </c>
      <c r="P765" s="161">
        <v>0</v>
      </c>
      <c r="Q765" s="161">
        <v>0</v>
      </c>
      <c r="R765" s="161">
        <v>0</v>
      </c>
      <c r="S765" s="161">
        <v>0</v>
      </c>
      <c r="T765" s="161">
        <v>326.39999999999998</v>
      </c>
      <c r="U765" s="243">
        <v>0</v>
      </c>
      <c r="V765" s="172">
        <f t="shared" si="414"/>
        <v>2686.5184000000004</v>
      </c>
      <c r="W765" s="161">
        <v>2361.3996000000002</v>
      </c>
      <c r="X765" s="161">
        <v>0</v>
      </c>
      <c r="Y765" s="161">
        <v>0</v>
      </c>
      <c r="Z765" s="161">
        <v>0</v>
      </c>
      <c r="AA765" s="161">
        <v>0</v>
      </c>
      <c r="AB765" s="161">
        <v>0</v>
      </c>
      <c r="AC765" s="161">
        <v>325.11880000000002</v>
      </c>
      <c r="AD765" s="243">
        <v>0</v>
      </c>
      <c r="AE765" s="156">
        <f t="shared" si="404"/>
        <v>-1.2815999999997985</v>
      </c>
      <c r="AF765" s="161">
        <f t="shared" si="404"/>
        <v>-3.9999999989959178E-4</v>
      </c>
      <c r="AG765" s="161">
        <f t="shared" si="404"/>
        <v>0</v>
      </c>
      <c r="AH765" s="161">
        <f t="shared" ref="AH765:AM793" si="415">Y765-P765</f>
        <v>0</v>
      </c>
      <c r="AI765" s="161">
        <f t="shared" si="415"/>
        <v>0</v>
      </c>
      <c r="AJ765" s="161">
        <f t="shared" si="415"/>
        <v>0</v>
      </c>
      <c r="AK765" s="161">
        <f t="shared" si="415"/>
        <v>0</v>
      </c>
      <c r="AL765" s="161">
        <f t="shared" si="415"/>
        <v>-1.2811999999999557</v>
      </c>
      <c r="AM765" s="162">
        <f t="shared" si="415"/>
        <v>0</v>
      </c>
      <c r="AN765" s="156">
        <f t="shared" si="405"/>
        <v>99.952317880794709</v>
      </c>
      <c r="AO765" s="161">
        <f t="shared" si="405"/>
        <v>99.999983060896085</v>
      </c>
      <c r="AP765" s="161">
        <f t="shared" si="405"/>
        <v>0</v>
      </c>
      <c r="AQ765" s="161">
        <f t="shared" ref="AQ765:AV793" si="416">IF(P765=0,0,Y765/P765*100)</f>
        <v>0</v>
      </c>
      <c r="AR765" s="161">
        <f t="shared" si="416"/>
        <v>0</v>
      </c>
      <c r="AS765" s="161">
        <f t="shared" si="416"/>
        <v>0</v>
      </c>
      <c r="AT765" s="161">
        <f t="shared" si="416"/>
        <v>0</v>
      </c>
      <c r="AU765" s="161">
        <f t="shared" si="416"/>
        <v>99.607475490196094</v>
      </c>
      <c r="AV765" s="162">
        <f t="shared" si="416"/>
        <v>0</v>
      </c>
      <c r="AW765" s="165"/>
      <c r="AX765" s="245"/>
      <c r="AY765" s="246"/>
    </row>
    <row r="766" spans="1:51" ht="12.75" customHeight="1" x14ac:dyDescent="0.25">
      <c r="A766" s="158"/>
      <c r="B766" s="241">
        <v>758</v>
      </c>
      <c r="C766" s="242"/>
      <c r="D766" s="160"/>
      <c r="E766" s="161"/>
      <c r="F766" s="161"/>
      <c r="G766" s="161"/>
      <c r="H766" s="161"/>
      <c r="I766" s="161"/>
      <c r="J766" s="161"/>
      <c r="K766" s="161"/>
      <c r="L766" s="243">
        <v>0</v>
      </c>
      <c r="M766" s="244"/>
      <c r="N766" s="161">
        <v>0</v>
      </c>
      <c r="O766" s="161"/>
      <c r="P766" s="161">
        <v>0</v>
      </c>
      <c r="Q766" s="161"/>
      <c r="R766" s="161"/>
      <c r="S766" s="161"/>
      <c r="T766" s="161"/>
      <c r="U766" s="243">
        <v>0</v>
      </c>
      <c r="V766" s="244"/>
      <c r="W766" s="161">
        <v>0</v>
      </c>
      <c r="X766" s="161"/>
      <c r="Y766" s="161">
        <v>0</v>
      </c>
      <c r="Z766" s="161"/>
      <c r="AA766" s="161"/>
      <c r="AB766" s="161"/>
      <c r="AC766" s="161"/>
      <c r="AD766" s="243"/>
      <c r="AE766" s="160"/>
      <c r="AF766" s="161"/>
      <c r="AG766" s="161"/>
      <c r="AH766" s="161"/>
      <c r="AI766" s="161"/>
      <c r="AJ766" s="161"/>
      <c r="AK766" s="161"/>
      <c r="AL766" s="161"/>
      <c r="AM766" s="162"/>
      <c r="AN766" s="160"/>
      <c r="AO766" s="161"/>
      <c r="AP766" s="161"/>
      <c r="AQ766" s="161"/>
      <c r="AR766" s="161"/>
      <c r="AS766" s="161"/>
      <c r="AT766" s="161"/>
      <c r="AU766" s="161"/>
      <c r="AV766" s="162"/>
      <c r="AW766" s="165"/>
      <c r="AX766" s="245"/>
      <c r="AY766" s="246"/>
    </row>
    <row r="767" spans="1:51" ht="18.75" customHeight="1" x14ac:dyDescent="0.25">
      <c r="A767" s="158"/>
      <c r="B767" s="241">
        <v>759</v>
      </c>
      <c r="C767" s="239" t="s">
        <v>1899</v>
      </c>
      <c r="D767" s="156">
        <f>D768+D769</f>
        <v>208643.39999999997</v>
      </c>
      <c r="E767" s="153">
        <f t="shared" ref="E767:L767" si="417">E768+E769</f>
        <v>171072.60000000003</v>
      </c>
      <c r="F767" s="153">
        <f t="shared" si="417"/>
        <v>0</v>
      </c>
      <c r="G767" s="153">
        <f t="shared" si="417"/>
        <v>3850.7</v>
      </c>
      <c r="H767" s="153">
        <f t="shared" si="417"/>
        <v>3574.3999999999996</v>
      </c>
      <c r="I767" s="153">
        <f t="shared" si="417"/>
        <v>0</v>
      </c>
      <c r="J767" s="153">
        <f t="shared" si="417"/>
        <v>3053.6000000000004</v>
      </c>
      <c r="K767" s="153">
        <f t="shared" si="417"/>
        <v>25862.799999999999</v>
      </c>
      <c r="L767" s="240">
        <f t="shared" si="417"/>
        <v>1229.3</v>
      </c>
      <c r="M767" s="172">
        <f>M768+M769</f>
        <v>210288.29999999996</v>
      </c>
      <c r="N767" s="153">
        <f t="shared" ref="N767:U767" si="418">N768+N769</f>
        <v>171146</v>
      </c>
      <c r="O767" s="153">
        <f t="shared" si="418"/>
        <v>0</v>
      </c>
      <c r="P767" s="153">
        <f t="shared" si="418"/>
        <v>3850.7000000000003</v>
      </c>
      <c r="Q767" s="153">
        <f t="shared" si="418"/>
        <v>3574.3999999999996</v>
      </c>
      <c r="R767" s="153">
        <f t="shared" si="418"/>
        <v>0</v>
      </c>
      <c r="S767" s="153">
        <f t="shared" si="418"/>
        <v>3053.6000000000004</v>
      </c>
      <c r="T767" s="153">
        <f t="shared" si="418"/>
        <v>25862.799999999999</v>
      </c>
      <c r="U767" s="240">
        <f t="shared" si="418"/>
        <v>2800.8</v>
      </c>
      <c r="V767" s="172">
        <f>V768+V769</f>
        <v>205014.71220000001</v>
      </c>
      <c r="W767" s="153">
        <f t="shared" ref="W767:AD767" si="419">W768+W769</f>
        <v>167711.3947</v>
      </c>
      <c r="X767" s="153">
        <f t="shared" si="419"/>
        <v>0</v>
      </c>
      <c r="Y767" s="153">
        <f t="shared" si="419"/>
        <v>3841.9213</v>
      </c>
      <c r="Z767" s="153">
        <f t="shared" si="419"/>
        <v>2962.8173999999999</v>
      </c>
      <c r="AA767" s="153">
        <f t="shared" si="419"/>
        <v>0</v>
      </c>
      <c r="AB767" s="153">
        <f t="shared" si="419"/>
        <v>2991.6082999999999</v>
      </c>
      <c r="AC767" s="153">
        <f t="shared" si="419"/>
        <v>25741.270500000002</v>
      </c>
      <c r="AD767" s="240">
        <f t="shared" si="419"/>
        <v>1765.7</v>
      </c>
      <c r="AE767" s="156">
        <f t="shared" ref="AE767:AM798" si="420">V767-M767</f>
        <v>-5273.5877999999502</v>
      </c>
      <c r="AF767" s="153">
        <f t="shared" si="420"/>
        <v>-3434.6052999999956</v>
      </c>
      <c r="AG767" s="153">
        <f t="shared" si="420"/>
        <v>0</v>
      </c>
      <c r="AH767" s="153">
        <f t="shared" si="420"/>
        <v>-8.778700000000299</v>
      </c>
      <c r="AI767" s="153">
        <f t="shared" si="420"/>
        <v>-611.58259999999973</v>
      </c>
      <c r="AJ767" s="153">
        <f t="shared" si="420"/>
        <v>0</v>
      </c>
      <c r="AK767" s="153">
        <f t="shared" si="420"/>
        <v>-61.991700000000492</v>
      </c>
      <c r="AL767" s="153">
        <f t="shared" si="420"/>
        <v>-121.52949999999691</v>
      </c>
      <c r="AM767" s="154">
        <f t="shared" si="420"/>
        <v>-1035.1000000000001</v>
      </c>
      <c r="AN767" s="156">
        <f t="shared" ref="AN767:AV798" si="421">IF(M767=0,0,V767/M767*100)</f>
        <v>97.492210550943653</v>
      </c>
      <c r="AO767" s="153">
        <f t="shared" si="421"/>
        <v>97.993172320708638</v>
      </c>
      <c r="AP767" s="153">
        <f t="shared" si="421"/>
        <v>0</v>
      </c>
      <c r="AQ767" s="153">
        <f t="shared" si="421"/>
        <v>99.772023268496639</v>
      </c>
      <c r="AR767" s="153">
        <f t="shared" si="421"/>
        <v>82.889922784243524</v>
      </c>
      <c r="AS767" s="153">
        <f t="shared" si="421"/>
        <v>0</v>
      </c>
      <c r="AT767" s="153">
        <f t="shared" si="421"/>
        <v>97.969881451401605</v>
      </c>
      <c r="AU767" s="153">
        <f t="shared" si="421"/>
        <v>99.53009921586218</v>
      </c>
      <c r="AV767" s="154">
        <f t="shared" si="421"/>
        <v>63.042702085118542</v>
      </c>
      <c r="AW767" s="147"/>
      <c r="AX767" s="245"/>
      <c r="AY767" s="246"/>
    </row>
    <row r="768" spans="1:51" s="170" customFormat="1" ht="16.5" customHeight="1" x14ac:dyDescent="0.2">
      <c r="A768" s="158"/>
      <c r="B768" s="241">
        <v>760</v>
      </c>
      <c r="C768" s="239" t="s">
        <v>1287</v>
      </c>
      <c r="D768" s="156">
        <f>D770</f>
        <v>143173.09999999998</v>
      </c>
      <c r="E768" s="153">
        <f t="shared" ref="E768:L768" si="422">E770</f>
        <v>116095.8</v>
      </c>
      <c r="F768" s="153">
        <f t="shared" si="422"/>
        <v>0</v>
      </c>
      <c r="G768" s="153">
        <f t="shared" si="422"/>
        <v>3850.7</v>
      </c>
      <c r="H768" s="153">
        <f t="shared" si="422"/>
        <v>3482.2</v>
      </c>
      <c r="I768" s="153">
        <f t="shared" si="422"/>
        <v>0</v>
      </c>
      <c r="J768" s="153">
        <f t="shared" si="422"/>
        <v>0</v>
      </c>
      <c r="K768" s="153">
        <f t="shared" si="422"/>
        <v>18515.099999999999</v>
      </c>
      <c r="L768" s="240">
        <f t="shared" si="422"/>
        <v>1229.3</v>
      </c>
      <c r="M768" s="172">
        <f>M770</f>
        <v>144817.99999999997</v>
      </c>
      <c r="N768" s="153">
        <f t="shared" ref="N768:U768" si="423">N770</f>
        <v>116169.2</v>
      </c>
      <c r="O768" s="153">
        <f t="shared" si="423"/>
        <v>0</v>
      </c>
      <c r="P768" s="153">
        <f t="shared" si="423"/>
        <v>3850.7000000000003</v>
      </c>
      <c r="Q768" s="153">
        <f t="shared" si="423"/>
        <v>3482.2</v>
      </c>
      <c r="R768" s="153">
        <f t="shared" si="423"/>
        <v>0</v>
      </c>
      <c r="S768" s="153">
        <f t="shared" si="423"/>
        <v>0</v>
      </c>
      <c r="T768" s="153">
        <f t="shared" si="423"/>
        <v>18515.099999999999</v>
      </c>
      <c r="U768" s="240">
        <f t="shared" si="423"/>
        <v>2800.8</v>
      </c>
      <c r="V768" s="172">
        <f>V770</f>
        <v>141904.4663</v>
      </c>
      <c r="W768" s="153">
        <f t="shared" ref="W768:AD768" si="424">W770</f>
        <v>114993.9829</v>
      </c>
      <c r="X768" s="153">
        <f t="shared" si="424"/>
        <v>0</v>
      </c>
      <c r="Y768" s="153">
        <f t="shared" si="424"/>
        <v>3841.9213</v>
      </c>
      <c r="Z768" s="153">
        <f t="shared" si="424"/>
        <v>2896.4101000000001</v>
      </c>
      <c r="AA768" s="153">
        <f t="shared" si="424"/>
        <v>0</v>
      </c>
      <c r="AB768" s="153">
        <f t="shared" si="424"/>
        <v>0</v>
      </c>
      <c r="AC768" s="153">
        <f t="shared" si="424"/>
        <v>18406.452000000001</v>
      </c>
      <c r="AD768" s="240">
        <f t="shared" si="424"/>
        <v>1765.7</v>
      </c>
      <c r="AE768" s="156">
        <f t="shared" si="420"/>
        <v>-2913.5336999999708</v>
      </c>
      <c r="AF768" s="153">
        <f t="shared" si="420"/>
        <v>-1175.2170999999944</v>
      </c>
      <c r="AG768" s="153">
        <f t="shared" si="420"/>
        <v>0</v>
      </c>
      <c r="AH768" s="153">
        <f t="shared" si="420"/>
        <v>-8.778700000000299</v>
      </c>
      <c r="AI768" s="153">
        <f t="shared" si="420"/>
        <v>-585.78989999999976</v>
      </c>
      <c r="AJ768" s="153">
        <f t="shared" si="420"/>
        <v>0</v>
      </c>
      <c r="AK768" s="153">
        <f t="shared" si="420"/>
        <v>0</v>
      </c>
      <c r="AL768" s="153">
        <f t="shared" si="420"/>
        <v>-108.64799999999741</v>
      </c>
      <c r="AM768" s="154">
        <f t="shared" si="420"/>
        <v>-1035.1000000000001</v>
      </c>
      <c r="AN768" s="156">
        <f t="shared" si="421"/>
        <v>97.988141184106965</v>
      </c>
      <c r="AO768" s="153">
        <f t="shared" si="421"/>
        <v>98.988357413152542</v>
      </c>
      <c r="AP768" s="153">
        <f t="shared" si="421"/>
        <v>0</v>
      </c>
      <c r="AQ768" s="153">
        <f t="shared" si="421"/>
        <v>99.772023268496639</v>
      </c>
      <c r="AR768" s="153">
        <f t="shared" si="421"/>
        <v>83.17759175234049</v>
      </c>
      <c r="AS768" s="153">
        <f t="shared" si="421"/>
        <v>0</v>
      </c>
      <c r="AT768" s="153">
        <f t="shared" si="421"/>
        <v>0</v>
      </c>
      <c r="AU768" s="153">
        <f t="shared" si="421"/>
        <v>99.413192475330959</v>
      </c>
      <c r="AV768" s="154">
        <f t="shared" si="421"/>
        <v>63.042702085118542</v>
      </c>
      <c r="AW768" s="147"/>
      <c r="AX768" s="245"/>
      <c r="AY768" s="246"/>
    </row>
    <row r="769" spans="1:51" s="170" customFormat="1" ht="15.75" customHeight="1" x14ac:dyDescent="0.2">
      <c r="A769" s="158"/>
      <c r="B769" s="241">
        <v>761</v>
      </c>
      <c r="C769" s="239" t="s">
        <v>1288</v>
      </c>
      <c r="D769" s="156">
        <f>SUM(D771:D798)</f>
        <v>65470.299999999996</v>
      </c>
      <c r="E769" s="153">
        <f t="shared" ref="E769:L769" si="425">SUM(E771:E798)</f>
        <v>54976.800000000017</v>
      </c>
      <c r="F769" s="153">
        <f t="shared" si="425"/>
        <v>0</v>
      </c>
      <c r="G769" s="153">
        <f t="shared" si="425"/>
        <v>0</v>
      </c>
      <c r="H769" s="153">
        <f t="shared" si="425"/>
        <v>92.199999999999989</v>
      </c>
      <c r="I769" s="153">
        <f t="shared" si="425"/>
        <v>0</v>
      </c>
      <c r="J769" s="153">
        <f t="shared" si="425"/>
        <v>3053.6000000000004</v>
      </c>
      <c r="K769" s="153">
        <f t="shared" si="425"/>
        <v>7347.7000000000007</v>
      </c>
      <c r="L769" s="240">
        <f t="shared" si="425"/>
        <v>0</v>
      </c>
      <c r="M769" s="172">
        <f>SUM(M771:M798)</f>
        <v>65470.299999999996</v>
      </c>
      <c r="N769" s="153">
        <f t="shared" ref="N769:U769" si="426">SUM(N771:N798)</f>
        <v>54976.800000000017</v>
      </c>
      <c r="O769" s="153">
        <f t="shared" si="426"/>
        <v>0</v>
      </c>
      <c r="P769" s="153">
        <f t="shared" si="426"/>
        <v>0</v>
      </c>
      <c r="Q769" s="153">
        <f t="shared" si="426"/>
        <v>92.199999999999989</v>
      </c>
      <c r="R769" s="153">
        <f t="shared" si="426"/>
        <v>0</v>
      </c>
      <c r="S769" s="153">
        <f t="shared" si="426"/>
        <v>3053.6000000000004</v>
      </c>
      <c r="T769" s="153">
        <f t="shared" si="426"/>
        <v>7347.7000000000007</v>
      </c>
      <c r="U769" s="240">
        <f t="shared" si="426"/>
        <v>0</v>
      </c>
      <c r="V769" s="172">
        <f>SUM(V771:V798)</f>
        <v>63110.245900000009</v>
      </c>
      <c r="W769" s="153">
        <f t="shared" ref="W769:AD769" si="427">SUM(W771:W798)</f>
        <v>52717.411800000002</v>
      </c>
      <c r="X769" s="153">
        <f t="shared" si="427"/>
        <v>0</v>
      </c>
      <c r="Y769" s="153">
        <f t="shared" si="427"/>
        <v>0</v>
      </c>
      <c r="Z769" s="153">
        <f t="shared" si="427"/>
        <v>66.407300000000006</v>
      </c>
      <c r="AA769" s="153">
        <f t="shared" si="427"/>
        <v>0</v>
      </c>
      <c r="AB769" s="153">
        <f t="shared" si="427"/>
        <v>2991.6082999999999</v>
      </c>
      <c r="AC769" s="153">
        <f t="shared" si="427"/>
        <v>7334.8185000000012</v>
      </c>
      <c r="AD769" s="240">
        <f t="shared" si="427"/>
        <v>0</v>
      </c>
      <c r="AE769" s="156">
        <f t="shared" si="420"/>
        <v>-2360.0540999999866</v>
      </c>
      <c r="AF769" s="153">
        <f t="shared" si="420"/>
        <v>-2259.3882000000158</v>
      </c>
      <c r="AG769" s="153">
        <f t="shared" si="420"/>
        <v>0</v>
      </c>
      <c r="AH769" s="153">
        <f t="shared" si="420"/>
        <v>0</v>
      </c>
      <c r="AI769" s="153">
        <f t="shared" si="420"/>
        <v>-25.792699999999982</v>
      </c>
      <c r="AJ769" s="153">
        <f t="shared" si="420"/>
        <v>0</v>
      </c>
      <c r="AK769" s="153">
        <f t="shared" si="420"/>
        <v>-61.991700000000492</v>
      </c>
      <c r="AL769" s="153">
        <f t="shared" si="420"/>
        <v>-12.881499999999505</v>
      </c>
      <c r="AM769" s="154">
        <f t="shared" si="420"/>
        <v>0</v>
      </c>
      <c r="AN769" s="156">
        <f t="shared" si="421"/>
        <v>96.395229439914004</v>
      </c>
      <c r="AO769" s="153">
        <f t="shared" si="421"/>
        <v>95.890287903260983</v>
      </c>
      <c r="AP769" s="153">
        <f t="shared" si="421"/>
        <v>0</v>
      </c>
      <c r="AQ769" s="153">
        <f t="shared" si="421"/>
        <v>0</v>
      </c>
      <c r="AR769" s="153">
        <f t="shared" si="421"/>
        <v>72.025271149674637</v>
      </c>
      <c r="AS769" s="153">
        <f t="shared" si="421"/>
        <v>0</v>
      </c>
      <c r="AT769" s="153">
        <f t="shared" si="421"/>
        <v>97.969881451401605</v>
      </c>
      <c r="AU769" s="153">
        <f t="shared" si="421"/>
        <v>99.824686636634596</v>
      </c>
      <c r="AV769" s="154">
        <f t="shared" si="421"/>
        <v>0</v>
      </c>
      <c r="AW769" s="147"/>
      <c r="AX769" s="245"/>
      <c r="AY769" s="246"/>
    </row>
    <row r="770" spans="1:51" ht="12.75" customHeight="1" x14ac:dyDescent="0.25">
      <c r="A770" s="171">
        <v>1685</v>
      </c>
      <c r="B770" s="241">
        <v>762</v>
      </c>
      <c r="C770" s="242" t="s">
        <v>1313</v>
      </c>
      <c r="D770" s="156">
        <f t="shared" ref="D770:D798" si="428">SUM(E770:L770)</f>
        <v>143173.09999999998</v>
      </c>
      <c r="E770" s="161">
        <v>116095.8</v>
      </c>
      <c r="F770" s="161">
        <v>0</v>
      </c>
      <c r="G770" s="161">
        <v>3850.7</v>
      </c>
      <c r="H770" s="161">
        <v>3482.2</v>
      </c>
      <c r="I770" s="161">
        <v>0</v>
      </c>
      <c r="J770" s="161">
        <v>0</v>
      </c>
      <c r="K770" s="161">
        <v>18515.099999999999</v>
      </c>
      <c r="L770" s="243">
        <v>1229.3</v>
      </c>
      <c r="M770" s="172">
        <f t="shared" ref="M770:M798" si="429">SUM(N770:U770)</f>
        <v>144817.99999999997</v>
      </c>
      <c r="N770" s="161">
        <v>116169.2</v>
      </c>
      <c r="O770" s="161">
        <v>0</v>
      </c>
      <c r="P770" s="161">
        <v>3850.7000000000003</v>
      </c>
      <c r="Q770" s="161">
        <v>3482.2</v>
      </c>
      <c r="R770" s="161">
        <v>0</v>
      </c>
      <c r="S770" s="161">
        <v>0</v>
      </c>
      <c r="T770" s="161">
        <v>18515.099999999999</v>
      </c>
      <c r="U770" s="243">
        <v>2800.8</v>
      </c>
      <c r="V770" s="172">
        <f t="shared" ref="V770:V798" si="430">SUM(W770:AD770)</f>
        <v>141904.4663</v>
      </c>
      <c r="W770" s="161">
        <v>114993.9829</v>
      </c>
      <c r="X770" s="161">
        <v>0</v>
      </c>
      <c r="Y770" s="161">
        <v>3841.9213</v>
      </c>
      <c r="Z770" s="161">
        <v>2896.4101000000001</v>
      </c>
      <c r="AA770" s="161">
        <v>0</v>
      </c>
      <c r="AB770" s="161">
        <v>0</v>
      </c>
      <c r="AC770" s="161">
        <v>18406.452000000001</v>
      </c>
      <c r="AD770" s="243">
        <v>1765.7</v>
      </c>
      <c r="AE770" s="156">
        <f t="shared" si="420"/>
        <v>-2913.5336999999708</v>
      </c>
      <c r="AF770" s="161">
        <f t="shared" si="420"/>
        <v>-1175.2170999999944</v>
      </c>
      <c r="AG770" s="161">
        <f t="shared" si="420"/>
        <v>0</v>
      </c>
      <c r="AH770" s="161">
        <f t="shared" si="420"/>
        <v>-8.778700000000299</v>
      </c>
      <c r="AI770" s="161">
        <f t="shared" si="420"/>
        <v>-585.78989999999976</v>
      </c>
      <c r="AJ770" s="161">
        <f t="shared" si="420"/>
        <v>0</v>
      </c>
      <c r="AK770" s="161">
        <f t="shared" si="420"/>
        <v>0</v>
      </c>
      <c r="AL770" s="161">
        <f t="shared" si="420"/>
        <v>-108.64799999999741</v>
      </c>
      <c r="AM770" s="162">
        <f t="shared" si="420"/>
        <v>-1035.1000000000001</v>
      </c>
      <c r="AN770" s="156">
        <f t="shared" si="421"/>
        <v>97.988141184106965</v>
      </c>
      <c r="AO770" s="161">
        <f t="shared" si="421"/>
        <v>98.988357413152542</v>
      </c>
      <c r="AP770" s="161">
        <f t="shared" si="421"/>
        <v>0</v>
      </c>
      <c r="AQ770" s="161">
        <f t="shared" si="421"/>
        <v>99.772023268496639</v>
      </c>
      <c r="AR770" s="161">
        <f t="shared" si="421"/>
        <v>83.17759175234049</v>
      </c>
      <c r="AS770" s="161">
        <f t="shared" si="421"/>
        <v>0</v>
      </c>
      <c r="AT770" s="161">
        <f t="shared" si="421"/>
        <v>0</v>
      </c>
      <c r="AU770" s="161">
        <f t="shared" si="421"/>
        <v>99.413192475330959</v>
      </c>
      <c r="AV770" s="162">
        <f t="shared" si="421"/>
        <v>63.042702085118542</v>
      </c>
      <c r="AW770" s="165"/>
      <c r="AX770" s="245"/>
      <c r="AY770" s="246"/>
    </row>
    <row r="771" spans="1:51" ht="12.75" customHeight="1" x14ac:dyDescent="0.25">
      <c r="A771" s="171">
        <v>1687</v>
      </c>
      <c r="B771" s="241">
        <v>763</v>
      </c>
      <c r="C771" s="242" t="s">
        <v>1900</v>
      </c>
      <c r="D771" s="156">
        <f t="shared" si="428"/>
        <v>951.4</v>
      </c>
      <c r="E771" s="161">
        <v>682.3</v>
      </c>
      <c r="F771" s="161">
        <v>0</v>
      </c>
      <c r="G771" s="161">
        <v>0</v>
      </c>
      <c r="H771" s="161">
        <v>0</v>
      </c>
      <c r="I771" s="161">
        <v>0</v>
      </c>
      <c r="J771" s="161">
        <v>170</v>
      </c>
      <c r="K771" s="161">
        <v>99.1</v>
      </c>
      <c r="L771" s="243">
        <v>0</v>
      </c>
      <c r="M771" s="172">
        <f t="shared" si="429"/>
        <v>951.4</v>
      </c>
      <c r="N771" s="161">
        <v>682.3</v>
      </c>
      <c r="O771" s="161">
        <v>0</v>
      </c>
      <c r="P771" s="161">
        <v>0</v>
      </c>
      <c r="Q771" s="161">
        <v>0</v>
      </c>
      <c r="R771" s="161">
        <v>0</v>
      </c>
      <c r="S771" s="161">
        <v>170</v>
      </c>
      <c r="T771" s="161">
        <v>99.1</v>
      </c>
      <c r="U771" s="243">
        <v>0</v>
      </c>
      <c r="V771" s="172">
        <f t="shared" si="430"/>
        <v>898.36440000000005</v>
      </c>
      <c r="W771" s="161">
        <v>630.95240000000001</v>
      </c>
      <c r="X771" s="161">
        <v>0</v>
      </c>
      <c r="Y771" s="161">
        <v>0</v>
      </c>
      <c r="Z771" s="161">
        <v>0</v>
      </c>
      <c r="AA771" s="161">
        <v>0</v>
      </c>
      <c r="AB771" s="161">
        <v>169.90899999999999</v>
      </c>
      <c r="AC771" s="161">
        <v>97.503</v>
      </c>
      <c r="AD771" s="243">
        <v>0</v>
      </c>
      <c r="AE771" s="156">
        <f t="shared" si="420"/>
        <v>-53.035599999999931</v>
      </c>
      <c r="AF771" s="161">
        <f t="shared" si="420"/>
        <v>-51.347599999999943</v>
      </c>
      <c r="AG771" s="161">
        <f t="shared" si="420"/>
        <v>0</v>
      </c>
      <c r="AH771" s="161">
        <f t="shared" si="420"/>
        <v>0</v>
      </c>
      <c r="AI771" s="161">
        <f t="shared" si="420"/>
        <v>0</v>
      </c>
      <c r="AJ771" s="161">
        <f t="shared" si="420"/>
        <v>0</v>
      </c>
      <c r="AK771" s="161">
        <f t="shared" si="420"/>
        <v>-9.1000000000008185E-2</v>
      </c>
      <c r="AL771" s="161">
        <f t="shared" si="420"/>
        <v>-1.5969999999999942</v>
      </c>
      <c r="AM771" s="162">
        <f t="shared" si="420"/>
        <v>0</v>
      </c>
      <c r="AN771" s="156">
        <f t="shared" si="421"/>
        <v>94.425520285894478</v>
      </c>
      <c r="AO771" s="161">
        <f t="shared" si="421"/>
        <v>92.47433680199326</v>
      </c>
      <c r="AP771" s="161">
        <f t="shared" si="421"/>
        <v>0</v>
      </c>
      <c r="AQ771" s="161">
        <f t="shared" si="421"/>
        <v>0</v>
      </c>
      <c r="AR771" s="161">
        <f t="shared" si="421"/>
        <v>0</v>
      </c>
      <c r="AS771" s="161">
        <f t="shared" si="421"/>
        <v>0</v>
      </c>
      <c r="AT771" s="161">
        <f t="shared" si="421"/>
        <v>99.946470588235286</v>
      </c>
      <c r="AU771" s="161">
        <f t="shared" si="421"/>
        <v>98.38849646821393</v>
      </c>
      <c r="AV771" s="162">
        <f t="shared" si="421"/>
        <v>0</v>
      </c>
      <c r="AW771" s="165"/>
      <c r="AX771" s="245"/>
      <c r="AY771" s="246"/>
    </row>
    <row r="772" spans="1:51" ht="12.75" customHeight="1" x14ac:dyDescent="0.25">
      <c r="A772" s="171">
        <v>1688</v>
      </c>
      <c r="B772" s="241">
        <v>764</v>
      </c>
      <c r="C772" s="242" t="s">
        <v>1901</v>
      </c>
      <c r="D772" s="156">
        <f t="shared" si="428"/>
        <v>1985.8000000000002</v>
      </c>
      <c r="E772" s="161">
        <v>1640.9</v>
      </c>
      <c r="F772" s="161">
        <v>0</v>
      </c>
      <c r="G772" s="161">
        <v>0</v>
      </c>
      <c r="H772" s="161">
        <v>0</v>
      </c>
      <c r="I772" s="161">
        <v>0</v>
      </c>
      <c r="J772" s="161">
        <v>140</v>
      </c>
      <c r="K772" s="161">
        <v>204.9</v>
      </c>
      <c r="L772" s="243">
        <v>0</v>
      </c>
      <c r="M772" s="172">
        <f t="shared" si="429"/>
        <v>1985.8000000000002</v>
      </c>
      <c r="N772" s="161">
        <v>1640.9</v>
      </c>
      <c r="O772" s="161">
        <v>0</v>
      </c>
      <c r="P772" s="161">
        <v>0</v>
      </c>
      <c r="Q772" s="161">
        <v>0</v>
      </c>
      <c r="R772" s="161">
        <v>0</v>
      </c>
      <c r="S772" s="161">
        <v>140</v>
      </c>
      <c r="T772" s="161">
        <v>204.9</v>
      </c>
      <c r="U772" s="243">
        <v>0</v>
      </c>
      <c r="V772" s="172">
        <f t="shared" si="430"/>
        <v>1880.6437000000001</v>
      </c>
      <c r="W772" s="161">
        <v>1536.4925000000001</v>
      </c>
      <c r="X772" s="161">
        <v>0</v>
      </c>
      <c r="Y772" s="161">
        <v>0</v>
      </c>
      <c r="Z772" s="161">
        <v>0</v>
      </c>
      <c r="AA772" s="161">
        <v>0</v>
      </c>
      <c r="AB772" s="161">
        <v>139.25120000000001</v>
      </c>
      <c r="AC772" s="161">
        <v>204.9</v>
      </c>
      <c r="AD772" s="243">
        <v>0</v>
      </c>
      <c r="AE772" s="156">
        <f t="shared" si="420"/>
        <v>-105.1563000000001</v>
      </c>
      <c r="AF772" s="161">
        <f t="shared" si="420"/>
        <v>-104.40750000000003</v>
      </c>
      <c r="AG772" s="161">
        <f t="shared" si="420"/>
        <v>0</v>
      </c>
      <c r="AH772" s="161">
        <f t="shared" si="420"/>
        <v>0</v>
      </c>
      <c r="AI772" s="161">
        <f t="shared" si="420"/>
        <v>0</v>
      </c>
      <c r="AJ772" s="161">
        <f t="shared" si="420"/>
        <v>0</v>
      </c>
      <c r="AK772" s="161">
        <f t="shared" si="420"/>
        <v>-0.74879999999998859</v>
      </c>
      <c r="AL772" s="161">
        <f t="shared" si="420"/>
        <v>0</v>
      </c>
      <c r="AM772" s="162">
        <f t="shared" si="420"/>
        <v>0</v>
      </c>
      <c r="AN772" s="156">
        <f t="shared" si="421"/>
        <v>94.70458757175949</v>
      </c>
      <c r="AO772" s="161">
        <f t="shared" si="421"/>
        <v>93.637180815406168</v>
      </c>
      <c r="AP772" s="161">
        <f t="shared" si="421"/>
        <v>0</v>
      </c>
      <c r="AQ772" s="161">
        <f t="shared" si="421"/>
        <v>0</v>
      </c>
      <c r="AR772" s="161">
        <f t="shared" si="421"/>
        <v>0</v>
      </c>
      <c r="AS772" s="161">
        <f t="shared" si="421"/>
        <v>0</v>
      </c>
      <c r="AT772" s="161">
        <f t="shared" si="421"/>
        <v>99.465142857142865</v>
      </c>
      <c r="AU772" s="161">
        <f t="shared" si="421"/>
        <v>100</v>
      </c>
      <c r="AV772" s="162">
        <f t="shared" si="421"/>
        <v>0</v>
      </c>
      <c r="AW772" s="165"/>
      <c r="AX772" s="245"/>
      <c r="AY772" s="246"/>
    </row>
    <row r="773" spans="1:51" ht="12.75" customHeight="1" x14ac:dyDescent="0.25">
      <c r="A773" s="171">
        <v>1689</v>
      </c>
      <c r="B773" s="241">
        <v>765</v>
      </c>
      <c r="C773" s="242" t="s">
        <v>1902</v>
      </c>
      <c r="D773" s="156">
        <f t="shared" si="428"/>
        <v>1153.2</v>
      </c>
      <c r="E773" s="161">
        <v>832.6</v>
      </c>
      <c r="F773" s="161">
        <v>0</v>
      </c>
      <c r="G773" s="161">
        <v>0</v>
      </c>
      <c r="H773" s="161">
        <v>0</v>
      </c>
      <c r="I773" s="161">
        <v>0</v>
      </c>
      <c r="J773" s="161">
        <v>126</v>
      </c>
      <c r="K773" s="161">
        <v>194.6</v>
      </c>
      <c r="L773" s="243">
        <v>0</v>
      </c>
      <c r="M773" s="172">
        <f t="shared" si="429"/>
        <v>1153.2</v>
      </c>
      <c r="N773" s="161">
        <v>832.6</v>
      </c>
      <c r="O773" s="161">
        <v>0</v>
      </c>
      <c r="P773" s="161">
        <v>0</v>
      </c>
      <c r="Q773" s="161">
        <v>0</v>
      </c>
      <c r="R773" s="161">
        <v>0</v>
      </c>
      <c r="S773" s="161">
        <v>126</v>
      </c>
      <c r="T773" s="161">
        <v>194.6</v>
      </c>
      <c r="U773" s="243">
        <v>0</v>
      </c>
      <c r="V773" s="172">
        <f t="shared" si="430"/>
        <v>1153.1105</v>
      </c>
      <c r="W773" s="161">
        <v>832.6</v>
      </c>
      <c r="X773" s="161">
        <v>0</v>
      </c>
      <c r="Y773" s="161">
        <v>0</v>
      </c>
      <c r="Z773" s="161">
        <v>0</v>
      </c>
      <c r="AA773" s="161">
        <v>0</v>
      </c>
      <c r="AB773" s="161">
        <v>125.9204</v>
      </c>
      <c r="AC773" s="161">
        <v>194.59010000000001</v>
      </c>
      <c r="AD773" s="243">
        <v>0</v>
      </c>
      <c r="AE773" s="156">
        <f t="shared" si="420"/>
        <v>-8.9500000000043656E-2</v>
      </c>
      <c r="AF773" s="161">
        <f t="shared" si="420"/>
        <v>0</v>
      </c>
      <c r="AG773" s="161">
        <f t="shared" si="420"/>
        <v>0</v>
      </c>
      <c r="AH773" s="161">
        <f t="shared" si="420"/>
        <v>0</v>
      </c>
      <c r="AI773" s="161">
        <f t="shared" si="420"/>
        <v>0</v>
      </c>
      <c r="AJ773" s="161">
        <f t="shared" si="420"/>
        <v>0</v>
      </c>
      <c r="AK773" s="161">
        <f t="shared" si="420"/>
        <v>-7.9599999999999227E-2</v>
      </c>
      <c r="AL773" s="161">
        <f t="shared" si="420"/>
        <v>-9.8999999999875854E-3</v>
      </c>
      <c r="AM773" s="162">
        <f t="shared" si="420"/>
        <v>0</v>
      </c>
      <c r="AN773" s="156">
        <f t="shared" si="421"/>
        <v>99.992238987166132</v>
      </c>
      <c r="AO773" s="161">
        <f t="shared" si="421"/>
        <v>100</v>
      </c>
      <c r="AP773" s="161">
        <f t="shared" si="421"/>
        <v>0</v>
      </c>
      <c r="AQ773" s="161">
        <f t="shared" si="421"/>
        <v>0</v>
      </c>
      <c r="AR773" s="161">
        <f t="shared" si="421"/>
        <v>0</v>
      </c>
      <c r="AS773" s="161">
        <f t="shared" si="421"/>
        <v>0</v>
      </c>
      <c r="AT773" s="161">
        <f t="shared" si="421"/>
        <v>99.936825396825398</v>
      </c>
      <c r="AU773" s="161">
        <f t="shared" si="421"/>
        <v>99.994912641315523</v>
      </c>
      <c r="AV773" s="162">
        <f t="shared" si="421"/>
        <v>0</v>
      </c>
      <c r="AW773" s="165"/>
      <c r="AX773" s="245"/>
      <c r="AY773" s="246"/>
    </row>
    <row r="774" spans="1:51" ht="12.75" customHeight="1" x14ac:dyDescent="0.25">
      <c r="A774" s="171">
        <v>1690</v>
      </c>
      <c r="B774" s="241">
        <v>766</v>
      </c>
      <c r="C774" s="242" t="s">
        <v>1903</v>
      </c>
      <c r="D774" s="156">
        <f t="shared" si="428"/>
        <v>1043</v>
      </c>
      <c r="E774" s="161">
        <v>892.9</v>
      </c>
      <c r="F774" s="161">
        <v>0</v>
      </c>
      <c r="G774" s="161">
        <v>0</v>
      </c>
      <c r="H774" s="161">
        <v>0</v>
      </c>
      <c r="I774" s="161">
        <v>0</v>
      </c>
      <c r="J774" s="161">
        <v>0</v>
      </c>
      <c r="K774" s="161">
        <v>150.1</v>
      </c>
      <c r="L774" s="243">
        <v>0</v>
      </c>
      <c r="M774" s="172">
        <f t="shared" si="429"/>
        <v>1043</v>
      </c>
      <c r="N774" s="161">
        <v>892.9</v>
      </c>
      <c r="O774" s="161">
        <v>0</v>
      </c>
      <c r="P774" s="161">
        <v>0</v>
      </c>
      <c r="Q774" s="161">
        <v>0</v>
      </c>
      <c r="R774" s="161">
        <v>0</v>
      </c>
      <c r="S774" s="161">
        <v>0</v>
      </c>
      <c r="T774" s="161">
        <v>150.1</v>
      </c>
      <c r="U774" s="243">
        <v>0</v>
      </c>
      <c r="V774" s="172">
        <f t="shared" si="430"/>
        <v>1001.1030000000001</v>
      </c>
      <c r="W774" s="161">
        <v>851.00360000000001</v>
      </c>
      <c r="X774" s="161">
        <v>0</v>
      </c>
      <c r="Y774" s="161">
        <v>0</v>
      </c>
      <c r="Z774" s="161">
        <v>0</v>
      </c>
      <c r="AA774" s="161">
        <v>0</v>
      </c>
      <c r="AB774" s="161">
        <v>0</v>
      </c>
      <c r="AC774" s="161">
        <v>150.0994</v>
      </c>
      <c r="AD774" s="243">
        <v>0</v>
      </c>
      <c r="AE774" s="156">
        <f t="shared" si="420"/>
        <v>-41.896999999999935</v>
      </c>
      <c r="AF774" s="161">
        <f t="shared" si="420"/>
        <v>-41.896399999999971</v>
      </c>
      <c r="AG774" s="161">
        <f t="shared" si="420"/>
        <v>0</v>
      </c>
      <c r="AH774" s="161">
        <f t="shared" si="420"/>
        <v>0</v>
      </c>
      <c r="AI774" s="161">
        <f t="shared" si="420"/>
        <v>0</v>
      </c>
      <c r="AJ774" s="161">
        <f t="shared" si="420"/>
        <v>0</v>
      </c>
      <c r="AK774" s="161">
        <f t="shared" si="420"/>
        <v>0</v>
      </c>
      <c r="AL774" s="161">
        <f t="shared" si="420"/>
        <v>-5.9999999999149622E-4</v>
      </c>
      <c r="AM774" s="162">
        <f t="shared" si="420"/>
        <v>0</v>
      </c>
      <c r="AN774" s="156">
        <f t="shared" si="421"/>
        <v>95.983029721955901</v>
      </c>
      <c r="AO774" s="161">
        <f t="shared" si="421"/>
        <v>95.307828424235637</v>
      </c>
      <c r="AP774" s="161">
        <f t="shared" si="421"/>
        <v>0</v>
      </c>
      <c r="AQ774" s="161">
        <f t="shared" si="421"/>
        <v>0</v>
      </c>
      <c r="AR774" s="161">
        <f t="shared" si="421"/>
        <v>0</v>
      </c>
      <c r="AS774" s="161">
        <f t="shared" si="421"/>
        <v>0</v>
      </c>
      <c r="AT774" s="161">
        <f t="shared" si="421"/>
        <v>0</v>
      </c>
      <c r="AU774" s="161">
        <f t="shared" si="421"/>
        <v>99.999600266489011</v>
      </c>
      <c r="AV774" s="162">
        <f t="shared" si="421"/>
        <v>0</v>
      </c>
      <c r="AW774" s="165"/>
      <c r="AX774" s="245"/>
      <c r="AY774" s="246"/>
    </row>
    <row r="775" spans="1:51" ht="12.75" customHeight="1" x14ac:dyDescent="0.25">
      <c r="A775" s="171">
        <v>1691</v>
      </c>
      <c r="B775" s="241">
        <v>767</v>
      </c>
      <c r="C775" s="242" t="s">
        <v>1904</v>
      </c>
      <c r="D775" s="156">
        <f t="shared" si="428"/>
        <v>5946.2</v>
      </c>
      <c r="E775" s="161">
        <v>5253.7</v>
      </c>
      <c r="F775" s="161">
        <v>0</v>
      </c>
      <c r="G775" s="161">
        <v>0</v>
      </c>
      <c r="H775" s="161">
        <v>0</v>
      </c>
      <c r="I775" s="161">
        <v>0</v>
      </c>
      <c r="J775" s="161">
        <v>40</v>
      </c>
      <c r="K775" s="161">
        <v>652.5</v>
      </c>
      <c r="L775" s="243">
        <v>0</v>
      </c>
      <c r="M775" s="172">
        <f t="shared" si="429"/>
        <v>5946.2</v>
      </c>
      <c r="N775" s="161">
        <v>5253.7</v>
      </c>
      <c r="O775" s="161">
        <v>0</v>
      </c>
      <c r="P775" s="161">
        <v>0</v>
      </c>
      <c r="Q775" s="161">
        <v>0</v>
      </c>
      <c r="R775" s="161">
        <v>0</v>
      </c>
      <c r="S775" s="161">
        <v>40</v>
      </c>
      <c r="T775" s="161">
        <v>652.5</v>
      </c>
      <c r="U775" s="243">
        <v>0</v>
      </c>
      <c r="V775" s="172">
        <f t="shared" si="430"/>
        <v>5796.5686999999998</v>
      </c>
      <c r="W775" s="161">
        <v>5104.0686999999998</v>
      </c>
      <c r="X775" s="161">
        <v>0</v>
      </c>
      <c r="Y775" s="161">
        <v>0</v>
      </c>
      <c r="Z775" s="161">
        <v>0</v>
      </c>
      <c r="AA775" s="161">
        <v>0</v>
      </c>
      <c r="AB775" s="161">
        <v>40</v>
      </c>
      <c r="AC775" s="161">
        <v>652.5</v>
      </c>
      <c r="AD775" s="243">
        <v>0</v>
      </c>
      <c r="AE775" s="156">
        <f t="shared" si="420"/>
        <v>-149.63130000000001</v>
      </c>
      <c r="AF775" s="161">
        <f t="shared" si="420"/>
        <v>-149.63130000000001</v>
      </c>
      <c r="AG775" s="161">
        <f t="shared" si="420"/>
        <v>0</v>
      </c>
      <c r="AH775" s="161">
        <f t="shared" si="420"/>
        <v>0</v>
      </c>
      <c r="AI775" s="161">
        <f t="shared" si="420"/>
        <v>0</v>
      </c>
      <c r="AJ775" s="161">
        <f t="shared" si="420"/>
        <v>0</v>
      </c>
      <c r="AK775" s="161">
        <f t="shared" si="420"/>
        <v>0</v>
      </c>
      <c r="AL775" s="161">
        <f t="shared" si="420"/>
        <v>0</v>
      </c>
      <c r="AM775" s="162">
        <f t="shared" si="420"/>
        <v>0</v>
      </c>
      <c r="AN775" s="156">
        <f t="shared" si="421"/>
        <v>97.483581110625266</v>
      </c>
      <c r="AO775" s="161">
        <f t="shared" si="421"/>
        <v>97.151887241372748</v>
      </c>
      <c r="AP775" s="161">
        <f t="shared" si="421"/>
        <v>0</v>
      </c>
      <c r="AQ775" s="161">
        <f t="shared" si="421"/>
        <v>0</v>
      </c>
      <c r="AR775" s="161">
        <f t="shared" si="421"/>
        <v>0</v>
      </c>
      <c r="AS775" s="161">
        <f t="shared" si="421"/>
        <v>0</v>
      </c>
      <c r="AT775" s="161">
        <f t="shared" si="421"/>
        <v>100</v>
      </c>
      <c r="AU775" s="161">
        <f t="shared" si="421"/>
        <v>100</v>
      </c>
      <c r="AV775" s="162">
        <f t="shared" si="421"/>
        <v>0</v>
      </c>
      <c r="AW775" s="165"/>
      <c r="AX775" s="245"/>
      <c r="AY775" s="246"/>
    </row>
    <row r="776" spans="1:51" ht="12.75" customHeight="1" x14ac:dyDescent="0.25">
      <c r="A776" s="171">
        <v>1699</v>
      </c>
      <c r="B776" s="241">
        <v>768</v>
      </c>
      <c r="C776" s="242" t="s">
        <v>1751</v>
      </c>
      <c r="D776" s="156">
        <f t="shared" si="428"/>
        <v>3747.9</v>
      </c>
      <c r="E776" s="161">
        <v>2956.1</v>
      </c>
      <c r="F776" s="161">
        <v>0</v>
      </c>
      <c r="G776" s="161">
        <v>0</v>
      </c>
      <c r="H776" s="161">
        <v>0</v>
      </c>
      <c r="I776" s="161">
        <v>0</v>
      </c>
      <c r="J776" s="161">
        <v>350</v>
      </c>
      <c r="K776" s="161">
        <v>441.8</v>
      </c>
      <c r="L776" s="243">
        <v>0</v>
      </c>
      <c r="M776" s="172">
        <f t="shared" si="429"/>
        <v>3747.9</v>
      </c>
      <c r="N776" s="161">
        <v>2956.1</v>
      </c>
      <c r="O776" s="161">
        <v>0</v>
      </c>
      <c r="P776" s="161">
        <v>0</v>
      </c>
      <c r="Q776" s="161">
        <v>0</v>
      </c>
      <c r="R776" s="161">
        <v>0</v>
      </c>
      <c r="S776" s="161">
        <v>350</v>
      </c>
      <c r="T776" s="161">
        <v>441.8</v>
      </c>
      <c r="U776" s="243">
        <v>0</v>
      </c>
      <c r="V776" s="172">
        <f t="shared" si="430"/>
        <v>3616.2644999999993</v>
      </c>
      <c r="W776" s="161">
        <v>2828.4301999999998</v>
      </c>
      <c r="X776" s="161">
        <v>0</v>
      </c>
      <c r="Y776" s="161">
        <v>0</v>
      </c>
      <c r="Z776" s="161">
        <v>0</v>
      </c>
      <c r="AA776" s="161">
        <v>0</v>
      </c>
      <c r="AB776" s="161">
        <v>346.03809999999999</v>
      </c>
      <c r="AC776" s="161">
        <v>441.7962</v>
      </c>
      <c r="AD776" s="243">
        <v>0</v>
      </c>
      <c r="AE776" s="156">
        <f t="shared" si="420"/>
        <v>-131.63550000000077</v>
      </c>
      <c r="AF776" s="161">
        <f t="shared" si="420"/>
        <v>-127.66980000000012</v>
      </c>
      <c r="AG776" s="161">
        <f t="shared" si="420"/>
        <v>0</v>
      </c>
      <c r="AH776" s="161">
        <f t="shared" si="420"/>
        <v>0</v>
      </c>
      <c r="AI776" s="161">
        <f t="shared" si="420"/>
        <v>0</v>
      </c>
      <c r="AJ776" s="161">
        <f t="shared" si="420"/>
        <v>0</v>
      </c>
      <c r="AK776" s="161">
        <f t="shared" si="420"/>
        <v>-3.9619000000000142</v>
      </c>
      <c r="AL776" s="161">
        <f t="shared" si="420"/>
        <v>-3.8000000000124601E-3</v>
      </c>
      <c r="AM776" s="162">
        <f t="shared" si="420"/>
        <v>0</v>
      </c>
      <c r="AN776" s="156">
        <f t="shared" si="421"/>
        <v>96.48775314175937</v>
      </c>
      <c r="AO776" s="161">
        <f t="shared" si="421"/>
        <v>95.681140692128139</v>
      </c>
      <c r="AP776" s="161">
        <f t="shared" si="421"/>
        <v>0</v>
      </c>
      <c r="AQ776" s="161">
        <f t="shared" si="421"/>
        <v>0</v>
      </c>
      <c r="AR776" s="161">
        <f t="shared" si="421"/>
        <v>0</v>
      </c>
      <c r="AS776" s="161">
        <f t="shared" si="421"/>
        <v>0</v>
      </c>
      <c r="AT776" s="161">
        <f t="shared" si="421"/>
        <v>98.868028571428567</v>
      </c>
      <c r="AU776" s="161">
        <f t="shared" si="421"/>
        <v>99.999139882299687</v>
      </c>
      <c r="AV776" s="162">
        <f t="shared" si="421"/>
        <v>0</v>
      </c>
      <c r="AW776" s="165"/>
      <c r="AX776" s="245"/>
      <c r="AY776" s="246"/>
    </row>
    <row r="777" spans="1:51" ht="12.75" customHeight="1" x14ac:dyDescent="0.25">
      <c r="A777" s="171">
        <v>1692</v>
      </c>
      <c r="B777" s="241">
        <v>769</v>
      </c>
      <c r="C777" s="242" t="s">
        <v>1905</v>
      </c>
      <c r="D777" s="156">
        <f t="shared" si="428"/>
        <v>1578.1</v>
      </c>
      <c r="E777" s="161">
        <v>1408.3</v>
      </c>
      <c r="F777" s="161">
        <v>0</v>
      </c>
      <c r="G777" s="161">
        <v>0</v>
      </c>
      <c r="H777" s="161">
        <v>0</v>
      </c>
      <c r="I777" s="161">
        <v>0</v>
      </c>
      <c r="J777" s="161">
        <v>70</v>
      </c>
      <c r="K777" s="161">
        <v>99.8</v>
      </c>
      <c r="L777" s="243">
        <v>0</v>
      </c>
      <c r="M777" s="172">
        <f t="shared" si="429"/>
        <v>1578.1</v>
      </c>
      <c r="N777" s="161">
        <v>1408.3</v>
      </c>
      <c r="O777" s="161">
        <v>0</v>
      </c>
      <c r="P777" s="161">
        <v>0</v>
      </c>
      <c r="Q777" s="161">
        <v>0</v>
      </c>
      <c r="R777" s="161">
        <v>0</v>
      </c>
      <c r="S777" s="161">
        <v>70</v>
      </c>
      <c r="T777" s="161">
        <v>99.8</v>
      </c>
      <c r="U777" s="243">
        <v>0</v>
      </c>
      <c r="V777" s="172">
        <f t="shared" si="430"/>
        <v>1523.1916999999999</v>
      </c>
      <c r="W777" s="161">
        <v>1353.3943999999999</v>
      </c>
      <c r="X777" s="161">
        <v>0</v>
      </c>
      <c r="Y777" s="161">
        <v>0</v>
      </c>
      <c r="Z777" s="161">
        <v>0</v>
      </c>
      <c r="AA777" s="161">
        <v>0</v>
      </c>
      <c r="AB777" s="161">
        <v>69.997399999999999</v>
      </c>
      <c r="AC777" s="161">
        <v>99.799899999999994</v>
      </c>
      <c r="AD777" s="243">
        <v>0</v>
      </c>
      <c r="AE777" s="156">
        <f t="shared" si="420"/>
        <v>-54.908300000000054</v>
      </c>
      <c r="AF777" s="161">
        <f t="shared" si="420"/>
        <v>-54.905600000000049</v>
      </c>
      <c r="AG777" s="161">
        <f t="shared" si="420"/>
        <v>0</v>
      </c>
      <c r="AH777" s="161">
        <f t="shared" si="420"/>
        <v>0</v>
      </c>
      <c r="AI777" s="161">
        <f t="shared" si="420"/>
        <v>0</v>
      </c>
      <c r="AJ777" s="161">
        <f t="shared" si="420"/>
        <v>0</v>
      </c>
      <c r="AK777" s="161">
        <f t="shared" si="420"/>
        <v>-2.6000000000010459E-3</v>
      </c>
      <c r="AL777" s="161">
        <f t="shared" si="420"/>
        <v>-1.0000000000331966E-4</v>
      </c>
      <c r="AM777" s="162">
        <f t="shared" si="420"/>
        <v>0</v>
      </c>
      <c r="AN777" s="156">
        <f t="shared" si="421"/>
        <v>96.520607059121716</v>
      </c>
      <c r="AO777" s="161">
        <f t="shared" si="421"/>
        <v>96.101285237520401</v>
      </c>
      <c r="AP777" s="161">
        <f t="shared" si="421"/>
        <v>0</v>
      </c>
      <c r="AQ777" s="161">
        <f t="shared" si="421"/>
        <v>0</v>
      </c>
      <c r="AR777" s="161">
        <f t="shared" si="421"/>
        <v>0</v>
      </c>
      <c r="AS777" s="161">
        <f t="shared" si="421"/>
        <v>0</v>
      </c>
      <c r="AT777" s="161">
        <f t="shared" si="421"/>
        <v>99.996285714285719</v>
      </c>
      <c r="AU777" s="161">
        <f t="shared" si="421"/>
        <v>99.999899799599191</v>
      </c>
      <c r="AV777" s="162">
        <f t="shared" si="421"/>
        <v>0</v>
      </c>
      <c r="AW777" s="165"/>
      <c r="AX777" s="245"/>
      <c r="AY777" s="246"/>
    </row>
    <row r="778" spans="1:51" ht="12.75" customHeight="1" x14ac:dyDescent="0.25">
      <c r="A778" s="171">
        <v>1686</v>
      </c>
      <c r="B778" s="241">
        <v>770</v>
      </c>
      <c r="C778" s="242" t="s">
        <v>1906</v>
      </c>
      <c r="D778" s="156">
        <f t="shared" si="428"/>
        <v>1525.3000000000002</v>
      </c>
      <c r="E778" s="161">
        <v>1224.9000000000001</v>
      </c>
      <c r="F778" s="161">
        <v>0</v>
      </c>
      <c r="G778" s="161">
        <v>0</v>
      </c>
      <c r="H778" s="161">
        <v>0</v>
      </c>
      <c r="I778" s="161">
        <v>0</v>
      </c>
      <c r="J778" s="161">
        <v>120</v>
      </c>
      <c r="K778" s="161">
        <v>180.4</v>
      </c>
      <c r="L778" s="243">
        <v>0</v>
      </c>
      <c r="M778" s="172">
        <f t="shared" si="429"/>
        <v>1525.3000000000002</v>
      </c>
      <c r="N778" s="161">
        <v>1224.9000000000001</v>
      </c>
      <c r="O778" s="161">
        <v>0</v>
      </c>
      <c r="P778" s="161">
        <v>0</v>
      </c>
      <c r="Q778" s="161">
        <v>0</v>
      </c>
      <c r="R778" s="161">
        <v>0</v>
      </c>
      <c r="S778" s="161">
        <v>120</v>
      </c>
      <c r="T778" s="161">
        <v>180.4</v>
      </c>
      <c r="U778" s="243">
        <v>0</v>
      </c>
      <c r="V778" s="172">
        <f t="shared" si="430"/>
        <v>1490.9386999999999</v>
      </c>
      <c r="W778" s="161">
        <v>1192.1222</v>
      </c>
      <c r="X778" s="161">
        <v>0</v>
      </c>
      <c r="Y778" s="161">
        <v>0</v>
      </c>
      <c r="Z778" s="161">
        <v>0</v>
      </c>
      <c r="AA778" s="161">
        <v>0</v>
      </c>
      <c r="AB778" s="161">
        <v>119.2105</v>
      </c>
      <c r="AC778" s="161">
        <v>179.60599999999999</v>
      </c>
      <c r="AD778" s="243">
        <v>0</v>
      </c>
      <c r="AE778" s="156">
        <f t="shared" si="420"/>
        <v>-34.361300000000256</v>
      </c>
      <c r="AF778" s="161">
        <f t="shared" si="420"/>
        <v>-32.77780000000007</v>
      </c>
      <c r="AG778" s="161">
        <f t="shared" si="420"/>
        <v>0</v>
      </c>
      <c r="AH778" s="161">
        <f t="shared" si="420"/>
        <v>0</v>
      </c>
      <c r="AI778" s="161">
        <f t="shared" si="420"/>
        <v>0</v>
      </c>
      <c r="AJ778" s="161">
        <f t="shared" si="420"/>
        <v>0</v>
      </c>
      <c r="AK778" s="161">
        <f t="shared" si="420"/>
        <v>-0.78950000000000387</v>
      </c>
      <c r="AL778" s="161">
        <f t="shared" si="420"/>
        <v>-0.79400000000001114</v>
      </c>
      <c r="AM778" s="162">
        <f t="shared" si="420"/>
        <v>0</v>
      </c>
      <c r="AN778" s="156">
        <f t="shared" si="421"/>
        <v>97.747243165278945</v>
      </c>
      <c r="AO778" s="161">
        <f t="shared" si="421"/>
        <v>97.324042779002369</v>
      </c>
      <c r="AP778" s="161">
        <f t="shared" si="421"/>
        <v>0</v>
      </c>
      <c r="AQ778" s="161">
        <f t="shared" si="421"/>
        <v>0</v>
      </c>
      <c r="AR778" s="161">
        <f t="shared" si="421"/>
        <v>0</v>
      </c>
      <c r="AS778" s="161">
        <f t="shared" si="421"/>
        <v>0</v>
      </c>
      <c r="AT778" s="161">
        <f t="shared" si="421"/>
        <v>99.342083333333335</v>
      </c>
      <c r="AU778" s="161">
        <f t="shared" si="421"/>
        <v>99.559866962305975</v>
      </c>
      <c r="AV778" s="162">
        <f t="shared" si="421"/>
        <v>0</v>
      </c>
      <c r="AW778" s="165"/>
      <c r="AX778" s="245"/>
      <c r="AY778" s="246"/>
    </row>
    <row r="779" spans="1:51" ht="12.75" customHeight="1" x14ac:dyDescent="0.25">
      <c r="A779" s="171">
        <v>1693</v>
      </c>
      <c r="B779" s="241">
        <v>771</v>
      </c>
      <c r="C779" s="242" t="s">
        <v>1907</v>
      </c>
      <c r="D779" s="156">
        <f t="shared" si="428"/>
        <v>1131.4000000000001</v>
      </c>
      <c r="E779" s="161">
        <v>905.2</v>
      </c>
      <c r="F779" s="161">
        <v>0</v>
      </c>
      <c r="G779" s="161">
        <v>0</v>
      </c>
      <c r="H779" s="161">
        <v>0</v>
      </c>
      <c r="I779" s="161">
        <v>0</v>
      </c>
      <c r="J779" s="161">
        <v>100</v>
      </c>
      <c r="K779" s="161">
        <v>126.2</v>
      </c>
      <c r="L779" s="243">
        <v>0</v>
      </c>
      <c r="M779" s="172">
        <f t="shared" si="429"/>
        <v>1131.4000000000001</v>
      </c>
      <c r="N779" s="161">
        <v>905.2</v>
      </c>
      <c r="O779" s="161">
        <v>0</v>
      </c>
      <c r="P779" s="161">
        <v>0</v>
      </c>
      <c r="Q779" s="161">
        <v>0</v>
      </c>
      <c r="R779" s="161">
        <v>0</v>
      </c>
      <c r="S779" s="161">
        <v>100</v>
      </c>
      <c r="T779" s="161">
        <v>126.2</v>
      </c>
      <c r="U779" s="243">
        <v>0</v>
      </c>
      <c r="V779" s="172">
        <f t="shared" si="430"/>
        <v>1115.9709</v>
      </c>
      <c r="W779" s="161">
        <v>890.40229999999997</v>
      </c>
      <c r="X779" s="161">
        <v>0</v>
      </c>
      <c r="Y779" s="161">
        <v>0</v>
      </c>
      <c r="Z779" s="161">
        <v>0</v>
      </c>
      <c r="AA779" s="161">
        <v>0</v>
      </c>
      <c r="AB779" s="161">
        <v>99.368600000000001</v>
      </c>
      <c r="AC779" s="161">
        <v>126.2</v>
      </c>
      <c r="AD779" s="243">
        <v>0</v>
      </c>
      <c r="AE779" s="156">
        <f t="shared" si="420"/>
        <v>-15.429100000000062</v>
      </c>
      <c r="AF779" s="161">
        <f t="shared" si="420"/>
        <v>-14.797700000000077</v>
      </c>
      <c r="AG779" s="161">
        <f t="shared" si="420"/>
        <v>0</v>
      </c>
      <c r="AH779" s="161">
        <f t="shared" si="420"/>
        <v>0</v>
      </c>
      <c r="AI779" s="161">
        <f t="shared" si="420"/>
        <v>0</v>
      </c>
      <c r="AJ779" s="161">
        <f t="shared" si="420"/>
        <v>0</v>
      </c>
      <c r="AK779" s="161">
        <f t="shared" si="420"/>
        <v>-0.6313999999999993</v>
      </c>
      <c r="AL779" s="161">
        <f t="shared" si="420"/>
        <v>0</v>
      </c>
      <c r="AM779" s="162">
        <f t="shared" si="420"/>
        <v>0</v>
      </c>
      <c r="AN779" s="156">
        <f t="shared" si="421"/>
        <v>98.636282481880855</v>
      </c>
      <c r="AO779" s="161">
        <f t="shared" si="421"/>
        <v>98.365256296950946</v>
      </c>
      <c r="AP779" s="161">
        <f t="shared" si="421"/>
        <v>0</v>
      </c>
      <c r="AQ779" s="161">
        <f t="shared" si="421"/>
        <v>0</v>
      </c>
      <c r="AR779" s="161">
        <f t="shared" si="421"/>
        <v>0</v>
      </c>
      <c r="AS779" s="161">
        <f t="shared" si="421"/>
        <v>0</v>
      </c>
      <c r="AT779" s="161">
        <f t="shared" si="421"/>
        <v>99.368600000000001</v>
      </c>
      <c r="AU779" s="161">
        <f t="shared" si="421"/>
        <v>100</v>
      </c>
      <c r="AV779" s="162">
        <f t="shared" si="421"/>
        <v>0</v>
      </c>
      <c r="AW779" s="165"/>
      <c r="AX779" s="245"/>
      <c r="AY779" s="246"/>
    </row>
    <row r="780" spans="1:51" ht="12.75" customHeight="1" x14ac:dyDescent="0.25">
      <c r="A780" s="171">
        <v>1694</v>
      </c>
      <c r="B780" s="241">
        <v>772</v>
      </c>
      <c r="C780" s="242" t="s">
        <v>1639</v>
      </c>
      <c r="D780" s="156">
        <f t="shared" si="428"/>
        <v>1505.2</v>
      </c>
      <c r="E780" s="161">
        <v>1109</v>
      </c>
      <c r="F780" s="161">
        <v>0</v>
      </c>
      <c r="G780" s="161">
        <v>0</v>
      </c>
      <c r="H780" s="161">
        <v>0</v>
      </c>
      <c r="I780" s="161">
        <v>0</v>
      </c>
      <c r="J780" s="161">
        <v>141.4</v>
      </c>
      <c r="K780" s="161">
        <v>254.8</v>
      </c>
      <c r="L780" s="243">
        <v>0</v>
      </c>
      <c r="M780" s="172">
        <f t="shared" si="429"/>
        <v>1505.2</v>
      </c>
      <c r="N780" s="161">
        <v>1109</v>
      </c>
      <c r="O780" s="161">
        <v>0</v>
      </c>
      <c r="P780" s="161">
        <v>0</v>
      </c>
      <c r="Q780" s="161">
        <v>0</v>
      </c>
      <c r="R780" s="161">
        <v>0</v>
      </c>
      <c r="S780" s="161">
        <v>141.4</v>
      </c>
      <c r="T780" s="161">
        <v>254.8</v>
      </c>
      <c r="U780" s="243">
        <v>0</v>
      </c>
      <c r="V780" s="172">
        <f t="shared" si="430"/>
        <v>1330.1547</v>
      </c>
      <c r="W780" s="161">
        <v>939.39880000000005</v>
      </c>
      <c r="X780" s="161">
        <v>0</v>
      </c>
      <c r="Y780" s="161">
        <v>0</v>
      </c>
      <c r="Z780" s="161">
        <v>0</v>
      </c>
      <c r="AA780" s="161">
        <v>0</v>
      </c>
      <c r="AB780" s="161">
        <v>136.0232</v>
      </c>
      <c r="AC780" s="161">
        <v>254.73269999999999</v>
      </c>
      <c r="AD780" s="243">
        <v>0</v>
      </c>
      <c r="AE780" s="156">
        <f t="shared" si="420"/>
        <v>-175.0453</v>
      </c>
      <c r="AF780" s="161">
        <f t="shared" si="420"/>
        <v>-169.60119999999995</v>
      </c>
      <c r="AG780" s="161">
        <f t="shared" si="420"/>
        <v>0</v>
      </c>
      <c r="AH780" s="161">
        <f t="shared" si="420"/>
        <v>0</v>
      </c>
      <c r="AI780" s="161">
        <f t="shared" si="420"/>
        <v>0</v>
      </c>
      <c r="AJ780" s="161">
        <f t="shared" si="420"/>
        <v>0</v>
      </c>
      <c r="AK780" s="161">
        <f t="shared" si="420"/>
        <v>-5.3768000000000029</v>
      </c>
      <c r="AL780" s="161">
        <f t="shared" si="420"/>
        <v>-6.7300000000017235E-2</v>
      </c>
      <c r="AM780" s="162">
        <f t="shared" si="420"/>
        <v>0</v>
      </c>
      <c r="AN780" s="156">
        <f t="shared" si="421"/>
        <v>88.37062848790859</v>
      </c>
      <c r="AO780" s="161">
        <f t="shared" si="421"/>
        <v>84.706834986474306</v>
      </c>
      <c r="AP780" s="161">
        <f t="shared" si="421"/>
        <v>0</v>
      </c>
      <c r="AQ780" s="161">
        <f t="shared" si="421"/>
        <v>0</v>
      </c>
      <c r="AR780" s="161">
        <f t="shared" si="421"/>
        <v>0</v>
      </c>
      <c r="AS780" s="161">
        <f t="shared" si="421"/>
        <v>0</v>
      </c>
      <c r="AT780" s="161">
        <f t="shared" si="421"/>
        <v>96.197454031117388</v>
      </c>
      <c r="AU780" s="161">
        <f t="shared" si="421"/>
        <v>99.973587127158552</v>
      </c>
      <c r="AV780" s="162">
        <f t="shared" si="421"/>
        <v>0</v>
      </c>
      <c r="AW780" s="165"/>
      <c r="AX780" s="245"/>
      <c r="AY780" s="246"/>
    </row>
    <row r="781" spans="1:51" ht="12.75" customHeight="1" x14ac:dyDescent="0.25">
      <c r="A781" s="171">
        <v>1695</v>
      </c>
      <c r="B781" s="241">
        <v>773</v>
      </c>
      <c r="C781" s="242" t="s">
        <v>1447</v>
      </c>
      <c r="D781" s="156">
        <f t="shared" si="428"/>
        <v>822.3</v>
      </c>
      <c r="E781" s="161">
        <v>659.8</v>
      </c>
      <c r="F781" s="161">
        <v>0</v>
      </c>
      <c r="G781" s="161">
        <v>0</v>
      </c>
      <c r="H781" s="161">
        <v>0</v>
      </c>
      <c r="I781" s="161">
        <v>0</v>
      </c>
      <c r="J781" s="161">
        <v>70</v>
      </c>
      <c r="K781" s="161">
        <v>92.5</v>
      </c>
      <c r="L781" s="243">
        <v>0</v>
      </c>
      <c r="M781" s="172">
        <f t="shared" si="429"/>
        <v>822.3</v>
      </c>
      <c r="N781" s="161">
        <v>659.8</v>
      </c>
      <c r="O781" s="161">
        <v>0</v>
      </c>
      <c r="P781" s="161">
        <v>0</v>
      </c>
      <c r="Q781" s="161">
        <v>0</v>
      </c>
      <c r="R781" s="161">
        <v>0</v>
      </c>
      <c r="S781" s="161">
        <v>70</v>
      </c>
      <c r="T781" s="161">
        <v>92.5</v>
      </c>
      <c r="U781" s="243">
        <v>0</v>
      </c>
      <c r="V781" s="172">
        <f t="shared" si="430"/>
        <v>715.15090000000009</v>
      </c>
      <c r="W781" s="161">
        <v>552.67780000000005</v>
      </c>
      <c r="X781" s="161">
        <v>0</v>
      </c>
      <c r="Y781" s="161">
        <v>0</v>
      </c>
      <c r="Z781" s="161">
        <v>0</v>
      </c>
      <c r="AA781" s="161">
        <v>0</v>
      </c>
      <c r="AB781" s="161">
        <v>70</v>
      </c>
      <c r="AC781" s="161">
        <v>92.473100000000002</v>
      </c>
      <c r="AD781" s="243">
        <v>0</v>
      </c>
      <c r="AE781" s="156">
        <f t="shared" si="420"/>
        <v>-107.14909999999986</v>
      </c>
      <c r="AF781" s="161">
        <f t="shared" si="420"/>
        <v>-107.12219999999991</v>
      </c>
      <c r="AG781" s="161">
        <f t="shared" si="420"/>
        <v>0</v>
      </c>
      <c r="AH781" s="161">
        <f t="shared" si="420"/>
        <v>0</v>
      </c>
      <c r="AI781" s="161">
        <f t="shared" si="420"/>
        <v>0</v>
      </c>
      <c r="AJ781" s="161">
        <f t="shared" si="420"/>
        <v>0</v>
      </c>
      <c r="AK781" s="161">
        <f t="shared" si="420"/>
        <v>0</v>
      </c>
      <c r="AL781" s="161">
        <f t="shared" si="420"/>
        <v>-2.6899999999997704E-2</v>
      </c>
      <c r="AM781" s="162">
        <f t="shared" si="420"/>
        <v>0</v>
      </c>
      <c r="AN781" s="156">
        <f t="shared" si="421"/>
        <v>86.969585309497759</v>
      </c>
      <c r="AO781" s="161">
        <f t="shared" si="421"/>
        <v>83.764443770839662</v>
      </c>
      <c r="AP781" s="161">
        <f t="shared" si="421"/>
        <v>0</v>
      </c>
      <c r="AQ781" s="161">
        <f t="shared" si="421"/>
        <v>0</v>
      </c>
      <c r="AR781" s="161">
        <f t="shared" si="421"/>
        <v>0</v>
      </c>
      <c r="AS781" s="161">
        <f t="shared" si="421"/>
        <v>0</v>
      </c>
      <c r="AT781" s="161">
        <f t="shared" si="421"/>
        <v>100</v>
      </c>
      <c r="AU781" s="161">
        <f t="shared" si="421"/>
        <v>99.970918918918912</v>
      </c>
      <c r="AV781" s="162">
        <f t="shared" si="421"/>
        <v>0</v>
      </c>
      <c r="AW781" s="165"/>
      <c r="AX781" s="245"/>
      <c r="AY781" s="246"/>
    </row>
    <row r="782" spans="1:51" ht="12.75" customHeight="1" x14ac:dyDescent="0.25">
      <c r="A782" s="171">
        <v>1696</v>
      </c>
      <c r="B782" s="241">
        <v>774</v>
      </c>
      <c r="C782" s="242" t="s">
        <v>1908</v>
      </c>
      <c r="D782" s="156">
        <f t="shared" si="428"/>
        <v>794.80000000000007</v>
      </c>
      <c r="E782" s="161">
        <v>637.70000000000005</v>
      </c>
      <c r="F782" s="161">
        <v>0</v>
      </c>
      <c r="G782" s="161">
        <v>0</v>
      </c>
      <c r="H782" s="161">
        <v>0</v>
      </c>
      <c r="I782" s="161">
        <v>0</v>
      </c>
      <c r="J782" s="161">
        <v>30</v>
      </c>
      <c r="K782" s="161">
        <v>127.1</v>
      </c>
      <c r="L782" s="243">
        <v>0</v>
      </c>
      <c r="M782" s="172">
        <f t="shared" si="429"/>
        <v>794.80000000000007</v>
      </c>
      <c r="N782" s="161">
        <v>637.70000000000005</v>
      </c>
      <c r="O782" s="161">
        <v>0</v>
      </c>
      <c r="P782" s="161">
        <v>0</v>
      </c>
      <c r="Q782" s="161">
        <v>0</v>
      </c>
      <c r="R782" s="161">
        <v>0</v>
      </c>
      <c r="S782" s="161">
        <v>30</v>
      </c>
      <c r="T782" s="161">
        <v>127.1</v>
      </c>
      <c r="U782" s="243">
        <v>0</v>
      </c>
      <c r="V782" s="172">
        <f t="shared" si="430"/>
        <v>763.6807</v>
      </c>
      <c r="W782" s="161">
        <v>606.58069999999998</v>
      </c>
      <c r="X782" s="161">
        <v>0</v>
      </c>
      <c r="Y782" s="161">
        <v>0</v>
      </c>
      <c r="Z782" s="161">
        <v>0</v>
      </c>
      <c r="AA782" s="161">
        <v>0</v>
      </c>
      <c r="AB782" s="161">
        <v>30</v>
      </c>
      <c r="AC782" s="161">
        <v>127.1</v>
      </c>
      <c r="AD782" s="243">
        <v>0</v>
      </c>
      <c r="AE782" s="156">
        <f t="shared" si="420"/>
        <v>-31.119300000000067</v>
      </c>
      <c r="AF782" s="161">
        <f t="shared" si="420"/>
        <v>-31.119300000000067</v>
      </c>
      <c r="AG782" s="161">
        <f t="shared" si="420"/>
        <v>0</v>
      </c>
      <c r="AH782" s="161">
        <f t="shared" si="420"/>
        <v>0</v>
      </c>
      <c r="AI782" s="161">
        <f t="shared" si="420"/>
        <v>0</v>
      </c>
      <c r="AJ782" s="161">
        <f t="shared" si="420"/>
        <v>0</v>
      </c>
      <c r="AK782" s="161">
        <f t="shared" si="420"/>
        <v>0</v>
      </c>
      <c r="AL782" s="161">
        <f t="shared" si="420"/>
        <v>0</v>
      </c>
      <c r="AM782" s="162">
        <f t="shared" si="420"/>
        <v>0</v>
      </c>
      <c r="AN782" s="156">
        <f t="shared" si="421"/>
        <v>96.084637644690488</v>
      </c>
      <c r="AO782" s="161">
        <f t="shared" si="421"/>
        <v>95.120072134232387</v>
      </c>
      <c r="AP782" s="161">
        <f t="shared" si="421"/>
        <v>0</v>
      </c>
      <c r="AQ782" s="161">
        <f t="shared" si="421"/>
        <v>0</v>
      </c>
      <c r="AR782" s="161">
        <f t="shared" si="421"/>
        <v>0</v>
      </c>
      <c r="AS782" s="161">
        <f t="shared" si="421"/>
        <v>0</v>
      </c>
      <c r="AT782" s="161">
        <f t="shared" si="421"/>
        <v>100</v>
      </c>
      <c r="AU782" s="161">
        <f t="shared" si="421"/>
        <v>100</v>
      </c>
      <c r="AV782" s="162">
        <f t="shared" si="421"/>
        <v>0</v>
      </c>
      <c r="AW782" s="165"/>
      <c r="AX782" s="245"/>
      <c r="AY782" s="246"/>
    </row>
    <row r="783" spans="1:51" ht="12.75" customHeight="1" x14ac:dyDescent="0.25">
      <c r="A783" s="171">
        <v>1697</v>
      </c>
      <c r="B783" s="241">
        <v>775</v>
      </c>
      <c r="C783" s="242" t="s">
        <v>1366</v>
      </c>
      <c r="D783" s="156">
        <f t="shared" si="428"/>
        <v>4063.2</v>
      </c>
      <c r="E783" s="161">
        <v>3382.6</v>
      </c>
      <c r="F783" s="161">
        <v>0</v>
      </c>
      <c r="G783" s="161">
        <v>0</v>
      </c>
      <c r="H783" s="161">
        <v>33.799999999999997</v>
      </c>
      <c r="I783" s="161">
        <v>0</v>
      </c>
      <c r="J783" s="161">
        <v>151.69999999999999</v>
      </c>
      <c r="K783" s="161">
        <v>495.1</v>
      </c>
      <c r="L783" s="243">
        <v>0</v>
      </c>
      <c r="M783" s="172">
        <f t="shared" si="429"/>
        <v>4063.2</v>
      </c>
      <c r="N783" s="161">
        <v>3382.6</v>
      </c>
      <c r="O783" s="161">
        <v>0</v>
      </c>
      <c r="P783" s="161">
        <v>0</v>
      </c>
      <c r="Q783" s="161">
        <v>33.799999999999997</v>
      </c>
      <c r="R783" s="161">
        <v>0</v>
      </c>
      <c r="S783" s="161">
        <v>151.69999999999999</v>
      </c>
      <c r="T783" s="161">
        <v>495.1</v>
      </c>
      <c r="U783" s="243">
        <v>0</v>
      </c>
      <c r="V783" s="172">
        <f t="shared" si="430"/>
        <v>3385.9216999999999</v>
      </c>
      <c r="W783" s="161">
        <v>2721.1320000000001</v>
      </c>
      <c r="X783" s="161">
        <v>0</v>
      </c>
      <c r="Y783" s="161">
        <v>0</v>
      </c>
      <c r="Z783" s="161">
        <v>21.8</v>
      </c>
      <c r="AA783" s="161">
        <v>0</v>
      </c>
      <c r="AB783" s="161">
        <v>151.69999999999999</v>
      </c>
      <c r="AC783" s="161">
        <v>491.28969999999998</v>
      </c>
      <c r="AD783" s="243">
        <v>0</v>
      </c>
      <c r="AE783" s="156">
        <f t="shared" si="420"/>
        <v>-677.27829999999994</v>
      </c>
      <c r="AF783" s="161">
        <f t="shared" si="420"/>
        <v>-661.46799999999985</v>
      </c>
      <c r="AG783" s="161">
        <f t="shared" si="420"/>
        <v>0</v>
      </c>
      <c r="AH783" s="161">
        <f t="shared" si="420"/>
        <v>0</v>
      </c>
      <c r="AI783" s="161">
        <f t="shared" si="420"/>
        <v>-11.999999999999996</v>
      </c>
      <c r="AJ783" s="161">
        <f t="shared" si="420"/>
        <v>0</v>
      </c>
      <c r="AK783" s="161">
        <f t="shared" si="420"/>
        <v>0</v>
      </c>
      <c r="AL783" s="161">
        <f t="shared" si="420"/>
        <v>-3.8103000000000407</v>
      </c>
      <c r="AM783" s="162">
        <f t="shared" si="420"/>
        <v>0</v>
      </c>
      <c r="AN783" s="156">
        <f t="shared" si="421"/>
        <v>83.331406280763929</v>
      </c>
      <c r="AO783" s="161">
        <f t="shared" si="421"/>
        <v>80.444983149056952</v>
      </c>
      <c r="AP783" s="161">
        <f t="shared" si="421"/>
        <v>0</v>
      </c>
      <c r="AQ783" s="161">
        <f t="shared" si="421"/>
        <v>0</v>
      </c>
      <c r="AR783" s="161">
        <f t="shared" si="421"/>
        <v>64.49704142011835</v>
      </c>
      <c r="AS783" s="161">
        <f t="shared" si="421"/>
        <v>0</v>
      </c>
      <c r="AT783" s="161">
        <f t="shared" si="421"/>
        <v>100</v>
      </c>
      <c r="AU783" s="161">
        <f t="shared" si="421"/>
        <v>99.230397899414243</v>
      </c>
      <c r="AV783" s="162">
        <f t="shared" si="421"/>
        <v>0</v>
      </c>
      <c r="AW783" s="165"/>
      <c r="AX783" s="245"/>
      <c r="AY783" s="246"/>
    </row>
    <row r="784" spans="1:51" ht="12.75" customHeight="1" x14ac:dyDescent="0.25">
      <c r="A784" s="171">
        <v>1698</v>
      </c>
      <c r="B784" s="241">
        <v>776</v>
      </c>
      <c r="C784" s="242" t="s">
        <v>1909</v>
      </c>
      <c r="D784" s="156">
        <f t="shared" si="428"/>
        <v>2522.3999999999996</v>
      </c>
      <c r="E784" s="161">
        <v>2109.1999999999998</v>
      </c>
      <c r="F784" s="161">
        <v>0</v>
      </c>
      <c r="G784" s="161">
        <v>0</v>
      </c>
      <c r="H784" s="161">
        <v>0</v>
      </c>
      <c r="I784" s="161">
        <v>0</v>
      </c>
      <c r="J784" s="161">
        <v>60</v>
      </c>
      <c r="K784" s="161">
        <v>353.2</v>
      </c>
      <c r="L784" s="243">
        <v>0</v>
      </c>
      <c r="M784" s="172">
        <f t="shared" si="429"/>
        <v>2522.3999999999996</v>
      </c>
      <c r="N784" s="161">
        <v>2109.1999999999998</v>
      </c>
      <c r="O784" s="161">
        <v>0</v>
      </c>
      <c r="P784" s="161">
        <v>0</v>
      </c>
      <c r="Q784" s="161">
        <v>0</v>
      </c>
      <c r="R784" s="161">
        <v>0</v>
      </c>
      <c r="S784" s="161">
        <v>60</v>
      </c>
      <c r="T784" s="161">
        <v>353.2</v>
      </c>
      <c r="U784" s="243">
        <v>0</v>
      </c>
      <c r="V784" s="172">
        <f t="shared" si="430"/>
        <v>2514.2466000000004</v>
      </c>
      <c r="W784" s="161">
        <v>2101.0752000000002</v>
      </c>
      <c r="X784" s="161">
        <v>0</v>
      </c>
      <c r="Y784" s="161">
        <v>0</v>
      </c>
      <c r="Z784" s="161">
        <v>0</v>
      </c>
      <c r="AA784" s="161">
        <v>0</v>
      </c>
      <c r="AB784" s="161">
        <v>60</v>
      </c>
      <c r="AC784" s="161">
        <v>353.17140000000001</v>
      </c>
      <c r="AD784" s="243">
        <v>0</v>
      </c>
      <c r="AE784" s="156">
        <f t="shared" si="420"/>
        <v>-8.1533999999992375</v>
      </c>
      <c r="AF784" s="161">
        <f t="shared" si="420"/>
        <v>-8.1247999999995955</v>
      </c>
      <c r="AG784" s="161">
        <f t="shared" si="420"/>
        <v>0</v>
      </c>
      <c r="AH784" s="161">
        <f t="shared" si="420"/>
        <v>0</v>
      </c>
      <c r="AI784" s="161">
        <f t="shared" si="420"/>
        <v>0</v>
      </c>
      <c r="AJ784" s="161">
        <f t="shared" si="420"/>
        <v>0</v>
      </c>
      <c r="AK784" s="161">
        <f t="shared" si="420"/>
        <v>0</v>
      </c>
      <c r="AL784" s="161">
        <f t="shared" si="420"/>
        <v>-2.8599999999983083E-2</v>
      </c>
      <c r="AM784" s="162">
        <f t="shared" si="420"/>
        <v>0</v>
      </c>
      <c r="AN784" s="156">
        <f t="shared" si="421"/>
        <v>99.676760228353984</v>
      </c>
      <c r="AO784" s="161">
        <f t="shared" si="421"/>
        <v>99.614792338327348</v>
      </c>
      <c r="AP784" s="161">
        <f t="shared" si="421"/>
        <v>0</v>
      </c>
      <c r="AQ784" s="161">
        <f t="shared" si="421"/>
        <v>0</v>
      </c>
      <c r="AR784" s="161">
        <f t="shared" si="421"/>
        <v>0</v>
      </c>
      <c r="AS784" s="161">
        <f t="shared" si="421"/>
        <v>0</v>
      </c>
      <c r="AT784" s="161">
        <f t="shared" si="421"/>
        <v>100</v>
      </c>
      <c r="AU784" s="161">
        <f t="shared" si="421"/>
        <v>99.991902604756518</v>
      </c>
      <c r="AV784" s="162">
        <f t="shared" si="421"/>
        <v>0</v>
      </c>
      <c r="AW784" s="165"/>
      <c r="AX784" s="245"/>
      <c r="AY784" s="246"/>
    </row>
    <row r="785" spans="1:51" ht="12.75" customHeight="1" x14ac:dyDescent="0.25">
      <c r="A785" s="171">
        <v>1701</v>
      </c>
      <c r="B785" s="241">
        <v>777</v>
      </c>
      <c r="C785" s="242" t="s">
        <v>1910</v>
      </c>
      <c r="D785" s="156">
        <f t="shared" si="428"/>
        <v>852.6</v>
      </c>
      <c r="E785" s="161">
        <v>649.70000000000005</v>
      </c>
      <c r="F785" s="161">
        <v>0</v>
      </c>
      <c r="G785" s="161">
        <v>0</v>
      </c>
      <c r="H785" s="161">
        <v>0</v>
      </c>
      <c r="I785" s="161">
        <v>0</v>
      </c>
      <c r="J785" s="161">
        <v>85</v>
      </c>
      <c r="K785" s="161">
        <v>117.9</v>
      </c>
      <c r="L785" s="243">
        <v>0</v>
      </c>
      <c r="M785" s="172">
        <f t="shared" si="429"/>
        <v>852.6</v>
      </c>
      <c r="N785" s="161">
        <v>649.70000000000005</v>
      </c>
      <c r="O785" s="161">
        <v>0</v>
      </c>
      <c r="P785" s="161">
        <v>0</v>
      </c>
      <c r="Q785" s="161">
        <v>0</v>
      </c>
      <c r="R785" s="161">
        <v>0</v>
      </c>
      <c r="S785" s="161">
        <v>85</v>
      </c>
      <c r="T785" s="161">
        <v>117.9</v>
      </c>
      <c r="U785" s="243">
        <v>0</v>
      </c>
      <c r="V785" s="172">
        <f t="shared" si="430"/>
        <v>852.59879999999998</v>
      </c>
      <c r="W785" s="161">
        <v>649.70000000000005</v>
      </c>
      <c r="X785" s="161">
        <v>0</v>
      </c>
      <c r="Y785" s="161">
        <v>0</v>
      </c>
      <c r="Z785" s="161">
        <v>0</v>
      </c>
      <c r="AA785" s="161">
        <v>0</v>
      </c>
      <c r="AB785" s="161">
        <v>85</v>
      </c>
      <c r="AC785" s="161">
        <v>117.89879999999999</v>
      </c>
      <c r="AD785" s="243">
        <v>0</v>
      </c>
      <c r="AE785" s="156">
        <f t="shared" si="420"/>
        <v>-1.2000000000398359E-3</v>
      </c>
      <c r="AF785" s="161">
        <f t="shared" si="420"/>
        <v>0</v>
      </c>
      <c r="AG785" s="161">
        <f t="shared" si="420"/>
        <v>0</v>
      </c>
      <c r="AH785" s="161">
        <f t="shared" si="420"/>
        <v>0</v>
      </c>
      <c r="AI785" s="161">
        <f t="shared" si="420"/>
        <v>0</v>
      </c>
      <c r="AJ785" s="161">
        <f t="shared" si="420"/>
        <v>0</v>
      </c>
      <c r="AK785" s="161">
        <f t="shared" si="420"/>
        <v>0</v>
      </c>
      <c r="AL785" s="161">
        <f t="shared" si="420"/>
        <v>-1.2000000000114142E-3</v>
      </c>
      <c r="AM785" s="162">
        <f t="shared" si="420"/>
        <v>0</v>
      </c>
      <c r="AN785" s="156">
        <f t="shared" si="421"/>
        <v>99.999859254046441</v>
      </c>
      <c r="AO785" s="161">
        <f t="shared" si="421"/>
        <v>100</v>
      </c>
      <c r="AP785" s="161">
        <f t="shared" si="421"/>
        <v>0</v>
      </c>
      <c r="AQ785" s="161">
        <f t="shared" si="421"/>
        <v>0</v>
      </c>
      <c r="AR785" s="161">
        <f t="shared" si="421"/>
        <v>0</v>
      </c>
      <c r="AS785" s="161">
        <f t="shared" si="421"/>
        <v>0</v>
      </c>
      <c r="AT785" s="161">
        <f t="shared" si="421"/>
        <v>100</v>
      </c>
      <c r="AU785" s="161">
        <f t="shared" si="421"/>
        <v>99.998982188295159</v>
      </c>
      <c r="AV785" s="162">
        <f t="shared" si="421"/>
        <v>0</v>
      </c>
      <c r="AW785" s="165"/>
      <c r="AX785" s="245"/>
      <c r="AY785" s="246"/>
    </row>
    <row r="786" spans="1:51" ht="12.75" customHeight="1" x14ac:dyDescent="0.25">
      <c r="A786" s="171">
        <v>1702</v>
      </c>
      <c r="B786" s="241">
        <v>780</v>
      </c>
      <c r="C786" s="242" t="s">
        <v>1911</v>
      </c>
      <c r="D786" s="156">
        <f>SUM(E786:L786)</f>
        <v>1156.9000000000001</v>
      </c>
      <c r="E786" s="161">
        <v>854</v>
      </c>
      <c r="F786" s="161">
        <v>0</v>
      </c>
      <c r="G786" s="161">
        <v>0</v>
      </c>
      <c r="H786" s="161">
        <v>0</v>
      </c>
      <c r="I786" s="161">
        <v>0</v>
      </c>
      <c r="J786" s="161">
        <v>120</v>
      </c>
      <c r="K786" s="161">
        <v>182.9</v>
      </c>
      <c r="L786" s="243">
        <v>0</v>
      </c>
      <c r="M786" s="172">
        <f>SUM(N786:U786)</f>
        <v>1156.9000000000001</v>
      </c>
      <c r="N786" s="161">
        <v>854</v>
      </c>
      <c r="O786" s="161">
        <v>0</v>
      </c>
      <c r="P786" s="161">
        <v>0</v>
      </c>
      <c r="Q786" s="161">
        <v>0</v>
      </c>
      <c r="R786" s="161">
        <v>0</v>
      </c>
      <c r="S786" s="161">
        <v>120</v>
      </c>
      <c r="T786" s="161">
        <v>182.9</v>
      </c>
      <c r="U786" s="243">
        <v>0</v>
      </c>
      <c r="V786" s="172">
        <f>SUM(W786:AD786)</f>
        <v>1156.8998999999999</v>
      </c>
      <c r="W786" s="161">
        <v>854</v>
      </c>
      <c r="X786" s="161">
        <v>0</v>
      </c>
      <c r="Y786" s="161">
        <v>0</v>
      </c>
      <c r="Z786" s="161">
        <v>0</v>
      </c>
      <c r="AA786" s="161">
        <v>0</v>
      </c>
      <c r="AB786" s="161">
        <v>120</v>
      </c>
      <c r="AC786" s="161">
        <v>182.8999</v>
      </c>
      <c r="AD786" s="243">
        <v>0</v>
      </c>
      <c r="AE786" s="156">
        <f t="shared" si="420"/>
        <v>-1.0000000020227162E-4</v>
      </c>
      <c r="AF786" s="161">
        <f t="shared" si="420"/>
        <v>0</v>
      </c>
      <c r="AG786" s="161">
        <f t="shared" si="420"/>
        <v>0</v>
      </c>
      <c r="AH786" s="161">
        <f t="shared" si="420"/>
        <v>0</v>
      </c>
      <c r="AI786" s="161">
        <f t="shared" si="420"/>
        <v>0</v>
      </c>
      <c r="AJ786" s="161">
        <f t="shared" si="420"/>
        <v>0</v>
      </c>
      <c r="AK786" s="161">
        <f t="shared" si="420"/>
        <v>0</v>
      </c>
      <c r="AL786" s="161">
        <f t="shared" si="420"/>
        <v>-1.0000000000331966E-4</v>
      </c>
      <c r="AM786" s="162">
        <f t="shared" si="420"/>
        <v>0</v>
      </c>
      <c r="AN786" s="156">
        <f t="shared" si="421"/>
        <v>99.999991356210543</v>
      </c>
      <c r="AO786" s="161">
        <f t="shared" si="421"/>
        <v>100</v>
      </c>
      <c r="AP786" s="161">
        <f t="shared" si="421"/>
        <v>0</v>
      </c>
      <c r="AQ786" s="161">
        <f t="shared" si="421"/>
        <v>0</v>
      </c>
      <c r="AR786" s="161">
        <f t="shared" si="421"/>
        <v>0</v>
      </c>
      <c r="AS786" s="161">
        <f t="shared" si="421"/>
        <v>0</v>
      </c>
      <c r="AT786" s="161">
        <f t="shared" si="421"/>
        <v>100</v>
      </c>
      <c r="AU786" s="161">
        <f t="shared" si="421"/>
        <v>99.999945325314371</v>
      </c>
      <c r="AV786" s="162">
        <f t="shared" si="421"/>
        <v>0</v>
      </c>
      <c r="AW786" s="165"/>
      <c r="AX786" s="245"/>
      <c r="AY786" s="246"/>
    </row>
    <row r="787" spans="1:51" ht="12.75" customHeight="1" x14ac:dyDescent="0.25">
      <c r="A787" s="171">
        <v>1703</v>
      </c>
      <c r="B787" s="241">
        <v>778</v>
      </c>
      <c r="C787" s="242" t="s">
        <v>1912</v>
      </c>
      <c r="D787" s="156">
        <f t="shared" si="428"/>
        <v>605.69999999999993</v>
      </c>
      <c r="E787" s="161">
        <v>490.9</v>
      </c>
      <c r="F787" s="161">
        <v>0</v>
      </c>
      <c r="G787" s="161">
        <v>0</v>
      </c>
      <c r="H787" s="161">
        <v>0</v>
      </c>
      <c r="I787" s="161">
        <v>0</v>
      </c>
      <c r="J787" s="161">
        <v>45</v>
      </c>
      <c r="K787" s="161">
        <v>69.8</v>
      </c>
      <c r="L787" s="243">
        <v>0</v>
      </c>
      <c r="M787" s="172">
        <f t="shared" si="429"/>
        <v>605.69999999999993</v>
      </c>
      <c r="N787" s="161">
        <v>490.9</v>
      </c>
      <c r="O787" s="161">
        <v>0</v>
      </c>
      <c r="P787" s="161">
        <v>0</v>
      </c>
      <c r="Q787" s="161">
        <v>0</v>
      </c>
      <c r="R787" s="161">
        <v>0</v>
      </c>
      <c r="S787" s="161">
        <v>45</v>
      </c>
      <c r="T787" s="161">
        <v>69.8</v>
      </c>
      <c r="U787" s="243">
        <v>0</v>
      </c>
      <c r="V787" s="172">
        <f t="shared" si="430"/>
        <v>563.13710000000003</v>
      </c>
      <c r="W787" s="161">
        <v>449.27690000000001</v>
      </c>
      <c r="X787" s="161">
        <v>0</v>
      </c>
      <c r="Y787" s="161">
        <v>0</v>
      </c>
      <c r="Z787" s="161">
        <v>0</v>
      </c>
      <c r="AA787" s="161">
        <v>0</v>
      </c>
      <c r="AB787" s="161">
        <v>45</v>
      </c>
      <c r="AC787" s="161">
        <v>68.860200000000006</v>
      </c>
      <c r="AD787" s="243">
        <v>0</v>
      </c>
      <c r="AE787" s="156">
        <f t="shared" si="420"/>
        <v>-42.5628999999999</v>
      </c>
      <c r="AF787" s="161">
        <f t="shared" si="420"/>
        <v>-41.623099999999965</v>
      </c>
      <c r="AG787" s="161">
        <f t="shared" si="420"/>
        <v>0</v>
      </c>
      <c r="AH787" s="161">
        <f t="shared" si="420"/>
        <v>0</v>
      </c>
      <c r="AI787" s="161">
        <f t="shared" si="420"/>
        <v>0</v>
      </c>
      <c r="AJ787" s="161">
        <f t="shared" si="420"/>
        <v>0</v>
      </c>
      <c r="AK787" s="161">
        <f t="shared" si="420"/>
        <v>0</v>
      </c>
      <c r="AL787" s="161">
        <f t="shared" si="420"/>
        <v>-0.93979999999999109</v>
      </c>
      <c r="AM787" s="162">
        <f t="shared" si="420"/>
        <v>0</v>
      </c>
      <c r="AN787" s="156">
        <f t="shared" si="421"/>
        <v>92.972940399537734</v>
      </c>
      <c r="AO787" s="161">
        <f t="shared" si="421"/>
        <v>91.52106335302507</v>
      </c>
      <c r="AP787" s="161">
        <f t="shared" si="421"/>
        <v>0</v>
      </c>
      <c r="AQ787" s="161">
        <f t="shared" si="421"/>
        <v>0</v>
      </c>
      <c r="AR787" s="161">
        <f t="shared" si="421"/>
        <v>0</v>
      </c>
      <c r="AS787" s="161">
        <f t="shared" si="421"/>
        <v>0</v>
      </c>
      <c r="AT787" s="161">
        <f t="shared" si="421"/>
        <v>100</v>
      </c>
      <c r="AU787" s="161">
        <f t="shared" si="421"/>
        <v>98.653581661891138</v>
      </c>
      <c r="AV787" s="162">
        <f t="shared" si="421"/>
        <v>0</v>
      </c>
      <c r="AW787" s="165"/>
      <c r="AX787" s="245"/>
      <c r="AY787" s="246"/>
    </row>
    <row r="788" spans="1:51" ht="12.75" customHeight="1" x14ac:dyDescent="0.25">
      <c r="A788" s="171">
        <v>1704</v>
      </c>
      <c r="B788" s="241">
        <v>779</v>
      </c>
      <c r="C788" s="242" t="s">
        <v>1913</v>
      </c>
      <c r="D788" s="156">
        <f t="shared" si="428"/>
        <v>1648.2</v>
      </c>
      <c r="E788" s="161">
        <v>1422.9</v>
      </c>
      <c r="F788" s="161">
        <v>0</v>
      </c>
      <c r="G788" s="161">
        <v>0</v>
      </c>
      <c r="H788" s="161">
        <v>0</v>
      </c>
      <c r="I788" s="161">
        <v>0</v>
      </c>
      <c r="J788" s="161">
        <v>90</v>
      </c>
      <c r="K788" s="161">
        <v>135.30000000000001</v>
      </c>
      <c r="L788" s="243">
        <v>0</v>
      </c>
      <c r="M788" s="172">
        <f t="shared" si="429"/>
        <v>1648.2</v>
      </c>
      <c r="N788" s="161">
        <v>1422.9</v>
      </c>
      <c r="O788" s="161">
        <v>0</v>
      </c>
      <c r="P788" s="161">
        <v>0</v>
      </c>
      <c r="Q788" s="161">
        <v>0</v>
      </c>
      <c r="R788" s="161">
        <v>0</v>
      </c>
      <c r="S788" s="161">
        <v>90</v>
      </c>
      <c r="T788" s="161">
        <v>135.30000000000001</v>
      </c>
      <c r="U788" s="243">
        <v>0</v>
      </c>
      <c r="V788" s="172">
        <f t="shared" si="430"/>
        <v>1421.2832000000001</v>
      </c>
      <c r="W788" s="161">
        <v>1196.0252</v>
      </c>
      <c r="X788" s="161">
        <v>0</v>
      </c>
      <c r="Y788" s="161">
        <v>0</v>
      </c>
      <c r="Z788" s="161">
        <v>0</v>
      </c>
      <c r="AA788" s="161">
        <v>0</v>
      </c>
      <c r="AB788" s="161">
        <v>89.957999999999998</v>
      </c>
      <c r="AC788" s="161">
        <v>135.30000000000001</v>
      </c>
      <c r="AD788" s="243">
        <v>0</v>
      </c>
      <c r="AE788" s="156">
        <f t="shared" si="420"/>
        <v>-226.91679999999997</v>
      </c>
      <c r="AF788" s="161">
        <f t="shared" si="420"/>
        <v>-226.87480000000005</v>
      </c>
      <c r="AG788" s="161">
        <f t="shared" si="420"/>
        <v>0</v>
      </c>
      <c r="AH788" s="161">
        <f t="shared" si="420"/>
        <v>0</v>
      </c>
      <c r="AI788" s="161">
        <f t="shared" si="420"/>
        <v>0</v>
      </c>
      <c r="AJ788" s="161">
        <f t="shared" si="420"/>
        <v>0</v>
      </c>
      <c r="AK788" s="161">
        <f t="shared" si="420"/>
        <v>-4.2000000000001592E-2</v>
      </c>
      <c r="AL788" s="161">
        <f t="shared" si="420"/>
        <v>0</v>
      </c>
      <c r="AM788" s="162">
        <f t="shared" si="420"/>
        <v>0</v>
      </c>
      <c r="AN788" s="156">
        <f t="shared" si="421"/>
        <v>86.23244751850504</v>
      </c>
      <c r="AO788" s="161">
        <f t="shared" si="421"/>
        <v>84.055464192845591</v>
      </c>
      <c r="AP788" s="161">
        <f t="shared" si="421"/>
        <v>0</v>
      </c>
      <c r="AQ788" s="161">
        <f t="shared" si="421"/>
        <v>0</v>
      </c>
      <c r="AR788" s="161">
        <f t="shared" si="421"/>
        <v>0</v>
      </c>
      <c r="AS788" s="161">
        <f t="shared" si="421"/>
        <v>0</v>
      </c>
      <c r="AT788" s="161">
        <f t="shared" si="421"/>
        <v>99.953333333333333</v>
      </c>
      <c r="AU788" s="161">
        <f t="shared" si="421"/>
        <v>100</v>
      </c>
      <c r="AV788" s="162">
        <f t="shared" si="421"/>
        <v>0</v>
      </c>
      <c r="AW788" s="165"/>
      <c r="AX788" s="245"/>
      <c r="AY788" s="246"/>
    </row>
    <row r="789" spans="1:51" ht="12.75" customHeight="1" x14ac:dyDescent="0.25">
      <c r="A789" s="171">
        <v>1705</v>
      </c>
      <c r="B789" s="241">
        <v>781</v>
      </c>
      <c r="C789" s="242" t="s">
        <v>1914</v>
      </c>
      <c r="D789" s="156">
        <f t="shared" si="428"/>
        <v>1947.8</v>
      </c>
      <c r="E789" s="161">
        <v>1699.2</v>
      </c>
      <c r="F789" s="161">
        <v>0</v>
      </c>
      <c r="G789" s="161">
        <v>0</v>
      </c>
      <c r="H789" s="161">
        <v>0</v>
      </c>
      <c r="I789" s="161">
        <v>0</v>
      </c>
      <c r="J789" s="161">
        <v>60</v>
      </c>
      <c r="K789" s="161">
        <v>188.6</v>
      </c>
      <c r="L789" s="243">
        <v>0</v>
      </c>
      <c r="M789" s="172">
        <f t="shared" si="429"/>
        <v>1947.8</v>
      </c>
      <c r="N789" s="161">
        <v>1699.2</v>
      </c>
      <c r="O789" s="161">
        <v>0</v>
      </c>
      <c r="P789" s="161">
        <v>0</v>
      </c>
      <c r="Q789" s="161">
        <v>0</v>
      </c>
      <c r="R789" s="161">
        <v>0</v>
      </c>
      <c r="S789" s="161">
        <v>60</v>
      </c>
      <c r="T789" s="161">
        <v>188.6</v>
      </c>
      <c r="U789" s="243">
        <v>0</v>
      </c>
      <c r="V789" s="172">
        <f t="shared" si="430"/>
        <v>1947.6834999999999</v>
      </c>
      <c r="W789" s="161">
        <v>1699.0835</v>
      </c>
      <c r="X789" s="161">
        <v>0</v>
      </c>
      <c r="Y789" s="161">
        <v>0</v>
      </c>
      <c r="Z789" s="161">
        <v>0</v>
      </c>
      <c r="AA789" s="161">
        <v>0</v>
      </c>
      <c r="AB789" s="161">
        <v>60</v>
      </c>
      <c r="AC789" s="161">
        <v>188.6</v>
      </c>
      <c r="AD789" s="243">
        <v>0</v>
      </c>
      <c r="AE789" s="156">
        <f t="shared" si="420"/>
        <v>-0.11650000000008731</v>
      </c>
      <c r="AF789" s="161">
        <f t="shared" si="420"/>
        <v>-0.11650000000008731</v>
      </c>
      <c r="AG789" s="161">
        <f t="shared" si="420"/>
        <v>0</v>
      </c>
      <c r="AH789" s="161">
        <f t="shared" si="420"/>
        <v>0</v>
      </c>
      <c r="AI789" s="161">
        <f t="shared" si="420"/>
        <v>0</v>
      </c>
      <c r="AJ789" s="161">
        <f t="shared" si="420"/>
        <v>0</v>
      </c>
      <c r="AK789" s="161">
        <f t="shared" si="420"/>
        <v>0</v>
      </c>
      <c r="AL789" s="161">
        <f t="shared" si="420"/>
        <v>0</v>
      </c>
      <c r="AM789" s="162">
        <f t="shared" si="420"/>
        <v>0</v>
      </c>
      <c r="AN789" s="156">
        <f t="shared" si="421"/>
        <v>99.994018893110166</v>
      </c>
      <c r="AO789" s="161">
        <f t="shared" si="421"/>
        <v>99.993143832391709</v>
      </c>
      <c r="AP789" s="161">
        <f t="shared" si="421"/>
        <v>0</v>
      </c>
      <c r="AQ789" s="161">
        <f t="shared" si="421"/>
        <v>0</v>
      </c>
      <c r="AR789" s="161">
        <f t="shared" si="421"/>
        <v>0</v>
      </c>
      <c r="AS789" s="161">
        <f t="shared" si="421"/>
        <v>0</v>
      </c>
      <c r="AT789" s="161">
        <f t="shared" si="421"/>
        <v>100</v>
      </c>
      <c r="AU789" s="161">
        <f t="shared" si="421"/>
        <v>100</v>
      </c>
      <c r="AV789" s="162">
        <f t="shared" si="421"/>
        <v>0</v>
      </c>
      <c r="AW789" s="165"/>
      <c r="AX789" s="245"/>
      <c r="AY789" s="246"/>
    </row>
    <row r="790" spans="1:51" ht="12.75" customHeight="1" x14ac:dyDescent="0.25">
      <c r="A790" s="171">
        <v>1706</v>
      </c>
      <c r="B790" s="241">
        <v>782</v>
      </c>
      <c r="C790" s="242" t="s">
        <v>1915</v>
      </c>
      <c r="D790" s="156">
        <f t="shared" si="428"/>
        <v>3680.7</v>
      </c>
      <c r="E790" s="161">
        <v>3077.7</v>
      </c>
      <c r="F790" s="161">
        <v>0</v>
      </c>
      <c r="G790" s="161">
        <v>0</v>
      </c>
      <c r="H790" s="161">
        <v>0</v>
      </c>
      <c r="I790" s="161">
        <v>0</v>
      </c>
      <c r="J790" s="161">
        <v>250</v>
      </c>
      <c r="K790" s="161">
        <v>353</v>
      </c>
      <c r="L790" s="243">
        <v>0</v>
      </c>
      <c r="M790" s="172">
        <f t="shared" si="429"/>
        <v>3680.7</v>
      </c>
      <c r="N790" s="161">
        <v>3077.7</v>
      </c>
      <c r="O790" s="161">
        <v>0</v>
      </c>
      <c r="P790" s="161">
        <v>0</v>
      </c>
      <c r="Q790" s="161">
        <v>0</v>
      </c>
      <c r="R790" s="161">
        <v>0</v>
      </c>
      <c r="S790" s="161">
        <v>250</v>
      </c>
      <c r="T790" s="161">
        <v>353</v>
      </c>
      <c r="U790" s="243">
        <v>0</v>
      </c>
      <c r="V790" s="172">
        <f t="shared" si="430"/>
        <v>3499.5785000000001</v>
      </c>
      <c r="W790" s="161">
        <v>2901.2530999999999</v>
      </c>
      <c r="X790" s="161">
        <v>0</v>
      </c>
      <c r="Y790" s="161">
        <v>0</v>
      </c>
      <c r="Z790" s="161">
        <v>0</v>
      </c>
      <c r="AA790" s="161">
        <v>0</v>
      </c>
      <c r="AB790" s="161">
        <v>250</v>
      </c>
      <c r="AC790" s="161">
        <v>348.3254</v>
      </c>
      <c r="AD790" s="243">
        <v>0</v>
      </c>
      <c r="AE790" s="156">
        <f t="shared" si="420"/>
        <v>-181.12149999999974</v>
      </c>
      <c r="AF790" s="161">
        <f t="shared" si="420"/>
        <v>-176.44689999999991</v>
      </c>
      <c r="AG790" s="161">
        <f t="shared" si="420"/>
        <v>0</v>
      </c>
      <c r="AH790" s="161">
        <f t="shared" si="420"/>
        <v>0</v>
      </c>
      <c r="AI790" s="161">
        <f t="shared" si="420"/>
        <v>0</v>
      </c>
      <c r="AJ790" s="161">
        <f t="shared" si="420"/>
        <v>0</v>
      </c>
      <c r="AK790" s="161">
        <f t="shared" si="420"/>
        <v>0</v>
      </c>
      <c r="AL790" s="161">
        <f t="shared" si="420"/>
        <v>-4.6745999999999981</v>
      </c>
      <c r="AM790" s="162">
        <f t="shared" si="420"/>
        <v>0</v>
      </c>
      <c r="AN790" s="156">
        <f t="shared" si="421"/>
        <v>95.079156138777961</v>
      </c>
      <c r="AO790" s="161">
        <f t="shared" si="421"/>
        <v>94.266923351853663</v>
      </c>
      <c r="AP790" s="161">
        <f t="shared" si="421"/>
        <v>0</v>
      </c>
      <c r="AQ790" s="161">
        <f t="shared" si="421"/>
        <v>0</v>
      </c>
      <c r="AR790" s="161">
        <f t="shared" si="421"/>
        <v>0</v>
      </c>
      <c r="AS790" s="161">
        <f t="shared" si="421"/>
        <v>0</v>
      </c>
      <c r="AT790" s="161">
        <f t="shared" si="421"/>
        <v>100</v>
      </c>
      <c r="AU790" s="161">
        <f t="shared" si="421"/>
        <v>98.67575070821529</v>
      </c>
      <c r="AV790" s="162">
        <f t="shared" si="421"/>
        <v>0</v>
      </c>
      <c r="AW790" s="165"/>
      <c r="AX790" s="245"/>
      <c r="AY790" s="246"/>
    </row>
    <row r="791" spans="1:51" ht="12.75" customHeight="1" x14ac:dyDescent="0.25">
      <c r="A791" s="171">
        <v>1700</v>
      </c>
      <c r="B791" s="241">
        <v>783</v>
      </c>
      <c r="C791" s="242" t="s">
        <v>1916</v>
      </c>
      <c r="D791" s="156">
        <f t="shared" si="428"/>
        <v>15463</v>
      </c>
      <c r="E791" s="161">
        <v>14058.7</v>
      </c>
      <c r="F791" s="161">
        <v>0</v>
      </c>
      <c r="G791" s="161">
        <v>0</v>
      </c>
      <c r="H791" s="161">
        <v>58.4</v>
      </c>
      <c r="I791" s="161">
        <v>0</v>
      </c>
      <c r="J791" s="161">
        <v>0</v>
      </c>
      <c r="K791" s="161">
        <v>1345.9</v>
      </c>
      <c r="L791" s="243">
        <v>0</v>
      </c>
      <c r="M791" s="172">
        <f t="shared" si="429"/>
        <v>15463</v>
      </c>
      <c r="N791" s="161">
        <v>14058.7</v>
      </c>
      <c r="O791" s="161">
        <v>0</v>
      </c>
      <c r="P791" s="161">
        <v>0</v>
      </c>
      <c r="Q791" s="161">
        <v>58.4</v>
      </c>
      <c r="R791" s="161">
        <v>0</v>
      </c>
      <c r="S791" s="161">
        <v>0</v>
      </c>
      <c r="T791" s="161">
        <v>1345.9</v>
      </c>
      <c r="U791" s="243">
        <v>0</v>
      </c>
      <c r="V791" s="172">
        <f t="shared" si="430"/>
        <v>15449.2073</v>
      </c>
      <c r="W791" s="161">
        <v>14058.7</v>
      </c>
      <c r="X791" s="161">
        <v>0</v>
      </c>
      <c r="Y791" s="161">
        <v>0</v>
      </c>
      <c r="Z791" s="161">
        <v>44.607300000000002</v>
      </c>
      <c r="AA791" s="161">
        <v>0</v>
      </c>
      <c r="AB791" s="161">
        <v>0</v>
      </c>
      <c r="AC791" s="161">
        <v>1345.9</v>
      </c>
      <c r="AD791" s="243">
        <v>0</v>
      </c>
      <c r="AE791" s="156">
        <f t="shared" si="420"/>
        <v>-13.792699999999968</v>
      </c>
      <c r="AF791" s="161">
        <f t="shared" si="420"/>
        <v>0</v>
      </c>
      <c r="AG791" s="161">
        <f t="shared" si="420"/>
        <v>0</v>
      </c>
      <c r="AH791" s="161">
        <f t="shared" si="420"/>
        <v>0</v>
      </c>
      <c r="AI791" s="161">
        <f t="shared" si="420"/>
        <v>-13.792699999999996</v>
      </c>
      <c r="AJ791" s="161">
        <f t="shared" si="420"/>
        <v>0</v>
      </c>
      <c r="AK791" s="161">
        <f t="shared" si="420"/>
        <v>0</v>
      </c>
      <c r="AL791" s="161">
        <f t="shared" si="420"/>
        <v>0</v>
      </c>
      <c r="AM791" s="162">
        <f t="shared" si="420"/>
        <v>0</v>
      </c>
      <c r="AN791" s="156">
        <f t="shared" si="421"/>
        <v>99.910801914246917</v>
      </c>
      <c r="AO791" s="161">
        <f t="shared" si="421"/>
        <v>100</v>
      </c>
      <c r="AP791" s="161">
        <f t="shared" si="421"/>
        <v>0</v>
      </c>
      <c r="AQ791" s="161">
        <f t="shared" si="421"/>
        <v>0</v>
      </c>
      <c r="AR791" s="161">
        <f t="shared" si="421"/>
        <v>76.382363013698637</v>
      </c>
      <c r="AS791" s="161">
        <f t="shared" si="421"/>
        <v>0</v>
      </c>
      <c r="AT791" s="161">
        <f t="shared" si="421"/>
        <v>0</v>
      </c>
      <c r="AU791" s="161">
        <f t="shared" si="421"/>
        <v>100</v>
      </c>
      <c r="AV791" s="162">
        <f t="shared" si="421"/>
        <v>0</v>
      </c>
      <c r="AW791" s="165"/>
      <c r="AX791" s="245"/>
      <c r="AY791" s="246"/>
    </row>
    <row r="792" spans="1:51" ht="12.75" customHeight="1" x14ac:dyDescent="0.25">
      <c r="A792" s="171">
        <v>1708</v>
      </c>
      <c r="B792" s="241">
        <v>784</v>
      </c>
      <c r="C792" s="242" t="s">
        <v>1917</v>
      </c>
      <c r="D792" s="156">
        <f t="shared" si="428"/>
        <v>1765.2</v>
      </c>
      <c r="E792" s="161">
        <v>1490</v>
      </c>
      <c r="F792" s="161">
        <v>0</v>
      </c>
      <c r="G792" s="161">
        <v>0</v>
      </c>
      <c r="H792" s="161">
        <v>0</v>
      </c>
      <c r="I792" s="161">
        <v>0</v>
      </c>
      <c r="J792" s="161">
        <v>60</v>
      </c>
      <c r="K792" s="161">
        <v>215.2</v>
      </c>
      <c r="L792" s="243">
        <v>0</v>
      </c>
      <c r="M792" s="172">
        <f t="shared" si="429"/>
        <v>1765.2</v>
      </c>
      <c r="N792" s="161">
        <v>1490</v>
      </c>
      <c r="O792" s="161">
        <v>0</v>
      </c>
      <c r="P792" s="161">
        <v>0</v>
      </c>
      <c r="Q792" s="161">
        <v>0</v>
      </c>
      <c r="R792" s="161">
        <v>0</v>
      </c>
      <c r="S792" s="161">
        <v>60</v>
      </c>
      <c r="T792" s="161">
        <v>215.2</v>
      </c>
      <c r="U792" s="243">
        <v>0</v>
      </c>
      <c r="V792" s="172">
        <f t="shared" si="430"/>
        <v>1752.991</v>
      </c>
      <c r="W792" s="161">
        <v>1477.7909999999999</v>
      </c>
      <c r="X792" s="161">
        <v>0</v>
      </c>
      <c r="Y792" s="161">
        <v>0</v>
      </c>
      <c r="Z792" s="161">
        <v>0</v>
      </c>
      <c r="AA792" s="161">
        <v>0</v>
      </c>
      <c r="AB792" s="161">
        <v>60</v>
      </c>
      <c r="AC792" s="161">
        <v>215.2</v>
      </c>
      <c r="AD792" s="243">
        <v>0</v>
      </c>
      <c r="AE792" s="156">
        <f t="shared" si="420"/>
        <v>-12.20900000000006</v>
      </c>
      <c r="AF792" s="161">
        <f t="shared" si="420"/>
        <v>-12.20900000000006</v>
      </c>
      <c r="AG792" s="161">
        <f t="shared" si="420"/>
        <v>0</v>
      </c>
      <c r="AH792" s="161">
        <f t="shared" si="420"/>
        <v>0</v>
      </c>
      <c r="AI792" s="161">
        <f t="shared" si="420"/>
        <v>0</v>
      </c>
      <c r="AJ792" s="161">
        <f t="shared" si="420"/>
        <v>0</v>
      </c>
      <c r="AK792" s="161">
        <f t="shared" si="420"/>
        <v>0</v>
      </c>
      <c r="AL792" s="161">
        <f t="shared" si="420"/>
        <v>0</v>
      </c>
      <c r="AM792" s="162">
        <f t="shared" si="420"/>
        <v>0</v>
      </c>
      <c r="AN792" s="156">
        <f t="shared" si="421"/>
        <v>99.308350328574662</v>
      </c>
      <c r="AO792" s="161">
        <f t="shared" si="421"/>
        <v>99.180604026845629</v>
      </c>
      <c r="AP792" s="161">
        <f t="shared" si="421"/>
        <v>0</v>
      </c>
      <c r="AQ792" s="161">
        <f t="shared" si="421"/>
        <v>0</v>
      </c>
      <c r="AR792" s="161">
        <f t="shared" si="421"/>
        <v>0</v>
      </c>
      <c r="AS792" s="161">
        <f t="shared" si="421"/>
        <v>0</v>
      </c>
      <c r="AT792" s="161">
        <f t="shared" si="421"/>
        <v>100</v>
      </c>
      <c r="AU792" s="161">
        <f t="shared" si="421"/>
        <v>100</v>
      </c>
      <c r="AV792" s="162">
        <f t="shared" si="421"/>
        <v>0</v>
      </c>
      <c r="AW792" s="165"/>
      <c r="AX792" s="245"/>
      <c r="AY792" s="246"/>
    </row>
    <row r="793" spans="1:51" ht="12.75" customHeight="1" x14ac:dyDescent="0.25">
      <c r="A793" s="171">
        <v>1709</v>
      </c>
      <c r="B793" s="241">
        <v>785</v>
      </c>
      <c r="C793" s="242" t="s">
        <v>1918</v>
      </c>
      <c r="D793" s="156">
        <f t="shared" si="428"/>
        <v>871.1</v>
      </c>
      <c r="E793" s="161">
        <v>623.9</v>
      </c>
      <c r="F793" s="161">
        <v>0</v>
      </c>
      <c r="G793" s="161">
        <v>0</v>
      </c>
      <c r="H793" s="161">
        <v>0</v>
      </c>
      <c r="I793" s="161">
        <v>0</v>
      </c>
      <c r="J793" s="161">
        <v>120</v>
      </c>
      <c r="K793" s="161">
        <v>127.2</v>
      </c>
      <c r="L793" s="243">
        <v>0</v>
      </c>
      <c r="M793" s="172">
        <f t="shared" si="429"/>
        <v>871.1</v>
      </c>
      <c r="N793" s="161">
        <v>623.9</v>
      </c>
      <c r="O793" s="161">
        <v>0</v>
      </c>
      <c r="P793" s="161">
        <v>0</v>
      </c>
      <c r="Q793" s="161">
        <v>0</v>
      </c>
      <c r="R793" s="161">
        <v>0</v>
      </c>
      <c r="S793" s="161">
        <v>120</v>
      </c>
      <c r="T793" s="161">
        <v>127.2</v>
      </c>
      <c r="U793" s="243">
        <v>0</v>
      </c>
      <c r="V793" s="172">
        <f t="shared" si="430"/>
        <v>871.01749999999993</v>
      </c>
      <c r="W793" s="161">
        <v>623.9</v>
      </c>
      <c r="X793" s="161">
        <v>0</v>
      </c>
      <c r="Y793" s="161">
        <v>0</v>
      </c>
      <c r="Z793" s="161">
        <v>0</v>
      </c>
      <c r="AA793" s="161">
        <v>0</v>
      </c>
      <c r="AB793" s="161">
        <v>120</v>
      </c>
      <c r="AC793" s="161">
        <v>127.11750000000001</v>
      </c>
      <c r="AD793" s="243">
        <v>0</v>
      </c>
      <c r="AE793" s="156">
        <f t="shared" si="420"/>
        <v>-8.2500000000095497E-2</v>
      </c>
      <c r="AF793" s="161">
        <f t="shared" si="420"/>
        <v>0</v>
      </c>
      <c r="AG793" s="161">
        <f t="shared" si="420"/>
        <v>0</v>
      </c>
      <c r="AH793" s="161">
        <f t="shared" si="420"/>
        <v>0</v>
      </c>
      <c r="AI793" s="161">
        <f t="shared" si="420"/>
        <v>0</v>
      </c>
      <c r="AJ793" s="161">
        <f t="shared" si="420"/>
        <v>0</v>
      </c>
      <c r="AK793" s="161">
        <f t="shared" si="420"/>
        <v>0</v>
      </c>
      <c r="AL793" s="161">
        <f t="shared" si="420"/>
        <v>-8.2499999999996021E-2</v>
      </c>
      <c r="AM793" s="162">
        <f t="shared" si="420"/>
        <v>0</v>
      </c>
      <c r="AN793" s="156">
        <f t="shared" si="421"/>
        <v>99.990529215933861</v>
      </c>
      <c r="AO793" s="161">
        <f t="shared" si="421"/>
        <v>100</v>
      </c>
      <c r="AP793" s="161">
        <f t="shared" si="421"/>
        <v>0</v>
      </c>
      <c r="AQ793" s="161">
        <f t="shared" si="421"/>
        <v>0</v>
      </c>
      <c r="AR793" s="161">
        <f t="shared" si="421"/>
        <v>0</v>
      </c>
      <c r="AS793" s="161">
        <f t="shared" si="421"/>
        <v>0</v>
      </c>
      <c r="AT793" s="161">
        <f t="shared" si="421"/>
        <v>100</v>
      </c>
      <c r="AU793" s="161">
        <f t="shared" si="421"/>
        <v>99.935141509433961</v>
      </c>
      <c r="AV793" s="162">
        <f t="shared" si="421"/>
        <v>0</v>
      </c>
      <c r="AW793" s="165"/>
      <c r="AX793" s="245"/>
      <c r="AY793" s="246"/>
    </row>
    <row r="794" spans="1:51" ht="12.75" customHeight="1" x14ac:dyDescent="0.25">
      <c r="A794" s="171">
        <v>1707</v>
      </c>
      <c r="B794" s="241">
        <v>787</v>
      </c>
      <c r="C794" s="242" t="s">
        <v>1919</v>
      </c>
      <c r="D794" s="156">
        <f>SUM(E794:L794)</f>
        <v>1187.3999999999999</v>
      </c>
      <c r="E794" s="161">
        <v>826.3</v>
      </c>
      <c r="F794" s="161">
        <v>0</v>
      </c>
      <c r="G794" s="161">
        <v>0</v>
      </c>
      <c r="H794" s="161">
        <v>0</v>
      </c>
      <c r="I794" s="161">
        <v>0</v>
      </c>
      <c r="J794" s="161">
        <v>184.5</v>
      </c>
      <c r="K794" s="161">
        <v>176.6</v>
      </c>
      <c r="L794" s="243">
        <v>0</v>
      </c>
      <c r="M794" s="172">
        <f>SUM(N794:U794)</f>
        <v>1187.3999999999999</v>
      </c>
      <c r="N794" s="161">
        <v>826.3</v>
      </c>
      <c r="O794" s="161">
        <v>0</v>
      </c>
      <c r="P794" s="161">
        <v>0</v>
      </c>
      <c r="Q794" s="161">
        <v>0</v>
      </c>
      <c r="R794" s="161">
        <v>0</v>
      </c>
      <c r="S794" s="161">
        <v>184.5</v>
      </c>
      <c r="T794" s="161">
        <v>176.6</v>
      </c>
      <c r="U794" s="243">
        <v>0</v>
      </c>
      <c r="V794" s="172">
        <f>SUM(W794:AD794)</f>
        <v>1140.3802999999998</v>
      </c>
      <c r="W794" s="161">
        <v>779.36749999999995</v>
      </c>
      <c r="X794" s="161">
        <v>0</v>
      </c>
      <c r="Y794" s="161">
        <v>0</v>
      </c>
      <c r="Z794" s="161">
        <v>0</v>
      </c>
      <c r="AA794" s="161">
        <v>0</v>
      </c>
      <c r="AB794" s="161">
        <v>184.4128</v>
      </c>
      <c r="AC794" s="161">
        <v>176.6</v>
      </c>
      <c r="AD794" s="243">
        <v>0</v>
      </c>
      <c r="AE794" s="156">
        <f t="shared" si="420"/>
        <v>-47.019700000000057</v>
      </c>
      <c r="AF794" s="161">
        <f t="shared" si="420"/>
        <v>-46.932500000000005</v>
      </c>
      <c r="AG794" s="161">
        <f t="shared" si="420"/>
        <v>0</v>
      </c>
      <c r="AH794" s="161">
        <f t="shared" si="420"/>
        <v>0</v>
      </c>
      <c r="AI794" s="161">
        <f t="shared" si="420"/>
        <v>0</v>
      </c>
      <c r="AJ794" s="161">
        <f t="shared" si="420"/>
        <v>0</v>
      </c>
      <c r="AK794" s="161">
        <f t="shared" si="420"/>
        <v>-8.7199999999995725E-2</v>
      </c>
      <c r="AL794" s="161">
        <f t="shared" si="420"/>
        <v>0</v>
      </c>
      <c r="AM794" s="162">
        <f t="shared" si="420"/>
        <v>0</v>
      </c>
      <c r="AN794" s="156">
        <f t="shared" si="421"/>
        <v>96.040112851608555</v>
      </c>
      <c r="AO794" s="161">
        <f t="shared" si="421"/>
        <v>94.32016216870386</v>
      </c>
      <c r="AP794" s="161">
        <f t="shared" si="421"/>
        <v>0</v>
      </c>
      <c r="AQ794" s="161">
        <f t="shared" si="421"/>
        <v>0</v>
      </c>
      <c r="AR794" s="161">
        <f t="shared" si="421"/>
        <v>0</v>
      </c>
      <c r="AS794" s="161">
        <f t="shared" si="421"/>
        <v>0</v>
      </c>
      <c r="AT794" s="161">
        <f t="shared" si="421"/>
        <v>99.952737127371279</v>
      </c>
      <c r="AU794" s="161">
        <f t="shared" si="421"/>
        <v>100</v>
      </c>
      <c r="AV794" s="162">
        <f t="shared" si="421"/>
        <v>0</v>
      </c>
      <c r="AW794" s="165"/>
      <c r="AX794" s="245"/>
      <c r="AY794" s="246"/>
    </row>
    <row r="795" spans="1:51" ht="12.75" customHeight="1" x14ac:dyDescent="0.25">
      <c r="A795" s="171">
        <v>1710</v>
      </c>
      <c r="B795" s="241">
        <v>786</v>
      </c>
      <c r="C795" s="242" t="s">
        <v>1920</v>
      </c>
      <c r="D795" s="156">
        <f t="shared" si="428"/>
        <v>474.2</v>
      </c>
      <c r="E795" s="161">
        <v>368.4</v>
      </c>
      <c r="F795" s="161">
        <v>0</v>
      </c>
      <c r="G795" s="161">
        <v>0</v>
      </c>
      <c r="H795" s="161">
        <v>0</v>
      </c>
      <c r="I795" s="161">
        <v>0</v>
      </c>
      <c r="J795" s="161">
        <v>50</v>
      </c>
      <c r="K795" s="161">
        <v>55.8</v>
      </c>
      <c r="L795" s="243">
        <v>0</v>
      </c>
      <c r="M795" s="172">
        <f t="shared" si="429"/>
        <v>474.2</v>
      </c>
      <c r="N795" s="161">
        <v>368.4</v>
      </c>
      <c r="O795" s="161">
        <v>0</v>
      </c>
      <c r="P795" s="161">
        <v>0</v>
      </c>
      <c r="Q795" s="161">
        <v>0</v>
      </c>
      <c r="R795" s="161">
        <v>0</v>
      </c>
      <c r="S795" s="161">
        <v>50</v>
      </c>
      <c r="T795" s="161">
        <v>55.8</v>
      </c>
      <c r="U795" s="243">
        <v>0</v>
      </c>
      <c r="V795" s="172">
        <f t="shared" si="430"/>
        <v>395.42649999999998</v>
      </c>
      <c r="W795" s="161">
        <v>340.45069999999998</v>
      </c>
      <c r="X795" s="161">
        <v>0</v>
      </c>
      <c r="Y795" s="161">
        <v>0</v>
      </c>
      <c r="Z795" s="161">
        <v>0</v>
      </c>
      <c r="AA795" s="161">
        <v>0</v>
      </c>
      <c r="AB795" s="161">
        <v>0</v>
      </c>
      <c r="AC795" s="161">
        <v>54.9758</v>
      </c>
      <c r="AD795" s="243">
        <v>0</v>
      </c>
      <c r="AE795" s="156">
        <f t="shared" si="420"/>
        <v>-78.773500000000013</v>
      </c>
      <c r="AF795" s="161">
        <f t="shared" si="420"/>
        <v>-27.949299999999994</v>
      </c>
      <c r="AG795" s="161">
        <f t="shared" si="420"/>
        <v>0</v>
      </c>
      <c r="AH795" s="161">
        <f t="shared" ref="AH795:AM826" si="431">Y795-P795</f>
        <v>0</v>
      </c>
      <c r="AI795" s="161">
        <f t="shared" si="431"/>
        <v>0</v>
      </c>
      <c r="AJ795" s="161">
        <f t="shared" si="431"/>
        <v>0</v>
      </c>
      <c r="AK795" s="161">
        <f t="shared" si="431"/>
        <v>-50</v>
      </c>
      <c r="AL795" s="161">
        <f t="shared" si="431"/>
        <v>-0.8241999999999976</v>
      </c>
      <c r="AM795" s="162">
        <f t="shared" si="431"/>
        <v>0</v>
      </c>
      <c r="AN795" s="156">
        <f t="shared" si="421"/>
        <v>83.388127372416704</v>
      </c>
      <c r="AO795" s="161">
        <f t="shared" si="421"/>
        <v>92.413327904451677</v>
      </c>
      <c r="AP795" s="161">
        <f t="shared" si="421"/>
        <v>0</v>
      </c>
      <c r="AQ795" s="161">
        <f t="shared" ref="AQ795:AV826" si="432">IF(P795=0,0,Y795/P795*100)</f>
        <v>0</v>
      </c>
      <c r="AR795" s="161">
        <f t="shared" si="432"/>
        <v>0</v>
      </c>
      <c r="AS795" s="161">
        <f t="shared" si="432"/>
        <v>0</v>
      </c>
      <c r="AT795" s="161">
        <f t="shared" si="432"/>
        <v>0</v>
      </c>
      <c r="AU795" s="161">
        <f t="shared" si="432"/>
        <v>98.522939068100371</v>
      </c>
      <c r="AV795" s="162">
        <f t="shared" si="432"/>
        <v>0</v>
      </c>
      <c r="AW795" s="165"/>
      <c r="AX795" s="245"/>
      <c r="AY795" s="246"/>
    </row>
    <row r="796" spans="1:51" ht="12.75" customHeight="1" x14ac:dyDescent="0.25">
      <c r="A796" s="171">
        <v>1712</v>
      </c>
      <c r="B796" s="241">
        <v>788</v>
      </c>
      <c r="C796" s="242" t="s">
        <v>1921</v>
      </c>
      <c r="D796" s="156">
        <f t="shared" si="428"/>
        <v>2447.9</v>
      </c>
      <c r="E796" s="161">
        <v>1982.8</v>
      </c>
      <c r="F796" s="161">
        <v>0</v>
      </c>
      <c r="G796" s="161">
        <v>0</v>
      </c>
      <c r="H796" s="161">
        <v>0</v>
      </c>
      <c r="I796" s="161">
        <v>0</v>
      </c>
      <c r="J796" s="161">
        <v>130</v>
      </c>
      <c r="K796" s="161">
        <v>335.1</v>
      </c>
      <c r="L796" s="243">
        <v>0</v>
      </c>
      <c r="M796" s="172">
        <f t="shared" si="429"/>
        <v>2447.9</v>
      </c>
      <c r="N796" s="161">
        <v>1982.8</v>
      </c>
      <c r="O796" s="161">
        <v>0</v>
      </c>
      <c r="P796" s="161">
        <v>0</v>
      </c>
      <c r="Q796" s="161">
        <v>0</v>
      </c>
      <c r="R796" s="161">
        <v>0</v>
      </c>
      <c r="S796" s="161">
        <v>130</v>
      </c>
      <c r="T796" s="161">
        <v>335.1</v>
      </c>
      <c r="U796" s="243">
        <v>0</v>
      </c>
      <c r="V796" s="172">
        <f t="shared" si="430"/>
        <v>2436.1374000000001</v>
      </c>
      <c r="W796" s="161">
        <v>1971.0373999999999</v>
      </c>
      <c r="X796" s="161">
        <v>0</v>
      </c>
      <c r="Y796" s="161">
        <v>0</v>
      </c>
      <c r="Z796" s="161">
        <v>0</v>
      </c>
      <c r="AA796" s="161">
        <v>0</v>
      </c>
      <c r="AB796" s="161">
        <v>130</v>
      </c>
      <c r="AC796" s="161">
        <v>335.1</v>
      </c>
      <c r="AD796" s="243">
        <v>0</v>
      </c>
      <c r="AE796" s="156">
        <f t="shared" ref="AE796:AG827" si="433">V796-M796</f>
        <v>-11.76260000000002</v>
      </c>
      <c r="AF796" s="161">
        <f t="shared" si="433"/>
        <v>-11.76260000000002</v>
      </c>
      <c r="AG796" s="161">
        <f t="shared" si="433"/>
        <v>0</v>
      </c>
      <c r="AH796" s="161">
        <f t="shared" si="431"/>
        <v>0</v>
      </c>
      <c r="AI796" s="161">
        <f t="shared" si="431"/>
        <v>0</v>
      </c>
      <c r="AJ796" s="161">
        <f t="shared" si="431"/>
        <v>0</v>
      </c>
      <c r="AK796" s="161">
        <f t="shared" si="431"/>
        <v>0</v>
      </c>
      <c r="AL796" s="161">
        <f t="shared" si="431"/>
        <v>0</v>
      </c>
      <c r="AM796" s="162">
        <f t="shared" si="431"/>
        <v>0</v>
      </c>
      <c r="AN796" s="156">
        <f t="shared" ref="AN796:AP827" si="434">IF(M796=0,0,V796/M796*100)</f>
        <v>99.519482004983857</v>
      </c>
      <c r="AO796" s="161">
        <f t="shared" si="434"/>
        <v>99.406768206576558</v>
      </c>
      <c r="AP796" s="161">
        <f t="shared" si="434"/>
        <v>0</v>
      </c>
      <c r="AQ796" s="161">
        <f t="shared" si="432"/>
        <v>0</v>
      </c>
      <c r="AR796" s="161">
        <f t="shared" si="432"/>
        <v>0</v>
      </c>
      <c r="AS796" s="161">
        <f t="shared" si="432"/>
        <v>0</v>
      </c>
      <c r="AT796" s="161">
        <f t="shared" si="432"/>
        <v>100</v>
      </c>
      <c r="AU796" s="161">
        <f t="shared" si="432"/>
        <v>100</v>
      </c>
      <c r="AV796" s="162">
        <f t="shared" si="432"/>
        <v>0</v>
      </c>
      <c r="AW796" s="165"/>
      <c r="AX796" s="245"/>
      <c r="AY796" s="246"/>
    </row>
    <row r="797" spans="1:51" ht="12.75" customHeight="1" x14ac:dyDescent="0.25">
      <c r="A797" s="171">
        <v>1711</v>
      </c>
      <c r="B797" s="241">
        <v>789</v>
      </c>
      <c r="C797" s="242" t="s">
        <v>1768</v>
      </c>
      <c r="D797" s="156">
        <f t="shared" si="428"/>
        <v>2388.8000000000002</v>
      </c>
      <c r="E797" s="161">
        <v>2043.8</v>
      </c>
      <c r="F797" s="161">
        <v>0</v>
      </c>
      <c r="G797" s="161">
        <v>0</v>
      </c>
      <c r="H797" s="161">
        <v>0</v>
      </c>
      <c r="I797" s="161">
        <v>0</v>
      </c>
      <c r="J797" s="161">
        <v>100</v>
      </c>
      <c r="K797" s="161">
        <v>245</v>
      </c>
      <c r="L797" s="243">
        <v>0</v>
      </c>
      <c r="M797" s="172">
        <f t="shared" si="429"/>
        <v>2388.8000000000002</v>
      </c>
      <c r="N797" s="161">
        <v>2043.8</v>
      </c>
      <c r="O797" s="161">
        <v>0</v>
      </c>
      <c r="P797" s="161">
        <v>0</v>
      </c>
      <c r="Q797" s="161">
        <v>0</v>
      </c>
      <c r="R797" s="161">
        <v>0</v>
      </c>
      <c r="S797" s="161">
        <v>100</v>
      </c>
      <c r="T797" s="161">
        <v>245</v>
      </c>
      <c r="U797" s="243">
        <v>0</v>
      </c>
      <c r="V797" s="172">
        <f t="shared" si="430"/>
        <v>2388.6466</v>
      </c>
      <c r="W797" s="161">
        <v>2043.7546</v>
      </c>
      <c r="X797" s="161">
        <v>0</v>
      </c>
      <c r="Y797" s="161">
        <v>0</v>
      </c>
      <c r="Z797" s="161">
        <v>0</v>
      </c>
      <c r="AA797" s="161">
        <v>0</v>
      </c>
      <c r="AB797" s="161">
        <v>99.891999999999996</v>
      </c>
      <c r="AC797" s="161">
        <v>245</v>
      </c>
      <c r="AD797" s="243">
        <v>0</v>
      </c>
      <c r="AE797" s="156">
        <f t="shared" si="433"/>
        <v>-0.15340000000014697</v>
      </c>
      <c r="AF797" s="161">
        <f t="shared" si="433"/>
        <v>-4.5399999999972351E-2</v>
      </c>
      <c r="AG797" s="161">
        <f t="shared" si="433"/>
        <v>0</v>
      </c>
      <c r="AH797" s="161">
        <f t="shared" si="431"/>
        <v>0</v>
      </c>
      <c r="AI797" s="161">
        <f t="shared" si="431"/>
        <v>0</v>
      </c>
      <c r="AJ797" s="161">
        <f t="shared" si="431"/>
        <v>0</v>
      </c>
      <c r="AK797" s="161">
        <f t="shared" si="431"/>
        <v>-0.10800000000000409</v>
      </c>
      <c r="AL797" s="161">
        <f t="shared" si="431"/>
        <v>0</v>
      </c>
      <c r="AM797" s="162">
        <f t="shared" si="431"/>
        <v>0</v>
      </c>
      <c r="AN797" s="156">
        <f t="shared" si="434"/>
        <v>99.993578365706625</v>
      </c>
      <c r="AO797" s="161">
        <f t="shared" si="434"/>
        <v>99.997778647617181</v>
      </c>
      <c r="AP797" s="161">
        <f t="shared" si="434"/>
        <v>0</v>
      </c>
      <c r="AQ797" s="161">
        <f t="shared" si="432"/>
        <v>0</v>
      </c>
      <c r="AR797" s="161">
        <f t="shared" si="432"/>
        <v>0</v>
      </c>
      <c r="AS797" s="161">
        <f t="shared" si="432"/>
        <v>0</v>
      </c>
      <c r="AT797" s="161">
        <f t="shared" si="432"/>
        <v>99.891999999999996</v>
      </c>
      <c r="AU797" s="161">
        <f t="shared" si="432"/>
        <v>100</v>
      </c>
      <c r="AV797" s="162">
        <f t="shared" si="432"/>
        <v>0</v>
      </c>
      <c r="AW797" s="165"/>
      <c r="AX797" s="245"/>
      <c r="AY797" s="246"/>
    </row>
    <row r="798" spans="1:51" ht="12.75" customHeight="1" x14ac:dyDescent="0.25">
      <c r="A798" s="171">
        <v>1713</v>
      </c>
      <c r="B798" s="241">
        <v>790</v>
      </c>
      <c r="C798" s="242" t="s">
        <v>1922</v>
      </c>
      <c r="D798" s="156">
        <f t="shared" si="428"/>
        <v>2210.6</v>
      </c>
      <c r="E798" s="161">
        <v>1693.3</v>
      </c>
      <c r="F798" s="161">
        <v>0</v>
      </c>
      <c r="G798" s="161">
        <v>0</v>
      </c>
      <c r="H798" s="161">
        <v>0</v>
      </c>
      <c r="I798" s="161">
        <v>0</v>
      </c>
      <c r="J798" s="161">
        <v>190</v>
      </c>
      <c r="K798" s="161">
        <v>327.3</v>
      </c>
      <c r="L798" s="243">
        <v>0</v>
      </c>
      <c r="M798" s="172">
        <f t="shared" si="429"/>
        <v>2210.6</v>
      </c>
      <c r="N798" s="161">
        <v>1693.3</v>
      </c>
      <c r="O798" s="161">
        <v>0</v>
      </c>
      <c r="P798" s="161">
        <v>0</v>
      </c>
      <c r="Q798" s="161">
        <v>0</v>
      </c>
      <c r="R798" s="161">
        <v>0</v>
      </c>
      <c r="S798" s="161">
        <v>190</v>
      </c>
      <c r="T798" s="161">
        <v>327.3</v>
      </c>
      <c r="U798" s="243">
        <v>0</v>
      </c>
      <c r="V798" s="172">
        <f t="shared" si="430"/>
        <v>2049.9476</v>
      </c>
      <c r="W798" s="161">
        <v>1532.7411</v>
      </c>
      <c r="X798" s="161">
        <v>0</v>
      </c>
      <c r="Y798" s="161">
        <v>0</v>
      </c>
      <c r="Z798" s="161">
        <v>0</v>
      </c>
      <c r="AA798" s="161">
        <v>0</v>
      </c>
      <c r="AB798" s="161">
        <v>189.9271</v>
      </c>
      <c r="AC798" s="161">
        <v>327.27940000000001</v>
      </c>
      <c r="AD798" s="243">
        <v>0</v>
      </c>
      <c r="AE798" s="156">
        <f t="shared" si="433"/>
        <v>-160.65239999999994</v>
      </c>
      <c r="AF798" s="161">
        <f t="shared" si="433"/>
        <v>-160.55889999999999</v>
      </c>
      <c r="AG798" s="161">
        <f t="shared" si="433"/>
        <v>0</v>
      </c>
      <c r="AH798" s="161">
        <f t="shared" si="431"/>
        <v>0</v>
      </c>
      <c r="AI798" s="161">
        <f t="shared" si="431"/>
        <v>0</v>
      </c>
      <c r="AJ798" s="161">
        <f t="shared" si="431"/>
        <v>0</v>
      </c>
      <c r="AK798" s="161">
        <f t="shared" si="431"/>
        <v>-7.2900000000004184E-2</v>
      </c>
      <c r="AL798" s="161">
        <f t="shared" si="431"/>
        <v>-2.0600000000001728E-2</v>
      </c>
      <c r="AM798" s="162">
        <f t="shared" si="431"/>
        <v>0</v>
      </c>
      <c r="AN798" s="156">
        <f t="shared" si="434"/>
        <v>92.732633674115633</v>
      </c>
      <c r="AO798" s="161">
        <f t="shared" si="434"/>
        <v>90.517988543081557</v>
      </c>
      <c r="AP798" s="161">
        <f t="shared" si="434"/>
        <v>0</v>
      </c>
      <c r="AQ798" s="161">
        <f t="shared" si="432"/>
        <v>0</v>
      </c>
      <c r="AR798" s="161">
        <f t="shared" si="432"/>
        <v>0</v>
      </c>
      <c r="AS798" s="161">
        <f t="shared" si="432"/>
        <v>0</v>
      </c>
      <c r="AT798" s="161">
        <f t="shared" si="432"/>
        <v>99.961631578947362</v>
      </c>
      <c r="AU798" s="161">
        <f t="shared" si="432"/>
        <v>99.993706080048881</v>
      </c>
      <c r="AV798" s="162">
        <f t="shared" si="432"/>
        <v>0</v>
      </c>
      <c r="AW798" s="165"/>
      <c r="AX798" s="245"/>
      <c r="AY798" s="246"/>
    </row>
    <row r="799" spans="1:51" ht="12.75" customHeight="1" x14ac:dyDescent="0.25">
      <c r="A799" s="158"/>
      <c r="B799" s="241">
        <v>791</v>
      </c>
      <c r="C799" s="242"/>
      <c r="D799" s="160"/>
      <c r="E799" s="161"/>
      <c r="F799" s="161"/>
      <c r="G799" s="161"/>
      <c r="H799" s="161"/>
      <c r="I799" s="161"/>
      <c r="J799" s="161"/>
      <c r="K799" s="161"/>
      <c r="L799" s="243">
        <v>0</v>
      </c>
      <c r="M799" s="244"/>
      <c r="N799" s="161">
        <v>0</v>
      </c>
      <c r="O799" s="161"/>
      <c r="P799" s="161">
        <v>0</v>
      </c>
      <c r="Q799" s="161"/>
      <c r="R799" s="161"/>
      <c r="S799" s="161"/>
      <c r="T799" s="161"/>
      <c r="U799" s="243">
        <v>0</v>
      </c>
      <c r="V799" s="244"/>
      <c r="W799" s="161">
        <v>0</v>
      </c>
      <c r="X799" s="161"/>
      <c r="Y799" s="161">
        <v>0</v>
      </c>
      <c r="Z799" s="161"/>
      <c r="AA799" s="161"/>
      <c r="AB799" s="161"/>
      <c r="AC799" s="161"/>
      <c r="AD799" s="243"/>
      <c r="AE799" s="160"/>
      <c r="AF799" s="161"/>
      <c r="AG799" s="161"/>
      <c r="AH799" s="161"/>
      <c r="AI799" s="161"/>
      <c r="AJ799" s="161"/>
      <c r="AK799" s="161"/>
      <c r="AL799" s="161"/>
      <c r="AM799" s="162"/>
      <c r="AN799" s="160"/>
      <c r="AO799" s="161"/>
      <c r="AP799" s="161"/>
      <c r="AQ799" s="161"/>
      <c r="AR799" s="161"/>
      <c r="AS799" s="161"/>
      <c r="AT799" s="161"/>
      <c r="AU799" s="161"/>
      <c r="AV799" s="162"/>
      <c r="AW799" s="165"/>
      <c r="AX799" s="245"/>
      <c r="AY799" s="246"/>
    </row>
    <row r="800" spans="1:51" ht="17.25" customHeight="1" x14ac:dyDescent="0.25">
      <c r="A800" s="158"/>
      <c r="B800" s="241">
        <v>792</v>
      </c>
      <c r="C800" s="239" t="s">
        <v>1923</v>
      </c>
      <c r="D800" s="156">
        <f>D801+D802</f>
        <v>287100</v>
      </c>
      <c r="E800" s="153">
        <f t="shared" ref="E800:L800" si="435">E801+E802</f>
        <v>238364.3</v>
      </c>
      <c r="F800" s="153">
        <f t="shared" si="435"/>
        <v>5172</v>
      </c>
      <c r="G800" s="153">
        <f t="shared" si="435"/>
        <v>3037.5</v>
      </c>
      <c r="H800" s="153">
        <f t="shared" si="435"/>
        <v>5683.4</v>
      </c>
      <c r="I800" s="153">
        <f t="shared" si="435"/>
        <v>0</v>
      </c>
      <c r="J800" s="153">
        <f t="shared" si="435"/>
        <v>1878</v>
      </c>
      <c r="K800" s="153">
        <f t="shared" si="435"/>
        <v>31289.1</v>
      </c>
      <c r="L800" s="240">
        <f t="shared" si="435"/>
        <v>1675.7</v>
      </c>
      <c r="M800" s="172">
        <f>M801+M802</f>
        <v>298193.10000000003</v>
      </c>
      <c r="N800" s="153">
        <f t="shared" ref="N800:U800" si="436">N801+N802</f>
        <v>246639.40000000002</v>
      </c>
      <c r="O800" s="153">
        <f t="shared" si="436"/>
        <v>5172</v>
      </c>
      <c r="P800" s="153">
        <f t="shared" si="436"/>
        <v>3037.5</v>
      </c>
      <c r="Q800" s="153">
        <f t="shared" si="436"/>
        <v>5683.4</v>
      </c>
      <c r="R800" s="153">
        <f t="shared" si="436"/>
        <v>0</v>
      </c>
      <c r="S800" s="153">
        <f t="shared" si="436"/>
        <v>1878</v>
      </c>
      <c r="T800" s="153">
        <f t="shared" si="436"/>
        <v>31289.1</v>
      </c>
      <c r="U800" s="240">
        <f t="shared" si="436"/>
        <v>4493.7</v>
      </c>
      <c r="V800" s="172">
        <f>V801+V802</f>
        <v>294339.82090000005</v>
      </c>
      <c r="W800" s="153">
        <f t="shared" ref="W800:AD800" si="437">W801+W802</f>
        <v>245189.62950000004</v>
      </c>
      <c r="X800" s="153">
        <f t="shared" si="437"/>
        <v>5162.9984000000004</v>
      </c>
      <c r="Y800" s="153">
        <f t="shared" si="437"/>
        <v>3037.5</v>
      </c>
      <c r="Z800" s="153">
        <f t="shared" si="437"/>
        <v>5040.0129999999999</v>
      </c>
      <c r="AA800" s="153">
        <f t="shared" si="437"/>
        <v>0</v>
      </c>
      <c r="AB800" s="153">
        <f t="shared" si="437"/>
        <v>1800.2101</v>
      </c>
      <c r="AC800" s="153">
        <f t="shared" si="437"/>
        <v>31211.669900000001</v>
      </c>
      <c r="AD800" s="240">
        <f t="shared" si="437"/>
        <v>2897.8</v>
      </c>
      <c r="AE800" s="156">
        <f t="shared" ref="AE800:AM828" si="438">V800-M800</f>
        <v>-3853.2790999999852</v>
      </c>
      <c r="AF800" s="153">
        <f t="shared" si="438"/>
        <v>-1449.7704999999842</v>
      </c>
      <c r="AG800" s="153">
        <f t="shared" si="438"/>
        <v>-9.0015999999995984</v>
      </c>
      <c r="AH800" s="153">
        <f t="shared" si="438"/>
        <v>0</v>
      </c>
      <c r="AI800" s="153">
        <f t="shared" si="438"/>
        <v>-643.38699999999972</v>
      </c>
      <c r="AJ800" s="153">
        <f t="shared" si="438"/>
        <v>0</v>
      </c>
      <c r="AK800" s="153">
        <f t="shared" si="438"/>
        <v>-77.789899999999989</v>
      </c>
      <c r="AL800" s="153">
        <f t="shared" si="438"/>
        <v>-77.430099999997765</v>
      </c>
      <c r="AM800" s="154">
        <f t="shared" si="438"/>
        <v>-1595.8999999999996</v>
      </c>
      <c r="AN800" s="156">
        <f t="shared" ref="AN800:AV828" si="439">IF(M800=0,0,V800/M800*100)</f>
        <v>98.707790656457178</v>
      </c>
      <c r="AO800" s="153">
        <f t="shared" si="439"/>
        <v>99.412190225892545</v>
      </c>
      <c r="AP800" s="153">
        <f t="shared" si="439"/>
        <v>99.825955143078119</v>
      </c>
      <c r="AQ800" s="153">
        <f t="shared" si="439"/>
        <v>100</v>
      </c>
      <c r="AR800" s="153">
        <f t="shared" si="439"/>
        <v>88.679540415948196</v>
      </c>
      <c r="AS800" s="153">
        <f t="shared" si="439"/>
        <v>0</v>
      </c>
      <c r="AT800" s="153">
        <f t="shared" si="439"/>
        <v>95.857832800851966</v>
      </c>
      <c r="AU800" s="153">
        <f t="shared" si="439"/>
        <v>99.752533310322136</v>
      </c>
      <c r="AV800" s="154">
        <f t="shared" si="439"/>
        <v>64.485835725571363</v>
      </c>
      <c r="AW800" s="147"/>
      <c r="AX800" s="245"/>
      <c r="AY800" s="246"/>
    </row>
    <row r="801" spans="1:51" s="170" customFormat="1" ht="18" customHeight="1" x14ac:dyDescent="0.2">
      <c r="A801" s="158"/>
      <c r="B801" s="241">
        <v>793</v>
      </c>
      <c r="C801" s="239" t="s">
        <v>1287</v>
      </c>
      <c r="D801" s="156">
        <f>D803</f>
        <v>198278.80000000002</v>
      </c>
      <c r="E801" s="153">
        <f t="shared" ref="E801:L801" si="440">E803</f>
        <v>161307.5</v>
      </c>
      <c r="F801" s="153">
        <f t="shared" si="440"/>
        <v>5172</v>
      </c>
      <c r="G801" s="153">
        <f t="shared" si="440"/>
        <v>3037.5</v>
      </c>
      <c r="H801" s="153">
        <f t="shared" si="440"/>
        <v>5571</v>
      </c>
      <c r="I801" s="153">
        <f t="shared" si="440"/>
        <v>0</v>
      </c>
      <c r="J801" s="153">
        <f t="shared" si="440"/>
        <v>0</v>
      </c>
      <c r="K801" s="153">
        <f t="shared" si="440"/>
        <v>21515.1</v>
      </c>
      <c r="L801" s="240">
        <f t="shared" si="440"/>
        <v>1675.7</v>
      </c>
      <c r="M801" s="172">
        <f>M803</f>
        <v>209344.50000000003</v>
      </c>
      <c r="N801" s="153">
        <f t="shared" ref="N801:U801" si="441">N803</f>
        <v>169555.20000000001</v>
      </c>
      <c r="O801" s="153">
        <f t="shared" si="441"/>
        <v>5172</v>
      </c>
      <c r="P801" s="153">
        <f t="shared" si="441"/>
        <v>3037.5</v>
      </c>
      <c r="Q801" s="153">
        <f t="shared" si="441"/>
        <v>5571</v>
      </c>
      <c r="R801" s="153">
        <f t="shared" si="441"/>
        <v>0</v>
      </c>
      <c r="S801" s="153">
        <f t="shared" si="441"/>
        <v>0</v>
      </c>
      <c r="T801" s="153">
        <f t="shared" si="441"/>
        <v>21515.1</v>
      </c>
      <c r="U801" s="240">
        <f t="shared" si="441"/>
        <v>4493.7</v>
      </c>
      <c r="V801" s="172">
        <f>V803</f>
        <v>207140.65100000001</v>
      </c>
      <c r="W801" s="153">
        <f t="shared" ref="W801:AD801" si="442">W803</f>
        <v>169555.20000000001</v>
      </c>
      <c r="X801" s="153">
        <f t="shared" si="442"/>
        <v>5162.9984000000004</v>
      </c>
      <c r="Y801" s="153">
        <f t="shared" si="442"/>
        <v>3037.5</v>
      </c>
      <c r="Z801" s="153">
        <f t="shared" si="442"/>
        <v>4972.0526</v>
      </c>
      <c r="AA801" s="153">
        <f t="shared" si="442"/>
        <v>0</v>
      </c>
      <c r="AB801" s="153">
        <f t="shared" si="442"/>
        <v>0</v>
      </c>
      <c r="AC801" s="153">
        <f t="shared" si="442"/>
        <v>21515.1</v>
      </c>
      <c r="AD801" s="240">
        <f t="shared" si="442"/>
        <v>2897.8</v>
      </c>
      <c r="AE801" s="156">
        <f t="shared" si="438"/>
        <v>-2203.8490000000165</v>
      </c>
      <c r="AF801" s="153">
        <f t="shared" si="438"/>
        <v>0</v>
      </c>
      <c r="AG801" s="153">
        <f t="shared" si="438"/>
        <v>-9.0015999999995984</v>
      </c>
      <c r="AH801" s="153">
        <f t="shared" si="438"/>
        <v>0</v>
      </c>
      <c r="AI801" s="153">
        <f t="shared" si="438"/>
        <v>-598.94740000000002</v>
      </c>
      <c r="AJ801" s="153">
        <f t="shared" si="438"/>
        <v>0</v>
      </c>
      <c r="AK801" s="153">
        <f t="shared" si="438"/>
        <v>0</v>
      </c>
      <c r="AL801" s="153">
        <f t="shared" si="438"/>
        <v>0</v>
      </c>
      <c r="AM801" s="154">
        <f t="shared" si="438"/>
        <v>-1595.8999999999996</v>
      </c>
      <c r="AN801" s="156">
        <f t="shared" si="439"/>
        <v>98.947262048919356</v>
      </c>
      <c r="AO801" s="153">
        <f t="shared" si="439"/>
        <v>100</v>
      </c>
      <c r="AP801" s="153">
        <f t="shared" si="439"/>
        <v>99.825955143078119</v>
      </c>
      <c r="AQ801" s="153">
        <f t="shared" si="439"/>
        <v>100</v>
      </c>
      <c r="AR801" s="153">
        <f t="shared" si="439"/>
        <v>89.248835038592716</v>
      </c>
      <c r="AS801" s="153">
        <f t="shared" si="439"/>
        <v>0</v>
      </c>
      <c r="AT801" s="153">
        <f t="shared" si="439"/>
        <v>0</v>
      </c>
      <c r="AU801" s="153">
        <f t="shared" si="439"/>
        <v>100</v>
      </c>
      <c r="AV801" s="154">
        <f t="shared" si="439"/>
        <v>64.485835725571363</v>
      </c>
      <c r="AW801" s="147"/>
      <c r="AX801" s="245"/>
      <c r="AY801" s="246"/>
    </row>
    <row r="802" spans="1:51" s="170" customFormat="1" ht="17.25" customHeight="1" x14ac:dyDescent="0.2">
      <c r="A802" s="158"/>
      <c r="B802" s="241">
        <v>794</v>
      </c>
      <c r="C802" s="239" t="s">
        <v>1288</v>
      </c>
      <c r="D802" s="156">
        <f>SUM(D804:D829)</f>
        <v>88821.2</v>
      </c>
      <c r="E802" s="153">
        <f t="shared" ref="E802:L802" si="443">SUM(E804:E829)</f>
        <v>77056.800000000003</v>
      </c>
      <c r="F802" s="153">
        <f t="shared" si="443"/>
        <v>0</v>
      </c>
      <c r="G802" s="153">
        <f t="shared" si="443"/>
        <v>0</v>
      </c>
      <c r="H802" s="153">
        <f t="shared" si="443"/>
        <v>112.4</v>
      </c>
      <c r="I802" s="153">
        <f t="shared" si="443"/>
        <v>0</v>
      </c>
      <c r="J802" s="153">
        <f t="shared" si="443"/>
        <v>1878</v>
      </c>
      <c r="K802" s="153">
        <f t="shared" si="443"/>
        <v>9774.0000000000018</v>
      </c>
      <c r="L802" s="240">
        <f t="shared" si="443"/>
        <v>0</v>
      </c>
      <c r="M802" s="172">
        <f>SUM(M804:M829)</f>
        <v>88848.599999999991</v>
      </c>
      <c r="N802" s="153">
        <f t="shared" ref="N802:U802" si="444">SUM(N804:N829)</f>
        <v>77084.2</v>
      </c>
      <c r="O802" s="153">
        <f t="shared" si="444"/>
        <v>0</v>
      </c>
      <c r="P802" s="153">
        <f t="shared" si="444"/>
        <v>0</v>
      </c>
      <c r="Q802" s="153">
        <f t="shared" si="444"/>
        <v>112.4</v>
      </c>
      <c r="R802" s="153">
        <f t="shared" si="444"/>
        <v>0</v>
      </c>
      <c r="S802" s="153">
        <f t="shared" si="444"/>
        <v>1878</v>
      </c>
      <c r="T802" s="153">
        <f t="shared" si="444"/>
        <v>9774.0000000000018</v>
      </c>
      <c r="U802" s="240">
        <f t="shared" si="444"/>
        <v>0</v>
      </c>
      <c r="V802" s="172">
        <f>SUM(V804:V829)</f>
        <v>87199.169900000008</v>
      </c>
      <c r="W802" s="153">
        <f t="shared" ref="W802:AD802" si="445">SUM(W804:W829)</f>
        <v>75634.429500000013</v>
      </c>
      <c r="X802" s="153">
        <f t="shared" si="445"/>
        <v>0</v>
      </c>
      <c r="Y802" s="153">
        <f t="shared" si="445"/>
        <v>0</v>
      </c>
      <c r="Z802" s="153">
        <f t="shared" si="445"/>
        <v>67.960400000000007</v>
      </c>
      <c r="AA802" s="153">
        <f t="shared" si="445"/>
        <v>0</v>
      </c>
      <c r="AB802" s="153">
        <f t="shared" si="445"/>
        <v>1800.2101</v>
      </c>
      <c r="AC802" s="153">
        <f t="shared" si="445"/>
        <v>9696.5699000000022</v>
      </c>
      <c r="AD802" s="240">
        <f t="shared" si="445"/>
        <v>0</v>
      </c>
      <c r="AE802" s="156">
        <f t="shared" si="438"/>
        <v>-1649.4300999999832</v>
      </c>
      <c r="AF802" s="153">
        <f t="shared" si="438"/>
        <v>-1449.7704999999842</v>
      </c>
      <c r="AG802" s="153">
        <f t="shared" si="438"/>
        <v>0</v>
      </c>
      <c r="AH802" s="153">
        <f t="shared" si="438"/>
        <v>0</v>
      </c>
      <c r="AI802" s="153">
        <f t="shared" si="438"/>
        <v>-44.439599999999999</v>
      </c>
      <c r="AJ802" s="153">
        <f t="shared" si="438"/>
        <v>0</v>
      </c>
      <c r="AK802" s="153">
        <f t="shared" si="438"/>
        <v>-77.789899999999989</v>
      </c>
      <c r="AL802" s="153">
        <f t="shared" si="438"/>
        <v>-77.430099999999584</v>
      </c>
      <c r="AM802" s="154">
        <f t="shared" si="438"/>
        <v>0</v>
      </c>
      <c r="AN802" s="156">
        <f t="shared" si="439"/>
        <v>98.143549701402179</v>
      </c>
      <c r="AO802" s="153">
        <f t="shared" si="439"/>
        <v>98.119237794515627</v>
      </c>
      <c r="AP802" s="153">
        <f t="shared" si="439"/>
        <v>0</v>
      </c>
      <c r="AQ802" s="153">
        <f t="shared" si="439"/>
        <v>0</v>
      </c>
      <c r="AR802" s="153">
        <f t="shared" si="439"/>
        <v>60.462989323843416</v>
      </c>
      <c r="AS802" s="153">
        <f t="shared" si="439"/>
        <v>0</v>
      </c>
      <c r="AT802" s="153">
        <f t="shared" si="439"/>
        <v>95.857832800851966</v>
      </c>
      <c r="AU802" s="153">
        <f t="shared" si="439"/>
        <v>99.207795170861473</v>
      </c>
      <c r="AV802" s="154">
        <f t="shared" si="439"/>
        <v>0</v>
      </c>
      <c r="AW802" s="147"/>
      <c r="AX802" s="245"/>
      <c r="AY802" s="246"/>
    </row>
    <row r="803" spans="1:51" ht="12.75" customHeight="1" x14ac:dyDescent="0.25">
      <c r="A803" s="171">
        <v>1714</v>
      </c>
      <c r="B803" s="241">
        <v>795</v>
      </c>
      <c r="C803" s="242" t="s">
        <v>1313</v>
      </c>
      <c r="D803" s="156">
        <f t="shared" ref="D803:D828" si="446">SUM(E803:L803)</f>
        <v>198278.80000000002</v>
      </c>
      <c r="E803" s="161">
        <v>161307.5</v>
      </c>
      <c r="F803" s="161">
        <v>5172</v>
      </c>
      <c r="G803" s="161">
        <v>3037.5</v>
      </c>
      <c r="H803" s="161">
        <v>5571</v>
      </c>
      <c r="I803" s="161">
        <v>0</v>
      </c>
      <c r="J803" s="161">
        <v>0</v>
      </c>
      <c r="K803" s="161">
        <v>21515.1</v>
      </c>
      <c r="L803" s="243">
        <v>1675.7</v>
      </c>
      <c r="M803" s="172">
        <f t="shared" ref="M803:M828" si="447">SUM(N803:U803)</f>
        <v>209344.50000000003</v>
      </c>
      <c r="N803" s="161">
        <v>169555.20000000001</v>
      </c>
      <c r="O803" s="161">
        <v>5172</v>
      </c>
      <c r="P803" s="161">
        <v>3037.5</v>
      </c>
      <c r="Q803" s="161">
        <v>5571</v>
      </c>
      <c r="R803" s="161">
        <v>0</v>
      </c>
      <c r="S803" s="161">
        <v>0</v>
      </c>
      <c r="T803" s="161">
        <v>21515.1</v>
      </c>
      <c r="U803" s="243">
        <v>4493.7</v>
      </c>
      <c r="V803" s="172">
        <f t="shared" ref="V803:V828" si="448">SUM(W803:AD803)</f>
        <v>207140.65100000001</v>
      </c>
      <c r="W803" s="161">
        <v>169555.20000000001</v>
      </c>
      <c r="X803" s="161">
        <v>5162.9984000000004</v>
      </c>
      <c r="Y803" s="161">
        <v>3037.5</v>
      </c>
      <c r="Z803" s="161">
        <v>4972.0526</v>
      </c>
      <c r="AA803" s="161">
        <v>0</v>
      </c>
      <c r="AB803" s="161">
        <v>0</v>
      </c>
      <c r="AC803" s="161">
        <v>21515.1</v>
      </c>
      <c r="AD803" s="243">
        <v>2897.8</v>
      </c>
      <c r="AE803" s="156">
        <f t="shared" si="438"/>
        <v>-2203.8490000000165</v>
      </c>
      <c r="AF803" s="161">
        <f t="shared" si="438"/>
        <v>0</v>
      </c>
      <c r="AG803" s="161">
        <f t="shared" si="438"/>
        <v>-9.0015999999995984</v>
      </c>
      <c r="AH803" s="161">
        <f t="shared" si="438"/>
        <v>0</v>
      </c>
      <c r="AI803" s="161">
        <f t="shared" si="438"/>
        <v>-598.94740000000002</v>
      </c>
      <c r="AJ803" s="161">
        <f t="shared" si="438"/>
        <v>0</v>
      </c>
      <c r="AK803" s="161">
        <f t="shared" si="438"/>
        <v>0</v>
      </c>
      <c r="AL803" s="161">
        <f t="shared" si="438"/>
        <v>0</v>
      </c>
      <c r="AM803" s="162">
        <f t="shared" si="438"/>
        <v>-1595.8999999999996</v>
      </c>
      <c r="AN803" s="156">
        <f t="shared" si="439"/>
        <v>98.947262048919356</v>
      </c>
      <c r="AO803" s="161">
        <f t="shared" si="439"/>
        <v>100</v>
      </c>
      <c r="AP803" s="161">
        <f t="shared" si="439"/>
        <v>99.825955143078119</v>
      </c>
      <c r="AQ803" s="161">
        <f t="shared" si="439"/>
        <v>100</v>
      </c>
      <c r="AR803" s="161">
        <f t="shared" si="439"/>
        <v>89.248835038592716</v>
      </c>
      <c r="AS803" s="161">
        <f t="shared" si="439"/>
        <v>0</v>
      </c>
      <c r="AT803" s="161">
        <f t="shared" si="439"/>
        <v>0</v>
      </c>
      <c r="AU803" s="161">
        <f t="shared" si="439"/>
        <v>100</v>
      </c>
      <c r="AV803" s="162">
        <f t="shared" si="439"/>
        <v>64.485835725571363</v>
      </c>
      <c r="AW803" s="165"/>
      <c r="AX803" s="245"/>
      <c r="AY803" s="246"/>
    </row>
    <row r="804" spans="1:51" ht="12.75" customHeight="1" x14ac:dyDescent="0.25">
      <c r="A804" s="171">
        <v>1715</v>
      </c>
      <c r="B804" s="241">
        <v>796</v>
      </c>
      <c r="C804" s="242" t="s">
        <v>1924</v>
      </c>
      <c r="D804" s="156">
        <f t="shared" si="446"/>
        <v>6205.9</v>
      </c>
      <c r="E804" s="161">
        <v>5469.9</v>
      </c>
      <c r="F804" s="161">
        <v>0</v>
      </c>
      <c r="G804" s="161">
        <v>0</v>
      </c>
      <c r="H804" s="161">
        <v>0</v>
      </c>
      <c r="I804" s="161">
        <v>0</v>
      </c>
      <c r="J804" s="161">
        <v>65</v>
      </c>
      <c r="K804" s="161">
        <v>671</v>
      </c>
      <c r="L804" s="243">
        <v>0</v>
      </c>
      <c r="M804" s="172">
        <f t="shared" si="447"/>
        <v>6205.9</v>
      </c>
      <c r="N804" s="161">
        <v>5469.9</v>
      </c>
      <c r="O804" s="161">
        <v>0</v>
      </c>
      <c r="P804" s="161">
        <v>0</v>
      </c>
      <c r="Q804" s="161">
        <v>0</v>
      </c>
      <c r="R804" s="161">
        <v>0</v>
      </c>
      <c r="S804" s="161">
        <v>65</v>
      </c>
      <c r="T804" s="161">
        <v>671</v>
      </c>
      <c r="U804" s="243">
        <v>0</v>
      </c>
      <c r="V804" s="172">
        <f t="shared" si="448"/>
        <v>6103.2382000000007</v>
      </c>
      <c r="W804" s="161">
        <v>5367.2394000000004</v>
      </c>
      <c r="X804" s="161">
        <v>0</v>
      </c>
      <c r="Y804" s="161">
        <v>0</v>
      </c>
      <c r="Z804" s="161">
        <v>0</v>
      </c>
      <c r="AA804" s="161">
        <v>0</v>
      </c>
      <c r="AB804" s="161">
        <v>65</v>
      </c>
      <c r="AC804" s="161">
        <v>670.99879999999996</v>
      </c>
      <c r="AD804" s="243">
        <v>0</v>
      </c>
      <c r="AE804" s="156">
        <f t="shared" si="438"/>
        <v>-102.66179999999895</v>
      </c>
      <c r="AF804" s="161">
        <f t="shared" si="438"/>
        <v>-102.66059999999925</v>
      </c>
      <c r="AG804" s="161">
        <f t="shared" si="438"/>
        <v>0</v>
      </c>
      <c r="AH804" s="161">
        <f t="shared" si="438"/>
        <v>0</v>
      </c>
      <c r="AI804" s="161">
        <f t="shared" si="438"/>
        <v>0</v>
      </c>
      <c r="AJ804" s="161">
        <f t="shared" si="438"/>
        <v>0</v>
      </c>
      <c r="AK804" s="161">
        <f t="shared" si="438"/>
        <v>0</v>
      </c>
      <c r="AL804" s="161">
        <f t="shared" si="438"/>
        <v>-1.2000000000398359E-3</v>
      </c>
      <c r="AM804" s="162">
        <f t="shared" si="438"/>
        <v>0</v>
      </c>
      <c r="AN804" s="156">
        <f t="shared" si="439"/>
        <v>98.345738732496514</v>
      </c>
      <c r="AO804" s="161">
        <f t="shared" si="439"/>
        <v>98.123172270059797</v>
      </c>
      <c r="AP804" s="161">
        <f t="shared" si="439"/>
        <v>0</v>
      </c>
      <c r="AQ804" s="161">
        <f t="shared" si="439"/>
        <v>0</v>
      </c>
      <c r="AR804" s="161">
        <f t="shared" si="439"/>
        <v>0</v>
      </c>
      <c r="AS804" s="161">
        <f t="shared" si="439"/>
        <v>0</v>
      </c>
      <c r="AT804" s="161">
        <f t="shared" si="439"/>
        <v>100</v>
      </c>
      <c r="AU804" s="161">
        <f t="shared" si="439"/>
        <v>99.999821162444107</v>
      </c>
      <c r="AV804" s="162">
        <f t="shared" si="439"/>
        <v>0</v>
      </c>
      <c r="AW804" s="165"/>
      <c r="AX804" s="245"/>
      <c r="AY804" s="246"/>
    </row>
    <row r="805" spans="1:51" ht="12.75" customHeight="1" x14ac:dyDescent="0.25">
      <c r="A805" s="171">
        <v>1716</v>
      </c>
      <c r="B805" s="241">
        <v>797</v>
      </c>
      <c r="C805" s="242" t="s">
        <v>1925</v>
      </c>
      <c r="D805" s="156">
        <f t="shared" si="446"/>
        <v>3157.2</v>
      </c>
      <c r="E805" s="161">
        <v>2813.2</v>
      </c>
      <c r="F805" s="161">
        <v>0</v>
      </c>
      <c r="G805" s="161">
        <v>0</v>
      </c>
      <c r="H805" s="161">
        <v>0</v>
      </c>
      <c r="I805" s="161">
        <v>0</v>
      </c>
      <c r="J805" s="161">
        <v>66</v>
      </c>
      <c r="K805" s="161">
        <v>278</v>
      </c>
      <c r="L805" s="243">
        <v>0</v>
      </c>
      <c r="M805" s="172">
        <f t="shared" si="447"/>
        <v>3157.2</v>
      </c>
      <c r="N805" s="161">
        <v>2813.2</v>
      </c>
      <c r="O805" s="161">
        <v>0</v>
      </c>
      <c r="P805" s="161">
        <v>0</v>
      </c>
      <c r="Q805" s="161">
        <v>0</v>
      </c>
      <c r="R805" s="161">
        <v>0</v>
      </c>
      <c r="S805" s="161">
        <v>66</v>
      </c>
      <c r="T805" s="161">
        <v>278</v>
      </c>
      <c r="U805" s="243">
        <v>0</v>
      </c>
      <c r="V805" s="172">
        <f t="shared" si="448"/>
        <v>3157.2</v>
      </c>
      <c r="W805" s="161">
        <v>2813.2</v>
      </c>
      <c r="X805" s="161">
        <v>0</v>
      </c>
      <c r="Y805" s="161">
        <v>0</v>
      </c>
      <c r="Z805" s="161">
        <v>0</v>
      </c>
      <c r="AA805" s="161">
        <v>0</v>
      </c>
      <c r="AB805" s="161">
        <v>66</v>
      </c>
      <c r="AC805" s="161">
        <v>278</v>
      </c>
      <c r="AD805" s="243">
        <v>0</v>
      </c>
      <c r="AE805" s="156">
        <f t="shared" si="438"/>
        <v>0</v>
      </c>
      <c r="AF805" s="161">
        <f t="shared" si="438"/>
        <v>0</v>
      </c>
      <c r="AG805" s="161">
        <f t="shared" si="438"/>
        <v>0</v>
      </c>
      <c r="AH805" s="161">
        <f t="shared" si="438"/>
        <v>0</v>
      </c>
      <c r="AI805" s="161">
        <f t="shared" si="438"/>
        <v>0</v>
      </c>
      <c r="AJ805" s="161">
        <f t="shared" si="438"/>
        <v>0</v>
      </c>
      <c r="AK805" s="161">
        <f t="shared" si="438"/>
        <v>0</v>
      </c>
      <c r="AL805" s="161">
        <f t="shared" si="438"/>
        <v>0</v>
      </c>
      <c r="AM805" s="162">
        <f t="shared" si="438"/>
        <v>0</v>
      </c>
      <c r="AN805" s="156">
        <f t="shared" si="439"/>
        <v>100</v>
      </c>
      <c r="AO805" s="161">
        <f t="shared" si="439"/>
        <v>100</v>
      </c>
      <c r="AP805" s="161">
        <f t="shared" si="439"/>
        <v>0</v>
      </c>
      <c r="AQ805" s="161">
        <f t="shared" si="439"/>
        <v>0</v>
      </c>
      <c r="AR805" s="161">
        <f t="shared" si="439"/>
        <v>0</v>
      </c>
      <c r="AS805" s="161">
        <f t="shared" si="439"/>
        <v>0</v>
      </c>
      <c r="AT805" s="161">
        <f t="shared" si="439"/>
        <v>100</v>
      </c>
      <c r="AU805" s="161">
        <f t="shared" si="439"/>
        <v>100</v>
      </c>
      <c r="AV805" s="162">
        <f t="shared" si="439"/>
        <v>0</v>
      </c>
      <c r="AW805" s="165"/>
      <c r="AX805" s="245"/>
      <c r="AY805" s="246"/>
    </row>
    <row r="806" spans="1:51" ht="12.75" customHeight="1" x14ac:dyDescent="0.25">
      <c r="A806" s="171">
        <v>1717</v>
      </c>
      <c r="B806" s="241">
        <v>798</v>
      </c>
      <c r="C806" s="242" t="s">
        <v>1926</v>
      </c>
      <c r="D806" s="156">
        <f t="shared" si="446"/>
        <v>1661.9</v>
      </c>
      <c r="E806" s="161">
        <v>1377.4</v>
      </c>
      <c r="F806" s="161">
        <v>0</v>
      </c>
      <c r="G806" s="161">
        <v>0</v>
      </c>
      <c r="H806" s="161">
        <v>0</v>
      </c>
      <c r="I806" s="161">
        <v>0</v>
      </c>
      <c r="J806" s="161">
        <v>70</v>
      </c>
      <c r="K806" s="161">
        <v>214.5</v>
      </c>
      <c r="L806" s="243">
        <v>0</v>
      </c>
      <c r="M806" s="172">
        <f t="shared" si="447"/>
        <v>1661.9</v>
      </c>
      <c r="N806" s="161">
        <v>1377.4</v>
      </c>
      <c r="O806" s="161">
        <v>0</v>
      </c>
      <c r="P806" s="161">
        <v>0</v>
      </c>
      <c r="Q806" s="161">
        <v>0</v>
      </c>
      <c r="R806" s="161">
        <v>0</v>
      </c>
      <c r="S806" s="161">
        <v>70</v>
      </c>
      <c r="T806" s="161">
        <v>214.5</v>
      </c>
      <c r="U806" s="243">
        <v>0</v>
      </c>
      <c r="V806" s="172">
        <f t="shared" si="448"/>
        <v>1661.9</v>
      </c>
      <c r="W806" s="161">
        <v>1377.4</v>
      </c>
      <c r="X806" s="161">
        <v>0</v>
      </c>
      <c r="Y806" s="161">
        <v>0</v>
      </c>
      <c r="Z806" s="161">
        <v>0</v>
      </c>
      <c r="AA806" s="161">
        <v>0</v>
      </c>
      <c r="AB806" s="161">
        <v>70</v>
      </c>
      <c r="AC806" s="161">
        <v>214.5</v>
      </c>
      <c r="AD806" s="243">
        <v>0</v>
      </c>
      <c r="AE806" s="156">
        <f t="shared" si="438"/>
        <v>0</v>
      </c>
      <c r="AF806" s="161">
        <f t="shared" si="438"/>
        <v>0</v>
      </c>
      <c r="AG806" s="161">
        <f t="shared" si="438"/>
        <v>0</v>
      </c>
      <c r="AH806" s="161">
        <f t="shared" si="438"/>
        <v>0</v>
      </c>
      <c r="AI806" s="161">
        <f t="shared" si="438"/>
        <v>0</v>
      </c>
      <c r="AJ806" s="161">
        <f t="shared" si="438"/>
        <v>0</v>
      </c>
      <c r="AK806" s="161">
        <f t="shared" si="438"/>
        <v>0</v>
      </c>
      <c r="AL806" s="161">
        <f t="shared" si="438"/>
        <v>0</v>
      </c>
      <c r="AM806" s="162">
        <f t="shared" si="438"/>
        <v>0</v>
      </c>
      <c r="AN806" s="156">
        <f t="shared" si="439"/>
        <v>100</v>
      </c>
      <c r="AO806" s="161">
        <f t="shared" si="439"/>
        <v>100</v>
      </c>
      <c r="AP806" s="161">
        <f t="shared" si="439"/>
        <v>0</v>
      </c>
      <c r="AQ806" s="161">
        <f t="shared" si="439"/>
        <v>0</v>
      </c>
      <c r="AR806" s="161">
        <f t="shared" si="439"/>
        <v>0</v>
      </c>
      <c r="AS806" s="161">
        <f t="shared" si="439"/>
        <v>0</v>
      </c>
      <c r="AT806" s="161">
        <f t="shared" si="439"/>
        <v>100</v>
      </c>
      <c r="AU806" s="161">
        <f t="shared" si="439"/>
        <v>100</v>
      </c>
      <c r="AV806" s="162">
        <f t="shared" si="439"/>
        <v>0</v>
      </c>
      <c r="AW806" s="165"/>
      <c r="AX806" s="245"/>
      <c r="AY806" s="246"/>
    </row>
    <row r="807" spans="1:51" ht="12.75" customHeight="1" x14ac:dyDescent="0.25">
      <c r="A807" s="171">
        <v>1718</v>
      </c>
      <c r="B807" s="241">
        <v>799</v>
      </c>
      <c r="C807" s="242" t="s">
        <v>1927</v>
      </c>
      <c r="D807" s="156">
        <f t="shared" si="446"/>
        <v>3974.5</v>
      </c>
      <c r="E807" s="161">
        <v>3285.4</v>
      </c>
      <c r="F807" s="161">
        <v>0</v>
      </c>
      <c r="G807" s="161">
        <v>0</v>
      </c>
      <c r="H807" s="161">
        <v>0</v>
      </c>
      <c r="I807" s="161">
        <v>0</v>
      </c>
      <c r="J807" s="161">
        <v>300</v>
      </c>
      <c r="K807" s="161">
        <v>389.1</v>
      </c>
      <c r="L807" s="243">
        <v>0</v>
      </c>
      <c r="M807" s="172">
        <f t="shared" si="447"/>
        <v>3974.5</v>
      </c>
      <c r="N807" s="161">
        <v>3285.4</v>
      </c>
      <c r="O807" s="161">
        <v>0</v>
      </c>
      <c r="P807" s="161">
        <v>0</v>
      </c>
      <c r="Q807" s="161">
        <v>0</v>
      </c>
      <c r="R807" s="161">
        <v>0</v>
      </c>
      <c r="S807" s="161">
        <v>300</v>
      </c>
      <c r="T807" s="161">
        <v>389.1</v>
      </c>
      <c r="U807" s="243">
        <v>0</v>
      </c>
      <c r="V807" s="172">
        <f t="shared" si="448"/>
        <v>3933.4877000000001</v>
      </c>
      <c r="W807" s="161">
        <v>3244.6572999999999</v>
      </c>
      <c r="X807" s="161">
        <v>0</v>
      </c>
      <c r="Y807" s="161">
        <v>0</v>
      </c>
      <c r="Z807" s="161">
        <v>0</v>
      </c>
      <c r="AA807" s="161">
        <v>0</v>
      </c>
      <c r="AB807" s="161">
        <v>299.73050000000001</v>
      </c>
      <c r="AC807" s="161">
        <v>389.09989999999999</v>
      </c>
      <c r="AD807" s="243">
        <v>0</v>
      </c>
      <c r="AE807" s="156">
        <f t="shared" si="438"/>
        <v>-41.012299999999868</v>
      </c>
      <c r="AF807" s="161">
        <f t="shared" si="438"/>
        <v>-40.742700000000241</v>
      </c>
      <c r="AG807" s="161">
        <f t="shared" si="438"/>
        <v>0</v>
      </c>
      <c r="AH807" s="161">
        <f t="shared" si="438"/>
        <v>0</v>
      </c>
      <c r="AI807" s="161">
        <f t="shared" si="438"/>
        <v>0</v>
      </c>
      <c r="AJ807" s="161">
        <f t="shared" si="438"/>
        <v>0</v>
      </c>
      <c r="AK807" s="161">
        <f t="shared" si="438"/>
        <v>-0.26949999999999363</v>
      </c>
      <c r="AL807" s="161">
        <f t="shared" si="438"/>
        <v>-1.0000000003174137E-4</v>
      </c>
      <c r="AM807" s="162">
        <f t="shared" si="438"/>
        <v>0</v>
      </c>
      <c r="AN807" s="156">
        <f t="shared" si="439"/>
        <v>98.968114228204811</v>
      </c>
      <c r="AO807" s="161">
        <f t="shared" si="439"/>
        <v>98.759886163024277</v>
      </c>
      <c r="AP807" s="161">
        <f t="shared" si="439"/>
        <v>0</v>
      </c>
      <c r="AQ807" s="161">
        <f t="shared" si="439"/>
        <v>0</v>
      </c>
      <c r="AR807" s="161">
        <f t="shared" si="439"/>
        <v>0</v>
      </c>
      <c r="AS807" s="161">
        <f t="shared" si="439"/>
        <v>0</v>
      </c>
      <c r="AT807" s="161">
        <f t="shared" si="439"/>
        <v>99.910166666666669</v>
      </c>
      <c r="AU807" s="161">
        <f t="shared" si="439"/>
        <v>99.99997429966588</v>
      </c>
      <c r="AV807" s="162">
        <f t="shared" si="439"/>
        <v>0</v>
      </c>
      <c r="AW807" s="165"/>
      <c r="AX807" s="245"/>
      <c r="AY807" s="246"/>
    </row>
    <row r="808" spans="1:51" ht="12.75" customHeight="1" x14ac:dyDescent="0.25">
      <c r="A808" s="171">
        <v>1733</v>
      </c>
      <c r="B808" s="241">
        <v>800</v>
      </c>
      <c r="C808" s="242" t="s">
        <v>1928</v>
      </c>
      <c r="D808" s="156">
        <f t="shared" si="446"/>
        <v>5590.1</v>
      </c>
      <c r="E808" s="161">
        <v>4783.6000000000004</v>
      </c>
      <c r="F808" s="161">
        <v>0</v>
      </c>
      <c r="G808" s="161">
        <v>0</v>
      </c>
      <c r="H808" s="161">
        <v>0</v>
      </c>
      <c r="I808" s="161">
        <v>0</v>
      </c>
      <c r="J808" s="161">
        <v>450</v>
      </c>
      <c r="K808" s="161">
        <v>356.5</v>
      </c>
      <c r="L808" s="243">
        <v>0</v>
      </c>
      <c r="M808" s="172">
        <f t="shared" si="447"/>
        <v>5590.1</v>
      </c>
      <c r="N808" s="161">
        <v>4783.6000000000004</v>
      </c>
      <c r="O808" s="161">
        <v>0</v>
      </c>
      <c r="P808" s="161">
        <v>0</v>
      </c>
      <c r="Q808" s="161">
        <v>0</v>
      </c>
      <c r="R808" s="161">
        <v>0</v>
      </c>
      <c r="S808" s="161">
        <v>450</v>
      </c>
      <c r="T808" s="161">
        <v>356.5</v>
      </c>
      <c r="U808" s="243">
        <v>0</v>
      </c>
      <c r="V808" s="172">
        <f t="shared" si="448"/>
        <v>5506.4512999999997</v>
      </c>
      <c r="W808" s="161">
        <v>4720.7509</v>
      </c>
      <c r="X808" s="161">
        <v>0</v>
      </c>
      <c r="Y808" s="161">
        <v>0</v>
      </c>
      <c r="Z808" s="161">
        <v>0</v>
      </c>
      <c r="AA808" s="161">
        <v>0</v>
      </c>
      <c r="AB808" s="161">
        <v>436.05959999999999</v>
      </c>
      <c r="AC808" s="161">
        <v>349.64080000000001</v>
      </c>
      <c r="AD808" s="243">
        <v>0</v>
      </c>
      <c r="AE808" s="156">
        <f t="shared" si="438"/>
        <v>-83.648700000000645</v>
      </c>
      <c r="AF808" s="161">
        <f t="shared" si="438"/>
        <v>-62.849100000000362</v>
      </c>
      <c r="AG808" s="161">
        <f t="shared" si="438"/>
        <v>0</v>
      </c>
      <c r="AH808" s="161">
        <f t="shared" si="438"/>
        <v>0</v>
      </c>
      <c r="AI808" s="161">
        <f t="shared" si="438"/>
        <v>0</v>
      </c>
      <c r="AJ808" s="161">
        <f t="shared" si="438"/>
        <v>0</v>
      </c>
      <c r="AK808" s="161">
        <f t="shared" si="438"/>
        <v>-13.940400000000011</v>
      </c>
      <c r="AL808" s="161">
        <f t="shared" si="438"/>
        <v>-6.8591999999999871</v>
      </c>
      <c r="AM808" s="162">
        <f t="shared" si="438"/>
        <v>0</v>
      </c>
      <c r="AN808" s="156">
        <f t="shared" si="439"/>
        <v>98.503627842077947</v>
      </c>
      <c r="AO808" s="161">
        <f t="shared" si="439"/>
        <v>98.686154778827657</v>
      </c>
      <c r="AP808" s="161">
        <f t="shared" si="439"/>
        <v>0</v>
      </c>
      <c r="AQ808" s="161">
        <f t="shared" si="439"/>
        <v>0</v>
      </c>
      <c r="AR808" s="161">
        <f t="shared" si="439"/>
        <v>0</v>
      </c>
      <c r="AS808" s="161">
        <f t="shared" si="439"/>
        <v>0</v>
      </c>
      <c r="AT808" s="161">
        <f t="shared" si="439"/>
        <v>96.902133333333325</v>
      </c>
      <c r="AU808" s="161">
        <f t="shared" si="439"/>
        <v>98.075960729312754</v>
      </c>
      <c r="AV808" s="162">
        <f t="shared" si="439"/>
        <v>0</v>
      </c>
      <c r="AW808" s="165"/>
      <c r="AX808" s="245"/>
      <c r="AY808" s="246"/>
    </row>
    <row r="809" spans="1:51" ht="12.75" customHeight="1" x14ac:dyDescent="0.25">
      <c r="A809" s="171">
        <v>1719</v>
      </c>
      <c r="B809" s="241">
        <v>801</v>
      </c>
      <c r="C809" s="242" t="s">
        <v>1929</v>
      </c>
      <c r="D809" s="156">
        <f t="shared" si="446"/>
        <v>1071.2</v>
      </c>
      <c r="E809" s="161">
        <v>916.5</v>
      </c>
      <c r="F809" s="161">
        <v>0</v>
      </c>
      <c r="G809" s="161">
        <v>0</v>
      </c>
      <c r="H809" s="161">
        <v>0</v>
      </c>
      <c r="I809" s="161">
        <v>0</v>
      </c>
      <c r="J809" s="161">
        <v>0</v>
      </c>
      <c r="K809" s="161">
        <v>154.69999999999999</v>
      </c>
      <c r="L809" s="243">
        <v>0</v>
      </c>
      <c r="M809" s="172">
        <f t="shared" si="447"/>
        <v>1071.2</v>
      </c>
      <c r="N809" s="161">
        <v>916.5</v>
      </c>
      <c r="O809" s="161">
        <v>0</v>
      </c>
      <c r="P809" s="161">
        <v>0</v>
      </c>
      <c r="Q809" s="161">
        <v>0</v>
      </c>
      <c r="R809" s="161">
        <v>0</v>
      </c>
      <c r="S809" s="161">
        <v>0</v>
      </c>
      <c r="T809" s="161">
        <v>154.69999999999999</v>
      </c>
      <c r="U809" s="243">
        <v>0</v>
      </c>
      <c r="V809" s="172">
        <f t="shared" si="448"/>
        <v>1071.0081</v>
      </c>
      <c r="W809" s="161">
        <v>916.5</v>
      </c>
      <c r="X809" s="161">
        <v>0</v>
      </c>
      <c r="Y809" s="161">
        <v>0</v>
      </c>
      <c r="Z809" s="161">
        <v>0</v>
      </c>
      <c r="AA809" s="161">
        <v>0</v>
      </c>
      <c r="AB809" s="161">
        <v>0</v>
      </c>
      <c r="AC809" s="161">
        <v>154.50810000000001</v>
      </c>
      <c r="AD809" s="243">
        <v>0</v>
      </c>
      <c r="AE809" s="156">
        <f t="shared" si="438"/>
        <v>-0.19190000000003238</v>
      </c>
      <c r="AF809" s="161">
        <f t="shared" si="438"/>
        <v>0</v>
      </c>
      <c r="AG809" s="161">
        <f t="shared" si="438"/>
        <v>0</v>
      </c>
      <c r="AH809" s="161">
        <f t="shared" si="438"/>
        <v>0</v>
      </c>
      <c r="AI809" s="161">
        <f t="shared" si="438"/>
        <v>0</v>
      </c>
      <c r="AJ809" s="161">
        <f t="shared" si="438"/>
        <v>0</v>
      </c>
      <c r="AK809" s="161">
        <f t="shared" si="438"/>
        <v>0</v>
      </c>
      <c r="AL809" s="161">
        <f t="shared" si="438"/>
        <v>-0.19189999999997553</v>
      </c>
      <c r="AM809" s="162">
        <f t="shared" si="438"/>
        <v>0</v>
      </c>
      <c r="AN809" s="156">
        <f t="shared" si="439"/>
        <v>99.982085511575804</v>
      </c>
      <c r="AO809" s="161">
        <f t="shared" si="439"/>
        <v>100</v>
      </c>
      <c r="AP809" s="161">
        <f t="shared" si="439"/>
        <v>0</v>
      </c>
      <c r="AQ809" s="161">
        <f t="shared" si="439"/>
        <v>0</v>
      </c>
      <c r="AR809" s="161">
        <f t="shared" si="439"/>
        <v>0</v>
      </c>
      <c r="AS809" s="161">
        <f t="shared" si="439"/>
        <v>0</v>
      </c>
      <c r="AT809" s="161">
        <f t="shared" si="439"/>
        <v>0</v>
      </c>
      <c r="AU809" s="161">
        <f t="shared" si="439"/>
        <v>99.875953458306412</v>
      </c>
      <c r="AV809" s="162">
        <f t="shared" si="439"/>
        <v>0</v>
      </c>
      <c r="AW809" s="165"/>
      <c r="AX809" s="245"/>
      <c r="AY809" s="246"/>
    </row>
    <row r="810" spans="1:51" ht="12.75" customHeight="1" x14ac:dyDescent="0.25">
      <c r="A810" s="171">
        <v>1720</v>
      </c>
      <c r="B810" s="241">
        <v>802</v>
      </c>
      <c r="C810" s="242" t="s">
        <v>1930</v>
      </c>
      <c r="D810" s="156">
        <f t="shared" si="446"/>
        <v>4966.7</v>
      </c>
      <c r="E810" s="161">
        <v>4136.7</v>
      </c>
      <c r="F810" s="161">
        <v>0</v>
      </c>
      <c r="G810" s="161">
        <v>0</v>
      </c>
      <c r="H810" s="161">
        <v>0</v>
      </c>
      <c r="I810" s="161">
        <v>0</v>
      </c>
      <c r="J810" s="161">
        <v>200</v>
      </c>
      <c r="K810" s="161">
        <v>630</v>
      </c>
      <c r="L810" s="243">
        <v>0</v>
      </c>
      <c r="M810" s="172">
        <f t="shared" si="447"/>
        <v>4966.7</v>
      </c>
      <c r="N810" s="161">
        <v>4136.7</v>
      </c>
      <c r="O810" s="161">
        <v>0</v>
      </c>
      <c r="P810" s="161">
        <v>0</v>
      </c>
      <c r="Q810" s="161">
        <v>0</v>
      </c>
      <c r="R810" s="161">
        <v>0</v>
      </c>
      <c r="S810" s="161">
        <v>200</v>
      </c>
      <c r="T810" s="161">
        <v>630</v>
      </c>
      <c r="U810" s="243">
        <v>0</v>
      </c>
      <c r="V810" s="172">
        <f t="shared" si="448"/>
        <v>4966.7</v>
      </c>
      <c r="W810" s="161">
        <v>4136.7</v>
      </c>
      <c r="X810" s="161">
        <v>0</v>
      </c>
      <c r="Y810" s="161">
        <v>0</v>
      </c>
      <c r="Z810" s="161">
        <v>0</v>
      </c>
      <c r="AA810" s="161">
        <v>0</v>
      </c>
      <c r="AB810" s="161">
        <v>200</v>
      </c>
      <c r="AC810" s="161">
        <v>630</v>
      </c>
      <c r="AD810" s="243">
        <v>0</v>
      </c>
      <c r="AE810" s="156">
        <f t="shared" si="438"/>
        <v>0</v>
      </c>
      <c r="AF810" s="161">
        <f t="shared" si="438"/>
        <v>0</v>
      </c>
      <c r="AG810" s="161">
        <f t="shared" si="438"/>
        <v>0</v>
      </c>
      <c r="AH810" s="161">
        <f t="shared" si="438"/>
        <v>0</v>
      </c>
      <c r="AI810" s="161">
        <f t="shared" si="438"/>
        <v>0</v>
      </c>
      <c r="AJ810" s="161">
        <f t="shared" si="438"/>
        <v>0</v>
      </c>
      <c r="AK810" s="161">
        <f t="shared" si="438"/>
        <v>0</v>
      </c>
      <c r="AL810" s="161">
        <f t="shared" si="438"/>
        <v>0</v>
      </c>
      <c r="AM810" s="162">
        <f t="shared" si="438"/>
        <v>0</v>
      </c>
      <c r="AN810" s="156">
        <f t="shared" si="439"/>
        <v>100</v>
      </c>
      <c r="AO810" s="161">
        <f t="shared" si="439"/>
        <v>100</v>
      </c>
      <c r="AP810" s="161">
        <f t="shared" si="439"/>
        <v>0</v>
      </c>
      <c r="AQ810" s="161">
        <f t="shared" si="439"/>
        <v>0</v>
      </c>
      <c r="AR810" s="161">
        <f t="shared" si="439"/>
        <v>0</v>
      </c>
      <c r="AS810" s="161">
        <f t="shared" si="439"/>
        <v>0</v>
      </c>
      <c r="AT810" s="161">
        <f t="shared" si="439"/>
        <v>100</v>
      </c>
      <c r="AU810" s="161">
        <f t="shared" si="439"/>
        <v>100</v>
      </c>
      <c r="AV810" s="162">
        <f t="shared" si="439"/>
        <v>0</v>
      </c>
      <c r="AW810" s="165"/>
      <c r="AX810" s="245"/>
      <c r="AY810" s="246"/>
    </row>
    <row r="811" spans="1:51" ht="12.75" customHeight="1" x14ac:dyDescent="0.25">
      <c r="A811" s="171">
        <v>1721</v>
      </c>
      <c r="B811" s="241">
        <v>803</v>
      </c>
      <c r="C811" s="242" t="s">
        <v>1931</v>
      </c>
      <c r="D811" s="156">
        <f t="shared" si="446"/>
        <v>1080.2</v>
      </c>
      <c r="E811" s="161">
        <v>880.4</v>
      </c>
      <c r="F811" s="161">
        <v>0</v>
      </c>
      <c r="G811" s="161">
        <v>0</v>
      </c>
      <c r="H811" s="161">
        <v>0</v>
      </c>
      <c r="I811" s="161">
        <v>0</v>
      </c>
      <c r="J811" s="161">
        <v>60</v>
      </c>
      <c r="K811" s="161">
        <v>139.80000000000001</v>
      </c>
      <c r="L811" s="243">
        <v>0</v>
      </c>
      <c r="M811" s="172">
        <f t="shared" si="447"/>
        <v>1107.5999999999999</v>
      </c>
      <c r="N811" s="161">
        <v>907.8</v>
      </c>
      <c r="O811" s="161">
        <v>0</v>
      </c>
      <c r="P811" s="161">
        <v>0</v>
      </c>
      <c r="Q811" s="161">
        <v>0</v>
      </c>
      <c r="R811" s="161">
        <v>0</v>
      </c>
      <c r="S811" s="161">
        <v>60</v>
      </c>
      <c r="T811" s="161">
        <v>139.80000000000001</v>
      </c>
      <c r="U811" s="243">
        <v>0</v>
      </c>
      <c r="V811" s="172">
        <f t="shared" si="448"/>
        <v>1107.5999999999999</v>
      </c>
      <c r="W811" s="161">
        <v>907.8</v>
      </c>
      <c r="X811" s="161">
        <v>0</v>
      </c>
      <c r="Y811" s="161">
        <v>0</v>
      </c>
      <c r="Z811" s="161">
        <v>0</v>
      </c>
      <c r="AA811" s="161">
        <v>0</v>
      </c>
      <c r="AB811" s="161">
        <v>60</v>
      </c>
      <c r="AC811" s="161">
        <v>139.80000000000001</v>
      </c>
      <c r="AD811" s="243">
        <v>0</v>
      </c>
      <c r="AE811" s="156">
        <f t="shared" si="438"/>
        <v>0</v>
      </c>
      <c r="AF811" s="161">
        <f t="shared" si="438"/>
        <v>0</v>
      </c>
      <c r="AG811" s="161">
        <f t="shared" si="438"/>
        <v>0</v>
      </c>
      <c r="AH811" s="161">
        <f t="shared" si="438"/>
        <v>0</v>
      </c>
      <c r="AI811" s="161">
        <f t="shared" si="438"/>
        <v>0</v>
      </c>
      <c r="AJ811" s="161">
        <f t="shared" si="438"/>
        <v>0</v>
      </c>
      <c r="AK811" s="161">
        <f t="shared" si="438"/>
        <v>0</v>
      </c>
      <c r="AL811" s="161">
        <f t="shared" si="438"/>
        <v>0</v>
      </c>
      <c r="AM811" s="162">
        <f t="shared" si="438"/>
        <v>0</v>
      </c>
      <c r="AN811" s="156">
        <f t="shared" si="439"/>
        <v>100</v>
      </c>
      <c r="AO811" s="161">
        <f t="shared" si="439"/>
        <v>100</v>
      </c>
      <c r="AP811" s="161">
        <f t="shared" si="439"/>
        <v>0</v>
      </c>
      <c r="AQ811" s="161">
        <f t="shared" si="439"/>
        <v>0</v>
      </c>
      <c r="AR811" s="161">
        <f t="shared" si="439"/>
        <v>0</v>
      </c>
      <c r="AS811" s="161">
        <f t="shared" si="439"/>
        <v>0</v>
      </c>
      <c r="AT811" s="161">
        <f t="shared" si="439"/>
        <v>100</v>
      </c>
      <c r="AU811" s="161">
        <f t="shared" si="439"/>
        <v>100</v>
      </c>
      <c r="AV811" s="162">
        <f t="shared" si="439"/>
        <v>0</v>
      </c>
      <c r="AW811" s="165"/>
      <c r="AX811" s="245"/>
      <c r="AY811" s="246"/>
    </row>
    <row r="812" spans="1:51" ht="12.75" customHeight="1" x14ac:dyDescent="0.25">
      <c r="A812" s="171">
        <v>1722</v>
      </c>
      <c r="B812" s="241">
        <v>804</v>
      </c>
      <c r="C812" s="242" t="s">
        <v>1932</v>
      </c>
      <c r="D812" s="156">
        <f t="shared" si="446"/>
        <v>2289.3000000000002</v>
      </c>
      <c r="E812" s="161">
        <v>1881.9</v>
      </c>
      <c r="F812" s="161">
        <v>0</v>
      </c>
      <c r="G812" s="161">
        <v>0</v>
      </c>
      <c r="H812" s="161">
        <v>0</v>
      </c>
      <c r="I812" s="161">
        <v>0</v>
      </c>
      <c r="J812" s="161">
        <v>72</v>
      </c>
      <c r="K812" s="161">
        <v>335.4</v>
      </c>
      <c r="L812" s="243">
        <v>0</v>
      </c>
      <c r="M812" s="172">
        <f t="shared" si="447"/>
        <v>2289.3000000000002</v>
      </c>
      <c r="N812" s="161">
        <v>1881.9</v>
      </c>
      <c r="O812" s="161">
        <v>0</v>
      </c>
      <c r="P812" s="161">
        <v>0</v>
      </c>
      <c r="Q812" s="161">
        <v>0</v>
      </c>
      <c r="R812" s="161">
        <v>0</v>
      </c>
      <c r="S812" s="161">
        <v>72</v>
      </c>
      <c r="T812" s="161">
        <v>335.4</v>
      </c>
      <c r="U812" s="243">
        <v>0</v>
      </c>
      <c r="V812" s="172">
        <f t="shared" si="448"/>
        <v>2071.7203</v>
      </c>
      <c r="W812" s="161">
        <v>1664.3203000000001</v>
      </c>
      <c r="X812" s="161">
        <v>0</v>
      </c>
      <c r="Y812" s="161">
        <v>0</v>
      </c>
      <c r="Z812" s="161">
        <v>0</v>
      </c>
      <c r="AA812" s="161">
        <v>0</v>
      </c>
      <c r="AB812" s="161">
        <v>72</v>
      </c>
      <c r="AC812" s="161">
        <v>335.4</v>
      </c>
      <c r="AD812" s="243">
        <v>0</v>
      </c>
      <c r="AE812" s="156">
        <f t="shared" si="438"/>
        <v>-217.57970000000023</v>
      </c>
      <c r="AF812" s="161">
        <f t="shared" si="438"/>
        <v>-217.5797</v>
      </c>
      <c r="AG812" s="161">
        <f t="shared" si="438"/>
        <v>0</v>
      </c>
      <c r="AH812" s="161">
        <f t="shared" si="438"/>
        <v>0</v>
      </c>
      <c r="AI812" s="161">
        <f t="shared" si="438"/>
        <v>0</v>
      </c>
      <c r="AJ812" s="161">
        <f t="shared" si="438"/>
        <v>0</v>
      </c>
      <c r="AK812" s="161">
        <f t="shared" si="438"/>
        <v>0</v>
      </c>
      <c r="AL812" s="161">
        <f t="shared" si="438"/>
        <v>0</v>
      </c>
      <c r="AM812" s="162">
        <f t="shared" si="438"/>
        <v>0</v>
      </c>
      <c r="AN812" s="156">
        <f t="shared" si="439"/>
        <v>90.495797842135133</v>
      </c>
      <c r="AO812" s="161">
        <f t="shared" si="439"/>
        <v>88.438296402571865</v>
      </c>
      <c r="AP812" s="161">
        <f t="shared" si="439"/>
        <v>0</v>
      </c>
      <c r="AQ812" s="161">
        <f t="shared" si="439"/>
        <v>0</v>
      </c>
      <c r="AR812" s="161">
        <f t="shared" si="439"/>
        <v>0</v>
      </c>
      <c r="AS812" s="161">
        <f t="shared" si="439"/>
        <v>0</v>
      </c>
      <c r="AT812" s="161">
        <f t="shared" si="439"/>
        <v>100</v>
      </c>
      <c r="AU812" s="161">
        <f t="shared" si="439"/>
        <v>100</v>
      </c>
      <c r="AV812" s="162">
        <f t="shared" si="439"/>
        <v>0</v>
      </c>
      <c r="AW812" s="165"/>
      <c r="AX812" s="245"/>
      <c r="AY812" s="246"/>
    </row>
    <row r="813" spans="1:51" ht="12.75" customHeight="1" x14ac:dyDescent="0.25">
      <c r="A813" s="171">
        <v>1723</v>
      </c>
      <c r="B813" s="241">
        <v>805</v>
      </c>
      <c r="C813" s="242" t="s">
        <v>1933</v>
      </c>
      <c r="D813" s="156">
        <f t="shared" si="446"/>
        <v>2573</v>
      </c>
      <c r="E813" s="161">
        <v>2207.6999999999998</v>
      </c>
      <c r="F813" s="161">
        <v>0</v>
      </c>
      <c r="G813" s="161">
        <v>0</v>
      </c>
      <c r="H813" s="161">
        <v>0</v>
      </c>
      <c r="I813" s="161">
        <v>0</v>
      </c>
      <c r="J813" s="161">
        <v>60</v>
      </c>
      <c r="K813" s="161">
        <v>305.3</v>
      </c>
      <c r="L813" s="243">
        <v>0</v>
      </c>
      <c r="M813" s="172">
        <f t="shared" si="447"/>
        <v>2573</v>
      </c>
      <c r="N813" s="161">
        <v>2207.6999999999998</v>
      </c>
      <c r="O813" s="161">
        <v>0</v>
      </c>
      <c r="P813" s="161">
        <v>0</v>
      </c>
      <c r="Q813" s="161">
        <v>0</v>
      </c>
      <c r="R813" s="161">
        <v>0</v>
      </c>
      <c r="S813" s="161">
        <v>60</v>
      </c>
      <c r="T813" s="161">
        <v>305.3</v>
      </c>
      <c r="U813" s="243">
        <v>0</v>
      </c>
      <c r="V813" s="172">
        <f t="shared" si="448"/>
        <v>2289.3656000000001</v>
      </c>
      <c r="W813" s="161">
        <v>1984.069</v>
      </c>
      <c r="X813" s="161">
        <v>0</v>
      </c>
      <c r="Y813" s="161">
        <v>0</v>
      </c>
      <c r="Z813" s="161">
        <v>0</v>
      </c>
      <c r="AA813" s="161">
        <v>0</v>
      </c>
      <c r="AB813" s="161">
        <v>0</v>
      </c>
      <c r="AC813" s="161">
        <v>305.29660000000001</v>
      </c>
      <c r="AD813" s="243">
        <v>0</v>
      </c>
      <c r="AE813" s="156">
        <f t="shared" si="438"/>
        <v>-283.63439999999991</v>
      </c>
      <c r="AF813" s="161">
        <f t="shared" si="438"/>
        <v>-223.63099999999986</v>
      </c>
      <c r="AG813" s="161">
        <f t="shared" si="438"/>
        <v>0</v>
      </c>
      <c r="AH813" s="161">
        <f t="shared" si="438"/>
        <v>0</v>
      </c>
      <c r="AI813" s="161">
        <f t="shared" si="438"/>
        <v>0</v>
      </c>
      <c r="AJ813" s="161">
        <f t="shared" si="438"/>
        <v>0</v>
      </c>
      <c r="AK813" s="161">
        <f t="shared" si="438"/>
        <v>-60</v>
      </c>
      <c r="AL813" s="161">
        <f t="shared" si="438"/>
        <v>-3.3999999999991815E-3</v>
      </c>
      <c r="AM813" s="162">
        <f t="shared" si="438"/>
        <v>0</v>
      </c>
      <c r="AN813" s="156">
        <f t="shared" si="439"/>
        <v>88.97650991061019</v>
      </c>
      <c r="AO813" s="161">
        <f t="shared" si="439"/>
        <v>89.870408117044903</v>
      </c>
      <c r="AP813" s="161">
        <f t="shared" si="439"/>
        <v>0</v>
      </c>
      <c r="AQ813" s="161">
        <f t="shared" si="439"/>
        <v>0</v>
      </c>
      <c r="AR813" s="161">
        <f t="shared" si="439"/>
        <v>0</v>
      </c>
      <c r="AS813" s="161">
        <f t="shared" si="439"/>
        <v>0</v>
      </c>
      <c r="AT813" s="161">
        <f t="shared" si="439"/>
        <v>0</v>
      </c>
      <c r="AU813" s="161">
        <f t="shared" si="439"/>
        <v>99.998886341303646</v>
      </c>
      <c r="AV813" s="162">
        <f t="shared" si="439"/>
        <v>0</v>
      </c>
      <c r="AW813" s="165"/>
      <c r="AX813" s="245"/>
      <c r="AY813" s="246"/>
    </row>
    <row r="814" spans="1:51" ht="12.75" customHeight="1" x14ac:dyDescent="0.25">
      <c r="A814" s="171">
        <v>1724</v>
      </c>
      <c r="B814" s="241">
        <v>806</v>
      </c>
      <c r="C814" s="242" t="s">
        <v>1934</v>
      </c>
      <c r="D814" s="156">
        <f t="shared" si="446"/>
        <v>1030.3999999999999</v>
      </c>
      <c r="E814" s="161">
        <v>766.8</v>
      </c>
      <c r="F814" s="161">
        <v>0</v>
      </c>
      <c r="G814" s="161">
        <v>0</v>
      </c>
      <c r="H814" s="161">
        <v>0</v>
      </c>
      <c r="I814" s="161">
        <v>0</v>
      </c>
      <c r="J814" s="161">
        <v>65</v>
      </c>
      <c r="K814" s="161">
        <v>198.6</v>
      </c>
      <c r="L814" s="243">
        <v>0</v>
      </c>
      <c r="M814" s="172">
        <f t="shared" si="447"/>
        <v>1030.3999999999999</v>
      </c>
      <c r="N814" s="161">
        <v>766.8</v>
      </c>
      <c r="O814" s="161">
        <v>0</v>
      </c>
      <c r="P814" s="161">
        <v>0</v>
      </c>
      <c r="Q814" s="161">
        <v>0</v>
      </c>
      <c r="R814" s="161">
        <v>0</v>
      </c>
      <c r="S814" s="161">
        <v>65</v>
      </c>
      <c r="T814" s="161">
        <v>198.6</v>
      </c>
      <c r="U814" s="243">
        <v>0</v>
      </c>
      <c r="V814" s="172">
        <f t="shared" si="448"/>
        <v>1030.3858</v>
      </c>
      <c r="W814" s="161">
        <v>766.8</v>
      </c>
      <c r="X814" s="161">
        <v>0</v>
      </c>
      <c r="Y814" s="161">
        <v>0</v>
      </c>
      <c r="Z814" s="161">
        <v>0</v>
      </c>
      <c r="AA814" s="161">
        <v>0</v>
      </c>
      <c r="AB814" s="161">
        <v>65</v>
      </c>
      <c r="AC814" s="161">
        <v>198.58580000000001</v>
      </c>
      <c r="AD814" s="243">
        <v>0</v>
      </c>
      <c r="AE814" s="156">
        <f t="shared" si="438"/>
        <v>-1.4199999999846113E-2</v>
      </c>
      <c r="AF814" s="161">
        <f t="shared" si="438"/>
        <v>0</v>
      </c>
      <c r="AG814" s="161">
        <f t="shared" si="438"/>
        <v>0</v>
      </c>
      <c r="AH814" s="161">
        <f t="shared" si="438"/>
        <v>0</v>
      </c>
      <c r="AI814" s="161">
        <f t="shared" si="438"/>
        <v>0</v>
      </c>
      <c r="AJ814" s="161">
        <f t="shared" si="438"/>
        <v>0</v>
      </c>
      <c r="AK814" s="161">
        <f t="shared" si="438"/>
        <v>0</v>
      </c>
      <c r="AL814" s="161">
        <f t="shared" si="438"/>
        <v>-1.4199999999988222E-2</v>
      </c>
      <c r="AM814" s="162">
        <f t="shared" si="438"/>
        <v>0</v>
      </c>
      <c r="AN814" s="156">
        <f t="shared" si="439"/>
        <v>99.998621894409951</v>
      </c>
      <c r="AO814" s="161">
        <f t="shared" si="439"/>
        <v>100</v>
      </c>
      <c r="AP814" s="161">
        <f t="shared" si="439"/>
        <v>0</v>
      </c>
      <c r="AQ814" s="161">
        <f t="shared" si="439"/>
        <v>0</v>
      </c>
      <c r="AR814" s="161">
        <f t="shared" si="439"/>
        <v>0</v>
      </c>
      <c r="AS814" s="161">
        <f t="shared" si="439"/>
        <v>0</v>
      </c>
      <c r="AT814" s="161">
        <f t="shared" si="439"/>
        <v>100</v>
      </c>
      <c r="AU814" s="161">
        <f t="shared" si="439"/>
        <v>99.992849949647535</v>
      </c>
      <c r="AV814" s="162">
        <f t="shared" si="439"/>
        <v>0</v>
      </c>
      <c r="AW814" s="165"/>
      <c r="AX814" s="245"/>
      <c r="AY814" s="246"/>
    </row>
    <row r="815" spans="1:51" ht="12.75" customHeight="1" x14ac:dyDescent="0.25">
      <c r="A815" s="171">
        <v>1725</v>
      </c>
      <c r="B815" s="241">
        <v>807</v>
      </c>
      <c r="C815" s="242" t="s">
        <v>1935</v>
      </c>
      <c r="D815" s="156">
        <f t="shared" si="446"/>
        <v>2006</v>
      </c>
      <c r="E815" s="161">
        <v>1688.5</v>
      </c>
      <c r="F815" s="161">
        <v>0</v>
      </c>
      <c r="G815" s="161">
        <v>0</v>
      </c>
      <c r="H815" s="161">
        <v>0</v>
      </c>
      <c r="I815" s="161">
        <v>0</v>
      </c>
      <c r="J815" s="161">
        <v>100</v>
      </c>
      <c r="K815" s="161">
        <v>217.5</v>
      </c>
      <c r="L815" s="243">
        <v>0</v>
      </c>
      <c r="M815" s="172">
        <f t="shared" si="447"/>
        <v>2006</v>
      </c>
      <c r="N815" s="161">
        <v>1688.5</v>
      </c>
      <c r="O815" s="161">
        <v>0</v>
      </c>
      <c r="P815" s="161">
        <v>0</v>
      </c>
      <c r="Q815" s="161">
        <v>0</v>
      </c>
      <c r="R815" s="161">
        <v>0</v>
      </c>
      <c r="S815" s="161">
        <v>100</v>
      </c>
      <c r="T815" s="161">
        <v>217.5</v>
      </c>
      <c r="U815" s="243">
        <v>0</v>
      </c>
      <c r="V815" s="172">
        <f t="shared" si="448"/>
        <v>2002.8436999999999</v>
      </c>
      <c r="W815" s="161">
        <v>1685.3436999999999</v>
      </c>
      <c r="X815" s="161">
        <v>0</v>
      </c>
      <c r="Y815" s="161">
        <v>0</v>
      </c>
      <c r="Z815" s="161">
        <v>0</v>
      </c>
      <c r="AA815" s="161">
        <v>0</v>
      </c>
      <c r="AB815" s="161">
        <v>100</v>
      </c>
      <c r="AC815" s="161">
        <v>217.5</v>
      </c>
      <c r="AD815" s="243">
        <v>0</v>
      </c>
      <c r="AE815" s="156">
        <f t="shared" si="438"/>
        <v>-3.1563000000001011</v>
      </c>
      <c r="AF815" s="161">
        <f t="shared" si="438"/>
        <v>-3.1563000000001011</v>
      </c>
      <c r="AG815" s="161">
        <f t="shared" si="438"/>
        <v>0</v>
      </c>
      <c r="AH815" s="161">
        <f t="shared" si="438"/>
        <v>0</v>
      </c>
      <c r="AI815" s="161">
        <f t="shared" si="438"/>
        <v>0</v>
      </c>
      <c r="AJ815" s="161">
        <f t="shared" si="438"/>
        <v>0</v>
      </c>
      <c r="AK815" s="161">
        <f t="shared" si="438"/>
        <v>0</v>
      </c>
      <c r="AL815" s="161">
        <f t="shared" si="438"/>
        <v>0</v>
      </c>
      <c r="AM815" s="162">
        <f t="shared" si="438"/>
        <v>0</v>
      </c>
      <c r="AN815" s="156">
        <f t="shared" si="439"/>
        <v>99.842657028913251</v>
      </c>
      <c r="AO815" s="161">
        <f t="shared" si="439"/>
        <v>99.813070772875321</v>
      </c>
      <c r="AP815" s="161">
        <f t="shared" si="439"/>
        <v>0</v>
      </c>
      <c r="AQ815" s="161">
        <f t="shared" si="439"/>
        <v>0</v>
      </c>
      <c r="AR815" s="161">
        <f t="shared" si="439"/>
        <v>0</v>
      </c>
      <c r="AS815" s="161">
        <f t="shared" si="439"/>
        <v>0</v>
      </c>
      <c r="AT815" s="161">
        <f t="shared" si="439"/>
        <v>100</v>
      </c>
      <c r="AU815" s="161">
        <f t="shared" si="439"/>
        <v>100</v>
      </c>
      <c r="AV815" s="162">
        <f t="shared" si="439"/>
        <v>0</v>
      </c>
      <c r="AW815" s="165"/>
      <c r="AX815" s="245"/>
      <c r="AY815" s="246"/>
    </row>
    <row r="816" spans="1:51" ht="12.75" customHeight="1" x14ac:dyDescent="0.25">
      <c r="A816" s="171">
        <v>1726</v>
      </c>
      <c r="B816" s="241">
        <v>808</v>
      </c>
      <c r="C816" s="242" t="s">
        <v>1936</v>
      </c>
      <c r="D816" s="156">
        <f t="shared" si="446"/>
        <v>1961.9</v>
      </c>
      <c r="E816" s="161">
        <v>1764</v>
      </c>
      <c r="F816" s="161">
        <v>0</v>
      </c>
      <c r="G816" s="161">
        <v>0</v>
      </c>
      <c r="H816" s="161">
        <v>0</v>
      </c>
      <c r="I816" s="161">
        <v>0</v>
      </c>
      <c r="J816" s="161">
        <v>0</v>
      </c>
      <c r="K816" s="161">
        <v>197.9</v>
      </c>
      <c r="L816" s="243">
        <v>0</v>
      </c>
      <c r="M816" s="172">
        <f t="shared" si="447"/>
        <v>1961.9</v>
      </c>
      <c r="N816" s="161">
        <v>1764</v>
      </c>
      <c r="O816" s="161">
        <v>0</v>
      </c>
      <c r="P816" s="161">
        <v>0</v>
      </c>
      <c r="Q816" s="161">
        <v>0</v>
      </c>
      <c r="R816" s="161">
        <v>0</v>
      </c>
      <c r="S816" s="161">
        <v>0</v>
      </c>
      <c r="T816" s="161">
        <v>197.9</v>
      </c>
      <c r="U816" s="243">
        <v>0</v>
      </c>
      <c r="V816" s="172">
        <f t="shared" si="448"/>
        <v>1845.5255000000002</v>
      </c>
      <c r="W816" s="161">
        <v>1647.6255000000001</v>
      </c>
      <c r="X816" s="161">
        <v>0</v>
      </c>
      <c r="Y816" s="161">
        <v>0</v>
      </c>
      <c r="Z816" s="161">
        <v>0</v>
      </c>
      <c r="AA816" s="161">
        <v>0</v>
      </c>
      <c r="AB816" s="161">
        <v>0</v>
      </c>
      <c r="AC816" s="161">
        <v>197.9</v>
      </c>
      <c r="AD816" s="243">
        <v>0</v>
      </c>
      <c r="AE816" s="156">
        <f t="shared" si="438"/>
        <v>-116.3744999999999</v>
      </c>
      <c r="AF816" s="161">
        <f t="shared" si="438"/>
        <v>-116.3744999999999</v>
      </c>
      <c r="AG816" s="161">
        <f t="shared" si="438"/>
        <v>0</v>
      </c>
      <c r="AH816" s="161">
        <f t="shared" si="438"/>
        <v>0</v>
      </c>
      <c r="AI816" s="161">
        <f t="shared" si="438"/>
        <v>0</v>
      </c>
      <c r="AJ816" s="161">
        <f t="shared" si="438"/>
        <v>0</v>
      </c>
      <c r="AK816" s="161">
        <f t="shared" si="438"/>
        <v>0</v>
      </c>
      <c r="AL816" s="161">
        <f t="shared" si="438"/>
        <v>0</v>
      </c>
      <c r="AM816" s="162">
        <f t="shared" si="438"/>
        <v>0</v>
      </c>
      <c r="AN816" s="156">
        <f t="shared" si="439"/>
        <v>94.068275651154494</v>
      </c>
      <c r="AO816" s="161">
        <f t="shared" si="439"/>
        <v>93.402806122448993</v>
      </c>
      <c r="AP816" s="161">
        <f t="shared" si="439"/>
        <v>0</v>
      </c>
      <c r="AQ816" s="161">
        <f t="shared" si="439"/>
        <v>0</v>
      </c>
      <c r="AR816" s="161">
        <f t="shared" si="439"/>
        <v>0</v>
      </c>
      <c r="AS816" s="161">
        <f t="shared" si="439"/>
        <v>0</v>
      </c>
      <c r="AT816" s="161">
        <f t="shared" si="439"/>
        <v>0</v>
      </c>
      <c r="AU816" s="161">
        <f t="shared" si="439"/>
        <v>100</v>
      </c>
      <c r="AV816" s="162">
        <f t="shared" si="439"/>
        <v>0</v>
      </c>
      <c r="AW816" s="165"/>
      <c r="AX816" s="245"/>
      <c r="AY816" s="246"/>
    </row>
    <row r="817" spans="1:51" ht="12.75" customHeight="1" x14ac:dyDescent="0.25">
      <c r="A817" s="171">
        <v>1727</v>
      </c>
      <c r="B817" s="241">
        <v>809</v>
      </c>
      <c r="C817" s="242" t="s">
        <v>1937</v>
      </c>
      <c r="D817" s="156">
        <f t="shared" si="446"/>
        <v>3096.9</v>
      </c>
      <c r="E817" s="161">
        <v>2743.8</v>
      </c>
      <c r="F817" s="161">
        <v>0</v>
      </c>
      <c r="G817" s="161">
        <v>0</v>
      </c>
      <c r="H817" s="161">
        <v>0</v>
      </c>
      <c r="I817" s="161">
        <v>0</v>
      </c>
      <c r="J817" s="161">
        <v>0</v>
      </c>
      <c r="K817" s="161">
        <v>353.1</v>
      </c>
      <c r="L817" s="243">
        <v>0</v>
      </c>
      <c r="M817" s="172">
        <f t="shared" si="447"/>
        <v>3096.9</v>
      </c>
      <c r="N817" s="161">
        <v>2743.8</v>
      </c>
      <c r="O817" s="161">
        <v>0</v>
      </c>
      <c r="P817" s="161">
        <v>0</v>
      </c>
      <c r="Q817" s="161">
        <v>0</v>
      </c>
      <c r="R817" s="161">
        <v>0</v>
      </c>
      <c r="S817" s="161">
        <v>0</v>
      </c>
      <c r="T817" s="161">
        <v>353.1</v>
      </c>
      <c r="U817" s="243">
        <v>0</v>
      </c>
      <c r="V817" s="172">
        <f t="shared" si="448"/>
        <v>2991.1662999999999</v>
      </c>
      <c r="W817" s="161">
        <v>2638.2420999999999</v>
      </c>
      <c r="X817" s="161">
        <v>0</v>
      </c>
      <c r="Y817" s="161">
        <v>0</v>
      </c>
      <c r="Z817" s="161">
        <v>0</v>
      </c>
      <c r="AA817" s="161">
        <v>0</v>
      </c>
      <c r="AB817" s="161">
        <v>0</v>
      </c>
      <c r="AC817" s="161">
        <v>352.92419999999998</v>
      </c>
      <c r="AD817" s="243">
        <v>0</v>
      </c>
      <c r="AE817" s="156">
        <f t="shared" si="438"/>
        <v>-105.73370000000023</v>
      </c>
      <c r="AF817" s="161">
        <f t="shared" si="438"/>
        <v>-105.55790000000025</v>
      </c>
      <c r="AG817" s="161">
        <f t="shared" si="438"/>
        <v>0</v>
      </c>
      <c r="AH817" s="161">
        <f t="shared" si="438"/>
        <v>0</v>
      </c>
      <c r="AI817" s="161">
        <f t="shared" si="438"/>
        <v>0</v>
      </c>
      <c r="AJ817" s="161">
        <f t="shared" si="438"/>
        <v>0</v>
      </c>
      <c r="AK817" s="161">
        <f t="shared" si="438"/>
        <v>0</v>
      </c>
      <c r="AL817" s="161">
        <f t="shared" si="438"/>
        <v>-0.17580000000003793</v>
      </c>
      <c r="AM817" s="162">
        <f t="shared" si="438"/>
        <v>0</v>
      </c>
      <c r="AN817" s="156">
        <f t="shared" si="439"/>
        <v>96.58582130517614</v>
      </c>
      <c r="AO817" s="161">
        <f t="shared" si="439"/>
        <v>96.152857351118882</v>
      </c>
      <c r="AP817" s="161">
        <f t="shared" si="439"/>
        <v>0</v>
      </c>
      <c r="AQ817" s="161">
        <f t="shared" si="439"/>
        <v>0</v>
      </c>
      <c r="AR817" s="161">
        <f t="shared" si="439"/>
        <v>0</v>
      </c>
      <c r="AS817" s="161">
        <f t="shared" si="439"/>
        <v>0</v>
      </c>
      <c r="AT817" s="161">
        <f t="shared" si="439"/>
        <v>0</v>
      </c>
      <c r="AU817" s="161">
        <f t="shared" si="439"/>
        <v>99.950212404418011</v>
      </c>
      <c r="AV817" s="162">
        <f t="shared" si="439"/>
        <v>0</v>
      </c>
      <c r="AW817" s="165"/>
      <c r="AX817" s="245"/>
      <c r="AY817" s="246"/>
    </row>
    <row r="818" spans="1:51" ht="12.75" customHeight="1" x14ac:dyDescent="0.25">
      <c r="A818" s="171">
        <v>1728</v>
      </c>
      <c r="B818" s="241">
        <v>810</v>
      </c>
      <c r="C818" s="242" t="s">
        <v>1938</v>
      </c>
      <c r="D818" s="156">
        <f t="shared" si="446"/>
        <v>2236.6</v>
      </c>
      <c r="E818" s="161">
        <v>1896.6</v>
      </c>
      <c r="F818" s="161">
        <v>0</v>
      </c>
      <c r="G818" s="161">
        <v>0</v>
      </c>
      <c r="H818" s="161">
        <v>0</v>
      </c>
      <c r="I818" s="161">
        <v>0</v>
      </c>
      <c r="J818" s="161">
        <v>70</v>
      </c>
      <c r="K818" s="161">
        <v>270</v>
      </c>
      <c r="L818" s="243">
        <v>0</v>
      </c>
      <c r="M818" s="172">
        <f t="shared" si="447"/>
        <v>2236.6</v>
      </c>
      <c r="N818" s="161">
        <v>1896.6</v>
      </c>
      <c r="O818" s="161">
        <v>0</v>
      </c>
      <c r="P818" s="161">
        <v>0</v>
      </c>
      <c r="Q818" s="161">
        <v>0</v>
      </c>
      <c r="R818" s="161">
        <v>0</v>
      </c>
      <c r="S818" s="161">
        <v>70</v>
      </c>
      <c r="T818" s="161">
        <v>270</v>
      </c>
      <c r="U818" s="243">
        <v>0</v>
      </c>
      <c r="V818" s="172">
        <f t="shared" si="448"/>
        <v>2236.2779999999998</v>
      </c>
      <c r="W818" s="161">
        <v>1896.6</v>
      </c>
      <c r="X818" s="161">
        <v>0</v>
      </c>
      <c r="Y818" s="161">
        <v>0</v>
      </c>
      <c r="Z818" s="161">
        <v>0</v>
      </c>
      <c r="AA818" s="161">
        <v>0</v>
      </c>
      <c r="AB818" s="161">
        <v>69.677999999999997</v>
      </c>
      <c r="AC818" s="161">
        <v>270</v>
      </c>
      <c r="AD818" s="243">
        <v>0</v>
      </c>
      <c r="AE818" s="156">
        <f t="shared" si="438"/>
        <v>-0.32200000000011642</v>
      </c>
      <c r="AF818" s="161">
        <f t="shared" si="438"/>
        <v>0</v>
      </c>
      <c r="AG818" s="161">
        <f t="shared" si="438"/>
        <v>0</v>
      </c>
      <c r="AH818" s="161">
        <f t="shared" si="438"/>
        <v>0</v>
      </c>
      <c r="AI818" s="161">
        <f t="shared" si="438"/>
        <v>0</v>
      </c>
      <c r="AJ818" s="161">
        <f t="shared" si="438"/>
        <v>0</v>
      </c>
      <c r="AK818" s="161">
        <f t="shared" si="438"/>
        <v>-0.32200000000000273</v>
      </c>
      <c r="AL818" s="161">
        <f t="shared" si="438"/>
        <v>0</v>
      </c>
      <c r="AM818" s="162">
        <f t="shared" si="438"/>
        <v>0</v>
      </c>
      <c r="AN818" s="156">
        <f t="shared" si="439"/>
        <v>99.985603147634791</v>
      </c>
      <c r="AO818" s="161">
        <f t="shared" si="439"/>
        <v>100</v>
      </c>
      <c r="AP818" s="161">
        <f t="shared" si="439"/>
        <v>0</v>
      </c>
      <c r="AQ818" s="161">
        <f t="shared" si="439"/>
        <v>0</v>
      </c>
      <c r="AR818" s="161">
        <f t="shared" si="439"/>
        <v>0</v>
      </c>
      <c r="AS818" s="161">
        <f t="shared" si="439"/>
        <v>0</v>
      </c>
      <c r="AT818" s="161">
        <f t="shared" si="439"/>
        <v>99.539999999999992</v>
      </c>
      <c r="AU818" s="161">
        <f t="shared" si="439"/>
        <v>100</v>
      </c>
      <c r="AV818" s="162">
        <f t="shared" si="439"/>
        <v>0</v>
      </c>
      <c r="AW818" s="165"/>
      <c r="AX818" s="245"/>
      <c r="AY818" s="246"/>
    </row>
    <row r="819" spans="1:51" ht="12.75" customHeight="1" x14ac:dyDescent="0.25">
      <c r="A819" s="171">
        <v>1729</v>
      </c>
      <c r="B819" s="241">
        <v>811</v>
      </c>
      <c r="C819" s="242" t="s">
        <v>1939</v>
      </c>
      <c r="D819" s="156">
        <f t="shared" si="446"/>
        <v>3246.6</v>
      </c>
      <c r="E819" s="161">
        <v>2961.2</v>
      </c>
      <c r="F819" s="161">
        <v>0</v>
      </c>
      <c r="G819" s="161">
        <v>0</v>
      </c>
      <c r="H819" s="161">
        <v>0</v>
      </c>
      <c r="I819" s="161">
        <v>0</v>
      </c>
      <c r="J819" s="161">
        <v>0</v>
      </c>
      <c r="K819" s="161">
        <v>285.39999999999998</v>
      </c>
      <c r="L819" s="243">
        <v>0</v>
      </c>
      <c r="M819" s="172">
        <f t="shared" si="447"/>
        <v>3246.6</v>
      </c>
      <c r="N819" s="161">
        <v>2961.2</v>
      </c>
      <c r="O819" s="161">
        <v>0</v>
      </c>
      <c r="P819" s="161">
        <v>0</v>
      </c>
      <c r="Q819" s="161">
        <v>0</v>
      </c>
      <c r="R819" s="161">
        <v>0</v>
      </c>
      <c r="S819" s="161">
        <v>0</v>
      </c>
      <c r="T819" s="161">
        <v>285.39999999999998</v>
      </c>
      <c r="U819" s="243">
        <v>0</v>
      </c>
      <c r="V819" s="172">
        <f t="shared" si="448"/>
        <v>3246.5246999999999</v>
      </c>
      <c r="W819" s="161">
        <v>2961.2</v>
      </c>
      <c r="X819" s="161">
        <v>0</v>
      </c>
      <c r="Y819" s="161">
        <v>0</v>
      </c>
      <c r="Z819" s="161">
        <v>0</v>
      </c>
      <c r="AA819" s="161">
        <v>0</v>
      </c>
      <c r="AB819" s="161">
        <v>0</v>
      </c>
      <c r="AC819" s="161">
        <v>285.32470000000001</v>
      </c>
      <c r="AD819" s="243">
        <v>0</v>
      </c>
      <c r="AE819" s="156">
        <f t="shared" si="438"/>
        <v>-7.5299999999970169E-2</v>
      </c>
      <c r="AF819" s="161">
        <f t="shared" si="438"/>
        <v>0</v>
      </c>
      <c r="AG819" s="161">
        <f t="shared" si="438"/>
        <v>0</v>
      </c>
      <c r="AH819" s="161">
        <f t="shared" si="438"/>
        <v>0</v>
      </c>
      <c r="AI819" s="161">
        <f t="shared" si="438"/>
        <v>0</v>
      </c>
      <c r="AJ819" s="161">
        <f t="shared" si="438"/>
        <v>0</v>
      </c>
      <c r="AK819" s="161">
        <f t="shared" si="438"/>
        <v>0</v>
      </c>
      <c r="AL819" s="161">
        <f t="shared" si="438"/>
        <v>-7.5299999999970169E-2</v>
      </c>
      <c r="AM819" s="162">
        <f t="shared" si="438"/>
        <v>0</v>
      </c>
      <c r="AN819" s="156">
        <f t="shared" si="439"/>
        <v>99.997680650526704</v>
      </c>
      <c r="AO819" s="161">
        <f t="shared" si="439"/>
        <v>100</v>
      </c>
      <c r="AP819" s="161">
        <f t="shared" si="439"/>
        <v>0</v>
      </c>
      <c r="AQ819" s="161">
        <f t="shared" si="439"/>
        <v>0</v>
      </c>
      <c r="AR819" s="161">
        <f t="shared" si="439"/>
        <v>0</v>
      </c>
      <c r="AS819" s="161">
        <f t="shared" si="439"/>
        <v>0</v>
      </c>
      <c r="AT819" s="161">
        <f t="shared" si="439"/>
        <v>0</v>
      </c>
      <c r="AU819" s="161">
        <f t="shared" si="439"/>
        <v>99.973615977575349</v>
      </c>
      <c r="AV819" s="162">
        <f t="shared" si="439"/>
        <v>0</v>
      </c>
      <c r="AW819" s="165"/>
      <c r="AX819" s="245"/>
      <c r="AY819" s="246"/>
    </row>
    <row r="820" spans="1:51" ht="12.75" customHeight="1" x14ac:dyDescent="0.25">
      <c r="A820" s="171">
        <v>1730</v>
      </c>
      <c r="B820" s="241">
        <v>812</v>
      </c>
      <c r="C820" s="242" t="s">
        <v>1940</v>
      </c>
      <c r="D820" s="156">
        <f t="shared" si="446"/>
        <v>3278.7000000000003</v>
      </c>
      <c r="E820" s="161">
        <v>2979.4</v>
      </c>
      <c r="F820" s="161">
        <v>0</v>
      </c>
      <c r="G820" s="161">
        <v>0</v>
      </c>
      <c r="H820" s="161">
        <v>0</v>
      </c>
      <c r="I820" s="161">
        <v>0</v>
      </c>
      <c r="J820" s="161">
        <v>0</v>
      </c>
      <c r="K820" s="161">
        <v>299.3</v>
      </c>
      <c r="L820" s="243">
        <v>0</v>
      </c>
      <c r="M820" s="172">
        <f t="shared" si="447"/>
        <v>3278.7000000000003</v>
      </c>
      <c r="N820" s="161">
        <v>2979.4</v>
      </c>
      <c r="O820" s="161">
        <v>0</v>
      </c>
      <c r="P820" s="161">
        <v>0</v>
      </c>
      <c r="Q820" s="161">
        <v>0</v>
      </c>
      <c r="R820" s="161">
        <v>0</v>
      </c>
      <c r="S820" s="161">
        <v>0</v>
      </c>
      <c r="T820" s="161">
        <v>299.3</v>
      </c>
      <c r="U820" s="243">
        <v>0</v>
      </c>
      <c r="V820" s="172">
        <f t="shared" si="448"/>
        <v>3258.2111999999997</v>
      </c>
      <c r="W820" s="161">
        <v>2959.1626999999999</v>
      </c>
      <c r="X820" s="161">
        <v>0</v>
      </c>
      <c r="Y820" s="161">
        <v>0</v>
      </c>
      <c r="Z820" s="161">
        <v>0</v>
      </c>
      <c r="AA820" s="161">
        <v>0</v>
      </c>
      <c r="AB820" s="161">
        <v>0</v>
      </c>
      <c r="AC820" s="161">
        <v>299.04849999999999</v>
      </c>
      <c r="AD820" s="243">
        <v>0</v>
      </c>
      <c r="AE820" s="156">
        <f t="shared" si="438"/>
        <v>-20.488800000000538</v>
      </c>
      <c r="AF820" s="161">
        <f t="shared" si="438"/>
        <v>-20.237300000000232</v>
      </c>
      <c r="AG820" s="161">
        <f t="shared" si="438"/>
        <v>0</v>
      </c>
      <c r="AH820" s="161">
        <f t="shared" si="438"/>
        <v>0</v>
      </c>
      <c r="AI820" s="161">
        <f t="shared" si="438"/>
        <v>0</v>
      </c>
      <c r="AJ820" s="161">
        <f t="shared" si="438"/>
        <v>0</v>
      </c>
      <c r="AK820" s="161">
        <f t="shared" si="438"/>
        <v>0</v>
      </c>
      <c r="AL820" s="161">
        <f t="shared" si="438"/>
        <v>-0.25150000000002137</v>
      </c>
      <c r="AM820" s="162">
        <f t="shared" si="438"/>
        <v>0</v>
      </c>
      <c r="AN820" s="156">
        <f t="shared" si="439"/>
        <v>99.375093787171735</v>
      </c>
      <c r="AO820" s="161">
        <f t="shared" si="439"/>
        <v>99.320759213264409</v>
      </c>
      <c r="AP820" s="161">
        <f t="shared" si="439"/>
        <v>0</v>
      </c>
      <c r="AQ820" s="161">
        <f t="shared" si="439"/>
        <v>0</v>
      </c>
      <c r="AR820" s="161">
        <f t="shared" si="439"/>
        <v>0</v>
      </c>
      <c r="AS820" s="161">
        <f t="shared" si="439"/>
        <v>0</v>
      </c>
      <c r="AT820" s="161">
        <f t="shared" si="439"/>
        <v>0</v>
      </c>
      <c r="AU820" s="161">
        <f t="shared" si="439"/>
        <v>99.915970598062145</v>
      </c>
      <c r="AV820" s="162">
        <f t="shared" si="439"/>
        <v>0</v>
      </c>
      <c r="AW820" s="165"/>
      <c r="AX820" s="245"/>
      <c r="AY820" s="246"/>
    </row>
    <row r="821" spans="1:51" ht="12.75" customHeight="1" x14ac:dyDescent="0.25">
      <c r="A821" s="171">
        <v>1731</v>
      </c>
      <c r="B821" s="241">
        <v>813</v>
      </c>
      <c r="C821" s="242" t="s">
        <v>1941</v>
      </c>
      <c r="D821" s="156">
        <f t="shared" si="446"/>
        <v>1827.3</v>
      </c>
      <c r="E821" s="161">
        <v>1616.7</v>
      </c>
      <c r="F821" s="161">
        <v>0</v>
      </c>
      <c r="G821" s="161">
        <v>0</v>
      </c>
      <c r="H821" s="161">
        <v>0</v>
      </c>
      <c r="I821" s="161">
        <v>0</v>
      </c>
      <c r="J821" s="161">
        <v>0</v>
      </c>
      <c r="K821" s="161">
        <v>210.6</v>
      </c>
      <c r="L821" s="243">
        <v>0</v>
      </c>
      <c r="M821" s="172">
        <f t="shared" si="447"/>
        <v>1827.2999999999997</v>
      </c>
      <c r="N821" s="161">
        <v>1616.6999999999998</v>
      </c>
      <c r="O821" s="161">
        <v>0</v>
      </c>
      <c r="P821" s="161">
        <v>0</v>
      </c>
      <c r="Q821" s="161">
        <v>0</v>
      </c>
      <c r="R821" s="161">
        <v>0</v>
      </c>
      <c r="S821" s="161">
        <v>0</v>
      </c>
      <c r="T821" s="161">
        <v>210.6</v>
      </c>
      <c r="U821" s="243">
        <v>0</v>
      </c>
      <c r="V821" s="172">
        <f t="shared" si="448"/>
        <v>1720.2206999999999</v>
      </c>
      <c r="W821" s="161">
        <v>1511.0946999999999</v>
      </c>
      <c r="X821" s="161">
        <v>0</v>
      </c>
      <c r="Y821" s="161">
        <v>0</v>
      </c>
      <c r="Z821" s="161">
        <v>0</v>
      </c>
      <c r="AA821" s="161">
        <v>0</v>
      </c>
      <c r="AB821" s="161">
        <v>0</v>
      </c>
      <c r="AC821" s="161">
        <v>209.126</v>
      </c>
      <c r="AD821" s="243">
        <v>0</v>
      </c>
      <c r="AE821" s="156">
        <f t="shared" si="438"/>
        <v>-107.07929999999988</v>
      </c>
      <c r="AF821" s="161">
        <f t="shared" si="438"/>
        <v>-105.60529999999994</v>
      </c>
      <c r="AG821" s="161">
        <f t="shared" si="438"/>
        <v>0</v>
      </c>
      <c r="AH821" s="161">
        <f t="shared" si="438"/>
        <v>0</v>
      </c>
      <c r="AI821" s="161">
        <f t="shared" si="438"/>
        <v>0</v>
      </c>
      <c r="AJ821" s="161">
        <f t="shared" si="438"/>
        <v>0</v>
      </c>
      <c r="AK821" s="161">
        <f t="shared" si="438"/>
        <v>0</v>
      </c>
      <c r="AL821" s="161">
        <f t="shared" si="438"/>
        <v>-1.4739999999999895</v>
      </c>
      <c r="AM821" s="162">
        <f t="shared" si="438"/>
        <v>0</v>
      </c>
      <c r="AN821" s="156">
        <f t="shared" si="439"/>
        <v>94.140026268264648</v>
      </c>
      <c r="AO821" s="161">
        <f t="shared" si="439"/>
        <v>93.467848085606491</v>
      </c>
      <c r="AP821" s="161">
        <f t="shared" si="439"/>
        <v>0</v>
      </c>
      <c r="AQ821" s="161">
        <f t="shared" si="439"/>
        <v>0</v>
      </c>
      <c r="AR821" s="161">
        <f t="shared" si="439"/>
        <v>0</v>
      </c>
      <c r="AS821" s="161">
        <f t="shared" si="439"/>
        <v>0</v>
      </c>
      <c r="AT821" s="161">
        <f t="shared" si="439"/>
        <v>0</v>
      </c>
      <c r="AU821" s="161">
        <f t="shared" si="439"/>
        <v>99.300094966761648</v>
      </c>
      <c r="AV821" s="162">
        <f t="shared" si="439"/>
        <v>0</v>
      </c>
      <c r="AW821" s="165"/>
      <c r="AX821" s="245"/>
      <c r="AY821" s="246"/>
    </row>
    <row r="822" spans="1:51" ht="12.75" customHeight="1" x14ac:dyDescent="0.25">
      <c r="A822" s="171">
        <v>1732</v>
      </c>
      <c r="B822" s="241">
        <v>814</v>
      </c>
      <c r="C822" s="242" t="s">
        <v>1644</v>
      </c>
      <c r="D822" s="156">
        <f t="shared" si="446"/>
        <v>1010.5999999999999</v>
      </c>
      <c r="E822" s="161">
        <v>909.3</v>
      </c>
      <c r="F822" s="161">
        <v>0</v>
      </c>
      <c r="G822" s="161">
        <v>0</v>
      </c>
      <c r="H822" s="161">
        <v>0</v>
      </c>
      <c r="I822" s="161">
        <v>0</v>
      </c>
      <c r="J822" s="161">
        <v>0</v>
      </c>
      <c r="K822" s="161">
        <v>101.3</v>
      </c>
      <c r="L822" s="243">
        <v>0</v>
      </c>
      <c r="M822" s="172">
        <f t="shared" si="447"/>
        <v>1010.5999999999999</v>
      </c>
      <c r="N822" s="161">
        <v>909.3</v>
      </c>
      <c r="O822" s="161">
        <v>0</v>
      </c>
      <c r="P822" s="161">
        <v>0</v>
      </c>
      <c r="Q822" s="161">
        <v>0</v>
      </c>
      <c r="R822" s="161">
        <v>0</v>
      </c>
      <c r="S822" s="161">
        <v>0</v>
      </c>
      <c r="T822" s="161">
        <v>101.3</v>
      </c>
      <c r="U822" s="243">
        <v>0</v>
      </c>
      <c r="V822" s="172">
        <f t="shared" si="448"/>
        <v>1009.3755</v>
      </c>
      <c r="W822" s="161">
        <v>909.3</v>
      </c>
      <c r="X822" s="161">
        <v>0</v>
      </c>
      <c r="Y822" s="161">
        <v>0</v>
      </c>
      <c r="Z822" s="161">
        <v>0</v>
      </c>
      <c r="AA822" s="161">
        <v>0</v>
      </c>
      <c r="AB822" s="161">
        <v>0</v>
      </c>
      <c r="AC822" s="161">
        <v>100.07550000000001</v>
      </c>
      <c r="AD822" s="243">
        <v>0</v>
      </c>
      <c r="AE822" s="156">
        <f t="shared" si="438"/>
        <v>-1.2244999999999209</v>
      </c>
      <c r="AF822" s="161">
        <f t="shared" si="438"/>
        <v>0</v>
      </c>
      <c r="AG822" s="161">
        <f t="shared" si="438"/>
        <v>0</v>
      </c>
      <c r="AH822" s="161">
        <f t="shared" si="438"/>
        <v>0</v>
      </c>
      <c r="AI822" s="161">
        <f t="shared" si="438"/>
        <v>0</v>
      </c>
      <c r="AJ822" s="161">
        <f t="shared" si="438"/>
        <v>0</v>
      </c>
      <c r="AK822" s="161">
        <f t="shared" si="438"/>
        <v>0</v>
      </c>
      <c r="AL822" s="161">
        <f t="shared" si="438"/>
        <v>-1.2244999999999919</v>
      </c>
      <c r="AM822" s="162">
        <f t="shared" si="438"/>
        <v>0</v>
      </c>
      <c r="AN822" s="156">
        <f t="shared" si="439"/>
        <v>99.878834355828232</v>
      </c>
      <c r="AO822" s="161">
        <f t="shared" si="439"/>
        <v>100</v>
      </c>
      <c r="AP822" s="161">
        <f t="shared" si="439"/>
        <v>0</v>
      </c>
      <c r="AQ822" s="161">
        <f t="shared" si="439"/>
        <v>0</v>
      </c>
      <c r="AR822" s="161">
        <f t="shared" si="439"/>
        <v>0</v>
      </c>
      <c r="AS822" s="161">
        <f t="shared" si="439"/>
        <v>0</v>
      </c>
      <c r="AT822" s="161">
        <f t="shared" si="439"/>
        <v>0</v>
      </c>
      <c r="AU822" s="161">
        <f t="shared" si="439"/>
        <v>98.791214215202373</v>
      </c>
      <c r="AV822" s="162">
        <f t="shared" si="439"/>
        <v>0</v>
      </c>
      <c r="AW822" s="165"/>
      <c r="AX822" s="245"/>
      <c r="AY822" s="246"/>
    </row>
    <row r="823" spans="1:51" ht="12.75" customHeight="1" x14ac:dyDescent="0.25">
      <c r="A823" s="171">
        <v>1735</v>
      </c>
      <c r="B823" s="241">
        <v>815</v>
      </c>
      <c r="C823" s="242" t="s">
        <v>1942</v>
      </c>
      <c r="D823" s="156">
        <f t="shared" si="446"/>
        <v>5722.7000000000007</v>
      </c>
      <c r="E823" s="161">
        <v>5038.6000000000004</v>
      </c>
      <c r="F823" s="161">
        <v>0</v>
      </c>
      <c r="G823" s="161">
        <v>0</v>
      </c>
      <c r="H823" s="161">
        <v>0</v>
      </c>
      <c r="I823" s="161">
        <v>0</v>
      </c>
      <c r="J823" s="161">
        <v>0</v>
      </c>
      <c r="K823" s="161">
        <v>684.1</v>
      </c>
      <c r="L823" s="243">
        <v>0</v>
      </c>
      <c r="M823" s="172">
        <f t="shared" si="447"/>
        <v>5722.7</v>
      </c>
      <c r="N823" s="161">
        <v>5038.5999999999995</v>
      </c>
      <c r="O823" s="161">
        <v>0</v>
      </c>
      <c r="P823" s="161">
        <v>0</v>
      </c>
      <c r="Q823" s="161">
        <v>0</v>
      </c>
      <c r="R823" s="161">
        <v>0</v>
      </c>
      <c r="S823" s="161">
        <v>0</v>
      </c>
      <c r="T823" s="161">
        <v>684.1</v>
      </c>
      <c r="U823" s="243">
        <v>0</v>
      </c>
      <c r="V823" s="172">
        <f t="shared" si="448"/>
        <v>5630.4264000000003</v>
      </c>
      <c r="W823" s="161">
        <v>5003.8078999999998</v>
      </c>
      <c r="X823" s="161">
        <v>0</v>
      </c>
      <c r="Y823" s="161">
        <v>0</v>
      </c>
      <c r="Z823" s="161">
        <v>0</v>
      </c>
      <c r="AA823" s="161">
        <v>0</v>
      </c>
      <c r="AB823" s="161">
        <v>0</v>
      </c>
      <c r="AC823" s="161">
        <v>626.61850000000004</v>
      </c>
      <c r="AD823" s="243">
        <v>0</v>
      </c>
      <c r="AE823" s="156">
        <f t="shared" si="438"/>
        <v>-92.273599999999533</v>
      </c>
      <c r="AF823" s="161">
        <f t="shared" si="438"/>
        <v>-34.792099999999664</v>
      </c>
      <c r="AG823" s="161">
        <f t="shared" si="438"/>
        <v>0</v>
      </c>
      <c r="AH823" s="161">
        <f t="shared" si="438"/>
        <v>0</v>
      </c>
      <c r="AI823" s="161">
        <f t="shared" si="438"/>
        <v>0</v>
      </c>
      <c r="AJ823" s="161">
        <f t="shared" si="438"/>
        <v>0</v>
      </c>
      <c r="AK823" s="161">
        <f t="shared" si="438"/>
        <v>0</v>
      </c>
      <c r="AL823" s="161">
        <f t="shared" si="438"/>
        <v>-57.481499999999983</v>
      </c>
      <c r="AM823" s="162">
        <f t="shared" si="438"/>
        <v>0</v>
      </c>
      <c r="AN823" s="156">
        <f t="shared" si="439"/>
        <v>98.387586279203873</v>
      </c>
      <c r="AO823" s="161">
        <f t="shared" si="439"/>
        <v>99.309488746874138</v>
      </c>
      <c r="AP823" s="161">
        <f t="shared" si="439"/>
        <v>0</v>
      </c>
      <c r="AQ823" s="161">
        <f t="shared" si="439"/>
        <v>0</v>
      </c>
      <c r="AR823" s="161">
        <f t="shared" si="439"/>
        <v>0</v>
      </c>
      <c r="AS823" s="161">
        <f t="shared" si="439"/>
        <v>0</v>
      </c>
      <c r="AT823" s="161">
        <f t="shared" si="439"/>
        <v>0</v>
      </c>
      <c r="AU823" s="161">
        <f t="shared" si="439"/>
        <v>91.597500365443651</v>
      </c>
      <c r="AV823" s="162">
        <f t="shared" si="439"/>
        <v>0</v>
      </c>
      <c r="AW823" s="165"/>
      <c r="AX823" s="245"/>
      <c r="AY823" s="246"/>
    </row>
    <row r="824" spans="1:51" ht="12.75" customHeight="1" x14ac:dyDescent="0.25">
      <c r="A824" s="171">
        <v>1736</v>
      </c>
      <c r="B824" s="241">
        <v>816</v>
      </c>
      <c r="C824" s="242" t="s">
        <v>1943</v>
      </c>
      <c r="D824" s="156">
        <f t="shared" si="446"/>
        <v>3232.6000000000004</v>
      </c>
      <c r="E824" s="161">
        <v>2831.3</v>
      </c>
      <c r="F824" s="161">
        <v>0</v>
      </c>
      <c r="G824" s="161">
        <v>0</v>
      </c>
      <c r="H824" s="161">
        <v>0</v>
      </c>
      <c r="I824" s="161">
        <v>0</v>
      </c>
      <c r="J824" s="161">
        <v>0</v>
      </c>
      <c r="K824" s="161">
        <v>401.3</v>
      </c>
      <c r="L824" s="243">
        <v>0</v>
      </c>
      <c r="M824" s="172">
        <f t="shared" si="447"/>
        <v>3232.6000000000004</v>
      </c>
      <c r="N824" s="161">
        <v>2831.3</v>
      </c>
      <c r="O824" s="161">
        <v>0</v>
      </c>
      <c r="P824" s="161">
        <v>0</v>
      </c>
      <c r="Q824" s="161">
        <v>0</v>
      </c>
      <c r="R824" s="161">
        <v>0</v>
      </c>
      <c r="S824" s="161">
        <v>0</v>
      </c>
      <c r="T824" s="161">
        <v>401.3</v>
      </c>
      <c r="U824" s="243">
        <v>0</v>
      </c>
      <c r="V824" s="172">
        <f t="shared" si="448"/>
        <v>3093.9305999999997</v>
      </c>
      <c r="W824" s="161">
        <v>2693.4079999999999</v>
      </c>
      <c r="X824" s="161">
        <v>0</v>
      </c>
      <c r="Y824" s="161">
        <v>0</v>
      </c>
      <c r="Z824" s="161">
        <v>0</v>
      </c>
      <c r="AA824" s="161">
        <v>0</v>
      </c>
      <c r="AB824" s="161">
        <v>0</v>
      </c>
      <c r="AC824" s="161">
        <v>400.52260000000001</v>
      </c>
      <c r="AD824" s="243">
        <v>0</v>
      </c>
      <c r="AE824" s="156">
        <f t="shared" si="438"/>
        <v>-138.66940000000068</v>
      </c>
      <c r="AF824" s="161">
        <f t="shared" si="438"/>
        <v>-137.89200000000028</v>
      </c>
      <c r="AG824" s="161">
        <f t="shared" si="438"/>
        <v>0</v>
      </c>
      <c r="AH824" s="161">
        <f t="shared" si="438"/>
        <v>0</v>
      </c>
      <c r="AI824" s="161">
        <f t="shared" si="438"/>
        <v>0</v>
      </c>
      <c r="AJ824" s="161">
        <f t="shared" si="438"/>
        <v>0</v>
      </c>
      <c r="AK824" s="161">
        <f t="shared" si="438"/>
        <v>0</v>
      </c>
      <c r="AL824" s="161">
        <f t="shared" si="438"/>
        <v>-0.77740000000000009</v>
      </c>
      <c r="AM824" s="162">
        <f t="shared" si="438"/>
        <v>0</v>
      </c>
      <c r="AN824" s="156">
        <f t="shared" si="439"/>
        <v>95.710282744539981</v>
      </c>
      <c r="AO824" s="161">
        <f t="shared" si="439"/>
        <v>95.129728393317549</v>
      </c>
      <c r="AP824" s="161">
        <f t="shared" si="439"/>
        <v>0</v>
      </c>
      <c r="AQ824" s="161">
        <f t="shared" si="439"/>
        <v>0</v>
      </c>
      <c r="AR824" s="161">
        <f t="shared" si="439"/>
        <v>0</v>
      </c>
      <c r="AS824" s="161">
        <f t="shared" si="439"/>
        <v>0</v>
      </c>
      <c r="AT824" s="161">
        <f t="shared" si="439"/>
        <v>0</v>
      </c>
      <c r="AU824" s="161">
        <f t="shared" si="439"/>
        <v>99.806279591328178</v>
      </c>
      <c r="AV824" s="162">
        <f t="shared" si="439"/>
        <v>0</v>
      </c>
      <c r="AW824" s="165"/>
      <c r="AX824" s="245"/>
      <c r="AY824" s="246"/>
    </row>
    <row r="825" spans="1:51" ht="12.75" customHeight="1" x14ac:dyDescent="0.25">
      <c r="A825" s="171">
        <v>1737</v>
      </c>
      <c r="B825" s="241">
        <v>817</v>
      </c>
      <c r="C825" s="242" t="s">
        <v>1944</v>
      </c>
      <c r="D825" s="156">
        <f t="shared" si="446"/>
        <v>5480</v>
      </c>
      <c r="E825" s="161">
        <v>4644.1000000000004</v>
      </c>
      <c r="F825" s="161">
        <v>0</v>
      </c>
      <c r="G825" s="161">
        <v>0</v>
      </c>
      <c r="H825" s="161">
        <v>0</v>
      </c>
      <c r="I825" s="161">
        <v>0</v>
      </c>
      <c r="J825" s="161">
        <v>200</v>
      </c>
      <c r="K825" s="161">
        <v>635.9</v>
      </c>
      <c r="L825" s="243">
        <v>0</v>
      </c>
      <c r="M825" s="172">
        <f t="shared" si="447"/>
        <v>5480</v>
      </c>
      <c r="N825" s="161">
        <v>4644.1000000000004</v>
      </c>
      <c r="O825" s="161">
        <v>0</v>
      </c>
      <c r="P825" s="161">
        <v>0</v>
      </c>
      <c r="Q825" s="161">
        <v>0</v>
      </c>
      <c r="R825" s="161">
        <v>0</v>
      </c>
      <c r="S825" s="161">
        <v>200</v>
      </c>
      <c r="T825" s="161">
        <v>635.9</v>
      </c>
      <c r="U825" s="243">
        <v>0</v>
      </c>
      <c r="V825" s="172">
        <f t="shared" si="448"/>
        <v>5476.567500000001</v>
      </c>
      <c r="W825" s="161">
        <v>4644.1000000000004</v>
      </c>
      <c r="X825" s="161">
        <v>0</v>
      </c>
      <c r="Y825" s="161">
        <v>0</v>
      </c>
      <c r="Z825" s="161">
        <v>0</v>
      </c>
      <c r="AA825" s="161">
        <v>0</v>
      </c>
      <c r="AB825" s="161">
        <v>196.74199999999999</v>
      </c>
      <c r="AC825" s="161">
        <v>635.72550000000001</v>
      </c>
      <c r="AD825" s="243">
        <v>0</v>
      </c>
      <c r="AE825" s="156">
        <f t="shared" si="438"/>
        <v>-3.4324999999989814</v>
      </c>
      <c r="AF825" s="161">
        <f t="shared" si="438"/>
        <v>0</v>
      </c>
      <c r="AG825" s="161">
        <f t="shared" si="438"/>
        <v>0</v>
      </c>
      <c r="AH825" s="161">
        <f t="shared" si="438"/>
        <v>0</v>
      </c>
      <c r="AI825" s="161">
        <f t="shared" si="438"/>
        <v>0</v>
      </c>
      <c r="AJ825" s="161">
        <f t="shared" si="438"/>
        <v>0</v>
      </c>
      <c r="AK825" s="161">
        <f t="shared" si="438"/>
        <v>-3.2580000000000098</v>
      </c>
      <c r="AL825" s="161">
        <f t="shared" si="438"/>
        <v>-0.17449999999996635</v>
      </c>
      <c r="AM825" s="162">
        <f t="shared" si="438"/>
        <v>0</v>
      </c>
      <c r="AN825" s="156">
        <f t="shared" si="439"/>
        <v>99.937363138686152</v>
      </c>
      <c r="AO825" s="161">
        <f t="shared" si="439"/>
        <v>100</v>
      </c>
      <c r="AP825" s="161">
        <f t="shared" si="439"/>
        <v>0</v>
      </c>
      <c r="AQ825" s="161">
        <f t="shared" si="439"/>
        <v>0</v>
      </c>
      <c r="AR825" s="161">
        <f t="shared" si="439"/>
        <v>0</v>
      </c>
      <c r="AS825" s="161">
        <f t="shared" si="439"/>
        <v>0</v>
      </c>
      <c r="AT825" s="161">
        <f t="shared" si="439"/>
        <v>98.370999999999995</v>
      </c>
      <c r="AU825" s="161">
        <f t="shared" si="439"/>
        <v>99.972558578392835</v>
      </c>
      <c r="AV825" s="162">
        <f t="shared" si="439"/>
        <v>0</v>
      </c>
      <c r="AW825" s="165"/>
      <c r="AX825" s="245"/>
      <c r="AY825" s="246"/>
    </row>
    <row r="826" spans="1:51" ht="12.75" customHeight="1" x14ac:dyDescent="0.25">
      <c r="A826" s="171">
        <v>1734</v>
      </c>
      <c r="B826" s="241">
        <v>818</v>
      </c>
      <c r="C826" s="242" t="s">
        <v>1923</v>
      </c>
      <c r="D826" s="156">
        <f t="shared" si="446"/>
        <v>15448.1</v>
      </c>
      <c r="E826" s="161">
        <v>13756</v>
      </c>
      <c r="F826" s="161">
        <v>0</v>
      </c>
      <c r="G826" s="161">
        <v>0</v>
      </c>
      <c r="H826" s="161">
        <v>112.4</v>
      </c>
      <c r="I826" s="161">
        <v>0</v>
      </c>
      <c r="J826" s="161">
        <v>0</v>
      </c>
      <c r="K826" s="161">
        <v>1579.7</v>
      </c>
      <c r="L826" s="243">
        <v>0</v>
      </c>
      <c r="M826" s="172">
        <f t="shared" si="447"/>
        <v>15448.1</v>
      </c>
      <c r="N826" s="161">
        <v>13756</v>
      </c>
      <c r="O826" s="161">
        <v>0</v>
      </c>
      <c r="P826" s="161">
        <v>0</v>
      </c>
      <c r="Q826" s="161">
        <v>112.4</v>
      </c>
      <c r="R826" s="161">
        <v>0</v>
      </c>
      <c r="S826" s="161">
        <v>0</v>
      </c>
      <c r="T826" s="161">
        <v>1579.7</v>
      </c>
      <c r="U826" s="243">
        <v>0</v>
      </c>
      <c r="V826" s="172">
        <f t="shared" si="448"/>
        <v>15128.323200000001</v>
      </c>
      <c r="W826" s="161">
        <v>13480.6628</v>
      </c>
      <c r="X826" s="161">
        <v>0</v>
      </c>
      <c r="Y826" s="161">
        <v>0</v>
      </c>
      <c r="Z826" s="161">
        <v>67.960400000000007</v>
      </c>
      <c r="AA826" s="161">
        <v>0</v>
      </c>
      <c r="AB826" s="161">
        <v>0</v>
      </c>
      <c r="AC826" s="161">
        <v>1579.7</v>
      </c>
      <c r="AD826" s="243">
        <v>0</v>
      </c>
      <c r="AE826" s="156">
        <f t="shared" si="438"/>
        <v>-319.77679999999964</v>
      </c>
      <c r="AF826" s="161">
        <f t="shared" si="438"/>
        <v>-275.33719999999994</v>
      </c>
      <c r="AG826" s="161">
        <f t="shared" si="438"/>
        <v>0</v>
      </c>
      <c r="AH826" s="161">
        <f t="shared" si="438"/>
        <v>0</v>
      </c>
      <c r="AI826" s="161">
        <f t="shared" si="438"/>
        <v>-44.439599999999999</v>
      </c>
      <c r="AJ826" s="161">
        <f t="shared" si="438"/>
        <v>0</v>
      </c>
      <c r="AK826" s="161">
        <f t="shared" si="438"/>
        <v>0</v>
      </c>
      <c r="AL826" s="161">
        <f t="shared" si="438"/>
        <v>0</v>
      </c>
      <c r="AM826" s="162">
        <f t="shared" si="438"/>
        <v>0</v>
      </c>
      <c r="AN826" s="156">
        <f t="shared" si="439"/>
        <v>97.929992685184587</v>
      </c>
      <c r="AO826" s="161">
        <f t="shared" si="439"/>
        <v>97.998421052631585</v>
      </c>
      <c r="AP826" s="161">
        <f t="shared" si="439"/>
        <v>0</v>
      </c>
      <c r="AQ826" s="161">
        <f t="shared" si="439"/>
        <v>0</v>
      </c>
      <c r="AR826" s="161">
        <f t="shared" si="439"/>
        <v>60.462989323843416</v>
      </c>
      <c r="AS826" s="161">
        <f t="shared" si="439"/>
        <v>0</v>
      </c>
      <c r="AT826" s="161">
        <f t="shared" si="439"/>
        <v>0</v>
      </c>
      <c r="AU826" s="161">
        <f t="shared" si="439"/>
        <v>100</v>
      </c>
      <c r="AV826" s="162">
        <f t="shared" si="439"/>
        <v>0</v>
      </c>
      <c r="AW826" s="165"/>
      <c r="AX826" s="245"/>
      <c r="AY826" s="246"/>
    </row>
    <row r="827" spans="1:51" ht="12.75" customHeight="1" x14ac:dyDescent="0.25">
      <c r="A827" s="171">
        <v>1738</v>
      </c>
      <c r="B827" s="241">
        <v>819</v>
      </c>
      <c r="C827" s="242" t="s">
        <v>1945</v>
      </c>
      <c r="D827" s="156">
        <f t="shared" si="446"/>
        <v>4960.8</v>
      </c>
      <c r="E827" s="161">
        <v>4251.8</v>
      </c>
      <c r="F827" s="161">
        <v>0</v>
      </c>
      <c r="G827" s="161">
        <v>0</v>
      </c>
      <c r="H827" s="161">
        <v>0</v>
      </c>
      <c r="I827" s="161">
        <v>0</v>
      </c>
      <c r="J827" s="161">
        <v>100</v>
      </c>
      <c r="K827" s="161">
        <v>609</v>
      </c>
      <c r="L827" s="243">
        <v>0</v>
      </c>
      <c r="M827" s="172">
        <f t="shared" si="447"/>
        <v>4960.8</v>
      </c>
      <c r="N827" s="161">
        <v>4251.8</v>
      </c>
      <c r="O827" s="161">
        <v>0</v>
      </c>
      <c r="P827" s="161">
        <v>0</v>
      </c>
      <c r="Q827" s="161">
        <v>0</v>
      </c>
      <c r="R827" s="161">
        <v>0</v>
      </c>
      <c r="S827" s="161">
        <v>100</v>
      </c>
      <c r="T827" s="161">
        <v>609</v>
      </c>
      <c r="U827" s="243">
        <v>0</v>
      </c>
      <c r="V827" s="172">
        <f t="shared" si="448"/>
        <v>4952.1109999999999</v>
      </c>
      <c r="W827" s="161">
        <v>4251.8</v>
      </c>
      <c r="X827" s="161">
        <v>0</v>
      </c>
      <c r="Y827" s="161">
        <v>0</v>
      </c>
      <c r="Z827" s="161">
        <v>0</v>
      </c>
      <c r="AA827" s="161">
        <v>0</v>
      </c>
      <c r="AB827" s="161">
        <v>100</v>
      </c>
      <c r="AC827" s="161">
        <v>600.31100000000004</v>
      </c>
      <c r="AD827" s="243">
        <v>0</v>
      </c>
      <c r="AE827" s="156">
        <f t="shared" si="438"/>
        <v>-8.6890000000003056</v>
      </c>
      <c r="AF827" s="161">
        <f t="shared" si="438"/>
        <v>0</v>
      </c>
      <c r="AG827" s="161">
        <f t="shared" si="438"/>
        <v>0</v>
      </c>
      <c r="AH827" s="161">
        <f t="shared" si="438"/>
        <v>0</v>
      </c>
      <c r="AI827" s="161">
        <f t="shared" si="438"/>
        <v>0</v>
      </c>
      <c r="AJ827" s="161">
        <f t="shared" si="438"/>
        <v>0</v>
      </c>
      <c r="AK827" s="161">
        <f t="shared" si="438"/>
        <v>0</v>
      </c>
      <c r="AL827" s="161">
        <f t="shared" si="438"/>
        <v>-8.6889999999999645</v>
      </c>
      <c r="AM827" s="162">
        <f t="shared" si="438"/>
        <v>0</v>
      </c>
      <c r="AN827" s="156">
        <f t="shared" si="439"/>
        <v>99.824846798903394</v>
      </c>
      <c r="AO827" s="161">
        <f t="shared" si="439"/>
        <v>100</v>
      </c>
      <c r="AP827" s="161">
        <f t="shared" si="439"/>
        <v>0</v>
      </c>
      <c r="AQ827" s="161">
        <f t="shared" si="439"/>
        <v>0</v>
      </c>
      <c r="AR827" s="161">
        <f t="shared" si="439"/>
        <v>0</v>
      </c>
      <c r="AS827" s="161">
        <f t="shared" si="439"/>
        <v>0</v>
      </c>
      <c r="AT827" s="161">
        <f t="shared" si="439"/>
        <v>100</v>
      </c>
      <c r="AU827" s="161">
        <f t="shared" si="439"/>
        <v>98.573234811165861</v>
      </c>
      <c r="AV827" s="162">
        <f t="shared" si="439"/>
        <v>0</v>
      </c>
      <c r="AW827" s="165"/>
      <c r="AX827" s="245"/>
      <c r="AY827" s="246"/>
    </row>
    <row r="828" spans="1:51" ht="12.75" customHeight="1" x14ac:dyDescent="0.25">
      <c r="A828" s="171">
        <v>1740</v>
      </c>
      <c r="B828" s="241">
        <v>821</v>
      </c>
      <c r="C828" s="242" t="s">
        <v>1946</v>
      </c>
      <c r="D828" s="156">
        <f t="shared" si="446"/>
        <v>631</v>
      </c>
      <c r="E828" s="161">
        <v>558.20000000000005</v>
      </c>
      <c r="F828" s="161">
        <v>0</v>
      </c>
      <c r="G828" s="161">
        <v>0</v>
      </c>
      <c r="H828" s="161">
        <v>0</v>
      </c>
      <c r="I828" s="161">
        <v>0</v>
      </c>
      <c r="J828" s="161">
        <v>0</v>
      </c>
      <c r="K828" s="161">
        <v>72.8</v>
      </c>
      <c r="L828" s="243">
        <v>0</v>
      </c>
      <c r="M828" s="172">
        <f t="shared" si="447"/>
        <v>631</v>
      </c>
      <c r="N828" s="161">
        <v>558.20000000000005</v>
      </c>
      <c r="O828" s="161">
        <v>0</v>
      </c>
      <c r="P828" s="161">
        <v>0</v>
      </c>
      <c r="Q828" s="161">
        <v>0</v>
      </c>
      <c r="R828" s="161">
        <v>0</v>
      </c>
      <c r="S828" s="161">
        <v>0</v>
      </c>
      <c r="T828" s="161">
        <v>72.8</v>
      </c>
      <c r="U828" s="243">
        <v>0</v>
      </c>
      <c r="V828" s="172">
        <f t="shared" si="448"/>
        <v>629.4738000000001</v>
      </c>
      <c r="W828" s="161">
        <v>556.71040000000005</v>
      </c>
      <c r="X828" s="161">
        <v>0</v>
      </c>
      <c r="Y828" s="161">
        <v>0</v>
      </c>
      <c r="Z828" s="161">
        <v>0</v>
      </c>
      <c r="AA828" s="161">
        <v>0</v>
      </c>
      <c r="AB828" s="161">
        <v>0</v>
      </c>
      <c r="AC828" s="161">
        <v>72.763400000000004</v>
      </c>
      <c r="AD828" s="243">
        <v>0</v>
      </c>
      <c r="AE828" s="156">
        <f t="shared" si="438"/>
        <v>-1.5261999999999034</v>
      </c>
      <c r="AF828" s="161">
        <f t="shared" si="438"/>
        <v>-1.4895999999999958</v>
      </c>
      <c r="AG828" s="161">
        <f t="shared" si="438"/>
        <v>0</v>
      </c>
      <c r="AH828" s="161">
        <f t="shared" ref="AH828:AM856" si="449">Y828-P828</f>
        <v>0</v>
      </c>
      <c r="AI828" s="161">
        <f t="shared" si="449"/>
        <v>0</v>
      </c>
      <c r="AJ828" s="161">
        <f t="shared" si="449"/>
        <v>0</v>
      </c>
      <c r="AK828" s="161">
        <f t="shared" si="449"/>
        <v>0</v>
      </c>
      <c r="AL828" s="161">
        <f t="shared" si="449"/>
        <v>-3.659999999999286E-2</v>
      </c>
      <c r="AM828" s="162">
        <f t="shared" si="449"/>
        <v>0</v>
      </c>
      <c r="AN828" s="156">
        <f t="shared" si="439"/>
        <v>99.758129952456429</v>
      </c>
      <c r="AO828" s="161">
        <f t="shared" si="439"/>
        <v>99.733142242923691</v>
      </c>
      <c r="AP828" s="161">
        <f t="shared" si="439"/>
        <v>0</v>
      </c>
      <c r="AQ828" s="161">
        <f t="shared" ref="AQ828:AV856" si="450">IF(P828=0,0,Y828/P828*100)</f>
        <v>0</v>
      </c>
      <c r="AR828" s="161">
        <f t="shared" si="450"/>
        <v>0</v>
      </c>
      <c r="AS828" s="161">
        <f t="shared" si="450"/>
        <v>0</v>
      </c>
      <c r="AT828" s="161">
        <f t="shared" si="450"/>
        <v>0</v>
      </c>
      <c r="AU828" s="161">
        <f t="shared" si="450"/>
        <v>99.949725274725282</v>
      </c>
      <c r="AV828" s="162">
        <f t="shared" si="450"/>
        <v>0</v>
      </c>
      <c r="AW828" s="165"/>
      <c r="AX828" s="245"/>
      <c r="AY828" s="246"/>
    </row>
    <row r="829" spans="1:51" ht="12.75" customHeight="1" x14ac:dyDescent="0.25">
      <c r="A829" s="171">
        <v>1739</v>
      </c>
      <c r="B829" s="241">
        <v>820</v>
      </c>
      <c r="C829" s="242" t="s">
        <v>1947</v>
      </c>
      <c r="D829" s="156">
        <f>SUM(E829:L829)</f>
        <v>1081</v>
      </c>
      <c r="E829" s="161">
        <v>897.8</v>
      </c>
      <c r="F829" s="161">
        <v>0</v>
      </c>
      <c r="G829" s="161">
        <v>0</v>
      </c>
      <c r="H829" s="161">
        <v>0</v>
      </c>
      <c r="I829" s="161">
        <v>0</v>
      </c>
      <c r="J829" s="161">
        <v>0</v>
      </c>
      <c r="K829" s="161">
        <v>183.2</v>
      </c>
      <c r="L829" s="243">
        <v>0</v>
      </c>
      <c r="M829" s="172">
        <f>SUM(N829:U829)</f>
        <v>1081</v>
      </c>
      <c r="N829" s="161">
        <v>897.8</v>
      </c>
      <c r="O829" s="161">
        <v>0</v>
      </c>
      <c r="P829" s="161">
        <v>0</v>
      </c>
      <c r="Q829" s="161">
        <v>0</v>
      </c>
      <c r="R829" s="161">
        <v>0</v>
      </c>
      <c r="S829" s="161">
        <v>0</v>
      </c>
      <c r="T829" s="161">
        <v>183.2</v>
      </c>
      <c r="U829" s="243">
        <v>0</v>
      </c>
      <c r="V829" s="172">
        <f>SUM(W829:AD829)</f>
        <v>1079.1348</v>
      </c>
      <c r="W829" s="161">
        <v>895.9348</v>
      </c>
      <c r="X829" s="161">
        <v>0</v>
      </c>
      <c r="Y829" s="161">
        <v>0</v>
      </c>
      <c r="Z829" s="161">
        <v>0</v>
      </c>
      <c r="AA829" s="161">
        <v>0</v>
      </c>
      <c r="AB829" s="161">
        <v>0</v>
      </c>
      <c r="AC829" s="161">
        <v>183.2</v>
      </c>
      <c r="AD829" s="243">
        <v>0</v>
      </c>
      <c r="AE829" s="156">
        <f t="shared" ref="AE829:AM829" si="451">V829-M829</f>
        <v>-1.8651999999999589</v>
      </c>
      <c r="AF829" s="161">
        <f t="shared" si="451"/>
        <v>-1.8651999999999589</v>
      </c>
      <c r="AG829" s="161">
        <f t="shared" si="451"/>
        <v>0</v>
      </c>
      <c r="AH829" s="161">
        <f t="shared" si="451"/>
        <v>0</v>
      </c>
      <c r="AI829" s="161">
        <f t="shared" si="451"/>
        <v>0</v>
      </c>
      <c r="AJ829" s="161">
        <f t="shared" si="451"/>
        <v>0</v>
      </c>
      <c r="AK829" s="161">
        <f t="shared" si="451"/>
        <v>0</v>
      </c>
      <c r="AL829" s="161">
        <f t="shared" si="451"/>
        <v>0</v>
      </c>
      <c r="AM829" s="162">
        <f t="shared" si="451"/>
        <v>0</v>
      </c>
      <c r="AN829" s="156">
        <f t="shared" ref="AN829:AV829" si="452">IF(M829=0,0,V829/M829*100)</f>
        <v>99.827456059204451</v>
      </c>
      <c r="AO829" s="161">
        <f t="shared" si="452"/>
        <v>99.792247716640674</v>
      </c>
      <c r="AP829" s="161">
        <f t="shared" si="452"/>
        <v>0</v>
      </c>
      <c r="AQ829" s="161">
        <f t="shared" si="452"/>
        <v>0</v>
      </c>
      <c r="AR829" s="161">
        <f t="shared" si="452"/>
        <v>0</v>
      </c>
      <c r="AS829" s="161">
        <f t="shared" si="452"/>
        <v>0</v>
      </c>
      <c r="AT829" s="161">
        <f t="shared" si="452"/>
        <v>0</v>
      </c>
      <c r="AU829" s="161">
        <f t="shared" si="452"/>
        <v>100</v>
      </c>
      <c r="AV829" s="162">
        <f t="shared" si="452"/>
        <v>0</v>
      </c>
      <c r="AW829" s="165"/>
      <c r="AX829" s="245"/>
      <c r="AY829" s="246"/>
    </row>
    <row r="830" spans="1:51" ht="12.75" customHeight="1" x14ac:dyDescent="0.25">
      <c r="A830" s="158"/>
      <c r="B830" s="241">
        <v>822</v>
      </c>
      <c r="C830" s="242"/>
      <c r="D830" s="160"/>
      <c r="E830" s="161"/>
      <c r="F830" s="161"/>
      <c r="G830" s="161"/>
      <c r="H830" s="161"/>
      <c r="I830" s="161"/>
      <c r="J830" s="161"/>
      <c r="K830" s="161"/>
      <c r="L830" s="243">
        <v>0</v>
      </c>
      <c r="M830" s="244"/>
      <c r="N830" s="161">
        <v>0</v>
      </c>
      <c r="O830" s="161"/>
      <c r="P830" s="161">
        <v>0</v>
      </c>
      <c r="Q830" s="161"/>
      <c r="R830" s="161"/>
      <c r="S830" s="161"/>
      <c r="T830" s="161"/>
      <c r="U830" s="243">
        <v>0</v>
      </c>
      <c r="V830" s="244"/>
      <c r="W830" s="161">
        <v>0</v>
      </c>
      <c r="X830" s="161"/>
      <c r="Y830" s="161">
        <v>0</v>
      </c>
      <c r="Z830" s="161"/>
      <c r="AA830" s="161"/>
      <c r="AB830" s="161"/>
      <c r="AC830" s="161"/>
      <c r="AD830" s="243"/>
      <c r="AE830" s="160"/>
      <c r="AF830" s="161"/>
      <c r="AG830" s="161"/>
      <c r="AH830" s="161"/>
      <c r="AI830" s="161"/>
      <c r="AJ830" s="161"/>
      <c r="AK830" s="161"/>
      <c r="AL830" s="161"/>
      <c r="AM830" s="162"/>
      <c r="AN830" s="160"/>
      <c r="AO830" s="161"/>
      <c r="AP830" s="161"/>
      <c r="AQ830" s="161"/>
      <c r="AR830" s="161"/>
      <c r="AS830" s="161"/>
      <c r="AT830" s="161"/>
      <c r="AU830" s="161"/>
      <c r="AV830" s="162"/>
      <c r="AW830" s="165"/>
      <c r="AX830" s="245"/>
      <c r="AY830" s="246"/>
    </row>
    <row r="831" spans="1:51" ht="18" customHeight="1" x14ac:dyDescent="0.25">
      <c r="A831" s="158"/>
      <c r="B831" s="241">
        <v>823</v>
      </c>
      <c r="C831" s="239" t="s">
        <v>1948</v>
      </c>
      <c r="D831" s="156">
        <f>D832+D833</f>
        <v>293895.29999999993</v>
      </c>
      <c r="E831" s="153">
        <f t="shared" ref="E831:L831" si="453">E832+E833</f>
        <v>235567.9</v>
      </c>
      <c r="F831" s="153">
        <f t="shared" si="453"/>
        <v>0</v>
      </c>
      <c r="G831" s="153">
        <f t="shared" si="453"/>
        <v>4584.2</v>
      </c>
      <c r="H831" s="153">
        <f t="shared" si="453"/>
        <v>4352.1000000000004</v>
      </c>
      <c r="I831" s="153">
        <f t="shared" si="453"/>
        <v>0</v>
      </c>
      <c r="J831" s="153">
        <f t="shared" si="453"/>
        <v>7404</v>
      </c>
      <c r="K831" s="153">
        <f t="shared" si="453"/>
        <v>40164.800000000003</v>
      </c>
      <c r="L831" s="240">
        <f t="shared" si="453"/>
        <v>1822.3</v>
      </c>
      <c r="M831" s="172">
        <f>M832+M833</f>
        <v>297144.59999999998</v>
      </c>
      <c r="N831" s="153">
        <f t="shared" ref="N831:U831" si="454">N832+N833</f>
        <v>236044.5</v>
      </c>
      <c r="O831" s="153">
        <f t="shared" si="454"/>
        <v>0</v>
      </c>
      <c r="P831" s="153">
        <f t="shared" si="454"/>
        <v>4809.8999999999996</v>
      </c>
      <c r="Q831" s="153">
        <f t="shared" si="454"/>
        <v>4352.1000000000004</v>
      </c>
      <c r="R831" s="153">
        <f t="shared" si="454"/>
        <v>0</v>
      </c>
      <c r="S831" s="153">
        <f t="shared" si="454"/>
        <v>7404</v>
      </c>
      <c r="T831" s="153">
        <f t="shared" si="454"/>
        <v>40164.800000000003</v>
      </c>
      <c r="U831" s="240">
        <f t="shared" si="454"/>
        <v>4369.3</v>
      </c>
      <c r="V831" s="172">
        <f>V832+V833</f>
        <v>291088.01780000003</v>
      </c>
      <c r="W831" s="153">
        <f t="shared" ref="W831:AD831" si="455">W832+W833</f>
        <v>232286.8284</v>
      </c>
      <c r="X831" s="153">
        <f t="shared" si="455"/>
        <v>0</v>
      </c>
      <c r="Y831" s="153">
        <f t="shared" si="455"/>
        <v>4798.2919000000002</v>
      </c>
      <c r="Z831" s="153">
        <f t="shared" si="455"/>
        <v>3397.1511</v>
      </c>
      <c r="AA831" s="153">
        <f t="shared" si="455"/>
        <v>0</v>
      </c>
      <c r="AB831" s="153">
        <f t="shared" si="455"/>
        <v>7212.5803999999998</v>
      </c>
      <c r="AC831" s="153">
        <f t="shared" si="455"/>
        <v>39970.466</v>
      </c>
      <c r="AD831" s="240">
        <f t="shared" si="455"/>
        <v>3422.7</v>
      </c>
      <c r="AE831" s="156">
        <f t="shared" ref="AE831:AM869" si="456">V831-M831</f>
        <v>-6056.5821999999462</v>
      </c>
      <c r="AF831" s="153">
        <f t="shared" si="456"/>
        <v>-3757.6716000000015</v>
      </c>
      <c r="AG831" s="153">
        <f t="shared" si="456"/>
        <v>0</v>
      </c>
      <c r="AH831" s="153">
        <f t="shared" si="456"/>
        <v>-11.608099999999467</v>
      </c>
      <c r="AI831" s="153">
        <f t="shared" si="456"/>
        <v>-954.94890000000032</v>
      </c>
      <c r="AJ831" s="153">
        <f t="shared" si="456"/>
        <v>0</v>
      </c>
      <c r="AK831" s="153">
        <f t="shared" si="456"/>
        <v>-191.41960000000017</v>
      </c>
      <c r="AL831" s="153">
        <f t="shared" si="456"/>
        <v>-194.33400000000256</v>
      </c>
      <c r="AM831" s="154">
        <f t="shared" si="456"/>
        <v>-946.60000000000036</v>
      </c>
      <c r="AN831" s="156">
        <f t="shared" ref="AN831:AV869" si="457">IF(M831=0,0,V831/M831*100)</f>
        <v>97.961739099414913</v>
      </c>
      <c r="AO831" s="153">
        <f t="shared" si="457"/>
        <v>98.408066445098271</v>
      </c>
      <c r="AP831" s="153">
        <f t="shared" si="457"/>
        <v>0</v>
      </c>
      <c r="AQ831" s="153">
        <f t="shared" si="457"/>
        <v>99.75866234225245</v>
      </c>
      <c r="AR831" s="153">
        <f t="shared" si="457"/>
        <v>78.057744537120016</v>
      </c>
      <c r="AS831" s="153">
        <f t="shared" si="457"/>
        <v>0</v>
      </c>
      <c r="AT831" s="153">
        <f t="shared" si="457"/>
        <v>97.414646137223116</v>
      </c>
      <c r="AU831" s="153">
        <f t="shared" si="457"/>
        <v>99.516158427279606</v>
      </c>
      <c r="AV831" s="154">
        <f t="shared" si="457"/>
        <v>78.335202435172675</v>
      </c>
      <c r="AW831" s="147"/>
      <c r="AX831" s="245"/>
      <c r="AY831" s="246"/>
    </row>
    <row r="832" spans="1:51" s="170" customFormat="1" ht="17.25" customHeight="1" x14ac:dyDescent="0.2">
      <c r="A832" s="158"/>
      <c r="B832" s="241">
        <v>824</v>
      </c>
      <c r="C832" s="239" t="s">
        <v>1287</v>
      </c>
      <c r="D832" s="156">
        <f>D834</f>
        <v>202926.3</v>
      </c>
      <c r="E832" s="153">
        <f t="shared" ref="E832:L832" si="458">E834</f>
        <v>160674.5</v>
      </c>
      <c r="F832" s="153">
        <f t="shared" si="458"/>
        <v>0</v>
      </c>
      <c r="G832" s="153">
        <f t="shared" si="458"/>
        <v>2455</v>
      </c>
      <c r="H832" s="153">
        <f t="shared" si="458"/>
        <v>4229.6000000000004</v>
      </c>
      <c r="I832" s="153">
        <f t="shared" si="458"/>
        <v>0</v>
      </c>
      <c r="J832" s="153">
        <f t="shared" si="458"/>
        <v>4500</v>
      </c>
      <c r="K832" s="153">
        <f t="shared" si="458"/>
        <v>29244.9</v>
      </c>
      <c r="L832" s="240">
        <f t="shared" si="458"/>
        <v>1822.3</v>
      </c>
      <c r="M832" s="172">
        <f>M834</f>
        <v>205824</v>
      </c>
      <c r="N832" s="153">
        <f t="shared" ref="N832:U832" si="459">N834</f>
        <v>160799.5</v>
      </c>
      <c r="O832" s="153">
        <f t="shared" si="459"/>
        <v>0</v>
      </c>
      <c r="P832" s="153">
        <f t="shared" si="459"/>
        <v>2680.7</v>
      </c>
      <c r="Q832" s="153">
        <f t="shared" si="459"/>
        <v>4229.6000000000004</v>
      </c>
      <c r="R832" s="153">
        <f t="shared" si="459"/>
        <v>0</v>
      </c>
      <c r="S832" s="153">
        <f t="shared" si="459"/>
        <v>4500</v>
      </c>
      <c r="T832" s="153">
        <f t="shared" si="459"/>
        <v>29244.9</v>
      </c>
      <c r="U832" s="240">
        <f t="shared" si="459"/>
        <v>4369.3</v>
      </c>
      <c r="V832" s="172">
        <f>V834</f>
        <v>202618.85070000001</v>
      </c>
      <c r="W832" s="153">
        <f t="shared" ref="W832:AD832" si="460">W834</f>
        <v>159610.24429999999</v>
      </c>
      <c r="X832" s="153">
        <f t="shared" si="460"/>
        <v>0</v>
      </c>
      <c r="Y832" s="153">
        <f t="shared" si="460"/>
        <v>2669.0918999999999</v>
      </c>
      <c r="Z832" s="153">
        <f t="shared" si="460"/>
        <v>3331.9616000000001</v>
      </c>
      <c r="AA832" s="153">
        <f t="shared" si="460"/>
        <v>0</v>
      </c>
      <c r="AB832" s="153">
        <f t="shared" si="460"/>
        <v>4500</v>
      </c>
      <c r="AC832" s="153">
        <f t="shared" si="460"/>
        <v>29084.852900000002</v>
      </c>
      <c r="AD832" s="240">
        <f t="shared" si="460"/>
        <v>3422.7</v>
      </c>
      <c r="AE832" s="156">
        <f t="shared" si="456"/>
        <v>-3205.14929999999</v>
      </c>
      <c r="AF832" s="153">
        <f t="shared" si="456"/>
        <v>-1189.2557000000088</v>
      </c>
      <c r="AG832" s="153">
        <f t="shared" si="456"/>
        <v>0</v>
      </c>
      <c r="AH832" s="153">
        <f t="shared" si="456"/>
        <v>-11.608099999999922</v>
      </c>
      <c r="AI832" s="153">
        <f t="shared" si="456"/>
        <v>-897.63840000000027</v>
      </c>
      <c r="AJ832" s="153">
        <f t="shared" si="456"/>
        <v>0</v>
      </c>
      <c r="AK832" s="153">
        <f t="shared" si="456"/>
        <v>0</v>
      </c>
      <c r="AL832" s="153">
        <f t="shared" si="456"/>
        <v>-160.04709999999977</v>
      </c>
      <c r="AM832" s="154">
        <f t="shared" si="456"/>
        <v>-946.60000000000036</v>
      </c>
      <c r="AN832" s="156">
        <f t="shared" si="457"/>
        <v>98.442771834188434</v>
      </c>
      <c r="AO832" s="153">
        <f t="shared" si="457"/>
        <v>99.260410822172958</v>
      </c>
      <c r="AP832" s="153">
        <f t="shared" si="457"/>
        <v>0</v>
      </c>
      <c r="AQ832" s="153">
        <f t="shared" si="457"/>
        <v>99.566975043831846</v>
      </c>
      <c r="AR832" s="153">
        <f t="shared" si="457"/>
        <v>78.777227160960834</v>
      </c>
      <c r="AS832" s="153">
        <f t="shared" si="457"/>
        <v>0</v>
      </c>
      <c r="AT832" s="153">
        <f t="shared" si="457"/>
        <v>100</v>
      </c>
      <c r="AU832" s="153">
        <f t="shared" si="457"/>
        <v>99.452735006787506</v>
      </c>
      <c r="AV832" s="154">
        <f t="shared" si="457"/>
        <v>78.335202435172675</v>
      </c>
      <c r="AW832" s="147"/>
      <c r="AX832" s="245"/>
      <c r="AY832" s="246"/>
    </row>
    <row r="833" spans="1:51" s="170" customFormat="1" ht="12.75" customHeight="1" x14ac:dyDescent="0.2">
      <c r="A833" s="158"/>
      <c r="B833" s="241">
        <v>825</v>
      </c>
      <c r="C833" s="239" t="s">
        <v>1288</v>
      </c>
      <c r="D833" s="156">
        <f>SUM(D835:D869)</f>
        <v>90968.999999999971</v>
      </c>
      <c r="E833" s="153">
        <f t="shared" ref="E833:L833" si="461">SUM(E835:E869)</f>
        <v>74893.399999999994</v>
      </c>
      <c r="F833" s="153">
        <f t="shared" si="461"/>
        <v>0</v>
      </c>
      <c r="G833" s="153">
        <f t="shared" si="461"/>
        <v>2129.1999999999998</v>
      </c>
      <c r="H833" s="153">
        <f t="shared" si="461"/>
        <v>122.5</v>
      </c>
      <c r="I833" s="153">
        <f t="shared" si="461"/>
        <v>0</v>
      </c>
      <c r="J833" s="153">
        <f t="shared" si="461"/>
        <v>2904</v>
      </c>
      <c r="K833" s="153">
        <f t="shared" si="461"/>
        <v>10919.9</v>
      </c>
      <c r="L833" s="240">
        <f t="shared" si="461"/>
        <v>0</v>
      </c>
      <c r="M833" s="172">
        <f>SUM(M835:M869)</f>
        <v>91320.599999999977</v>
      </c>
      <c r="N833" s="153">
        <f t="shared" ref="N833:U833" si="462">SUM(N835:N869)</f>
        <v>75245</v>
      </c>
      <c r="O833" s="153">
        <f t="shared" si="462"/>
        <v>0</v>
      </c>
      <c r="P833" s="153">
        <f t="shared" si="462"/>
        <v>2129.1999999999998</v>
      </c>
      <c r="Q833" s="153">
        <f t="shared" si="462"/>
        <v>122.5</v>
      </c>
      <c r="R833" s="153">
        <f t="shared" si="462"/>
        <v>0</v>
      </c>
      <c r="S833" s="153">
        <f t="shared" si="462"/>
        <v>2904</v>
      </c>
      <c r="T833" s="153">
        <f t="shared" si="462"/>
        <v>10919.9</v>
      </c>
      <c r="U833" s="240">
        <f t="shared" si="462"/>
        <v>0</v>
      </c>
      <c r="V833" s="172">
        <f>SUM(V835:V869)</f>
        <v>88469.167100000021</v>
      </c>
      <c r="W833" s="153">
        <f t="shared" ref="W833:AD833" si="463">SUM(W835:W869)</f>
        <v>72676.584100000007</v>
      </c>
      <c r="X833" s="153">
        <f t="shared" si="463"/>
        <v>0</v>
      </c>
      <c r="Y833" s="153">
        <f t="shared" si="463"/>
        <v>2129.1999999999998</v>
      </c>
      <c r="Z833" s="153">
        <f t="shared" si="463"/>
        <v>65.189499999999995</v>
      </c>
      <c r="AA833" s="153">
        <f t="shared" si="463"/>
        <v>0</v>
      </c>
      <c r="AB833" s="153">
        <f t="shared" si="463"/>
        <v>2712.5803999999998</v>
      </c>
      <c r="AC833" s="153">
        <f t="shared" si="463"/>
        <v>10885.6131</v>
      </c>
      <c r="AD833" s="240">
        <f t="shared" si="463"/>
        <v>0</v>
      </c>
      <c r="AE833" s="156">
        <f t="shared" si="456"/>
        <v>-2851.4328999999561</v>
      </c>
      <c r="AF833" s="153">
        <f t="shared" si="456"/>
        <v>-2568.4158999999927</v>
      </c>
      <c r="AG833" s="153">
        <f t="shared" si="456"/>
        <v>0</v>
      </c>
      <c r="AH833" s="153">
        <f t="shared" si="456"/>
        <v>0</v>
      </c>
      <c r="AI833" s="153">
        <f t="shared" si="456"/>
        <v>-57.310500000000005</v>
      </c>
      <c r="AJ833" s="153">
        <f t="shared" si="456"/>
        <v>0</v>
      </c>
      <c r="AK833" s="153">
        <f t="shared" si="456"/>
        <v>-191.41960000000017</v>
      </c>
      <c r="AL833" s="153">
        <f t="shared" si="456"/>
        <v>-34.28689999999915</v>
      </c>
      <c r="AM833" s="154">
        <f t="shared" si="456"/>
        <v>0</v>
      </c>
      <c r="AN833" s="156">
        <f t="shared" si="457"/>
        <v>96.87755785660633</v>
      </c>
      <c r="AO833" s="153">
        <f t="shared" si="457"/>
        <v>96.586595919994693</v>
      </c>
      <c r="AP833" s="153">
        <f t="shared" si="457"/>
        <v>0</v>
      </c>
      <c r="AQ833" s="153">
        <f t="shared" si="457"/>
        <v>100</v>
      </c>
      <c r="AR833" s="153">
        <f t="shared" si="457"/>
        <v>53.215918367346937</v>
      </c>
      <c r="AS833" s="153">
        <f t="shared" si="457"/>
        <v>0</v>
      </c>
      <c r="AT833" s="153">
        <f t="shared" si="457"/>
        <v>93.408415977961425</v>
      </c>
      <c r="AU833" s="153">
        <f t="shared" si="457"/>
        <v>99.686014523942532</v>
      </c>
      <c r="AV833" s="154">
        <f t="shared" si="457"/>
        <v>0</v>
      </c>
      <c r="AW833" s="147"/>
      <c r="AX833" s="245"/>
      <c r="AY833" s="246"/>
    </row>
    <row r="834" spans="1:51" ht="12.75" customHeight="1" x14ac:dyDescent="0.25">
      <c r="A834" s="171">
        <v>1741</v>
      </c>
      <c r="B834" s="241">
        <v>826</v>
      </c>
      <c r="C834" s="242" t="s">
        <v>1313</v>
      </c>
      <c r="D834" s="156">
        <f t="shared" ref="D834:D869" si="464">SUM(E834:L834)</f>
        <v>202926.3</v>
      </c>
      <c r="E834" s="161">
        <v>160674.5</v>
      </c>
      <c r="F834" s="161">
        <v>0</v>
      </c>
      <c r="G834" s="161">
        <v>2455</v>
      </c>
      <c r="H834" s="161">
        <v>4229.6000000000004</v>
      </c>
      <c r="I834" s="161">
        <v>0</v>
      </c>
      <c r="J834" s="161">
        <v>4500</v>
      </c>
      <c r="K834" s="161">
        <v>29244.9</v>
      </c>
      <c r="L834" s="243">
        <v>1822.3</v>
      </c>
      <c r="M834" s="172">
        <f t="shared" ref="M834:M869" si="465">SUM(N834:U834)</f>
        <v>205824</v>
      </c>
      <c r="N834" s="161">
        <v>160799.5</v>
      </c>
      <c r="O834" s="161">
        <v>0</v>
      </c>
      <c r="P834" s="161">
        <v>2680.7</v>
      </c>
      <c r="Q834" s="161">
        <v>4229.6000000000004</v>
      </c>
      <c r="R834" s="161">
        <v>0</v>
      </c>
      <c r="S834" s="161">
        <v>4500</v>
      </c>
      <c r="T834" s="161">
        <v>29244.9</v>
      </c>
      <c r="U834" s="243">
        <v>4369.3</v>
      </c>
      <c r="V834" s="172">
        <f t="shared" ref="V834:V869" si="466">SUM(W834:AD834)</f>
        <v>202618.85070000001</v>
      </c>
      <c r="W834" s="161">
        <v>159610.24429999999</v>
      </c>
      <c r="X834" s="161">
        <v>0</v>
      </c>
      <c r="Y834" s="161">
        <v>2669.0918999999999</v>
      </c>
      <c r="Z834" s="161">
        <v>3331.9616000000001</v>
      </c>
      <c r="AA834" s="161">
        <v>0</v>
      </c>
      <c r="AB834" s="161">
        <v>4500</v>
      </c>
      <c r="AC834" s="161">
        <v>29084.852900000002</v>
      </c>
      <c r="AD834" s="243">
        <v>3422.7</v>
      </c>
      <c r="AE834" s="156">
        <f t="shared" si="456"/>
        <v>-3205.14929999999</v>
      </c>
      <c r="AF834" s="161">
        <f t="shared" si="456"/>
        <v>-1189.2557000000088</v>
      </c>
      <c r="AG834" s="161">
        <f t="shared" si="456"/>
        <v>0</v>
      </c>
      <c r="AH834" s="161">
        <f t="shared" si="456"/>
        <v>-11.608099999999922</v>
      </c>
      <c r="AI834" s="161">
        <f t="shared" si="456"/>
        <v>-897.63840000000027</v>
      </c>
      <c r="AJ834" s="161">
        <f t="shared" si="456"/>
        <v>0</v>
      </c>
      <c r="AK834" s="161">
        <f t="shared" si="456"/>
        <v>0</v>
      </c>
      <c r="AL834" s="161">
        <f t="shared" si="456"/>
        <v>-160.04709999999977</v>
      </c>
      <c r="AM834" s="162">
        <f t="shared" si="456"/>
        <v>-946.60000000000036</v>
      </c>
      <c r="AN834" s="156">
        <f t="shared" si="457"/>
        <v>98.442771834188434</v>
      </c>
      <c r="AO834" s="161">
        <f t="shared" si="457"/>
        <v>99.260410822172958</v>
      </c>
      <c r="AP834" s="161">
        <f t="shared" si="457"/>
        <v>0</v>
      </c>
      <c r="AQ834" s="161">
        <f t="shared" si="457"/>
        <v>99.566975043831846</v>
      </c>
      <c r="AR834" s="161">
        <f t="shared" si="457"/>
        <v>78.777227160960834</v>
      </c>
      <c r="AS834" s="161">
        <f t="shared" si="457"/>
        <v>0</v>
      </c>
      <c r="AT834" s="161">
        <f t="shared" si="457"/>
        <v>100</v>
      </c>
      <c r="AU834" s="161">
        <f t="shared" si="457"/>
        <v>99.452735006787506</v>
      </c>
      <c r="AV834" s="162">
        <f t="shared" si="457"/>
        <v>78.335202435172675</v>
      </c>
      <c r="AW834" s="165"/>
      <c r="AX834" s="245"/>
      <c r="AY834" s="246"/>
    </row>
    <row r="835" spans="1:51" ht="12.75" customHeight="1" x14ac:dyDescent="0.25">
      <c r="A835" s="171">
        <v>1742</v>
      </c>
      <c r="B835" s="241">
        <v>828</v>
      </c>
      <c r="C835" s="242" t="s">
        <v>1949</v>
      </c>
      <c r="D835" s="156">
        <f>SUM(E835:L835)</f>
        <v>2648.7</v>
      </c>
      <c r="E835" s="161">
        <v>2202.1</v>
      </c>
      <c r="F835" s="161">
        <v>0</v>
      </c>
      <c r="G835" s="161">
        <v>0</v>
      </c>
      <c r="H835" s="161">
        <v>0</v>
      </c>
      <c r="I835" s="161">
        <v>0</v>
      </c>
      <c r="J835" s="161">
        <v>100</v>
      </c>
      <c r="K835" s="161">
        <v>346.6</v>
      </c>
      <c r="L835" s="243">
        <v>0</v>
      </c>
      <c r="M835" s="172">
        <f>SUM(N835:U835)</f>
        <v>2648.7</v>
      </c>
      <c r="N835" s="161">
        <v>2202.1</v>
      </c>
      <c r="O835" s="161">
        <v>0</v>
      </c>
      <c r="P835" s="161">
        <v>0</v>
      </c>
      <c r="Q835" s="161">
        <v>0</v>
      </c>
      <c r="R835" s="161">
        <v>0</v>
      </c>
      <c r="S835" s="161">
        <v>100</v>
      </c>
      <c r="T835" s="161">
        <v>346.6</v>
      </c>
      <c r="U835" s="243">
        <v>0</v>
      </c>
      <c r="V835" s="172">
        <f>SUM(W835:AD835)</f>
        <v>2641.1666999999998</v>
      </c>
      <c r="W835" s="161">
        <v>2194.5672</v>
      </c>
      <c r="X835" s="161">
        <v>0</v>
      </c>
      <c r="Y835" s="161">
        <v>0</v>
      </c>
      <c r="Z835" s="161">
        <v>0</v>
      </c>
      <c r="AA835" s="161">
        <v>0</v>
      </c>
      <c r="AB835" s="161">
        <v>100</v>
      </c>
      <c r="AC835" s="161">
        <v>346.59949999999998</v>
      </c>
      <c r="AD835" s="243">
        <v>0</v>
      </c>
      <c r="AE835" s="156">
        <f t="shared" si="456"/>
        <v>-7.5333000000000538</v>
      </c>
      <c r="AF835" s="161">
        <f t="shared" si="456"/>
        <v>-7.532799999999952</v>
      </c>
      <c r="AG835" s="161">
        <f t="shared" si="456"/>
        <v>0</v>
      </c>
      <c r="AH835" s="161">
        <f t="shared" si="456"/>
        <v>0</v>
      </c>
      <c r="AI835" s="161">
        <f t="shared" si="456"/>
        <v>0</v>
      </c>
      <c r="AJ835" s="161">
        <f t="shared" si="456"/>
        <v>0</v>
      </c>
      <c r="AK835" s="161">
        <f t="shared" si="456"/>
        <v>0</v>
      </c>
      <c r="AL835" s="161">
        <f t="shared" si="456"/>
        <v>-5.0000000004501999E-4</v>
      </c>
      <c r="AM835" s="162">
        <f t="shared" si="456"/>
        <v>0</v>
      </c>
      <c r="AN835" s="156">
        <f t="shared" si="457"/>
        <v>99.715585003964208</v>
      </c>
      <c r="AO835" s="161">
        <f t="shared" si="457"/>
        <v>99.657926524680988</v>
      </c>
      <c r="AP835" s="161">
        <f t="shared" si="457"/>
        <v>0</v>
      </c>
      <c r="AQ835" s="161">
        <f t="shared" si="457"/>
        <v>0</v>
      </c>
      <c r="AR835" s="161">
        <f t="shared" si="457"/>
        <v>0</v>
      </c>
      <c r="AS835" s="161">
        <f t="shared" si="457"/>
        <v>0</v>
      </c>
      <c r="AT835" s="161">
        <f t="shared" si="457"/>
        <v>100</v>
      </c>
      <c r="AU835" s="161">
        <f t="shared" si="457"/>
        <v>99.99985574148873</v>
      </c>
      <c r="AV835" s="162">
        <f t="shared" si="457"/>
        <v>0</v>
      </c>
      <c r="AW835" s="165"/>
      <c r="AX835" s="245"/>
      <c r="AY835" s="246"/>
    </row>
    <row r="836" spans="1:51" ht="12.75" customHeight="1" x14ac:dyDescent="0.25">
      <c r="A836" s="171">
        <v>1743</v>
      </c>
      <c r="B836" s="241">
        <v>827</v>
      </c>
      <c r="C836" s="242" t="s">
        <v>1950</v>
      </c>
      <c r="D836" s="156">
        <f t="shared" si="464"/>
        <v>1050</v>
      </c>
      <c r="E836" s="161">
        <v>896.9</v>
      </c>
      <c r="F836" s="161">
        <v>0</v>
      </c>
      <c r="G836" s="161">
        <v>0</v>
      </c>
      <c r="H836" s="161">
        <v>0</v>
      </c>
      <c r="I836" s="161">
        <v>0</v>
      </c>
      <c r="J836" s="161">
        <v>60</v>
      </c>
      <c r="K836" s="161">
        <v>93.1</v>
      </c>
      <c r="L836" s="243">
        <v>0</v>
      </c>
      <c r="M836" s="172">
        <f t="shared" si="465"/>
        <v>1050</v>
      </c>
      <c r="N836" s="161">
        <v>896.9</v>
      </c>
      <c r="O836" s="161">
        <v>0</v>
      </c>
      <c r="P836" s="161">
        <v>0</v>
      </c>
      <c r="Q836" s="161">
        <v>0</v>
      </c>
      <c r="R836" s="161">
        <v>0</v>
      </c>
      <c r="S836" s="161">
        <v>60</v>
      </c>
      <c r="T836" s="161">
        <v>93.1</v>
      </c>
      <c r="U836" s="243">
        <v>0</v>
      </c>
      <c r="V836" s="172">
        <f t="shared" si="466"/>
        <v>1050</v>
      </c>
      <c r="W836" s="161">
        <v>896.9</v>
      </c>
      <c r="X836" s="161">
        <v>0</v>
      </c>
      <c r="Y836" s="161">
        <v>0</v>
      </c>
      <c r="Z836" s="161">
        <v>0</v>
      </c>
      <c r="AA836" s="161">
        <v>0</v>
      </c>
      <c r="AB836" s="161">
        <v>60</v>
      </c>
      <c r="AC836" s="161">
        <v>93.1</v>
      </c>
      <c r="AD836" s="243">
        <v>0</v>
      </c>
      <c r="AE836" s="156">
        <f t="shared" si="456"/>
        <v>0</v>
      </c>
      <c r="AF836" s="161">
        <f t="shared" si="456"/>
        <v>0</v>
      </c>
      <c r="AG836" s="161">
        <f t="shared" si="456"/>
        <v>0</v>
      </c>
      <c r="AH836" s="161">
        <f t="shared" si="456"/>
        <v>0</v>
      </c>
      <c r="AI836" s="161">
        <f t="shared" si="456"/>
        <v>0</v>
      </c>
      <c r="AJ836" s="161">
        <f t="shared" si="456"/>
        <v>0</v>
      </c>
      <c r="AK836" s="161">
        <f t="shared" si="456"/>
        <v>0</v>
      </c>
      <c r="AL836" s="161">
        <f t="shared" si="456"/>
        <v>0</v>
      </c>
      <c r="AM836" s="162">
        <f t="shared" si="456"/>
        <v>0</v>
      </c>
      <c r="AN836" s="156">
        <f t="shared" si="457"/>
        <v>100</v>
      </c>
      <c r="AO836" s="161">
        <f t="shared" si="457"/>
        <v>100</v>
      </c>
      <c r="AP836" s="161">
        <f t="shared" si="457"/>
        <v>0</v>
      </c>
      <c r="AQ836" s="161">
        <f t="shared" si="457"/>
        <v>0</v>
      </c>
      <c r="AR836" s="161">
        <f t="shared" si="457"/>
        <v>0</v>
      </c>
      <c r="AS836" s="161">
        <f t="shared" si="457"/>
        <v>0</v>
      </c>
      <c r="AT836" s="161">
        <f t="shared" si="457"/>
        <v>100</v>
      </c>
      <c r="AU836" s="161">
        <f t="shared" si="457"/>
        <v>100</v>
      </c>
      <c r="AV836" s="162">
        <f t="shared" si="457"/>
        <v>0</v>
      </c>
      <c r="AW836" s="165"/>
      <c r="AX836" s="245"/>
      <c r="AY836" s="246"/>
    </row>
    <row r="837" spans="1:51" ht="12.75" customHeight="1" x14ac:dyDescent="0.25">
      <c r="A837" s="171">
        <v>1744</v>
      </c>
      <c r="B837" s="241">
        <v>829</v>
      </c>
      <c r="C837" s="242" t="s">
        <v>1951</v>
      </c>
      <c r="D837" s="156">
        <f t="shared" si="464"/>
        <v>1964.7</v>
      </c>
      <c r="E837" s="161">
        <v>1629.2</v>
      </c>
      <c r="F837" s="161">
        <v>0</v>
      </c>
      <c r="G837" s="161">
        <v>0</v>
      </c>
      <c r="H837" s="161">
        <v>0</v>
      </c>
      <c r="I837" s="161">
        <v>0</v>
      </c>
      <c r="J837" s="161">
        <v>100</v>
      </c>
      <c r="K837" s="161">
        <v>235.5</v>
      </c>
      <c r="L837" s="243">
        <v>0</v>
      </c>
      <c r="M837" s="172">
        <f t="shared" si="465"/>
        <v>1964.7</v>
      </c>
      <c r="N837" s="161">
        <v>1629.2</v>
      </c>
      <c r="O837" s="161">
        <v>0</v>
      </c>
      <c r="P837" s="161">
        <v>0</v>
      </c>
      <c r="Q837" s="161">
        <v>0</v>
      </c>
      <c r="R837" s="161">
        <v>0</v>
      </c>
      <c r="S837" s="161">
        <v>100</v>
      </c>
      <c r="T837" s="161">
        <v>235.5</v>
      </c>
      <c r="U837" s="243">
        <v>0</v>
      </c>
      <c r="V837" s="172">
        <f t="shared" si="466"/>
        <v>1851.1329000000001</v>
      </c>
      <c r="W837" s="161">
        <v>1615.6329000000001</v>
      </c>
      <c r="X837" s="161">
        <v>0</v>
      </c>
      <c r="Y837" s="161">
        <v>0</v>
      </c>
      <c r="Z837" s="161">
        <v>0</v>
      </c>
      <c r="AA837" s="161">
        <v>0</v>
      </c>
      <c r="AB837" s="161">
        <v>0</v>
      </c>
      <c r="AC837" s="161">
        <v>235.5</v>
      </c>
      <c r="AD837" s="243">
        <v>0</v>
      </c>
      <c r="AE837" s="156">
        <f t="shared" si="456"/>
        <v>-113.56709999999998</v>
      </c>
      <c r="AF837" s="161">
        <f t="shared" si="456"/>
        <v>-13.567099999999982</v>
      </c>
      <c r="AG837" s="161">
        <f t="shared" si="456"/>
        <v>0</v>
      </c>
      <c r="AH837" s="161">
        <f t="shared" si="456"/>
        <v>0</v>
      </c>
      <c r="AI837" s="161">
        <f t="shared" si="456"/>
        <v>0</v>
      </c>
      <c r="AJ837" s="161">
        <f t="shared" si="456"/>
        <v>0</v>
      </c>
      <c r="AK837" s="161">
        <f t="shared" si="456"/>
        <v>-100</v>
      </c>
      <c r="AL837" s="161">
        <f t="shared" si="456"/>
        <v>0</v>
      </c>
      <c r="AM837" s="162">
        <f t="shared" si="456"/>
        <v>0</v>
      </c>
      <c r="AN837" s="156">
        <f t="shared" si="457"/>
        <v>94.219621316231482</v>
      </c>
      <c r="AO837" s="161">
        <f t="shared" si="457"/>
        <v>99.167253866928547</v>
      </c>
      <c r="AP837" s="161">
        <f t="shared" si="457"/>
        <v>0</v>
      </c>
      <c r="AQ837" s="161">
        <f t="shared" si="457"/>
        <v>0</v>
      </c>
      <c r="AR837" s="161">
        <f t="shared" si="457"/>
        <v>0</v>
      </c>
      <c r="AS837" s="161">
        <f t="shared" si="457"/>
        <v>0</v>
      </c>
      <c r="AT837" s="161">
        <f t="shared" si="457"/>
        <v>0</v>
      </c>
      <c r="AU837" s="161">
        <f t="shared" si="457"/>
        <v>100</v>
      </c>
      <c r="AV837" s="162">
        <f t="shared" si="457"/>
        <v>0</v>
      </c>
      <c r="AW837" s="165"/>
      <c r="AX837" s="245"/>
      <c r="AY837" s="246"/>
    </row>
    <row r="838" spans="1:51" ht="12.75" customHeight="1" x14ac:dyDescent="0.25">
      <c r="A838" s="171">
        <v>1745</v>
      </c>
      <c r="B838" s="241">
        <v>830</v>
      </c>
      <c r="C838" s="242" t="s">
        <v>1952</v>
      </c>
      <c r="D838" s="156">
        <f t="shared" si="464"/>
        <v>2092.6</v>
      </c>
      <c r="E838" s="161">
        <v>1668.2</v>
      </c>
      <c r="F838" s="161">
        <v>0</v>
      </c>
      <c r="G838" s="161">
        <v>0</v>
      </c>
      <c r="H838" s="161">
        <v>0</v>
      </c>
      <c r="I838" s="161">
        <v>0</v>
      </c>
      <c r="J838" s="161">
        <v>100</v>
      </c>
      <c r="K838" s="161">
        <v>324.39999999999998</v>
      </c>
      <c r="L838" s="243">
        <v>0</v>
      </c>
      <c r="M838" s="172">
        <f t="shared" si="465"/>
        <v>2092.6</v>
      </c>
      <c r="N838" s="161">
        <v>1668.2</v>
      </c>
      <c r="O838" s="161">
        <v>0</v>
      </c>
      <c r="P838" s="161">
        <v>0</v>
      </c>
      <c r="Q838" s="161">
        <v>0</v>
      </c>
      <c r="R838" s="161">
        <v>0</v>
      </c>
      <c r="S838" s="161">
        <v>100</v>
      </c>
      <c r="T838" s="161">
        <v>324.39999999999998</v>
      </c>
      <c r="U838" s="243">
        <v>0</v>
      </c>
      <c r="V838" s="172">
        <f t="shared" si="466"/>
        <v>1834.2339999999999</v>
      </c>
      <c r="W838" s="161">
        <v>1409.8634</v>
      </c>
      <c r="X838" s="161">
        <v>0</v>
      </c>
      <c r="Y838" s="161">
        <v>0</v>
      </c>
      <c r="Z838" s="161">
        <v>0</v>
      </c>
      <c r="AA838" s="161">
        <v>0</v>
      </c>
      <c r="AB838" s="161">
        <v>99.99</v>
      </c>
      <c r="AC838" s="161">
        <v>324.38060000000002</v>
      </c>
      <c r="AD838" s="243">
        <v>0</v>
      </c>
      <c r="AE838" s="156">
        <f t="shared" si="456"/>
        <v>-258.36599999999999</v>
      </c>
      <c r="AF838" s="161">
        <f t="shared" si="456"/>
        <v>-258.33660000000009</v>
      </c>
      <c r="AG838" s="161">
        <f t="shared" si="456"/>
        <v>0</v>
      </c>
      <c r="AH838" s="161">
        <f t="shared" si="456"/>
        <v>0</v>
      </c>
      <c r="AI838" s="161">
        <f t="shared" si="456"/>
        <v>0</v>
      </c>
      <c r="AJ838" s="161">
        <f t="shared" si="456"/>
        <v>0</v>
      </c>
      <c r="AK838" s="161">
        <f t="shared" si="456"/>
        <v>-1.0000000000005116E-2</v>
      </c>
      <c r="AL838" s="161">
        <f t="shared" si="456"/>
        <v>-1.9399999999961892E-2</v>
      </c>
      <c r="AM838" s="162">
        <f t="shared" si="456"/>
        <v>0</v>
      </c>
      <c r="AN838" s="156">
        <f t="shared" si="457"/>
        <v>87.653349899646372</v>
      </c>
      <c r="AO838" s="161">
        <f t="shared" si="457"/>
        <v>84.514051073012823</v>
      </c>
      <c r="AP838" s="161">
        <f t="shared" si="457"/>
        <v>0</v>
      </c>
      <c r="AQ838" s="161">
        <f t="shared" si="457"/>
        <v>0</v>
      </c>
      <c r="AR838" s="161">
        <f t="shared" si="457"/>
        <v>0</v>
      </c>
      <c r="AS838" s="161">
        <f t="shared" si="457"/>
        <v>0</v>
      </c>
      <c r="AT838" s="161">
        <f t="shared" si="457"/>
        <v>99.99</v>
      </c>
      <c r="AU838" s="161">
        <f t="shared" si="457"/>
        <v>99.994019728729981</v>
      </c>
      <c r="AV838" s="162">
        <f t="shared" si="457"/>
        <v>0</v>
      </c>
      <c r="AW838" s="165"/>
      <c r="AX838" s="245"/>
      <c r="AY838" s="246"/>
    </row>
    <row r="839" spans="1:51" ht="12.75" customHeight="1" x14ac:dyDescent="0.25">
      <c r="A839" s="171">
        <v>1746</v>
      </c>
      <c r="B839" s="241">
        <v>831</v>
      </c>
      <c r="C839" s="242" t="s">
        <v>1953</v>
      </c>
      <c r="D839" s="156">
        <f t="shared" si="464"/>
        <v>2507.6</v>
      </c>
      <c r="E839" s="161">
        <v>2010.2</v>
      </c>
      <c r="F839" s="161">
        <v>0</v>
      </c>
      <c r="G839" s="161">
        <v>0</v>
      </c>
      <c r="H839" s="161">
        <v>0</v>
      </c>
      <c r="I839" s="161">
        <v>0</v>
      </c>
      <c r="J839" s="161">
        <v>112</v>
      </c>
      <c r="K839" s="161">
        <v>385.4</v>
      </c>
      <c r="L839" s="243">
        <v>0</v>
      </c>
      <c r="M839" s="172">
        <f t="shared" si="465"/>
        <v>2809.7000000000003</v>
      </c>
      <c r="N839" s="161">
        <v>2312.3000000000002</v>
      </c>
      <c r="O839" s="161">
        <v>0</v>
      </c>
      <c r="P839" s="161">
        <v>0</v>
      </c>
      <c r="Q839" s="161">
        <v>0</v>
      </c>
      <c r="R839" s="161">
        <v>0</v>
      </c>
      <c r="S839" s="161">
        <v>112</v>
      </c>
      <c r="T839" s="161">
        <v>385.4</v>
      </c>
      <c r="U839" s="243">
        <v>0</v>
      </c>
      <c r="V839" s="172">
        <f t="shared" si="466"/>
        <v>2809.6997000000001</v>
      </c>
      <c r="W839" s="161">
        <v>2312.3000000000002</v>
      </c>
      <c r="X839" s="161">
        <v>0</v>
      </c>
      <c r="Y839" s="161">
        <v>0</v>
      </c>
      <c r="Z839" s="161">
        <v>0</v>
      </c>
      <c r="AA839" s="161">
        <v>0</v>
      </c>
      <c r="AB839" s="161">
        <v>112</v>
      </c>
      <c r="AC839" s="161">
        <v>385.3997</v>
      </c>
      <c r="AD839" s="243">
        <v>0</v>
      </c>
      <c r="AE839" s="156">
        <f t="shared" si="456"/>
        <v>-3.0000000015206751E-4</v>
      </c>
      <c r="AF839" s="161">
        <f t="shared" si="456"/>
        <v>0</v>
      </c>
      <c r="AG839" s="161">
        <f t="shared" si="456"/>
        <v>0</v>
      </c>
      <c r="AH839" s="161">
        <f t="shared" si="456"/>
        <v>0</v>
      </c>
      <c r="AI839" s="161">
        <f t="shared" si="456"/>
        <v>0</v>
      </c>
      <c r="AJ839" s="161">
        <f t="shared" si="456"/>
        <v>0</v>
      </c>
      <c r="AK839" s="161">
        <f t="shared" si="456"/>
        <v>0</v>
      </c>
      <c r="AL839" s="161">
        <f t="shared" si="456"/>
        <v>-2.9999999998153726E-4</v>
      </c>
      <c r="AM839" s="162">
        <f t="shared" si="456"/>
        <v>0</v>
      </c>
      <c r="AN839" s="156">
        <f t="shared" si="457"/>
        <v>99.999989322703485</v>
      </c>
      <c r="AO839" s="161">
        <f t="shared" si="457"/>
        <v>100</v>
      </c>
      <c r="AP839" s="161">
        <f t="shared" si="457"/>
        <v>0</v>
      </c>
      <c r="AQ839" s="161">
        <f t="shared" si="457"/>
        <v>0</v>
      </c>
      <c r="AR839" s="161">
        <f t="shared" si="457"/>
        <v>0</v>
      </c>
      <c r="AS839" s="161">
        <f t="shared" si="457"/>
        <v>0</v>
      </c>
      <c r="AT839" s="161">
        <f t="shared" si="457"/>
        <v>100</v>
      </c>
      <c r="AU839" s="161">
        <f t="shared" si="457"/>
        <v>99.999922158796068</v>
      </c>
      <c r="AV839" s="162">
        <f t="shared" si="457"/>
        <v>0</v>
      </c>
      <c r="AW839" s="165"/>
      <c r="AX839" s="245"/>
      <c r="AY839" s="246"/>
    </row>
    <row r="840" spans="1:51" ht="12.75" customHeight="1" x14ac:dyDescent="0.25">
      <c r="A840" s="171">
        <v>1747</v>
      </c>
      <c r="B840" s="241">
        <v>832</v>
      </c>
      <c r="C840" s="242" t="s">
        <v>1954</v>
      </c>
      <c r="D840" s="156">
        <f t="shared" si="464"/>
        <v>1222.7</v>
      </c>
      <c r="E840" s="161">
        <v>1006.9</v>
      </c>
      <c r="F840" s="161">
        <v>0</v>
      </c>
      <c r="G840" s="161">
        <v>0</v>
      </c>
      <c r="H840" s="161">
        <v>0</v>
      </c>
      <c r="I840" s="161">
        <v>0</v>
      </c>
      <c r="J840" s="161">
        <v>112</v>
      </c>
      <c r="K840" s="161">
        <v>103.8</v>
      </c>
      <c r="L840" s="243">
        <v>0</v>
      </c>
      <c r="M840" s="172">
        <f t="shared" si="465"/>
        <v>1222.7</v>
      </c>
      <c r="N840" s="161">
        <v>1006.9</v>
      </c>
      <c r="O840" s="161">
        <v>0</v>
      </c>
      <c r="P840" s="161">
        <v>0</v>
      </c>
      <c r="Q840" s="161">
        <v>0</v>
      </c>
      <c r="R840" s="161">
        <v>0</v>
      </c>
      <c r="S840" s="161">
        <v>112</v>
      </c>
      <c r="T840" s="161">
        <v>103.8</v>
      </c>
      <c r="U840" s="243">
        <v>0</v>
      </c>
      <c r="V840" s="172">
        <f t="shared" si="466"/>
        <v>1172.0255</v>
      </c>
      <c r="W840" s="161">
        <v>960.96630000000005</v>
      </c>
      <c r="X840" s="161">
        <v>0</v>
      </c>
      <c r="Y840" s="161">
        <v>0</v>
      </c>
      <c r="Z840" s="161">
        <v>0</v>
      </c>
      <c r="AA840" s="161">
        <v>0</v>
      </c>
      <c r="AB840" s="161">
        <v>111.86799999999999</v>
      </c>
      <c r="AC840" s="161">
        <v>99.191199999999995</v>
      </c>
      <c r="AD840" s="243">
        <v>0</v>
      </c>
      <c r="AE840" s="156">
        <f t="shared" si="456"/>
        <v>-50.67450000000008</v>
      </c>
      <c r="AF840" s="161">
        <f t="shared" si="456"/>
        <v>-45.933699999999931</v>
      </c>
      <c r="AG840" s="161">
        <f t="shared" si="456"/>
        <v>0</v>
      </c>
      <c r="AH840" s="161">
        <f t="shared" si="456"/>
        <v>0</v>
      </c>
      <c r="AI840" s="161">
        <f t="shared" si="456"/>
        <v>0</v>
      </c>
      <c r="AJ840" s="161">
        <f t="shared" si="456"/>
        <v>0</v>
      </c>
      <c r="AK840" s="161">
        <f t="shared" si="456"/>
        <v>-0.132000000000005</v>
      </c>
      <c r="AL840" s="161">
        <f t="shared" si="456"/>
        <v>-4.6088000000000022</v>
      </c>
      <c r="AM840" s="162">
        <f t="shared" si="456"/>
        <v>0</v>
      </c>
      <c r="AN840" s="156">
        <f t="shared" si="457"/>
        <v>95.855524658542564</v>
      </c>
      <c r="AO840" s="161">
        <f t="shared" si="457"/>
        <v>95.438107061277194</v>
      </c>
      <c r="AP840" s="161">
        <f t="shared" si="457"/>
        <v>0</v>
      </c>
      <c r="AQ840" s="161">
        <f t="shared" si="457"/>
        <v>0</v>
      </c>
      <c r="AR840" s="161">
        <f t="shared" si="457"/>
        <v>0</v>
      </c>
      <c r="AS840" s="161">
        <f t="shared" si="457"/>
        <v>0</v>
      </c>
      <c r="AT840" s="161">
        <f t="shared" si="457"/>
        <v>99.882142857142853</v>
      </c>
      <c r="AU840" s="161">
        <f t="shared" si="457"/>
        <v>95.559922928709057</v>
      </c>
      <c r="AV840" s="162">
        <f t="shared" si="457"/>
        <v>0</v>
      </c>
      <c r="AW840" s="165"/>
      <c r="AX840" s="245"/>
      <c r="AY840" s="246"/>
    </row>
    <row r="841" spans="1:51" ht="12.75" customHeight="1" x14ac:dyDescent="0.25">
      <c r="A841" s="171">
        <v>1748</v>
      </c>
      <c r="B841" s="241">
        <v>833</v>
      </c>
      <c r="C841" s="242" t="s">
        <v>1955</v>
      </c>
      <c r="D841" s="156">
        <f t="shared" si="464"/>
        <v>1749.1000000000001</v>
      </c>
      <c r="E841" s="161">
        <v>1484.2</v>
      </c>
      <c r="F841" s="161">
        <v>0</v>
      </c>
      <c r="G841" s="161">
        <v>0</v>
      </c>
      <c r="H841" s="161">
        <v>0</v>
      </c>
      <c r="I841" s="161">
        <v>0</v>
      </c>
      <c r="J841" s="161">
        <v>112</v>
      </c>
      <c r="K841" s="161">
        <v>152.9</v>
      </c>
      <c r="L841" s="243">
        <v>0</v>
      </c>
      <c r="M841" s="172">
        <f t="shared" si="465"/>
        <v>1749.1000000000001</v>
      </c>
      <c r="N841" s="161">
        <v>1484.2</v>
      </c>
      <c r="O841" s="161">
        <v>0</v>
      </c>
      <c r="P841" s="161">
        <v>0</v>
      </c>
      <c r="Q841" s="161">
        <v>0</v>
      </c>
      <c r="R841" s="161">
        <v>0</v>
      </c>
      <c r="S841" s="161">
        <v>112</v>
      </c>
      <c r="T841" s="161">
        <v>152.9</v>
      </c>
      <c r="U841" s="243">
        <v>0</v>
      </c>
      <c r="V841" s="172">
        <f t="shared" si="466"/>
        <v>1749.0745999999999</v>
      </c>
      <c r="W841" s="161">
        <v>1484.2</v>
      </c>
      <c r="X841" s="161">
        <v>0</v>
      </c>
      <c r="Y841" s="161">
        <v>0</v>
      </c>
      <c r="Z841" s="161">
        <v>0</v>
      </c>
      <c r="AA841" s="161">
        <v>0</v>
      </c>
      <c r="AB841" s="161">
        <v>112</v>
      </c>
      <c r="AC841" s="161">
        <v>152.87459999999999</v>
      </c>
      <c r="AD841" s="243">
        <v>0</v>
      </c>
      <c r="AE841" s="156">
        <f t="shared" si="456"/>
        <v>-2.5400000000217915E-2</v>
      </c>
      <c r="AF841" s="161">
        <f t="shared" si="456"/>
        <v>0</v>
      </c>
      <c r="AG841" s="161">
        <f t="shared" si="456"/>
        <v>0</v>
      </c>
      <c r="AH841" s="161">
        <f t="shared" si="456"/>
        <v>0</v>
      </c>
      <c r="AI841" s="161">
        <f t="shared" si="456"/>
        <v>0</v>
      </c>
      <c r="AJ841" s="161">
        <f t="shared" si="456"/>
        <v>0</v>
      </c>
      <c r="AK841" s="161">
        <f t="shared" si="456"/>
        <v>0</v>
      </c>
      <c r="AL841" s="161">
        <f t="shared" si="456"/>
        <v>-2.5400000000018963E-2</v>
      </c>
      <c r="AM841" s="162">
        <f t="shared" si="456"/>
        <v>0</v>
      </c>
      <c r="AN841" s="156">
        <f t="shared" si="457"/>
        <v>99.998547824595491</v>
      </c>
      <c r="AO841" s="161">
        <f t="shared" si="457"/>
        <v>100</v>
      </c>
      <c r="AP841" s="161">
        <f t="shared" si="457"/>
        <v>0</v>
      </c>
      <c r="AQ841" s="161">
        <f t="shared" si="457"/>
        <v>0</v>
      </c>
      <c r="AR841" s="161">
        <f t="shared" si="457"/>
        <v>0</v>
      </c>
      <c r="AS841" s="161">
        <f t="shared" si="457"/>
        <v>0</v>
      </c>
      <c r="AT841" s="161">
        <f t="shared" si="457"/>
        <v>100</v>
      </c>
      <c r="AU841" s="161">
        <f t="shared" si="457"/>
        <v>99.983387835186392</v>
      </c>
      <c r="AV841" s="162">
        <f t="shared" si="457"/>
        <v>0</v>
      </c>
      <c r="AW841" s="165"/>
      <c r="AX841" s="245"/>
      <c r="AY841" s="246"/>
    </row>
    <row r="842" spans="1:51" ht="12.75" customHeight="1" x14ac:dyDescent="0.25">
      <c r="A842" s="171">
        <v>1749</v>
      </c>
      <c r="B842" s="241">
        <v>834</v>
      </c>
      <c r="C842" s="242" t="s">
        <v>1956</v>
      </c>
      <c r="D842" s="156">
        <f t="shared" si="464"/>
        <v>194.2</v>
      </c>
      <c r="E842" s="161">
        <v>0</v>
      </c>
      <c r="F842" s="161">
        <v>0</v>
      </c>
      <c r="G842" s="161">
        <v>0</v>
      </c>
      <c r="H842" s="161">
        <v>0</v>
      </c>
      <c r="I842" s="161">
        <v>0</v>
      </c>
      <c r="J842" s="161">
        <v>112</v>
      </c>
      <c r="K842" s="161">
        <v>82.2</v>
      </c>
      <c r="L842" s="243">
        <v>0</v>
      </c>
      <c r="M842" s="172">
        <f t="shared" si="465"/>
        <v>194.2</v>
      </c>
      <c r="N842" s="161">
        <v>0</v>
      </c>
      <c r="O842" s="161">
        <v>0</v>
      </c>
      <c r="P842" s="161">
        <v>0</v>
      </c>
      <c r="Q842" s="161">
        <v>0</v>
      </c>
      <c r="R842" s="161">
        <v>0</v>
      </c>
      <c r="S842" s="161">
        <v>112</v>
      </c>
      <c r="T842" s="161">
        <v>82.2</v>
      </c>
      <c r="U842" s="243">
        <v>0</v>
      </c>
      <c r="V842" s="172">
        <f t="shared" si="466"/>
        <v>193.99979999999999</v>
      </c>
      <c r="W842" s="161">
        <v>0</v>
      </c>
      <c r="X842" s="161">
        <v>0</v>
      </c>
      <c r="Y842" s="161">
        <v>0</v>
      </c>
      <c r="Z842" s="161">
        <v>0</v>
      </c>
      <c r="AA842" s="161">
        <v>0</v>
      </c>
      <c r="AB842" s="161">
        <v>111.99979999999999</v>
      </c>
      <c r="AC842" s="161">
        <v>82</v>
      </c>
      <c r="AD842" s="243">
        <v>0</v>
      </c>
      <c r="AE842" s="156">
        <f t="shared" si="456"/>
        <v>-0.20019999999999527</v>
      </c>
      <c r="AF842" s="161">
        <f t="shared" si="456"/>
        <v>0</v>
      </c>
      <c r="AG842" s="161">
        <f t="shared" si="456"/>
        <v>0</v>
      </c>
      <c r="AH842" s="161">
        <f t="shared" si="456"/>
        <v>0</v>
      </c>
      <c r="AI842" s="161">
        <f t="shared" si="456"/>
        <v>0</v>
      </c>
      <c r="AJ842" s="161">
        <f t="shared" si="456"/>
        <v>0</v>
      </c>
      <c r="AK842" s="161">
        <f t="shared" si="456"/>
        <v>-2.0000000000663931E-4</v>
      </c>
      <c r="AL842" s="161">
        <f t="shared" si="456"/>
        <v>-0.20000000000000284</v>
      </c>
      <c r="AM842" s="162">
        <f t="shared" si="456"/>
        <v>0</v>
      </c>
      <c r="AN842" s="156">
        <f t="shared" si="457"/>
        <v>99.896910401647787</v>
      </c>
      <c r="AO842" s="161">
        <f t="shared" si="457"/>
        <v>0</v>
      </c>
      <c r="AP842" s="161">
        <f t="shared" si="457"/>
        <v>0</v>
      </c>
      <c r="AQ842" s="161">
        <f t="shared" si="457"/>
        <v>0</v>
      </c>
      <c r="AR842" s="161">
        <f t="shared" si="457"/>
        <v>0</v>
      </c>
      <c r="AS842" s="161">
        <f t="shared" si="457"/>
        <v>0</v>
      </c>
      <c r="AT842" s="161">
        <f t="shared" si="457"/>
        <v>99.999821428571423</v>
      </c>
      <c r="AU842" s="161">
        <f t="shared" si="457"/>
        <v>99.756690997566906</v>
      </c>
      <c r="AV842" s="162">
        <f t="shared" si="457"/>
        <v>0</v>
      </c>
      <c r="AW842" s="165"/>
      <c r="AX842" s="245"/>
      <c r="AY842" s="246"/>
    </row>
    <row r="843" spans="1:51" ht="12.75" customHeight="1" x14ac:dyDescent="0.25">
      <c r="A843" s="171">
        <v>1750</v>
      </c>
      <c r="B843" s="241">
        <v>835</v>
      </c>
      <c r="C843" s="242" t="s">
        <v>1957</v>
      </c>
      <c r="D843" s="156">
        <f t="shared" si="464"/>
        <v>1256.8</v>
      </c>
      <c r="E843" s="161">
        <v>1030.8</v>
      </c>
      <c r="F843" s="161">
        <v>0</v>
      </c>
      <c r="G843" s="161">
        <v>0</v>
      </c>
      <c r="H843" s="161">
        <v>0</v>
      </c>
      <c r="I843" s="161">
        <v>0</v>
      </c>
      <c r="J843" s="161">
        <v>112</v>
      </c>
      <c r="K843" s="161">
        <v>114</v>
      </c>
      <c r="L843" s="243">
        <v>0</v>
      </c>
      <c r="M843" s="172">
        <f t="shared" si="465"/>
        <v>1256.8</v>
      </c>
      <c r="N843" s="161">
        <v>1030.8</v>
      </c>
      <c r="O843" s="161">
        <v>0</v>
      </c>
      <c r="P843" s="161">
        <v>0</v>
      </c>
      <c r="Q843" s="161">
        <v>0</v>
      </c>
      <c r="R843" s="161">
        <v>0</v>
      </c>
      <c r="S843" s="161">
        <v>112</v>
      </c>
      <c r="T843" s="161">
        <v>114</v>
      </c>
      <c r="U843" s="243">
        <v>0</v>
      </c>
      <c r="V843" s="172">
        <f t="shared" si="466"/>
        <v>1179.9166</v>
      </c>
      <c r="W843" s="161">
        <v>954.37760000000003</v>
      </c>
      <c r="X843" s="161">
        <v>0</v>
      </c>
      <c r="Y843" s="161">
        <v>0</v>
      </c>
      <c r="Z843" s="161">
        <v>0</v>
      </c>
      <c r="AA843" s="161">
        <v>0</v>
      </c>
      <c r="AB843" s="161">
        <v>111.539</v>
      </c>
      <c r="AC843" s="161">
        <v>114</v>
      </c>
      <c r="AD843" s="243">
        <v>0</v>
      </c>
      <c r="AE843" s="156">
        <f t="shared" si="456"/>
        <v>-76.883399999999938</v>
      </c>
      <c r="AF843" s="161">
        <f t="shared" si="456"/>
        <v>-76.422399999999925</v>
      </c>
      <c r="AG843" s="161">
        <f t="shared" si="456"/>
        <v>0</v>
      </c>
      <c r="AH843" s="161">
        <f t="shared" si="456"/>
        <v>0</v>
      </c>
      <c r="AI843" s="161">
        <f t="shared" si="456"/>
        <v>0</v>
      </c>
      <c r="AJ843" s="161">
        <f t="shared" si="456"/>
        <v>0</v>
      </c>
      <c r="AK843" s="161">
        <f t="shared" si="456"/>
        <v>-0.46099999999999852</v>
      </c>
      <c r="AL843" s="161">
        <f t="shared" si="456"/>
        <v>0</v>
      </c>
      <c r="AM843" s="162">
        <f t="shared" si="456"/>
        <v>0</v>
      </c>
      <c r="AN843" s="156">
        <f t="shared" si="457"/>
        <v>93.882606619987271</v>
      </c>
      <c r="AO843" s="161">
        <f t="shared" si="457"/>
        <v>92.586107877376804</v>
      </c>
      <c r="AP843" s="161">
        <f t="shared" si="457"/>
        <v>0</v>
      </c>
      <c r="AQ843" s="161">
        <f t="shared" si="457"/>
        <v>0</v>
      </c>
      <c r="AR843" s="161">
        <f t="shared" si="457"/>
        <v>0</v>
      </c>
      <c r="AS843" s="161">
        <f t="shared" si="457"/>
        <v>0</v>
      </c>
      <c r="AT843" s="161">
        <f t="shared" si="457"/>
        <v>99.588392857142864</v>
      </c>
      <c r="AU843" s="161">
        <f t="shared" si="457"/>
        <v>100</v>
      </c>
      <c r="AV843" s="162">
        <f t="shared" si="457"/>
        <v>0</v>
      </c>
      <c r="AW843" s="165"/>
      <c r="AX843" s="245"/>
      <c r="AY843" s="246"/>
    </row>
    <row r="844" spans="1:51" ht="12.75" customHeight="1" x14ac:dyDescent="0.25">
      <c r="A844" s="171">
        <v>1751</v>
      </c>
      <c r="B844" s="241">
        <v>836</v>
      </c>
      <c r="C844" s="242" t="s">
        <v>1958</v>
      </c>
      <c r="D844" s="156">
        <f t="shared" si="464"/>
        <v>1479.7</v>
      </c>
      <c r="E844" s="161">
        <v>1328.9</v>
      </c>
      <c r="F844" s="161">
        <v>0</v>
      </c>
      <c r="G844" s="161">
        <v>0</v>
      </c>
      <c r="H844" s="161">
        <v>0</v>
      </c>
      <c r="I844" s="161">
        <v>0</v>
      </c>
      <c r="J844" s="161">
        <v>0</v>
      </c>
      <c r="K844" s="161">
        <v>150.80000000000001</v>
      </c>
      <c r="L844" s="243">
        <v>0</v>
      </c>
      <c r="M844" s="172">
        <f t="shared" si="465"/>
        <v>1540.1</v>
      </c>
      <c r="N844" s="161">
        <v>1389.3</v>
      </c>
      <c r="O844" s="161">
        <v>0</v>
      </c>
      <c r="P844" s="161">
        <v>0</v>
      </c>
      <c r="Q844" s="161">
        <v>0</v>
      </c>
      <c r="R844" s="161">
        <v>0</v>
      </c>
      <c r="S844" s="161">
        <v>0</v>
      </c>
      <c r="T844" s="161">
        <v>150.80000000000001</v>
      </c>
      <c r="U844" s="243">
        <v>0</v>
      </c>
      <c r="V844" s="172">
        <f t="shared" si="466"/>
        <v>1540.0817999999999</v>
      </c>
      <c r="W844" s="161">
        <v>1389.3</v>
      </c>
      <c r="X844" s="161">
        <v>0</v>
      </c>
      <c r="Y844" s="161">
        <v>0</v>
      </c>
      <c r="Z844" s="161">
        <v>0</v>
      </c>
      <c r="AA844" s="161">
        <v>0</v>
      </c>
      <c r="AB844" s="161">
        <v>0</v>
      </c>
      <c r="AC844" s="161">
        <v>150.7818</v>
      </c>
      <c r="AD844" s="243">
        <v>0</v>
      </c>
      <c r="AE844" s="156">
        <f t="shared" si="456"/>
        <v>-1.81999999999789E-2</v>
      </c>
      <c r="AF844" s="161">
        <f t="shared" si="456"/>
        <v>0</v>
      </c>
      <c r="AG844" s="161">
        <f t="shared" si="456"/>
        <v>0</v>
      </c>
      <c r="AH844" s="161">
        <f t="shared" si="456"/>
        <v>0</v>
      </c>
      <c r="AI844" s="161">
        <f t="shared" si="456"/>
        <v>0</v>
      </c>
      <c r="AJ844" s="161">
        <f t="shared" si="456"/>
        <v>0</v>
      </c>
      <c r="AK844" s="161">
        <f t="shared" si="456"/>
        <v>0</v>
      </c>
      <c r="AL844" s="161">
        <f t="shared" si="456"/>
        <v>-1.8200000000007321E-2</v>
      </c>
      <c r="AM844" s="162">
        <f t="shared" si="456"/>
        <v>0</v>
      </c>
      <c r="AN844" s="156">
        <f t="shared" si="457"/>
        <v>99.99881825855465</v>
      </c>
      <c r="AO844" s="161">
        <f t="shared" si="457"/>
        <v>100</v>
      </c>
      <c r="AP844" s="161">
        <f t="shared" si="457"/>
        <v>0</v>
      </c>
      <c r="AQ844" s="161">
        <f t="shared" si="457"/>
        <v>0</v>
      </c>
      <c r="AR844" s="161">
        <f t="shared" si="457"/>
        <v>0</v>
      </c>
      <c r="AS844" s="161">
        <f t="shared" si="457"/>
        <v>0</v>
      </c>
      <c r="AT844" s="161">
        <f t="shared" si="457"/>
        <v>0</v>
      </c>
      <c r="AU844" s="161">
        <f t="shared" si="457"/>
        <v>99.987931034482756</v>
      </c>
      <c r="AV844" s="162">
        <f t="shared" si="457"/>
        <v>0</v>
      </c>
      <c r="AW844" s="165"/>
      <c r="AX844" s="245"/>
      <c r="AY844" s="246"/>
    </row>
    <row r="845" spans="1:51" ht="12.75" customHeight="1" x14ac:dyDescent="0.25">
      <c r="A845" s="171">
        <v>1752</v>
      </c>
      <c r="B845" s="241">
        <v>837</v>
      </c>
      <c r="C845" s="242" t="s">
        <v>1959</v>
      </c>
      <c r="D845" s="156">
        <f t="shared" si="464"/>
        <v>1128.0999999999999</v>
      </c>
      <c r="E845" s="161">
        <v>966.3</v>
      </c>
      <c r="F845" s="161">
        <v>0</v>
      </c>
      <c r="G845" s="161">
        <v>0</v>
      </c>
      <c r="H845" s="161">
        <v>0</v>
      </c>
      <c r="I845" s="161">
        <v>0</v>
      </c>
      <c r="J845" s="161">
        <v>30</v>
      </c>
      <c r="K845" s="161">
        <v>131.80000000000001</v>
      </c>
      <c r="L845" s="243">
        <v>0</v>
      </c>
      <c r="M845" s="172">
        <f t="shared" si="465"/>
        <v>1128.0999999999999</v>
      </c>
      <c r="N845" s="161">
        <v>966.3</v>
      </c>
      <c r="O845" s="161">
        <v>0</v>
      </c>
      <c r="P845" s="161">
        <v>0</v>
      </c>
      <c r="Q845" s="161">
        <v>0</v>
      </c>
      <c r="R845" s="161">
        <v>0</v>
      </c>
      <c r="S845" s="161">
        <v>30</v>
      </c>
      <c r="T845" s="161">
        <v>131.80000000000001</v>
      </c>
      <c r="U845" s="243">
        <v>0</v>
      </c>
      <c r="V845" s="172">
        <f t="shared" si="466"/>
        <v>1125.9885999999999</v>
      </c>
      <c r="W845" s="161">
        <v>966.3</v>
      </c>
      <c r="X845" s="161">
        <v>0</v>
      </c>
      <c r="Y845" s="161">
        <v>0</v>
      </c>
      <c r="Z845" s="161">
        <v>0</v>
      </c>
      <c r="AA845" s="161">
        <v>0</v>
      </c>
      <c r="AB845" s="161">
        <v>30</v>
      </c>
      <c r="AC845" s="161">
        <v>129.68860000000001</v>
      </c>
      <c r="AD845" s="243">
        <v>0</v>
      </c>
      <c r="AE845" s="156">
        <f t="shared" si="456"/>
        <v>-2.1114000000000033</v>
      </c>
      <c r="AF845" s="161">
        <f t="shared" si="456"/>
        <v>0</v>
      </c>
      <c r="AG845" s="161">
        <f t="shared" si="456"/>
        <v>0</v>
      </c>
      <c r="AH845" s="161">
        <f t="shared" si="456"/>
        <v>0</v>
      </c>
      <c r="AI845" s="161">
        <f t="shared" si="456"/>
        <v>0</v>
      </c>
      <c r="AJ845" s="161">
        <f t="shared" si="456"/>
        <v>0</v>
      </c>
      <c r="AK845" s="161">
        <f t="shared" si="456"/>
        <v>0</v>
      </c>
      <c r="AL845" s="161">
        <f t="shared" si="456"/>
        <v>-2.1114000000000033</v>
      </c>
      <c r="AM845" s="162">
        <f t="shared" si="456"/>
        <v>0</v>
      </c>
      <c r="AN845" s="156">
        <f t="shared" si="457"/>
        <v>99.812835741512274</v>
      </c>
      <c r="AO845" s="161">
        <f t="shared" si="457"/>
        <v>100</v>
      </c>
      <c r="AP845" s="161">
        <f t="shared" si="457"/>
        <v>0</v>
      </c>
      <c r="AQ845" s="161">
        <f t="shared" si="457"/>
        <v>0</v>
      </c>
      <c r="AR845" s="161">
        <f t="shared" si="457"/>
        <v>0</v>
      </c>
      <c r="AS845" s="161">
        <f t="shared" si="457"/>
        <v>0</v>
      </c>
      <c r="AT845" s="161">
        <f t="shared" si="457"/>
        <v>100</v>
      </c>
      <c r="AU845" s="161">
        <f t="shared" si="457"/>
        <v>98.398027314112284</v>
      </c>
      <c r="AV845" s="162">
        <f t="shared" si="457"/>
        <v>0</v>
      </c>
      <c r="AW845" s="165"/>
      <c r="AX845" s="245"/>
      <c r="AY845" s="246"/>
    </row>
    <row r="846" spans="1:51" ht="12.75" customHeight="1" x14ac:dyDescent="0.25">
      <c r="A846" s="171">
        <v>1753</v>
      </c>
      <c r="B846" s="241">
        <v>838</v>
      </c>
      <c r="C846" s="242" t="s">
        <v>1960</v>
      </c>
      <c r="D846" s="156">
        <f t="shared" si="464"/>
        <v>790.19999999999993</v>
      </c>
      <c r="E846" s="161">
        <v>694.9</v>
      </c>
      <c r="F846" s="161">
        <v>0</v>
      </c>
      <c r="G846" s="161">
        <v>0</v>
      </c>
      <c r="H846" s="161">
        <v>0</v>
      </c>
      <c r="I846" s="161">
        <v>0</v>
      </c>
      <c r="J846" s="161">
        <v>0</v>
      </c>
      <c r="K846" s="161">
        <v>95.3</v>
      </c>
      <c r="L846" s="243">
        <v>0</v>
      </c>
      <c r="M846" s="172">
        <f t="shared" si="465"/>
        <v>790.19999999999993</v>
      </c>
      <c r="N846" s="161">
        <v>694.9</v>
      </c>
      <c r="O846" s="161">
        <v>0</v>
      </c>
      <c r="P846" s="161">
        <v>0</v>
      </c>
      <c r="Q846" s="161">
        <v>0</v>
      </c>
      <c r="R846" s="161">
        <v>0</v>
      </c>
      <c r="S846" s="161">
        <v>0</v>
      </c>
      <c r="T846" s="161">
        <v>95.3</v>
      </c>
      <c r="U846" s="243">
        <v>0</v>
      </c>
      <c r="V846" s="172">
        <f t="shared" si="466"/>
        <v>670.09550000000002</v>
      </c>
      <c r="W846" s="161">
        <v>574.79750000000001</v>
      </c>
      <c r="X846" s="161">
        <v>0</v>
      </c>
      <c r="Y846" s="161">
        <v>0</v>
      </c>
      <c r="Z846" s="161">
        <v>0</v>
      </c>
      <c r="AA846" s="161">
        <v>0</v>
      </c>
      <c r="AB846" s="161">
        <v>0</v>
      </c>
      <c r="AC846" s="161">
        <v>95.298000000000002</v>
      </c>
      <c r="AD846" s="243">
        <v>0</v>
      </c>
      <c r="AE846" s="156">
        <f t="shared" si="456"/>
        <v>-120.10449999999992</v>
      </c>
      <c r="AF846" s="161">
        <f t="shared" si="456"/>
        <v>-120.10249999999996</v>
      </c>
      <c r="AG846" s="161">
        <f t="shared" si="456"/>
        <v>0</v>
      </c>
      <c r="AH846" s="161">
        <f t="shared" si="456"/>
        <v>0</v>
      </c>
      <c r="AI846" s="161">
        <f t="shared" si="456"/>
        <v>0</v>
      </c>
      <c r="AJ846" s="161">
        <f t="shared" si="456"/>
        <v>0</v>
      </c>
      <c r="AK846" s="161">
        <f t="shared" si="456"/>
        <v>0</v>
      </c>
      <c r="AL846" s="161">
        <f t="shared" si="456"/>
        <v>-1.9999999999953388E-3</v>
      </c>
      <c r="AM846" s="162">
        <f t="shared" si="456"/>
        <v>0</v>
      </c>
      <c r="AN846" s="156">
        <f t="shared" si="457"/>
        <v>84.800746646418631</v>
      </c>
      <c r="AO846" s="161">
        <f t="shared" si="457"/>
        <v>82.716577924881278</v>
      </c>
      <c r="AP846" s="161">
        <f t="shared" si="457"/>
        <v>0</v>
      </c>
      <c r="AQ846" s="161">
        <f t="shared" si="457"/>
        <v>0</v>
      </c>
      <c r="AR846" s="161">
        <f t="shared" si="457"/>
        <v>0</v>
      </c>
      <c r="AS846" s="161">
        <f t="shared" si="457"/>
        <v>0</v>
      </c>
      <c r="AT846" s="161">
        <f t="shared" si="457"/>
        <v>0</v>
      </c>
      <c r="AU846" s="161">
        <f t="shared" si="457"/>
        <v>99.997901364113332</v>
      </c>
      <c r="AV846" s="162">
        <f t="shared" si="457"/>
        <v>0</v>
      </c>
      <c r="AW846" s="165"/>
      <c r="AX846" s="245"/>
      <c r="AY846" s="246"/>
    </row>
    <row r="847" spans="1:51" ht="13.5" customHeight="1" x14ac:dyDescent="0.25">
      <c r="A847" s="171">
        <v>1754</v>
      </c>
      <c r="B847" s="241">
        <v>839</v>
      </c>
      <c r="C847" s="242" t="s">
        <v>1961</v>
      </c>
      <c r="D847" s="156">
        <f t="shared" si="464"/>
        <v>2790.9</v>
      </c>
      <c r="E847" s="161">
        <v>2335.4</v>
      </c>
      <c r="F847" s="161">
        <v>0</v>
      </c>
      <c r="G847" s="161">
        <v>0</v>
      </c>
      <c r="H847" s="161">
        <v>0</v>
      </c>
      <c r="I847" s="161">
        <v>0</v>
      </c>
      <c r="J847" s="161">
        <v>80</v>
      </c>
      <c r="K847" s="161">
        <v>375.5</v>
      </c>
      <c r="L847" s="243">
        <v>0</v>
      </c>
      <c r="M847" s="172">
        <f t="shared" si="465"/>
        <v>2905</v>
      </c>
      <c r="N847" s="161">
        <v>2449.5</v>
      </c>
      <c r="O847" s="161">
        <v>0</v>
      </c>
      <c r="P847" s="161">
        <v>0</v>
      </c>
      <c r="Q847" s="161">
        <v>0</v>
      </c>
      <c r="R847" s="161">
        <v>0</v>
      </c>
      <c r="S847" s="161">
        <v>80</v>
      </c>
      <c r="T847" s="161">
        <v>375.5</v>
      </c>
      <c r="U847" s="243">
        <v>0</v>
      </c>
      <c r="V847" s="172">
        <f t="shared" si="466"/>
        <v>2704.7456000000002</v>
      </c>
      <c r="W847" s="161">
        <v>2329.4699000000001</v>
      </c>
      <c r="X847" s="161">
        <v>0</v>
      </c>
      <c r="Y847" s="161">
        <v>0</v>
      </c>
      <c r="Z847" s="161">
        <v>0</v>
      </c>
      <c r="AA847" s="161">
        <v>0</v>
      </c>
      <c r="AB847" s="161">
        <v>0</v>
      </c>
      <c r="AC847" s="161">
        <v>375.27569999999997</v>
      </c>
      <c r="AD847" s="243">
        <v>0</v>
      </c>
      <c r="AE847" s="156">
        <f t="shared" si="456"/>
        <v>-200.25439999999981</v>
      </c>
      <c r="AF847" s="161">
        <f t="shared" si="456"/>
        <v>-120.03009999999995</v>
      </c>
      <c r="AG847" s="161">
        <f t="shared" si="456"/>
        <v>0</v>
      </c>
      <c r="AH847" s="161">
        <f t="shared" si="456"/>
        <v>0</v>
      </c>
      <c r="AI847" s="161">
        <f t="shared" si="456"/>
        <v>0</v>
      </c>
      <c r="AJ847" s="161">
        <f t="shared" si="456"/>
        <v>0</v>
      </c>
      <c r="AK847" s="161">
        <f t="shared" si="456"/>
        <v>-80</v>
      </c>
      <c r="AL847" s="161">
        <f t="shared" si="456"/>
        <v>-0.22430000000002792</v>
      </c>
      <c r="AM847" s="162">
        <f t="shared" si="456"/>
        <v>0</v>
      </c>
      <c r="AN847" s="156">
        <f t="shared" si="457"/>
        <v>93.106561101549062</v>
      </c>
      <c r="AO847" s="161">
        <f t="shared" si="457"/>
        <v>95.099812206572778</v>
      </c>
      <c r="AP847" s="161">
        <f t="shared" si="457"/>
        <v>0</v>
      </c>
      <c r="AQ847" s="161">
        <f t="shared" si="457"/>
        <v>0</v>
      </c>
      <c r="AR847" s="161">
        <f t="shared" si="457"/>
        <v>0</v>
      </c>
      <c r="AS847" s="161">
        <f t="shared" si="457"/>
        <v>0</v>
      </c>
      <c r="AT847" s="161">
        <f t="shared" si="457"/>
        <v>0</v>
      </c>
      <c r="AU847" s="161">
        <f t="shared" si="457"/>
        <v>99.940266311584551</v>
      </c>
      <c r="AV847" s="162">
        <f t="shared" si="457"/>
        <v>0</v>
      </c>
      <c r="AW847" s="165"/>
      <c r="AX847" s="245"/>
      <c r="AY847" s="246"/>
    </row>
    <row r="848" spans="1:51" ht="12.75" customHeight="1" x14ac:dyDescent="0.25">
      <c r="A848" s="171">
        <v>1755</v>
      </c>
      <c r="B848" s="241">
        <v>840</v>
      </c>
      <c r="C848" s="242" t="s">
        <v>1962</v>
      </c>
      <c r="D848" s="156">
        <f t="shared" si="464"/>
        <v>658.3</v>
      </c>
      <c r="E848" s="161">
        <v>535.5</v>
      </c>
      <c r="F848" s="161">
        <v>0</v>
      </c>
      <c r="G848" s="161">
        <v>0</v>
      </c>
      <c r="H848" s="161">
        <v>0</v>
      </c>
      <c r="I848" s="161">
        <v>0</v>
      </c>
      <c r="J848" s="161">
        <v>60</v>
      </c>
      <c r="K848" s="161">
        <v>62.8</v>
      </c>
      <c r="L848" s="243">
        <v>0</v>
      </c>
      <c r="M848" s="172">
        <f t="shared" si="465"/>
        <v>533.29999999999995</v>
      </c>
      <c r="N848" s="161">
        <v>410.5</v>
      </c>
      <c r="O848" s="161">
        <v>0</v>
      </c>
      <c r="P848" s="161">
        <v>0</v>
      </c>
      <c r="Q848" s="161">
        <v>0</v>
      </c>
      <c r="R848" s="161">
        <v>0</v>
      </c>
      <c r="S848" s="161">
        <v>60</v>
      </c>
      <c r="T848" s="161">
        <v>62.8</v>
      </c>
      <c r="U848" s="243">
        <v>0</v>
      </c>
      <c r="V848" s="172">
        <f t="shared" si="466"/>
        <v>538.78830000000005</v>
      </c>
      <c r="W848" s="161">
        <v>415.9889</v>
      </c>
      <c r="X848" s="161">
        <v>0</v>
      </c>
      <c r="Y848" s="161">
        <v>0</v>
      </c>
      <c r="Z848" s="161">
        <v>0</v>
      </c>
      <c r="AA848" s="161">
        <v>0</v>
      </c>
      <c r="AB848" s="161">
        <v>60</v>
      </c>
      <c r="AC848" s="161">
        <v>62.799399999999999</v>
      </c>
      <c r="AD848" s="243">
        <v>0</v>
      </c>
      <c r="AE848" s="156">
        <f t="shared" si="456"/>
        <v>5.4883000000000948</v>
      </c>
      <c r="AF848" s="161">
        <f t="shared" si="456"/>
        <v>5.488900000000001</v>
      </c>
      <c r="AG848" s="161">
        <f t="shared" si="456"/>
        <v>0</v>
      </c>
      <c r="AH848" s="161">
        <f t="shared" si="456"/>
        <v>0</v>
      </c>
      <c r="AI848" s="161">
        <f t="shared" si="456"/>
        <v>0</v>
      </c>
      <c r="AJ848" s="161">
        <f t="shared" si="456"/>
        <v>0</v>
      </c>
      <c r="AK848" s="161">
        <f t="shared" si="456"/>
        <v>0</v>
      </c>
      <c r="AL848" s="161">
        <f t="shared" si="456"/>
        <v>-5.9999999999860165E-4</v>
      </c>
      <c r="AM848" s="162">
        <f t="shared" si="456"/>
        <v>0</v>
      </c>
      <c r="AN848" s="156">
        <f t="shared" si="457"/>
        <v>101.02912057003563</v>
      </c>
      <c r="AO848" s="161">
        <f t="shared" si="457"/>
        <v>101.33712545676006</v>
      </c>
      <c r="AP848" s="161">
        <f t="shared" si="457"/>
        <v>0</v>
      </c>
      <c r="AQ848" s="161">
        <f t="shared" si="457"/>
        <v>0</v>
      </c>
      <c r="AR848" s="161">
        <f t="shared" si="457"/>
        <v>0</v>
      </c>
      <c r="AS848" s="161">
        <f t="shared" si="457"/>
        <v>0</v>
      </c>
      <c r="AT848" s="161">
        <f t="shared" si="457"/>
        <v>100</v>
      </c>
      <c r="AU848" s="161">
        <f t="shared" si="457"/>
        <v>99.999044585987264</v>
      </c>
      <c r="AV848" s="162">
        <f t="shared" si="457"/>
        <v>0</v>
      </c>
      <c r="AW848" s="165"/>
      <c r="AX848" s="245"/>
      <c r="AY848" s="246"/>
    </row>
    <row r="849" spans="1:51" ht="12.75" customHeight="1" x14ac:dyDescent="0.25">
      <c r="A849" s="171">
        <v>1756</v>
      </c>
      <c r="B849" s="241">
        <v>841</v>
      </c>
      <c r="C849" s="242" t="s">
        <v>1963</v>
      </c>
      <c r="D849" s="156">
        <f t="shared" si="464"/>
        <v>2255.5</v>
      </c>
      <c r="E849" s="161">
        <v>1945</v>
      </c>
      <c r="F849" s="161">
        <v>0</v>
      </c>
      <c r="G849" s="161">
        <v>0</v>
      </c>
      <c r="H849" s="161">
        <v>0</v>
      </c>
      <c r="I849" s="161">
        <v>0</v>
      </c>
      <c r="J849" s="161">
        <v>112</v>
      </c>
      <c r="K849" s="161">
        <v>198.5</v>
      </c>
      <c r="L849" s="243">
        <v>0</v>
      </c>
      <c r="M849" s="172">
        <f t="shared" si="465"/>
        <v>2255.5</v>
      </c>
      <c r="N849" s="161">
        <v>1945</v>
      </c>
      <c r="O849" s="161">
        <v>0</v>
      </c>
      <c r="P849" s="161">
        <v>0</v>
      </c>
      <c r="Q849" s="161">
        <v>0</v>
      </c>
      <c r="R849" s="161">
        <v>0</v>
      </c>
      <c r="S849" s="161">
        <v>112</v>
      </c>
      <c r="T849" s="161">
        <v>198.5</v>
      </c>
      <c r="U849" s="243">
        <v>0</v>
      </c>
      <c r="V849" s="172">
        <f t="shared" si="466"/>
        <v>2255.4888000000001</v>
      </c>
      <c r="W849" s="161">
        <v>1945</v>
      </c>
      <c r="X849" s="161">
        <v>0</v>
      </c>
      <c r="Y849" s="161">
        <v>0</v>
      </c>
      <c r="Z849" s="161">
        <v>0</v>
      </c>
      <c r="AA849" s="161">
        <v>0</v>
      </c>
      <c r="AB849" s="161">
        <v>111.9888</v>
      </c>
      <c r="AC849" s="161">
        <v>198.5</v>
      </c>
      <c r="AD849" s="243">
        <v>0</v>
      </c>
      <c r="AE849" s="156">
        <f t="shared" si="456"/>
        <v>-1.1199999999917054E-2</v>
      </c>
      <c r="AF849" s="161">
        <f t="shared" si="456"/>
        <v>0</v>
      </c>
      <c r="AG849" s="161">
        <f t="shared" si="456"/>
        <v>0</v>
      </c>
      <c r="AH849" s="161">
        <f t="shared" si="456"/>
        <v>0</v>
      </c>
      <c r="AI849" s="161">
        <f t="shared" si="456"/>
        <v>0</v>
      </c>
      <c r="AJ849" s="161">
        <f t="shared" si="456"/>
        <v>0</v>
      </c>
      <c r="AK849" s="161">
        <f t="shared" si="456"/>
        <v>-1.1200000000002319E-2</v>
      </c>
      <c r="AL849" s="161">
        <f t="shared" si="456"/>
        <v>0</v>
      </c>
      <c r="AM849" s="162">
        <f t="shared" si="456"/>
        <v>0</v>
      </c>
      <c r="AN849" s="156">
        <f t="shared" si="457"/>
        <v>99.999503436045217</v>
      </c>
      <c r="AO849" s="161">
        <f t="shared" si="457"/>
        <v>100</v>
      </c>
      <c r="AP849" s="161">
        <f t="shared" si="457"/>
        <v>0</v>
      </c>
      <c r="AQ849" s="161">
        <f t="shared" si="457"/>
        <v>0</v>
      </c>
      <c r="AR849" s="161">
        <f t="shared" si="457"/>
        <v>0</v>
      </c>
      <c r="AS849" s="161">
        <f t="shared" si="457"/>
        <v>0</v>
      </c>
      <c r="AT849" s="161">
        <f t="shared" si="457"/>
        <v>99.99</v>
      </c>
      <c r="AU849" s="161">
        <f t="shared" si="457"/>
        <v>100</v>
      </c>
      <c r="AV849" s="162">
        <f t="shared" si="457"/>
        <v>0</v>
      </c>
      <c r="AW849" s="165"/>
      <c r="AX849" s="245"/>
      <c r="AY849" s="246"/>
    </row>
    <row r="850" spans="1:51" ht="12.75" customHeight="1" x14ac:dyDescent="0.25">
      <c r="A850" s="171">
        <v>1758</v>
      </c>
      <c r="B850" s="241">
        <v>842</v>
      </c>
      <c r="C850" s="242" t="s">
        <v>1964</v>
      </c>
      <c r="D850" s="156">
        <f t="shared" si="464"/>
        <v>1283.3</v>
      </c>
      <c r="E850" s="161">
        <v>967.8</v>
      </c>
      <c r="F850" s="161">
        <v>0</v>
      </c>
      <c r="G850" s="161">
        <v>0</v>
      </c>
      <c r="H850" s="161">
        <v>0</v>
      </c>
      <c r="I850" s="161">
        <v>0</v>
      </c>
      <c r="J850" s="161">
        <v>112</v>
      </c>
      <c r="K850" s="161">
        <v>203.5</v>
      </c>
      <c r="L850" s="243">
        <v>0</v>
      </c>
      <c r="M850" s="172">
        <f t="shared" si="465"/>
        <v>1283.3000000000002</v>
      </c>
      <c r="N850" s="161">
        <v>967.80000000000007</v>
      </c>
      <c r="O850" s="161">
        <v>0</v>
      </c>
      <c r="P850" s="161">
        <v>0</v>
      </c>
      <c r="Q850" s="161">
        <v>0</v>
      </c>
      <c r="R850" s="161">
        <v>0</v>
      </c>
      <c r="S850" s="161">
        <v>112</v>
      </c>
      <c r="T850" s="161">
        <v>203.5</v>
      </c>
      <c r="U850" s="243">
        <v>0</v>
      </c>
      <c r="V850" s="172">
        <f t="shared" si="466"/>
        <v>1231.5923</v>
      </c>
      <c r="W850" s="161">
        <v>916.1454</v>
      </c>
      <c r="X850" s="161">
        <v>0</v>
      </c>
      <c r="Y850" s="161">
        <v>0</v>
      </c>
      <c r="Z850" s="161">
        <v>0</v>
      </c>
      <c r="AA850" s="161">
        <v>0</v>
      </c>
      <c r="AB850" s="161">
        <v>111.9469</v>
      </c>
      <c r="AC850" s="161">
        <v>203.5</v>
      </c>
      <c r="AD850" s="243">
        <v>0</v>
      </c>
      <c r="AE850" s="156">
        <f t="shared" si="456"/>
        <v>-51.707700000000159</v>
      </c>
      <c r="AF850" s="161">
        <f t="shared" si="456"/>
        <v>-51.654600000000073</v>
      </c>
      <c r="AG850" s="161">
        <f t="shared" si="456"/>
        <v>0</v>
      </c>
      <c r="AH850" s="161">
        <f t="shared" si="456"/>
        <v>0</v>
      </c>
      <c r="AI850" s="161">
        <f t="shared" si="456"/>
        <v>0</v>
      </c>
      <c r="AJ850" s="161">
        <f t="shared" si="456"/>
        <v>0</v>
      </c>
      <c r="AK850" s="161">
        <f t="shared" si="456"/>
        <v>-5.3100000000000591E-2</v>
      </c>
      <c r="AL850" s="161">
        <f t="shared" si="456"/>
        <v>0</v>
      </c>
      <c r="AM850" s="162">
        <f t="shared" si="456"/>
        <v>0</v>
      </c>
      <c r="AN850" s="156">
        <f t="shared" si="457"/>
        <v>95.97072391490687</v>
      </c>
      <c r="AO850" s="161">
        <f t="shared" si="457"/>
        <v>94.662678239305635</v>
      </c>
      <c r="AP850" s="161">
        <f t="shared" si="457"/>
        <v>0</v>
      </c>
      <c r="AQ850" s="161">
        <f t="shared" si="457"/>
        <v>0</v>
      </c>
      <c r="AR850" s="161">
        <f t="shared" si="457"/>
        <v>0</v>
      </c>
      <c r="AS850" s="161">
        <f t="shared" si="457"/>
        <v>0</v>
      </c>
      <c r="AT850" s="161">
        <f t="shared" si="457"/>
        <v>99.952589285714282</v>
      </c>
      <c r="AU850" s="161">
        <f t="shared" si="457"/>
        <v>100</v>
      </c>
      <c r="AV850" s="162">
        <f t="shared" si="457"/>
        <v>0</v>
      </c>
      <c r="AW850" s="165"/>
      <c r="AX850" s="245"/>
      <c r="AY850" s="246"/>
    </row>
    <row r="851" spans="1:51" ht="12.75" customHeight="1" x14ac:dyDescent="0.25">
      <c r="A851" s="171">
        <v>1759</v>
      </c>
      <c r="B851" s="241">
        <v>843</v>
      </c>
      <c r="C851" s="242" t="s">
        <v>1965</v>
      </c>
      <c r="D851" s="156">
        <f t="shared" si="464"/>
        <v>876.3</v>
      </c>
      <c r="E851" s="161">
        <v>679.8</v>
      </c>
      <c r="F851" s="161">
        <v>0</v>
      </c>
      <c r="G851" s="161">
        <v>0</v>
      </c>
      <c r="H851" s="161">
        <v>0</v>
      </c>
      <c r="I851" s="161">
        <v>0</v>
      </c>
      <c r="J851" s="161">
        <v>112</v>
      </c>
      <c r="K851" s="161">
        <v>84.5</v>
      </c>
      <c r="L851" s="243">
        <v>0</v>
      </c>
      <c r="M851" s="172">
        <f t="shared" si="465"/>
        <v>876.3</v>
      </c>
      <c r="N851" s="161">
        <v>679.8</v>
      </c>
      <c r="O851" s="161">
        <v>0</v>
      </c>
      <c r="P851" s="161">
        <v>0</v>
      </c>
      <c r="Q851" s="161">
        <v>0</v>
      </c>
      <c r="R851" s="161">
        <v>0</v>
      </c>
      <c r="S851" s="161">
        <v>112</v>
      </c>
      <c r="T851" s="161">
        <v>84.5</v>
      </c>
      <c r="U851" s="243">
        <v>0</v>
      </c>
      <c r="V851" s="172">
        <f t="shared" si="466"/>
        <v>606.23519999999996</v>
      </c>
      <c r="W851" s="161">
        <v>409.95679999999999</v>
      </c>
      <c r="X851" s="161">
        <v>0</v>
      </c>
      <c r="Y851" s="161">
        <v>0</v>
      </c>
      <c r="Z851" s="161">
        <v>0</v>
      </c>
      <c r="AA851" s="161">
        <v>0</v>
      </c>
      <c r="AB851" s="161">
        <v>111.9224</v>
      </c>
      <c r="AC851" s="161">
        <v>84.355999999999995</v>
      </c>
      <c r="AD851" s="243">
        <v>0</v>
      </c>
      <c r="AE851" s="156">
        <f t="shared" si="456"/>
        <v>-270.06479999999999</v>
      </c>
      <c r="AF851" s="161">
        <f t="shared" si="456"/>
        <v>-269.84319999999997</v>
      </c>
      <c r="AG851" s="161">
        <f t="shared" si="456"/>
        <v>0</v>
      </c>
      <c r="AH851" s="161">
        <f t="shared" si="456"/>
        <v>0</v>
      </c>
      <c r="AI851" s="161">
        <f t="shared" si="456"/>
        <v>0</v>
      </c>
      <c r="AJ851" s="161">
        <f t="shared" si="456"/>
        <v>0</v>
      </c>
      <c r="AK851" s="161">
        <f t="shared" si="456"/>
        <v>-7.7600000000003888E-2</v>
      </c>
      <c r="AL851" s="161">
        <f t="shared" si="456"/>
        <v>-0.14400000000000546</v>
      </c>
      <c r="AM851" s="162">
        <f t="shared" si="456"/>
        <v>0</v>
      </c>
      <c r="AN851" s="156">
        <f t="shared" si="457"/>
        <v>69.181239301609025</v>
      </c>
      <c r="AO851" s="161">
        <f t="shared" si="457"/>
        <v>60.305501618122982</v>
      </c>
      <c r="AP851" s="161">
        <f t="shared" si="457"/>
        <v>0</v>
      </c>
      <c r="AQ851" s="161">
        <f t="shared" si="457"/>
        <v>0</v>
      </c>
      <c r="AR851" s="161">
        <f t="shared" si="457"/>
        <v>0</v>
      </c>
      <c r="AS851" s="161">
        <f t="shared" si="457"/>
        <v>0</v>
      </c>
      <c r="AT851" s="161">
        <f t="shared" si="457"/>
        <v>99.930714285714288</v>
      </c>
      <c r="AU851" s="161">
        <f t="shared" si="457"/>
        <v>99.829585798816566</v>
      </c>
      <c r="AV851" s="162">
        <f t="shared" si="457"/>
        <v>0</v>
      </c>
      <c r="AW851" s="165"/>
      <c r="AX851" s="245"/>
      <c r="AY851" s="246"/>
    </row>
    <row r="852" spans="1:51" ht="12.75" customHeight="1" x14ac:dyDescent="0.25">
      <c r="A852" s="171">
        <v>1760</v>
      </c>
      <c r="B852" s="241">
        <v>844</v>
      </c>
      <c r="C852" s="242" t="s">
        <v>1966</v>
      </c>
      <c r="D852" s="156">
        <f t="shared" si="464"/>
        <v>3609.7</v>
      </c>
      <c r="E852" s="161">
        <v>3211.1</v>
      </c>
      <c r="F852" s="161">
        <v>0</v>
      </c>
      <c r="G852" s="161">
        <v>0</v>
      </c>
      <c r="H852" s="161">
        <v>0</v>
      </c>
      <c r="I852" s="161">
        <v>0</v>
      </c>
      <c r="J852" s="161">
        <v>0</v>
      </c>
      <c r="K852" s="161">
        <v>398.6</v>
      </c>
      <c r="L852" s="243">
        <v>0</v>
      </c>
      <c r="M852" s="172">
        <f t="shared" si="465"/>
        <v>3609.7</v>
      </c>
      <c r="N852" s="161">
        <v>3211.1</v>
      </c>
      <c r="O852" s="161">
        <v>0</v>
      </c>
      <c r="P852" s="161">
        <v>0</v>
      </c>
      <c r="Q852" s="161">
        <v>0</v>
      </c>
      <c r="R852" s="161">
        <v>0</v>
      </c>
      <c r="S852" s="161">
        <v>0</v>
      </c>
      <c r="T852" s="161">
        <v>398.6</v>
      </c>
      <c r="U852" s="243">
        <v>0</v>
      </c>
      <c r="V852" s="172">
        <f t="shared" si="466"/>
        <v>3088.4530999999997</v>
      </c>
      <c r="W852" s="161">
        <v>2689.8530999999998</v>
      </c>
      <c r="X852" s="161">
        <v>0</v>
      </c>
      <c r="Y852" s="161">
        <v>0</v>
      </c>
      <c r="Z852" s="161">
        <v>0</v>
      </c>
      <c r="AA852" s="161">
        <v>0</v>
      </c>
      <c r="AB852" s="161">
        <v>0</v>
      </c>
      <c r="AC852" s="161">
        <v>398.6</v>
      </c>
      <c r="AD852" s="243">
        <v>0</v>
      </c>
      <c r="AE852" s="156">
        <f t="shared" si="456"/>
        <v>-521.2469000000001</v>
      </c>
      <c r="AF852" s="161">
        <f t="shared" si="456"/>
        <v>-521.2469000000001</v>
      </c>
      <c r="AG852" s="161">
        <f t="shared" si="456"/>
        <v>0</v>
      </c>
      <c r="AH852" s="161">
        <f t="shared" si="456"/>
        <v>0</v>
      </c>
      <c r="AI852" s="161">
        <f t="shared" si="456"/>
        <v>0</v>
      </c>
      <c r="AJ852" s="161">
        <f t="shared" si="456"/>
        <v>0</v>
      </c>
      <c r="AK852" s="161">
        <f t="shared" si="456"/>
        <v>0</v>
      </c>
      <c r="AL852" s="161">
        <f t="shared" si="456"/>
        <v>0</v>
      </c>
      <c r="AM852" s="162">
        <f t="shared" si="456"/>
        <v>0</v>
      </c>
      <c r="AN852" s="156">
        <f t="shared" si="457"/>
        <v>85.559827686511341</v>
      </c>
      <c r="AO852" s="161">
        <f t="shared" si="457"/>
        <v>83.767341409485837</v>
      </c>
      <c r="AP852" s="161">
        <f t="shared" si="457"/>
        <v>0</v>
      </c>
      <c r="AQ852" s="161">
        <f t="shared" si="457"/>
        <v>0</v>
      </c>
      <c r="AR852" s="161">
        <f t="shared" si="457"/>
        <v>0</v>
      </c>
      <c r="AS852" s="161">
        <f t="shared" si="457"/>
        <v>0</v>
      </c>
      <c r="AT852" s="161">
        <f t="shared" si="457"/>
        <v>0</v>
      </c>
      <c r="AU852" s="161">
        <f t="shared" si="457"/>
        <v>100</v>
      </c>
      <c r="AV852" s="162">
        <f t="shared" si="457"/>
        <v>0</v>
      </c>
      <c r="AW852" s="165"/>
      <c r="AX852" s="245"/>
      <c r="AY852" s="246"/>
    </row>
    <row r="853" spans="1:51" ht="12.75" customHeight="1" x14ac:dyDescent="0.25">
      <c r="A853" s="171">
        <v>1761</v>
      </c>
      <c r="B853" s="241">
        <v>846</v>
      </c>
      <c r="C853" s="242" t="s">
        <v>1967</v>
      </c>
      <c r="D853" s="156">
        <f>SUM(E853:L853)</f>
        <v>738.7</v>
      </c>
      <c r="E853" s="161">
        <v>529.20000000000005</v>
      </c>
      <c r="F853" s="161">
        <v>0</v>
      </c>
      <c r="G853" s="161">
        <v>0</v>
      </c>
      <c r="H853" s="161">
        <v>0</v>
      </c>
      <c r="I853" s="161">
        <v>0</v>
      </c>
      <c r="J853" s="161">
        <v>112</v>
      </c>
      <c r="K853" s="161">
        <v>97.5</v>
      </c>
      <c r="L853" s="243">
        <v>0</v>
      </c>
      <c r="M853" s="172">
        <f>SUM(N853:U853)</f>
        <v>738.7</v>
      </c>
      <c r="N853" s="161">
        <v>529.20000000000005</v>
      </c>
      <c r="O853" s="161">
        <v>0</v>
      </c>
      <c r="P853" s="161">
        <v>0</v>
      </c>
      <c r="Q853" s="161">
        <v>0</v>
      </c>
      <c r="R853" s="161">
        <v>0</v>
      </c>
      <c r="S853" s="161">
        <v>112</v>
      </c>
      <c r="T853" s="161">
        <v>97.5</v>
      </c>
      <c r="U853" s="243">
        <v>0</v>
      </c>
      <c r="V853" s="172">
        <f>SUM(W853:AD853)</f>
        <v>738.22759999999994</v>
      </c>
      <c r="W853" s="161">
        <v>528.90480000000002</v>
      </c>
      <c r="X853" s="161">
        <v>0</v>
      </c>
      <c r="Y853" s="161">
        <v>0</v>
      </c>
      <c r="Z853" s="161">
        <v>0</v>
      </c>
      <c r="AA853" s="161">
        <v>0</v>
      </c>
      <c r="AB853" s="161">
        <v>111.82899999999999</v>
      </c>
      <c r="AC853" s="161">
        <v>97.493799999999993</v>
      </c>
      <c r="AD853" s="243">
        <v>0</v>
      </c>
      <c r="AE853" s="156">
        <f t="shared" si="456"/>
        <v>-0.47240000000010696</v>
      </c>
      <c r="AF853" s="161">
        <f t="shared" si="456"/>
        <v>-0.29520000000002256</v>
      </c>
      <c r="AG853" s="161">
        <f t="shared" si="456"/>
        <v>0</v>
      </c>
      <c r="AH853" s="161">
        <f t="shared" si="456"/>
        <v>0</v>
      </c>
      <c r="AI853" s="161">
        <f t="shared" si="456"/>
        <v>0</v>
      </c>
      <c r="AJ853" s="161">
        <f t="shared" si="456"/>
        <v>0</v>
      </c>
      <c r="AK853" s="161">
        <f t="shared" si="456"/>
        <v>-0.17100000000000648</v>
      </c>
      <c r="AL853" s="161">
        <f t="shared" si="456"/>
        <v>-6.2000000000068667E-3</v>
      </c>
      <c r="AM853" s="162">
        <f t="shared" si="456"/>
        <v>0</v>
      </c>
      <c r="AN853" s="156">
        <f t="shared" si="457"/>
        <v>99.936049817246499</v>
      </c>
      <c r="AO853" s="161">
        <f t="shared" si="457"/>
        <v>99.944217687074826</v>
      </c>
      <c r="AP853" s="161">
        <f t="shared" si="457"/>
        <v>0</v>
      </c>
      <c r="AQ853" s="161">
        <f t="shared" si="457"/>
        <v>0</v>
      </c>
      <c r="AR853" s="161">
        <f t="shared" si="457"/>
        <v>0</v>
      </c>
      <c r="AS853" s="161">
        <f t="shared" si="457"/>
        <v>0</v>
      </c>
      <c r="AT853" s="161">
        <f t="shared" si="457"/>
        <v>99.847321428571419</v>
      </c>
      <c r="AU853" s="161">
        <f t="shared" si="457"/>
        <v>99.993641025641026</v>
      </c>
      <c r="AV853" s="162">
        <f t="shared" si="457"/>
        <v>0</v>
      </c>
      <c r="AW853" s="165"/>
      <c r="AX853" s="245"/>
      <c r="AY853" s="246"/>
    </row>
    <row r="854" spans="1:51" ht="12.75" customHeight="1" x14ac:dyDescent="0.25">
      <c r="A854" s="171">
        <v>1762</v>
      </c>
      <c r="B854" s="241">
        <v>845</v>
      </c>
      <c r="C854" s="242" t="s">
        <v>1968</v>
      </c>
      <c r="D854" s="156">
        <f t="shared" si="464"/>
        <v>1396.6999999999998</v>
      </c>
      <c r="E854" s="161">
        <v>1204.5999999999999</v>
      </c>
      <c r="F854" s="161">
        <v>0</v>
      </c>
      <c r="G854" s="161">
        <v>0</v>
      </c>
      <c r="H854" s="161">
        <v>0</v>
      </c>
      <c r="I854" s="161">
        <v>0</v>
      </c>
      <c r="J854" s="161">
        <v>112</v>
      </c>
      <c r="K854" s="161">
        <v>80.099999999999994</v>
      </c>
      <c r="L854" s="243">
        <v>0</v>
      </c>
      <c r="M854" s="172">
        <f t="shared" si="465"/>
        <v>1396.6999999999998</v>
      </c>
      <c r="N854" s="161">
        <v>1204.5999999999999</v>
      </c>
      <c r="O854" s="161">
        <v>0</v>
      </c>
      <c r="P854" s="161">
        <v>0</v>
      </c>
      <c r="Q854" s="161">
        <v>0</v>
      </c>
      <c r="R854" s="161">
        <v>0</v>
      </c>
      <c r="S854" s="161">
        <v>112</v>
      </c>
      <c r="T854" s="161">
        <v>80.099999999999994</v>
      </c>
      <c r="U854" s="243">
        <v>0</v>
      </c>
      <c r="V854" s="172">
        <f t="shared" si="466"/>
        <v>1359.8576</v>
      </c>
      <c r="W854" s="161">
        <v>1167.9825000000001</v>
      </c>
      <c r="X854" s="161">
        <v>0</v>
      </c>
      <c r="Y854" s="161">
        <v>0</v>
      </c>
      <c r="Z854" s="161">
        <v>0</v>
      </c>
      <c r="AA854" s="161">
        <v>0</v>
      </c>
      <c r="AB854" s="161">
        <v>111.77509999999999</v>
      </c>
      <c r="AC854" s="161">
        <v>80.099999999999994</v>
      </c>
      <c r="AD854" s="243">
        <v>0</v>
      </c>
      <c r="AE854" s="156">
        <f t="shared" si="456"/>
        <v>-36.84239999999977</v>
      </c>
      <c r="AF854" s="161">
        <f t="shared" si="456"/>
        <v>-36.617499999999836</v>
      </c>
      <c r="AG854" s="161">
        <f t="shared" si="456"/>
        <v>0</v>
      </c>
      <c r="AH854" s="161">
        <f t="shared" si="456"/>
        <v>0</v>
      </c>
      <c r="AI854" s="161">
        <f t="shared" si="456"/>
        <v>0</v>
      </c>
      <c r="AJ854" s="161">
        <f t="shared" si="456"/>
        <v>0</v>
      </c>
      <c r="AK854" s="161">
        <f t="shared" si="456"/>
        <v>-0.22490000000000521</v>
      </c>
      <c r="AL854" s="161">
        <f t="shared" si="456"/>
        <v>0</v>
      </c>
      <c r="AM854" s="162">
        <f t="shared" si="456"/>
        <v>0</v>
      </c>
      <c r="AN854" s="156">
        <f t="shared" si="457"/>
        <v>97.36218228681895</v>
      </c>
      <c r="AO854" s="161">
        <f t="shared" si="457"/>
        <v>96.960194255354494</v>
      </c>
      <c r="AP854" s="161">
        <f t="shared" si="457"/>
        <v>0</v>
      </c>
      <c r="AQ854" s="161">
        <f t="shared" si="457"/>
        <v>0</v>
      </c>
      <c r="AR854" s="161">
        <f t="shared" si="457"/>
        <v>0</v>
      </c>
      <c r="AS854" s="161">
        <f t="shared" si="457"/>
        <v>0</v>
      </c>
      <c r="AT854" s="161">
        <f t="shared" si="457"/>
        <v>99.79919642857142</v>
      </c>
      <c r="AU854" s="161">
        <f t="shared" si="457"/>
        <v>100</v>
      </c>
      <c r="AV854" s="162">
        <f t="shared" si="457"/>
        <v>0</v>
      </c>
      <c r="AW854" s="165"/>
      <c r="AX854" s="245"/>
      <c r="AY854" s="246"/>
    </row>
    <row r="855" spans="1:51" ht="12.75" customHeight="1" x14ac:dyDescent="0.25">
      <c r="A855" s="171">
        <v>1763</v>
      </c>
      <c r="B855" s="241">
        <v>847</v>
      </c>
      <c r="C855" s="242" t="s">
        <v>1969</v>
      </c>
      <c r="D855" s="156">
        <f t="shared" si="464"/>
        <v>3054</v>
      </c>
      <c r="E855" s="161">
        <v>2632.9</v>
      </c>
      <c r="F855" s="161">
        <v>0</v>
      </c>
      <c r="G855" s="161">
        <v>0</v>
      </c>
      <c r="H855" s="161">
        <v>0</v>
      </c>
      <c r="I855" s="161">
        <v>0</v>
      </c>
      <c r="J855" s="161">
        <v>0</v>
      </c>
      <c r="K855" s="161">
        <v>421.1</v>
      </c>
      <c r="L855" s="243">
        <v>0</v>
      </c>
      <c r="M855" s="172">
        <f t="shared" si="465"/>
        <v>3054</v>
      </c>
      <c r="N855" s="161">
        <v>2632.9</v>
      </c>
      <c r="O855" s="161">
        <v>0</v>
      </c>
      <c r="P855" s="161">
        <v>0</v>
      </c>
      <c r="Q855" s="161">
        <v>0</v>
      </c>
      <c r="R855" s="161">
        <v>0</v>
      </c>
      <c r="S855" s="161">
        <v>0</v>
      </c>
      <c r="T855" s="161">
        <v>421.1</v>
      </c>
      <c r="U855" s="243">
        <v>0</v>
      </c>
      <c r="V855" s="172">
        <f t="shared" si="466"/>
        <v>3054</v>
      </c>
      <c r="W855" s="161">
        <v>2632.9</v>
      </c>
      <c r="X855" s="161">
        <v>0</v>
      </c>
      <c r="Y855" s="161">
        <v>0</v>
      </c>
      <c r="Z855" s="161">
        <v>0</v>
      </c>
      <c r="AA855" s="161">
        <v>0</v>
      </c>
      <c r="AB855" s="161">
        <v>0</v>
      </c>
      <c r="AC855" s="161">
        <v>421.1</v>
      </c>
      <c r="AD855" s="243">
        <v>0</v>
      </c>
      <c r="AE855" s="156">
        <f t="shared" si="456"/>
        <v>0</v>
      </c>
      <c r="AF855" s="161">
        <f t="shared" si="456"/>
        <v>0</v>
      </c>
      <c r="AG855" s="161">
        <f t="shared" si="456"/>
        <v>0</v>
      </c>
      <c r="AH855" s="161">
        <f t="shared" si="456"/>
        <v>0</v>
      </c>
      <c r="AI855" s="161">
        <f t="shared" si="456"/>
        <v>0</v>
      </c>
      <c r="AJ855" s="161">
        <f t="shared" si="456"/>
        <v>0</v>
      </c>
      <c r="AK855" s="161">
        <f t="shared" si="456"/>
        <v>0</v>
      </c>
      <c r="AL855" s="161">
        <f t="shared" si="456"/>
        <v>0</v>
      </c>
      <c r="AM855" s="162">
        <f t="shared" si="456"/>
        <v>0</v>
      </c>
      <c r="AN855" s="156">
        <f t="shared" si="457"/>
        <v>100</v>
      </c>
      <c r="AO855" s="161">
        <f t="shared" si="457"/>
        <v>100</v>
      </c>
      <c r="AP855" s="161">
        <f t="shared" si="457"/>
        <v>0</v>
      </c>
      <c r="AQ855" s="161">
        <f t="shared" si="457"/>
        <v>0</v>
      </c>
      <c r="AR855" s="161">
        <f t="shared" si="457"/>
        <v>0</v>
      </c>
      <c r="AS855" s="161">
        <f t="shared" si="457"/>
        <v>0</v>
      </c>
      <c r="AT855" s="161">
        <f t="shared" si="457"/>
        <v>0</v>
      </c>
      <c r="AU855" s="161">
        <f t="shared" si="457"/>
        <v>100</v>
      </c>
      <c r="AV855" s="162">
        <f t="shared" si="457"/>
        <v>0</v>
      </c>
      <c r="AW855" s="165"/>
      <c r="AX855" s="245"/>
      <c r="AY855" s="246"/>
    </row>
    <row r="856" spans="1:51" ht="12.75" customHeight="1" x14ac:dyDescent="0.25">
      <c r="A856" s="171">
        <v>1764</v>
      </c>
      <c r="B856" s="241">
        <v>848</v>
      </c>
      <c r="C856" s="242" t="s">
        <v>1970</v>
      </c>
      <c r="D856" s="156">
        <f t="shared" si="464"/>
        <v>1171.3</v>
      </c>
      <c r="E856" s="161">
        <v>941.5</v>
      </c>
      <c r="F856" s="161">
        <v>0</v>
      </c>
      <c r="G856" s="161">
        <v>0</v>
      </c>
      <c r="H856" s="161">
        <v>0</v>
      </c>
      <c r="I856" s="161">
        <v>0</v>
      </c>
      <c r="J856" s="161">
        <v>112</v>
      </c>
      <c r="K856" s="161">
        <v>117.8</v>
      </c>
      <c r="L856" s="243">
        <v>0</v>
      </c>
      <c r="M856" s="172">
        <f t="shared" si="465"/>
        <v>1171.3</v>
      </c>
      <c r="N856" s="161">
        <v>941.5</v>
      </c>
      <c r="O856" s="161">
        <v>0</v>
      </c>
      <c r="P856" s="161">
        <v>0</v>
      </c>
      <c r="Q856" s="161">
        <v>0</v>
      </c>
      <c r="R856" s="161">
        <v>0</v>
      </c>
      <c r="S856" s="161">
        <v>112</v>
      </c>
      <c r="T856" s="161">
        <v>117.8</v>
      </c>
      <c r="U856" s="243">
        <v>0</v>
      </c>
      <c r="V856" s="172">
        <f t="shared" si="466"/>
        <v>1171.3</v>
      </c>
      <c r="W856" s="161">
        <v>941.5</v>
      </c>
      <c r="X856" s="161">
        <v>0</v>
      </c>
      <c r="Y856" s="161">
        <v>0</v>
      </c>
      <c r="Z856" s="161">
        <v>0</v>
      </c>
      <c r="AA856" s="161">
        <v>0</v>
      </c>
      <c r="AB856" s="161">
        <v>112</v>
      </c>
      <c r="AC856" s="161">
        <v>117.8</v>
      </c>
      <c r="AD856" s="243">
        <v>0</v>
      </c>
      <c r="AE856" s="156">
        <f t="shared" si="456"/>
        <v>0</v>
      </c>
      <c r="AF856" s="161">
        <f t="shared" si="456"/>
        <v>0</v>
      </c>
      <c r="AG856" s="161">
        <f t="shared" si="456"/>
        <v>0</v>
      </c>
      <c r="AH856" s="161">
        <f t="shared" si="456"/>
        <v>0</v>
      </c>
      <c r="AI856" s="161">
        <f t="shared" si="456"/>
        <v>0</v>
      </c>
      <c r="AJ856" s="161">
        <f t="shared" si="456"/>
        <v>0</v>
      </c>
      <c r="AK856" s="161">
        <f t="shared" si="456"/>
        <v>0</v>
      </c>
      <c r="AL856" s="161">
        <f t="shared" si="456"/>
        <v>0</v>
      </c>
      <c r="AM856" s="162">
        <f t="shared" si="456"/>
        <v>0</v>
      </c>
      <c r="AN856" s="156">
        <f t="shared" si="457"/>
        <v>100</v>
      </c>
      <c r="AO856" s="161">
        <f t="shared" si="457"/>
        <v>100</v>
      </c>
      <c r="AP856" s="161">
        <f t="shared" si="457"/>
        <v>0</v>
      </c>
      <c r="AQ856" s="161">
        <f t="shared" si="457"/>
        <v>0</v>
      </c>
      <c r="AR856" s="161">
        <f t="shared" si="457"/>
        <v>0</v>
      </c>
      <c r="AS856" s="161">
        <f t="shared" si="457"/>
        <v>0</v>
      </c>
      <c r="AT856" s="161">
        <f t="shared" si="457"/>
        <v>100</v>
      </c>
      <c r="AU856" s="161">
        <f t="shared" si="457"/>
        <v>100</v>
      </c>
      <c r="AV856" s="162">
        <f t="shared" si="457"/>
        <v>0</v>
      </c>
      <c r="AW856" s="165"/>
      <c r="AX856" s="245"/>
      <c r="AY856" s="246"/>
    </row>
    <row r="857" spans="1:51" ht="12.75" customHeight="1" x14ac:dyDescent="0.25">
      <c r="A857" s="171">
        <v>1765</v>
      </c>
      <c r="B857" s="241">
        <v>849</v>
      </c>
      <c r="C857" s="242" t="s">
        <v>1971</v>
      </c>
      <c r="D857" s="156">
        <f t="shared" si="464"/>
        <v>1884.7</v>
      </c>
      <c r="E857" s="161">
        <v>1601.5</v>
      </c>
      <c r="F857" s="161">
        <v>0</v>
      </c>
      <c r="G857" s="161">
        <v>0</v>
      </c>
      <c r="H857" s="161">
        <v>0</v>
      </c>
      <c r="I857" s="161">
        <v>0</v>
      </c>
      <c r="J857" s="161">
        <v>112</v>
      </c>
      <c r="K857" s="161">
        <v>171.2</v>
      </c>
      <c r="L857" s="243">
        <v>0</v>
      </c>
      <c r="M857" s="172">
        <f t="shared" si="465"/>
        <v>1884.7</v>
      </c>
      <c r="N857" s="161">
        <v>1601.5</v>
      </c>
      <c r="O857" s="161">
        <v>0</v>
      </c>
      <c r="P857" s="161">
        <v>0</v>
      </c>
      <c r="Q857" s="161">
        <v>0</v>
      </c>
      <c r="R857" s="161">
        <v>0</v>
      </c>
      <c r="S857" s="161">
        <v>112</v>
      </c>
      <c r="T857" s="161">
        <v>171.2</v>
      </c>
      <c r="U857" s="243">
        <v>0</v>
      </c>
      <c r="V857" s="172">
        <f t="shared" si="466"/>
        <v>1884.6935000000001</v>
      </c>
      <c r="W857" s="161">
        <v>1601.5</v>
      </c>
      <c r="X857" s="161">
        <v>0</v>
      </c>
      <c r="Y857" s="161">
        <v>0</v>
      </c>
      <c r="Z857" s="161">
        <v>0</v>
      </c>
      <c r="AA857" s="161">
        <v>0</v>
      </c>
      <c r="AB857" s="161">
        <v>111.997</v>
      </c>
      <c r="AC857" s="161">
        <v>171.19649999999999</v>
      </c>
      <c r="AD857" s="243">
        <v>0</v>
      </c>
      <c r="AE857" s="156">
        <f t="shared" si="456"/>
        <v>-6.4999999999599822E-3</v>
      </c>
      <c r="AF857" s="161">
        <f t="shared" si="456"/>
        <v>0</v>
      </c>
      <c r="AG857" s="161">
        <f t="shared" si="456"/>
        <v>0</v>
      </c>
      <c r="AH857" s="161">
        <f t="shared" si="456"/>
        <v>0</v>
      </c>
      <c r="AI857" s="161">
        <f t="shared" si="456"/>
        <v>0</v>
      </c>
      <c r="AJ857" s="161">
        <f t="shared" si="456"/>
        <v>0</v>
      </c>
      <c r="AK857" s="161">
        <f t="shared" si="456"/>
        <v>-3.0000000000001137E-3</v>
      </c>
      <c r="AL857" s="161">
        <f t="shared" si="456"/>
        <v>-3.5000000000025011E-3</v>
      </c>
      <c r="AM857" s="162">
        <f t="shared" si="456"/>
        <v>0</v>
      </c>
      <c r="AN857" s="156">
        <f t="shared" si="457"/>
        <v>99.999655117525336</v>
      </c>
      <c r="AO857" s="161">
        <f t="shared" si="457"/>
        <v>100</v>
      </c>
      <c r="AP857" s="161">
        <f t="shared" si="457"/>
        <v>0</v>
      </c>
      <c r="AQ857" s="161">
        <f t="shared" si="457"/>
        <v>0</v>
      </c>
      <c r="AR857" s="161">
        <f t="shared" si="457"/>
        <v>0</v>
      </c>
      <c r="AS857" s="161">
        <f t="shared" si="457"/>
        <v>0</v>
      </c>
      <c r="AT857" s="161">
        <f t="shared" si="457"/>
        <v>99.997321428571425</v>
      </c>
      <c r="AU857" s="161">
        <f t="shared" si="457"/>
        <v>99.997955607476626</v>
      </c>
      <c r="AV857" s="162">
        <f t="shared" si="457"/>
        <v>0</v>
      </c>
      <c r="AW857" s="165"/>
      <c r="AX857" s="245"/>
      <c r="AY857" s="246"/>
    </row>
    <row r="858" spans="1:51" ht="12.75" customHeight="1" x14ac:dyDescent="0.25">
      <c r="A858" s="171">
        <v>1757</v>
      </c>
      <c r="B858" s="241">
        <v>851</v>
      </c>
      <c r="C858" s="242" t="s">
        <v>1948</v>
      </c>
      <c r="D858" s="156">
        <f>SUM(E858:L858)</f>
        <v>32911.1</v>
      </c>
      <c r="E858" s="161">
        <v>26442</v>
      </c>
      <c r="F858" s="161">
        <v>0</v>
      </c>
      <c r="G858" s="161">
        <v>2129.1999999999998</v>
      </c>
      <c r="H858" s="161">
        <v>122.5</v>
      </c>
      <c r="I858" s="161">
        <v>0</v>
      </c>
      <c r="J858" s="161">
        <v>100</v>
      </c>
      <c r="K858" s="161">
        <v>4117.3999999999996</v>
      </c>
      <c r="L858" s="243">
        <v>0</v>
      </c>
      <c r="M858" s="172">
        <f>SUM(N858:U858)</f>
        <v>32911.1</v>
      </c>
      <c r="N858" s="161">
        <v>26442</v>
      </c>
      <c r="O858" s="161">
        <v>0</v>
      </c>
      <c r="P858" s="161">
        <v>2129.1999999999998</v>
      </c>
      <c r="Q858" s="161">
        <v>122.5</v>
      </c>
      <c r="R858" s="161">
        <v>0</v>
      </c>
      <c r="S858" s="161">
        <v>100</v>
      </c>
      <c r="T858" s="161">
        <v>4117.3999999999996</v>
      </c>
      <c r="U858" s="243">
        <v>0</v>
      </c>
      <c r="V858" s="172">
        <f>SUM(W858:AD858)</f>
        <v>32853.788800000002</v>
      </c>
      <c r="W858" s="161">
        <v>26442</v>
      </c>
      <c r="X858" s="161">
        <v>0</v>
      </c>
      <c r="Y858" s="161">
        <v>2129.1999999999998</v>
      </c>
      <c r="Z858" s="161">
        <v>65.189499999999995</v>
      </c>
      <c r="AA858" s="161">
        <v>0</v>
      </c>
      <c r="AB858" s="161">
        <v>99.999300000000005</v>
      </c>
      <c r="AC858" s="161">
        <v>4117.3999999999996</v>
      </c>
      <c r="AD858" s="243">
        <v>0</v>
      </c>
      <c r="AE858" s="156">
        <f t="shared" si="456"/>
        <v>-57.311199999996461</v>
      </c>
      <c r="AF858" s="161">
        <f t="shared" si="456"/>
        <v>0</v>
      </c>
      <c r="AG858" s="161">
        <f t="shared" si="456"/>
        <v>0</v>
      </c>
      <c r="AH858" s="161">
        <f t="shared" si="456"/>
        <v>0</v>
      </c>
      <c r="AI858" s="161">
        <f t="shared" si="456"/>
        <v>-57.310500000000005</v>
      </c>
      <c r="AJ858" s="161">
        <f t="shared" si="456"/>
        <v>0</v>
      </c>
      <c r="AK858" s="161">
        <f t="shared" si="456"/>
        <v>-6.9999999999481588E-4</v>
      </c>
      <c r="AL858" s="161">
        <f t="shared" si="456"/>
        <v>0</v>
      </c>
      <c r="AM858" s="162">
        <f t="shared" si="456"/>
        <v>0</v>
      </c>
      <c r="AN858" s="156">
        <f t="shared" si="457"/>
        <v>99.825860575915129</v>
      </c>
      <c r="AO858" s="161">
        <f t="shared" si="457"/>
        <v>100</v>
      </c>
      <c r="AP858" s="161">
        <f t="shared" si="457"/>
        <v>0</v>
      </c>
      <c r="AQ858" s="161">
        <f t="shared" si="457"/>
        <v>100</v>
      </c>
      <c r="AR858" s="161">
        <f t="shared" si="457"/>
        <v>53.215918367346937</v>
      </c>
      <c r="AS858" s="161">
        <f t="shared" si="457"/>
        <v>0</v>
      </c>
      <c r="AT858" s="161">
        <f t="shared" si="457"/>
        <v>99.999300000000005</v>
      </c>
      <c r="AU858" s="161">
        <f t="shared" si="457"/>
        <v>100</v>
      </c>
      <c r="AV858" s="162">
        <f t="shared" si="457"/>
        <v>0</v>
      </c>
      <c r="AW858" s="165"/>
      <c r="AX858" s="245"/>
      <c r="AY858" s="246"/>
    </row>
    <row r="859" spans="1:51" ht="12.75" customHeight="1" x14ac:dyDescent="0.25">
      <c r="A859" s="171">
        <v>1768</v>
      </c>
      <c r="B859" s="241">
        <v>850</v>
      </c>
      <c r="C859" s="242" t="s">
        <v>1972</v>
      </c>
      <c r="D859" s="156">
        <f t="shared" si="464"/>
        <v>2105.6999999999998</v>
      </c>
      <c r="E859" s="161">
        <v>1848.5</v>
      </c>
      <c r="F859" s="161">
        <v>0</v>
      </c>
      <c r="G859" s="161">
        <v>0</v>
      </c>
      <c r="H859" s="161">
        <v>0</v>
      </c>
      <c r="I859" s="161">
        <v>0</v>
      </c>
      <c r="J859" s="161">
        <v>112</v>
      </c>
      <c r="K859" s="161">
        <v>145.19999999999999</v>
      </c>
      <c r="L859" s="243">
        <v>0</v>
      </c>
      <c r="M859" s="172">
        <f t="shared" si="465"/>
        <v>2105.6999999999998</v>
      </c>
      <c r="N859" s="161">
        <v>1848.5</v>
      </c>
      <c r="O859" s="161">
        <v>0</v>
      </c>
      <c r="P859" s="161">
        <v>0</v>
      </c>
      <c r="Q859" s="161">
        <v>0</v>
      </c>
      <c r="R859" s="161">
        <v>0</v>
      </c>
      <c r="S859" s="161">
        <v>112</v>
      </c>
      <c r="T859" s="161">
        <v>145.19999999999999</v>
      </c>
      <c r="U859" s="243">
        <v>0</v>
      </c>
      <c r="V859" s="172">
        <f t="shared" si="466"/>
        <v>1945.8748000000001</v>
      </c>
      <c r="W859" s="161">
        <v>1713.5868</v>
      </c>
      <c r="X859" s="161">
        <v>0</v>
      </c>
      <c r="Y859" s="161">
        <v>0</v>
      </c>
      <c r="Z859" s="161">
        <v>0</v>
      </c>
      <c r="AA859" s="161">
        <v>0</v>
      </c>
      <c r="AB859" s="161">
        <v>111.97499999999999</v>
      </c>
      <c r="AC859" s="161">
        <v>120.313</v>
      </c>
      <c r="AD859" s="243">
        <v>0</v>
      </c>
      <c r="AE859" s="156">
        <f t="shared" si="456"/>
        <v>-159.82519999999977</v>
      </c>
      <c r="AF859" s="161">
        <f t="shared" si="456"/>
        <v>-134.91319999999996</v>
      </c>
      <c r="AG859" s="161">
        <f t="shared" si="456"/>
        <v>0</v>
      </c>
      <c r="AH859" s="161">
        <f t="shared" ref="AH859:AM897" si="467">Y859-P859</f>
        <v>0</v>
      </c>
      <c r="AI859" s="161">
        <f t="shared" si="467"/>
        <v>0</v>
      </c>
      <c r="AJ859" s="161">
        <f t="shared" si="467"/>
        <v>0</v>
      </c>
      <c r="AK859" s="161">
        <f t="shared" si="467"/>
        <v>-2.5000000000005684E-2</v>
      </c>
      <c r="AL859" s="161">
        <f t="shared" si="467"/>
        <v>-24.886999999999986</v>
      </c>
      <c r="AM859" s="162">
        <f t="shared" si="467"/>
        <v>0</v>
      </c>
      <c r="AN859" s="156">
        <f t="shared" si="457"/>
        <v>92.40987795032531</v>
      </c>
      <c r="AO859" s="161">
        <f t="shared" si="457"/>
        <v>92.701476873140393</v>
      </c>
      <c r="AP859" s="161">
        <f t="shared" si="457"/>
        <v>0</v>
      </c>
      <c r="AQ859" s="161">
        <f t="shared" ref="AQ859:AV897" si="468">IF(P859=0,0,Y859/P859*100)</f>
        <v>0</v>
      </c>
      <c r="AR859" s="161">
        <f t="shared" si="468"/>
        <v>0</v>
      </c>
      <c r="AS859" s="161">
        <f t="shared" si="468"/>
        <v>0</v>
      </c>
      <c r="AT859" s="161">
        <f t="shared" si="468"/>
        <v>99.977678571428569</v>
      </c>
      <c r="AU859" s="161">
        <f t="shared" si="468"/>
        <v>82.860192837465576</v>
      </c>
      <c r="AV859" s="162">
        <f t="shared" si="468"/>
        <v>0</v>
      </c>
      <c r="AW859" s="165"/>
      <c r="AX859" s="245"/>
      <c r="AY859" s="246"/>
    </row>
    <row r="860" spans="1:51" ht="12.75" customHeight="1" x14ac:dyDescent="0.25">
      <c r="A860" s="171">
        <v>1766</v>
      </c>
      <c r="B860" s="241">
        <v>853</v>
      </c>
      <c r="C860" s="242" t="s">
        <v>1973</v>
      </c>
      <c r="D860" s="156">
        <f>SUM(E860:L860)</f>
        <v>1472.4</v>
      </c>
      <c r="E860" s="161">
        <v>1258</v>
      </c>
      <c r="F860" s="161">
        <v>0</v>
      </c>
      <c r="G860" s="161">
        <v>0</v>
      </c>
      <c r="H860" s="161">
        <v>0</v>
      </c>
      <c r="I860" s="161">
        <v>0</v>
      </c>
      <c r="J860" s="161">
        <v>100</v>
      </c>
      <c r="K860" s="161">
        <v>114.4</v>
      </c>
      <c r="L860" s="243">
        <v>0</v>
      </c>
      <c r="M860" s="172">
        <f>SUM(N860:U860)</f>
        <v>1472.4</v>
      </c>
      <c r="N860" s="161">
        <v>1258</v>
      </c>
      <c r="O860" s="161">
        <v>0</v>
      </c>
      <c r="P860" s="161">
        <v>0</v>
      </c>
      <c r="Q860" s="161">
        <v>0</v>
      </c>
      <c r="R860" s="161">
        <v>0</v>
      </c>
      <c r="S860" s="161">
        <v>100</v>
      </c>
      <c r="T860" s="161">
        <v>114.4</v>
      </c>
      <c r="U860" s="243">
        <v>0</v>
      </c>
      <c r="V860" s="172">
        <f>SUM(W860:AD860)</f>
        <v>1379.2090000000001</v>
      </c>
      <c r="W860" s="161">
        <v>1164.809</v>
      </c>
      <c r="X860" s="161">
        <v>0</v>
      </c>
      <c r="Y860" s="161">
        <v>0</v>
      </c>
      <c r="Z860" s="161">
        <v>0</v>
      </c>
      <c r="AA860" s="161">
        <v>0</v>
      </c>
      <c r="AB860" s="161">
        <v>100</v>
      </c>
      <c r="AC860" s="161">
        <v>114.4</v>
      </c>
      <c r="AD860" s="243">
        <v>0</v>
      </c>
      <c r="AE860" s="156">
        <f t="shared" ref="AE860:AM869" si="469">V860-M860</f>
        <v>-93.191000000000031</v>
      </c>
      <c r="AF860" s="161">
        <f t="shared" si="469"/>
        <v>-93.191000000000031</v>
      </c>
      <c r="AG860" s="161">
        <f t="shared" si="469"/>
        <v>0</v>
      </c>
      <c r="AH860" s="161">
        <f t="shared" si="469"/>
        <v>0</v>
      </c>
      <c r="AI860" s="161">
        <f t="shared" si="469"/>
        <v>0</v>
      </c>
      <c r="AJ860" s="161">
        <f t="shared" si="469"/>
        <v>0</v>
      </c>
      <c r="AK860" s="161">
        <f t="shared" si="469"/>
        <v>0</v>
      </c>
      <c r="AL860" s="161">
        <f t="shared" si="469"/>
        <v>0</v>
      </c>
      <c r="AM860" s="162">
        <f t="shared" si="469"/>
        <v>0</v>
      </c>
      <c r="AN860" s="156">
        <f t="shared" ref="AN860:AV869" si="470">IF(M860=0,0,V860/M860*100)</f>
        <v>93.670809562618857</v>
      </c>
      <c r="AO860" s="161">
        <f t="shared" si="470"/>
        <v>92.59213036565977</v>
      </c>
      <c r="AP860" s="161">
        <f t="shared" si="470"/>
        <v>0</v>
      </c>
      <c r="AQ860" s="161">
        <f t="shared" si="470"/>
        <v>0</v>
      </c>
      <c r="AR860" s="161">
        <f t="shared" si="470"/>
        <v>0</v>
      </c>
      <c r="AS860" s="161">
        <f t="shared" si="470"/>
        <v>0</v>
      </c>
      <c r="AT860" s="161">
        <f t="shared" si="470"/>
        <v>100</v>
      </c>
      <c r="AU860" s="161">
        <f t="shared" si="470"/>
        <v>100</v>
      </c>
      <c r="AV860" s="162">
        <f t="shared" si="470"/>
        <v>0</v>
      </c>
      <c r="AW860" s="165"/>
      <c r="AX860" s="245"/>
      <c r="AY860" s="246"/>
    </row>
    <row r="861" spans="1:51" ht="12.75" customHeight="1" x14ac:dyDescent="0.25">
      <c r="A861" s="171">
        <v>1767</v>
      </c>
      <c r="B861" s="241">
        <v>852</v>
      </c>
      <c r="C861" s="242" t="s">
        <v>1974</v>
      </c>
      <c r="D861" s="156">
        <f t="shared" si="464"/>
        <v>1826.9</v>
      </c>
      <c r="E861" s="161">
        <v>1546</v>
      </c>
      <c r="F861" s="161">
        <v>0</v>
      </c>
      <c r="G861" s="161">
        <v>0</v>
      </c>
      <c r="H861" s="161">
        <v>0</v>
      </c>
      <c r="I861" s="161">
        <v>0</v>
      </c>
      <c r="J861" s="161">
        <v>112</v>
      </c>
      <c r="K861" s="161">
        <v>168.9</v>
      </c>
      <c r="L861" s="243">
        <v>0</v>
      </c>
      <c r="M861" s="172">
        <f t="shared" si="465"/>
        <v>1826.9</v>
      </c>
      <c r="N861" s="161">
        <v>1546</v>
      </c>
      <c r="O861" s="161">
        <v>0</v>
      </c>
      <c r="P861" s="161">
        <v>0</v>
      </c>
      <c r="Q861" s="161">
        <v>0</v>
      </c>
      <c r="R861" s="161">
        <v>0</v>
      </c>
      <c r="S861" s="161">
        <v>112</v>
      </c>
      <c r="T861" s="161">
        <v>168.9</v>
      </c>
      <c r="U861" s="243">
        <v>0</v>
      </c>
      <c r="V861" s="172">
        <f t="shared" si="466"/>
        <v>1826.8970000000002</v>
      </c>
      <c r="W861" s="161">
        <v>1546</v>
      </c>
      <c r="X861" s="161">
        <v>0</v>
      </c>
      <c r="Y861" s="161">
        <v>0</v>
      </c>
      <c r="Z861" s="161">
        <v>0</v>
      </c>
      <c r="AA861" s="161">
        <v>0</v>
      </c>
      <c r="AB861" s="161">
        <v>111.997</v>
      </c>
      <c r="AC861" s="161">
        <v>168.9</v>
      </c>
      <c r="AD861" s="243">
        <v>0</v>
      </c>
      <c r="AE861" s="156">
        <f t="shared" si="469"/>
        <v>-2.9999999999290594E-3</v>
      </c>
      <c r="AF861" s="161">
        <f t="shared" si="469"/>
        <v>0</v>
      </c>
      <c r="AG861" s="161">
        <f t="shared" si="469"/>
        <v>0</v>
      </c>
      <c r="AH861" s="161">
        <f t="shared" si="467"/>
        <v>0</v>
      </c>
      <c r="AI861" s="161">
        <f t="shared" si="467"/>
        <v>0</v>
      </c>
      <c r="AJ861" s="161">
        <f t="shared" si="467"/>
        <v>0</v>
      </c>
      <c r="AK861" s="161">
        <f t="shared" si="467"/>
        <v>-3.0000000000001137E-3</v>
      </c>
      <c r="AL861" s="161">
        <f t="shared" si="467"/>
        <v>0</v>
      </c>
      <c r="AM861" s="162">
        <f t="shared" si="467"/>
        <v>0</v>
      </c>
      <c r="AN861" s="156">
        <f t="shared" si="470"/>
        <v>99.999835787399434</v>
      </c>
      <c r="AO861" s="161">
        <f t="shared" si="470"/>
        <v>100</v>
      </c>
      <c r="AP861" s="161">
        <f t="shared" si="470"/>
        <v>0</v>
      </c>
      <c r="AQ861" s="161">
        <f t="shared" si="468"/>
        <v>0</v>
      </c>
      <c r="AR861" s="161">
        <f t="shared" si="468"/>
        <v>0</v>
      </c>
      <c r="AS861" s="161">
        <f t="shared" si="468"/>
        <v>0</v>
      </c>
      <c r="AT861" s="161">
        <f t="shared" si="468"/>
        <v>99.997321428571425</v>
      </c>
      <c r="AU861" s="161">
        <f t="shared" si="468"/>
        <v>100</v>
      </c>
      <c r="AV861" s="162">
        <f t="shared" si="468"/>
        <v>0</v>
      </c>
      <c r="AW861" s="165"/>
      <c r="AX861" s="245"/>
      <c r="AY861" s="246"/>
    </row>
    <row r="862" spans="1:51" ht="12.75" customHeight="1" x14ac:dyDescent="0.25">
      <c r="A862" s="171">
        <v>1769</v>
      </c>
      <c r="B862" s="241">
        <v>854</v>
      </c>
      <c r="C862" s="242" t="s">
        <v>1975</v>
      </c>
      <c r="D862" s="156">
        <f t="shared" si="464"/>
        <v>1418.4</v>
      </c>
      <c r="E862" s="161">
        <v>1209.7</v>
      </c>
      <c r="F862" s="161">
        <v>0</v>
      </c>
      <c r="G862" s="161">
        <v>0</v>
      </c>
      <c r="H862" s="161">
        <v>0</v>
      </c>
      <c r="I862" s="161">
        <v>0</v>
      </c>
      <c r="J862" s="161">
        <v>0</v>
      </c>
      <c r="K862" s="161">
        <v>208.7</v>
      </c>
      <c r="L862" s="243">
        <v>0</v>
      </c>
      <c r="M862" s="172">
        <f t="shared" si="465"/>
        <v>1418.4</v>
      </c>
      <c r="N862" s="161">
        <v>1209.7</v>
      </c>
      <c r="O862" s="161">
        <v>0</v>
      </c>
      <c r="P862" s="161">
        <v>0</v>
      </c>
      <c r="Q862" s="161">
        <v>0</v>
      </c>
      <c r="R862" s="161">
        <v>0</v>
      </c>
      <c r="S862" s="161">
        <v>0</v>
      </c>
      <c r="T862" s="161">
        <v>208.7</v>
      </c>
      <c r="U862" s="243">
        <v>0</v>
      </c>
      <c r="V862" s="172">
        <f t="shared" si="466"/>
        <v>1147.9186</v>
      </c>
      <c r="W862" s="161">
        <v>939.91859999999997</v>
      </c>
      <c r="X862" s="161">
        <v>0</v>
      </c>
      <c r="Y862" s="161">
        <v>0</v>
      </c>
      <c r="Z862" s="161">
        <v>0</v>
      </c>
      <c r="AA862" s="161">
        <v>0</v>
      </c>
      <c r="AB862" s="161">
        <v>0</v>
      </c>
      <c r="AC862" s="161">
        <v>208</v>
      </c>
      <c r="AD862" s="243">
        <v>0</v>
      </c>
      <c r="AE862" s="156">
        <f t="shared" si="469"/>
        <v>-270.48140000000012</v>
      </c>
      <c r="AF862" s="161">
        <f t="shared" si="469"/>
        <v>-269.78140000000008</v>
      </c>
      <c r="AG862" s="161">
        <f t="shared" si="469"/>
        <v>0</v>
      </c>
      <c r="AH862" s="161">
        <f t="shared" si="467"/>
        <v>0</v>
      </c>
      <c r="AI862" s="161">
        <f t="shared" si="467"/>
        <v>0</v>
      </c>
      <c r="AJ862" s="161">
        <f t="shared" si="467"/>
        <v>0</v>
      </c>
      <c r="AK862" s="161">
        <f t="shared" si="467"/>
        <v>0</v>
      </c>
      <c r="AL862" s="161">
        <f t="shared" si="467"/>
        <v>-0.69999999999998863</v>
      </c>
      <c r="AM862" s="162">
        <f t="shared" si="467"/>
        <v>0</v>
      </c>
      <c r="AN862" s="156">
        <f t="shared" si="470"/>
        <v>80.930527354765928</v>
      </c>
      <c r="AO862" s="161">
        <f t="shared" si="470"/>
        <v>77.698487228238406</v>
      </c>
      <c r="AP862" s="161">
        <f t="shared" si="470"/>
        <v>0</v>
      </c>
      <c r="AQ862" s="161">
        <f t="shared" si="468"/>
        <v>0</v>
      </c>
      <c r="AR862" s="161">
        <f t="shared" si="468"/>
        <v>0</v>
      </c>
      <c r="AS862" s="161">
        <f t="shared" si="468"/>
        <v>0</v>
      </c>
      <c r="AT862" s="161">
        <f t="shared" si="468"/>
        <v>0</v>
      </c>
      <c r="AU862" s="161">
        <f t="shared" si="468"/>
        <v>99.664590321034979</v>
      </c>
      <c r="AV862" s="162">
        <f t="shared" si="468"/>
        <v>0</v>
      </c>
      <c r="AW862" s="165"/>
      <c r="AX862" s="245"/>
      <c r="AY862" s="246"/>
    </row>
    <row r="863" spans="1:51" ht="12.75" customHeight="1" x14ac:dyDescent="0.25">
      <c r="A863" s="171">
        <v>1770</v>
      </c>
      <c r="B863" s="241">
        <v>855</v>
      </c>
      <c r="C863" s="242" t="s">
        <v>1976</v>
      </c>
      <c r="D863" s="156">
        <f t="shared" si="464"/>
        <v>1369.7</v>
      </c>
      <c r="E863" s="161">
        <v>1146.9000000000001</v>
      </c>
      <c r="F863" s="161">
        <v>0</v>
      </c>
      <c r="G863" s="161">
        <v>0</v>
      </c>
      <c r="H863" s="161">
        <v>0</v>
      </c>
      <c r="I863" s="161">
        <v>0</v>
      </c>
      <c r="J863" s="161">
        <v>112</v>
      </c>
      <c r="K863" s="161">
        <v>110.8</v>
      </c>
      <c r="L863" s="243">
        <v>0</v>
      </c>
      <c r="M863" s="172">
        <f t="shared" si="465"/>
        <v>1369.7</v>
      </c>
      <c r="N863" s="161">
        <v>1146.9000000000001</v>
      </c>
      <c r="O863" s="161">
        <v>0</v>
      </c>
      <c r="P863" s="161">
        <v>0</v>
      </c>
      <c r="Q863" s="161">
        <v>0</v>
      </c>
      <c r="R863" s="161">
        <v>0</v>
      </c>
      <c r="S863" s="161">
        <v>112</v>
      </c>
      <c r="T863" s="161">
        <v>110.8</v>
      </c>
      <c r="U863" s="243">
        <v>0</v>
      </c>
      <c r="V863" s="172">
        <f t="shared" si="466"/>
        <v>1115.6988000000001</v>
      </c>
      <c r="W863" s="161">
        <v>892.90530000000001</v>
      </c>
      <c r="X863" s="161">
        <v>0</v>
      </c>
      <c r="Y863" s="161">
        <v>0</v>
      </c>
      <c r="Z863" s="161">
        <v>0</v>
      </c>
      <c r="AA863" s="161">
        <v>0</v>
      </c>
      <c r="AB863" s="161">
        <v>112</v>
      </c>
      <c r="AC863" s="161">
        <v>110.79349999999999</v>
      </c>
      <c r="AD863" s="243">
        <v>0</v>
      </c>
      <c r="AE863" s="156">
        <f t="shared" si="469"/>
        <v>-254.00119999999993</v>
      </c>
      <c r="AF863" s="161">
        <f t="shared" si="469"/>
        <v>-253.99470000000008</v>
      </c>
      <c r="AG863" s="161">
        <f t="shared" si="469"/>
        <v>0</v>
      </c>
      <c r="AH863" s="161">
        <f t="shared" si="467"/>
        <v>0</v>
      </c>
      <c r="AI863" s="161">
        <f t="shared" si="467"/>
        <v>0</v>
      </c>
      <c r="AJ863" s="161">
        <f t="shared" si="467"/>
        <v>0</v>
      </c>
      <c r="AK863" s="161">
        <f t="shared" si="467"/>
        <v>0</v>
      </c>
      <c r="AL863" s="161">
        <f t="shared" si="467"/>
        <v>-6.5000000000026148E-3</v>
      </c>
      <c r="AM863" s="162">
        <f t="shared" si="467"/>
        <v>0</v>
      </c>
      <c r="AN863" s="156">
        <f t="shared" si="470"/>
        <v>81.455705628969852</v>
      </c>
      <c r="AO863" s="161">
        <f t="shared" si="470"/>
        <v>77.853805911587742</v>
      </c>
      <c r="AP863" s="161">
        <f t="shared" si="470"/>
        <v>0</v>
      </c>
      <c r="AQ863" s="161">
        <f t="shared" si="468"/>
        <v>0</v>
      </c>
      <c r="AR863" s="161">
        <f t="shared" si="468"/>
        <v>0</v>
      </c>
      <c r="AS863" s="161">
        <f t="shared" si="468"/>
        <v>0</v>
      </c>
      <c r="AT863" s="161">
        <f t="shared" si="468"/>
        <v>100</v>
      </c>
      <c r="AU863" s="161">
        <f t="shared" si="468"/>
        <v>99.994133574007222</v>
      </c>
      <c r="AV863" s="162">
        <f t="shared" si="468"/>
        <v>0</v>
      </c>
      <c r="AW863" s="165"/>
      <c r="AX863" s="245"/>
      <c r="AY863" s="246"/>
    </row>
    <row r="864" spans="1:51" ht="12.75" customHeight="1" x14ac:dyDescent="0.25">
      <c r="A864" s="171">
        <v>1773</v>
      </c>
      <c r="B864" s="241">
        <v>856</v>
      </c>
      <c r="C864" s="242" t="s">
        <v>1977</v>
      </c>
      <c r="D864" s="156">
        <f t="shared" si="464"/>
        <v>2607</v>
      </c>
      <c r="E864" s="161">
        <v>2262.8000000000002</v>
      </c>
      <c r="F864" s="161">
        <v>0</v>
      </c>
      <c r="G864" s="161">
        <v>0</v>
      </c>
      <c r="H864" s="161">
        <v>0</v>
      </c>
      <c r="I864" s="161">
        <v>0</v>
      </c>
      <c r="J864" s="161">
        <v>50</v>
      </c>
      <c r="K864" s="161">
        <v>294.2</v>
      </c>
      <c r="L864" s="243">
        <v>0</v>
      </c>
      <c r="M864" s="172">
        <f t="shared" si="465"/>
        <v>2607</v>
      </c>
      <c r="N864" s="161">
        <v>2262.8000000000002</v>
      </c>
      <c r="O864" s="161">
        <v>0</v>
      </c>
      <c r="P864" s="161">
        <v>0</v>
      </c>
      <c r="Q864" s="161">
        <v>0</v>
      </c>
      <c r="R864" s="161">
        <v>0</v>
      </c>
      <c r="S864" s="161">
        <v>50</v>
      </c>
      <c r="T864" s="161">
        <v>294.2</v>
      </c>
      <c r="U864" s="243">
        <v>0</v>
      </c>
      <c r="V864" s="172">
        <f t="shared" si="466"/>
        <v>2607</v>
      </c>
      <c r="W864" s="161">
        <v>2262.8000000000002</v>
      </c>
      <c r="X864" s="161">
        <v>0</v>
      </c>
      <c r="Y864" s="161">
        <v>0</v>
      </c>
      <c r="Z864" s="161">
        <v>0</v>
      </c>
      <c r="AA864" s="161">
        <v>0</v>
      </c>
      <c r="AB864" s="161">
        <v>50</v>
      </c>
      <c r="AC864" s="161">
        <v>294.2</v>
      </c>
      <c r="AD864" s="243">
        <v>0</v>
      </c>
      <c r="AE864" s="156">
        <f t="shared" si="469"/>
        <v>0</v>
      </c>
      <c r="AF864" s="161">
        <f t="shared" si="469"/>
        <v>0</v>
      </c>
      <c r="AG864" s="161">
        <f t="shared" si="469"/>
        <v>0</v>
      </c>
      <c r="AH864" s="161">
        <f t="shared" si="467"/>
        <v>0</v>
      </c>
      <c r="AI864" s="161">
        <f t="shared" si="467"/>
        <v>0</v>
      </c>
      <c r="AJ864" s="161">
        <f t="shared" si="467"/>
        <v>0</v>
      </c>
      <c r="AK864" s="161">
        <f t="shared" si="467"/>
        <v>0</v>
      </c>
      <c r="AL864" s="161">
        <f t="shared" si="467"/>
        <v>0</v>
      </c>
      <c r="AM864" s="162">
        <f t="shared" si="467"/>
        <v>0</v>
      </c>
      <c r="AN864" s="156">
        <f t="shared" si="470"/>
        <v>100</v>
      </c>
      <c r="AO864" s="161">
        <f t="shared" si="470"/>
        <v>100</v>
      </c>
      <c r="AP864" s="161">
        <f t="shared" si="470"/>
        <v>0</v>
      </c>
      <c r="AQ864" s="161">
        <f t="shared" si="468"/>
        <v>0</v>
      </c>
      <c r="AR864" s="161">
        <f t="shared" si="468"/>
        <v>0</v>
      </c>
      <c r="AS864" s="161">
        <f t="shared" si="468"/>
        <v>0</v>
      </c>
      <c r="AT864" s="161">
        <f t="shared" si="468"/>
        <v>100</v>
      </c>
      <c r="AU864" s="161">
        <f t="shared" si="468"/>
        <v>100</v>
      </c>
      <c r="AV864" s="162">
        <f t="shared" si="468"/>
        <v>0</v>
      </c>
      <c r="AW864" s="165"/>
      <c r="AX864" s="245"/>
      <c r="AY864" s="246"/>
    </row>
    <row r="865" spans="1:51" ht="12.75" customHeight="1" x14ac:dyDescent="0.25">
      <c r="A865" s="171">
        <v>1771</v>
      </c>
      <c r="B865" s="241">
        <v>857</v>
      </c>
      <c r="C865" s="242" t="s">
        <v>1978</v>
      </c>
      <c r="D865" s="156">
        <f t="shared" si="464"/>
        <v>2003.3</v>
      </c>
      <c r="E865" s="161">
        <v>1592.8</v>
      </c>
      <c r="F865" s="161">
        <v>0</v>
      </c>
      <c r="G865" s="161">
        <v>0</v>
      </c>
      <c r="H865" s="161">
        <v>0</v>
      </c>
      <c r="I865" s="161">
        <v>0</v>
      </c>
      <c r="J865" s="161">
        <v>140</v>
      </c>
      <c r="K865" s="161">
        <v>270.5</v>
      </c>
      <c r="L865" s="243">
        <v>0</v>
      </c>
      <c r="M865" s="172">
        <f t="shared" si="465"/>
        <v>2003.3</v>
      </c>
      <c r="N865" s="161">
        <v>1592.8</v>
      </c>
      <c r="O865" s="161">
        <v>0</v>
      </c>
      <c r="P865" s="161">
        <v>0</v>
      </c>
      <c r="Q865" s="161">
        <v>0</v>
      </c>
      <c r="R865" s="161">
        <v>0</v>
      </c>
      <c r="S865" s="161">
        <v>140</v>
      </c>
      <c r="T865" s="161">
        <v>270.5</v>
      </c>
      <c r="U865" s="243">
        <v>0</v>
      </c>
      <c r="V865" s="172">
        <f t="shared" si="466"/>
        <v>1757.5601999999999</v>
      </c>
      <c r="W865" s="161">
        <v>1347.0708999999999</v>
      </c>
      <c r="X865" s="161">
        <v>0</v>
      </c>
      <c r="Y865" s="161">
        <v>0</v>
      </c>
      <c r="Z865" s="161">
        <v>0</v>
      </c>
      <c r="AA865" s="161">
        <v>0</v>
      </c>
      <c r="AB865" s="161">
        <v>139.9973</v>
      </c>
      <c r="AC865" s="161">
        <v>270.49200000000002</v>
      </c>
      <c r="AD865" s="243">
        <v>0</v>
      </c>
      <c r="AE865" s="156">
        <f t="shared" si="469"/>
        <v>-245.73980000000006</v>
      </c>
      <c r="AF865" s="161">
        <f t="shared" si="469"/>
        <v>-245.72910000000002</v>
      </c>
      <c r="AG865" s="161">
        <f t="shared" si="469"/>
        <v>0</v>
      </c>
      <c r="AH865" s="161">
        <f t="shared" si="467"/>
        <v>0</v>
      </c>
      <c r="AI865" s="161">
        <f t="shared" si="467"/>
        <v>0</v>
      </c>
      <c r="AJ865" s="161">
        <f t="shared" si="467"/>
        <v>0</v>
      </c>
      <c r="AK865" s="161">
        <f t="shared" si="467"/>
        <v>-2.7000000000043656E-3</v>
      </c>
      <c r="AL865" s="161">
        <f t="shared" si="467"/>
        <v>-7.9999999999813554E-3</v>
      </c>
      <c r="AM865" s="162">
        <f t="shared" si="467"/>
        <v>0</v>
      </c>
      <c r="AN865" s="156">
        <f t="shared" si="470"/>
        <v>87.733250137273501</v>
      </c>
      <c r="AO865" s="161">
        <f t="shared" si="470"/>
        <v>84.572507533902566</v>
      </c>
      <c r="AP865" s="161">
        <f t="shared" si="470"/>
        <v>0</v>
      </c>
      <c r="AQ865" s="161">
        <f t="shared" si="468"/>
        <v>0</v>
      </c>
      <c r="AR865" s="161">
        <f t="shared" si="468"/>
        <v>0</v>
      </c>
      <c r="AS865" s="161">
        <f t="shared" si="468"/>
        <v>0</v>
      </c>
      <c r="AT865" s="161">
        <f t="shared" si="468"/>
        <v>99.998071428571421</v>
      </c>
      <c r="AU865" s="161">
        <f t="shared" si="468"/>
        <v>99.997042513863221</v>
      </c>
      <c r="AV865" s="162">
        <f t="shared" si="468"/>
        <v>0</v>
      </c>
      <c r="AW865" s="165"/>
      <c r="AX865" s="245"/>
      <c r="AY865" s="246"/>
    </row>
    <row r="866" spans="1:51" ht="12.75" customHeight="1" x14ac:dyDescent="0.25">
      <c r="A866" s="171">
        <v>1772</v>
      </c>
      <c r="B866" s="241">
        <v>858</v>
      </c>
      <c r="C866" s="242" t="s">
        <v>1979</v>
      </c>
      <c r="D866" s="156">
        <f t="shared" si="464"/>
        <v>3127.4</v>
      </c>
      <c r="E866" s="161">
        <v>2632.3</v>
      </c>
      <c r="F866" s="161">
        <v>0</v>
      </c>
      <c r="G866" s="161">
        <v>0</v>
      </c>
      <c r="H866" s="161">
        <v>0</v>
      </c>
      <c r="I866" s="161">
        <v>0</v>
      </c>
      <c r="J866" s="161">
        <v>112</v>
      </c>
      <c r="K866" s="161">
        <v>383.1</v>
      </c>
      <c r="L866" s="243">
        <v>0</v>
      </c>
      <c r="M866" s="172">
        <f t="shared" si="465"/>
        <v>3127.4</v>
      </c>
      <c r="N866" s="161">
        <v>2632.3</v>
      </c>
      <c r="O866" s="161">
        <v>0</v>
      </c>
      <c r="P866" s="161">
        <v>0</v>
      </c>
      <c r="Q866" s="161">
        <v>0</v>
      </c>
      <c r="R866" s="161">
        <v>0</v>
      </c>
      <c r="S866" s="161">
        <v>112</v>
      </c>
      <c r="T866" s="161">
        <v>383.1</v>
      </c>
      <c r="U866" s="243">
        <v>0</v>
      </c>
      <c r="V866" s="172">
        <f t="shared" si="466"/>
        <v>3127.3990000000003</v>
      </c>
      <c r="W866" s="161">
        <v>2632.3</v>
      </c>
      <c r="X866" s="161">
        <v>0</v>
      </c>
      <c r="Y866" s="161">
        <v>0</v>
      </c>
      <c r="Z866" s="161">
        <v>0</v>
      </c>
      <c r="AA866" s="161">
        <v>0</v>
      </c>
      <c r="AB866" s="161">
        <v>112</v>
      </c>
      <c r="AC866" s="161">
        <v>383.09899999999999</v>
      </c>
      <c r="AD866" s="243">
        <v>0</v>
      </c>
      <c r="AE866" s="156">
        <f t="shared" si="469"/>
        <v>-9.9999999974897946E-4</v>
      </c>
      <c r="AF866" s="161">
        <f t="shared" si="469"/>
        <v>0</v>
      </c>
      <c r="AG866" s="161">
        <f t="shared" si="469"/>
        <v>0</v>
      </c>
      <c r="AH866" s="161">
        <f t="shared" si="467"/>
        <v>0</v>
      </c>
      <c r="AI866" s="161">
        <f t="shared" si="467"/>
        <v>0</v>
      </c>
      <c r="AJ866" s="161">
        <f t="shared" si="467"/>
        <v>0</v>
      </c>
      <c r="AK866" s="161">
        <f t="shared" si="467"/>
        <v>0</v>
      </c>
      <c r="AL866" s="161">
        <f t="shared" si="467"/>
        <v>-1.0000000000331966E-3</v>
      </c>
      <c r="AM866" s="162">
        <f t="shared" si="467"/>
        <v>0</v>
      </c>
      <c r="AN866" s="156">
        <f t="shared" si="470"/>
        <v>99.999968024557148</v>
      </c>
      <c r="AO866" s="161">
        <f t="shared" si="470"/>
        <v>100</v>
      </c>
      <c r="AP866" s="161">
        <f t="shared" si="470"/>
        <v>0</v>
      </c>
      <c r="AQ866" s="161">
        <f t="shared" si="468"/>
        <v>0</v>
      </c>
      <c r="AR866" s="161">
        <f t="shared" si="468"/>
        <v>0</v>
      </c>
      <c r="AS866" s="161">
        <f t="shared" si="468"/>
        <v>0</v>
      </c>
      <c r="AT866" s="161">
        <f t="shared" si="468"/>
        <v>100</v>
      </c>
      <c r="AU866" s="161">
        <f t="shared" si="468"/>
        <v>99.999738971547885</v>
      </c>
      <c r="AV866" s="162">
        <f t="shared" si="468"/>
        <v>0</v>
      </c>
      <c r="AW866" s="165"/>
      <c r="AX866" s="245"/>
      <c r="AY866" s="246"/>
    </row>
    <row r="867" spans="1:51" ht="12.75" customHeight="1" x14ac:dyDescent="0.25">
      <c r="A867" s="171">
        <v>1774</v>
      </c>
      <c r="B867" s="241">
        <v>859</v>
      </c>
      <c r="C867" s="242" t="s">
        <v>1980</v>
      </c>
      <c r="D867" s="156">
        <f t="shared" si="464"/>
        <v>209.1</v>
      </c>
      <c r="E867" s="161">
        <v>0</v>
      </c>
      <c r="F867" s="161">
        <v>0</v>
      </c>
      <c r="G867" s="161">
        <v>0</v>
      </c>
      <c r="H867" s="161">
        <v>0</v>
      </c>
      <c r="I867" s="161">
        <v>0</v>
      </c>
      <c r="J867" s="161">
        <v>0</v>
      </c>
      <c r="K867" s="161">
        <v>209.1</v>
      </c>
      <c r="L867" s="243">
        <v>0</v>
      </c>
      <c r="M867" s="172">
        <f t="shared" si="465"/>
        <v>209.1</v>
      </c>
      <c r="N867" s="161">
        <v>0</v>
      </c>
      <c r="O867" s="161">
        <v>0</v>
      </c>
      <c r="P867" s="161">
        <v>0</v>
      </c>
      <c r="Q867" s="161">
        <v>0</v>
      </c>
      <c r="R867" s="161">
        <v>0</v>
      </c>
      <c r="S867" s="161">
        <v>0</v>
      </c>
      <c r="T867" s="161">
        <v>209.1</v>
      </c>
      <c r="U867" s="243">
        <v>0</v>
      </c>
      <c r="V867" s="172">
        <f t="shared" si="466"/>
        <v>209.09899999999999</v>
      </c>
      <c r="W867" s="161">
        <v>0</v>
      </c>
      <c r="X867" s="161">
        <v>0</v>
      </c>
      <c r="Y867" s="161">
        <v>0</v>
      </c>
      <c r="Z867" s="161">
        <v>0</v>
      </c>
      <c r="AA867" s="161">
        <v>0</v>
      </c>
      <c r="AB867" s="161">
        <v>0</v>
      </c>
      <c r="AC867" s="161">
        <v>209.09899999999999</v>
      </c>
      <c r="AD867" s="243">
        <v>0</v>
      </c>
      <c r="AE867" s="156">
        <f t="shared" si="469"/>
        <v>-1.0000000000047748E-3</v>
      </c>
      <c r="AF867" s="161">
        <f t="shared" si="469"/>
        <v>0</v>
      </c>
      <c r="AG867" s="161">
        <f t="shared" si="469"/>
        <v>0</v>
      </c>
      <c r="AH867" s="161">
        <f t="shared" si="467"/>
        <v>0</v>
      </c>
      <c r="AI867" s="161">
        <f t="shared" si="467"/>
        <v>0</v>
      </c>
      <c r="AJ867" s="161">
        <f t="shared" si="467"/>
        <v>0</v>
      </c>
      <c r="AK867" s="161">
        <f t="shared" si="467"/>
        <v>0</v>
      </c>
      <c r="AL867" s="161">
        <f t="shared" si="467"/>
        <v>-1.0000000000047748E-3</v>
      </c>
      <c r="AM867" s="162">
        <f t="shared" si="467"/>
        <v>0</v>
      </c>
      <c r="AN867" s="156">
        <f t="shared" si="470"/>
        <v>99.999521759923482</v>
      </c>
      <c r="AO867" s="161">
        <f t="shared" si="470"/>
        <v>0</v>
      </c>
      <c r="AP867" s="161">
        <f t="shared" si="470"/>
        <v>0</v>
      </c>
      <c r="AQ867" s="161">
        <f t="shared" si="468"/>
        <v>0</v>
      </c>
      <c r="AR867" s="161">
        <f t="shared" si="468"/>
        <v>0</v>
      </c>
      <c r="AS867" s="161">
        <f t="shared" si="468"/>
        <v>0</v>
      </c>
      <c r="AT867" s="161">
        <f t="shared" si="468"/>
        <v>0</v>
      </c>
      <c r="AU867" s="161">
        <f t="shared" si="468"/>
        <v>99.999521759923482</v>
      </c>
      <c r="AV867" s="162">
        <f t="shared" si="468"/>
        <v>0</v>
      </c>
      <c r="AW867" s="165"/>
      <c r="AX867" s="245"/>
      <c r="AY867" s="246"/>
    </row>
    <row r="868" spans="1:51" ht="12.75" customHeight="1" x14ac:dyDescent="0.25">
      <c r="A868" s="171">
        <v>1775</v>
      </c>
      <c r="B868" s="241">
        <v>860</v>
      </c>
      <c r="C868" s="242" t="s">
        <v>1981</v>
      </c>
      <c r="D868" s="156">
        <f t="shared" si="464"/>
        <v>2205.2000000000003</v>
      </c>
      <c r="E868" s="161">
        <v>1903.9</v>
      </c>
      <c r="F868" s="161">
        <v>0</v>
      </c>
      <c r="G868" s="161">
        <v>0</v>
      </c>
      <c r="H868" s="161">
        <v>0</v>
      </c>
      <c r="I868" s="161">
        <v>0</v>
      </c>
      <c r="J868" s="161">
        <v>80</v>
      </c>
      <c r="K868" s="161">
        <v>221.3</v>
      </c>
      <c r="L868" s="243">
        <v>0</v>
      </c>
      <c r="M868" s="172">
        <f t="shared" si="465"/>
        <v>2205.2000000000003</v>
      </c>
      <c r="N868" s="161">
        <v>1903.9</v>
      </c>
      <c r="O868" s="161">
        <v>0</v>
      </c>
      <c r="P868" s="161">
        <v>0</v>
      </c>
      <c r="Q868" s="161">
        <v>0</v>
      </c>
      <c r="R868" s="161">
        <v>0</v>
      </c>
      <c r="S868" s="161">
        <v>80</v>
      </c>
      <c r="T868" s="161">
        <v>221.3</v>
      </c>
      <c r="U868" s="243">
        <v>0</v>
      </c>
      <c r="V868" s="172">
        <f t="shared" si="466"/>
        <v>2139.8308000000002</v>
      </c>
      <c r="W868" s="161">
        <v>1849.1872000000001</v>
      </c>
      <c r="X868" s="161">
        <v>0</v>
      </c>
      <c r="Y868" s="161">
        <v>0</v>
      </c>
      <c r="Z868" s="161">
        <v>0</v>
      </c>
      <c r="AA868" s="161">
        <v>0</v>
      </c>
      <c r="AB868" s="161">
        <v>69.755799999999994</v>
      </c>
      <c r="AC868" s="161">
        <v>220.8878</v>
      </c>
      <c r="AD868" s="243">
        <v>0</v>
      </c>
      <c r="AE868" s="156">
        <f t="shared" si="469"/>
        <v>-65.369200000000092</v>
      </c>
      <c r="AF868" s="161">
        <f t="shared" si="469"/>
        <v>-54.712800000000016</v>
      </c>
      <c r="AG868" s="161">
        <f t="shared" si="469"/>
        <v>0</v>
      </c>
      <c r="AH868" s="161">
        <f t="shared" si="467"/>
        <v>0</v>
      </c>
      <c r="AI868" s="161">
        <f t="shared" si="467"/>
        <v>0</v>
      </c>
      <c r="AJ868" s="161">
        <f t="shared" si="467"/>
        <v>0</v>
      </c>
      <c r="AK868" s="161">
        <f t="shared" si="467"/>
        <v>-10.244200000000006</v>
      </c>
      <c r="AL868" s="161">
        <f t="shared" si="467"/>
        <v>-0.41220000000001278</v>
      </c>
      <c r="AM868" s="162">
        <f t="shared" si="467"/>
        <v>0</v>
      </c>
      <c r="AN868" s="156">
        <f t="shared" si="470"/>
        <v>97.035679303464534</v>
      </c>
      <c r="AO868" s="161">
        <f t="shared" si="470"/>
        <v>97.126277640632381</v>
      </c>
      <c r="AP868" s="161">
        <f t="shared" si="470"/>
        <v>0</v>
      </c>
      <c r="AQ868" s="161">
        <f t="shared" si="468"/>
        <v>0</v>
      </c>
      <c r="AR868" s="161">
        <f t="shared" si="468"/>
        <v>0</v>
      </c>
      <c r="AS868" s="161">
        <f t="shared" si="468"/>
        <v>0</v>
      </c>
      <c r="AT868" s="161">
        <f t="shared" si="468"/>
        <v>87.194749999999985</v>
      </c>
      <c r="AU868" s="161">
        <f t="shared" si="468"/>
        <v>99.813737008585619</v>
      </c>
      <c r="AV868" s="162">
        <f t="shared" si="468"/>
        <v>0</v>
      </c>
      <c r="AW868" s="165"/>
      <c r="AX868" s="245"/>
      <c r="AY868" s="246"/>
    </row>
    <row r="869" spans="1:51" ht="12.75" customHeight="1" x14ac:dyDescent="0.25">
      <c r="A869" s="171">
        <v>1776</v>
      </c>
      <c r="B869" s="241">
        <v>861</v>
      </c>
      <c r="C869" s="242" t="s">
        <v>1982</v>
      </c>
      <c r="D869" s="156">
        <f t="shared" si="464"/>
        <v>1909</v>
      </c>
      <c r="E869" s="161">
        <v>1547.6</v>
      </c>
      <c r="F869" s="161">
        <v>0</v>
      </c>
      <c r="G869" s="161">
        <v>0</v>
      </c>
      <c r="H869" s="161">
        <v>0</v>
      </c>
      <c r="I869" s="161">
        <v>0</v>
      </c>
      <c r="J869" s="161">
        <v>112</v>
      </c>
      <c r="K869" s="161">
        <v>249.4</v>
      </c>
      <c r="L869" s="243">
        <v>0</v>
      </c>
      <c r="M869" s="172">
        <f t="shared" si="465"/>
        <v>1909</v>
      </c>
      <c r="N869" s="161">
        <v>1547.6</v>
      </c>
      <c r="O869" s="161">
        <v>0</v>
      </c>
      <c r="P869" s="161">
        <v>0</v>
      </c>
      <c r="Q869" s="161">
        <v>0</v>
      </c>
      <c r="R869" s="161">
        <v>0</v>
      </c>
      <c r="S869" s="161">
        <v>112</v>
      </c>
      <c r="T869" s="161">
        <v>249.4</v>
      </c>
      <c r="U869" s="243">
        <v>0</v>
      </c>
      <c r="V869" s="172">
        <f t="shared" si="466"/>
        <v>1908.0934</v>
      </c>
      <c r="W869" s="161">
        <v>1547.6</v>
      </c>
      <c r="X869" s="161">
        <v>0</v>
      </c>
      <c r="Y869" s="161">
        <v>0</v>
      </c>
      <c r="Z869" s="161">
        <v>0</v>
      </c>
      <c r="AA869" s="161">
        <v>0</v>
      </c>
      <c r="AB869" s="161">
        <v>112</v>
      </c>
      <c r="AC869" s="161">
        <v>248.49340000000001</v>
      </c>
      <c r="AD869" s="243">
        <v>0</v>
      </c>
      <c r="AE869" s="156">
        <f t="shared" si="469"/>
        <v>-0.90660000000002583</v>
      </c>
      <c r="AF869" s="161">
        <f t="shared" si="469"/>
        <v>0</v>
      </c>
      <c r="AG869" s="161">
        <f t="shared" si="469"/>
        <v>0</v>
      </c>
      <c r="AH869" s="161">
        <f t="shared" si="467"/>
        <v>0</v>
      </c>
      <c r="AI869" s="161">
        <f t="shared" si="467"/>
        <v>0</v>
      </c>
      <c r="AJ869" s="161">
        <f t="shared" si="467"/>
        <v>0</v>
      </c>
      <c r="AK869" s="161">
        <f t="shared" si="467"/>
        <v>0</v>
      </c>
      <c r="AL869" s="161">
        <f t="shared" si="467"/>
        <v>-0.90659999999999741</v>
      </c>
      <c r="AM869" s="162">
        <f t="shared" si="467"/>
        <v>0</v>
      </c>
      <c r="AN869" s="156">
        <f t="shared" si="470"/>
        <v>99.952509167103202</v>
      </c>
      <c r="AO869" s="161">
        <f t="shared" si="470"/>
        <v>100</v>
      </c>
      <c r="AP869" s="161">
        <f t="shared" si="470"/>
        <v>0</v>
      </c>
      <c r="AQ869" s="161">
        <f t="shared" si="468"/>
        <v>0</v>
      </c>
      <c r="AR869" s="161">
        <f t="shared" si="468"/>
        <v>0</v>
      </c>
      <c r="AS869" s="161">
        <f t="shared" si="468"/>
        <v>0</v>
      </c>
      <c r="AT869" s="161">
        <f t="shared" si="468"/>
        <v>100</v>
      </c>
      <c r="AU869" s="161">
        <f t="shared" si="468"/>
        <v>99.636487570168413</v>
      </c>
      <c r="AV869" s="162">
        <f t="shared" si="468"/>
        <v>0</v>
      </c>
      <c r="AW869" s="165"/>
      <c r="AX869" s="245"/>
      <c r="AY869" s="246"/>
    </row>
    <row r="870" spans="1:51" ht="12.75" customHeight="1" x14ac:dyDescent="0.25">
      <c r="A870" s="158"/>
      <c r="B870" s="241">
        <v>862</v>
      </c>
      <c r="C870" s="242"/>
      <c r="D870" s="160"/>
      <c r="E870" s="161"/>
      <c r="F870" s="161"/>
      <c r="G870" s="161"/>
      <c r="H870" s="161"/>
      <c r="I870" s="161"/>
      <c r="J870" s="161"/>
      <c r="K870" s="161"/>
      <c r="L870" s="243">
        <v>0</v>
      </c>
      <c r="M870" s="244"/>
      <c r="N870" s="161">
        <v>0</v>
      </c>
      <c r="O870" s="161"/>
      <c r="P870" s="161">
        <v>0</v>
      </c>
      <c r="Q870" s="161"/>
      <c r="R870" s="161"/>
      <c r="S870" s="161"/>
      <c r="T870" s="161"/>
      <c r="U870" s="243">
        <v>0</v>
      </c>
      <c r="V870" s="244"/>
      <c r="W870" s="161">
        <v>0</v>
      </c>
      <c r="X870" s="161"/>
      <c r="Y870" s="161">
        <v>0</v>
      </c>
      <c r="Z870" s="161"/>
      <c r="AA870" s="161"/>
      <c r="AB870" s="161"/>
      <c r="AC870" s="161"/>
      <c r="AD870" s="243"/>
      <c r="AE870" s="160"/>
      <c r="AF870" s="161"/>
      <c r="AG870" s="161"/>
      <c r="AH870" s="161"/>
      <c r="AI870" s="161"/>
      <c r="AJ870" s="161"/>
      <c r="AK870" s="161"/>
      <c r="AL870" s="161"/>
      <c r="AM870" s="162"/>
      <c r="AN870" s="160"/>
      <c r="AO870" s="161"/>
      <c r="AP870" s="161"/>
      <c r="AQ870" s="161"/>
      <c r="AR870" s="161"/>
      <c r="AS870" s="161"/>
      <c r="AT870" s="161"/>
      <c r="AU870" s="161"/>
      <c r="AV870" s="162"/>
      <c r="AW870" s="165"/>
      <c r="AX870" s="245"/>
      <c r="AY870" s="246"/>
    </row>
    <row r="871" spans="1:51" ht="18" customHeight="1" x14ac:dyDescent="0.25">
      <c r="A871" s="158"/>
      <c r="B871" s="241">
        <v>863</v>
      </c>
      <c r="C871" s="239" t="s">
        <v>1983</v>
      </c>
      <c r="D871" s="156">
        <f>D872+D873</f>
        <v>307637.09999999998</v>
      </c>
      <c r="E871" s="153">
        <f t="shared" ref="E871:L871" si="471">E872+E873</f>
        <v>261364.30000000002</v>
      </c>
      <c r="F871" s="153">
        <f t="shared" si="471"/>
        <v>5500</v>
      </c>
      <c r="G871" s="153">
        <f t="shared" si="471"/>
        <v>2759.8</v>
      </c>
      <c r="H871" s="153">
        <f t="shared" si="471"/>
        <v>5529.4</v>
      </c>
      <c r="I871" s="153">
        <f t="shared" si="471"/>
        <v>0</v>
      </c>
      <c r="J871" s="153">
        <f t="shared" si="471"/>
        <v>6575</v>
      </c>
      <c r="K871" s="153">
        <f t="shared" si="471"/>
        <v>24225.700000000004</v>
      </c>
      <c r="L871" s="240">
        <f t="shared" si="471"/>
        <v>1682.9</v>
      </c>
      <c r="M871" s="172">
        <f>M872+M873</f>
        <v>308979</v>
      </c>
      <c r="N871" s="153">
        <f t="shared" ref="N871:U871" si="472">N872+N873</f>
        <v>261405.59999999998</v>
      </c>
      <c r="O871" s="153">
        <f t="shared" si="472"/>
        <v>5500</v>
      </c>
      <c r="P871" s="153">
        <f t="shared" si="472"/>
        <v>2759.8</v>
      </c>
      <c r="Q871" s="153">
        <f t="shared" si="472"/>
        <v>5529.4</v>
      </c>
      <c r="R871" s="153">
        <f t="shared" si="472"/>
        <v>0</v>
      </c>
      <c r="S871" s="153">
        <f t="shared" si="472"/>
        <v>6575</v>
      </c>
      <c r="T871" s="153">
        <f t="shared" si="472"/>
        <v>24225.700000000004</v>
      </c>
      <c r="U871" s="240">
        <f t="shared" si="472"/>
        <v>2983.5</v>
      </c>
      <c r="V871" s="172">
        <f>V872+V873</f>
        <v>300547.34080000001</v>
      </c>
      <c r="W871" s="153">
        <f t="shared" ref="W871:AD871" si="473">W872+W873</f>
        <v>258960.71230000001</v>
      </c>
      <c r="X871" s="153">
        <f t="shared" si="473"/>
        <v>2460.6</v>
      </c>
      <c r="Y871" s="153">
        <f t="shared" si="473"/>
        <v>2756.4976000000001</v>
      </c>
      <c r="Z871" s="153">
        <f t="shared" si="473"/>
        <v>4818.7816999999995</v>
      </c>
      <c r="AA871" s="153">
        <f t="shared" si="473"/>
        <v>0</v>
      </c>
      <c r="AB871" s="153">
        <f t="shared" si="473"/>
        <v>6431.5371000000014</v>
      </c>
      <c r="AC871" s="153">
        <f t="shared" si="473"/>
        <v>23035.612099999998</v>
      </c>
      <c r="AD871" s="240">
        <f t="shared" si="473"/>
        <v>2083.6</v>
      </c>
      <c r="AE871" s="156">
        <f t="shared" ref="AE871:AM901" si="474">V871-M871</f>
        <v>-8431.6591999999946</v>
      </c>
      <c r="AF871" s="153">
        <f t="shared" si="474"/>
        <v>-2444.8876999999629</v>
      </c>
      <c r="AG871" s="153">
        <f t="shared" si="474"/>
        <v>-3039.4</v>
      </c>
      <c r="AH871" s="153">
        <f t="shared" si="474"/>
        <v>-3.3024000000000342</v>
      </c>
      <c r="AI871" s="153">
        <f t="shared" si="474"/>
        <v>-710.61830000000009</v>
      </c>
      <c r="AJ871" s="153">
        <f t="shared" si="474"/>
        <v>0</v>
      </c>
      <c r="AK871" s="153">
        <f t="shared" si="474"/>
        <v>-143.46289999999863</v>
      </c>
      <c r="AL871" s="153">
        <f t="shared" si="474"/>
        <v>-1190.0879000000059</v>
      </c>
      <c r="AM871" s="154">
        <f t="shared" si="474"/>
        <v>-899.90000000000009</v>
      </c>
      <c r="AN871" s="156">
        <f t="shared" ref="AN871:AV901" si="475">IF(M871=0,0,V871/M871*100)</f>
        <v>97.271122244553837</v>
      </c>
      <c r="AO871" s="153">
        <f t="shared" si="475"/>
        <v>99.064714872213926</v>
      </c>
      <c r="AP871" s="153">
        <f t="shared" si="475"/>
        <v>44.738181818181815</v>
      </c>
      <c r="AQ871" s="153">
        <f t="shared" si="475"/>
        <v>99.880339155011228</v>
      </c>
      <c r="AR871" s="153">
        <f t="shared" si="475"/>
        <v>87.148365102904464</v>
      </c>
      <c r="AS871" s="153">
        <f t="shared" si="475"/>
        <v>0</v>
      </c>
      <c r="AT871" s="153">
        <f t="shared" si="475"/>
        <v>97.818054752851737</v>
      </c>
      <c r="AU871" s="153">
        <f t="shared" si="475"/>
        <v>95.087498400458998</v>
      </c>
      <c r="AV871" s="154">
        <f t="shared" si="475"/>
        <v>69.837439249203953</v>
      </c>
      <c r="AW871" s="147"/>
      <c r="AX871" s="245"/>
      <c r="AY871" s="246"/>
    </row>
    <row r="872" spans="1:51" s="170" customFormat="1" ht="16.5" customHeight="1" x14ac:dyDescent="0.2">
      <c r="A872" s="158"/>
      <c r="B872" s="241">
        <v>864</v>
      </c>
      <c r="C872" s="239" t="s">
        <v>1287</v>
      </c>
      <c r="D872" s="156">
        <f>D874</f>
        <v>199719.9</v>
      </c>
      <c r="E872" s="153">
        <f t="shared" ref="E872:L872" si="476">E874</f>
        <v>169960.7</v>
      </c>
      <c r="F872" s="153">
        <f t="shared" si="476"/>
        <v>5500</v>
      </c>
      <c r="G872" s="153">
        <f t="shared" si="476"/>
        <v>2759.8</v>
      </c>
      <c r="H872" s="153">
        <f t="shared" si="476"/>
        <v>5471.9</v>
      </c>
      <c r="I872" s="153">
        <f t="shared" si="476"/>
        <v>0</v>
      </c>
      <c r="J872" s="153">
        <f t="shared" si="476"/>
        <v>450</v>
      </c>
      <c r="K872" s="153">
        <f t="shared" si="476"/>
        <v>13894.6</v>
      </c>
      <c r="L872" s="240">
        <f t="shared" si="476"/>
        <v>1682.9</v>
      </c>
      <c r="M872" s="172">
        <f>M874</f>
        <v>192913.59999999998</v>
      </c>
      <c r="N872" s="153">
        <f t="shared" ref="N872:U872" si="477">N874</f>
        <v>161853.79999999999</v>
      </c>
      <c r="O872" s="153">
        <f t="shared" si="477"/>
        <v>5500</v>
      </c>
      <c r="P872" s="153">
        <f t="shared" si="477"/>
        <v>2759.8</v>
      </c>
      <c r="Q872" s="153">
        <f t="shared" si="477"/>
        <v>5471.9</v>
      </c>
      <c r="R872" s="153">
        <f t="shared" si="477"/>
        <v>0</v>
      </c>
      <c r="S872" s="153">
        <f t="shared" si="477"/>
        <v>450</v>
      </c>
      <c r="T872" s="153">
        <f t="shared" si="477"/>
        <v>13894.6</v>
      </c>
      <c r="U872" s="240">
        <f t="shared" si="477"/>
        <v>2983.5</v>
      </c>
      <c r="V872" s="172">
        <f>V874</f>
        <v>186218.16890000002</v>
      </c>
      <c r="W872" s="153">
        <f t="shared" ref="W872:AD872" si="478">W874</f>
        <v>160872.60320000001</v>
      </c>
      <c r="X872" s="153">
        <f t="shared" si="478"/>
        <v>2460.6</v>
      </c>
      <c r="Y872" s="153">
        <f t="shared" si="478"/>
        <v>2756.4976000000001</v>
      </c>
      <c r="Z872" s="153">
        <f t="shared" si="478"/>
        <v>4818.7816999999995</v>
      </c>
      <c r="AA872" s="153">
        <f t="shared" si="478"/>
        <v>0</v>
      </c>
      <c r="AB872" s="153">
        <f t="shared" si="478"/>
        <v>441.44979999999998</v>
      </c>
      <c r="AC872" s="153">
        <f t="shared" si="478"/>
        <v>12784.6366</v>
      </c>
      <c r="AD872" s="240">
        <f t="shared" si="478"/>
        <v>2083.6</v>
      </c>
      <c r="AE872" s="156">
        <f t="shared" si="474"/>
        <v>-6695.431099999958</v>
      </c>
      <c r="AF872" s="153">
        <f t="shared" si="474"/>
        <v>-981.19679999997607</v>
      </c>
      <c r="AG872" s="153">
        <f t="shared" si="474"/>
        <v>-3039.4</v>
      </c>
      <c r="AH872" s="153">
        <f t="shared" si="474"/>
        <v>-3.3024000000000342</v>
      </c>
      <c r="AI872" s="153">
        <f t="shared" si="474"/>
        <v>-653.11830000000009</v>
      </c>
      <c r="AJ872" s="153">
        <f t="shared" si="474"/>
        <v>0</v>
      </c>
      <c r="AK872" s="153">
        <f t="shared" si="474"/>
        <v>-8.550200000000018</v>
      </c>
      <c r="AL872" s="153">
        <f t="shared" si="474"/>
        <v>-1109.9634000000005</v>
      </c>
      <c r="AM872" s="154">
        <f t="shared" si="474"/>
        <v>-899.90000000000009</v>
      </c>
      <c r="AN872" s="156">
        <f t="shared" si="475"/>
        <v>96.529310997254754</v>
      </c>
      <c r="AO872" s="153">
        <f t="shared" si="475"/>
        <v>99.393775864391216</v>
      </c>
      <c r="AP872" s="153">
        <f t="shared" si="475"/>
        <v>44.738181818181815</v>
      </c>
      <c r="AQ872" s="153">
        <f t="shared" si="475"/>
        <v>99.880339155011228</v>
      </c>
      <c r="AR872" s="153">
        <f t="shared" si="475"/>
        <v>88.064140426542878</v>
      </c>
      <c r="AS872" s="153">
        <f t="shared" si="475"/>
        <v>0</v>
      </c>
      <c r="AT872" s="153">
        <f t="shared" si="475"/>
        <v>98.099955555555553</v>
      </c>
      <c r="AU872" s="153">
        <f t="shared" si="475"/>
        <v>92.011548371309715</v>
      </c>
      <c r="AV872" s="154">
        <f t="shared" si="475"/>
        <v>69.837439249203953</v>
      </c>
      <c r="AW872" s="147"/>
      <c r="AX872" s="245"/>
      <c r="AY872" s="246"/>
    </row>
    <row r="873" spans="1:51" s="170" customFormat="1" ht="15.75" customHeight="1" x14ac:dyDescent="0.2">
      <c r="A873" s="158"/>
      <c r="B873" s="241">
        <v>865</v>
      </c>
      <c r="C873" s="239" t="s">
        <v>1288</v>
      </c>
      <c r="D873" s="156">
        <f>SUM(D875:D901)</f>
        <v>107917.19999999998</v>
      </c>
      <c r="E873" s="153">
        <f t="shared" ref="E873:L873" si="479">SUM(E875:E901)</f>
        <v>91403.6</v>
      </c>
      <c r="F873" s="153">
        <f t="shared" si="479"/>
        <v>0</v>
      </c>
      <c r="G873" s="153">
        <f t="shared" si="479"/>
        <v>0</v>
      </c>
      <c r="H873" s="153">
        <f t="shared" si="479"/>
        <v>57.5</v>
      </c>
      <c r="I873" s="153">
        <f t="shared" si="479"/>
        <v>0</v>
      </c>
      <c r="J873" s="153">
        <f t="shared" si="479"/>
        <v>6125</v>
      </c>
      <c r="K873" s="153">
        <f t="shared" si="479"/>
        <v>10331.100000000002</v>
      </c>
      <c r="L873" s="240">
        <f t="shared" si="479"/>
        <v>0</v>
      </c>
      <c r="M873" s="172">
        <f>SUM(M875:M901)</f>
        <v>116065.40000000001</v>
      </c>
      <c r="N873" s="153">
        <f t="shared" ref="N873:U873" si="480">SUM(N875:N901)</f>
        <v>99551.799999999988</v>
      </c>
      <c r="O873" s="153">
        <f t="shared" si="480"/>
        <v>0</v>
      </c>
      <c r="P873" s="153">
        <f t="shared" si="480"/>
        <v>0</v>
      </c>
      <c r="Q873" s="153">
        <f t="shared" si="480"/>
        <v>57.5</v>
      </c>
      <c r="R873" s="153">
        <f t="shared" si="480"/>
        <v>0</v>
      </c>
      <c r="S873" s="153">
        <f t="shared" si="480"/>
        <v>6125</v>
      </c>
      <c r="T873" s="153">
        <f t="shared" si="480"/>
        <v>10331.100000000002</v>
      </c>
      <c r="U873" s="240">
        <f t="shared" si="480"/>
        <v>0</v>
      </c>
      <c r="V873" s="172">
        <f>SUM(V875:V901)</f>
        <v>114329.17189999999</v>
      </c>
      <c r="W873" s="153">
        <f t="shared" ref="W873:AD873" si="481">SUM(W875:W901)</f>
        <v>98088.109100000001</v>
      </c>
      <c r="X873" s="153">
        <f t="shared" si="481"/>
        <v>0</v>
      </c>
      <c r="Y873" s="153">
        <f t="shared" si="481"/>
        <v>0</v>
      </c>
      <c r="Z873" s="153">
        <f t="shared" si="481"/>
        <v>0</v>
      </c>
      <c r="AA873" s="153">
        <f t="shared" si="481"/>
        <v>0</v>
      </c>
      <c r="AB873" s="153">
        <f t="shared" si="481"/>
        <v>5990.0873000000011</v>
      </c>
      <c r="AC873" s="153">
        <f t="shared" si="481"/>
        <v>10250.9755</v>
      </c>
      <c r="AD873" s="240">
        <f t="shared" si="481"/>
        <v>0</v>
      </c>
      <c r="AE873" s="156">
        <f t="shared" si="474"/>
        <v>-1736.2281000000221</v>
      </c>
      <c r="AF873" s="153">
        <f t="shared" si="474"/>
        <v>-1463.6908999999869</v>
      </c>
      <c r="AG873" s="153">
        <f t="shared" si="474"/>
        <v>0</v>
      </c>
      <c r="AH873" s="153">
        <f t="shared" si="474"/>
        <v>0</v>
      </c>
      <c r="AI873" s="153">
        <f t="shared" si="474"/>
        <v>-57.5</v>
      </c>
      <c r="AJ873" s="153">
        <f t="shared" si="474"/>
        <v>0</v>
      </c>
      <c r="AK873" s="153">
        <f t="shared" si="474"/>
        <v>-134.91269999999895</v>
      </c>
      <c r="AL873" s="153">
        <f t="shared" si="474"/>
        <v>-80.124500000001717</v>
      </c>
      <c r="AM873" s="154">
        <f t="shared" si="474"/>
        <v>0</v>
      </c>
      <c r="AN873" s="156">
        <f t="shared" si="475"/>
        <v>98.504095018842804</v>
      </c>
      <c r="AO873" s="153">
        <f t="shared" si="475"/>
        <v>98.529719301911172</v>
      </c>
      <c r="AP873" s="153">
        <f t="shared" si="475"/>
        <v>0</v>
      </c>
      <c r="AQ873" s="153">
        <f t="shared" si="475"/>
        <v>0</v>
      </c>
      <c r="AR873" s="153">
        <f t="shared" si="475"/>
        <v>0</v>
      </c>
      <c r="AS873" s="153">
        <f t="shared" si="475"/>
        <v>0</v>
      </c>
      <c r="AT873" s="153">
        <f t="shared" si="475"/>
        <v>97.797343673469399</v>
      </c>
      <c r="AU873" s="153">
        <f t="shared" si="475"/>
        <v>99.224433990572138</v>
      </c>
      <c r="AV873" s="154">
        <f t="shared" si="475"/>
        <v>0</v>
      </c>
      <c r="AW873" s="147"/>
      <c r="AX873" s="245"/>
      <c r="AY873" s="246"/>
    </row>
    <row r="874" spans="1:51" ht="12.75" customHeight="1" x14ac:dyDescent="0.25">
      <c r="A874" s="171">
        <v>1777</v>
      </c>
      <c r="B874" s="241">
        <v>866</v>
      </c>
      <c r="C874" s="242" t="s">
        <v>1313</v>
      </c>
      <c r="D874" s="156">
        <f t="shared" ref="D874:D901" si="482">SUM(E874:L874)</f>
        <v>199719.9</v>
      </c>
      <c r="E874" s="161">
        <v>169960.7</v>
      </c>
      <c r="F874" s="161">
        <v>5500</v>
      </c>
      <c r="G874" s="161">
        <v>2759.8</v>
      </c>
      <c r="H874" s="161">
        <v>5471.9</v>
      </c>
      <c r="I874" s="161">
        <v>0</v>
      </c>
      <c r="J874" s="161">
        <v>450</v>
      </c>
      <c r="K874" s="161">
        <v>13894.6</v>
      </c>
      <c r="L874" s="243">
        <v>1682.9</v>
      </c>
      <c r="M874" s="172">
        <f t="shared" ref="M874:M901" si="483">SUM(N874:U874)</f>
        <v>192913.59999999998</v>
      </c>
      <c r="N874" s="161">
        <v>161853.79999999999</v>
      </c>
      <c r="O874" s="161">
        <v>5500</v>
      </c>
      <c r="P874" s="161">
        <v>2759.8</v>
      </c>
      <c r="Q874" s="161">
        <v>5471.9</v>
      </c>
      <c r="R874" s="161">
        <v>0</v>
      </c>
      <c r="S874" s="161">
        <v>450</v>
      </c>
      <c r="T874" s="161">
        <v>13894.6</v>
      </c>
      <c r="U874" s="243">
        <v>2983.5</v>
      </c>
      <c r="V874" s="172">
        <f t="shared" ref="V874:V901" si="484">SUM(W874:AD874)</f>
        <v>186218.16890000002</v>
      </c>
      <c r="W874" s="161">
        <v>160872.60320000001</v>
      </c>
      <c r="X874" s="161">
        <v>2460.6</v>
      </c>
      <c r="Y874" s="161">
        <v>2756.4976000000001</v>
      </c>
      <c r="Z874" s="161">
        <v>4818.7816999999995</v>
      </c>
      <c r="AA874" s="161">
        <v>0</v>
      </c>
      <c r="AB874" s="161">
        <v>441.44979999999998</v>
      </c>
      <c r="AC874" s="161">
        <v>12784.6366</v>
      </c>
      <c r="AD874" s="243">
        <v>2083.6</v>
      </c>
      <c r="AE874" s="156">
        <f t="shared" si="474"/>
        <v>-6695.431099999958</v>
      </c>
      <c r="AF874" s="161">
        <f t="shared" si="474"/>
        <v>-981.19679999997607</v>
      </c>
      <c r="AG874" s="161">
        <f t="shared" si="474"/>
        <v>-3039.4</v>
      </c>
      <c r="AH874" s="161">
        <f t="shared" si="474"/>
        <v>-3.3024000000000342</v>
      </c>
      <c r="AI874" s="161">
        <f t="shared" si="474"/>
        <v>-653.11830000000009</v>
      </c>
      <c r="AJ874" s="161">
        <f t="shared" si="474"/>
        <v>0</v>
      </c>
      <c r="AK874" s="161">
        <f t="shared" si="474"/>
        <v>-8.550200000000018</v>
      </c>
      <c r="AL874" s="161">
        <f t="shared" si="474"/>
        <v>-1109.9634000000005</v>
      </c>
      <c r="AM874" s="162">
        <f t="shared" si="474"/>
        <v>-899.90000000000009</v>
      </c>
      <c r="AN874" s="156">
        <f t="shared" si="475"/>
        <v>96.529310997254754</v>
      </c>
      <c r="AO874" s="161">
        <f t="shared" si="475"/>
        <v>99.393775864391216</v>
      </c>
      <c r="AP874" s="161">
        <f t="shared" si="475"/>
        <v>44.738181818181815</v>
      </c>
      <c r="AQ874" s="161">
        <f t="shared" si="475"/>
        <v>99.880339155011228</v>
      </c>
      <c r="AR874" s="161">
        <f t="shared" si="475"/>
        <v>88.064140426542878</v>
      </c>
      <c r="AS874" s="161">
        <f t="shared" si="475"/>
        <v>0</v>
      </c>
      <c r="AT874" s="161">
        <f t="shared" si="475"/>
        <v>98.099955555555553</v>
      </c>
      <c r="AU874" s="161">
        <f t="shared" si="475"/>
        <v>92.011548371309715</v>
      </c>
      <c r="AV874" s="162">
        <f t="shared" si="475"/>
        <v>69.837439249203953</v>
      </c>
      <c r="AW874" s="165"/>
      <c r="AX874" s="245"/>
      <c r="AY874" s="246"/>
    </row>
    <row r="875" spans="1:51" ht="12.75" customHeight="1" x14ac:dyDescent="0.25">
      <c r="A875" s="171">
        <v>1791</v>
      </c>
      <c r="B875" s="241">
        <v>867</v>
      </c>
      <c r="C875" s="242" t="s">
        <v>1984</v>
      </c>
      <c r="D875" s="156">
        <f t="shared" si="482"/>
        <v>1200.5</v>
      </c>
      <c r="E875" s="161">
        <v>895.3</v>
      </c>
      <c r="F875" s="161">
        <v>0</v>
      </c>
      <c r="G875" s="161">
        <v>0</v>
      </c>
      <c r="H875" s="161">
        <v>0</v>
      </c>
      <c r="I875" s="161">
        <v>0</v>
      </c>
      <c r="J875" s="161">
        <v>85</v>
      </c>
      <c r="K875" s="161">
        <v>220.2</v>
      </c>
      <c r="L875" s="243">
        <v>0</v>
      </c>
      <c r="M875" s="172">
        <f t="shared" si="483"/>
        <v>1296.5</v>
      </c>
      <c r="N875" s="161">
        <v>991.3</v>
      </c>
      <c r="O875" s="161">
        <v>0</v>
      </c>
      <c r="P875" s="161">
        <v>0</v>
      </c>
      <c r="Q875" s="161">
        <v>0</v>
      </c>
      <c r="R875" s="161">
        <v>0</v>
      </c>
      <c r="S875" s="161">
        <v>85</v>
      </c>
      <c r="T875" s="161">
        <v>220.2</v>
      </c>
      <c r="U875" s="243">
        <v>0</v>
      </c>
      <c r="V875" s="172">
        <f t="shared" si="484"/>
        <v>1293.6156000000001</v>
      </c>
      <c r="W875" s="161">
        <v>989.64959999999996</v>
      </c>
      <c r="X875" s="161">
        <v>0</v>
      </c>
      <c r="Y875" s="161">
        <v>0</v>
      </c>
      <c r="Z875" s="161">
        <v>0</v>
      </c>
      <c r="AA875" s="161">
        <v>0</v>
      </c>
      <c r="AB875" s="161">
        <v>84.980999999999995</v>
      </c>
      <c r="AC875" s="161">
        <v>218.98500000000001</v>
      </c>
      <c r="AD875" s="243">
        <v>0</v>
      </c>
      <c r="AE875" s="156">
        <f t="shared" si="474"/>
        <v>-2.8843999999999141</v>
      </c>
      <c r="AF875" s="161">
        <f t="shared" si="474"/>
        <v>-1.6503999999999905</v>
      </c>
      <c r="AG875" s="161">
        <f t="shared" si="474"/>
        <v>0</v>
      </c>
      <c r="AH875" s="161">
        <f t="shared" si="474"/>
        <v>0</v>
      </c>
      <c r="AI875" s="161">
        <f t="shared" si="474"/>
        <v>0</v>
      </c>
      <c r="AJ875" s="161">
        <f t="shared" si="474"/>
        <v>0</v>
      </c>
      <c r="AK875" s="161">
        <f t="shared" si="474"/>
        <v>-1.9000000000005457E-2</v>
      </c>
      <c r="AL875" s="161">
        <f t="shared" si="474"/>
        <v>-1.214999999999975</v>
      </c>
      <c r="AM875" s="162">
        <f t="shared" si="474"/>
        <v>0</v>
      </c>
      <c r="AN875" s="156">
        <f t="shared" si="475"/>
        <v>99.777524103355191</v>
      </c>
      <c r="AO875" s="161">
        <f t="shared" si="475"/>
        <v>99.833511550489263</v>
      </c>
      <c r="AP875" s="161">
        <f t="shared" si="475"/>
        <v>0</v>
      </c>
      <c r="AQ875" s="161">
        <f t="shared" si="475"/>
        <v>0</v>
      </c>
      <c r="AR875" s="161">
        <f t="shared" si="475"/>
        <v>0</v>
      </c>
      <c r="AS875" s="161">
        <f t="shared" si="475"/>
        <v>0</v>
      </c>
      <c r="AT875" s="161">
        <f t="shared" si="475"/>
        <v>99.977647058823521</v>
      </c>
      <c r="AU875" s="161">
        <f t="shared" si="475"/>
        <v>99.448228882833803</v>
      </c>
      <c r="AV875" s="162">
        <f t="shared" si="475"/>
        <v>0</v>
      </c>
      <c r="AW875" s="165"/>
      <c r="AX875" s="245"/>
      <c r="AY875" s="246"/>
    </row>
    <row r="876" spans="1:51" ht="12.75" customHeight="1" x14ac:dyDescent="0.25">
      <c r="A876" s="171">
        <v>1778</v>
      </c>
      <c r="B876" s="241">
        <v>868</v>
      </c>
      <c r="C876" s="242" t="s">
        <v>1985</v>
      </c>
      <c r="D876" s="156">
        <f t="shared" si="482"/>
        <v>3917.7999999999997</v>
      </c>
      <c r="E876" s="161">
        <v>3338.6</v>
      </c>
      <c r="F876" s="161">
        <v>0</v>
      </c>
      <c r="G876" s="161">
        <v>0</v>
      </c>
      <c r="H876" s="161">
        <v>0</v>
      </c>
      <c r="I876" s="161">
        <v>0</v>
      </c>
      <c r="J876" s="161">
        <v>300</v>
      </c>
      <c r="K876" s="161">
        <v>279.2</v>
      </c>
      <c r="L876" s="243">
        <v>0</v>
      </c>
      <c r="M876" s="172">
        <f t="shared" si="483"/>
        <v>3988.6</v>
      </c>
      <c r="N876" s="161">
        <v>3409.4</v>
      </c>
      <c r="O876" s="161">
        <v>0</v>
      </c>
      <c r="P876" s="161">
        <v>0</v>
      </c>
      <c r="Q876" s="161">
        <v>0</v>
      </c>
      <c r="R876" s="161">
        <v>0</v>
      </c>
      <c r="S876" s="161">
        <v>300</v>
      </c>
      <c r="T876" s="161">
        <v>279.2</v>
      </c>
      <c r="U876" s="243">
        <v>0</v>
      </c>
      <c r="V876" s="172">
        <f t="shared" si="484"/>
        <v>3966.3251</v>
      </c>
      <c r="W876" s="161">
        <v>3398.1131</v>
      </c>
      <c r="X876" s="161">
        <v>0</v>
      </c>
      <c r="Y876" s="161">
        <v>0</v>
      </c>
      <c r="Z876" s="161">
        <v>0</v>
      </c>
      <c r="AA876" s="161">
        <v>0</v>
      </c>
      <c r="AB876" s="161">
        <v>289.012</v>
      </c>
      <c r="AC876" s="161">
        <v>279.2</v>
      </c>
      <c r="AD876" s="243">
        <v>0</v>
      </c>
      <c r="AE876" s="156">
        <f t="shared" si="474"/>
        <v>-22.274899999999889</v>
      </c>
      <c r="AF876" s="161">
        <f t="shared" si="474"/>
        <v>-11.28690000000006</v>
      </c>
      <c r="AG876" s="161">
        <f t="shared" si="474"/>
        <v>0</v>
      </c>
      <c r="AH876" s="161">
        <f t="shared" si="474"/>
        <v>0</v>
      </c>
      <c r="AI876" s="161">
        <f t="shared" si="474"/>
        <v>0</v>
      </c>
      <c r="AJ876" s="161">
        <f t="shared" si="474"/>
        <v>0</v>
      </c>
      <c r="AK876" s="161">
        <f t="shared" si="474"/>
        <v>-10.988</v>
      </c>
      <c r="AL876" s="161">
        <f t="shared" si="474"/>
        <v>0</v>
      </c>
      <c r="AM876" s="162">
        <f t="shared" si="474"/>
        <v>0</v>
      </c>
      <c r="AN876" s="156">
        <f t="shared" si="475"/>
        <v>99.441535877250161</v>
      </c>
      <c r="AO876" s="161">
        <f t="shared" si="475"/>
        <v>99.668947615416201</v>
      </c>
      <c r="AP876" s="161">
        <f t="shared" si="475"/>
        <v>0</v>
      </c>
      <c r="AQ876" s="161">
        <f t="shared" si="475"/>
        <v>0</v>
      </c>
      <c r="AR876" s="161">
        <f t="shared" si="475"/>
        <v>0</v>
      </c>
      <c r="AS876" s="161">
        <f t="shared" si="475"/>
        <v>0</v>
      </c>
      <c r="AT876" s="161">
        <f t="shared" si="475"/>
        <v>96.337333333333333</v>
      </c>
      <c r="AU876" s="161">
        <f t="shared" si="475"/>
        <v>100</v>
      </c>
      <c r="AV876" s="162">
        <f t="shared" si="475"/>
        <v>0</v>
      </c>
      <c r="AW876" s="165"/>
      <c r="AX876" s="245"/>
      <c r="AY876" s="246"/>
    </row>
    <row r="877" spans="1:51" ht="12.75" customHeight="1" x14ac:dyDescent="0.25">
      <c r="A877" s="171">
        <v>1779</v>
      </c>
      <c r="B877" s="241">
        <v>869</v>
      </c>
      <c r="C877" s="242" t="s">
        <v>1986</v>
      </c>
      <c r="D877" s="156">
        <f t="shared" si="482"/>
        <v>1101.0999999999999</v>
      </c>
      <c r="E877" s="161">
        <v>983.3</v>
      </c>
      <c r="F877" s="161">
        <v>0</v>
      </c>
      <c r="G877" s="161">
        <v>0</v>
      </c>
      <c r="H877" s="161">
        <v>0</v>
      </c>
      <c r="I877" s="161">
        <v>0</v>
      </c>
      <c r="J877" s="161">
        <v>0</v>
      </c>
      <c r="K877" s="161">
        <v>117.8</v>
      </c>
      <c r="L877" s="243">
        <v>0</v>
      </c>
      <c r="M877" s="172">
        <f t="shared" si="483"/>
        <v>1198.0999999999999</v>
      </c>
      <c r="N877" s="161">
        <v>1080.3</v>
      </c>
      <c r="O877" s="161">
        <v>0</v>
      </c>
      <c r="P877" s="161">
        <v>0</v>
      </c>
      <c r="Q877" s="161">
        <v>0</v>
      </c>
      <c r="R877" s="161">
        <v>0</v>
      </c>
      <c r="S877" s="161">
        <v>0</v>
      </c>
      <c r="T877" s="161">
        <v>117.8</v>
      </c>
      <c r="U877" s="243">
        <v>0</v>
      </c>
      <c r="V877" s="172">
        <f t="shared" si="484"/>
        <v>1175.3585</v>
      </c>
      <c r="W877" s="161">
        <v>1057.5585000000001</v>
      </c>
      <c r="X877" s="161">
        <v>0</v>
      </c>
      <c r="Y877" s="161">
        <v>0</v>
      </c>
      <c r="Z877" s="161">
        <v>0</v>
      </c>
      <c r="AA877" s="161">
        <v>0</v>
      </c>
      <c r="AB877" s="161">
        <v>0</v>
      </c>
      <c r="AC877" s="161">
        <v>117.8</v>
      </c>
      <c r="AD877" s="243">
        <v>0</v>
      </c>
      <c r="AE877" s="156">
        <f t="shared" si="474"/>
        <v>-22.74149999999986</v>
      </c>
      <c r="AF877" s="161">
        <f t="shared" si="474"/>
        <v>-22.74149999999986</v>
      </c>
      <c r="AG877" s="161">
        <f t="shared" si="474"/>
        <v>0</v>
      </c>
      <c r="AH877" s="161">
        <f t="shared" si="474"/>
        <v>0</v>
      </c>
      <c r="AI877" s="161">
        <f t="shared" si="474"/>
        <v>0</v>
      </c>
      <c r="AJ877" s="161">
        <f t="shared" si="474"/>
        <v>0</v>
      </c>
      <c r="AK877" s="161">
        <f t="shared" si="474"/>
        <v>0</v>
      </c>
      <c r="AL877" s="161">
        <f t="shared" si="474"/>
        <v>0</v>
      </c>
      <c r="AM877" s="162">
        <f t="shared" si="474"/>
        <v>0</v>
      </c>
      <c r="AN877" s="156">
        <f t="shared" si="475"/>
        <v>98.101869626909291</v>
      </c>
      <c r="AO877" s="161">
        <f t="shared" si="475"/>
        <v>97.89489030824771</v>
      </c>
      <c r="AP877" s="161">
        <f t="shared" si="475"/>
        <v>0</v>
      </c>
      <c r="AQ877" s="161">
        <f t="shared" si="475"/>
        <v>0</v>
      </c>
      <c r="AR877" s="161">
        <f t="shared" si="475"/>
        <v>0</v>
      </c>
      <c r="AS877" s="161">
        <f t="shared" si="475"/>
        <v>0</v>
      </c>
      <c r="AT877" s="161">
        <f t="shared" si="475"/>
        <v>0</v>
      </c>
      <c r="AU877" s="161">
        <f t="shared" si="475"/>
        <v>100</v>
      </c>
      <c r="AV877" s="162">
        <f t="shared" si="475"/>
        <v>0</v>
      </c>
      <c r="AW877" s="165"/>
      <c r="AX877" s="245"/>
      <c r="AY877" s="246"/>
    </row>
    <row r="878" spans="1:51" ht="12.75" customHeight="1" x14ac:dyDescent="0.25">
      <c r="A878" s="171">
        <v>1780</v>
      </c>
      <c r="B878" s="241">
        <v>870</v>
      </c>
      <c r="C878" s="242" t="s">
        <v>1987</v>
      </c>
      <c r="D878" s="156">
        <f t="shared" si="482"/>
        <v>2424.2999999999997</v>
      </c>
      <c r="E878" s="161">
        <v>2151.1999999999998</v>
      </c>
      <c r="F878" s="161">
        <v>0</v>
      </c>
      <c r="G878" s="161">
        <v>0</v>
      </c>
      <c r="H878" s="161">
        <v>0</v>
      </c>
      <c r="I878" s="161">
        <v>0</v>
      </c>
      <c r="J878" s="161">
        <v>0</v>
      </c>
      <c r="K878" s="161">
        <v>273.10000000000002</v>
      </c>
      <c r="L878" s="243">
        <v>0</v>
      </c>
      <c r="M878" s="172">
        <f t="shared" si="483"/>
        <v>2651.6</v>
      </c>
      <c r="N878" s="161">
        <v>2378.5</v>
      </c>
      <c r="O878" s="161">
        <v>0</v>
      </c>
      <c r="P878" s="161">
        <v>0</v>
      </c>
      <c r="Q878" s="161">
        <v>0</v>
      </c>
      <c r="R878" s="161">
        <v>0</v>
      </c>
      <c r="S878" s="161">
        <v>0</v>
      </c>
      <c r="T878" s="161">
        <v>273.10000000000002</v>
      </c>
      <c r="U878" s="243">
        <v>0</v>
      </c>
      <c r="V878" s="172">
        <f t="shared" si="484"/>
        <v>2651.6</v>
      </c>
      <c r="W878" s="161">
        <v>2378.5</v>
      </c>
      <c r="X878" s="161">
        <v>0</v>
      </c>
      <c r="Y878" s="161">
        <v>0</v>
      </c>
      <c r="Z878" s="161">
        <v>0</v>
      </c>
      <c r="AA878" s="161">
        <v>0</v>
      </c>
      <c r="AB878" s="161">
        <v>0</v>
      </c>
      <c r="AC878" s="161">
        <v>273.10000000000002</v>
      </c>
      <c r="AD878" s="243">
        <v>0</v>
      </c>
      <c r="AE878" s="156">
        <f t="shared" si="474"/>
        <v>0</v>
      </c>
      <c r="AF878" s="161">
        <f t="shared" si="474"/>
        <v>0</v>
      </c>
      <c r="AG878" s="161">
        <f t="shared" si="474"/>
        <v>0</v>
      </c>
      <c r="AH878" s="161">
        <f t="shared" si="474"/>
        <v>0</v>
      </c>
      <c r="AI878" s="161">
        <f t="shared" si="474"/>
        <v>0</v>
      </c>
      <c r="AJ878" s="161">
        <f t="shared" si="474"/>
        <v>0</v>
      </c>
      <c r="AK878" s="161">
        <f t="shared" si="474"/>
        <v>0</v>
      </c>
      <c r="AL878" s="161">
        <f t="shared" si="474"/>
        <v>0</v>
      </c>
      <c r="AM878" s="162">
        <f t="shared" si="474"/>
        <v>0</v>
      </c>
      <c r="AN878" s="156">
        <f t="shared" si="475"/>
        <v>100</v>
      </c>
      <c r="AO878" s="161">
        <f t="shared" si="475"/>
        <v>100</v>
      </c>
      <c r="AP878" s="161">
        <f t="shared" si="475"/>
        <v>0</v>
      </c>
      <c r="AQ878" s="161">
        <f t="shared" si="475"/>
        <v>0</v>
      </c>
      <c r="AR878" s="161">
        <f t="shared" si="475"/>
        <v>0</v>
      </c>
      <c r="AS878" s="161">
        <f t="shared" si="475"/>
        <v>0</v>
      </c>
      <c r="AT878" s="161">
        <f t="shared" si="475"/>
        <v>0</v>
      </c>
      <c r="AU878" s="161">
        <f t="shared" si="475"/>
        <v>100</v>
      </c>
      <c r="AV878" s="162">
        <f t="shared" si="475"/>
        <v>0</v>
      </c>
      <c r="AW878" s="165"/>
      <c r="AX878" s="245"/>
      <c r="AY878" s="246"/>
    </row>
    <row r="879" spans="1:51" ht="12.75" customHeight="1" x14ac:dyDescent="0.25">
      <c r="A879" s="171">
        <v>1781</v>
      </c>
      <c r="B879" s="241">
        <v>871</v>
      </c>
      <c r="C879" s="242" t="s">
        <v>1988</v>
      </c>
      <c r="D879" s="156">
        <f t="shared" si="482"/>
        <v>8599.1</v>
      </c>
      <c r="E879" s="161">
        <v>7724.8</v>
      </c>
      <c r="F879" s="161">
        <v>0</v>
      </c>
      <c r="G879" s="161">
        <v>0</v>
      </c>
      <c r="H879" s="161">
        <v>0</v>
      </c>
      <c r="I879" s="161">
        <v>0</v>
      </c>
      <c r="J879" s="161">
        <v>100</v>
      </c>
      <c r="K879" s="161">
        <v>774.3</v>
      </c>
      <c r="L879" s="243">
        <v>0</v>
      </c>
      <c r="M879" s="172">
        <f t="shared" si="483"/>
        <v>9245.0999999999985</v>
      </c>
      <c r="N879" s="161">
        <v>8370.7999999999993</v>
      </c>
      <c r="O879" s="161">
        <v>0</v>
      </c>
      <c r="P879" s="161">
        <v>0</v>
      </c>
      <c r="Q879" s="161">
        <v>0</v>
      </c>
      <c r="R879" s="161">
        <v>0</v>
      </c>
      <c r="S879" s="161">
        <v>100</v>
      </c>
      <c r="T879" s="161">
        <v>774.3</v>
      </c>
      <c r="U879" s="243">
        <v>0</v>
      </c>
      <c r="V879" s="172">
        <f t="shared" si="484"/>
        <v>9245.0899999999983</v>
      </c>
      <c r="W879" s="161">
        <v>8370.7999999999993</v>
      </c>
      <c r="X879" s="161">
        <v>0</v>
      </c>
      <c r="Y879" s="161">
        <v>0</v>
      </c>
      <c r="Z879" s="161">
        <v>0</v>
      </c>
      <c r="AA879" s="161">
        <v>0</v>
      </c>
      <c r="AB879" s="161">
        <v>99.99</v>
      </c>
      <c r="AC879" s="161">
        <v>774.3</v>
      </c>
      <c r="AD879" s="243">
        <v>0</v>
      </c>
      <c r="AE879" s="156">
        <f t="shared" si="474"/>
        <v>-1.0000000000218279E-2</v>
      </c>
      <c r="AF879" s="161">
        <f t="shared" si="474"/>
        <v>0</v>
      </c>
      <c r="AG879" s="161">
        <f t="shared" si="474"/>
        <v>0</v>
      </c>
      <c r="AH879" s="161">
        <f t="shared" si="474"/>
        <v>0</v>
      </c>
      <c r="AI879" s="161">
        <f t="shared" si="474"/>
        <v>0</v>
      </c>
      <c r="AJ879" s="161">
        <f t="shared" si="474"/>
        <v>0</v>
      </c>
      <c r="AK879" s="161">
        <f t="shared" si="474"/>
        <v>-1.0000000000005116E-2</v>
      </c>
      <c r="AL879" s="161">
        <f t="shared" si="474"/>
        <v>0</v>
      </c>
      <c r="AM879" s="162">
        <f t="shared" si="474"/>
        <v>0</v>
      </c>
      <c r="AN879" s="156">
        <f t="shared" si="475"/>
        <v>99.999891834593456</v>
      </c>
      <c r="AO879" s="161">
        <f t="shared" si="475"/>
        <v>100</v>
      </c>
      <c r="AP879" s="161">
        <f t="shared" si="475"/>
        <v>0</v>
      </c>
      <c r="AQ879" s="161">
        <f t="shared" si="475"/>
        <v>0</v>
      </c>
      <c r="AR879" s="161">
        <f t="shared" si="475"/>
        <v>0</v>
      </c>
      <c r="AS879" s="161">
        <f t="shared" si="475"/>
        <v>0</v>
      </c>
      <c r="AT879" s="161">
        <f t="shared" si="475"/>
        <v>99.99</v>
      </c>
      <c r="AU879" s="161">
        <f t="shared" si="475"/>
        <v>100</v>
      </c>
      <c r="AV879" s="162">
        <f t="shared" si="475"/>
        <v>0</v>
      </c>
      <c r="AW879" s="165"/>
      <c r="AX879" s="245"/>
      <c r="AY879" s="246"/>
    </row>
    <row r="880" spans="1:51" ht="12.75" customHeight="1" x14ac:dyDescent="0.25">
      <c r="A880" s="171">
        <v>1782</v>
      </c>
      <c r="B880" s="241">
        <v>872</v>
      </c>
      <c r="C880" s="242" t="s">
        <v>1989</v>
      </c>
      <c r="D880" s="156">
        <f t="shared" si="482"/>
        <v>1286</v>
      </c>
      <c r="E880" s="161">
        <v>1158.2</v>
      </c>
      <c r="F880" s="161">
        <v>0</v>
      </c>
      <c r="G880" s="161">
        <v>0</v>
      </c>
      <c r="H880" s="161">
        <v>0</v>
      </c>
      <c r="I880" s="161">
        <v>0</v>
      </c>
      <c r="J880" s="161">
        <v>0</v>
      </c>
      <c r="K880" s="161">
        <v>127.8</v>
      </c>
      <c r="L880" s="243">
        <v>0</v>
      </c>
      <c r="M880" s="172">
        <f t="shared" si="483"/>
        <v>1342.2</v>
      </c>
      <c r="N880" s="161">
        <v>1214.4000000000001</v>
      </c>
      <c r="O880" s="161">
        <v>0</v>
      </c>
      <c r="P880" s="161">
        <v>0</v>
      </c>
      <c r="Q880" s="161">
        <v>0</v>
      </c>
      <c r="R880" s="161">
        <v>0</v>
      </c>
      <c r="S880" s="161">
        <v>0</v>
      </c>
      <c r="T880" s="161">
        <v>127.8</v>
      </c>
      <c r="U880" s="243">
        <v>0</v>
      </c>
      <c r="V880" s="172">
        <f t="shared" si="484"/>
        <v>1264.135</v>
      </c>
      <c r="W880" s="161">
        <v>1136.335</v>
      </c>
      <c r="X880" s="161">
        <v>0</v>
      </c>
      <c r="Y880" s="161">
        <v>0</v>
      </c>
      <c r="Z880" s="161">
        <v>0</v>
      </c>
      <c r="AA880" s="161">
        <v>0</v>
      </c>
      <c r="AB880" s="161">
        <v>0</v>
      </c>
      <c r="AC880" s="161">
        <v>127.8</v>
      </c>
      <c r="AD880" s="243">
        <v>0</v>
      </c>
      <c r="AE880" s="156">
        <f t="shared" si="474"/>
        <v>-78.065000000000055</v>
      </c>
      <c r="AF880" s="161">
        <f t="shared" si="474"/>
        <v>-78.065000000000055</v>
      </c>
      <c r="AG880" s="161">
        <f t="shared" si="474"/>
        <v>0</v>
      </c>
      <c r="AH880" s="161">
        <f t="shared" si="474"/>
        <v>0</v>
      </c>
      <c r="AI880" s="161">
        <f t="shared" si="474"/>
        <v>0</v>
      </c>
      <c r="AJ880" s="161">
        <f t="shared" si="474"/>
        <v>0</v>
      </c>
      <c r="AK880" s="161">
        <f t="shared" si="474"/>
        <v>0</v>
      </c>
      <c r="AL880" s="161">
        <f t="shared" si="474"/>
        <v>0</v>
      </c>
      <c r="AM880" s="162">
        <f t="shared" si="474"/>
        <v>0</v>
      </c>
      <c r="AN880" s="156">
        <f t="shared" si="475"/>
        <v>94.183802711965427</v>
      </c>
      <c r="AO880" s="161">
        <f t="shared" si="475"/>
        <v>93.571722661396578</v>
      </c>
      <c r="AP880" s="161">
        <f t="shared" si="475"/>
        <v>0</v>
      </c>
      <c r="AQ880" s="161">
        <f t="shared" si="475"/>
        <v>0</v>
      </c>
      <c r="AR880" s="161">
        <f t="shared" si="475"/>
        <v>0</v>
      </c>
      <c r="AS880" s="161">
        <f t="shared" si="475"/>
        <v>0</v>
      </c>
      <c r="AT880" s="161">
        <f t="shared" si="475"/>
        <v>0</v>
      </c>
      <c r="AU880" s="161">
        <f t="shared" si="475"/>
        <v>100</v>
      </c>
      <c r="AV880" s="162">
        <f t="shared" si="475"/>
        <v>0</v>
      </c>
      <c r="AW880" s="165"/>
      <c r="AX880" s="245"/>
      <c r="AY880" s="246"/>
    </row>
    <row r="881" spans="1:51" ht="12.75" customHeight="1" x14ac:dyDescent="0.25">
      <c r="A881" s="171">
        <v>1783</v>
      </c>
      <c r="B881" s="241">
        <v>873</v>
      </c>
      <c r="C881" s="242" t="s">
        <v>1990</v>
      </c>
      <c r="D881" s="156">
        <f t="shared" si="482"/>
        <v>1996.6</v>
      </c>
      <c r="E881" s="161">
        <v>1661.5</v>
      </c>
      <c r="F881" s="161">
        <v>0</v>
      </c>
      <c r="G881" s="161">
        <v>0</v>
      </c>
      <c r="H881" s="161">
        <v>0</v>
      </c>
      <c r="I881" s="161">
        <v>0</v>
      </c>
      <c r="J881" s="161">
        <v>0</v>
      </c>
      <c r="K881" s="161">
        <v>335.1</v>
      </c>
      <c r="L881" s="243">
        <v>0</v>
      </c>
      <c r="M881" s="172">
        <f t="shared" si="483"/>
        <v>2091.8000000000002</v>
      </c>
      <c r="N881" s="161">
        <v>1756.7</v>
      </c>
      <c r="O881" s="161">
        <v>0</v>
      </c>
      <c r="P881" s="161">
        <v>0</v>
      </c>
      <c r="Q881" s="161">
        <v>0</v>
      </c>
      <c r="R881" s="161">
        <v>0</v>
      </c>
      <c r="S881" s="161">
        <v>0</v>
      </c>
      <c r="T881" s="161">
        <v>335.1</v>
      </c>
      <c r="U881" s="243">
        <v>0</v>
      </c>
      <c r="V881" s="172">
        <f t="shared" si="484"/>
        <v>2091.8000000000002</v>
      </c>
      <c r="W881" s="161">
        <v>1756.7</v>
      </c>
      <c r="X881" s="161">
        <v>0</v>
      </c>
      <c r="Y881" s="161">
        <v>0</v>
      </c>
      <c r="Z881" s="161">
        <v>0</v>
      </c>
      <c r="AA881" s="161">
        <v>0</v>
      </c>
      <c r="AB881" s="161">
        <v>0</v>
      </c>
      <c r="AC881" s="161">
        <v>335.1</v>
      </c>
      <c r="AD881" s="243">
        <v>0</v>
      </c>
      <c r="AE881" s="156">
        <f t="shared" si="474"/>
        <v>0</v>
      </c>
      <c r="AF881" s="161">
        <f t="shared" si="474"/>
        <v>0</v>
      </c>
      <c r="AG881" s="161">
        <f t="shared" si="474"/>
        <v>0</v>
      </c>
      <c r="AH881" s="161">
        <f t="shared" si="474"/>
        <v>0</v>
      </c>
      <c r="AI881" s="161">
        <f t="shared" si="474"/>
        <v>0</v>
      </c>
      <c r="AJ881" s="161">
        <f t="shared" si="474"/>
        <v>0</v>
      </c>
      <c r="AK881" s="161">
        <f t="shared" si="474"/>
        <v>0</v>
      </c>
      <c r="AL881" s="161">
        <f t="shared" si="474"/>
        <v>0</v>
      </c>
      <c r="AM881" s="162">
        <f t="shared" si="474"/>
        <v>0</v>
      </c>
      <c r="AN881" s="156">
        <f t="shared" si="475"/>
        <v>100</v>
      </c>
      <c r="AO881" s="161">
        <f t="shared" si="475"/>
        <v>100</v>
      </c>
      <c r="AP881" s="161">
        <f t="shared" si="475"/>
        <v>0</v>
      </c>
      <c r="AQ881" s="161">
        <f t="shared" si="475"/>
        <v>0</v>
      </c>
      <c r="AR881" s="161">
        <f t="shared" si="475"/>
        <v>0</v>
      </c>
      <c r="AS881" s="161">
        <f t="shared" si="475"/>
        <v>0</v>
      </c>
      <c r="AT881" s="161">
        <f t="shared" si="475"/>
        <v>0</v>
      </c>
      <c r="AU881" s="161">
        <f t="shared" si="475"/>
        <v>100</v>
      </c>
      <c r="AV881" s="162">
        <f t="shared" si="475"/>
        <v>0</v>
      </c>
      <c r="AW881" s="165"/>
      <c r="AX881" s="245"/>
      <c r="AY881" s="246"/>
    </row>
    <row r="882" spans="1:51" ht="12.75" customHeight="1" x14ac:dyDescent="0.25">
      <c r="A882" s="171">
        <v>1784</v>
      </c>
      <c r="B882" s="241">
        <v>874</v>
      </c>
      <c r="C882" s="242" t="s">
        <v>1991</v>
      </c>
      <c r="D882" s="156">
        <f t="shared" si="482"/>
        <v>2052.7999999999997</v>
      </c>
      <c r="E882" s="161">
        <v>1820.1</v>
      </c>
      <c r="F882" s="161">
        <v>0</v>
      </c>
      <c r="G882" s="161">
        <v>0</v>
      </c>
      <c r="H882" s="161">
        <v>0</v>
      </c>
      <c r="I882" s="161">
        <v>0</v>
      </c>
      <c r="J882" s="161">
        <v>85</v>
      </c>
      <c r="K882" s="161">
        <v>147.69999999999999</v>
      </c>
      <c r="L882" s="243">
        <v>0</v>
      </c>
      <c r="M882" s="172">
        <f t="shared" si="483"/>
        <v>2123.9</v>
      </c>
      <c r="N882" s="161">
        <v>1891.2</v>
      </c>
      <c r="O882" s="161">
        <v>0</v>
      </c>
      <c r="P882" s="161">
        <v>0</v>
      </c>
      <c r="Q882" s="161">
        <v>0</v>
      </c>
      <c r="R882" s="161">
        <v>0</v>
      </c>
      <c r="S882" s="161">
        <v>85</v>
      </c>
      <c r="T882" s="161">
        <v>147.69999999999999</v>
      </c>
      <c r="U882" s="243">
        <v>0</v>
      </c>
      <c r="V882" s="172">
        <f t="shared" si="484"/>
        <v>2123.7654000000002</v>
      </c>
      <c r="W882" s="161">
        <v>1891.2</v>
      </c>
      <c r="X882" s="161">
        <v>0</v>
      </c>
      <c r="Y882" s="161">
        <v>0</v>
      </c>
      <c r="Z882" s="161">
        <v>0</v>
      </c>
      <c r="AA882" s="161">
        <v>0</v>
      </c>
      <c r="AB882" s="161">
        <v>85</v>
      </c>
      <c r="AC882" s="161">
        <v>147.56540000000001</v>
      </c>
      <c r="AD882" s="243">
        <v>0</v>
      </c>
      <c r="AE882" s="156">
        <f t="shared" si="474"/>
        <v>-0.13459999999986394</v>
      </c>
      <c r="AF882" s="161">
        <f t="shared" si="474"/>
        <v>0</v>
      </c>
      <c r="AG882" s="161">
        <f t="shared" si="474"/>
        <v>0</v>
      </c>
      <c r="AH882" s="161">
        <f t="shared" si="474"/>
        <v>0</v>
      </c>
      <c r="AI882" s="161">
        <f t="shared" si="474"/>
        <v>0</v>
      </c>
      <c r="AJ882" s="161">
        <f t="shared" si="474"/>
        <v>0</v>
      </c>
      <c r="AK882" s="161">
        <f t="shared" si="474"/>
        <v>0</v>
      </c>
      <c r="AL882" s="161">
        <f t="shared" si="474"/>
        <v>-0.13459999999997763</v>
      </c>
      <c r="AM882" s="162">
        <f t="shared" si="474"/>
        <v>0</v>
      </c>
      <c r="AN882" s="156">
        <f t="shared" si="475"/>
        <v>99.993662601817419</v>
      </c>
      <c r="AO882" s="161">
        <f t="shared" si="475"/>
        <v>100</v>
      </c>
      <c r="AP882" s="161">
        <f t="shared" si="475"/>
        <v>0</v>
      </c>
      <c r="AQ882" s="161">
        <f t="shared" si="475"/>
        <v>0</v>
      </c>
      <c r="AR882" s="161">
        <f t="shared" si="475"/>
        <v>0</v>
      </c>
      <c r="AS882" s="161">
        <f t="shared" si="475"/>
        <v>0</v>
      </c>
      <c r="AT882" s="161">
        <f t="shared" si="475"/>
        <v>100</v>
      </c>
      <c r="AU882" s="161">
        <f t="shared" si="475"/>
        <v>99.908869329722421</v>
      </c>
      <c r="AV882" s="162">
        <f t="shared" si="475"/>
        <v>0</v>
      </c>
      <c r="AW882" s="165"/>
      <c r="AX882" s="245"/>
      <c r="AY882" s="246"/>
    </row>
    <row r="883" spans="1:51" ht="12.75" customHeight="1" x14ac:dyDescent="0.25">
      <c r="A883" s="171">
        <v>1785</v>
      </c>
      <c r="B883" s="241">
        <v>875</v>
      </c>
      <c r="C883" s="242" t="s">
        <v>1992</v>
      </c>
      <c r="D883" s="156">
        <f t="shared" si="482"/>
        <v>2883.6</v>
      </c>
      <c r="E883" s="161">
        <v>798.4</v>
      </c>
      <c r="F883" s="161">
        <v>0</v>
      </c>
      <c r="G883" s="161">
        <v>0</v>
      </c>
      <c r="H883" s="161">
        <v>0</v>
      </c>
      <c r="I883" s="161">
        <v>0</v>
      </c>
      <c r="J883" s="161">
        <v>2000</v>
      </c>
      <c r="K883" s="161">
        <v>85.2</v>
      </c>
      <c r="L883" s="243">
        <v>0</v>
      </c>
      <c r="M883" s="172">
        <f t="shared" si="483"/>
        <v>2929.2</v>
      </c>
      <c r="N883" s="161">
        <v>844</v>
      </c>
      <c r="O883" s="161">
        <v>0</v>
      </c>
      <c r="P883" s="161">
        <v>0</v>
      </c>
      <c r="Q883" s="161">
        <v>0</v>
      </c>
      <c r="R883" s="161">
        <v>0</v>
      </c>
      <c r="S883" s="161">
        <v>2000</v>
      </c>
      <c r="T883" s="161">
        <v>85.2</v>
      </c>
      <c r="U883" s="243">
        <v>0</v>
      </c>
      <c r="V883" s="172">
        <f t="shared" si="484"/>
        <v>2852.9811999999997</v>
      </c>
      <c r="W883" s="161">
        <v>799.99109999999996</v>
      </c>
      <c r="X883" s="161">
        <v>0</v>
      </c>
      <c r="Y883" s="161">
        <v>0</v>
      </c>
      <c r="Z883" s="161">
        <v>0</v>
      </c>
      <c r="AA883" s="161">
        <v>0</v>
      </c>
      <c r="AB883" s="161">
        <v>1967.7900999999999</v>
      </c>
      <c r="AC883" s="161">
        <v>85.2</v>
      </c>
      <c r="AD883" s="243">
        <v>0</v>
      </c>
      <c r="AE883" s="156">
        <f t="shared" si="474"/>
        <v>-76.218800000000101</v>
      </c>
      <c r="AF883" s="161">
        <f t="shared" si="474"/>
        <v>-44.00890000000004</v>
      </c>
      <c r="AG883" s="161">
        <f t="shared" si="474"/>
        <v>0</v>
      </c>
      <c r="AH883" s="161">
        <f t="shared" si="474"/>
        <v>0</v>
      </c>
      <c r="AI883" s="161">
        <f t="shared" si="474"/>
        <v>0</v>
      </c>
      <c r="AJ883" s="161">
        <f t="shared" si="474"/>
        <v>0</v>
      </c>
      <c r="AK883" s="161">
        <f t="shared" si="474"/>
        <v>-32.209900000000061</v>
      </c>
      <c r="AL883" s="161">
        <f t="shared" si="474"/>
        <v>0</v>
      </c>
      <c r="AM883" s="162">
        <f t="shared" si="474"/>
        <v>0</v>
      </c>
      <c r="AN883" s="156">
        <f t="shared" si="475"/>
        <v>97.397965314761706</v>
      </c>
      <c r="AO883" s="161">
        <f t="shared" si="475"/>
        <v>94.785675355450223</v>
      </c>
      <c r="AP883" s="161">
        <f t="shared" si="475"/>
        <v>0</v>
      </c>
      <c r="AQ883" s="161">
        <f t="shared" si="475"/>
        <v>0</v>
      </c>
      <c r="AR883" s="161">
        <f t="shared" si="475"/>
        <v>0</v>
      </c>
      <c r="AS883" s="161">
        <f t="shared" si="475"/>
        <v>0</v>
      </c>
      <c r="AT883" s="161">
        <f t="shared" si="475"/>
        <v>98.389505</v>
      </c>
      <c r="AU883" s="161">
        <f t="shared" si="475"/>
        <v>100</v>
      </c>
      <c r="AV883" s="162">
        <f t="shared" si="475"/>
        <v>0</v>
      </c>
      <c r="AW883" s="165"/>
      <c r="AX883" s="245"/>
      <c r="AY883" s="246"/>
    </row>
    <row r="884" spans="1:51" ht="12.75" customHeight="1" x14ac:dyDescent="0.25">
      <c r="A884" s="171">
        <v>1786</v>
      </c>
      <c r="B884" s="241">
        <v>876</v>
      </c>
      <c r="C884" s="242" t="s">
        <v>1993</v>
      </c>
      <c r="D884" s="156">
        <f t="shared" si="482"/>
        <v>5013.6000000000004</v>
      </c>
      <c r="E884" s="161">
        <v>4257.1000000000004</v>
      </c>
      <c r="F884" s="161">
        <v>0</v>
      </c>
      <c r="G884" s="161">
        <v>0</v>
      </c>
      <c r="H884" s="161">
        <v>0</v>
      </c>
      <c r="I884" s="161">
        <v>0</v>
      </c>
      <c r="J884" s="161">
        <v>0</v>
      </c>
      <c r="K884" s="161">
        <v>756.5</v>
      </c>
      <c r="L884" s="243">
        <v>0</v>
      </c>
      <c r="M884" s="172">
        <f t="shared" si="483"/>
        <v>5350.6</v>
      </c>
      <c r="N884" s="161">
        <v>4594.1000000000004</v>
      </c>
      <c r="O884" s="161">
        <v>0</v>
      </c>
      <c r="P884" s="161">
        <v>0</v>
      </c>
      <c r="Q884" s="161">
        <v>0</v>
      </c>
      <c r="R884" s="161">
        <v>0</v>
      </c>
      <c r="S884" s="161">
        <v>0</v>
      </c>
      <c r="T884" s="161">
        <v>756.5</v>
      </c>
      <c r="U884" s="243">
        <v>0</v>
      </c>
      <c r="V884" s="172">
        <f t="shared" si="484"/>
        <v>5000.5590000000002</v>
      </c>
      <c r="W884" s="161">
        <v>4244.0590000000002</v>
      </c>
      <c r="X884" s="161">
        <v>0</v>
      </c>
      <c r="Y884" s="161">
        <v>0</v>
      </c>
      <c r="Z884" s="161">
        <v>0</v>
      </c>
      <c r="AA884" s="161">
        <v>0</v>
      </c>
      <c r="AB884" s="161">
        <v>0</v>
      </c>
      <c r="AC884" s="161">
        <v>756.5</v>
      </c>
      <c r="AD884" s="243">
        <v>0</v>
      </c>
      <c r="AE884" s="156">
        <f t="shared" si="474"/>
        <v>-350.04100000000017</v>
      </c>
      <c r="AF884" s="161">
        <f t="shared" si="474"/>
        <v>-350.04100000000017</v>
      </c>
      <c r="AG884" s="161">
        <f t="shared" si="474"/>
        <v>0</v>
      </c>
      <c r="AH884" s="161">
        <f t="shared" si="474"/>
        <v>0</v>
      </c>
      <c r="AI884" s="161">
        <f t="shared" si="474"/>
        <v>0</v>
      </c>
      <c r="AJ884" s="161">
        <f t="shared" si="474"/>
        <v>0</v>
      </c>
      <c r="AK884" s="161">
        <f t="shared" si="474"/>
        <v>0</v>
      </c>
      <c r="AL884" s="161">
        <f t="shared" si="474"/>
        <v>0</v>
      </c>
      <c r="AM884" s="162">
        <f t="shared" si="474"/>
        <v>0</v>
      </c>
      <c r="AN884" s="156">
        <f t="shared" si="475"/>
        <v>93.457911262288334</v>
      </c>
      <c r="AO884" s="161">
        <f t="shared" si="475"/>
        <v>92.380640386582797</v>
      </c>
      <c r="AP884" s="161">
        <f t="shared" si="475"/>
        <v>0</v>
      </c>
      <c r="AQ884" s="161">
        <f t="shared" si="475"/>
        <v>0</v>
      </c>
      <c r="AR884" s="161">
        <f t="shared" si="475"/>
        <v>0</v>
      </c>
      <c r="AS884" s="161">
        <f t="shared" si="475"/>
        <v>0</v>
      </c>
      <c r="AT884" s="161">
        <f t="shared" si="475"/>
        <v>0</v>
      </c>
      <c r="AU884" s="161">
        <f t="shared" si="475"/>
        <v>100</v>
      </c>
      <c r="AV884" s="162">
        <f t="shared" si="475"/>
        <v>0</v>
      </c>
      <c r="AW884" s="165"/>
      <c r="AX884" s="245"/>
      <c r="AY884" s="246"/>
    </row>
    <row r="885" spans="1:51" ht="12.75" customHeight="1" x14ac:dyDescent="0.25">
      <c r="A885" s="171">
        <v>1787</v>
      </c>
      <c r="B885" s="241">
        <v>877</v>
      </c>
      <c r="C885" s="242" t="s">
        <v>1994</v>
      </c>
      <c r="D885" s="156">
        <f t="shared" si="482"/>
        <v>3568.2000000000003</v>
      </c>
      <c r="E885" s="161">
        <v>3219.4</v>
      </c>
      <c r="F885" s="161">
        <v>0</v>
      </c>
      <c r="G885" s="161">
        <v>0</v>
      </c>
      <c r="H885" s="161">
        <v>0</v>
      </c>
      <c r="I885" s="161">
        <v>0</v>
      </c>
      <c r="J885" s="161">
        <v>0</v>
      </c>
      <c r="K885" s="161">
        <v>348.8</v>
      </c>
      <c r="L885" s="243">
        <v>0</v>
      </c>
      <c r="M885" s="172">
        <f t="shared" si="483"/>
        <v>3804.7000000000003</v>
      </c>
      <c r="N885" s="161">
        <v>3455.9</v>
      </c>
      <c r="O885" s="161">
        <v>0</v>
      </c>
      <c r="P885" s="161">
        <v>0</v>
      </c>
      <c r="Q885" s="161">
        <v>0</v>
      </c>
      <c r="R885" s="161">
        <v>0</v>
      </c>
      <c r="S885" s="161">
        <v>0</v>
      </c>
      <c r="T885" s="161">
        <v>348.8</v>
      </c>
      <c r="U885" s="243">
        <v>0</v>
      </c>
      <c r="V885" s="172">
        <f t="shared" si="484"/>
        <v>3679.5846000000001</v>
      </c>
      <c r="W885" s="161">
        <v>3330.7846</v>
      </c>
      <c r="X885" s="161">
        <v>0</v>
      </c>
      <c r="Y885" s="161">
        <v>0</v>
      </c>
      <c r="Z885" s="161">
        <v>0</v>
      </c>
      <c r="AA885" s="161">
        <v>0</v>
      </c>
      <c r="AB885" s="161">
        <v>0</v>
      </c>
      <c r="AC885" s="161">
        <v>348.8</v>
      </c>
      <c r="AD885" s="243">
        <v>0</v>
      </c>
      <c r="AE885" s="156">
        <f t="shared" si="474"/>
        <v>-125.11540000000014</v>
      </c>
      <c r="AF885" s="161">
        <f t="shared" si="474"/>
        <v>-125.11540000000014</v>
      </c>
      <c r="AG885" s="161">
        <f t="shared" si="474"/>
        <v>0</v>
      </c>
      <c r="AH885" s="161">
        <f t="shared" si="474"/>
        <v>0</v>
      </c>
      <c r="AI885" s="161">
        <f t="shared" si="474"/>
        <v>0</v>
      </c>
      <c r="AJ885" s="161">
        <f t="shared" si="474"/>
        <v>0</v>
      </c>
      <c r="AK885" s="161">
        <f t="shared" si="474"/>
        <v>0</v>
      </c>
      <c r="AL885" s="161">
        <f t="shared" si="474"/>
        <v>0</v>
      </c>
      <c r="AM885" s="162">
        <f t="shared" si="474"/>
        <v>0</v>
      </c>
      <c r="AN885" s="156">
        <f t="shared" si="475"/>
        <v>96.711556758745758</v>
      </c>
      <c r="AO885" s="161">
        <f t="shared" si="475"/>
        <v>96.379657976214588</v>
      </c>
      <c r="AP885" s="161">
        <f t="shared" si="475"/>
        <v>0</v>
      </c>
      <c r="AQ885" s="161">
        <f t="shared" si="475"/>
        <v>0</v>
      </c>
      <c r="AR885" s="161">
        <f t="shared" si="475"/>
        <v>0</v>
      </c>
      <c r="AS885" s="161">
        <f t="shared" si="475"/>
        <v>0</v>
      </c>
      <c r="AT885" s="161">
        <f t="shared" si="475"/>
        <v>0</v>
      </c>
      <c r="AU885" s="161">
        <f t="shared" si="475"/>
        <v>100</v>
      </c>
      <c r="AV885" s="162">
        <f t="shared" si="475"/>
        <v>0</v>
      </c>
      <c r="AW885" s="165"/>
      <c r="AX885" s="245"/>
      <c r="AY885" s="246"/>
    </row>
    <row r="886" spans="1:51" ht="12.75" customHeight="1" x14ac:dyDescent="0.25">
      <c r="A886" s="171">
        <v>1788</v>
      </c>
      <c r="B886" s="241">
        <v>878</v>
      </c>
      <c r="C886" s="242" t="s">
        <v>1995</v>
      </c>
      <c r="D886" s="156">
        <f t="shared" si="482"/>
        <v>2137.1999999999998</v>
      </c>
      <c r="E886" s="161">
        <v>1457.2</v>
      </c>
      <c r="F886" s="161">
        <v>0</v>
      </c>
      <c r="G886" s="161">
        <v>0</v>
      </c>
      <c r="H886" s="161">
        <v>0</v>
      </c>
      <c r="I886" s="161">
        <v>0</v>
      </c>
      <c r="J886" s="161">
        <v>400</v>
      </c>
      <c r="K886" s="161">
        <v>280</v>
      </c>
      <c r="L886" s="243">
        <v>0</v>
      </c>
      <c r="M886" s="172">
        <f t="shared" si="483"/>
        <v>2310.6999999999998</v>
      </c>
      <c r="N886" s="161">
        <v>1630.7</v>
      </c>
      <c r="O886" s="161">
        <v>0</v>
      </c>
      <c r="P886" s="161">
        <v>0</v>
      </c>
      <c r="Q886" s="161">
        <v>0</v>
      </c>
      <c r="R886" s="161">
        <v>0</v>
      </c>
      <c r="S886" s="161">
        <v>400</v>
      </c>
      <c r="T886" s="161">
        <v>280</v>
      </c>
      <c r="U886" s="243">
        <v>0</v>
      </c>
      <c r="V886" s="172">
        <f t="shared" si="484"/>
        <v>2299.8657000000003</v>
      </c>
      <c r="W886" s="161">
        <v>1619.8657000000001</v>
      </c>
      <c r="X886" s="161">
        <v>0</v>
      </c>
      <c r="Y886" s="161">
        <v>0</v>
      </c>
      <c r="Z886" s="161">
        <v>0</v>
      </c>
      <c r="AA886" s="161">
        <v>0</v>
      </c>
      <c r="AB886" s="161">
        <v>400</v>
      </c>
      <c r="AC886" s="161">
        <v>280</v>
      </c>
      <c r="AD886" s="243">
        <v>0</v>
      </c>
      <c r="AE886" s="156">
        <f t="shared" si="474"/>
        <v>-10.83429999999953</v>
      </c>
      <c r="AF886" s="161">
        <f t="shared" si="474"/>
        <v>-10.834299999999985</v>
      </c>
      <c r="AG886" s="161">
        <f t="shared" si="474"/>
        <v>0</v>
      </c>
      <c r="AH886" s="161">
        <f t="shared" si="474"/>
        <v>0</v>
      </c>
      <c r="AI886" s="161">
        <f t="shared" si="474"/>
        <v>0</v>
      </c>
      <c r="AJ886" s="161">
        <f t="shared" si="474"/>
        <v>0</v>
      </c>
      <c r="AK886" s="161">
        <f t="shared" si="474"/>
        <v>0</v>
      </c>
      <c r="AL886" s="161">
        <f t="shared" si="474"/>
        <v>0</v>
      </c>
      <c r="AM886" s="162">
        <f t="shared" si="474"/>
        <v>0</v>
      </c>
      <c r="AN886" s="156">
        <f t="shared" si="475"/>
        <v>99.53112476738653</v>
      </c>
      <c r="AO886" s="161">
        <f t="shared" si="475"/>
        <v>99.335604341693752</v>
      </c>
      <c r="AP886" s="161">
        <f t="shared" si="475"/>
        <v>0</v>
      </c>
      <c r="AQ886" s="161">
        <f t="shared" si="475"/>
        <v>0</v>
      </c>
      <c r="AR886" s="161">
        <f t="shared" si="475"/>
        <v>0</v>
      </c>
      <c r="AS886" s="161">
        <f t="shared" si="475"/>
        <v>0</v>
      </c>
      <c r="AT886" s="161">
        <f t="shared" si="475"/>
        <v>100</v>
      </c>
      <c r="AU886" s="161">
        <f t="shared" si="475"/>
        <v>100</v>
      </c>
      <c r="AV886" s="162">
        <f t="shared" si="475"/>
        <v>0</v>
      </c>
      <c r="AW886" s="165"/>
      <c r="AX886" s="245"/>
      <c r="AY886" s="246"/>
    </row>
    <row r="887" spans="1:51" ht="12.75" customHeight="1" x14ac:dyDescent="0.25">
      <c r="A887" s="171">
        <v>1789</v>
      </c>
      <c r="B887" s="241">
        <v>879</v>
      </c>
      <c r="C887" s="242" t="s">
        <v>1996</v>
      </c>
      <c r="D887" s="156">
        <f t="shared" si="482"/>
        <v>2119.1</v>
      </c>
      <c r="E887" s="161">
        <v>1958.7</v>
      </c>
      <c r="F887" s="161">
        <v>0</v>
      </c>
      <c r="G887" s="161">
        <v>0</v>
      </c>
      <c r="H887" s="161">
        <v>0</v>
      </c>
      <c r="I887" s="161">
        <v>0</v>
      </c>
      <c r="J887" s="161">
        <v>0</v>
      </c>
      <c r="K887" s="161">
        <v>160.4</v>
      </c>
      <c r="L887" s="243">
        <v>0</v>
      </c>
      <c r="M887" s="172">
        <f t="shared" si="483"/>
        <v>2239.7000000000003</v>
      </c>
      <c r="N887" s="161">
        <v>2079.3000000000002</v>
      </c>
      <c r="O887" s="161">
        <v>0</v>
      </c>
      <c r="P887" s="161">
        <v>0</v>
      </c>
      <c r="Q887" s="161">
        <v>0</v>
      </c>
      <c r="R887" s="161">
        <v>0</v>
      </c>
      <c r="S887" s="161">
        <v>0</v>
      </c>
      <c r="T887" s="161">
        <v>160.4</v>
      </c>
      <c r="U887" s="243">
        <v>0</v>
      </c>
      <c r="V887" s="172">
        <f t="shared" si="484"/>
        <v>2239.7000000000003</v>
      </c>
      <c r="W887" s="161">
        <v>2079.3000000000002</v>
      </c>
      <c r="X887" s="161">
        <v>0</v>
      </c>
      <c r="Y887" s="161">
        <v>0</v>
      </c>
      <c r="Z887" s="161">
        <v>0</v>
      </c>
      <c r="AA887" s="161">
        <v>0</v>
      </c>
      <c r="AB887" s="161">
        <v>0</v>
      </c>
      <c r="AC887" s="161">
        <v>160.4</v>
      </c>
      <c r="AD887" s="243">
        <v>0</v>
      </c>
      <c r="AE887" s="156">
        <f t="shared" si="474"/>
        <v>0</v>
      </c>
      <c r="AF887" s="161">
        <f t="shared" si="474"/>
        <v>0</v>
      </c>
      <c r="AG887" s="161">
        <f t="shared" si="474"/>
        <v>0</v>
      </c>
      <c r="AH887" s="161">
        <f t="shared" si="474"/>
        <v>0</v>
      </c>
      <c r="AI887" s="161">
        <f t="shared" si="474"/>
        <v>0</v>
      </c>
      <c r="AJ887" s="161">
        <f t="shared" si="474"/>
        <v>0</v>
      </c>
      <c r="AK887" s="161">
        <f t="shared" si="474"/>
        <v>0</v>
      </c>
      <c r="AL887" s="161">
        <f t="shared" si="474"/>
        <v>0</v>
      </c>
      <c r="AM887" s="162">
        <f t="shared" si="474"/>
        <v>0</v>
      </c>
      <c r="AN887" s="156">
        <f t="shared" si="475"/>
        <v>100</v>
      </c>
      <c r="AO887" s="161">
        <f t="shared" si="475"/>
        <v>100</v>
      </c>
      <c r="AP887" s="161">
        <f t="shared" si="475"/>
        <v>0</v>
      </c>
      <c r="AQ887" s="161">
        <f t="shared" si="475"/>
        <v>0</v>
      </c>
      <c r="AR887" s="161">
        <f t="shared" si="475"/>
        <v>0</v>
      </c>
      <c r="AS887" s="161">
        <f t="shared" si="475"/>
        <v>0</v>
      </c>
      <c r="AT887" s="161">
        <f t="shared" si="475"/>
        <v>0</v>
      </c>
      <c r="AU887" s="161">
        <f t="shared" si="475"/>
        <v>100</v>
      </c>
      <c r="AV887" s="162">
        <f t="shared" si="475"/>
        <v>0</v>
      </c>
      <c r="AW887" s="165"/>
      <c r="AX887" s="245"/>
      <c r="AY887" s="246"/>
    </row>
    <row r="888" spans="1:51" ht="12.75" customHeight="1" x14ac:dyDescent="0.25">
      <c r="A888" s="171">
        <v>1790</v>
      </c>
      <c r="B888" s="241">
        <v>880</v>
      </c>
      <c r="C888" s="242" t="s">
        <v>1741</v>
      </c>
      <c r="D888" s="156">
        <f t="shared" si="482"/>
        <v>1053.0999999999999</v>
      </c>
      <c r="E888" s="161">
        <v>955.1</v>
      </c>
      <c r="F888" s="161">
        <v>0</v>
      </c>
      <c r="G888" s="161">
        <v>0</v>
      </c>
      <c r="H888" s="161">
        <v>0</v>
      </c>
      <c r="I888" s="161">
        <v>0</v>
      </c>
      <c r="J888" s="161">
        <v>0</v>
      </c>
      <c r="K888" s="161">
        <v>98</v>
      </c>
      <c r="L888" s="243">
        <v>0</v>
      </c>
      <c r="M888" s="172">
        <f t="shared" si="483"/>
        <v>1084.2</v>
      </c>
      <c r="N888" s="161">
        <v>986.2</v>
      </c>
      <c r="O888" s="161">
        <v>0</v>
      </c>
      <c r="P888" s="161">
        <v>0</v>
      </c>
      <c r="Q888" s="161">
        <v>0</v>
      </c>
      <c r="R888" s="161">
        <v>0</v>
      </c>
      <c r="S888" s="161">
        <v>0</v>
      </c>
      <c r="T888" s="161">
        <v>98</v>
      </c>
      <c r="U888" s="243">
        <v>0</v>
      </c>
      <c r="V888" s="172">
        <f t="shared" si="484"/>
        <v>1059.4455</v>
      </c>
      <c r="W888" s="161">
        <v>961.58609999999999</v>
      </c>
      <c r="X888" s="161">
        <v>0</v>
      </c>
      <c r="Y888" s="161">
        <v>0</v>
      </c>
      <c r="Z888" s="161">
        <v>0</v>
      </c>
      <c r="AA888" s="161">
        <v>0</v>
      </c>
      <c r="AB888" s="161">
        <v>0</v>
      </c>
      <c r="AC888" s="161">
        <v>97.859399999999994</v>
      </c>
      <c r="AD888" s="243">
        <v>0</v>
      </c>
      <c r="AE888" s="156">
        <f t="shared" si="474"/>
        <v>-24.754500000000007</v>
      </c>
      <c r="AF888" s="161">
        <f t="shared" si="474"/>
        <v>-24.613900000000058</v>
      </c>
      <c r="AG888" s="161">
        <f t="shared" si="474"/>
        <v>0</v>
      </c>
      <c r="AH888" s="161">
        <f t="shared" si="474"/>
        <v>0</v>
      </c>
      <c r="AI888" s="161">
        <f t="shared" si="474"/>
        <v>0</v>
      </c>
      <c r="AJ888" s="161">
        <f t="shared" si="474"/>
        <v>0</v>
      </c>
      <c r="AK888" s="161">
        <f t="shared" si="474"/>
        <v>0</v>
      </c>
      <c r="AL888" s="161">
        <f t="shared" si="474"/>
        <v>-0.14060000000000628</v>
      </c>
      <c r="AM888" s="162">
        <f t="shared" si="474"/>
        <v>0</v>
      </c>
      <c r="AN888" s="156">
        <f t="shared" si="475"/>
        <v>97.71679579413393</v>
      </c>
      <c r="AO888" s="161">
        <f t="shared" si="475"/>
        <v>97.50416751166091</v>
      </c>
      <c r="AP888" s="161">
        <f t="shared" si="475"/>
        <v>0</v>
      </c>
      <c r="AQ888" s="161">
        <f t="shared" si="475"/>
        <v>0</v>
      </c>
      <c r="AR888" s="161">
        <f t="shared" si="475"/>
        <v>0</v>
      </c>
      <c r="AS888" s="161">
        <f t="shared" si="475"/>
        <v>0</v>
      </c>
      <c r="AT888" s="161">
        <f t="shared" si="475"/>
        <v>0</v>
      </c>
      <c r="AU888" s="161">
        <f t="shared" si="475"/>
        <v>99.856530612244882</v>
      </c>
      <c r="AV888" s="162">
        <f t="shared" si="475"/>
        <v>0</v>
      </c>
      <c r="AW888" s="165"/>
      <c r="AX888" s="245"/>
      <c r="AY888" s="246"/>
    </row>
    <row r="889" spans="1:51" ht="12.75" customHeight="1" x14ac:dyDescent="0.25">
      <c r="A889" s="171">
        <v>1793</v>
      </c>
      <c r="B889" s="241">
        <v>881</v>
      </c>
      <c r="C889" s="242" t="s">
        <v>1997</v>
      </c>
      <c r="D889" s="156">
        <f t="shared" si="482"/>
        <v>4046.9</v>
      </c>
      <c r="E889" s="161">
        <v>3680.1</v>
      </c>
      <c r="F889" s="161">
        <v>0</v>
      </c>
      <c r="G889" s="161">
        <v>0</v>
      </c>
      <c r="H889" s="161">
        <v>0</v>
      </c>
      <c r="I889" s="161">
        <v>0</v>
      </c>
      <c r="J889" s="161">
        <v>0</v>
      </c>
      <c r="K889" s="161">
        <v>366.8</v>
      </c>
      <c r="L889" s="243">
        <v>0</v>
      </c>
      <c r="M889" s="172">
        <f t="shared" si="483"/>
        <v>4447.3</v>
      </c>
      <c r="N889" s="161">
        <v>4080.5</v>
      </c>
      <c r="O889" s="161">
        <v>0</v>
      </c>
      <c r="P889" s="161">
        <v>0</v>
      </c>
      <c r="Q889" s="161">
        <v>0</v>
      </c>
      <c r="R889" s="161">
        <v>0</v>
      </c>
      <c r="S889" s="161">
        <v>0</v>
      </c>
      <c r="T889" s="161">
        <v>366.8</v>
      </c>
      <c r="U889" s="243">
        <v>0</v>
      </c>
      <c r="V889" s="172">
        <f t="shared" si="484"/>
        <v>4447.3</v>
      </c>
      <c r="W889" s="161">
        <v>4080.5</v>
      </c>
      <c r="X889" s="161">
        <v>0</v>
      </c>
      <c r="Y889" s="161">
        <v>0</v>
      </c>
      <c r="Z889" s="161">
        <v>0</v>
      </c>
      <c r="AA889" s="161">
        <v>0</v>
      </c>
      <c r="AB889" s="161">
        <v>0</v>
      </c>
      <c r="AC889" s="161">
        <v>366.8</v>
      </c>
      <c r="AD889" s="243">
        <v>0</v>
      </c>
      <c r="AE889" s="156">
        <f t="shared" si="474"/>
        <v>0</v>
      </c>
      <c r="AF889" s="161">
        <f t="shared" si="474"/>
        <v>0</v>
      </c>
      <c r="AG889" s="161">
        <f t="shared" si="474"/>
        <v>0</v>
      </c>
      <c r="AH889" s="161">
        <f t="shared" si="474"/>
        <v>0</v>
      </c>
      <c r="AI889" s="161">
        <f t="shared" si="474"/>
        <v>0</v>
      </c>
      <c r="AJ889" s="161">
        <f t="shared" si="474"/>
        <v>0</v>
      </c>
      <c r="AK889" s="161">
        <f t="shared" si="474"/>
        <v>0</v>
      </c>
      <c r="AL889" s="161">
        <f t="shared" si="474"/>
        <v>0</v>
      </c>
      <c r="AM889" s="162">
        <f t="shared" si="474"/>
        <v>0</v>
      </c>
      <c r="AN889" s="156">
        <f t="shared" si="475"/>
        <v>100</v>
      </c>
      <c r="AO889" s="161">
        <f t="shared" si="475"/>
        <v>100</v>
      </c>
      <c r="AP889" s="161">
        <f t="shared" si="475"/>
        <v>0</v>
      </c>
      <c r="AQ889" s="161">
        <f t="shared" si="475"/>
        <v>0</v>
      </c>
      <c r="AR889" s="161">
        <f t="shared" si="475"/>
        <v>0</v>
      </c>
      <c r="AS889" s="161">
        <f t="shared" si="475"/>
        <v>0</v>
      </c>
      <c r="AT889" s="161">
        <f t="shared" si="475"/>
        <v>0</v>
      </c>
      <c r="AU889" s="161">
        <f t="shared" si="475"/>
        <v>100</v>
      </c>
      <c r="AV889" s="162">
        <f t="shared" si="475"/>
        <v>0</v>
      </c>
      <c r="AW889" s="165"/>
      <c r="AX889" s="245"/>
      <c r="AY889" s="246"/>
    </row>
    <row r="890" spans="1:51" ht="12.75" customHeight="1" x14ac:dyDescent="0.25">
      <c r="A890" s="171">
        <v>1794</v>
      </c>
      <c r="B890" s="241">
        <v>882</v>
      </c>
      <c r="C890" s="242" t="s">
        <v>1456</v>
      </c>
      <c r="D890" s="156">
        <f t="shared" si="482"/>
        <v>6550.4000000000005</v>
      </c>
      <c r="E890" s="161">
        <v>3673.1</v>
      </c>
      <c r="F890" s="161">
        <v>0</v>
      </c>
      <c r="G890" s="161">
        <v>0</v>
      </c>
      <c r="H890" s="161">
        <v>0</v>
      </c>
      <c r="I890" s="161">
        <v>0</v>
      </c>
      <c r="J890" s="161">
        <v>2500</v>
      </c>
      <c r="K890" s="161">
        <v>377.3</v>
      </c>
      <c r="L890" s="243">
        <v>0</v>
      </c>
      <c r="M890" s="172">
        <f t="shared" si="483"/>
        <v>6710.9000000000005</v>
      </c>
      <c r="N890" s="161">
        <v>3833.6</v>
      </c>
      <c r="O890" s="161">
        <v>0</v>
      </c>
      <c r="P890" s="161">
        <v>0</v>
      </c>
      <c r="Q890" s="161">
        <v>0</v>
      </c>
      <c r="R890" s="161">
        <v>0</v>
      </c>
      <c r="S890" s="161">
        <v>2500</v>
      </c>
      <c r="T890" s="161">
        <v>377.3</v>
      </c>
      <c r="U890" s="243">
        <v>0</v>
      </c>
      <c r="V890" s="172">
        <f t="shared" si="484"/>
        <v>6710.8952000000008</v>
      </c>
      <c r="W890" s="161">
        <v>3833.6</v>
      </c>
      <c r="X890" s="161">
        <v>0</v>
      </c>
      <c r="Y890" s="161">
        <v>0</v>
      </c>
      <c r="Z890" s="161">
        <v>0</v>
      </c>
      <c r="AA890" s="161">
        <v>0</v>
      </c>
      <c r="AB890" s="161">
        <v>2500</v>
      </c>
      <c r="AC890" s="161">
        <v>377.29520000000002</v>
      </c>
      <c r="AD890" s="243">
        <v>0</v>
      </c>
      <c r="AE890" s="156">
        <f t="shared" si="474"/>
        <v>-4.7999999997045961E-3</v>
      </c>
      <c r="AF890" s="161">
        <f t="shared" si="474"/>
        <v>0</v>
      </c>
      <c r="AG890" s="161">
        <f t="shared" si="474"/>
        <v>0</v>
      </c>
      <c r="AH890" s="161">
        <f t="shared" si="474"/>
        <v>0</v>
      </c>
      <c r="AI890" s="161">
        <f t="shared" si="474"/>
        <v>0</v>
      </c>
      <c r="AJ890" s="161">
        <f t="shared" si="474"/>
        <v>0</v>
      </c>
      <c r="AK890" s="161">
        <f t="shared" si="474"/>
        <v>0</v>
      </c>
      <c r="AL890" s="161">
        <f t="shared" si="474"/>
        <v>-4.7999999999888132E-3</v>
      </c>
      <c r="AM890" s="162">
        <f t="shared" si="474"/>
        <v>0</v>
      </c>
      <c r="AN890" s="156">
        <f t="shared" si="475"/>
        <v>99.99992847457122</v>
      </c>
      <c r="AO890" s="161">
        <f t="shared" si="475"/>
        <v>100</v>
      </c>
      <c r="AP890" s="161">
        <f t="shared" si="475"/>
        <v>0</v>
      </c>
      <c r="AQ890" s="161">
        <f t="shared" si="475"/>
        <v>0</v>
      </c>
      <c r="AR890" s="161">
        <f t="shared" si="475"/>
        <v>0</v>
      </c>
      <c r="AS890" s="161">
        <f t="shared" si="475"/>
        <v>0</v>
      </c>
      <c r="AT890" s="161">
        <f t="shared" si="475"/>
        <v>100</v>
      </c>
      <c r="AU890" s="161">
        <f t="shared" si="475"/>
        <v>99.998727802809441</v>
      </c>
      <c r="AV890" s="162">
        <f t="shared" si="475"/>
        <v>0</v>
      </c>
      <c r="AW890" s="165"/>
      <c r="AX890" s="245"/>
      <c r="AY890" s="246"/>
    </row>
    <row r="891" spans="1:51" ht="12.75" customHeight="1" x14ac:dyDescent="0.25">
      <c r="A891" s="171">
        <v>1795</v>
      </c>
      <c r="B891" s="241">
        <v>883</v>
      </c>
      <c r="C891" s="242" t="s">
        <v>1915</v>
      </c>
      <c r="D891" s="156">
        <f t="shared" si="482"/>
        <v>2410.9</v>
      </c>
      <c r="E891" s="161">
        <v>2032.6</v>
      </c>
      <c r="F891" s="161">
        <v>0</v>
      </c>
      <c r="G891" s="161">
        <v>0</v>
      </c>
      <c r="H891" s="161">
        <v>0</v>
      </c>
      <c r="I891" s="161">
        <v>0</v>
      </c>
      <c r="J891" s="161">
        <v>85</v>
      </c>
      <c r="K891" s="161">
        <v>293.3</v>
      </c>
      <c r="L891" s="243">
        <v>0</v>
      </c>
      <c r="M891" s="172">
        <f t="shared" si="483"/>
        <v>2537</v>
      </c>
      <c r="N891" s="161">
        <v>2158.6999999999998</v>
      </c>
      <c r="O891" s="161">
        <v>0</v>
      </c>
      <c r="P891" s="161">
        <v>0</v>
      </c>
      <c r="Q891" s="161">
        <v>0</v>
      </c>
      <c r="R891" s="161">
        <v>0</v>
      </c>
      <c r="S891" s="161">
        <v>85</v>
      </c>
      <c r="T891" s="161">
        <v>293.3</v>
      </c>
      <c r="U891" s="243">
        <v>0</v>
      </c>
      <c r="V891" s="172">
        <f t="shared" si="484"/>
        <v>2532.3683000000001</v>
      </c>
      <c r="W891" s="161">
        <v>2154.3784000000001</v>
      </c>
      <c r="X891" s="161">
        <v>0</v>
      </c>
      <c r="Y891" s="161">
        <v>0</v>
      </c>
      <c r="Z891" s="161">
        <v>0</v>
      </c>
      <c r="AA891" s="161">
        <v>0</v>
      </c>
      <c r="AB891" s="161">
        <v>84.991200000000006</v>
      </c>
      <c r="AC891" s="161">
        <v>292.99869999999999</v>
      </c>
      <c r="AD891" s="243">
        <v>0</v>
      </c>
      <c r="AE891" s="156">
        <f t="shared" si="474"/>
        <v>-4.6316999999999098</v>
      </c>
      <c r="AF891" s="161">
        <f t="shared" si="474"/>
        <v>-4.3215999999997621</v>
      </c>
      <c r="AG891" s="161">
        <f t="shared" si="474"/>
        <v>0</v>
      </c>
      <c r="AH891" s="161">
        <f t="shared" si="474"/>
        <v>0</v>
      </c>
      <c r="AI891" s="161">
        <f t="shared" si="474"/>
        <v>0</v>
      </c>
      <c r="AJ891" s="161">
        <f t="shared" si="474"/>
        <v>0</v>
      </c>
      <c r="AK891" s="161">
        <f t="shared" si="474"/>
        <v>-8.7999999999937017E-3</v>
      </c>
      <c r="AL891" s="161">
        <f t="shared" si="474"/>
        <v>-0.3013000000000261</v>
      </c>
      <c r="AM891" s="162">
        <f t="shared" si="474"/>
        <v>0</v>
      </c>
      <c r="AN891" s="156">
        <f t="shared" si="475"/>
        <v>99.817433977138364</v>
      </c>
      <c r="AO891" s="161">
        <f t="shared" si="475"/>
        <v>99.79980543845835</v>
      </c>
      <c r="AP891" s="161">
        <f t="shared" si="475"/>
        <v>0</v>
      </c>
      <c r="AQ891" s="161">
        <f t="shared" si="475"/>
        <v>0</v>
      </c>
      <c r="AR891" s="161">
        <f t="shared" si="475"/>
        <v>0</v>
      </c>
      <c r="AS891" s="161">
        <f t="shared" si="475"/>
        <v>0</v>
      </c>
      <c r="AT891" s="161">
        <f t="shared" si="475"/>
        <v>99.989647058823536</v>
      </c>
      <c r="AU891" s="161">
        <f t="shared" si="475"/>
        <v>99.897272417320139</v>
      </c>
      <c r="AV891" s="162">
        <f t="shared" si="475"/>
        <v>0</v>
      </c>
      <c r="AW891" s="165"/>
      <c r="AX891" s="245"/>
      <c r="AY891" s="246"/>
    </row>
    <row r="892" spans="1:51" ht="12.75" customHeight="1" x14ac:dyDescent="0.25">
      <c r="A892" s="171">
        <v>1796</v>
      </c>
      <c r="B892" s="241">
        <v>884</v>
      </c>
      <c r="C892" s="242" t="s">
        <v>1998</v>
      </c>
      <c r="D892" s="156">
        <f t="shared" si="482"/>
        <v>2084.9</v>
      </c>
      <c r="E892" s="161">
        <v>1844.7</v>
      </c>
      <c r="F892" s="161">
        <v>0</v>
      </c>
      <c r="G892" s="161">
        <v>0</v>
      </c>
      <c r="H892" s="161">
        <v>0</v>
      </c>
      <c r="I892" s="161">
        <v>0</v>
      </c>
      <c r="J892" s="161">
        <v>85</v>
      </c>
      <c r="K892" s="161">
        <v>155.19999999999999</v>
      </c>
      <c r="L892" s="243">
        <v>0</v>
      </c>
      <c r="M892" s="172">
        <f t="shared" si="483"/>
        <v>2286.5</v>
      </c>
      <c r="N892" s="161">
        <v>2046.3</v>
      </c>
      <c r="O892" s="161">
        <v>0</v>
      </c>
      <c r="P892" s="161">
        <v>0</v>
      </c>
      <c r="Q892" s="161">
        <v>0</v>
      </c>
      <c r="R892" s="161">
        <v>0</v>
      </c>
      <c r="S892" s="161">
        <v>85</v>
      </c>
      <c r="T892" s="161">
        <v>155.19999999999999</v>
      </c>
      <c r="U892" s="243">
        <v>0</v>
      </c>
      <c r="V892" s="172">
        <f t="shared" si="484"/>
        <v>2132.6396</v>
      </c>
      <c r="W892" s="161">
        <v>1895.6066000000001</v>
      </c>
      <c r="X892" s="161">
        <v>0</v>
      </c>
      <c r="Y892" s="161">
        <v>0</v>
      </c>
      <c r="Z892" s="161">
        <v>0</v>
      </c>
      <c r="AA892" s="161">
        <v>0</v>
      </c>
      <c r="AB892" s="161">
        <v>85</v>
      </c>
      <c r="AC892" s="161">
        <v>152.03299999999999</v>
      </c>
      <c r="AD892" s="243">
        <v>0</v>
      </c>
      <c r="AE892" s="156">
        <f t="shared" si="474"/>
        <v>-153.86040000000003</v>
      </c>
      <c r="AF892" s="161">
        <f t="shared" si="474"/>
        <v>-150.69339999999988</v>
      </c>
      <c r="AG892" s="161">
        <f t="shared" si="474"/>
        <v>0</v>
      </c>
      <c r="AH892" s="161">
        <f t="shared" si="474"/>
        <v>0</v>
      </c>
      <c r="AI892" s="161">
        <f t="shared" si="474"/>
        <v>0</v>
      </c>
      <c r="AJ892" s="161">
        <f t="shared" si="474"/>
        <v>0</v>
      </c>
      <c r="AK892" s="161">
        <f t="shared" si="474"/>
        <v>0</v>
      </c>
      <c r="AL892" s="161">
        <f t="shared" si="474"/>
        <v>-3.1670000000000016</v>
      </c>
      <c r="AM892" s="162">
        <f t="shared" si="474"/>
        <v>0</v>
      </c>
      <c r="AN892" s="156">
        <f t="shared" si="475"/>
        <v>93.27092062103651</v>
      </c>
      <c r="AO892" s="161">
        <f t="shared" si="475"/>
        <v>92.635810975907745</v>
      </c>
      <c r="AP892" s="161">
        <f t="shared" si="475"/>
        <v>0</v>
      </c>
      <c r="AQ892" s="161">
        <f t="shared" si="475"/>
        <v>0</v>
      </c>
      <c r="AR892" s="161">
        <f t="shared" si="475"/>
        <v>0</v>
      </c>
      <c r="AS892" s="161">
        <f t="shared" si="475"/>
        <v>0</v>
      </c>
      <c r="AT892" s="161">
        <f t="shared" si="475"/>
        <v>100</v>
      </c>
      <c r="AU892" s="161">
        <f t="shared" si="475"/>
        <v>97.959407216494839</v>
      </c>
      <c r="AV892" s="162">
        <f t="shared" si="475"/>
        <v>0</v>
      </c>
      <c r="AW892" s="165"/>
      <c r="AX892" s="245"/>
      <c r="AY892" s="246"/>
    </row>
    <row r="893" spans="1:51" ht="12.75" customHeight="1" x14ac:dyDescent="0.25">
      <c r="A893" s="171">
        <v>1797</v>
      </c>
      <c r="B893" s="241">
        <v>885</v>
      </c>
      <c r="C893" s="242" t="s">
        <v>1332</v>
      </c>
      <c r="D893" s="156">
        <f t="shared" si="482"/>
        <v>1616.4</v>
      </c>
      <c r="E893" s="161">
        <v>1418.5</v>
      </c>
      <c r="F893" s="161">
        <v>0</v>
      </c>
      <c r="G893" s="161">
        <v>0</v>
      </c>
      <c r="H893" s="161">
        <v>0</v>
      </c>
      <c r="I893" s="161">
        <v>0</v>
      </c>
      <c r="J893" s="161">
        <v>0</v>
      </c>
      <c r="K893" s="161">
        <v>197.9</v>
      </c>
      <c r="L893" s="243">
        <v>0</v>
      </c>
      <c r="M893" s="172">
        <f t="shared" si="483"/>
        <v>1701</v>
      </c>
      <c r="N893" s="161">
        <v>1503.1</v>
      </c>
      <c r="O893" s="161">
        <v>0</v>
      </c>
      <c r="P893" s="161">
        <v>0</v>
      </c>
      <c r="Q893" s="161">
        <v>0</v>
      </c>
      <c r="R893" s="161">
        <v>0</v>
      </c>
      <c r="S893" s="161">
        <v>0</v>
      </c>
      <c r="T893" s="161">
        <v>197.9</v>
      </c>
      <c r="U893" s="243">
        <v>0</v>
      </c>
      <c r="V893" s="172">
        <f t="shared" si="484"/>
        <v>1700.0776000000001</v>
      </c>
      <c r="W893" s="161">
        <v>1502.1776</v>
      </c>
      <c r="X893" s="161">
        <v>0</v>
      </c>
      <c r="Y893" s="161">
        <v>0</v>
      </c>
      <c r="Z893" s="161">
        <v>0</v>
      </c>
      <c r="AA893" s="161">
        <v>0</v>
      </c>
      <c r="AB893" s="161">
        <v>0</v>
      </c>
      <c r="AC893" s="161">
        <v>197.9</v>
      </c>
      <c r="AD893" s="243">
        <v>0</v>
      </c>
      <c r="AE893" s="156">
        <f t="shared" si="474"/>
        <v>-0.92239999999992506</v>
      </c>
      <c r="AF893" s="161">
        <f t="shared" si="474"/>
        <v>-0.92239999999992506</v>
      </c>
      <c r="AG893" s="161">
        <f t="shared" si="474"/>
        <v>0</v>
      </c>
      <c r="AH893" s="161">
        <f t="shared" si="474"/>
        <v>0</v>
      </c>
      <c r="AI893" s="161">
        <f t="shared" si="474"/>
        <v>0</v>
      </c>
      <c r="AJ893" s="161">
        <f t="shared" si="474"/>
        <v>0</v>
      </c>
      <c r="AK893" s="161">
        <f t="shared" si="474"/>
        <v>0</v>
      </c>
      <c r="AL893" s="161">
        <f t="shared" si="474"/>
        <v>0</v>
      </c>
      <c r="AM893" s="162">
        <f t="shared" si="474"/>
        <v>0</v>
      </c>
      <c r="AN893" s="156">
        <f t="shared" si="475"/>
        <v>99.945773074661972</v>
      </c>
      <c r="AO893" s="161">
        <f t="shared" si="475"/>
        <v>99.938633490785705</v>
      </c>
      <c r="AP893" s="161">
        <f t="shared" si="475"/>
        <v>0</v>
      </c>
      <c r="AQ893" s="161">
        <f t="shared" si="475"/>
        <v>0</v>
      </c>
      <c r="AR893" s="161">
        <f t="shared" si="475"/>
        <v>0</v>
      </c>
      <c r="AS893" s="161">
        <f t="shared" si="475"/>
        <v>0</v>
      </c>
      <c r="AT893" s="161">
        <f t="shared" si="475"/>
        <v>0</v>
      </c>
      <c r="AU893" s="161">
        <f t="shared" si="475"/>
        <v>100</v>
      </c>
      <c r="AV893" s="162">
        <f t="shared" si="475"/>
        <v>0</v>
      </c>
      <c r="AW893" s="165"/>
      <c r="AX893" s="245"/>
      <c r="AY893" s="246"/>
    </row>
    <row r="894" spans="1:51" ht="12.75" customHeight="1" x14ac:dyDescent="0.25">
      <c r="A894" s="171">
        <v>1798</v>
      </c>
      <c r="B894" s="241">
        <v>886</v>
      </c>
      <c r="C894" s="242" t="s">
        <v>1999</v>
      </c>
      <c r="D894" s="156">
        <f t="shared" si="482"/>
        <v>3010</v>
      </c>
      <c r="E894" s="161">
        <v>2566.1</v>
      </c>
      <c r="F894" s="161">
        <v>0</v>
      </c>
      <c r="G894" s="161">
        <v>0</v>
      </c>
      <c r="H894" s="161">
        <v>0</v>
      </c>
      <c r="I894" s="161">
        <v>0</v>
      </c>
      <c r="J894" s="161">
        <v>0</v>
      </c>
      <c r="K894" s="161">
        <v>443.9</v>
      </c>
      <c r="L894" s="243">
        <v>0</v>
      </c>
      <c r="M894" s="172">
        <f t="shared" si="483"/>
        <v>3168.1</v>
      </c>
      <c r="N894" s="161">
        <v>2724.2</v>
      </c>
      <c r="O894" s="161">
        <v>0</v>
      </c>
      <c r="P894" s="161">
        <v>0</v>
      </c>
      <c r="Q894" s="161">
        <v>0</v>
      </c>
      <c r="R894" s="161">
        <v>0</v>
      </c>
      <c r="S894" s="161">
        <v>0</v>
      </c>
      <c r="T894" s="161">
        <v>443.9</v>
      </c>
      <c r="U894" s="243">
        <v>0</v>
      </c>
      <c r="V894" s="172">
        <f t="shared" si="484"/>
        <v>3071.4906000000001</v>
      </c>
      <c r="W894" s="161">
        <v>2627.5906</v>
      </c>
      <c r="X894" s="161">
        <v>0</v>
      </c>
      <c r="Y894" s="161">
        <v>0</v>
      </c>
      <c r="Z894" s="161">
        <v>0</v>
      </c>
      <c r="AA894" s="161">
        <v>0</v>
      </c>
      <c r="AB894" s="161">
        <v>0</v>
      </c>
      <c r="AC894" s="161">
        <v>443.9</v>
      </c>
      <c r="AD894" s="243">
        <v>0</v>
      </c>
      <c r="AE894" s="156">
        <f t="shared" si="474"/>
        <v>-96.609399999999823</v>
      </c>
      <c r="AF894" s="161">
        <f t="shared" si="474"/>
        <v>-96.609399999999823</v>
      </c>
      <c r="AG894" s="161">
        <f t="shared" si="474"/>
        <v>0</v>
      </c>
      <c r="AH894" s="161">
        <f t="shared" si="474"/>
        <v>0</v>
      </c>
      <c r="AI894" s="161">
        <f t="shared" si="474"/>
        <v>0</v>
      </c>
      <c r="AJ894" s="161">
        <f t="shared" si="474"/>
        <v>0</v>
      </c>
      <c r="AK894" s="161">
        <f t="shared" si="474"/>
        <v>0</v>
      </c>
      <c r="AL894" s="161">
        <f t="shared" si="474"/>
        <v>0</v>
      </c>
      <c r="AM894" s="162">
        <f t="shared" si="474"/>
        <v>0</v>
      </c>
      <c r="AN894" s="156">
        <f t="shared" si="475"/>
        <v>96.950557116252639</v>
      </c>
      <c r="AO894" s="161">
        <f t="shared" si="475"/>
        <v>96.453659790030116</v>
      </c>
      <c r="AP894" s="161">
        <f t="shared" si="475"/>
        <v>0</v>
      </c>
      <c r="AQ894" s="161">
        <f t="shared" si="475"/>
        <v>0</v>
      </c>
      <c r="AR894" s="161">
        <f t="shared" si="475"/>
        <v>0</v>
      </c>
      <c r="AS894" s="161">
        <f t="shared" si="475"/>
        <v>0</v>
      </c>
      <c r="AT894" s="161">
        <f t="shared" si="475"/>
        <v>0</v>
      </c>
      <c r="AU894" s="161">
        <f t="shared" si="475"/>
        <v>100</v>
      </c>
      <c r="AV894" s="162">
        <f t="shared" si="475"/>
        <v>0</v>
      </c>
      <c r="AW894" s="165"/>
      <c r="AX894" s="245"/>
      <c r="AY894" s="246"/>
    </row>
    <row r="895" spans="1:51" ht="12.75" customHeight="1" x14ac:dyDescent="0.25">
      <c r="A895" s="171">
        <v>1792</v>
      </c>
      <c r="B895" s="241">
        <v>887</v>
      </c>
      <c r="C895" s="242" t="s">
        <v>1983</v>
      </c>
      <c r="D895" s="156">
        <f t="shared" si="482"/>
        <v>29878.6</v>
      </c>
      <c r="E895" s="161">
        <v>27469.599999999999</v>
      </c>
      <c r="F895" s="161">
        <v>0</v>
      </c>
      <c r="G895" s="161">
        <v>0</v>
      </c>
      <c r="H895" s="161">
        <v>57.5</v>
      </c>
      <c r="I895" s="161">
        <v>0</v>
      </c>
      <c r="J895" s="161">
        <v>0</v>
      </c>
      <c r="K895" s="161">
        <v>2351.5</v>
      </c>
      <c r="L895" s="243">
        <v>0</v>
      </c>
      <c r="M895" s="172">
        <f t="shared" si="483"/>
        <v>32637.7</v>
      </c>
      <c r="N895" s="161">
        <v>30228.7</v>
      </c>
      <c r="O895" s="161">
        <v>0</v>
      </c>
      <c r="P895" s="161">
        <v>0</v>
      </c>
      <c r="Q895" s="161">
        <v>57.5</v>
      </c>
      <c r="R895" s="161">
        <v>0</v>
      </c>
      <c r="S895" s="161">
        <v>0</v>
      </c>
      <c r="T895" s="161">
        <v>2351.5</v>
      </c>
      <c r="U895" s="243">
        <v>0</v>
      </c>
      <c r="V895" s="172">
        <f t="shared" si="484"/>
        <v>32223.961800000001</v>
      </c>
      <c r="W895" s="161">
        <v>29872.461800000001</v>
      </c>
      <c r="X895" s="161">
        <v>0</v>
      </c>
      <c r="Y895" s="161">
        <v>0</v>
      </c>
      <c r="Z895" s="161">
        <v>0</v>
      </c>
      <c r="AA895" s="161">
        <v>0</v>
      </c>
      <c r="AB895" s="161">
        <v>0</v>
      </c>
      <c r="AC895" s="161">
        <v>2351.5</v>
      </c>
      <c r="AD895" s="243">
        <v>0</v>
      </c>
      <c r="AE895" s="156">
        <f t="shared" si="474"/>
        <v>-413.73819999999978</v>
      </c>
      <c r="AF895" s="161">
        <f t="shared" si="474"/>
        <v>-356.23819999999978</v>
      </c>
      <c r="AG895" s="161">
        <f t="shared" si="474"/>
        <v>0</v>
      </c>
      <c r="AH895" s="161">
        <f t="shared" si="474"/>
        <v>0</v>
      </c>
      <c r="AI895" s="161">
        <f t="shared" si="474"/>
        <v>-57.5</v>
      </c>
      <c r="AJ895" s="161">
        <f t="shared" si="474"/>
        <v>0</v>
      </c>
      <c r="AK895" s="161">
        <f t="shared" si="474"/>
        <v>0</v>
      </c>
      <c r="AL895" s="161">
        <f t="shared" si="474"/>
        <v>0</v>
      </c>
      <c r="AM895" s="162">
        <f t="shared" si="474"/>
        <v>0</v>
      </c>
      <c r="AN895" s="156">
        <f t="shared" si="475"/>
        <v>98.732330403184037</v>
      </c>
      <c r="AO895" s="161">
        <f t="shared" si="475"/>
        <v>98.821523254390698</v>
      </c>
      <c r="AP895" s="161">
        <f t="shared" si="475"/>
        <v>0</v>
      </c>
      <c r="AQ895" s="161">
        <f t="shared" si="475"/>
        <v>0</v>
      </c>
      <c r="AR895" s="161">
        <f t="shared" si="475"/>
        <v>0</v>
      </c>
      <c r="AS895" s="161">
        <f t="shared" si="475"/>
        <v>0</v>
      </c>
      <c r="AT895" s="161">
        <f t="shared" si="475"/>
        <v>0</v>
      </c>
      <c r="AU895" s="161">
        <f t="shared" si="475"/>
        <v>100</v>
      </c>
      <c r="AV895" s="162">
        <f t="shared" si="475"/>
        <v>0</v>
      </c>
      <c r="AW895" s="165"/>
      <c r="AX895" s="245"/>
      <c r="AY895" s="246"/>
    </row>
    <row r="896" spans="1:51" ht="12.75" customHeight="1" x14ac:dyDescent="0.25">
      <c r="A896" s="171">
        <v>1799</v>
      </c>
      <c r="B896" s="241">
        <v>888</v>
      </c>
      <c r="C896" s="242" t="s">
        <v>2000</v>
      </c>
      <c r="D896" s="156">
        <f t="shared" si="482"/>
        <v>5973.5</v>
      </c>
      <c r="E896" s="161">
        <v>5172.5</v>
      </c>
      <c r="F896" s="161">
        <v>0</v>
      </c>
      <c r="G896" s="161">
        <v>0</v>
      </c>
      <c r="H896" s="161">
        <v>0</v>
      </c>
      <c r="I896" s="161">
        <v>0</v>
      </c>
      <c r="J896" s="161">
        <v>100</v>
      </c>
      <c r="K896" s="161">
        <v>701</v>
      </c>
      <c r="L896" s="243">
        <v>0</v>
      </c>
      <c r="M896" s="172">
        <f t="shared" si="483"/>
        <v>6992.3</v>
      </c>
      <c r="N896" s="161">
        <v>6191.3</v>
      </c>
      <c r="O896" s="161">
        <v>0</v>
      </c>
      <c r="P896" s="161">
        <v>0</v>
      </c>
      <c r="Q896" s="161">
        <v>0</v>
      </c>
      <c r="R896" s="161">
        <v>0</v>
      </c>
      <c r="S896" s="161">
        <v>100</v>
      </c>
      <c r="T896" s="161">
        <v>701</v>
      </c>
      <c r="U896" s="243">
        <v>0</v>
      </c>
      <c r="V896" s="172">
        <f t="shared" si="484"/>
        <v>6979.1148999999996</v>
      </c>
      <c r="W896" s="161">
        <v>6178.1148999999996</v>
      </c>
      <c r="X896" s="161">
        <v>0</v>
      </c>
      <c r="Y896" s="161">
        <v>0</v>
      </c>
      <c r="Z896" s="161">
        <v>0</v>
      </c>
      <c r="AA896" s="161">
        <v>0</v>
      </c>
      <c r="AB896" s="161">
        <v>100</v>
      </c>
      <c r="AC896" s="161">
        <v>701</v>
      </c>
      <c r="AD896" s="243">
        <v>0</v>
      </c>
      <c r="AE896" s="156">
        <f t="shared" si="474"/>
        <v>-13.185100000000602</v>
      </c>
      <c r="AF896" s="161">
        <f t="shared" si="474"/>
        <v>-13.185100000000602</v>
      </c>
      <c r="AG896" s="161">
        <f t="shared" si="474"/>
        <v>0</v>
      </c>
      <c r="AH896" s="161">
        <f t="shared" si="474"/>
        <v>0</v>
      </c>
      <c r="AI896" s="161">
        <f t="shared" si="474"/>
        <v>0</v>
      </c>
      <c r="AJ896" s="161">
        <f t="shared" si="474"/>
        <v>0</v>
      </c>
      <c r="AK896" s="161">
        <f t="shared" si="474"/>
        <v>0</v>
      </c>
      <c r="AL896" s="161">
        <f t="shared" si="474"/>
        <v>0</v>
      </c>
      <c r="AM896" s="162">
        <f t="shared" si="474"/>
        <v>0</v>
      </c>
      <c r="AN896" s="156">
        <f t="shared" si="475"/>
        <v>99.811434005978001</v>
      </c>
      <c r="AO896" s="161">
        <f t="shared" si="475"/>
        <v>99.787038263369553</v>
      </c>
      <c r="AP896" s="161">
        <f t="shared" si="475"/>
        <v>0</v>
      </c>
      <c r="AQ896" s="161">
        <f t="shared" si="475"/>
        <v>0</v>
      </c>
      <c r="AR896" s="161">
        <f t="shared" si="475"/>
        <v>0</v>
      </c>
      <c r="AS896" s="161">
        <f t="shared" si="475"/>
        <v>0</v>
      </c>
      <c r="AT896" s="161">
        <f t="shared" si="475"/>
        <v>100</v>
      </c>
      <c r="AU896" s="161">
        <f t="shared" si="475"/>
        <v>100</v>
      </c>
      <c r="AV896" s="162">
        <f t="shared" si="475"/>
        <v>0</v>
      </c>
      <c r="AW896" s="165"/>
      <c r="AX896" s="245"/>
      <c r="AY896" s="246"/>
    </row>
    <row r="897" spans="1:51" ht="12.75" customHeight="1" x14ac:dyDescent="0.25">
      <c r="A897" s="171">
        <v>1800</v>
      </c>
      <c r="B897" s="241">
        <v>889</v>
      </c>
      <c r="C897" s="242" t="s">
        <v>1406</v>
      </c>
      <c r="D897" s="156">
        <f t="shared" si="482"/>
        <v>1963.2</v>
      </c>
      <c r="E897" s="161">
        <v>1789.5</v>
      </c>
      <c r="F897" s="161">
        <v>0</v>
      </c>
      <c r="G897" s="161">
        <v>0</v>
      </c>
      <c r="H897" s="161">
        <v>0</v>
      </c>
      <c r="I897" s="161">
        <v>0</v>
      </c>
      <c r="J897" s="161">
        <v>0</v>
      </c>
      <c r="K897" s="161">
        <v>173.7</v>
      </c>
      <c r="L897" s="243">
        <v>0</v>
      </c>
      <c r="M897" s="172">
        <f t="shared" si="483"/>
        <v>2089.5</v>
      </c>
      <c r="N897" s="161">
        <v>1915.8</v>
      </c>
      <c r="O897" s="161">
        <v>0</v>
      </c>
      <c r="P897" s="161">
        <v>0</v>
      </c>
      <c r="Q897" s="161">
        <v>0</v>
      </c>
      <c r="R897" s="161">
        <v>0</v>
      </c>
      <c r="S897" s="161">
        <v>0</v>
      </c>
      <c r="T897" s="161">
        <v>173.7</v>
      </c>
      <c r="U897" s="243">
        <v>0</v>
      </c>
      <c r="V897" s="172">
        <f t="shared" si="484"/>
        <v>2065.8703999999998</v>
      </c>
      <c r="W897" s="161">
        <v>1892.1704</v>
      </c>
      <c r="X897" s="161">
        <v>0</v>
      </c>
      <c r="Y897" s="161">
        <v>0</v>
      </c>
      <c r="Z897" s="161">
        <v>0</v>
      </c>
      <c r="AA897" s="161">
        <v>0</v>
      </c>
      <c r="AB897" s="161">
        <v>0</v>
      </c>
      <c r="AC897" s="161">
        <v>173.7</v>
      </c>
      <c r="AD897" s="243">
        <v>0</v>
      </c>
      <c r="AE897" s="156">
        <f t="shared" si="474"/>
        <v>-23.62960000000021</v>
      </c>
      <c r="AF897" s="161">
        <f t="shared" si="474"/>
        <v>-23.629599999999982</v>
      </c>
      <c r="AG897" s="161">
        <f t="shared" si="474"/>
        <v>0</v>
      </c>
      <c r="AH897" s="161">
        <f t="shared" si="474"/>
        <v>0</v>
      </c>
      <c r="AI897" s="161">
        <f t="shared" si="474"/>
        <v>0</v>
      </c>
      <c r="AJ897" s="161">
        <f t="shared" si="474"/>
        <v>0</v>
      </c>
      <c r="AK897" s="161">
        <f t="shared" si="474"/>
        <v>0</v>
      </c>
      <c r="AL897" s="161">
        <f t="shared" si="474"/>
        <v>0</v>
      </c>
      <c r="AM897" s="162">
        <f t="shared" si="474"/>
        <v>0</v>
      </c>
      <c r="AN897" s="156">
        <f t="shared" si="475"/>
        <v>98.86912658530747</v>
      </c>
      <c r="AO897" s="161">
        <f t="shared" si="475"/>
        <v>98.766593590145106</v>
      </c>
      <c r="AP897" s="161">
        <f t="shared" si="475"/>
        <v>0</v>
      </c>
      <c r="AQ897" s="161">
        <f t="shared" si="475"/>
        <v>0</v>
      </c>
      <c r="AR897" s="161">
        <f t="shared" si="475"/>
        <v>0</v>
      </c>
      <c r="AS897" s="161">
        <f t="shared" si="475"/>
        <v>0</v>
      </c>
      <c r="AT897" s="161">
        <f t="shared" si="475"/>
        <v>0</v>
      </c>
      <c r="AU897" s="161">
        <f t="shared" si="475"/>
        <v>100</v>
      </c>
      <c r="AV897" s="162">
        <f t="shared" si="475"/>
        <v>0</v>
      </c>
      <c r="AW897" s="165"/>
      <c r="AX897" s="245"/>
      <c r="AY897" s="246"/>
    </row>
    <row r="898" spans="1:51" ht="12.75" customHeight="1" x14ac:dyDescent="0.25">
      <c r="A898" s="171">
        <v>1801</v>
      </c>
      <c r="B898" s="241">
        <v>890</v>
      </c>
      <c r="C898" s="242" t="s">
        <v>2001</v>
      </c>
      <c r="D898" s="156">
        <f t="shared" si="482"/>
        <v>1735.1999999999998</v>
      </c>
      <c r="E898" s="161">
        <v>1290.5999999999999</v>
      </c>
      <c r="F898" s="161">
        <v>0</v>
      </c>
      <c r="G898" s="161">
        <v>0</v>
      </c>
      <c r="H898" s="161">
        <v>0</v>
      </c>
      <c r="I898" s="161">
        <v>0</v>
      </c>
      <c r="J898" s="161">
        <v>300</v>
      </c>
      <c r="K898" s="161">
        <v>144.6</v>
      </c>
      <c r="L898" s="243">
        <v>0</v>
      </c>
      <c r="M898" s="172">
        <f t="shared" si="483"/>
        <v>1875</v>
      </c>
      <c r="N898" s="161">
        <v>1430.4</v>
      </c>
      <c r="O898" s="161">
        <v>0</v>
      </c>
      <c r="P898" s="161">
        <v>0</v>
      </c>
      <c r="Q898" s="161">
        <v>0</v>
      </c>
      <c r="R898" s="161">
        <v>0</v>
      </c>
      <c r="S898" s="161">
        <v>300</v>
      </c>
      <c r="T898" s="161">
        <v>144.6</v>
      </c>
      <c r="U898" s="243">
        <v>0</v>
      </c>
      <c r="V898" s="172">
        <f t="shared" si="484"/>
        <v>1839.2529999999999</v>
      </c>
      <c r="W898" s="161">
        <v>1430.4</v>
      </c>
      <c r="X898" s="161">
        <v>0</v>
      </c>
      <c r="Y898" s="161">
        <v>0</v>
      </c>
      <c r="Z898" s="161">
        <v>0</v>
      </c>
      <c r="AA898" s="161">
        <v>0</v>
      </c>
      <c r="AB898" s="161">
        <v>293.32299999999998</v>
      </c>
      <c r="AC898" s="161">
        <v>115.53</v>
      </c>
      <c r="AD898" s="243">
        <v>0</v>
      </c>
      <c r="AE898" s="156">
        <f t="shared" si="474"/>
        <v>-35.747000000000071</v>
      </c>
      <c r="AF898" s="161">
        <f t="shared" si="474"/>
        <v>0</v>
      </c>
      <c r="AG898" s="161">
        <f t="shared" si="474"/>
        <v>0</v>
      </c>
      <c r="AH898" s="161">
        <f t="shared" si="474"/>
        <v>0</v>
      </c>
      <c r="AI898" s="161">
        <f t="shared" si="474"/>
        <v>0</v>
      </c>
      <c r="AJ898" s="161">
        <f t="shared" si="474"/>
        <v>0</v>
      </c>
      <c r="AK898" s="161">
        <f t="shared" si="474"/>
        <v>-6.6770000000000209</v>
      </c>
      <c r="AL898" s="161">
        <f t="shared" si="474"/>
        <v>-29.069999999999993</v>
      </c>
      <c r="AM898" s="162">
        <f t="shared" si="474"/>
        <v>0</v>
      </c>
      <c r="AN898" s="156">
        <f t="shared" si="475"/>
        <v>98.093493333333328</v>
      </c>
      <c r="AO898" s="161">
        <f t="shared" si="475"/>
        <v>100</v>
      </c>
      <c r="AP898" s="161">
        <f t="shared" si="475"/>
        <v>0</v>
      </c>
      <c r="AQ898" s="161">
        <f t="shared" si="475"/>
        <v>0</v>
      </c>
      <c r="AR898" s="161">
        <f t="shared" si="475"/>
        <v>0</v>
      </c>
      <c r="AS898" s="161">
        <f t="shared" si="475"/>
        <v>0</v>
      </c>
      <c r="AT898" s="161">
        <f t="shared" si="475"/>
        <v>97.774333333333331</v>
      </c>
      <c r="AU898" s="161">
        <f t="shared" si="475"/>
        <v>79.896265560165986</v>
      </c>
      <c r="AV898" s="162">
        <f t="shared" si="475"/>
        <v>0</v>
      </c>
      <c r="AW898" s="165"/>
      <c r="AX898" s="245"/>
      <c r="AY898" s="246"/>
    </row>
    <row r="899" spans="1:51" ht="12.75" customHeight="1" x14ac:dyDescent="0.25">
      <c r="A899" s="171">
        <v>1802</v>
      </c>
      <c r="B899" s="241">
        <v>891</v>
      </c>
      <c r="C899" s="242" t="s">
        <v>2002</v>
      </c>
      <c r="D899" s="156">
        <f t="shared" si="482"/>
        <v>1657.5</v>
      </c>
      <c r="E899" s="161">
        <v>1477.6</v>
      </c>
      <c r="F899" s="161">
        <v>0</v>
      </c>
      <c r="G899" s="161">
        <v>0</v>
      </c>
      <c r="H899" s="161">
        <v>0</v>
      </c>
      <c r="I899" s="161">
        <v>0</v>
      </c>
      <c r="J899" s="161">
        <v>0</v>
      </c>
      <c r="K899" s="161">
        <v>179.9</v>
      </c>
      <c r="L899" s="243">
        <v>0</v>
      </c>
      <c r="M899" s="172">
        <f t="shared" si="483"/>
        <v>1797.8000000000002</v>
      </c>
      <c r="N899" s="161">
        <v>1617.9</v>
      </c>
      <c r="O899" s="161">
        <v>0</v>
      </c>
      <c r="P899" s="161">
        <v>0</v>
      </c>
      <c r="Q899" s="161">
        <v>0</v>
      </c>
      <c r="R899" s="161">
        <v>0</v>
      </c>
      <c r="S899" s="161">
        <v>0</v>
      </c>
      <c r="T899" s="161">
        <v>179.9</v>
      </c>
      <c r="U899" s="243">
        <v>0</v>
      </c>
      <c r="V899" s="172">
        <f t="shared" si="484"/>
        <v>1709.3734000000002</v>
      </c>
      <c r="W899" s="161">
        <v>1529.4734000000001</v>
      </c>
      <c r="X899" s="161">
        <v>0</v>
      </c>
      <c r="Y899" s="161">
        <v>0</v>
      </c>
      <c r="Z899" s="161">
        <v>0</v>
      </c>
      <c r="AA899" s="161">
        <v>0</v>
      </c>
      <c r="AB899" s="161">
        <v>0</v>
      </c>
      <c r="AC899" s="161">
        <v>179.9</v>
      </c>
      <c r="AD899" s="243">
        <v>0</v>
      </c>
      <c r="AE899" s="156">
        <f t="shared" si="474"/>
        <v>-88.426600000000008</v>
      </c>
      <c r="AF899" s="161">
        <f t="shared" si="474"/>
        <v>-88.426600000000008</v>
      </c>
      <c r="AG899" s="161">
        <f t="shared" si="474"/>
        <v>0</v>
      </c>
      <c r="AH899" s="161">
        <f t="shared" ref="AH899:AM929" si="485">Y899-P899</f>
        <v>0</v>
      </c>
      <c r="AI899" s="161">
        <f t="shared" si="485"/>
        <v>0</v>
      </c>
      <c r="AJ899" s="161">
        <f t="shared" si="485"/>
        <v>0</v>
      </c>
      <c r="AK899" s="161">
        <f t="shared" si="485"/>
        <v>0</v>
      </c>
      <c r="AL899" s="161">
        <f t="shared" si="485"/>
        <v>0</v>
      </c>
      <c r="AM899" s="162">
        <f t="shared" si="485"/>
        <v>0</v>
      </c>
      <c r="AN899" s="156">
        <f t="shared" si="475"/>
        <v>95.081399488263429</v>
      </c>
      <c r="AO899" s="161">
        <f t="shared" si="475"/>
        <v>94.534482971753505</v>
      </c>
      <c r="AP899" s="161">
        <f t="shared" si="475"/>
        <v>0</v>
      </c>
      <c r="AQ899" s="161">
        <f t="shared" ref="AQ899:AV929" si="486">IF(P899=0,0,Y899/P899*100)</f>
        <v>0</v>
      </c>
      <c r="AR899" s="161">
        <f t="shared" si="486"/>
        <v>0</v>
      </c>
      <c r="AS899" s="161">
        <f t="shared" si="486"/>
        <v>0</v>
      </c>
      <c r="AT899" s="161">
        <f t="shared" si="486"/>
        <v>0</v>
      </c>
      <c r="AU899" s="161">
        <f t="shared" si="486"/>
        <v>100</v>
      </c>
      <c r="AV899" s="162">
        <f t="shared" si="486"/>
        <v>0</v>
      </c>
      <c r="AW899" s="165"/>
      <c r="AX899" s="245"/>
      <c r="AY899" s="246"/>
    </row>
    <row r="900" spans="1:51" ht="12.75" customHeight="1" x14ac:dyDescent="0.25">
      <c r="A900" s="171">
        <v>1803</v>
      </c>
      <c r="B900" s="241">
        <v>892</v>
      </c>
      <c r="C900" s="242" t="s">
        <v>2003</v>
      </c>
      <c r="D900" s="156">
        <f t="shared" si="482"/>
        <v>4755</v>
      </c>
      <c r="E900" s="161">
        <v>4166.3</v>
      </c>
      <c r="F900" s="161">
        <v>0</v>
      </c>
      <c r="G900" s="161">
        <v>0</v>
      </c>
      <c r="H900" s="161">
        <v>0</v>
      </c>
      <c r="I900" s="161">
        <v>0</v>
      </c>
      <c r="J900" s="161">
        <v>0</v>
      </c>
      <c r="K900" s="161">
        <v>588.70000000000005</v>
      </c>
      <c r="L900" s="243">
        <v>0</v>
      </c>
      <c r="M900" s="172">
        <f t="shared" si="483"/>
        <v>5178.5999999999995</v>
      </c>
      <c r="N900" s="161">
        <v>4589.8999999999996</v>
      </c>
      <c r="O900" s="161">
        <v>0</v>
      </c>
      <c r="P900" s="161">
        <v>0</v>
      </c>
      <c r="Q900" s="161">
        <v>0</v>
      </c>
      <c r="R900" s="161">
        <v>0</v>
      </c>
      <c r="S900" s="161">
        <v>0</v>
      </c>
      <c r="T900" s="161">
        <v>588.70000000000005</v>
      </c>
      <c r="U900" s="243">
        <v>0</v>
      </c>
      <c r="V900" s="172">
        <f t="shared" si="484"/>
        <v>5171.4007999999994</v>
      </c>
      <c r="W900" s="161">
        <v>4589.8999999999996</v>
      </c>
      <c r="X900" s="161">
        <v>0</v>
      </c>
      <c r="Y900" s="161">
        <v>0</v>
      </c>
      <c r="Z900" s="161">
        <v>0</v>
      </c>
      <c r="AA900" s="161">
        <v>0</v>
      </c>
      <c r="AB900" s="161">
        <v>0</v>
      </c>
      <c r="AC900" s="161">
        <v>581.50080000000003</v>
      </c>
      <c r="AD900" s="243">
        <v>0</v>
      </c>
      <c r="AE900" s="156">
        <f t="shared" ref="AE900:AG930" si="487">V900-M900</f>
        <v>-7.1992000000000189</v>
      </c>
      <c r="AF900" s="161">
        <f t="shared" si="487"/>
        <v>0</v>
      </c>
      <c r="AG900" s="161">
        <f t="shared" si="487"/>
        <v>0</v>
      </c>
      <c r="AH900" s="161">
        <f t="shared" si="485"/>
        <v>0</v>
      </c>
      <c r="AI900" s="161">
        <f t="shared" si="485"/>
        <v>0</v>
      </c>
      <c r="AJ900" s="161">
        <f t="shared" si="485"/>
        <v>0</v>
      </c>
      <c r="AK900" s="161">
        <f t="shared" si="485"/>
        <v>0</v>
      </c>
      <c r="AL900" s="161">
        <f t="shared" si="485"/>
        <v>-7.1992000000000189</v>
      </c>
      <c r="AM900" s="162">
        <f t="shared" si="485"/>
        <v>0</v>
      </c>
      <c r="AN900" s="156">
        <f t="shared" ref="AN900:AP930" si="488">IF(M900=0,0,V900/M900*100)</f>
        <v>99.860981732514574</v>
      </c>
      <c r="AO900" s="161">
        <f t="shared" si="488"/>
        <v>100</v>
      </c>
      <c r="AP900" s="161">
        <f t="shared" si="488"/>
        <v>0</v>
      </c>
      <c r="AQ900" s="161">
        <f t="shared" si="486"/>
        <v>0</v>
      </c>
      <c r="AR900" s="161">
        <f t="shared" si="486"/>
        <v>0</v>
      </c>
      <c r="AS900" s="161">
        <f t="shared" si="486"/>
        <v>0</v>
      </c>
      <c r="AT900" s="161">
        <f t="shared" si="486"/>
        <v>0</v>
      </c>
      <c r="AU900" s="161">
        <f t="shared" si="486"/>
        <v>98.777102089349412</v>
      </c>
      <c r="AV900" s="162">
        <f t="shared" si="486"/>
        <v>0</v>
      </c>
      <c r="AW900" s="165"/>
      <c r="AX900" s="245"/>
      <c r="AY900" s="246"/>
    </row>
    <row r="901" spans="1:51" ht="12.75" customHeight="1" x14ac:dyDescent="0.25">
      <c r="A901" s="171">
        <v>1804</v>
      </c>
      <c r="B901" s="241">
        <v>893</v>
      </c>
      <c r="C901" s="242" t="s">
        <v>2004</v>
      </c>
      <c r="D901" s="156">
        <f t="shared" si="482"/>
        <v>2881.7</v>
      </c>
      <c r="E901" s="161">
        <v>2443.5</v>
      </c>
      <c r="F901" s="161">
        <v>0</v>
      </c>
      <c r="G901" s="161">
        <v>0</v>
      </c>
      <c r="H901" s="161">
        <v>0</v>
      </c>
      <c r="I901" s="161">
        <v>0</v>
      </c>
      <c r="J901" s="161">
        <v>85</v>
      </c>
      <c r="K901" s="161">
        <v>353.2</v>
      </c>
      <c r="L901" s="243">
        <v>0</v>
      </c>
      <c r="M901" s="172">
        <f t="shared" si="483"/>
        <v>2986.8</v>
      </c>
      <c r="N901" s="161">
        <v>2548.6000000000004</v>
      </c>
      <c r="O901" s="161">
        <v>0</v>
      </c>
      <c r="P901" s="161">
        <v>0</v>
      </c>
      <c r="Q901" s="161">
        <v>0</v>
      </c>
      <c r="R901" s="161">
        <v>0</v>
      </c>
      <c r="S901" s="161">
        <v>85</v>
      </c>
      <c r="T901" s="161">
        <v>353.2</v>
      </c>
      <c r="U901" s="243">
        <v>0</v>
      </c>
      <c r="V901" s="172">
        <f t="shared" si="484"/>
        <v>2801.6007</v>
      </c>
      <c r="W901" s="161">
        <v>2487.2927</v>
      </c>
      <c r="X901" s="161">
        <v>0</v>
      </c>
      <c r="Y901" s="161">
        <v>0</v>
      </c>
      <c r="Z901" s="161">
        <v>0</v>
      </c>
      <c r="AA901" s="161">
        <v>0</v>
      </c>
      <c r="AB901" s="161">
        <v>0</v>
      </c>
      <c r="AC901" s="161">
        <v>314.30799999999999</v>
      </c>
      <c r="AD901" s="243">
        <v>0</v>
      </c>
      <c r="AE901" s="156">
        <f t="shared" si="487"/>
        <v>-185.19930000000022</v>
      </c>
      <c r="AF901" s="161">
        <f t="shared" si="487"/>
        <v>-61.307300000000396</v>
      </c>
      <c r="AG901" s="161">
        <f t="shared" si="487"/>
        <v>0</v>
      </c>
      <c r="AH901" s="161">
        <f t="shared" si="485"/>
        <v>0</v>
      </c>
      <c r="AI901" s="161">
        <f t="shared" si="485"/>
        <v>0</v>
      </c>
      <c r="AJ901" s="161">
        <f t="shared" si="485"/>
        <v>0</v>
      </c>
      <c r="AK901" s="161">
        <f t="shared" si="485"/>
        <v>-85</v>
      </c>
      <c r="AL901" s="161">
        <f t="shared" si="485"/>
        <v>-38.891999999999996</v>
      </c>
      <c r="AM901" s="162">
        <f t="shared" si="485"/>
        <v>0</v>
      </c>
      <c r="AN901" s="156">
        <f t="shared" si="488"/>
        <v>93.799407392527115</v>
      </c>
      <c r="AO901" s="161">
        <f t="shared" si="488"/>
        <v>97.594471474535027</v>
      </c>
      <c r="AP901" s="161">
        <f t="shared" si="488"/>
        <v>0</v>
      </c>
      <c r="AQ901" s="161">
        <f t="shared" si="486"/>
        <v>0</v>
      </c>
      <c r="AR901" s="161">
        <f t="shared" si="486"/>
        <v>0</v>
      </c>
      <c r="AS901" s="161">
        <f t="shared" si="486"/>
        <v>0</v>
      </c>
      <c r="AT901" s="161">
        <f t="shared" si="486"/>
        <v>0</v>
      </c>
      <c r="AU901" s="161">
        <f t="shared" si="486"/>
        <v>88.988674971687431</v>
      </c>
      <c r="AV901" s="162">
        <f t="shared" si="486"/>
        <v>0</v>
      </c>
      <c r="AW901" s="165"/>
      <c r="AX901" s="245"/>
      <c r="AY901" s="246"/>
    </row>
    <row r="902" spans="1:51" ht="12.75" customHeight="1" x14ac:dyDescent="0.25">
      <c r="A902" s="158"/>
      <c r="B902" s="241">
        <v>894</v>
      </c>
      <c r="C902" s="242"/>
      <c r="D902" s="160"/>
      <c r="E902" s="161"/>
      <c r="F902" s="161"/>
      <c r="G902" s="161"/>
      <c r="H902" s="161"/>
      <c r="I902" s="161"/>
      <c r="J902" s="161"/>
      <c r="K902" s="161"/>
      <c r="L902" s="243">
        <v>0</v>
      </c>
      <c r="M902" s="244"/>
      <c r="N902" s="161">
        <v>0</v>
      </c>
      <c r="O902" s="161"/>
      <c r="P902" s="161">
        <v>0</v>
      </c>
      <c r="Q902" s="161"/>
      <c r="R902" s="161"/>
      <c r="S902" s="161"/>
      <c r="T902" s="161"/>
      <c r="U902" s="243">
        <v>0</v>
      </c>
      <c r="V902" s="244"/>
      <c r="W902" s="161">
        <v>0</v>
      </c>
      <c r="X902" s="161"/>
      <c r="Y902" s="161">
        <v>0</v>
      </c>
      <c r="Z902" s="161"/>
      <c r="AA902" s="161"/>
      <c r="AB902" s="161"/>
      <c r="AC902" s="161"/>
      <c r="AD902" s="243"/>
      <c r="AE902" s="160"/>
      <c r="AF902" s="161"/>
      <c r="AG902" s="161"/>
      <c r="AH902" s="161"/>
      <c r="AI902" s="161"/>
      <c r="AJ902" s="161"/>
      <c r="AK902" s="161"/>
      <c r="AL902" s="161"/>
      <c r="AM902" s="162"/>
      <c r="AN902" s="160"/>
      <c r="AO902" s="161"/>
      <c r="AP902" s="161"/>
      <c r="AQ902" s="161"/>
      <c r="AR902" s="161"/>
      <c r="AS902" s="161"/>
      <c r="AT902" s="161"/>
      <c r="AU902" s="161"/>
      <c r="AV902" s="162"/>
      <c r="AW902" s="165"/>
      <c r="AX902" s="245"/>
      <c r="AY902" s="246"/>
    </row>
    <row r="903" spans="1:51" ht="16.5" customHeight="1" x14ac:dyDescent="0.25">
      <c r="A903" s="158"/>
      <c r="B903" s="241">
        <v>895</v>
      </c>
      <c r="C903" s="239" t="s">
        <v>2005</v>
      </c>
      <c r="D903" s="156">
        <f>D904+D905</f>
        <v>146365.89999999997</v>
      </c>
      <c r="E903" s="153">
        <f t="shared" ref="E903:L903" si="489">E904+E905</f>
        <v>121791.3</v>
      </c>
      <c r="F903" s="153">
        <f t="shared" si="489"/>
        <v>0</v>
      </c>
      <c r="G903" s="153">
        <f t="shared" si="489"/>
        <v>735.8</v>
      </c>
      <c r="H903" s="153">
        <f t="shared" si="489"/>
        <v>3744.3</v>
      </c>
      <c r="I903" s="153">
        <f t="shared" si="489"/>
        <v>0</v>
      </c>
      <c r="J903" s="153">
        <f t="shared" si="489"/>
        <v>3316.1000000000004</v>
      </c>
      <c r="K903" s="153">
        <f t="shared" si="489"/>
        <v>16021.5</v>
      </c>
      <c r="L903" s="240">
        <f t="shared" si="489"/>
        <v>756.9</v>
      </c>
      <c r="M903" s="172">
        <f>M904+M905</f>
        <v>148939.4</v>
      </c>
      <c r="N903" s="153">
        <f t="shared" ref="N903:U903" si="490">N904+N905</f>
        <v>123335.2</v>
      </c>
      <c r="O903" s="153">
        <f t="shared" si="490"/>
        <v>0</v>
      </c>
      <c r="P903" s="153">
        <f t="shared" si="490"/>
        <v>735.8</v>
      </c>
      <c r="Q903" s="153">
        <f t="shared" si="490"/>
        <v>3744.3</v>
      </c>
      <c r="R903" s="153">
        <f t="shared" si="490"/>
        <v>0</v>
      </c>
      <c r="S903" s="153">
        <f t="shared" si="490"/>
        <v>3316.1000000000004</v>
      </c>
      <c r="T903" s="153">
        <f t="shared" si="490"/>
        <v>16021.5</v>
      </c>
      <c r="U903" s="240">
        <f t="shared" si="490"/>
        <v>1786.5</v>
      </c>
      <c r="V903" s="172">
        <f>V904+V905</f>
        <v>143661.47630000001</v>
      </c>
      <c r="W903" s="153">
        <f t="shared" ref="W903:AD903" si="491">W904+W905</f>
        <v>119761.54269999999</v>
      </c>
      <c r="X903" s="153">
        <f t="shared" si="491"/>
        <v>0</v>
      </c>
      <c r="Y903" s="153">
        <f t="shared" si="491"/>
        <v>706.89070000000004</v>
      </c>
      <c r="Z903" s="153">
        <f t="shared" si="491"/>
        <v>3078.4231</v>
      </c>
      <c r="AA903" s="153">
        <f t="shared" si="491"/>
        <v>0</v>
      </c>
      <c r="AB903" s="153">
        <f t="shared" si="491"/>
        <v>3237.5231000000003</v>
      </c>
      <c r="AC903" s="153">
        <f t="shared" si="491"/>
        <v>15916.396700000001</v>
      </c>
      <c r="AD903" s="240">
        <f t="shared" si="491"/>
        <v>960.7</v>
      </c>
      <c r="AE903" s="156">
        <f t="shared" ref="AE903:AM929" si="492">V903-M903</f>
        <v>-5277.9236999999848</v>
      </c>
      <c r="AF903" s="153">
        <f t="shared" si="492"/>
        <v>-3573.6573000000062</v>
      </c>
      <c r="AG903" s="153">
        <f t="shared" si="492"/>
        <v>0</v>
      </c>
      <c r="AH903" s="153">
        <f t="shared" si="492"/>
        <v>-28.909299999999917</v>
      </c>
      <c r="AI903" s="153">
        <f t="shared" si="492"/>
        <v>-665.87690000000021</v>
      </c>
      <c r="AJ903" s="153">
        <f t="shared" si="492"/>
        <v>0</v>
      </c>
      <c r="AK903" s="153">
        <f t="shared" si="492"/>
        <v>-78.576900000000023</v>
      </c>
      <c r="AL903" s="153">
        <f t="shared" si="492"/>
        <v>-105.10329999999885</v>
      </c>
      <c r="AM903" s="154">
        <f t="shared" si="492"/>
        <v>-825.8</v>
      </c>
      <c r="AN903" s="156">
        <f t="shared" ref="AN903:AV929" si="493">IF(M903=0,0,V903/M903*100)</f>
        <v>96.456328077056853</v>
      </c>
      <c r="AO903" s="153">
        <f t="shared" si="493"/>
        <v>97.102483881325028</v>
      </c>
      <c r="AP903" s="153">
        <f t="shared" si="493"/>
        <v>0</v>
      </c>
      <c r="AQ903" s="153">
        <f t="shared" si="493"/>
        <v>96.071038325631974</v>
      </c>
      <c r="AR903" s="153">
        <f t="shared" si="493"/>
        <v>82.216251368747166</v>
      </c>
      <c r="AS903" s="153">
        <f t="shared" si="493"/>
        <v>0</v>
      </c>
      <c r="AT903" s="153">
        <f t="shared" si="493"/>
        <v>97.630442387141528</v>
      </c>
      <c r="AU903" s="153">
        <f t="shared" si="493"/>
        <v>99.343985893954994</v>
      </c>
      <c r="AV903" s="154">
        <f t="shared" si="493"/>
        <v>53.775538762944308</v>
      </c>
      <c r="AW903" s="147"/>
      <c r="AX903" s="245"/>
      <c r="AY903" s="246"/>
    </row>
    <row r="904" spans="1:51" s="170" customFormat="1" ht="17.25" customHeight="1" x14ac:dyDescent="0.2">
      <c r="A904" s="158"/>
      <c r="B904" s="241">
        <v>896</v>
      </c>
      <c r="C904" s="239" t="s">
        <v>1287</v>
      </c>
      <c r="D904" s="156">
        <f>D906</f>
        <v>99970.099999999991</v>
      </c>
      <c r="E904" s="153">
        <f t="shared" ref="E904:L904" si="494">E906</f>
        <v>81710.2</v>
      </c>
      <c r="F904" s="153">
        <f t="shared" si="494"/>
        <v>0</v>
      </c>
      <c r="G904" s="153">
        <f t="shared" si="494"/>
        <v>735.8</v>
      </c>
      <c r="H904" s="153">
        <f t="shared" si="494"/>
        <v>3679.8</v>
      </c>
      <c r="I904" s="153">
        <f t="shared" si="494"/>
        <v>0</v>
      </c>
      <c r="J904" s="153">
        <f t="shared" si="494"/>
        <v>1558.2</v>
      </c>
      <c r="K904" s="153">
        <f t="shared" si="494"/>
        <v>11529.2</v>
      </c>
      <c r="L904" s="240">
        <f t="shared" si="494"/>
        <v>756.9</v>
      </c>
      <c r="M904" s="172">
        <f>M906</f>
        <v>102516</v>
      </c>
      <c r="N904" s="153">
        <f t="shared" ref="N904:U904" si="495">N906</f>
        <v>83226.5</v>
      </c>
      <c r="O904" s="153">
        <f t="shared" si="495"/>
        <v>0</v>
      </c>
      <c r="P904" s="153">
        <f t="shared" si="495"/>
        <v>735.8</v>
      </c>
      <c r="Q904" s="153">
        <f t="shared" si="495"/>
        <v>3679.8</v>
      </c>
      <c r="R904" s="153">
        <f t="shared" si="495"/>
        <v>0</v>
      </c>
      <c r="S904" s="153">
        <f t="shared" si="495"/>
        <v>1558.2</v>
      </c>
      <c r="T904" s="153">
        <f t="shared" si="495"/>
        <v>11529.2</v>
      </c>
      <c r="U904" s="240">
        <f t="shared" si="495"/>
        <v>1786.5</v>
      </c>
      <c r="V904" s="172">
        <f>V906</f>
        <v>100405.37420000001</v>
      </c>
      <c r="W904" s="153">
        <f t="shared" ref="W904:AD904" si="496">W906</f>
        <v>82638.326000000001</v>
      </c>
      <c r="X904" s="153">
        <f t="shared" si="496"/>
        <v>0</v>
      </c>
      <c r="Y904" s="153">
        <f t="shared" si="496"/>
        <v>706.89070000000004</v>
      </c>
      <c r="Z904" s="153">
        <f t="shared" si="496"/>
        <v>3013.9234999999999</v>
      </c>
      <c r="AA904" s="153">
        <f t="shared" si="496"/>
        <v>0</v>
      </c>
      <c r="AB904" s="153">
        <f t="shared" si="496"/>
        <v>1558.2</v>
      </c>
      <c r="AC904" s="153">
        <f t="shared" si="496"/>
        <v>11527.334000000001</v>
      </c>
      <c r="AD904" s="240">
        <f t="shared" si="496"/>
        <v>960.7</v>
      </c>
      <c r="AE904" s="156">
        <f t="shared" si="492"/>
        <v>-2110.6257999999943</v>
      </c>
      <c r="AF904" s="153">
        <f t="shared" si="492"/>
        <v>-588.17399999999907</v>
      </c>
      <c r="AG904" s="153">
        <f t="shared" si="492"/>
        <v>0</v>
      </c>
      <c r="AH904" s="153">
        <f t="shared" si="492"/>
        <v>-28.909299999999917</v>
      </c>
      <c r="AI904" s="153">
        <f t="shared" si="492"/>
        <v>-665.87650000000031</v>
      </c>
      <c r="AJ904" s="153">
        <f t="shared" si="492"/>
        <v>0</v>
      </c>
      <c r="AK904" s="153">
        <f t="shared" si="492"/>
        <v>0</v>
      </c>
      <c r="AL904" s="153">
        <f t="shared" si="492"/>
        <v>-1.8659999999999854</v>
      </c>
      <c r="AM904" s="154">
        <f t="shared" si="492"/>
        <v>-825.8</v>
      </c>
      <c r="AN904" s="156">
        <f t="shared" si="493"/>
        <v>97.94117425572594</v>
      </c>
      <c r="AO904" s="153">
        <f t="shared" si="493"/>
        <v>99.293285191615652</v>
      </c>
      <c r="AP904" s="153">
        <f t="shared" si="493"/>
        <v>0</v>
      </c>
      <c r="AQ904" s="153">
        <f t="shared" si="493"/>
        <v>96.071038325631974</v>
      </c>
      <c r="AR904" s="153">
        <f t="shared" si="493"/>
        <v>81.904546442741449</v>
      </c>
      <c r="AS904" s="153">
        <f t="shared" si="493"/>
        <v>0</v>
      </c>
      <c r="AT904" s="153">
        <f t="shared" si="493"/>
        <v>100</v>
      </c>
      <c r="AU904" s="153">
        <f t="shared" si="493"/>
        <v>99.983815008847102</v>
      </c>
      <c r="AV904" s="154">
        <f t="shared" si="493"/>
        <v>53.775538762944308</v>
      </c>
      <c r="AW904" s="147"/>
      <c r="AX904" s="245"/>
      <c r="AY904" s="246"/>
    </row>
    <row r="905" spans="1:51" s="170" customFormat="1" ht="15.75" customHeight="1" x14ac:dyDescent="0.2">
      <c r="A905" s="158"/>
      <c r="B905" s="241">
        <v>897</v>
      </c>
      <c r="C905" s="239" t="s">
        <v>1288</v>
      </c>
      <c r="D905" s="156">
        <f>SUM(D907:D929)</f>
        <v>46395.799999999988</v>
      </c>
      <c r="E905" s="153">
        <f t="shared" ref="E905:L905" si="497">SUM(E907:E929)</f>
        <v>40081.100000000006</v>
      </c>
      <c r="F905" s="153">
        <f t="shared" si="497"/>
        <v>0</v>
      </c>
      <c r="G905" s="153">
        <f t="shared" si="497"/>
        <v>0</v>
      </c>
      <c r="H905" s="153">
        <f t="shared" si="497"/>
        <v>64.5</v>
      </c>
      <c r="I905" s="153">
        <f t="shared" si="497"/>
        <v>0</v>
      </c>
      <c r="J905" s="153">
        <f t="shared" si="497"/>
        <v>1757.9</v>
      </c>
      <c r="K905" s="153">
        <f t="shared" si="497"/>
        <v>4492.2999999999993</v>
      </c>
      <c r="L905" s="240">
        <f t="shared" si="497"/>
        <v>0</v>
      </c>
      <c r="M905" s="172">
        <f>SUM(M907:M929)</f>
        <v>46423.399999999987</v>
      </c>
      <c r="N905" s="153">
        <f t="shared" ref="N905:U905" si="498">SUM(N907:N929)</f>
        <v>40108.699999999997</v>
      </c>
      <c r="O905" s="153">
        <f t="shared" si="498"/>
        <v>0</v>
      </c>
      <c r="P905" s="153">
        <f t="shared" si="498"/>
        <v>0</v>
      </c>
      <c r="Q905" s="153">
        <f t="shared" si="498"/>
        <v>64.5</v>
      </c>
      <c r="R905" s="153">
        <f t="shared" si="498"/>
        <v>0</v>
      </c>
      <c r="S905" s="153">
        <f t="shared" si="498"/>
        <v>1757.9</v>
      </c>
      <c r="T905" s="153">
        <f t="shared" si="498"/>
        <v>4492.2999999999993</v>
      </c>
      <c r="U905" s="240">
        <f t="shared" si="498"/>
        <v>0</v>
      </c>
      <c r="V905" s="172">
        <f>SUM(V907:V929)</f>
        <v>43256.102100000004</v>
      </c>
      <c r="W905" s="153">
        <f t="shared" ref="W905:AD905" si="499">SUM(W907:W929)</f>
        <v>37123.216699999997</v>
      </c>
      <c r="X905" s="153">
        <f t="shared" si="499"/>
        <v>0</v>
      </c>
      <c r="Y905" s="153">
        <f t="shared" si="499"/>
        <v>0</v>
      </c>
      <c r="Z905" s="153">
        <f t="shared" si="499"/>
        <v>64.499600000000001</v>
      </c>
      <c r="AA905" s="153">
        <f t="shared" si="499"/>
        <v>0</v>
      </c>
      <c r="AB905" s="153">
        <f t="shared" si="499"/>
        <v>1679.3231000000001</v>
      </c>
      <c r="AC905" s="153">
        <f t="shared" si="499"/>
        <v>4389.0627000000004</v>
      </c>
      <c r="AD905" s="240">
        <f t="shared" si="499"/>
        <v>0</v>
      </c>
      <c r="AE905" s="156">
        <f t="shared" si="492"/>
        <v>-3167.2978999999832</v>
      </c>
      <c r="AF905" s="153">
        <f t="shared" si="492"/>
        <v>-2985.4832999999999</v>
      </c>
      <c r="AG905" s="153">
        <f t="shared" si="492"/>
        <v>0</v>
      </c>
      <c r="AH905" s="153">
        <f t="shared" si="492"/>
        <v>0</v>
      </c>
      <c r="AI905" s="153">
        <f t="shared" si="492"/>
        <v>-3.9999999999906777E-4</v>
      </c>
      <c r="AJ905" s="153">
        <f t="shared" si="492"/>
        <v>0</v>
      </c>
      <c r="AK905" s="153">
        <f t="shared" si="492"/>
        <v>-78.576900000000023</v>
      </c>
      <c r="AL905" s="153">
        <f t="shared" si="492"/>
        <v>-103.23729999999887</v>
      </c>
      <c r="AM905" s="154">
        <f t="shared" si="492"/>
        <v>0</v>
      </c>
      <c r="AN905" s="156">
        <f t="shared" si="493"/>
        <v>93.177367663721341</v>
      </c>
      <c r="AO905" s="153">
        <f t="shared" si="493"/>
        <v>92.55651940850737</v>
      </c>
      <c r="AP905" s="153">
        <f t="shared" si="493"/>
        <v>0</v>
      </c>
      <c r="AQ905" s="153">
        <f t="shared" si="493"/>
        <v>0</v>
      </c>
      <c r="AR905" s="153">
        <f t="shared" si="493"/>
        <v>99.99937984496124</v>
      </c>
      <c r="AS905" s="153">
        <f t="shared" si="493"/>
        <v>0</v>
      </c>
      <c r="AT905" s="153">
        <f t="shared" si="493"/>
        <v>95.530069969850388</v>
      </c>
      <c r="AU905" s="153">
        <f t="shared" si="493"/>
        <v>97.701905482714892</v>
      </c>
      <c r="AV905" s="154">
        <f t="shared" si="493"/>
        <v>0</v>
      </c>
      <c r="AW905" s="147"/>
      <c r="AX905" s="245"/>
      <c r="AY905" s="246"/>
    </row>
    <row r="906" spans="1:51" ht="12.75" customHeight="1" x14ac:dyDescent="0.25">
      <c r="A906" s="171">
        <v>1805</v>
      </c>
      <c r="B906" s="241">
        <v>898</v>
      </c>
      <c r="C906" s="242" t="s">
        <v>1313</v>
      </c>
      <c r="D906" s="156">
        <f t="shared" ref="D906:D929" si="500">SUM(E906:L906)</f>
        <v>99970.099999999991</v>
      </c>
      <c r="E906" s="161">
        <v>81710.2</v>
      </c>
      <c r="F906" s="161">
        <v>0</v>
      </c>
      <c r="G906" s="161">
        <v>735.8</v>
      </c>
      <c r="H906" s="161">
        <v>3679.8</v>
      </c>
      <c r="I906" s="161">
        <v>0</v>
      </c>
      <c r="J906" s="161">
        <v>1558.2</v>
      </c>
      <c r="K906" s="161">
        <v>11529.2</v>
      </c>
      <c r="L906" s="243">
        <v>756.9</v>
      </c>
      <c r="M906" s="172">
        <f t="shared" ref="M906:M929" si="501">SUM(N906:U906)</f>
        <v>102516</v>
      </c>
      <c r="N906" s="161">
        <v>83226.5</v>
      </c>
      <c r="O906" s="161">
        <v>0</v>
      </c>
      <c r="P906" s="161">
        <v>735.8</v>
      </c>
      <c r="Q906" s="161">
        <v>3679.8</v>
      </c>
      <c r="R906" s="161">
        <v>0</v>
      </c>
      <c r="S906" s="161">
        <v>1558.2</v>
      </c>
      <c r="T906" s="161">
        <v>11529.2</v>
      </c>
      <c r="U906" s="243">
        <v>1786.5</v>
      </c>
      <c r="V906" s="172">
        <f t="shared" ref="V906:V929" si="502">SUM(W906:AD906)</f>
        <v>100405.37420000001</v>
      </c>
      <c r="W906" s="161">
        <v>82638.326000000001</v>
      </c>
      <c r="X906" s="161">
        <v>0</v>
      </c>
      <c r="Y906" s="161">
        <v>706.89070000000004</v>
      </c>
      <c r="Z906" s="161">
        <v>3013.9234999999999</v>
      </c>
      <c r="AA906" s="161">
        <v>0</v>
      </c>
      <c r="AB906" s="161">
        <v>1558.2</v>
      </c>
      <c r="AC906" s="161">
        <v>11527.334000000001</v>
      </c>
      <c r="AD906" s="243">
        <v>960.7</v>
      </c>
      <c r="AE906" s="156">
        <f t="shared" si="492"/>
        <v>-2110.6257999999943</v>
      </c>
      <c r="AF906" s="161">
        <f t="shared" si="492"/>
        <v>-588.17399999999907</v>
      </c>
      <c r="AG906" s="161">
        <f t="shared" si="492"/>
        <v>0</v>
      </c>
      <c r="AH906" s="161">
        <f t="shared" si="492"/>
        <v>-28.909299999999917</v>
      </c>
      <c r="AI906" s="161">
        <f t="shared" si="492"/>
        <v>-665.87650000000031</v>
      </c>
      <c r="AJ906" s="161">
        <f t="shared" si="492"/>
        <v>0</v>
      </c>
      <c r="AK906" s="161">
        <f t="shared" si="492"/>
        <v>0</v>
      </c>
      <c r="AL906" s="161">
        <f t="shared" si="492"/>
        <v>-1.8659999999999854</v>
      </c>
      <c r="AM906" s="162">
        <f t="shared" si="492"/>
        <v>-825.8</v>
      </c>
      <c r="AN906" s="156">
        <f t="shared" si="493"/>
        <v>97.94117425572594</v>
      </c>
      <c r="AO906" s="161">
        <f t="shared" si="493"/>
        <v>99.293285191615652</v>
      </c>
      <c r="AP906" s="161">
        <f t="shared" si="493"/>
        <v>0</v>
      </c>
      <c r="AQ906" s="161">
        <f t="shared" si="493"/>
        <v>96.071038325631974</v>
      </c>
      <c r="AR906" s="161">
        <f t="shared" si="493"/>
        <v>81.904546442741449</v>
      </c>
      <c r="AS906" s="161">
        <f t="shared" si="493"/>
        <v>0</v>
      </c>
      <c r="AT906" s="161">
        <f t="shared" si="493"/>
        <v>100</v>
      </c>
      <c r="AU906" s="161">
        <f t="shared" si="493"/>
        <v>99.983815008847102</v>
      </c>
      <c r="AV906" s="162">
        <f t="shared" si="493"/>
        <v>53.775538762944308</v>
      </c>
      <c r="AW906" s="165"/>
      <c r="AX906" s="245"/>
      <c r="AY906" s="246"/>
    </row>
    <row r="907" spans="1:51" ht="12.75" customHeight="1" x14ac:dyDescent="0.25">
      <c r="A907" s="171">
        <v>1806</v>
      </c>
      <c r="B907" s="241">
        <v>899</v>
      </c>
      <c r="C907" s="242" t="s">
        <v>2006</v>
      </c>
      <c r="D907" s="156">
        <f t="shared" si="500"/>
        <v>1660.3</v>
      </c>
      <c r="E907" s="161">
        <v>1508.3</v>
      </c>
      <c r="F907" s="161">
        <v>0</v>
      </c>
      <c r="G907" s="161">
        <v>0</v>
      </c>
      <c r="H907" s="161">
        <v>0</v>
      </c>
      <c r="I907" s="161">
        <v>0</v>
      </c>
      <c r="J907" s="161">
        <v>0</v>
      </c>
      <c r="K907" s="161">
        <v>152</v>
      </c>
      <c r="L907" s="243">
        <v>0</v>
      </c>
      <c r="M907" s="172">
        <f t="shared" si="501"/>
        <v>1660.3</v>
      </c>
      <c r="N907" s="161">
        <v>1508.3</v>
      </c>
      <c r="O907" s="161">
        <v>0</v>
      </c>
      <c r="P907" s="161">
        <v>0</v>
      </c>
      <c r="Q907" s="161">
        <v>0</v>
      </c>
      <c r="R907" s="161">
        <v>0</v>
      </c>
      <c r="S907" s="161">
        <v>0</v>
      </c>
      <c r="T907" s="161">
        <v>152</v>
      </c>
      <c r="U907" s="243">
        <v>0</v>
      </c>
      <c r="V907" s="172">
        <f t="shared" si="502"/>
        <v>1550.5525</v>
      </c>
      <c r="W907" s="161">
        <v>1398.5525</v>
      </c>
      <c r="X907" s="161">
        <v>0</v>
      </c>
      <c r="Y907" s="161">
        <v>0</v>
      </c>
      <c r="Z907" s="161">
        <v>0</v>
      </c>
      <c r="AA907" s="161">
        <v>0</v>
      </c>
      <c r="AB907" s="161">
        <v>0</v>
      </c>
      <c r="AC907" s="161">
        <v>152</v>
      </c>
      <c r="AD907" s="243">
        <v>0</v>
      </c>
      <c r="AE907" s="156">
        <f t="shared" si="492"/>
        <v>-109.74749999999995</v>
      </c>
      <c r="AF907" s="161">
        <f t="shared" si="492"/>
        <v>-109.74749999999995</v>
      </c>
      <c r="AG907" s="161">
        <f t="shared" si="492"/>
        <v>0</v>
      </c>
      <c r="AH907" s="161">
        <f t="shared" si="492"/>
        <v>0</v>
      </c>
      <c r="AI907" s="161">
        <f t="shared" si="492"/>
        <v>0</v>
      </c>
      <c r="AJ907" s="161">
        <f t="shared" si="492"/>
        <v>0</v>
      </c>
      <c r="AK907" s="161">
        <f t="shared" si="492"/>
        <v>0</v>
      </c>
      <c r="AL907" s="161">
        <f t="shared" si="492"/>
        <v>0</v>
      </c>
      <c r="AM907" s="162">
        <f t="shared" si="492"/>
        <v>0</v>
      </c>
      <c r="AN907" s="156">
        <f t="shared" si="493"/>
        <v>93.389899415768241</v>
      </c>
      <c r="AO907" s="161">
        <f t="shared" si="493"/>
        <v>92.723761851090643</v>
      </c>
      <c r="AP907" s="161">
        <f t="shared" si="493"/>
        <v>0</v>
      </c>
      <c r="AQ907" s="161">
        <f t="shared" si="493"/>
        <v>0</v>
      </c>
      <c r="AR907" s="161">
        <f t="shared" si="493"/>
        <v>0</v>
      </c>
      <c r="AS907" s="161">
        <f t="shared" si="493"/>
        <v>0</v>
      </c>
      <c r="AT907" s="161">
        <f t="shared" si="493"/>
        <v>0</v>
      </c>
      <c r="AU907" s="161">
        <f t="shared" si="493"/>
        <v>100</v>
      </c>
      <c r="AV907" s="162">
        <f t="shared" si="493"/>
        <v>0</v>
      </c>
      <c r="AW907" s="165"/>
      <c r="AX907" s="245"/>
      <c r="AY907" s="246"/>
    </row>
    <row r="908" spans="1:51" ht="12.75" customHeight="1" x14ac:dyDescent="0.25">
      <c r="A908" s="171">
        <v>1807</v>
      </c>
      <c r="B908" s="241">
        <v>901</v>
      </c>
      <c r="C908" s="242" t="s">
        <v>2007</v>
      </c>
      <c r="D908" s="156">
        <f>SUM(E908:L908)</f>
        <v>1444.6999999999998</v>
      </c>
      <c r="E908" s="161">
        <v>1275.5999999999999</v>
      </c>
      <c r="F908" s="161">
        <v>0</v>
      </c>
      <c r="G908" s="161">
        <v>0</v>
      </c>
      <c r="H908" s="161">
        <v>0</v>
      </c>
      <c r="I908" s="161">
        <v>0</v>
      </c>
      <c r="J908" s="161">
        <v>0</v>
      </c>
      <c r="K908" s="161">
        <v>169.1</v>
      </c>
      <c r="L908" s="243">
        <v>0</v>
      </c>
      <c r="M908" s="172">
        <f>SUM(N908:U908)</f>
        <v>1472.3</v>
      </c>
      <c r="N908" s="161">
        <v>1303.2</v>
      </c>
      <c r="O908" s="161">
        <v>0</v>
      </c>
      <c r="P908" s="161">
        <v>0</v>
      </c>
      <c r="Q908" s="161">
        <v>0</v>
      </c>
      <c r="R908" s="161">
        <v>0</v>
      </c>
      <c r="S908" s="161">
        <v>0</v>
      </c>
      <c r="T908" s="161">
        <v>169.1</v>
      </c>
      <c r="U908" s="243">
        <v>0</v>
      </c>
      <c r="V908" s="172">
        <f>SUM(W908:AD908)</f>
        <v>1451.8081</v>
      </c>
      <c r="W908" s="161">
        <v>1282.9477999999999</v>
      </c>
      <c r="X908" s="161">
        <v>0</v>
      </c>
      <c r="Y908" s="161">
        <v>0</v>
      </c>
      <c r="Z908" s="161">
        <v>0</v>
      </c>
      <c r="AA908" s="161">
        <v>0</v>
      </c>
      <c r="AB908" s="161">
        <v>0</v>
      </c>
      <c r="AC908" s="161">
        <v>168.8603</v>
      </c>
      <c r="AD908" s="243">
        <v>0</v>
      </c>
      <c r="AE908" s="156">
        <f t="shared" si="492"/>
        <v>-20.491899999999987</v>
      </c>
      <c r="AF908" s="161">
        <f t="shared" si="492"/>
        <v>-20.25220000000013</v>
      </c>
      <c r="AG908" s="161">
        <f t="shared" si="492"/>
        <v>0</v>
      </c>
      <c r="AH908" s="161">
        <f t="shared" si="492"/>
        <v>0</v>
      </c>
      <c r="AI908" s="161">
        <f t="shared" si="492"/>
        <v>0</v>
      </c>
      <c r="AJ908" s="161">
        <f t="shared" si="492"/>
        <v>0</v>
      </c>
      <c r="AK908" s="161">
        <f t="shared" si="492"/>
        <v>0</v>
      </c>
      <c r="AL908" s="161">
        <f t="shared" si="492"/>
        <v>-0.23969999999999914</v>
      </c>
      <c r="AM908" s="162">
        <f t="shared" si="492"/>
        <v>0</v>
      </c>
      <c r="AN908" s="156">
        <f t="shared" si="493"/>
        <v>98.608170889085102</v>
      </c>
      <c r="AO908" s="161">
        <f t="shared" si="493"/>
        <v>98.445963781461003</v>
      </c>
      <c r="AP908" s="161">
        <f t="shared" si="493"/>
        <v>0</v>
      </c>
      <c r="AQ908" s="161">
        <f t="shared" si="493"/>
        <v>0</v>
      </c>
      <c r="AR908" s="161">
        <f t="shared" si="493"/>
        <v>0</v>
      </c>
      <c r="AS908" s="161">
        <f t="shared" si="493"/>
        <v>0</v>
      </c>
      <c r="AT908" s="161">
        <f t="shared" si="493"/>
        <v>0</v>
      </c>
      <c r="AU908" s="161">
        <f t="shared" si="493"/>
        <v>99.858249556475457</v>
      </c>
      <c r="AV908" s="162">
        <f t="shared" si="493"/>
        <v>0</v>
      </c>
      <c r="AW908" s="165"/>
      <c r="AX908" s="245"/>
      <c r="AY908" s="246"/>
    </row>
    <row r="909" spans="1:51" ht="12.75" customHeight="1" x14ac:dyDescent="0.25">
      <c r="A909" s="171">
        <v>1808</v>
      </c>
      <c r="B909" s="241">
        <v>900</v>
      </c>
      <c r="C909" s="242" t="s">
        <v>2008</v>
      </c>
      <c r="D909" s="156">
        <f t="shared" si="500"/>
        <v>1320.9</v>
      </c>
      <c r="E909" s="161">
        <v>1113</v>
      </c>
      <c r="F909" s="161">
        <v>0</v>
      </c>
      <c r="G909" s="161">
        <v>0</v>
      </c>
      <c r="H909" s="161">
        <v>0</v>
      </c>
      <c r="I909" s="161">
        <v>0</v>
      </c>
      <c r="J909" s="161">
        <v>59.7</v>
      </c>
      <c r="K909" s="161">
        <v>148.19999999999999</v>
      </c>
      <c r="L909" s="243">
        <v>0</v>
      </c>
      <c r="M909" s="172">
        <f t="shared" si="501"/>
        <v>1320.9</v>
      </c>
      <c r="N909" s="161">
        <v>1113</v>
      </c>
      <c r="O909" s="161">
        <v>0</v>
      </c>
      <c r="P909" s="161">
        <v>0</v>
      </c>
      <c r="Q909" s="161">
        <v>0</v>
      </c>
      <c r="R909" s="161">
        <v>0</v>
      </c>
      <c r="S909" s="161">
        <v>59.7</v>
      </c>
      <c r="T909" s="161">
        <v>148.19999999999999</v>
      </c>
      <c r="U909" s="243">
        <v>0</v>
      </c>
      <c r="V909" s="172">
        <f t="shared" si="502"/>
        <v>1320.9</v>
      </c>
      <c r="W909" s="161">
        <v>1113</v>
      </c>
      <c r="X909" s="161">
        <v>0</v>
      </c>
      <c r="Y909" s="161">
        <v>0</v>
      </c>
      <c r="Z909" s="161">
        <v>0</v>
      </c>
      <c r="AA909" s="161">
        <v>0</v>
      </c>
      <c r="AB909" s="161">
        <v>59.7</v>
      </c>
      <c r="AC909" s="161">
        <v>148.19999999999999</v>
      </c>
      <c r="AD909" s="243">
        <v>0</v>
      </c>
      <c r="AE909" s="156">
        <f t="shared" si="492"/>
        <v>0</v>
      </c>
      <c r="AF909" s="161">
        <f t="shared" si="492"/>
        <v>0</v>
      </c>
      <c r="AG909" s="161">
        <f t="shared" si="492"/>
        <v>0</v>
      </c>
      <c r="AH909" s="161">
        <f t="shared" si="492"/>
        <v>0</v>
      </c>
      <c r="AI909" s="161">
        <f t="shared" si="492"/>
        <v>0</v>
      </c>
      <c r="AJ909" s="161">
        <f t="shared" si="492"/>
        <v>0</v>
      </c>
      <c r="AK909" s="161">
        <f t="shared" si="492"/>
        <v>0</v>
      </c>
      <c r="AL909" s="161">
        <f t="shared" si="492"/>
        <v>0</v>
      </c>
      <c r="AM909" s="162">
        <f t="shared" si="492"/>
        <v>0</v>
      </c>
      <c r="AN909" s="156">
        <f t="shared" si="493"/>
        <v>100</v>
      </c>
      <c r="AO909" s="161">
        <f t="shared" si="493"/>
        <v>100</v>
      </c>
      <c r="AP909" s="161">
        <f t="shared" si="493"/>
        <v>0</v>
      </c>
      <c r="AQ909" s="161">
        <f t="shared" si="493"/>
        <v>0</v>
      </c>
      <c r="AR909" s="161">
        <f t="shared" si="493"/>
        <v>0</v>
      </c>
      <c r="AS909" s="161">
        <f t="shared" si="493"/>
        <v>0</v>
      </c>
      <c r="AT909" s="161">
        <f t="shared" si="493"/>
        <v>100</v>
      </c>
      <c r="AU909" s="161">
        <f t="shared" si="493"/>
        <v>100</v>
      </c>
      <c r="AV909" s="162">
        <f t="shared" si="493"/>
        <v>0</v>
      </c>
      <c r="AW909" s="165"/>
      <c r="AX909" s="245"/>
      <c r="AY909" s="246"/>
    </row>
    <row r="910" spans="1:51" ht="12.75" customHeight="1" x14ac:dyDescent="0.25">
      <c r="A910" s="171">
        <v>1809</v>
      </c>
      <c r="B910" s="241">
        <v>902</v>
      </c>
      <c r="C910" s="242" t="s">
        <v>2009</v>
      </c>
      <c r="D910" s="156">
        <f t="shared" si="500"/>
        <v>1860</v>
      </c>
      <c r="E910" s="161">
        <v>1444.9</v>
      </c>
      <c r="F910" s="161">
        <v>0</v>
      </c>
      <c r="G910" s="161">
        <v>0</v>
      </c>
      <c r="H910" s="161">
        <v>0</v>
      </c>
      <c r="I910" s="161">
        <v>0</v>
      </c>
      <c r="J910" s="161">
        <v>120</v>
      </c>
      <c r="K910" s="161">
        <v>295.10000000000002</v>
      </c>
      <c r="L910" s="243">
        <v>0</v>
      </c>
      <c r="M910" s="172">
        <f t="shared" si="501"/>
        <v>1860</v>
      </c>
      <c r="N910" s="161">
        <v>1444.9</v>
      </c>
      <c r="O910" s="161">
        <v>0</v>
      </c>
      <c r="P910" s="161">
        <v>0</v>
      </c>
      <c r="Q910" s="161">
        <v>0</v>
      </c>
      <c r="R910" s="161">
        <v>0</v>
      </c>
      <c r="S910" s="161">
        <v>120</v>
      </c>
      <c r="T910" s="161">
        <v>295.10000000000002</v>
      </c>
      <c r="U910" s="243">
        <v>0</v>
      </c>
      <c r="V910" s="172">
        <f t="shared" si="502"/>
        <v>1833.0457000000001</v>
      </c>
      <c r="W910" s="161">
        <v>1417.9457</v>
      </c>
      <c r="X910" s="161">
        <v>0</v>
      </c>
      <c r="Y910" s="161">
        <v>0</v>
      </c>
      <c r="Z910" s="161">
        <v>0</v>
      </c>
      <c r="AA910" s="161">
        <v>0</v>
      </c>
      <c r="AB910" s="161">
        <v>120</v>
      </c>
      <c r="AC910" s="161">
        <v>295.10000000000002</v>
      </c>
      <c r="AD910" s="243">
        <v>0</v>
      </c>
      <c r="AE910" s="156">
        <f t="shared" si="492"/>
        <v>-26.954299999999876</v>
      </c>
      <c r="AF910" s="161">
        <f t="shared" si="492"/>
        <v>-26.954300000000103</v>
      </c>
      <c r="AG910" s="161">
        <f t="shared" si="492"/>
        <v>0</v>
      </c>
      <c r="AH910" s="161">
        <f t="shared" si="492"/>
        <v>0</v>
      </c>
      <c r="AI910" s="161">
        <f t="shared" si="492"/>
        <v>0</v>
      </c>
      <c r="AJ910" s="161">
        <f t="shared" si="492"/>
        <v>0</v>
      </c>
      <c r="AK910" s="161">
        <f t="shared" si="492"/>
        <v>0</v>
      </c>
      <c r="AL910" s="161">
        <f t="shared" si="492"/>
        <v>0</v>
      </c>
      <c r="AM910" s="162">
        <f t="shared" si="492"/>
        <v>0</v>
      </c>
      <c r="AN910" s="156">
        <f t="shared" si="493"/>
        <v>98.550844086021513</v>
      </c>
      <c r="AO910" s="161">
        <f t="shared" si="493"/>
        <v>98.134521420167474</v>
      </c>
      <c r="AP910" s="161">
        <f t="shared" si="493"/>
        <v>0</v>
      </c>
      <c r="AQ910" s="161">
        <f t="shared" si="493"/>
        <v>0</v>
      </c>
      <c r="AR910" s="161">
        <f t="shared" si="493"/>
        <v>0</v>
      </c>
      <c r="AS910" s="161">
        <f t="shared" si="493"/>
        <v>0</v>
      </c>
      <c r="AT910" s="161">
        <f t="shared" si="493"/>
        <v>100</v>
      </c>
      <c r="AU910" s="161">
        <f t="shared" si="493"/>
        <v>100</v>
      </c>
      <c r="AV910" s="162">
        <f t="shared" si="493"/>
        <v>0</v>
      </c>
      <c r="AW910" s="165"/>
      <c r="AX910" s="245"/>
      <c r="AY910" s="246"/>
    </row>
    <row r="911" spans="1:51" ht="12.75" customHeight="1" x14ac:dyDescent="0.25">
      <c r="A911" s="171">
        <v>1810</v>
      </c>
      <c r="B911" s="241">
        <v>903</v>
      </c>
      <c r="C911" s="242" t="s">
        <v>2010</v>
      </c>
      <c r="D911" s="156">
        <f t="shared" si="500"/>
        <v>5549</v>
      </c>
      <c r="E911" s="161">
        <v>5053.2</v>
      </c>
      <c r="F911" s="161">
        <v>0</v>
      </c>
      <c r="G911" s="161">
        <v>0</v>
      </c>
      <c r="H911" s="161">
        <v>0</v>
      </c>
      <c r="I911" s="161">
        <v>0</v>
      </c>
      <c r="J911" s="161">
        <v>110</v>
      </c>
      <c r="K911" s="161">
        <v>385.8</v>
      </c>
      <c r="L911" s="243">
        <v>0</v>
      </c>
      <c r="M911" s="172">
        <f t="shared" si="501"/>
        <v>5549</v>
      </c>
      <c r="N911" s="161">
        <v>5053.2</v>
      </c>
      <c r="O911" s="161">
        <v>0</v>
      </c>
      <c r="P911" s="161">
        <v>0</v>
      </c>
      <c r="Q911" s="161">
        <v>0</v>
      </c>
      <c r="R911" s="161">
        <v>0</v>
      </c>
      <c r="S911" s="161">
        <v>110</v>
      </c>
      <c r="T911" s="161">
        <v>385.8</v>
      </c>
      <c r="U911" s="243">
        <v>0</v>
      </c>
      <c r="V911" s="172">
        <f t="shared" si="502"/>
        <v>4904.1944000000003</v>
      </c>
      <c r="W911" s="161">
        <v>4408.3944000000001</v>
      </c>
      <c r="X911" s="161">
        <v>0</v>
      </c>
      <c r="Y911" s="161">
        <v>0</v>
      </c>
      <c r="Z911" s="161">
        <v>0</v>
      </c>
      <c r="AA911" s="161">
        <v>0</v>
      </c>
      <c r="AB911" s="161">
        <v>110</v>
      </c>
      <c r="AC911" s="161">
        <v>385.8</v>
      </c>
      <c r="AD911" s="243">
        <v>0</v>
      </c>
      <c r="AE911" s="156">
        <f t="shared" si="492"/>
        <v>-644.80559999999969</v>
      </c>
      <c r="AF911" s="161">
        <f t="shared" si="492"/>
        <v>-644.80559999999969</v>
      </c>
      <c r="AG911" s="161">
        <f t="shared" si="492"/>
        <v>0</v>
      </c>
      <c r="AH911" s="161">
        <f t="shared" si="492"/>
        <v>0</v>
      </c>
      <c r="AI911" s="161">
        <f t="shared" si="492"/>
        <v>0</v>
      </c>
      <c r="AJ911" s="161">
        <f t="shared" si="492"/>
        <v>0</v>
      </c>
      <c r="AK911" s="161">
        <f t="shared" si="492"/>
        <v>0</v>
      </c>
      <c r="AL911" s="161">
        <f t="shared" si="492"/>
        <v>0</v>
      </c>
      <c r="AM911" s="162">
        <f t="shared" si="492"/>
        <v>0</v>
      </c>
      <c r="AN911" s="156">
        <f t="shared" si="493"/>
        <v>88.379787349071918</v>
      </c>
      <c r="AO911" s="161">
        <f t="shared" si="493"/>
        <v>87.239658038470679</v>
      </c>
      <c r="AP911" s="161">
        <f t="shared" si="493"/>
        <v>0</v>
      </c>
      <c r="AQ911" s="161">
        <f t="shared" si="493"/>
        <v>0</v>
      </c>
      <c r="AR911" s="161">
        <f t="shared" si="493"/>
        <v>0</v>
      </c>
      <c r="AS911" s="161">
        <f t="shared" si="493"/>
        <v>0</v>
      </c>
      <c r="AT911" s="161">
        <f t="shared" si="493"/>
        <v>100</v>
      </c>
      <c r="AU911" s="161">
        <f t="shared" si="493"/>
        <v>100</v>
      </c>
      <c r="AV911" s="162">
        <f t="shared" si="493"/>
        <v>0</v>
      </c>
      <c r="AW911" s="165"/>
      <c r="AX911" s="245"/>
      <c r="AY911" s="246"/>
    </row>
    <row r="912" spans="1:51" ht="12.75" customHeight="1" x14ac:dyDescent="0.25">
      <c r="A912" s="171">
        <v>1811</v>
      </c>
      <c r="B912" s="241">
        <v>904</v>
      </c>
      <c r="C912" s="242" t="s">
        <v>2011</v>
      </c>
      <c r="D912" s="156">
        <f t="shared" si="500"/>
        <v>1843.6</v>
      </c>
      <c r="E912" s="161">
        <v>1483.5</v>
      </c>
      <c r="F912" s="161">
        <v>0</v>
      </c>
      <c r="G912" s="161">
        <v>0</v>
      </c>
      <c r="H912" s="161">
        <v>0</v>
      </c>
      <c r="I912" s="161">
        <v>0</v>
      </c>
      <c r="J912" s="161">
        <v>110</v>
      </c>
      <c r="K912" s="161">
        <v>250.1</v>
      </c>
      <c r="L912" s="243">
        <v>0</v>
      </c>
      <c r="M912" s="172">
        <f t="shared" si="501"/>
        <v>1843.6</v>
      </c>
      <c r="N912" s="161">
        <v>1483.5</v>
      </c>
      <c r="O912" s="161">
        <v>0</v>
      </c>
      <c r="P912" s="161">
        <v>0</v>
      </c>
      <c r="Q912" s="161">
        <v>0</v>
      </c>
      <c r="R912" s="161">
        <v>0</v>
      </c>
      <c r="S912" s="161">
        <v>110</v>
      </c>
      <c r="T912" s="161">
        <v>250.1</v>
      </c>
      <c r="U912" s="243">
        <v>0</v>
      </c>
      <c r="V912" s="172">
        <f t="shared" si="502"/>
        <v>1843.4684</v>
      </c>
      <c r="W912" s="161">
        <v>1483.5</v>
      </c>
      <c r="X912" s="161">
        <v>0</v>
      </c>
      <c r="Y912" s="161">
        <v>0</v>
      </c>
      <c r="Z912" s="161">
        <v>0</v>
      </c>
      <c r="AA912" s="161">
        <v>0</v>
      </c>
      <c r="AB912" s="161">
        <v>110</v>
      </c>
      <c r="AC912" s="161">
        <v>249.9684</v>
      </c>
      <c r="AD912" s="243">
        <v>0</v>
      </c>
      <c r="AE912" s="156">
        <f t="shared" si="492"/>
        <v>-0.13159999999993488</v>
      </c>
      <c r="AF912" s="161">
        <f t="shared" si="492"/>
        <v>0</v>
      </c>
      <c r="AG912" s="161">
        <f t="shared" si="492"/>
        <v>0</v>
      </c>
      <c r="AH912" s="161">
        <f t="shared" si="492"/>
        <v>0</v>
      </c>
      <c r="AI912" s="161">
        <f t="shared" si="492"/>
        <v>0</v>
      </c>
      <c r="AJ912" s="161">
        <f t="shared" si="492"/>
        <v>0</v>
      </c>
      <c r="AK912" s="161">
        <f t="shared" si="492"/>
        <v>0</v>
      </c>
      <c r="AL912" s="161">
        <f t="shared" si="492"/>
        <v>-0.13159999999999172</v>
      </c>
      <c r="AM912" s="162">
        <f t="shared" si="492"/>
        <v>0</v>
      </c>
      <c r="AN912" s="156">
        <f t="shared" si="493"/>
        <v>99.992861792145803</v>
      </c>
      <c r="AO912" s="161">
        <f t="shared" si="493"/>
        <v>100</v>
      </c>
      <c r="AP912" s="161">
        <f t="shared" si="493"/>
        <v>0</v>
      </c>
      <c r="AQ912" s="161">
        <f t="shared" si="493"/>
        <v>0</v>
      </c>
      <c r="AR912" s="161">
        <f t="shared" si="493"/>
        <v>0</v>
      </c>
      <c r="AS912" s="161">
        <f t="shared" si="493"/>
        <v>0</v>
      </c>
      <c r="AT912" s="161">
        <f t="shared" si="493"/>
        <v>100</v>
      </c>
      <c r="AU912" s="161">
        <f t="shared" si="493"/>
        <v>99.947381047580976</v>
      </c>
      <c r="AV912" s="162">
        <f t="shared" si="493"/>
        <v>0</v>
      </c>
      <c r="AW912" s="165"/>
      <c r="AX912" s="245"/>
      <c r="AY912" s="246"/>
    </row>
    <row r="913" spans="1:51" ht="12.75" customHeight="1" x14ac:dyDescent="0.25">
      <c r="A913" s="171">
        <v>1812</v>
      </c>
      <c r="B913" s="241">
        <v>905</v>
      </c>
      <c r="C913" s="242" t="s">
        <v>2012</v>
      </c>
      <c r="D913" s="156">
        <f t="shared" si="500"/>
        <v>1881.3999999999999</v>
      </c>
      <c r="E913" s="161">
        <v>1622.6</v>
      </c>
      <c r="F913" s="161">
        <v>0</v>
      </c>
      <c r="G913" s="161">
        <v>0</v>
      </c>
      <c r="H913" s="161">
        <v>0</v>
      </c>
      <c r="I913" s="161">
        <v>0</v>
      </c>
      <c r="J913" s="161">
        <v>100</v>
      </c>
      <c r="K913" s="161">
        <v>158.80000000000001</v>
      </c>
      <c r="L913" s="243">
        <v>0</v>
      </c>
      <c r="M913" s="172">
        <f t="shared" si="501"/>
        <v>1881.3999999999999</v>
      </c>
      <c r="N913" s="161">
        <v>1622.6</v>
      </c>
      <c r="O913" s="161">
        <v>0</v>
      </c>
      <c r="P913" s="161">
        <v>0</v>
      </c>
      <c r="Q913" s="161">
        <v>0</v>
      </c>
      <c r="R913" s="161">
        <v>0</v>
      </c>
      <c r="S913" s="161">
        <v>100</v>
      </c>
      <c r="T913" s="161">
        <v>158.80000000000001</v>
      </c>
      <c r="U913" s="243">
        <v>0</v>
      </c>
      <c r="V913" s="172">
        <f t="shared" si="502"/>
        <v>1794.8111000000001</v>
      </c>
      <c r="W913" s="161">
        <v>1536.4338</v>
      </c>
      <c r="X913" s="161">
        <v>0</v>
      </c>
      <c r="Y913" s="161">
        <v>0</v>
      </c>
      <c r="Z913" s="161">
        <v>0</v>
      </c>
      <c r="AA913" s="161">
        <v>0</v>
      </c>
      <c r="AB913" s="161">
        <v>99.584199999999996</v>
      </c>
      <c r="AC913" s="161">
        <v>158.79310000000001</v>
      </c>
      <c r="AD913" s="243">
        <v>0</v>
      </c>
      <c r="AE913" s="156">
        <f t="shared" si="492"/>
        <v>-86.58889999999974</v>
      </c>
      <c r="AF913" s="161">
        <f t="shared" si="492"/>
        <v>-86.16619999999989</v>
      </c>
      <c r="AG913" s="161">
        <f t="shared" si="492"/>
        <v>0</v>
      </c>
      <c r="AH913" s="161">
        <f t="shared" si="492"/>
        <v>0</v>
      </c>
      <c r="AI913" s="161">
        <f t="shared" si="492"/>
        <v>0</v>
      </c>
      <c r="AJ913" s="161">
        <f t="shared" si="492"/>
        <v>0</v>
      </c>
      <c r="AK913" s="161">
        <f t="shared" si="492"/>
        <v>-0.41580000000000439</v>
      </c>
      <c r="AL913" s="161">
        <f t="shared" si="492"/>
        <v>-6.9000000000016826E-3</v>
      </c>
      <c r="AM913" s="162">
        <f t="shared" si="492"/>
        <v>0</v>
      </c>
      <c r="AN913" s="156">
        <f t="shared" si="493"/>
        <v>95.397634740087184</v>
      </c>
      <c r="AO913" s="161">
        <f t="shared" si="493"/>
        <v>94.689621594971044</v>
      </c>
      <c r="AP913" s="161">
        <f t="shared" si="493"/>
        <v>0</v>
      </c>
      <c r="AQ913" s="161">
        <f t="shared" si="493"/>
        <v>0</v>
      </c>
      <c r="AR913" s="161">
        <f t="shared" si="493"/>
        <v>0</v>
      </c>
      <c r="AS913" s="161">
        <f t="shared" si="493"/>
        <v>0</v>
      </c>
      <c r="AT913" s="161">
        <f t="shared" si="493"/>
        <v>99.584199999999996</v>
      </c>
      <c r="AU913" s="161">
        <f t="shared" si="493"/>
        <v>99.995654911838798</v>
      </c>
      <c r="AV913" s="162">
        <f t="shared" si="493"/>
        <v>0</v>
      </c>
      <c r="AW913" s="165"/>
      <c r="AX913" s="245"/>
      <c r="AY913" s="246"/>
    </row>
    <row r="914" spans="1:51" ht="12.75" customHeight="1" x14ac:dyDescent="0.25">
      <c r="A914" s="171">
        <v>1813</v>
      </c>
      <c r="B914" s="241">
        <v>906</v>
      </c>
      <c r="C914" s="242" t="s">
        <v>2013</v>
      </c>
      <c r="D914" s="156">
        <f t="shared" si="500"/>
        <v>922.40000000000009</v>
      </c>
      <c r="E914" s="161">
        <v>835.7</v>
      </c>
      <c r="F914" s="161">
        <v>0</v>
      </c>
      <c r="G914" s="161">
        <v>0</v>
      </c>
      <c r="H914" s="161">
        <v>0</v>
      </c>
      <c r="I914" s="161">
        <v>0</v>
      </c>
      <c r="J914" s="161">
        <v>0</v>
      </c>
      <c r="K914" s="161">
        <v>86.7</v>
      </c>
      <c r="L914" s="243">
        <v>0</v>
      </c>
      <c r="M914" s="172">
        <f t="shared" si="501"/>
        <v>922.40000000000009</v>
      </c>
      <c r="N914" s="161">
        <v>835.7</v>
      </c>
      <c r="O914" s="161">
        <v>0</v>
      </c>
      <c r="P914" s="161">
        <v>0</v>
      </c>
      <c r="Q914" s="161">
        <v>0</v>
      </c>
      <c r="R914" s="161">
        <v>0</v>
      </c>
      <c r="S914" s="161">
        <v>0</v>
      </c>
      <c r="T914" s="161">
        <v>86.7</v>
      </c>
      <c r="U914" s="243">
        <v>0</v>
      </c>
      <c r="V914" s="172">
        <f t="shared" si="502"/>
        <v>910.81859999999995</v>
      </c>
      <c r="W914" s="161">
        <v>824.29859999999996</v>
      </c>
      <c r="X914" s="161">
        <v>0</v>
      </c>
      <c r="Y914" s="161">
        <v>0</v>
      </c>
      <c r="Z914" s="161">
        <v>0</v>
      </c>
      <c r="AA914" s="161">
        <v>0</v>
      </c>
      <c r="AB914" s="161">
        <v>0</v>
      </c>
      <c r="AC914" s="161">
        <v>86.52</v>
      </c>
      <c r="AD914" s="243">
        <v>0</v>
      </c>
      <c r="AE914" s="156">
        <f t="shared" si="492"/>
        <v>-11.581400000000144</v>
      </c>
      <c r="AF914" s="161">
        <f t="shared" si="492"/>
        <v>-11.401400000000081</v>
      </c>
      <c r="AG914" s="161">
        <f t="shared" si="492"/>
        <v>0</v>
      </c>
      <c r="AH914" s="161">
        <f t="shared" si="492"/>
        <v>0</v>
      </c>
      <c r="AI914" s="161">
        <f t="shared" si="492"/>
        <v>0</v>
      </c>
      <c r="AJ914" s="161">
        <f t="shared" si="492"/>
        <v>0</v>
      </c>
      <c r="AK914" s="161">
        <f t="shared" si="492"/>
        <v>0</v>
      </c>
      <c r="AL914" s="161">
        <f t="shared" si="492"/>
        <v>-0.18000000000000682</v>
      </c>
      <c r="AM914" s="162">
        <f t="shared" si="492"/>
        <v>0</v>
      </c>
      <c r="AN914" s="156">
        <f t="shared" si="493"/>
        <v>98.744427580225477</v>
      </c>
      <c r="AO914" s="161">
        <f t="shared" si="493"/>
        <v>98.635706593275088</v>
      </c>
      <c r="AP914" s="161">
        <f t="shared" si="493"/>
        <v>0</v>
      </c>
      <c r="AQ914" s="161">
        <f t="shared" si="493"/>
        <v>0</v>
      </c>
      <c r="AR914" s="161">
        <f t="shared" si="493"/>
        <v>0</v>
      </c>
      <c r="AS914" s="161">
        <f t="shared" si="493"/>
        <v>0</v>
      </c>
      <c r="AT914" s="161">
        <f t="shared" si="493"/>
        <v>0</v>
      </c>
      <c r="AU914" s="161">
        <f t="shared" si="493"/>
        <v>99.792387543252588</v>
      </c>
      <c r="AV914" s="162">
        <f t="shared" si="493"/>
        <v>0</v>
      </c>
      <c r="AW914" s="165"/>
      <c r="AX914" s="245"/>
      <c r="AY914" s="246"/>
    </row>
    <row r="915" spans="1:51" ht="12.75" customHeight="1" x14ac:dyDescent="0.25">
      <c r="A915" s="171">
        <v>1814</v>
      </c>
      <c r="B915" s="241">
        <v>907</v>
      </c>
      <c r="C915" s="242" t="s">
        <v>2014</v>
      </c>
      <c r="D915" s="156">
        <f t="shared" si="500"/>
        <v>2173.1</v>
      </c>
      <c r="E915" s="161">
        <v>2019.7</v>
      </c>
      <c r="F915" s="161">
        <v>0</v>
      </c>
      <c r="G915" s="161">
        <v>0</v>
      </c>
      <c r="H915" s="161">
        <v>0</v>
      </c>
      <c r="I915" s="161">
        <v>0</v>
      </c>
      <c r="J915" s="161">
        <v>0</v>
      </c>
      <c r="K915" s="161">
        <v>153.4</v>
      </c>
      <c r="L915" s="243">
        <v>0</v>
      </c>
      <c r="M915" s="172">
        <f t="shared" si="501"/>
        <v>2173.1</v>
      </c>
      <c r="N915" s="161">
        <v>2019.7</v>
      </c>
      <c r="O915" s="161">
        <v>0</v>
      </c>
      <c r="P915" s="161">
        <v>0</v>
      </c>
      <c r="Q915" s="161">
        <v>0</v>
      </c>
      <c r="R915" s="161">
        <v>0</v>
      </c>
      <c r="S915" s="161">
        <v>0</v>
      </c>
      <c r="T915" s="161">
        <v>153.4</v>
      </c>
      <c r="U915" s="243">
        <v>0</v>
      </c>
      <c r="V915" s="172">
        <f t="shared" si="502"/>
        <v>1807.0248000000001</v>
      </c>
      <c r="W915" s="161">
        <v>1653.6248000000001</v>
      </c>
      <c r="X915" s="161">
        <v>0</v>
      </c>
      <c r="Y915" s="161">
        <v>0</v>
      </c>
      <c r="Z915" s="161">
        <v>0</v>
      </c>
      <c r="AA915" s="161">
        <v>0</v>
      </c>
      <c r="AB915" s="161">
        <v>0</v>
      </c>
      <c r="AC915" s="161">
        <v>153.4</v>
      </c>
      <c r="AD915" s="243">
        <v>0</v>
      </c>
      <c r="AE915" s="156">
        <f t="shared" si="492"/>
        <v>-366.07519999999977</v>
      </c>
      <c r="AF915" s="161">
        <f t="shared" si="492"/>
        <v>-366.0752</v>
      </c>
      <c r="AG915" s="161">
        <f t="shared" si="492"/>
        <v>0</v>
      </c>
      <c r="AH915" s="161">
        <f t="shared" si="492"/>
        <v>0</v>
      </c>
      <c r="AI915" s="161">
        <f t="shared" si="492"/>
        <v>0</v>
      </c>
      <c r="AJ915" s="161">
        <f t="shared" si="492"/>
        <v>0</v>
      </c>
      <c r="AK915" s="161">
        <f t="shared" si="492"/>
        <v>0</v>
      </c>
      <c r="AL915" s="161">
        <f t="shared" si="492"/>
        <v>0</v>
      </c>
      <c r="AM915" s="162">
        <f t="shared" si="492"/>
        <v>0</v>
      </c>
      <c r="AN915" s="156">
        <f t="shared" si="493"/>
        <v>83.154240485941756</v>
      </c>
      <c r="AO915" s="161">
        <f t="shared" si="493"/>
        <v>81.874773481210084</v>
      </c>
      <c r="AP915" s="161">
        <f t="shared" si="493"/>
        <v>0</v>
      </c>
      <c r="AQ915" s="161">
        <f t="shared" si="493"/>
        <v>0</v>
      </c>
      <c r="AR915" s="161">
        <f t="shared" si="493"/>
        <v>0</v>
      </c>
      <c r="AS915" s="161">
        <f t="shared" si="493"/>
        <v>0</v>
      </c>
      <c r="AT915" s="161">
        <f t="shared" si="493"/>
        <v>0</v>
      </c>
      <c r="AU915" s="161">
        <f t="shared" si="493"/>
        <v>100</v>
      </c>
      <c r="AV915" s="162">
        <f t="shared" si="493"/>
        <v>0</v>
      </c>
      <c r="AW915" s="165"/>
      <c r="AX915" s="245"/>
      <c r="AY915" s="246"/>
    </row>
    <row r="916" spans="1:51" ht="12.75" customHeight="1" x14ac:dyDescent="0.25">
      <c r="A916" s="171">
        <v>1815</v>
      </c>
      <c r="B916" s="241">
        <v>908</v>
      </c>
      <c r="C916" s="242" t="s">
        <v>1638</v>
      </c>
      <c r="D916" s="156">
        <f t="shared" si="500"/>
        <v>211.3</v>
      </c>
      <c r="E916" s="161">
        <v>0</v>
      </c>
      <c r="F916" s="161">
        <v>0</v>
      </c>
      <c r="G916" s="161">
        <v>0</v>
      </c>
      <c r="H916" s="161">
        <v>0</v>
      </c>
      <c r="I916" s="161">
        <v>0</v>
      </c>
      <c r="J916" s="161">
        <v>110</v>
      </c>
      <c r="K916" s="161">
        <v>101.3</v>
      </c>
      <c r="L916" s="243">
        <v>0</v>
      </c>
      <c r="M916" s="172">
        <f t="shared" si="501"/>
        <v>211.3</v>
      </c>
      <c r="N916" s="161">
        <v>0</v>
      </c>
      <c r="O916" s="161">
        <v>0</v>
      </c>
      <c r="P916" s="161">
        <v>0</v>
      </c>
      <c r="Q916" s="161">
        <v>0</v>
      </c>
      <c r="R916" s="161">
        <v>0</v>
      </c>
      <c r="S916" s="161">
        <v>110</v>
      </c>
      <c r="T916" s="161">
        <v>101.3</v>
      </c>
      <c r="U916" s="243">
        <v>0</v>
      </c>
      <c r="V916" s="172">
        <f t="shared" si="502"/>
        <v>211.26420000000002</v>
      </c>
      <c r="W916" s="161">
        <v>0</v>
      </c>
      <c r="X916" s="161">
        <v>0</v>
      </c>
      <c r="Y916" s="161">
        <v>0</v>
      </c>
      <c r="Z916" s="161">
        <v>0</v>
      </c>
      <c r="AA916" s="161">
        <v>0</v>
      </c>
      <c r="AB916" s="161">
        <v>110</v>
      </c>
      <c r="AC916" s="161">
        <v>101.2642</v>
      </c>
      <c r="AD916" s="243">
        <v>0</v>
      </c>
      <c r="AE916" s="156">
        <f t="shared" si="492"/>
        <v>-3.5799999999994725E-2</v>
      </c>
      <c r="AF916" s="161">
        <f t="shared" si="492"/>
        <v>0</v>
      </c>
      <c r="AG916" s="161">
        <f t="shared" si="492"/>
        <v>0</v>
      </c>
      <c r="AH916" s="161">
        <f t="shared" si="492"/>
        <v>0</v>
      </c>
      <c r="AI916" s="161">
        <f t="shared" si="492"/>
        <v>0</v>
      </c>
      <c r="AJ916" s="161">
        <f t="shared" si="492"/>
        <v>0</v>
      </c>
      <c r="AK916" s="161">
        <f t="shared" si="492"/>
        <v>0</v>
      </c>
      <c r="AL916" s="161">
        <f t="shared" si="492"/>
        <v>-3.5799999999994725E-2</v>
      </c>
      <c r="AM916" s="162">
        <f t="shared" si="492"/>
        <v>0</v>
      </c>
      <c r="AN916" s="156">
        <f t="shared" si="493"/>
        <v>99.98305726455277</v>
      </c>
      <c r="AO916" s="161">
        <f t="shared" si="493"/>
        <v>0</v>
      </c>
      <c r="AP916" s="161">
        <f t="shared" si="493"/>
        <v>0</v>
      </c>
      <c r="AQ916" s="161">
        <f t="shared" si="493"/>
        <v>0</v>
      </c>
      <c r="AR916" s="161">
        <f t="shared" si="493"/>
        <v>0</v>
      </c>
      <c r="AS916" s="161">
        <f t="shared" si="493"/>
        <v>0</v>
      </c>
      <c r="AT916" s="161">
        <f t="shared" si="493"/>
        <v>100</v>
      </c>
      <c r="AU916" s="161">
        <f t="shared" si="493"/>
        <v>99.964659427443252</v>
      </c>
      <c r="AV916" s="162">
        <f t="shared" si="493"/>
        <v>0</v>
      </c>
      <c r="AW916" s="165"/>
      <c r="AX916" s="245"/>
      <c r="AY916" s="246"/>
    </row>
    <row r="917" spans="1:51" ht="12.75" customHeight="1" x14ac:dyDescent="0.25">
      <c r="A917" s="171">
        <v>1816</v>
      </c>
      <c r="B917" s="241">
        <v>909</v>
      </c>
      <c r="C917" s="242" t="s">
        <v>2015</v>
      </c>
      <c r="D917" s="156">
        <f t="shared" si="500"/>
        <v>1055.5999999999999</v>
      </c>
      <c r="E917" s="161">
        <v>688.3</v>
      </c>
      <c r="F917" s="161">
        <v>0</v>
      </c>
      <c r="G917" s="161">
        <v>0</v>
      </c>
      <c r="H917" s="161">
        <v>0</v>
      </c>
      <c r="I917" s="161">
        <v>0</v>
      </c>
      <c r="J917" s="161">
        <v>300</v>
      </c>
      <c r="K917" s="161">
        <v>67.3</v>
      </c>
      <c r="L917" s="243">
        <v>0</v>
      </c>
      <c r="M917" s="172">
        <f t="shared" si="501"/>
        <v>1055.5999999999999</v>
      </c>
      <c r="N917" s="161">
        <v>688.3</v>
      </c>
      <c r="O917" s="161">
        <v>0</v>
      </c>
      <c r="P917" s="161">
        <v>0</v>
      </c>
      <c r="Q917" s="161">
        <v>0</v>
      </c>
      <c r="R917" s="161">
        <v>0</v>
      </c>
      <c r="S917" s="161">
        <v>300</v>
      </c>
      <c r="T917" s="161">
        <v>67.3</v>
      </c>
      <c r="U917" s="243">
        <v>0</v>
      </c>
      <c r="V917" s="172">
        <f t="shared" si="502"/>
        <v>1022.1312</v>
      </c>
      <c r="W917" s="161">
        <v>656.32230000000004</v>
      </c>
      <c r="X917" s="161">
        <v>0</v>
      </c>
      <c r="Y917" s="161">
        <v>0</v>
      </c>
      <c r="Z917" s="161">
        <v>0</v>
      </c>
      <c r="AA917" s="161">
        <v>0</v>
      </c>
      <c r="AB917" s="161">
        <v>298.53890000000001</v>
      </c>
      <c r="AC917" s="161">
        <v>67.27</v>
      </c>
      <c r="AD917" s="243">
        <v>0</v>
      </c>
      <c r="AE917" s="156">
        <f t="shared" si="492"/>
        <v>-33.468799999999874</v>
      </c>
      <c r="AF917" s="161">
        <f t="shared" si="492"/>
        <v>-31.977699999999913</v>
      </c>
      <c r="AG917" s="161">
        <f t="shared" si="492"/>
        <v>0</v>
      </c>
      <c r="AH917" s="161">
        <f t="shared" si="492"/>
        <v>0</v>
      </c>
      <c r="AI917" s="161">
        <f t="shared" si="492"/>
        <v>0</v>
      </c>
      <c r="AJ917" s="161">
        <f t="shared" si="492"/>
        <v>0</v>
      </c>
      <c r="AK917" s="161">
        <f t="shared" si="492"/>
        <v>-1.4610999999999876</v>
      </c>
      <c r="AL917" s="161">
        <f t="shared" si="492"/>
        <v>-3.0000000000001137E-2</v>
      </c>
      <c r="AM917" s="162">
        <f t="shared" si="492"/>
        <v>0</v>
      </c>
      <c r="AN917" s="156">
        <f t="shared" si="493"/>
        <v>96.829405077680946</v>
      </c>
      <c r="AO917" s="161">
        <f t="shared" si="493"/>
        <v>95.354104314978954</v>
      </c>
      <c r="AP917" s="161">
        <f t="shared" si="493"/>
        <v>0</v>
      </c>
      <c r="AQ917" s="161">
        <f t="shared" si="493"/>
        <v>0</v>
      </c>
      <c r="AR917" s="161">
        <f t="shared" si="493"/>
        <v>0</v>
      </c>
      <c r="AS917" s="161">
        <f t="shared" si="493"/>
        <v>0</v>
      </c>
      <c r="AT917" s="161">
        <f t="shared" si="493"/>
        <v>99.512966666666671</v>
      </c>
      <c r="AU917" s="161">
        <f t="shared" si="493"/>
        <v>99.955423476968804</v>
      </c>
      <c r="AV917" s="162">
        <f t="shared" si="493"/>
        <v>0</v>
      </c>
      <c r="AW917" s="165"/>
      <c r="AX917" s="245"/>
      <c r="AY917" s="246"/>
    </row>
    <row r="918" spans="1:51" ht="12.75" customHeight="1" x14ac:dyDescent="0.25">
      <c r="A918" s="171">
        <v>1817</v>
      </c>
      <c r="B918" s="241">
        <v>910</v>
      </c>
      <c r="C918" s="242" t="s">
        <v>2016</v>
      </c>
      <c r="D918" s="156">
        <f t="shared" si="500"/>
        <v>3065</v>
      </c>
      <c r="E918" s="161">
        <v>2671</v>
      </c>
      <c r="F918" s="161">
        <v>0</v>
      </c>
      <c r="G918" s="161">
        <v>0</v>
      </c>
      <c r="H918" s="161">
        <v>0</v>
      </c>
      <c r="I918" s="161">
        <v>0</v>
      </c>
      <c r="J918" s="161">
        <v>76.7</v>
      </c>
      <c r="K918" s="161">
        <v>317.3</v>
      </c>
      <c r="L918" s="243">
        <v>0</v>
      </c>
      <c r="M918" s="172">
        <f t="shared" si="501"/>
        <v>3065</v>
      </c>
      <c r="N918" s="161">
        <v>2671</v>
      </c>
      <c r="O918" s="161">
        <v>0</v>
      </c>
      <c r="P918" s="161">
        <v>0</v>
      </c>
      <c r="Q918" s="161">
        <v>0</v>
      </c>
      <c r="R918" s="161">
        <v>0</v>
      </c>
      <c r="S918" s="161">
        <v>76.7</v>
      </c>
      <c r="T918" s="161">
        <v>317.3</v>
      </c>
      <c r="U918" s="243">
        <v>0</v>
      </c>
      <c r="V918" s="172">
        <f t="shared" si="502"/>
        <v>1993.4376</v>
      </c>
      <c r="W918" s="161">
        <v>1676.1376</v>
      </c>
      <c r="X918" s="161">
        <v>0</v>
      </c>
      <c r="Y918" s="161">
        <v>0</v>
      </c>
      <c r="Z918" s="161">
        <v>0</v>
      </c>
      <c r="AA918" s="161">
        <v>0</v>
      </c>
      <c r="AB918" s="161">
        <v>0</v>
      </c>
      <c r="AC918" s="161">
        <v>317.3</v>
      </c>
      <c r="AD918" s="243">
        <v>0</v>
      </c>
      <c r="AE918" s="156">
        <f t="shared" si="492"/>
        <v>-1071.5624</v>
      </c>
      <c r="AF918" s="161">
        <f t="shared" si="492"/>
        <v>-994.86239999999998</v>
      </c>
      <c r="AG918" s="161">
        <f t="shared" si="492"/>
        <v>0</v>
      </c>
      <c r="AH918" s="161">
        <f t="shared" si="492"/>
        <v>0</v>
      </c>
      <c r="AI918" s="161">
        <f t="shared" si="492"/>
        <v>0</v>
      </c>
      <c r="AJ918" s="161">
        <f t="shared" si="492"/>
        <v>0</v>
      </c>
      <c r="AK918" s="161">
        <f t="shared" si="492"/>
        <v>-76.7</v>
      </c>
      <c r="AL918" s="161">
        <f t="shared" si="492"/>
        <v>0</v>
      </c>
      <c r="AM918" s="162">
        <f t="shared" si="492"/>
        <v>0</v>
      </c>
      <c r="AN918" s="156">
        <f t="shared" si="493"/>
        <v>65.0387471451876</v>
      </c>
      <c r="AO918" s="161">
        <f t="shared" si="493"/>
        <v>62.753186072631969</v>
      </c>
      <c r="AP918" s="161">
        <f t="shared" si="493"/>
        <v>0</v>
      </c>
      <c r="AQ918" s="161">
        <f t="shared" si="493"/>
        <v>0</v>
      </c>
      <c r="AR918" s="161">
        <f t="shared" si="493"/>
        <v>0</v>
      </c>
      <c r="AS918" s="161">
        <f t="shared" si="493"/>
        <v>0</v>
      </c>
      <c r="AT918" s="161">
        <f t="shared" si="493"/>
        <v>0</v>
      </c>
      <c r="AU918" s="161">
        <f t="shared" si="493"/>
        <v>100</v>
      </c>
      <c r="AV918" s="162">
        <f t="shared" si="493"/>
        <v>0</v>
      </c>
      <c r="AW918" s="165"/>
      <c r="AX918" s="245"/>
      <c r="AY918" s="246"/>
    </row>
    <row r="919" spans="1:51" ht="12.75" customHeight="1" x14ac:dyDescent="0.25">
      <c r="A919" s="171">
        <v>1819</v>
      </c>
      <c r="B919" s="241">
        <v>911</v>
      </c>
      <c r="C919" s="242" t="s">
        <v>1964</v>
      </c>
      <c r="D919" s="156">
        <f t="shared" si="500"/>
        <v>1202.2</v>
      </c>
      <c r="E919" s="161">
        <v>1002.5</v>
      </c>
      <c r="F919" s="161">
        <v>0</v>
      </c>
      <c r="G919" s="161">
        <v>0</v>
      </c>
      <c r="H919" s="161">
        <v>0</v>
      </c>
      <c r="I919" s="161">
        <v>0</v>
      </c>
      <c r="J919" s="161">
        <v>110</v>
      </c>
      <c r="K919" s="161">
        <v>89.7</v>
      </c>
      <c r="L919" s="243">
        <v>0</v>
      </c>
      <c r="M919" s="172">
        <f t="shared" si="501"/>
        <v>1202.2</v>
      </c>
      <c r="N919" s="161">
        <v>1002.5</v>
      </c>
      <c r="O919" s="161">
        <v>0</v>
      </c>
      <c r="P919" s="161">
        <v>0</v>
      </c>
      <c r="Q919" s="161">
        <v>0</v>
      </c>
      <c r="R919" s="161">
        <v>0</v>
      </c>
      <c r="S919" s="161">
        <v>110</v>
      </c>
      <c r="T919" s="161">
        <v>89.7</v>
      </c>
      <c r="U919" s="243">
        <v>0</v>
      </c>
      <c r="V919" s="172">
        <f t="shared" si="502"/>
        <v>1100.5866999999998</v>
      </c>
      <c r="W919" s="161">
        <v>990.58669999999995</v>
      </c>
      <c r="X919" s="161">
        <v>0</v>
      </c>
      <c r="Y919" s="161">
        <v>0</v>
      </c>
      <c r="Z919" s="161">
        <v>0</v>
      </c>
      <c r="AA919" s="161">
        <v>0</v>
      </c>
      <c r="AB919" s="161">
        <v>110</v>
      </c>
      <c r="AC919" s="161">
        <v>0</v>
      </c>
      <c r="AD919" s="243">
        <v>0</v>
      </c>
      <c r="AE919" s="156">
        <f t="shared" si="492"/>
        <v>-101.61330000000021</v>
      </c>
      <c r="AF919" s="161">
        <f t="shared" si="492"/>
        <v>-11.913300000000049</v>
      </c>
      <c r="AG919" s="161">
        <f t="shared" si="492"/>
        <v>0</v>
      </c>
      <c r="AH919" s="161">
        <f t="shared" si="492"/>
        <v>0</v>
      </c>
      <c r="AI919" s="161">
        <f t="shared" si="492"/>
        <v>0</v>
      </c>
      <c r="AJ919" s="161">
        <f t="shared" si="492"/>
        <v>0</v>
      </c>
      <c r="AK919" s="161">
        <f t="shared" si="492"/>
        <v>0</v>
      </c>
      <c r="AL919" s="161">
        <f t="shared" si="492"/>
        <v>-89.7</v>
      </c>
      <c r="AM919" s="162">
        <f t="shared" si="492"/>
        <v>0</v>
      </c>
      <c r="AN919" s="156">
        <f t="shared" si="493"/>
        <v>91.547720845117269</v>
      </c>
      <c r="AO919" s="161">
        <f t="shared" si="493"/>
        <v>98.811640897755609</v>
      </c>
      <c r="AP919" s="161">
        <f t="shared" si="493"/>
        <v>0</v>
      </c>
      <c r="AQ919" s="161">
        <f t="shared" si="493"/>
        <v>0</v>
      </c>
      <c r="AR919" s="161">
        <f t="shared" si="493"/>
        <v>0</v>
      </c>
      <c r="AS919" s="161">
        <f t="shared" si="493"/>
        <v>0</v>
      </c>
      <c r="AT919" s="161">
        <f t="shared" si="493"/>
        <v>100</v>
      </c>
      <c r="AU919" s="161">
        <f t="shared" si="493"/>
        <v>0</v>
      </c>
      <c r="AV919" s="162">
        <f t="shared" si="493"/>
        <v>0</v>
      </c>
      <c r="AW919" s="165"/>
      <c r="AX919" s="245"/>
      <c r="AY919" s="246"/>
    </row>
    <row r="920" spans="1:51" ht="12.75" customHeight="1" x14ac:dyDescent="0.25">
      <c r="A920" s="171">
        <v>1820</v>
      </c>
      <c r="B920" s="241">
        <v>912</v>
      </c>
      <c r="C920" s="242" t="s">
        <v>2017</v>
      </c>
      <c r="D920" s="156">
        <f t="shared" si="500"/>
        <v>1968.6000000000001</v>
      </c>
      <c r="E920" s="161">
        <v>1649.2</v>
      </c>
      <c r="F920" s="161">
        <v>0</v>
      </c>
      <c r="G920" s="161">
        <v>0</v>
      </c>
      <c r="H920" s="161">
        <v>0</v>
      </c>
      <c r="I920" s="161">
        <v>0</v>
      </c>
      <c r="J920" s="161">
        <v>120</v>
      </c>
      <c r="K920" s="161">
        <v>199.4</v>
      </c>
      <c r="L920" s="243">
        <v>0</v>
      </c>
      <c r="M920" s="172">
        <f t="shared" si="501"/>
        <v>1968.6000000000001</v>
      </c>
      <c r="N920" s="161">
        <v>1649.2</v>
      </c>
      <c r="O920" s="161">
        <v>0</v>
      </c>
      <c r="P920" s="161">
        <v>0</v>
      </c>
      <c r="Q920" s="161">
        <v>0</v>
      </c>
      <c r="R920" s="161">
        <v>0</v>
      </c>
      <c r="S920" s="161">
        <v>120</v>
      </c>
      <c r="T920" s="161">
        <v>199.4</v>
      </c>
      <c r="U920" s="243">
        <v>0</v>
      </c>
      <c r="V920" s="172">
        <f t="shared" si="502"/>
        <v>1650.3425000000002</v>
      </c>
      <c r="W920" s="161">
        <v>1330.9425000000001</v>
      </c>
      <c r="X920" s="161">
        <v>0</v>
      </c>
      <c r="Y920" s="161">
        <v>0</v>
      </c>
      <c r="Z920" s="161">
        <v>0</v>
      </c>
      <c r="AA920" s="161">
        <v>0</v>
      </c>
      <c r="AB920" s="161">
        <v>120</v>
      </c>
      <c r="AC920" s="161">
        <v>199.4</v>
      </c>
      <c r="AD920" s="243">
        <v>0</v>
      </c>
      <c r="AE920" s="156">
        <f t="shared" si="492"/>
        <v>-318.25749999999994</v>
      </c>
      <c r="AF920" s="161">
        <f t="shared" si="492"/>
        <v>-318.25749999999994</v>
      </c>
      <c r="AG920" s="161">
        <f t="shared" si="492"/>
        <v>0</v>
      </c>
      <c r="AH920" s="161">
        <f t="shared" si="492"/>
        <v>0</v>
      </c>
      <c r="AI920" s="161">
        <f t="shared" si="492"/>
        <v>0</v>
      </c>
      <c r="AJ920" s="161">
        <f t="shared" si="492"/>
        <v>0</v>
      </c>
      <c r="AK920" s="161">
        <f t="shared" si="492"/>
        <v>0</v>
      </c>
      <c r="AL920" s="161">
        <f t="shared" si="492"/>
        <v>0</v>
      </c>
      <c r="AM920" s="162">
        <f t="shared" si="492"/>
        <v>0</v>
      </c>
      <c r="AN920" s="156">
        <f t="shared" si="493"/>
        <v>83.833307934572801</v>
      </c>
      <c r="AO920" s="161">
        <f t="shared" si="493"/>
        <v>80.702310211011408</v>
      </c>
      <c r="AP920" s="161">
        <f t="shared" si="493"/>
        <v>0</v>
      </c>
      <c r="AQ920" s="161">
        <f t="shared" si="493"/>
        <v>0</v>
      </c>
      <c r="AR920" s="161">
        <f t="shared" si="493"/>
        <v>0</v>
      </c>
      <c r="AS920" s="161">
        <f t="shared" si="493"/>
        <v>0</v>
      </c>
      <c r="AT920" s="161">
        <f t="shared" si="493"/>
        <v>100</v>
      </c>
      <c r="AU920" s="161">
        <f t="shared" si="493"/>
        <v>100</v>
      </c>
      <c r="AV920" s="162">
        <f t="shared" si="493"/>
        <v>0</v>
      </c>
      <c r="AW920" s="165"/>
      <c r="AX920" s="245"/>
      <c r="AY920" s="246"/>
    </row>
    <row r="921" spans="1:51" ht="12.75" customHeight="1" x14ac:dyDescent="0.25">
      <c r="A921" s="171">
        <v>1821</v>
      </c>
      <c r="B921" s="241">
        <v>913</v>
      </c>
      <c r="C921" s="242" t="s">
        <v>2018</v>
      </c>
      <c r="D921" s="156">
        <f t="shared" si="500"/>
        <v>1118.8</v>
      </c>
      <c r="E921" s="161">
        <v>910.6</v>
      </c>
      <c r="F921" s="161">
        <v>0</v>
      </c>
      <c r="G921" s="161">
        <v>0</v>
      </c>
      <c r="H921" s="161">
        <v>0</v>
      </c>
      <c r="I921" s="161">
        <v>0</v>
      </c>
      <c r="J921" s="161">
        <v>110</v>
      </c>
      <c r="K921" s="161">
        <v>98.2</v>
      </c>
      <c r="L921" s="243">
        <v>0</v>
      </c>
      <c r="M921" s="172">
        <f t="shared" si="501"/>
        <v>1118.8</v>
      </c>
      <c r="N921" s="161">
        <v>910.6</v>
      </c>
      <c r="O921" s="161">
        <v>0</v>
      </c>
      <c r="P921" s="161">
        <v>0</v>
      </c>
      <c r="Q921" s="161">
        <v>0</v>
      </c>
      <c r="R921" s="161">
        <v>0</v>
      </c>
      <c r="S921" s="161">
        <v>110</v>
      </c>
      <c r="T921" s="161">
        <v>98.2</v>
      </c>
      <c r="U921" s="243">
        <v>0</v>
      </c>
      <c r="V921" s="172">
        <f t="shared" si="502"/>
        <v>965.98290000000009</v>
      </c>
      <c r="W921" s="161">
        <v>763.78290000000004</v>
      </c>
      <c r="X921" s="161">
        <v>0</v>
      </c>
      <c r="Y921" s="161">
        <v>0</v>
      </c>
      <c r="Z921" s="161">
        <v>0</v>
      </c>
      <c r="AA921" s="161">
        <v>0</v>
      </c>
      <c r="AB921" s="161">
        <v>110</v>
      </c>
      <c r="AC921" s="161">
        <v>92.2</v>
      </c>
      <c r="AD921" s="243">
        <v>0</v>
      </c>
      <c r="AE921" s="156">
        <f t="shared" si="492"/>
        <v>-152.81709999999987</v>
      </c>
      <c r="AF921" s="161">
        <f t="shared" si="492"/>
        <v>-146.81709999999998</v>
      </c>
      <c r="AG921" s="161">
        <f t="shared" si="492"/>
        <v>0</v>
      </c>
      <c r="AH921" s="161">
        <f t="shared" si="492"/>
        <v>0</v>
      </c>
      <c r="AI921" s="161">
        <f t="shared" si="492"/>
        <v>0</v>
      </c>
      <c r="AJ921" s="161">
        <f t="shared" si="492"/>
        <v>0</v>
      </c>
      <c r="AK921" s="161">
        <f t="shared" si="492"/>
        <v>0</v>
      </c>
      <c r="AL921" s="161">
        <f t="shared" si="492"/>
        <v>-6</v>
      </c>
      <c r="AM921" s="162">
        <f t="shared" si="492"/>
        <v>0</v>
      </c>
      <c r="AN921" s="156">
        <f t="shared" si="493"/>
        <v>86.340981408652141</v>
      </c>
      <c r="AO921" s="161">
        <f t="shared" si="493"/>
        <v>83.876883373599824</v>
      </c>
      <c r="AP921" s="161">
        <f t="shared" si="493"/>
        <v>0</v>
      </c>
      <c r="AQ921" s="161">
        <f t="shared" si="493"/>
        <v>0</v>
      </c>
      <c r="AR921" s="161">
        <f t="shared" si="493"/>
        <v>0</v>
      </c>
      <c r="AS921" s="161">
        <f t="shared" si="493"/>
        <v>0</v>
      </c>
      <c r="AT921" s="161">
        <f t="shared" si="493"/>
        <v>100</v>
      </c>
      <c r="AU921" s="161">
        <f t="shared" si="493"/>
        <v>93.890020366598776</v>
      </c>
      <c r="AV921" s="162">
        <f t="shared" si="493"/>
        <v>0</v>
      </c>
      <c r="AW921" s="165"/>
      <c r="AX921" s="245"/>
      <c r="AY921" s="246"/>
    </row>
    <row r="922" spans="1:51" ht="12.75" customHeight="1" x14ac:dyDescent="0.25">
      <c r="A922" s="171">
        <v>1822</v>
      </c>
      <c r="B922" s="241">
        <v>914</v>
      </c>
      <c r="C922" s="242" t="s">
        <v>2019</v>
      </c>
      <c r="D922" s="156">
        <f t="shared" si="500"/>
        <v>3083.8</v>
      </c>
      <c r="E922" s="161">
        <v>2609.8000000000002</v>
      </c>
      <c r="F922" s="161">
        <v>0</v>
      </c>
      <c r="G922" s="161">
        <v>0</v>
      </c>
      <c r="H922" s="161">
        <v>64.5</v>
      </c>
      <c r="I922" s="161">
        <v>0</v>
      </c>
      <c r="J922" s="161">
        <v>110</v>
      </c>
      <c r="K922" s="161">
        <v>299.5</v>
      </c>
      <c r="L922" s="243">
        <v>0</v>
      </c>
      <c r="M922" s="172">
        <f t="shared" si="501"/>
        <v>3083.8</v>
      </c>
      <c r="N922" s="161">
        <v>2609.8000000000002</v>
      </c>
      <c r="O922" s="161">
        <v>0</v>
      </c>
      <c r="P922" s="161">
        <v>0</v>
      </c>
      <c r="Q922" s="161">
        <v>64.5</v>
      </c>
      <c r="R922" s="161">
        <v>0</v>
      </c>
      <c r="S922" s="161">
        <v>110</v>
      </c>
      <c r="T922" s="161">
        <v>299.5</v>
      </c>
      <c r="U922" s="243">
        <v>0</v>
      </c>
      <c r="V922" s="172">
        <f t="shared" si="502"/>
        <v>3083.7996000000003</v>
      </c>
      <c r="W922" s="161">
        <v>2609.8000000000002</v>
      </c>
      <c r="X922" s="161">
        <v>0</v>
      </c>
      <c r="Y922" s="161">
        <v>0</v>
      </c>
      <c r="Z922" s="161">
        <v>64.499600000000001</v>
      </c>
      <c r="AA922" s="161">
        <v>0</v>
      </c>
      <c r="AB922" s="161">
        <v>110</v>
      </c>
      <c r="AC922" s="161">
        <v>299.5</v>
      </c>
      <c r="AD922" s="243">
        <v>0</v>
      </c>
      <c r="AE922" s="156">
        <f t="shared" si="492"/>
        <v>-3.9999999989959178E-4</v>
      </c>
      <c r="AF922" s="161">
        <f t="shared" si="492"/>
        <v>0</v>
      </c>
      <c r="AG922" s="161">
        <f t="shared" si="492"/>
        <v>0</v>
      </c>
      <c r="AH922" s="161">
        <f t="shared" si="492"/>
        <v>0</v>
      </c>
      <c r="AI922" s="161">
        <f t="shared" si="492"/>
        <v>-3.9999999999906777E-4</v>
      </c>
      <c r="AJ922" s="161">
        <f t="shared" si="492"/>
        <v>0</v>
      </c>
      <c r="AK922" s="161">
        <f t="shared" si="492"/>
        <v>0</v>
      </c>
      <c r="AL922" s="161">
        <f t="shared" si="492"/>
        <v>0</v>
      </c>
      <c r="AM922" s="162">
        <f t="shared" si="492"/>
        <v>0</v>
      </c>
      <c r="AN922" s="156">
        <f t="shared" si="493"/>
        <v>99.999987028990205</v>
      </c>
      <c r="AO922" s="161">
        <f t="shared" si="493"/>
        <v>100</v>
      </c>
      <c r="AP922" s="161">
        <f t="shared" si="493"/>
        <v>0</v>
      </c>
      <c r="AQ922" s="161">
        <f t="shared" si="493"/>
        <v>0</v>
      </c>
      <c r="AR922" s="161">
        <f t="shared" si="493"/>
        <v>99.99937984496124</v>
      </c>
      <c r="AS922" s="161">
        <f t="shared" si="493"/>
        <v>0</v>
      </c>
      <c r="AT922" s="161">
        <f t="shared" si="493"/>
        <v>100</v>
      </c>
      <c r="AU922" s="161">
        <f t="shared" si="493"/>
        <v>100</v>
      </c>
      <c r="AV922" s="162">
        <f t="shared" si="493"/>
        <v>0</v>
      </c>
      <c r="AW922" s="165"/>
      <c r="AX922" s="245"/>
      <c r="AY922" s="246"/>
    </row>
    <row r="923" spans="1:51" ht="12.75" customHeight="1" x14ac:dyDescent="0.25">
      <c r="A923" s="171">
        <v>1823</v>
      </c>
      <c r="B923" s="241">
        <v>915</v>
      </c>
      <c r="C923" s="242" t="s">
        <v>2020</v>
      </c>
      <c r="D923" s="156">
        <f t="shared" si="500"/>
        <v>183.8</v>
      </c>
      <c r="E923" s="161">
        <v>0</v>
      </c>
      <c r="F923" s="161">
        <v>0</v>
      </c>
      <c r="G923" s="161">
        <v>0</v>
      </c>
      <c r="H923" s="161">
        <v>0</v>
      </c>
      <c r="I923" s="161">
        <v>0</v>
      </c>
      <c r="J923" s="161">
        <v>100</v>
      </c>
      <c r="K923" s="161">
        <v>83.8</v>
      </c>
      <c r="L923" s="243">
        <v>0</v>
      </c>
      <c r="M923" s="172">
        <f t="shared" si="501"/>
        <v>183.8</v>
      </c>
      <c r="N923" s="161">
        <v>0</v>
      </c>
      <c r="O923" s="161">
        <v>0</v>
      </c>
      <c r="P923" s="161">
        <v>0</v>
      </c>
      <c r="Q923" s="161">
        <v>0</v>
      </c>
      <c r="R923" s="161">
        <v>0</v>
      </c>
      <c r="S923" s="161">
        <v>100</v>
      </c>
      <c r="T923" s="161">
        <v>83.8</v>
      </c>
      <c r="U923" s="243">
        <v>0</v>
      </c>
      <c r="V923" s="172">
        <f t="shared" si="502"/>
        <v>183.78910000000002</v>
      </c>
      <c r="W923" s="161">
        <v>0</v>
      </c>
      <c r="X923" s="161">
        <v>0</v>
      </c>
      <c r="Y923" s="161">
        <v>0</v>
      </c>
      <c r="Z923" s="161">
        <v>0</v>
      </c>
      <c r="AA923" s="161">
        <v>0</v>
      </c>
      <c r="AB923" s="161">
        <v>100</v>
      </c>
      <c r="AC923" s="161">
        <v>83.789100000000005</v>
      </c>
      <c r="AD923" s="243">
        <v>0</v>
      </c>
      <c r="AE923" s="156">
        <f t="shared" si="492"/>
        <v>-1.089999999999236E-2</v>
      </c>
      <c r="AF923" s="161">
        <f t="shared" si="492"/>
        <v>0</v>
      </c>
      <c r="AG923" s="161">
        <f t="shared" si="492"/>
        <v>0</v>
      </c>
      <c r="AH923" s="161">
        <f t="shared" si="492"/>
        <v>0</v>
      </c>
      <c r="AI923" s="161">
        <f t="shared" si="492"/>
        <v>0</v>
      </c>
      <c r="AJ923" s="161">
        <f t="shared" si="492"/>
        <v>0</v>
      </c>
      <c r="AK923" s="161">
        <f t="shared" si="492"/>
        <v>0</v>
      </c>
      <c r="AL923" s="161">
        <f t="shared" si="492"/>
        <v>-1.089999999999236E-2</v>
      </c>
      <c r="AM923" s="162">
        <f t="shared" si="492"/>
        <v>0</v>
      </c>
      <c r="AN923" s="156">
        <f t="shared" si="493"/>
        <v>99.994069640914034</v>
      </c>
      <c r="AO923" s="161">
        <f t="shared" si="493"/>
        <v>0</v>
      </c>
      <c r="AP923" s="161">
        <f t="shared" si="493"/>
        <v>0</v>
      </c>
      <c r="AQ923" s="161">
        <f t="shared" si="493"/>
        <v>0</v>
      </c>
      <c r="AR923" s="161">
        <f t="shared" si="493"/>
        <v>0</v>
      </c>
      <c r="AS923" s="161">
        <f t="shared" si="493"/>
        <v>0</v>
      </c>
      <c r="AT923" s="161">
        <f t="shared" si="493"/>
        <v>100</v>
      </c>
      <c r="AU923" s="161">
        <f t="shared" si="493"/>
        <v>99.986992840095482</v>
      </c>
      <c r="AV923" s="162">
        <f t="shared" si="493"/>
        <v>0</v>
      </c>
      <c r="AW923" s="165"/>
      <c r="AX923" s="245"/>
      <c r="AY923" s="246"/>
    </row>
    <row r="924" spans="1:51" ht="12.75" customHeight="1" x14ac:dyDescent="0.25">
      <c r="A924" s="171">
        <v>1824</v>
      </c>
      <c r="B924" s="241">
        <v>916</v>
      </c>
      <c r="C924" s="242" t="s">
        <v>2021</v>
      </c>
      <c r="D924" s="156">
        <f t="shared" si="500"/>
        <v>114.6</v>
      </c>
      <c r="E924" s="161">
        <v>0</v>
      </c>
      <c r="F924" s="161">
        <v>0</v>
      </c>
      <c r="G924" s="161">
        <v>0</v>
      </c>
      <c r="H924" s="161">
        <v>0</v>
      </c>
      <c r="I924" s="161">
        <v>0</v>
      </c>
      <c r="J924" s="161">
        <v>0</v>
      </c>
      <c r="K924" s="161">
        <v>114.6</v>
      </c>
      <c r="L924" s="243">
        <v>0</v>
      </c>
      <c r="M924" s="172">
        <f t="shared" si="501"/>
        <v>114.6</v>
      </c>
      <c r="N924" s="161">
        <v>0</v>
      </c>
      <c r="O924" s="161">
        <v>0</v>
      </c>
      <c r="P924" s="161">
        <v>0</v>
      </c>
      <c r="Q924" s="161">
        <v>0</v>
      </c>
      <c r="R924" s="161">
        <v>0</v>
      </c>
      <c r="S924" s="161">
        <v>0</v>
      </c>
      <c r="T924" s="161">
        <v>114.6</v>
      </c>
      <c r="U924" s="243">
        <v>0</v>
      </c>
      <c r="V924" s="172">
        <f t="shared" si="502"/>
        <v>114.6</v>
      </c>
      <c r="W924" s="161">
        <v>0</v>
      </c>
      <c r="X924" s="161">
        <v>0</v>
      </c>
      <c r="Y924" s="161">
        <v>0</v>
      </c>
      <c r="Z924" s="161">
        <v>0</v>
      </c>
      <c r="AA924" s="161">
        <v>0</v>
      </c>
      <c r="AB924" s="161">
        <v>0</v>
      </c>
      <c r="AC924" s="161">
        <v>114.6</v>
      </c>
      <c r="AD924" s="243">
        <v>0</v>
      </c>
      <c r="AE924" s="156">
        <f t="shared" si="492"/>
        <v>0</v>
      </c>
      <c r="AF924" s="161">
        <f t="shared" si="492"/>
        <v>0</v>
      </c>
      <c r="AG924" s="161">
        <f t="shared" si="492"/>
        <v>0</v>
      </c>
      <c r="AH924" s="161">
        <f t="shared" si="492"/>
        <v>0</v>
      </c>
      <c r="AI924" s="161">
        <f t="shared" si="492"/>
        <v>0</v>
      </c>
      <c r="AJ924" s="161">
        <f t="shared" si="492"/>
        <v>0</v>
      </c>
      <c r="AK924" s="161">
        <f t="shared" si="492"/>
        <v>0</v>
      </c>
      <c r="AL924" s="161">
        <f t="shared" si="492"/>
        <v>0</v>
      </c>
      <c r="AM924" s="162">
        <f t="shared" si="492"/>
        <v>0</v>
      </c>
      <c r="AN924" s="156">
        <f t="shared" si="493"/>
        <v>100</v>
      </c>
      <c r="AO924" s="161">
        <f t="shared" si="493"/>
        <v>0</v>
      </c>
      <c r="AP924" s="161">
        <f t="shared" si="493"/>
        <v>0</v>
      </c>
      <c r="AQ924" s="161">
        <f t="shared" si="493"/>
        <v>0</v>
      </c>
      <c r="AR924" s="161">
        <f t="shared" si="493"/>
        <v>0</v>
      </c>
      <c r="AS924" s="161">
        <f t="shared" si="493"/>
        <v>0</v>
      </c>
      <c r="AT924" s="161">
        <f t="shared" si="493"/>
        <v>0</v>
      </c>
      <c r="AU924" s="161">
        <f t="shared" si="493"/>
        <v>100</v>
      </c>
      <c r="AV924" s="162">
        <f t="shared" si="493"/>
        <v>0</v>
      </c>
      <c r="AW924" s="165"/>
      <c r="AX924" s="245"/>
      <c r="AY924" s="246"/>
    </row>
    <row r="925" spans="1:51" ht="12.75" customHeight="1" x14ac:dyDescent="0.25">
      <c r="A925" s="171">
        <v>1825</v>
      </c>
      <c r="B925" s="241">
        <v>917</v>
      </c>
      <c r="C925" s="242" t="s">
        <v>2022</v>
      </c>
      <c r="D925" s="156">
        <f t="shared" si="500"/>
        <v>1594.5</v>
      </c>
      <c r="E925" s="161">
        <v>1371.2</v>
      </c>
      <c r="F925" s="161">
        <v>0</v>
      </c>
      <c r="G925" s="161">
        <v>0</v>
      </c>
      <c r="H925" s="161">
        <v>0</v>
      </c>
      <c r="I925" s="161">
        <v>0</v>
      </c>
      <c r="J925" s="161">
        <v>62</v>
      </c>
      <c r="K925" s="161">
        <v>161.30000000000001</v>
      </c>
      <c r="L925" s="243">
        <v>0</v>
      </c>
      <c r="M925" s="172">
        <f t="shared" si="501"/>
        <v>1594.5</v>
      </c>
      <c r="N925" s="161">
        <v>1371.2</v>
      </c>
      <c r="O925" s="161">
        <v>0</v>
      </c>
      <c r="P925" s="161">
        <v>0</v>
      </c>
      <c r="Q925" s="161">
        <v>0</v>
      </c>
      <c r="R925" s="161">
        <v>0</v>
      </c>
      <c r="S925" s="161">
        <v>62</v>
      </c>
      <c r="T925" s="161">
        <v>161.30000000000001</v>
      </c>
      <c r="U925" s="243">
        <v>0</v>
      </c>
      <c r="V925" s="172">
        <f t="shared" si="502"/>
        <v>1543.3872999999999</v>
      </c>
      <c r="W925" s="161">
        <v>1320.0872999999999</v>
      </c>
      <c r="X925" s="161">
        <v>0</v>
      </c>
      <c r="Y925" s="161">
        <v>0</v>
      </c>
      <c r="Z925" s="161">
        <v>0</v>
      </c>
      <c r="AA925" s="161">
        <v>0</v>
      </c>
      <c r="AB925" s="161">
        <v>62</v>
      </c>
      <c r="AC925" s="161">
        <v>161.30000000000001</v>
      </c>
      <c r="AD925" s="243">
        <v>0</v>
      </c>
      <c r="AE925" s="156">
        <f t="shared" si="492"/>
        <v>-51.112700000000132</v>
      </c>
      <c r="AF925" s="161">
        <f t="shared" si="492"/>
        <v>-51.112700000000132</v>
      </c>
      <c r="AG925" s="161">
        <f t="shared" si="492"/>
        <v>0</v>
      </c>
      <c r="AH925" s="161">
        <f t="shared" si="492"/>
        <v>0</v>
      </c>
      <c r="AI925" s="161">
        <f t="shared" si="492"/>
        <v>0</v>
      </c>
      <c r="AJ925" s="161">
        <f t="shared" si="492"/>
        <v>0</v>
      </c>
      <c r="AK925" s="161">
        <f t="shared" si="492"/>
        <v>0</v>
      </c>
      <c r="AL925" s="161">
        <f t="shared" si="492"/>
        <v>0</v>
      </c>
      <c r="AM925" s="162">
        <f t="shared" si="492"/>
        <v>0</v>
      </c>
      <c r="AN925" s="156">
        <f t="shared" si="493"/>
        <v>96.79443712762621</v>
      </c>
      <c r="AO925" s="161">
        <f t="shared" si="493"/>
        <v>96.272411026837801</v>
      </c>
      <c r="AP925" s="161">
        <f t="shared" si="493"/>
        <v>0</v>
      </c>
      <c r="AQ925" s="161">
        <f t="shared" si="493"/>
        <v>0</v>
      </c>
      <c r="AR925" s="161">
        <f t="shared" si="493"/>
        <v>0</v>
      </c>
      <c r="AS925" s="161">
        <f t="shared" si="493"/>
        <v>0</v>
      </c>
      <c r="AT925" s="161">
        <f t="shared" si="493"/>
        <v>100</v>
      </c>
      <c r="AU925" s="161">
        <f t="shared" si="493"/>
        <v>100</v>
      </c>
      <c r="AV925" s="162">
        <f t="shared" si="493"/>
        <v>0</v>
      </c>
      <c r="AW925" s="165"/>
      <c r="AX925" s="245"/>
      <c r="AY925" s="246"/>
    </row>
    <row r="926" spans="1:51" ht="12.75" customHeight="1" x14ac:dyDescent="0.25">
      <c r="A926" s="171">
        <v>1826</v>
      </c>
      <c r="B926" s="241">
        <v>918</v>
      </c>
      <c r="C926" s="242" t="s">
        <v>2023</v>
      </c>
      <c r="D926" s="156">
        <f t="shared" si="500"/>
        <v>1226.8</v>
      </c>
      <c r="E926" s="161">
        <v>1040.8</v>
      </c>
      <c r="F926" s="161">
        <v>0</v>
      </c>
      <c r="G926" s="161">
        <v>0</v>
      </c>
      <c r="H926" s="161">
        <v>0</v>
      </c>
      <c r="I926" s="161">
        <v>0</v>
      </c>
      <c r="J926" s="161">
        <v>59.5</v>
      </c>
      <c r="K926" s="161">
        <v>126.5</v>
      </c>
      <c r="L926" s="243">
        <v>0</v>
      </c>
      <c r="M926" s="172">
        <f t="shared" si="501"/>
        <v>1226.8</v>
      </c>
      <c r="N926" s="161">
        <v>1040.8</v>
      </c>
      <c r="O926" s="161">
        <v>0</v>
      </c>
      <c r="P926" s="161">
        <v>0</v>
      </c>
      <c r="Q926" s="161">
        <v>0</v>
      </c>
      <c r="R926" s="161">
        <v>0</v>
      </c>
      <c r="S926" s="161">
        <v>59.5</v>
      </c>
      <c r="T926" s="161">
        <v>126.5</v>
      </c>
      <c r="U926" s="243">
        <v>0</v>
      </c>
      <c r="V926" s="172">
        <f t="shared" si="502"/>
        <v>1055.6602</v>
      </c>
      <c r="W926" s="161">
        <v>876.16110000000003</v>
      </c>
      <c r="X926" s="161">
        <v>0</v>
      </c>
      <c r="Y926" s="161">
        <v>0</v>
      </c>
      <c r="Z926" s="161">
        <v>0</v>
      </c>
      <c r="AA926" s="161">
        <v>0</v>
      </c>
      <c r="AB926" s="161">
        <v>59.5</v>
      </c>
      <c r="AC926" s="161">
        <v>119.9991</v>
      </c>
      <c r="AD926" s="243">
        <v>0</v>
      </c>
      <c r="AE926" s="156">
        <f t="shared" si="492"/>
        <v>-171.13979999999992</v>
      </c>
      <c r="AF926" s="161">
        <f t="shared" si="492"/>
        <v>-164.63889999999992</v>
      </c>
      <c r="AG926" s="161">
        <f t="shared" si="492"/>
        <v>0</v>
      </c>
      <c r="AH926" s="161">
        <f t="shared" si="492"/>
        <v>0</v>
      </c>
      <c r="AI926" s="161">
        <f t="shared" si="492"/>
        <v>0</v>
      </c>
      <c r="AJ926" s="161">
        <f t="shared" si="492"/>
        <v>0</v>
      </c>
      <c r="AK926" s="161">
        <f t="shared" si="492"/>
        <v>0</v>
      </c>
      <c r="AL926" s="161">
        <f t="shared" si="492"/>
        <v>-6.5009000000000015</v>
      </c>
      <c r="AM926" s="162">
        <f t="shared" si="492"/>
        <v>0</v>
      </c>
      <c r="AN926" s="156">
        <f t="shared" si="493"/>
        <v>86.049902184545175</v>
      </c>
      <c r="AO926" s="161">
        <f t="shared" si="493"/>
        <v>84.181504611837056</v>
      </c>
      <c r="AP926" s="161">
        <f t="shared" si="493"/>
        <v>0</v>
      </c>
      <c r="AQ926" s="161">
        <f t="shared" si="493"/>
        <v>0</v>
      </c>
      <c r="AR926" s="161">
        <f t="shared" si="493"/>
        <v>0</v>
      </c>
      <c r="AS926" s="161">
        <f t="shared" si="493"/>
        <v>0</v>
      </c>
      <c r="AT926" s="161">
        <f t="shared" si="493"/>
        <v>100</v>
      </c>
      <c r="AU926" s="161">
        <f t="shared" si="493"/>
        <v>94.860948616600794</v>
      </c>
      <c r="AV926" s="162">
        <f t="shared" si="493"/>
        <v>0</v>
      </c>
      <c r="AW926" s="165"/>
      <c r="AX926" s="245"/>
      <c r="AY926" s="246"/>
    </row>
    <row r="927" spans="1:51" ht="12.75" customHeight="1" x14ac:dyDescent="0.25">
      <c r="A927" s="171">
        <v>1827</v>
      </c>
      <c r="B927" s="241">
        <v>919</v>
      </c>
      <c r="C927" s="242" t="s">
        <v>2024</v>
      </c>
      <c r="D927" s="156">
        <f t="shared" si="500"/>
        <v>182.2</v>
      </c>
      <c r="E927" s="161">
        <v>0</v>
      </c>
      <c r="F927" s="161">
        <v>0</v>
      </c>
      <c r="G927" s="161">
        <v>0</v>
      </c>
      <c r="H927" s="161">
        <v>0</v>
      </c>
      <c r="I927" s="161">
        <v>0</v>
      </c>
      <c r="J927" s="161">
        <v>100</v>
      </c>
      <c r="K927" s="161">
        <v>82.2</v>
      </c>
      <c r="L927" s="243">
        <v>0</v>
      </c>
      <c r="M927" s="172">
        <f t="shared" si="501"/>
        <v>182.2</v>
      </c>
      <c r="N927" s="161">
        <v>0</v>
      </c>
      <c r="O927" s="161">
        <v>0</v>
      </c>
      <c r="P927" s="161">
        <v>0</v>
      </c>
      <c r="Q927" s="161">
        <v>0</v>
      </c>
      <c r="R927" s="161">
        <v>0</v>
      </c>
      <c r="S927" s="161">
        <v>100</v>
      </c>
      <c r="T927" s="161">
        <v>82.2</v>
      </c>
      <c r="U927" s="243">
        <v>0</v>
      </c>
      <c r="V927" s="172">
        <f t="shared" si="502"/>
        <v>182.19810000000001</v>
      </c>
      <c r="W927" s="161">
        <v>0</v>
      </c>
      <c r="X927" s="161">
        <v>0</v>
      </c>
      <c r="Y927" s="161">
        <v>0</v>
      </c>
      <c r="Z927" s="161">
        <v>0</v>
      </c>
      <c r="AA927" s="161">
        <v>0</v>
      </c>
      <c r="AB927" s="161">
        <v>100</v>
      </c>
      <c r="AC927" s="161">
        <v>82.198099999999997</v>
      </c>
      <c r="AD927" s="243">
        <v>0</v>
      </c>
      <c r="AE927" s="156">
        <f t="shared" si="492"/>
        <v>-1.8999999999778083E-3</v>
      </c>
      <c r="AF927" s="161">
        <f t="shared" si="492"/>
        <v>0</v>
      </c>
      <c r="AG927" s="161">
        <f t="shared" si="492"/>
        <v>0</v>
      </c>
      <c r="AH927" s="161">
        <f t="shared" si="492"/>
        <v>0</v>
      </c>
      <c r="AI927" s="161">
        <f t="shared" si="492"/>
        <v>0</v>
      </c>
      <c r="AJ927" s="161">
        <f t="shared" si="492"/>
        <v>0</v>
      </c>
      <c r="AK927" s="161">
        <f t="shared" si="492"/>
        <v>0</v>
      </c>
      <c r="AL927" s="161">
        <f t="shared" si="492"/>
        <v>-1.90000000000623E-3</v>
      </c>
      <c r="AM927" s="162">
        <f t="shared" si="492"/>
        <v>0</v>
      </c>
      <c r="AN927" s="156">
        <f t="shared" si="493"/>
        <v>99.998957189901219</v>
      </c>
      <c r="AO927" s="161">
        <f t="shared" si="493"/>
        <v>0</v>
      </c>
      <c r="AP927" s="161">
        <f t="shared" si="493"/>
        <v>0</v>
      </c>
      <c r="AQ927" s="161">
        <f t="shared" si="493"/>
        <v>0</v>
      </c>
      <c r="AR927" s="161">
        <f t="shared" si="493"/>
        <v>0</v>
      </c>
      <c r="AS927" s="161">
        <f t="shared" si="493"/>
        <v>0</v>
      </c>
      <c r="AT927" s="161">
        <f t="shared" si="493"/>
        <v>100</v>
      </c>
      <c r="AU927" s="161">
        <f t="shared" si="493"/>
        <v>99.997688564476888</v>
      </c>
      <c r="AV927" s="162">
        <f t="shared" si="493"/>
        <v>0</v>
      </c>
      <c r="AW927" s="165"/>
      <c r="AX927" s="245"/>
      <c r="AY927" s="246"/>
    </row>
    <row r="928" spans="1:51" ht="12.75" customHeight="1" x14ac:dyDescent="0.25">
      <c r="A928" s="171">
        <v>1818</v>
      </c>
      <c r="B928" s="241">
        <v>920</v>
      </c>
      <c r="C928" s="242" t="s">
        <v>2005</v>
      </c>
      <c r="D928" s="156">
        <f t="shared" si="500"/>
        <v>11047.5</v>
      </c>
      <c r="E928" s="161">
        <v>10344.9</v>
      </c>
      <c r="F928" s="161">
        <v>0</v>
      </c>
      <c r="G928" s="161">
        <v>0</v>
      </c>
      <c r="H928" s="161">
        <v>0</v>
      </c>
      <c r="I928" s="161">
        <v>0</v>
      </c>
      <c r="J928" s="161">
        <v>0</v>
      </c>
      <c r="K928" s="161">
        <v>702.6</v>
      </c>
      <c r="L928" s="243">
        <v>0</v>
      </c>
      <c r="M928" s="172">
        <f t="shared" si="501"/>
        <v>11047.5</v>
      </c>
      <c r="N928" s="161">
        <v>10344.9</v>
      </c>
      <c r="O928" s="161">
        <v>0</v>
      </c>
      <c r="P928" s="161">
        <v>0</v>
      </c>
      <c r="Q928" s="161">
        <v>0</v>
      </c>
      <c r="R928" s="161">
        <v>0</v>
      </c>
      <c r="S928" s="161">
        <v>0</v>
      </c>
      <c r="T928" s="161">
        <v>702.6</v>
      </c>
      <c r="U928" s="243">
        <v>0</v>
      </c>
      <c r="V928" s="172">
        <f t="shared" si="502"/>
        <v>11047.5</v>
      </c>
      <c r="W928" s="161">
        <v>10344.9</v>
      </c>
      <c r="X928" s="161">
        <v>0</v>
      </c>
      <c r="Y928" s="161">
        <v>0</v>
      </c>
      <c r="Z928" s="161">
        <v>0</v>
      </c>
      <c r="AA928" s="161">
        <v>0</v>
      </c>
      <c r="AB928" s="161">
        <v>0</v>
      </c>
      <c r="AC928" s="161">
        <v>702.6</v>
      </c>
      <c r="AD928" s="243">
        <v>0</v>
      </c>
      <c r="AE928" s="156">
        <f t="shared" si="492"/>
        <v>0</v>
      </c>
      <c r="AF928" s="161">
        <f t="shared" si="492"/>
        <v>0</v>
      </c>
      <c r="AG928" s="161">
        <f t="shared" si="492"/>
        <v>0</v>
      </c>
      <c r="AH928" s="161">
        <f t="shared" si="492"/>
        <v>0</v>
      </c>
      <c r="AI928" s="161">
        <f t="shared" si="492"/>
        <v>0</v>
      </c>
      <c r="AJ928" s="161">
        <f t="shared" si="492"/>
        <v>0</v>
      </c>
      <c r="AK928" s="161">
        <f t="shared" si="492"/>
        <v>0</v>
      </c>
      <c r="AL928" s="161">
        <f t="shared" si="492"/>
        <v>0</v>
      </c>
      <c r="AM928" s="162">
        <f t="shared" si="492"/>
        <v>0</v>
      </c>
      <c r="AN928" s="156">
        <f t="shared" si="493"/>
        <v>100</v>
      </c>
      <c r="AO928" s="161">
        <f t="shared" si="493"/>
        <v>100</v>
      </c>
      <c r="AP928" s="161">
        <f t="shared" si="493"/>
        <v>0</v>
      </c>
      <c r="AQ928" s="161">
        <f t="shared" si="493"/>
        <v>0</v>
      </c>
      <c r="AR928" s="161">
        <f t="shared" si="493"/>
        <v>0</v>
      </c>
      <c r="AS928" s="161">
        <f t="shared" si="493"/>
        <v>0</v>
      </c>
      <c r="AT928" s="161">
        <f t="shared" si="493"/>
        <v>0</v>
      </c>
      <c r="AU928" s="161">
        <f t="shared" si="493"/>
        <v>100</v>
      </c>
      <c r="AV928" s="162">
        <f t="shared" si="493"/>
        <v>0</v>
      </c>
      <c r="AW928" s="165"/>
      <c r="AX928" s="245"/>
      <c r="AY928" s="246"/>
    </row>
    <row r="929" spans="1:51" ht="12.75" customHeight="1" x14ac:dyDescent="0.25">
      <c r="A929" s="171">
        <v>1828</v>
      </c>
      <c r="B929" s="241">
        <v>921</v>
      </c>
      <c r="C929" s="242" t="s">
        <v>2025</v>
      </c>
      <c r="D929" s="156">
        <f t="shared" si="500"/>
        <v>1685.7</v>
      </c>
      <c r="E929" s="161">
        <v>1436.3</v>
      </c>
      <c r="F929" s="161">
        <v>0</v>
      </c>
      <c r="G929" s="161">
        <v>0</v>
      </c>
      <c r="H929" s="161">
        <v>0</v>
      </c>
      <c r="I929" s="161">
        <v>0</v>
      </c>
      <c r="J929" s="161">
        <v>0</v>
      </c>
      <c r="K929" s="161">
        <v>249.4</v>
      </c>
      <c r="L929" s="243">
        <v>0</v>
      </c>
      <c r="M929" s="172">
        <f t="shared" si="501"/>
        <v>1685.7000000000003</v>
      </c>
      <c r="N929" s="161">
        <v>1436.3000000000002</v>
      </c>
      <c r="O929" s="161">
        <v>0</v>
      </c>
      <c r="P929" s="161">
        <v>0</v>
      </c>
      <c r="Q929" s="161">
        <v>0</v>
      </c>
      <c r="R929" s="161">
        <v>0</v>
      </c>
      <c r="S929" s="161">
        <v>0</v>
      </c>
      <c r="T929" s="161">
        <v>249.4</v>
      </c>
      <c r="U929" s="243">
        <v>0</v>
      </c>
      <c r="V929" s="172">
        <f t="shared" si="502"/>
        <v>1684.7991000000002</v>
      </c>
      <c r="W929" s="161">
        <v>1435.7987000000001</v>
      </c>
      <c r="X929" s="161">
        <v>0</v>
      </c>
      <c r="Y929" s="161">
        <v>0</v>
      </c>
      <c r="Z929" s="161">
        <v>0</v>
      </c>
      <c r="AA929" s="161">
        <v>0</v>
      </c>
      <c r="AB929" s="161">
        <v>0</v>
      </c>
      <c r="AC929" s="161">
        <v>249.00040000000001</v>
      </c>
      <c r="AD929" s="243">
        <v>0</v>
      </c>
      <c r="AE929" s="156">
        <f t="shared" si="492"/>
        <v>-0.9009000000000924</v>
      </c>
      <c r="AF929" s="161">
        <f t="shared" si="492"/>
        <v>-0.50130000000012842</v>
      </c>
      <c r="AG929" s="161">
        <f t="shared" si="492"/>
        <v>0</v>
      </c>
      <c r="AH929" s="161">
        <f t="shared" si="492"/>
        <v>0</v>
      </c>
      <c r="AI929" s="161">
        <f t="shared" si="492"/>
        <v>0</v>
      </c>
      <c r="AJ929" s="161">
        <f t="shared" si="492"/>
        <v>0</v>
      </c>
      <c r="AK929" s="161">
        <f t="shared" si="492"/>
        <v>0</v>
      </c>
      <c r="AL929" s="161">
        <f t="shared" si="492"/>
        <v>-0.39959999999999241</v>
      </c>
      <c r="AM929" s="162">
        <f t="shared" si="492"/>
        <v>0</v>
      </c>
      <c r="AN929" s="156">
        <f t="shared" si="493"/>
        <v>99.946556326748521</v>
      </c>
      <c r="AO929" s="161">
        <f t="shared" si="493"/>
        <v>99.965097820789524</v>
      </c>
      <c r="AP929" s="161">
        <f t="shared" si="493"/>
        <v>0</v>
      </c>
      <c r="AQ929" s="161">
        <f t="shared" si="493"/>
        <v>0</v>
      </c>
      <c r="AR929" s="161">
        <f t="shared" si="493"/>
        <v>0</v>
      </c>
      <c r="AS929" s="161">
        <f t="shared" si="493"/>
        <v>0</v>
      </c>
      <c r="AT929" s="161">
        <f t="shared" si="493"/>
        <v>0</v>
      </c>
      <c r="AU929" s="161">
        <f t="shared" si="493"/>
        <v>99.839775461106655</v>
      </c>
      <c r="AV929" s="162">
        <f t="shared" si="493"/>
        <v>0</v>
      </c>
      <c r="AW929" s="165"/>
      <c r="AX929" s="245"/>
      <c r="AY929" s="246"/>
    </row>
    <row r="930" spans="1:51" ht="12.75" customHeight="1" x14ac:dyDescent="0.25">
      <c r="A930" s="158"/>
      <c r="B930" s="241">
        <v>922</v>
      </c>
      <c r="C930" s="242"/>
      <c r="D930" s="160"/>
      <c r="E930" s="161"/>
      <c r="F930" s="161"/>
      <c r="G930" s="161"/>
      <c r="H930" s="161"/>
      <c r="I930" s="161"/>
      <c r="J930" s="161"/>
      <c r="K930" s="161"/>
      <c r="L930" s="243">
        <v>0</v>
      </c>
      <c r="M930" s="244"/>
      <c r="N930" s="161">
        <v>0</v>
      </c>
      <c r="O930" s="161"/>
      <c r="P930" s="161">
        <v>0</v>
      </c>
      <c r="Q930" s="161"/>
      <c r="R930" s="161"/>
      <c r="S930" s="161"/>
      <c r="T930" s="161"/>
      <c r="U930" s="243">
        <v>0</v>
      </c>
      <c r="V930" s="244"/>
      <c r="W930" s="161">
        <v>0</v>
      </c>
      <c r="X930" s="161"/>
      <c r="Y930" s="161">
        <v>0</v>
      </c>
      <c r="Z930" s="161"/>
      <c r="AA930" s="161"/>
      <c r="AB930" s="161"/>
      <c r="AC930" s="161"/>
      <c r="AD930" s="243"/>
      <c r="AE930" s="160"/>
      <c r="AF930" s="161"/>
      <c r="AG930" s="161"/>
      <c r="AH930" s="161"/>
      <c r="AI930" s="161"/>
      <c r="AJ930" s="161"/>
      <c r="AK930" s="161"/>
      <c r="AL930" s="161"/>
      <c r="AM930" s="162"/>
      <c r="AN930" s="160"/>
      <c r="AO930" s="161"/>
      <c r="AP930" s="161"/>
      <c r="AQ930" s="161"/>
      <c r="AR930" s="161"/>
      <c r="AS930" s="161"/>
      <c r="AT930" s="161"/>
      <c r="AU930" s="161"/>
      <c r="AV930" s="162"/>
      <c r="AW930" s="165"/>
      <c r="AX930" s="245"/>
      <c r="AY930" s="246"/>
    </row>
    <row r="931" spans="1:51" ht="21" customHeight="1" x14ac:dyDescent="0.25">
      <c r="A931" s="158"/>
      <c r="B931" s="241">
        <v>923</v>
      </c>
      <c r="C931" s="239" t="s">
        <v>2026</v>
      </c>
      <c r="D931" s="156">
        <f>D932+D933</f>
        <v>230899.89999999997</v>
      </c>
      <c r="E931" s="153">
        <f t="shared" ref="E931:L931" si="503">E932+E933</f>
        <v>189770.7</v>
      </c>
      <c r="F931" s="153">
        <f t="shared" si="503"/>
        <v>3841</v>
      </c>
      <c r="G931" s="153">
        <f t="shared" si="503"/>
        <v>3546.2</v>
      </c>
      <c r="H931" s="153">
        <f t="shared" si="503"/>
        <v>5489.2</v>
      </c>
      <c r="I931" s="153">
        <f t="shared" si="503"/>
        <v>0</v>
      </c>
      <c r="J931" s="153">
        <f t="shared" si="503"/>
        <v>2317</v>
      </c>
      <c r="K931" s="153">
        <f t="shared" si="503"/>
        <v>24656.5</v>
      </c>
      <c r="L931" s="240">
        <f t="shared" si="503"/>
        <v>1279.3</v>
      </c>
      <c r="M931" s="172">
        <f>M932+M933</f>
        <v>238507.19999999998</v>
      </c>
      <c r="N931" s="153">
        <f t="shared" ref="N931:U931" si="504">N932+N933</f>
        <v>196277.4</v>
      </c>
      <c r="O931" s="153">
        <f t="shared" si="504"/>
        <v>3841</v>
      </c>
      <c r="P931" s="153">
        <f t="shared" si="504"/>
        <v>3617.2</v>
      </c>
      <c r="Q931" s="153">
        <f t="shared" si="504"/>
        <v>5489.2</v>
      </c>
      <c r="R931" s="153">
        <f t="shared" si="504"/>
        <v>0</v>
      </c>
      <c r="S931" s="153">
        <f t="shared" si="504"/>
        <v>2317</v>
      </c>
      <c r="T931" s="153">
        <f t="shared" si="504"/>
        <v>24656.5</v>
      </c>
      <c r="U931" s="240">
        <f t="shared" si="504"/>
        <v>2308.8999999999996</v>
      </c>
      <c r="V931" s="172">
        <f>V932+V933</f>
        <v>232015.40569999997</v>
      </c>
      <c r="W931" s="153">
        <f t="shared" ref="W931:AD931" si="505">W932+W933</f>
        <v>193131.95499999999</v>
      </c>
      <c r="X931" s="153">
        <f t="shared" si="505"/>
        <v>3837.4756000000002</v>
      </c>
      <c r="Y931" s="153">
        <f t="shared" si="505"/>
        <v>3617.2</v>
      </c>
      <c r="Z931" s="153">
        <f t="shared" si="505"/>
        <v>3714.1710000000003</v>
      </c>
      <c r="AA931" s="153">
        <f t="shared" si="505"/>
        <v>0</v>
      </c>
      <c r="AB931" s="153">
        <f t="shared" si="505"/>
        <v>2010.0203999999999</v>
      </c>
      <c r="AC931" s="153">
        <f t="shared" si="505"/>
        <v>24648.983699999997</v>
      </c>
      <c r="AD931" s="240">
        <f t="shared" si="505"/>
        <v>1055.6000000000001</v>
      </c>
      <c r="AE931" s="156">
        <f t="shared" ref="AE931:AM957" si="506">V931-M931</f>
        <v>-6491.7943000000087</v>
      </c>
      <c r="AF931" s="153">
        <f t="shared" si="506"/>
        <v>-3145.445000000007</v>
      </c>
      <c r="AG931" s="153">
        <f t="shared" si="506"/>
        <v>-3.5243999999997868</v>
      </c>
      <c r="AH931" s="153">
        <f t="shared" si="506"/>
        <v>0</v>
      </c>
      <c r="AI931" s="153">
        <f t="shared" si="506"/>
        <v>-1775.0289999999995</v>
      </c>
      <c r="AJ931" s="153">
        <f t="shared" si="506"/>
        <v>0</v>
      </c>
      <c r="AK931" s="153">
        <f t="shared" si="506"/>
        <v>-306.97960000000012</v>
      </c>
      <c r="AL931" s="153">
        <f t="shared" si="506"/>
        <v>-7.5163000000029569</v>
      </c>
      <c r="AM931" s="154">
        <f t="shared" si="506"/>
        <v>-1253.2999999999995</v>
      </c>
      <c r="AN931" s="156">
        <f t="shared" ref="AN931:AV957" si="507">IF(M931=0,0,V931/M931*100)</f>
        <v>97.278155837643482</v>
      </c>
      <c r="AO931" s="153">
        <f t="shared" si="507"/>
        <v>98.397449222376082</v>
      </c>
      <c r="AP931" s="153">
        <f t="shared" si="507"/>
        <v>99.908242645144497</v>
      </c>
      <c r="AQ931" s="153">
        <f t="shared" si="507"/>
        <v>100</v>
      </c>
      <c r="AR931" s="153">
        <f t="shared" si="507"/>
        <v>67.663247832106691</v>
      </c>
      <c r="AS931" s="153">
        <f t="shared" si="507"/>
        <v>0</v>
      </c>
      <c r="AT931" s="153">
        <f t="shared" si="507"/>
        <v>86.75098834700043</v>
      </c>
      <c r="AU931" s="153">
        <f t="shared" si="507"/>
        <v>99.969515949141183</v>
      </c>
      <c r="AV931" s="154">
        <f t="shared" si="507"/>
        <v>45.718740525791517</v>
      </c>
      <c r="AW931" s="147"/>
      <c r="AX931" s="245"/>
      <c r="AY931" s="246"/>
    </row>
    <row r="932" spans="1:51" s="170" customFormat="1" ht="19.5" customHeight="1" x14ac:dyDescent="0.2">
      <c r="A932" s="158"/>
      <c r="B932" s="241">
        <v>924</v>
      </c>
      <c r="C932" s="239" t="s">
        <v>1287</v>
      </c>
      <c r="D932" s="156">
        <f>D934</f>
        <v>152464.49999999997</v>
      </c>
      <c r="E932" s="153">
        <f t="shared" ref="E932:L932" si="508">E934</f>
        <v>120904.8</v>
      </c>
      <c r="F932" s="153">
        <f t="shared" si="508"/>
        <v>3841</v>
      </c>
      <c r="G932" s="153">
        <f t="shared" si="508"/>
        <v>3546.2</v>
      </c>
      <c r="H932" s="153">
        <f t="shared" si="508"/>
        <v>5427.4</v>
      </c>
      <c r="I932" s="153">
        <f t="shared" si="508"/>
        <v>0</v>
      </c>
      <c r="J932" s="153">
        <f t="shared" si="508"/>
        <v>450</v>
      </c>
      <c r="K932" s="153">
        <f t="shared" si="508"/>
        <v>17015.8</v>
      </c>
      <c r="L932" s="240">
        <f t="shared" si="508"/>
        <v>1279.3</v>
      </c>
      <c r="M932" s="172">
        <f>M934</f>
        <v>160071.79999999999</v>
      </c>
      <c r="N932" s="153">
        <f t="shared" ref="N932:U932" si="509">N934</f>
        <v>127411.5</v>
      </c>
      <c r="O932" s="153">
        <f t="shared" si="509"/>
        <v>3841</v>
      </c>
      <c r="P932" s="153">
        <f t="shared" si="509"/>
        <v>3617.2</v>
      </c>
      <c r="Q932" s="153">
        <f t="shared" si="509"/>
        <v>5427.4</v>
      </c>
      <c r="R932" s="153">
        <f t="shared" si="509"/>
        <v>0</v>
      </c>
      <c r="S932" s="153">
        <f t="shared" si="509"/>
        <v>450</v>
      </c>
      <c r="T932" s="153">
        <f t="shared" si="509"/>
        <v>17015.8</v>
      </c>
      <c r="U932" s="240">
        <f t="shared" si="509"/>
        <v>2308.8999999999996</v>
      </c>
      <c r="V932" s="172">
        <f>V934</f>
        <v>156859.59949999998</v>
      </c>
      <c r="W932" s="153">
        <f t="shared" ref="W932:AD932" si="510">W934</f>
        <v>127231.871</v>
      </c>
      <c r="X932" s="153">
        <f t="shared" si="510"/>
        <v>3837.4756000000002</v>
      </c>
      <c r="Y932" s="153">
        <f t="shared" si="510"/>
        <v>3617.2</v>
      </c>
      <c r="Z932" s="153">
        <f t="shared" si="510"/>
        <v>3660.5898000000002</v>
      </c>
      <c r="AA932" s="153">
        <f t="shared" si="510"/>
        <v>0</v>
      </c>
      <c r="AB932" s="153">
        <f t="shared" si="510"/>
        <v>444.17140000000001</v>
      </c>
      <c r="AC932" s="153">
        <f t="shared" si="510"/>
        <v>17012.691699999999</v>
      </c>
      <c r="AD932" s="240">
        <f t="shared" si="510"/>
        <v>1055.6000000000001</v>
      </c>
      <c r="AE932" s="156">
        <f t="shared" si="506"/>
        <v>-3212.2005000000063</v>
      </c>
      <c r="AF932" s="153">
        <f t="shared" si="506"/>
        <v>-179.62900000000081</v>
      </c>
      <c r="AG932" s="153">
        <f t="shared" si="506"/>
        <v>-3.5243999999997868</v>
      </c>
      <c r="AH932" s="153">
        <f t="shared" si="506"/>
        <v>0</v>
      </c>
      <c r="AI932" s="153">
        <f t="shared" si="506"/>
        <v>-1766.8101999999994</v>
      </c>
      <c r="AJ932" s="153">
        <f t="shared" si="506"/>
        <v>0</v>
      </c>
      <c r="AK932" s="153">
        <f t="shared" si="506"/>
        <v>-5.8285999999999945</v>
      </c>
      <c r="AL932" s="153">
        <f t="shared" si="506"/>
        <v>-3.1082999999998719</v>
      </c>
      <c r="AM932" s="154">
        <f t="shared" si="506"/>
        <v>-1253.2999999999995</v>
      </c>
      <c r="AN932" s="156">
        <f t="shared" si="507"/>
        <v>97.993275205251635</v>
      </c>
      <c r="AO932" s="153">
        <f t="shared" si="507"/>
        <v>99.859016650773285</v>
      </c>
      <c r="AP932" s="153">
        <f t="shared" si="507"/>
        <v>99.908242645144497</v>
      </c>
      <c r="AQ932" s="153">
        <f t="shared" si="507"/>
        <v>100</v>
      </c>
      <c r="AR932" s="153">
        <f t="shared" si="507"/>
        <v>67.446471607031</v>
      </c>
      <c r="AS932" s="153">
        <f t="shared" si="507"/>
        <v>0</v>
      </c>
      <c r="AT932" s="153">
        <f t="shared" si="507"/>
        <v>98.70475555555555</v>
      </c>
      <c r="AU932" s="153">
        <f t="shared" si="507"/>
        <v>99.981732860047728</v>
      </c>
      <c r="AV932" s="154">
        <f t="shared" si="507"/>
        <v>45.718740525791517</v>
      </c>
      <c r="AW932" s="147"/>
      <c r="AX932" s="245"/>
      <c r="AY932" s="246"/>
    </row>
    <row r="933" spans="1:51" s="170" customFormat="1" ht="12.75" customHeight="1" x14ac:dyDescent="0.2">
      <c r="A933" s="158"/>
      <c r="B933" s="241">
        <v>925</v>
      </c>
      <c r="C933" s="239" t="s">
        <v>1288</v>
      </c>
      <c r="D933" s="156">
        <f>SUM(D935:D957)</f>
        <v>78435.399999999994</v>
      </c>
      <c r="E933" s="153">
        <f t="shared" ref="E933:L933" si="511">SUM(E935:E957)</f>
        <v>68865.899999999994</v>
      </c>
      <c r="F933" s="153">
        <f t="shared" si="511"/>
        <v>0</v>
      </c>
      <c r="G933" s="153">
        <f t="shared" si="511"/>
        <v>0</v>
      </c>
      <c r="H933" s="153">
        <f t="shared" si="511"/>
        <v>61.8</v>
      </c>
      <c r="I933" s="153">
        <f t="shared" si="511"/>
        <v>0</v>
      </c>
      <c r="J933" s="153">
        <f t="shared" si="511"/>
        <v>1867</v>
      </c>
      <c r="K933" s="153">
        <f t="shared" si="511"/>
        <v>7640.6999999999989</v>
      </c>
      <c r="L933" s="240">
        <f t="shared" si="511"/>
        <v>0</v>
      </c>
      <c r="M933" s="172">
        <f>SUM(M935:M957)</f>
        <v>78435.399999999994</v>
      </c>
      <c r="N933" s="153">
        <f t="shared" ref="N933:U933" si="512">SUM(N935:N957)</f>
        <v>68865.899999999994</v>
      </c>
      <c r="O933" s="153">
        <f t="shared" si="512"/>
        <v>0</v>
      </c>
      <c r="P933" s="153">
        <f t="shared" si="512"/>
        <v>0</v>
      </c>
      <c r="Q933" s="153">
        <f t="shared" si="512"/>
        <v>61.8</v>
      </c>
      <c r="R933" s="153">
        <f t="shared" si="512"/>
        <v>0</v>
      </c>
      <c r="S933" s="153">
        <f t="shared" si="512"/>
        <v>1867</v>
      </c>
      <c r="T933" s="153">
        <f t="shared" si="512"/>
        <v>7640.6999999999989</v>
      </c>
      <c r="U933" s="240">
        <f t="shared" si="512"/>
        <v>0</v>
      </c>
      <c r="V933" s="172">
        <f>SUM(V935:V957)</f>
        <v>75155.806199999992</v>
      </c>
      <c r="W933" s="153">
        <f t="shared" ref="W933:AD933" si="513">SUM(W935:W957)</f>
        <v>65900.083999999988</v>
      </c>
      <c r="X933" s="153">
        <f t="shared" si="513"/>
        <v>0</v>
      </c>
      <c r="Y933" s="153">
        <f t="shared" si="513"/>
        <v>0</v>
      </c>
      <c r="Z933" s="153">
        <f t="shared" si="513"/>
        <v>53.581200000000003</v>
      </c>
      <c r="AA933" s="153">
        <f t="shared" si="513"/>
        <v>0</v>
      </c>
      <c r="AB933" s="153">
        <f t="shared" si="513"/>
        <v>1565.8489999999999</v>
      </c>
      <c r="AC933" s="153">
        <f t="shared" si="513"/>
        <v>7636.2919999999986</v>
      </c>
      <c r="AD933" s="240">
        <f t="shared" si="513"/>
        <v>0</v>
      </c>
      <c r="AE933" s="156">
        <f t="shared" si="506"/>
        <v>-3279.5938000000024</v>
      </c>
      <c r="AF933" s="153">
        <f t="shared" si="506"/>
        <v>-2965.8160000000062</v>
      </c>
      <c r="AG933" s="153">
        <f t="shared" si="506"/>
        <v>0</v>
      </c>
      <c r="AH933" s="153">
        <f t="shared" si="506"/>
        <v>0</v>
      </c>
      <c r="AI933" s="153">
        <f t="shared" si="506"/>
        <v>-8.2187999999999946</v>
      </c>
      <c r="AJ933" s="153">
        <f t="shared" si="506"/>
        <v>0</v>
      </c>
      <c r="AK933" s="153">
        <f t="shared" si="506"/>
        <v>-301.15100000000007</v>
      </c>
      <c r="AL933" s="153">
        <f t="shared" si="506"/>
        <v>-4.4080000000003565</v>
      </c>
      <c r="AM933" s="154">
        <f t="shared" si="506"/>
        <v>0</v>
      </c>
      <c r="AN933" s="156">
        <f t="shared" si="507"/>
        <v>95.818732613080314</v>
      </c>
      <c r="AO933" s="153">
        <f t="shared" si="507"/>
        <v>95.693346053707273</v>
      </c>
      <c r="AP933" s="153">
        <f t="shared" si="507"/>
        <v>0</v>
      </c>
      <c r="AQ933" s="153">
        <f t="shared" si="507"/>
        <v>0</v>
      </c>
      <c r="AR933" s="153">
        <f t="shared" si="507"/>
        <v>86.700970873786417</v>
      </c>
      <c r="AS933" s="153">
        <f t="shared" si="507"/>
        <v>0</v>
      </c>
      <c r="AT933" s="153">
        <f t="shared" si="507"/>
        <v>83.869791108730581</v>
      </c>
      <c r="AU933" s="153">
        <f t="shared" si="507"/>
        <v>99.942308950750586</v>
      </c>
      <c r="AV933" s="154">
        <f t="shared" si="507"/>
        <v>0</v>
      </c>
      <c r="AW933" s="147"/>
      <c r="AX933" s="245"/>
      <c r="AY933" s="246"/>
    </row>
    <row r="934" spans="1:51" ht="12.75" customHeight="1" x14ac:dyDescent="0.25">
      <c r="A934" s="171">
        <v>1829</v>
      </c>
      <c r="B934" s="241">
        <v>926</v>
      </c>
      <c r="C934" s="242" t="s">
        <v>1313</v>
      </c>
      <c r="D934" s="156">
        <f t="shared" ref="D934:D957" si="514">SUM(E934:L934)</f>
        <v>152464.49999999997</v>
      </c>
      <c r="E934" s="161">
        <v>120904.8</v>
      </c>
      <c r="F934" s="161">
        <v>3841</v>
      </c>
      <c r="G934" s="161">
        <v>3546.2</v>
      </c>
      <c r="H934" s="161">
        <v>5427.4</v>
      </c>
      <c r="I934" s="161">
        <v>0</v>
      </c>
      <c r="J934" s="161">
        <v>450</v>
      </c>
      <c r="K934" s="161">
        <v>17015.8</v>
      </c>
      <c r="L934" s="243">
        <v>1279.3</v>
      </c>
      <c r="M934" s="172">
        <f t="shared" ref="M934:M957" si="515">SUM(N934:U934)</f>
        <v>160071.79999999999</v>
      </c>
      <c r="N934" s="161">
        <v>127411.5</v>
      </c>
      <c r="O934" s="161">
        <v>3841</v>
      </c>
      <c r="P934" s="161">
        <v>3617.2</v>
      </c>
      <c r="Q934" s="161">
        <v>5427.4</v>
      </c>
      <c r="R934" s="161">
        <v>0</v>
      </c>
      <c r="S934" s="161">
        <v>450</v>
      </c>
      <c r="T934" s="161">
        <v>17015.8</v>
      </c>
      <c r="U934" s="243">
        <v>2308.8999999999996</v>
      </c>
      <c r="V934" s="172">
        <f t="shared" ref="V934:V957" si="516">SUM(W934:AD934)</f>
        <v>156859.59949999998</v>
      </c>
      <c r="W934" s="161">
        <v>127231.871</v>
      </c>
      <c r="X934" s="161">
        <v>3837.4756000000002</v>
      </c>
      <c r="Y934" s="161">
        <v>3617.2</v>
      </c>
      <c r="Z934" s="161">
        <v>3660.5898000000002</v>
      </c>
      <c r="AA934" s="161">
        <v>0</v>
      </c>
      <c r="AB934" s="161">
        <v>444.17140000000001</v>
      </c>
      <c r="AC934" s="161">
        <v>17012.691699999999</v>
      </c>
      <c r="AD934" s="243">
        <f>1055.7-0.1</f>
        <v>1055.6000000000001</v>
      </c>
      <c r="AE934" s="156">
        <f t="shared" si="506"/>
        <v>-3212.2005000000063</v>
      </c>
      <c r="AF934" s="161">
        <f t="shared" si="506"/>
        <v>-179.62900000000081</v>
      </c>
      <c r="AG934" s="161">
        <f t="shared" si="506"/>
        <v>-3.5243999999997868</v>
      </c>
      <c r="AH934" s="161">
        <f t="shared" si="506"/>
        <v>0</v>
      </c>
      <c r="AI934" s="161">
        <f t="shared" si="506"/>
        <v>-1766.8101999999994</v>
      </c>
      <c r="AJ934" s="161">
        <f t="shared" si="506"/>
        <v>0</v>
      </c>
      <c r="AK934" s="161">
        <f t="shared" si="506"/>
        <v>-5.8285999999999945</v>
      </c>
      <c r="AL934" s="161">
        <f t="shared" si="506"/>
        <v>-3.1082999999998719</v>
      </c>
      <c r="AM934" s="162">
        <f t="shared" si="506"/>
        <v>-1253.2999999999995</v>
      </c>
      <c r="AN934" s="156">
        <f t="shared" si="507"/>
        <v>97.993275205251635</v>
      </c>
      <c r="AO934" s="161">
        <f t="shared" si="507"/>
        <v>99.859016650773285</v>
      </c>
      <c r="AP934" s="161">
        <f t="shared" si="507"/>
        <v>99.908242645144497</v>
      </c>
      <c r="AQ934" s="161">
        <f t="shared" si="507"/>
        <v>100</v>
      </c>
      <c r="AR934" s="161">
        <f t="shared" si="507"/>
        <v>67.446471607031</v>
      </c>
      <c r="AS934" s="161">
        <f t="shared" si="507"/>
        <v>0</v>
      </c>
      <c r="AT934" s="161">
        <f t="shared" si="507"/>
        <v>98.70475555555555</v>
      </c>
      <c r="AU934" s="161">
        <f t="shared" si="507"/>
        <v>99.981732860047728</v>
      </c>
      <c r="AV934" s="162">
        <f t="shared" si="507"/>
        <v>45.718740525791517</v>
      </c>
      <c r="AW934" s="165"/>
      <c r="AX934" s="245"/>
      <c r="AY934" s="246"/>
    </row>
    <row r="935" spans="1:51" ht="12.75" customHeight="1" x14ac:dyDescent="0.25">
      <c r="A935" s="171">
        <v>1830</v>
      </c>
      <c r="B935" s="241">
        <v>927</v>
      </c>
      <c r="C935" s="242" t="s">
        <v>2027</v>
      </c>
      <c r="D935" s="156">
        <f t="shared" si="514"/>
        <v>1039.5</v>
      </c>
      <c r="E935" s="161">
        <v>988.6</v>
      </c>
      <c r="F935" s="161">
        <v>0</v>
      </c>
      <c r="G935" s="161">
        <v>0</v>
      </c>
      <c r="H935" s="161">
        <v>0</v>
      </c>
      <c r="I935" s="161">
        <v>0</v>
      </c>
      <c r="J935" s="161">
        <v>0</v>
      </c>
      <c r="K935" s="161">
        <v>50.9</v>
      </c>
      <c r="L935" s="243">
        <v>0</v>
      </c>
      <c r="M935" s="172">
        <f t="shared" si="515"/>
        <v>1039.5</v>
      </c>
      <c r="N935" s="161">
        <v>988.6</v>
      </c>
      <c r="O935" s="161">
        <v>0</v>
      </c>
      <c r="P935" s="161">
        <v>0</v>
      </c>
      <c r="Q935" s="161">
        <v>0</v>
      </c>
      <c r="R935" s="161">
        <v>0</v>
      </c>
      <c r="S935" s="161">
        <v>0</v>
      </c>
      <c r="T935" s="161">
        <v>50.9</v>
      </c>
      <c r="U935" s="243">
        <v>0</v>
      </c>
      <c r="V935" s="172">
        <f t="shared" si="516"/>
        <v>951.98019999999997</v>
      </c>
      <c r="W935" s="161">
        <v>901.08019999999999</v>
      </c>
      <c r="X935" s="161">
        <v>0</v>
      </c>
      <c r="Y935" s="161">
        <v>0</v>
      </c>
      <c r="Z935" s="161">
        <v>0</v>
      </c>
      <c r="AA935" s="161">
        <v>0</v>
      </c>
      <c r="AB935" s="161">
        <v>0</v>
      </c>
      <c r="AC935" s="161">
        <v>50.9</v>
      </c>
      <c r="AD935" s="243">
        <v>0</v>
      </c>
      <c r="AE935" s="156">
        <f t="shared" si="506"/>
        <v>-87.519800000000032</v>
      </c>
      <c r="AF935" s="161">
        <f t="shared" si="506"/>
        <v>-87.519800000000032</v>
      </c>
      <c r="AG935" s="161">
        <f t="shared" si="506"/>
        <v>0</v>
      </c>
      <c r="AH935" s="161">
        <f t="shared" si="506"/>
        <v>0</v>
      </c>
      <c r="AI935" s="161">
        <f t="shared" si="506"/>
        <v>0</v>
      </c>
      <c r="AJ935" s="161">
        <f t="shared" si="506"/>
        <v>0</v>
      </c>
      <c r="AK935" s="161">
        <f t="shared" si="506"/>
        <v>0</v>
      </c>
      <c r="AL935" s="161">
        <f t="shared" si="506"/>
        <v>0</v>
      </c>
      <c r="AM935" s="162">
        <f t="shared" si="506"/>
        <v>0</v>
      </c>
      <c r="AN935" s="156">
        <f t="shared" si="507"/>
        <v>91.580586820586817</v>
      </c>
      <c r="AO935" s="161">
        <f t="shared" si="507"/>
        <v>91.147096904713734</v>
      </c>
      <c r="AP935" s="161">
        <f t="shared" si="507"/>
        <v>0</v>
      </c>
      <c r="AQ935" s="161">
        <f t="shared" si="507"/>
        <v>0</v>
      </c>
      <c r="AR935" s="161">
        <f t="shared" si="507"/>
        <v>0</v>
      </c>
      <c r="AS935" s="161">
        <f t="shared" si="507"/>
        <v>0</v>
      </c>
      <c r="AT935" s="161">
        <f t="shared" si="507"/>
        <v>0</v>
      </c>
      <c r="AU935" s="161">
        <f t="shared" si="507"/>
        <v>100</v>
      </c>
      <c r="AV935" s="162">
        <f t="shared" si="507"/>
        <v>0</v>
      </c>
      <c r="AW935" s="165"/>
      <c r="AX935" s="245"/>
      <c r="AY935" s="246"/>
    </row>
    <row r="936" spans="1:51" ht="12.75" customHeight="1" x14ac:dyDescent="0.25">
      <c r="A936" s="171">
        <v>1831</v>
      </c>
      <c r="B936" s="241">
        <v>928</v>
      </c>
      <c r="C936" s="242" t="s">
        <v>1411</v>
      </c>
      <c r="D936" s="156">
        <f t="shared" si="514"/>
        <v>2277.6</v>
      </c>
      <c r="E936" s="161">
        <v>1973.2</v>
      </c>
      <c r="F936" s="161">
        <v>0</v>
      </c>
      <c r="G936" s="161">
        <v>0</v>
      </c>
      <c r="H936" s="161">
        <v>0</v>
      </c>
      <c r="I936" s="161">
        <v>0</v>
      </c>
      <c r="J936" s="161">
        <v>0</v>
      </c>
      <c r="K936" s="161">
        <v>304.39999999999998</v>
      </c>
      <c r="L936" s="243">
        <v>0</v>
      </c>
      <c r="M936" s="172">
        <f t="shared" si="515"/>
        <v>2277.6</v>
      </c>
      <c r="N936" s="161">
        <v>1973.2</v>
      </c>
      <c r="O936" s="161">
        <v>0</v>
      </c>
      <c r="P936" s="161">
        <v>0</v>
      </c>
      <c r="Q936" s="161">
        <v>0</v>
      </c>
      <c r="R936" s="161">
        <v>0</v>
      </c>
      <c r="S936" s="161">
        <v>0</v>
      </c>
      <c r="T936" s="161">
        <v>304.39999999999998</v>
      </c>
      <c r="U936" s="243">
        <v>0</v>
      </c>
      <c r="V936" s="172">
        <f t="shared" si="516"/>
        <v>2276.3418999999999</v>
      </c>
      <c r="W936" s="161">
        <v>1973.1836000000001</v>
      </c>
      <c r="X936" s="161">
        <v>0</v>
      </c>
      <c r="Y936" s="161">
        <v>0</v>
      </c>
      <c r="Z936" s="161">
        <v>0</v>
      </c>
      <c r="AA936" s="161">
        <v>0</v>
      </c>
      <c r="AB936" s="161">
        <v>0</v>
      </c>
      <c r="AC936" s="161">
        <v>303.1583</v>
      </c>
      <c r="AD936" s="243">
        <v>0</v>
      </c>
      <c r="AE936" s="156">
        <f t="shared" si="506"/>
        <v>-1.2581000000000131</v>
      </c>
      <c r="AF936" s="161">
        <f t="shared" si="506"/>
        <v>-1.6399999999975989E-2</v>
      </c>
      <c r="AG936" s="161">
        <f t="shared" si="506"/>
        <v>0</v>
      </c>
      <c r="AH936" s="161">
        <f t="shared" si="506"/>
        <v>0</v>
      </c>
      <c r="AI936" s="161">
        <f t="shared" si="506"/>
        <v>0</v>
      </c>
      <c r="AJ936" s="161">
        <f t="shared" si="506"/>
        <v>0</v>
      </c>
      <c r="AK936" s="161">
        <f t="shared" si="506"/>
        <v>0</v>
      </c>
      <c r="AL936" s="161">
        <f t="shared" si="506"/>
        <v>-1.2416999999999803</v>
      </c>
      <c r="AM936" s="162">
        <f t="shared" si="506"/>
        <v>0</v>
      </c>
      <c r="AN936" s="156">
        <f t="shared" si="507"/>
        <v>99.944762030207229</v>
      </c>
      <c r="AO936" s="161">
        <f t="shared" si="507"/>
        <v>99.999168862760996</v>
      </c>
      <c r="AP936" s="161">
        <f t="shared" si="507"/>
        <v>0</v>
      </c>
      <c r="AQ936" s="161">
        <f t="shared" si="507"/>
        <v>0</v>
      </c>
      <c r="AR936" s="161">
        <f t="shared" si="507"/>
        <v>0</v>
      </c>
      <c r="AS936" s="161">
        <f t="shared" si="507"/>
        <v>0</v>
      </c>
      <c r="AT936" s="161">
        <f t="shared" si="507"/>
        <v>0</v>
      </c>
      <c r="AU936" s="161">
        <f t="shared" si="507"/>
        <v>99.592082785808159</v>
      </c>
      <c r="AV936" s="162">
        <f t="shared" si="507"/>
        <v>0</v>
      </c>
      <c r="AW936" s="165"/>
      <c r="AX936" s="245"/>
      <c r="AY936" s="246"/>
    </row>
    <row r="937" spans="1:51" ht="12.75" customHeight="1" x14ac:dyDescent="0.25">
      <c r="A937" s="171">
        <v>1832</v>
      </c>
      <c r="B937" s="241">
        <v>929</v>
      </c>
      <c r="C937" s="242" t="s">
        <v>2028</v>
      </c>
      <c r="D937" s="156">
        <f t="shared" si="514"/>
        <v>1683.9</v>
      </c>
      <c r="E937" s="161">
        <v>1275.5</v>
      </c>
      <c r="F937" s="161">
        <v>0</v>
      </c>
      <c r="G937" s="161">
        <v>0</v>
      </c>
      <c r="H937" s="161">
        <v>0</v>
      </c>
      <c r="I937" s="161">
        <v>0</v>
      </c>
      <c r="J937" s="161">
        <v>300</v>
      </c>
      <c r="K937" s="161">
        <v>108.4</v>
      </c>
      <c r="L937" s="243">
        <v>0</v>
      </c>
      <c r="M937" s="172">
        <f t="shared" si="515"/>
        <v>1683.9</v>
      </c>
      <c r="N937" s="161">
        <v>1275.5</v>
      </c>
      <c r="O937" s="161">
        <v>0</v>
      </c>
      <c r="P937" s="161">
        <v>0</v>
      </c>
      <c r="Q937" s="161">
        <v>0</v>
      </c>
      <c r="R937" s="161">
        <v>0</v>
      </c>
      <c r="S937" s="161">
        <v>300</v>
      </c>
      <c r="T937" s="161">
        <v>108.4</v>
      </c>
      <c r="U937" s="243">
        <v>0</v>
      </c>
      <c r="V937" s="172">
        <f t="shared" si="516"/>
        <v>1547.8353</v>
      </c>
      <c r="W937" s="161">
        <v>1139.519</v>
      </c>
      <c r="X937" s="161">
        <v>0</v>
      </c>
      <c r="Y937" s="161">
        <v>0</v>
      </c>
      <c r="Z937" s="161">
        <v>0</v>
      </c>
      <c r="AA937" s="161">
        <v>0</v>
      </c>
      <c r="AB937" s="161">
        <v>299.91849999999999</v>
      </c>
      <c r="AC937" s="161">
        <v>108.3978</v>
      </c>
      <c r="AD937" s="243">
        <v>0</v>
      </c>
      <c r="AE937" s="156">
        <f t="shared" si="506"/>
        <v>-136.06470000000013</v>
      </c>
      <c r="AF937" s="161">
        <f t="shared" si="506"/>
        <v>-135.98099999999999</v>
      </c>
      <c r="AG937" s="161">
        <f t="shared" si="506"/>
        <v>0</v>
      </c>
      <c r="AH937" s="161">
        <f t="shared" si="506"/>
        <v>0</v>
      </c>
      <c r="AI937" s="161">
        <f t="shared" si="506"/>
        <v>0</v>
      </c>
      <c r="AJ937" s="161">
        <f t="shared" si="506"/>
        <v>0</v>
      </c>
      <c r="AK937" s="161">
        <f t="shared" si="506"/>
        <v>-8.1500000000005457E-2</v>
      </c>
      <c r="AL937" s="161">
        <f t="shared" si="506"/>
        <v>-2.2000000000019782E-3</v>
      </c>
      <c r="AM937" s="162">
        <f t="shared" si="506"/>
        <v>0</v>
      </c>
      <c r="AN937" s="156">
        <f t="shared" si="507"/>
        <v>91.919668626402981</v>
      </c>
      <c r="AO937" s="161">
        <f t="shared" si="507"/>
        <v>89.339004312034504</v>
      </c>
      <c r="AP937" s="161">
        <f t="shared" si="507"/>
        <v>0</v>
      </c>
      <c r="AQ937" s="161">
        <f t="shared" si="507"/>
        <v>0</v>
      </c>
      <c r="AR937" s="161">
        <f t="shared" si="507"/>
        <v>0</v>
      </c>
      <c r="AS937" s="161">
        <f t="shared" si="507"/>
        <v>0</v>
      </c>
      <c r="AT937" s="161">
        <f t="shared" si="507"/>
        <v>99.972833333333327</v>
      </c>
      <c r="AU937" s="161">
        <f t="shared" si="507"/>
        <v>99.99797047970479</v>
      </c>
      <c r="AV937" s="162">
        <f t="shared" si="507"/>
        <v>0</v>
      </c>
      <c r="AW937" s="165"/>
      <c r="AX937" s="245"/>
      <c r="AY937" s="246"/>
    </row>
    <row r="938" spans="1:51" ht="12.75" customHeight="1" x14ac:dyDescent="0.25">
      <c r="A938" s="171">
        <v>1834</v>
      </c>
      <c r="B938" s="241">
        <v>930</v>
      </c>
      <c r="C938" s="242" t="s">
        <v>2029</v>
      </c>
      <c r="D938" s="156">
        <f t="shared" si="514"/>
        <v>2606.9</v>
      </c>
      <c r="E938" s="161">
        <v>2039.1</v>
      </c>
      <c r="F938" s="161">
        <v>0</v>
      </c>
      <c r="G938" s="161">
        <v>0</v>
      </c>
      <c r="H938" s="161">
        <v>0</v>
      </c>
      <c r="I938" s="161">
        <v>0</v>
      </c>
      <c r="J938" s="161">
        <v>250</v>
      </c>
      <c r="K938" s="161">
        <v>317.8</v>
      </c>
      <c r="L938" s="243">
        <v>0</v>
      </c>
      <c r="M938" s="172">
        <f t="shared" si="515"/>
        <v>2606.9</v>
      </c>
      <c r="N938" s="161">
        <v>2039.1</v>
      </c>
      <c r="O938" s="161">
        <v>0</v>
      </c>
      <c r="P938" s="161">
        <v>0</v>
      </c>
      <c r="Q938" s="161">
        <v>0</v>
      </c>
      <c r="R938" s="161">
        <v>0</v>
      </c>
      <c r="S938" s="161">
        <v>250</v>
      </c>
      <c r="T938" s="161">
        <v>317.8</v>
      </c>
      <c r="U938" s="243">
        <v>0</v>
      </c>
      <c r="V938" s="172">
        <f t="shared" si="516"/>
        <v>2601.4099000000001</v>
      </c>
      <c r="W938" s="161">
        <v>2033.6756</v>
      </c>
      <c r="X938" s="161">
        <v>0</v>
      </c>
      <c r="Y938" s="161">
        <v>0</v>
      </c>
      <c r="Z938" s="161">
        <v>0</v>
      </c>
      <c r="AA938" s="161">
        <v>0</v>
      </c>
      <c r="AB938" s="161">
        <v>249.94110000000001</v>
      </c>
      <c r="AC938" s="161">
        <v>317.79320000000001</v>
      </c>
      <c r="AD938" s="243">
        <v>0</v>
      </c>
      <c r="AE938" s="156">
        <f t="shared" si="506"/>
        <v>-5.490099999999984</v>
      </c>
      <c r="AF938" s="161">
        <f t="shared" si="506"/>
        <v>-5.4243999999998778</v>
      </c>
      <c r="AG938" s="161">
        <f t="shared" si="506"/>
        <v>0</v>
      </c>
      <c r="AH938" s="161">
        <f t="shared" si="506"/>
        <v>0</v>
      </c>
      <c r="AI938" s="161">
        <f t="shared" si="506"/>
        <v>0</v>
      </c>
      <c r="AJ938" s="161">
        <f t="shared" si="506"/>
        <v>0</v>
      </c>
      <c r="AK938" s="161">
        <f t="shared" si="506"/>
        <v>-5.8899999999994179E-2</v>
      </c>
      <c r="AL938" s="161">
        <f t="shared" si="506"/>
        <v>-6.7999999999983629E-3</v>
      </c>
      <c r="AM938" s="162">
        <f t="shared" si="506"/>
        <v>0</v>
      </c>
      <c r="AN938" s="156">
        <f t="shared" si="507"/>
        <v>99.789401204495761</v>
      </c>
      <c r="AO938" s="161">
        <f t="shared" si="507"/>
        <v>99.733980677749983</v>
      </c>
      <c r="AP938" s="161">
        <f t="shared" si="507"/>
        <v>0</v>
      </c>
      <c r="AQ938" s="161">
        <f t="shared" si="507"/>
        <v>0</v>
      </c>
      <c r="AR938" s="161">
        <f t="shared" si="507"/>
        <v>0</v>
      </c>
      <c r="AS938" s="161">
        <f t="shared" si="507"/>
        <v>0</v>
      </c>
      <c r="AT938" s="161">
        <f t="shared" si="507"/>
        <v>99.976439999999997</v>
      </c>
      <c r="AU938" s="161">
        <f t="shared" si="507"/>
        <v>99.997860289490248</v>
      </c>
      <c r="AV938" s="162">
        <f t="shared" si="507"/>
        <v>0</v>
      </c>
      <c r="AW938" s="165"/>
      <c r="AX938" s="245"/>
      <c r="AY938" s="246"/>
    </row>
    <row r="939" spans="1:51" ht="12.75" customHeight="1" x14ac:dyDescent="0.25">
      <c r="A939" s="171">
        <v>1833</v>
      </c>
      <c r="B939" s="241">
        <v>931</v>
      </c>
      <c r="C939" s="242" t="s">
        <v>2030</v>
      </c>
      <c r="D939" s="156">
        <f t="shared" si="514"/>
        <v>2931.7</v>
      </c>
      <c r="E939" s="161">
        <v>2540</v>
      </c>
      <c r="F939" s="161">
        <v>0</v>
      </c>
      <c r="G939" s="161">
        <v>0</v>
      </c>
      <c r="H939" s="161">
        <v>0</v>
      </c>
      <c r="I939" s="161">
        <v>0</v>
      </c>
      <c r="J939" s="161">
        <v>0</v>
      </c>
      <c r="K939" s="161">
        <v>391.7</v>
      </c>
      <c r="L939" s="243">
        <v>0</v>
      </c>
      <c r="M939" s="172">
        <f t="shared" si="515"/>
        <v>2931.7</v>
      </c>
      <c r="N939" s="161">
        <v>2540</v>
      </c>
      <c r="O939" s="161">
        <v>0</v>
      </c>
      <c r="P939" s="161">
        <v>0</v>
      </c>
      <c r="Q939" s="161">
        <v>0</v>
      </c>
      <c r="R939" s="161">
        <v>0</v>
      </c>
      <c r="S939" s="161">
        <v>0</v>
      </c>
      <c r="T939" s="161">
        <v>391.7</v>
      </c>
      <c r="U939" s="243">
        <v>0</v>
      </c>
      <c r="V939" s="172">
        <f t="shared" si="516"/>
        <v>2450.0987</v>
      </c>
      <c r="W939" s="161">
        <v>2058.4160999999999</v>
      </c>
      <c r="X939" s="161">
        <v>0</v>
      </c>
      <c r="Y939" s="161">
        <v>0</v>
      </c>
      <c r="Z939" s="161">
        <v>0</v>
      </c>
      <c r="AA939" s="161">
        <v>0</v>
      </c>
      <c r="AB939" s="161">
        <v>0</v>
      </c>
      <c r="AC939" s="161">
        <v>391.68259999999998</v>
      </c>
      <c r="AD939" s="243">
        <v>0</v>
      </c>
      <c r="AE939" s="156">
        <f t="shared" si="506"/>
        <v>-481.60129999999981</v>
      </c>
      <c r="AF939" s="161">
        <f t="shared" si="506"/>
        <v>-481.58390000000009</v>
      </c>
      <c r="AG939" s="161">
        <f t="shared" si="506"/>
        <v>0</v>
      </c>
      <c r="AH939" s="161">
        <f t="shared" si="506"/>
        <v>0</v>
      </c>
      <c r="AI939" s="161">
        <f t="shared" si="506"/>
        <v>0</v>
      </c>
      <c r="AJ939" s="161">
        <f t="shared" si="506"/>
        <v>0</v>
      </c>
      <c r="AK939" s="161">
        <f t="shared" si="506"/>
        <v>0</v>
      </c>
      <c r="AL939" s="161">
        <f t="shared" si="506"/>
        <v>-1.7400000000009186E-2</v>
      </c>
      <c r="AM939" s="162">
        <f t="shared" si="506"/>
        <v>0</v>
      </c>
      <c r="AN939" s="156">
        <f t="shared" si="507"/>
        <v>83.572626803561079</v>
      </c>
      <c r="AO939" s="161">
        <f t="shared" si="507"/>
        <v>81.040003937007882</v>
      </c>
      <c r="AP939" s="161">
        <f t="shared" si="507"/>
        <v>0</v>
      </c>
      <c r="AQ939" s="161">
        <f t="shared" si="507"/>
        <v>0</v>
      </c>
      <c r="AR939" s="161">
        <f t="shared" si="507"/>
        <v>0</v>
      </c>
      <c r="AS939" s="161">
        <f t="shared" si="507"/>
        <v>0</v>
      </c>
      <c r="AT939" s="161">
        <f t="shared" si="507"/>
        <v>0</v>
      </c>
      <c r="AU939" s="161">
        <f t="shared" si="507"/>
        <v>99.995557824865969</v>
      </c>
      <c r="AV939" s="162">
        <f t="shared" si="507"/>
        <v>0</v>
      </c>
      <c r="AW939" s="165"/>
      <c r="AX939" s="245"/>
      <c r="AY939" s="246"/>
    </row>
    <row r="940" spans="1:51" ht="12.75" customHeight="1" x14ac:dyDescent="0.25">
      <c r="A940" s="171">
        <v>1835</v>
      </c>
      <c r="B940" s="241">
        <v>932</v>
      </c>
      <c r="C940" s="242" t="s">
        <v>2031</v>
      </c>
      <c r="D940" s="156">
        <f t="shared" si="514"/>
        <v>4902</v>
      </c>
      <c r="E940" s="161">
        <v>4592.2</v>
      </c>
      <c r="F940" s="161">
        <v>0</v>
      </c>
      <c r="G940" s="161">
        <v>0</v>
      </c>
      <c r="H940" s="161">
        <v>0</v>
      </c>
      <c r="I940" s="161">
        <v>0</v>
      </c>
      <c r="J940" s="161">
        <v>0</v>
      </c>
      <c r="K940" s="161">
        <v>309.8</v>
      </c>
      <c r="L940" s="243">
        <v>0</v>
      </c>
      <c r="M940" s="172">
        <f t="shared" si="515"/>
        <v>4902</v>
      </c>
      <c r="N940" s="161">
        <v>4592.2</v>
      </c>
      <c r="O940" s="161">
        <v>0</v>
      </c>
      <c r="P940" s="161">
        <v>0</v>
      </c>
      <c r="Q940" s="161">
        <v>0</v>
      </c>
      <c r="R940" s="161">
        <v>0</v>
      </c>
      <c r="S940" s="161">
        <v>0</v>
      </c>
      <c r="T940" s="161">
        <v>309.8</v>
      </c>
      <c r="U940" s="243">
        <v>0</v>
      </c>
      <c r="V940" s="172">
        <f t="shared" si="516"/>
        <v>4727.8584000000001</v>
      </c>
      <c r="W940" s="161">
        <v>4418.1370999999999</v>
      </c>
      <c r="X940" s="161">
        <v>0</v>
      </c>
      <c r="Y940" s="161">
        <v>0</v>
      </c>
      <c r="Z940" s="161">
        <v>0</v>
      </c>
      <c r="AA940" s="161">
        <v>0</v>
      </c>
      <c r="AB940" s="161">
        <v>0</v>
      </c>
      <c r="AC940" s="161">
        <v>309.72129999999999</v>
      </c>
      <c r="AD940" s="243">
        <v>0</v>
      </c>
      <c r="AE940" s="156">
        <f t="shared" si="506"/>
        <v>-174.14159999999993</v>
      </c>
      <c r="AF940" s="161">
        <f t="shared" si="506"/>
        <v>-174.0628999999999</v>
      </c>
      <c r="AG940" s="161">
        <f t="shared" si="506"/>
        <v>0</v>
      </c>
      <c r="AH940" s="161">
        <f t="shared" si="506"/>
        <v>0</v>
      </c>
      <c r="AI940" s="161">
        <f t="shared" si="506"/>
        <v>0</v>
      </c>
      <c r="AJ940" s="161">
        <f t="shared" si="506"/>
        <v>0</v>
      </c>
      <c r="AK940" s="161">
        <f t="shared" si="506"/>
        <v>0</v>
      </c>
      <c r="AL940" s="161">
        <f t="shared" si="506"/>
        <v>-7.8700000000026193E-2</v>
      </c>
      <c r="AM940" s="162">
        <f t="shared" si="506"/>
        <v>0</v>
      </c>
      <c r="AN940" s="156">
        <f t="shared" si="507"/>
        <v>96.447539779681762</v>
      </c>
      <c r="AO940" s="161">
        <f t="shared" si="507"/>
        <v>96.209596707460477</v>
      </c>
      <c r="AP940" s="161">
        <f t="shared" si="507"/>
        <v>0</v>
      </c>
      <c r="AQ940" s="161">
        <f t="shared" si="507"/>
        <v>0</v>
      </c>
      <c r="AR940" s="161">
        <f t="shared" si="507"/>
        <v>0</v>
      </c>
      <c r="AS940" s="161">
        <f t="shared" si="507"/>
        <v>0</v>
      </c>
      <c r="AT940" s="161">
        <f t="shared" si="507"/>
        <v>0</v>
      </c>
      <c r="AU940" s="161">
        <f t="shared" si="507"/>
        <v>99.974596513879916</v>
      </c>
      <c r="AV940" s="162">
        <f t="shared" si="507"/>
        <v>0</v>
      </c>
      <c r="AW940" s="165"/>
      <c r="AX940" s="245"/>
      <c r="AY940" s="246"/>
    </row>
    <row r="941" spans="1:51" ht="12.75" customHeight="1" x14ac:dyDescent="0.25">
      <c r="A941" s="171">
        <v>1836</v>
      </c>
      <c r="B941" s="241">
        <v>933</v>
      </c>
      <c r="C941" s="242" t="s">
        <v>2032</v>
      </c>
      <c r="D941" s="156">
        <f t="shared" si="514"/>
        <v>2697.5</v>
      </c>
      <c r="E941" s="161">
        <v>2424</v>
      </c>
      <c r="F941" s="161">
        <v>0</v>
      </c>
      <c r="G941" s="161">
        <v>0</v>
      </c>
      <c r="H941" s="161">
        <v>0</v>
      </c>
      <c r="I941" s="161">
        <v>0</v>
      </c>
      <c r="J941" s="161">
        <v>0</v>
      </c>
      <c r="K941" s="161">
        <v>273.5</v>
      </c>
      <c r="L941" s="243">
        <v>0</v>
      </c>
      <c r="M941" s="172">
        <f t="shared" si="515"/>
        <v>2697.5</v>
      </c>
      <c r="N941" s="161">
        <v>2424</v>
      </c>
      <c r="O941" s="161">
        <v>0</v>
      </c>
      <c r="P941" s="161">
        <v>0</v>
      </c>
      <c r="Q941" s="161">
        <v>0</v>
      </c>
      <c r="R941" s="161">
        <v>0</v>
      </c>
      <c r="S941" s="161">
        <v>0</v>
      </c>
      <c r="T941" s="161">
        <v>273.5</v>
      </c>
      <c r="U941" s="243">
        <v>0</v>
      </c>
      <c r="V941" s="172">
        <f t="shared" si="516"/>
        <v>2689.4002999999998</v>
      </c>
      <c r="W941" s="161">
        <v>2415.9002999999998</v>
      </c>
      <c r="X941" s="161">
        <v>0</v>
      </c>
      <c r="Y941" s="161">
        <v>0</v>
      </c>
      <c r="Z941" s="161">
        <v>0</v>
      </c>
      <c r="AA941" s="161">
        <v>0</v>
      </c>
      <c r="AB941" s="161">
        <v>0</v>
      </c>
      <c r="AC941" s="161">
        <v>273.5</v>
      </c>
      <c r="AD941" s="243">
        <v>0</v>
      </c>
      <c r="AE941" s="156">
        <f t="shared" si="506"/>
        <v>-8.0997000000002117</v>
      </c>
      <c r="AF941" s="161">
        <f t="shared" si="506"/>
        <v>-8.0997000000002117</v>
      </c>
      <c r="AG941" s="161">
        <f t="shared" si="506"/>
        <v>0</v>
      </c>
      <c r="AH941" s="161">
        <f t="shared" si="506"/>
        <v>0</v>
      </c>
      <c r="AI941" s="161">
        <f t="shared" si="506"/>
        <v>0</v>
      </c>
      <c r="AJ941" s="161">
        <f t="shared" si="506"/>
        <v>0</v>
      </c>
      <c r="AK941" s="161">
        <f t="shared" si="506"/>
        <v>0</v>
      </c>
      <c r="AL941" s="161">
        <f t="shared" si="506"/>
        <v>0</v>
      </c>
      <c r="AM941" s="162">
        <f t="shared" si="506"/>
        <v>0</v>
      </c>
      <c r="AN941" s="156">
        <f t="shared" si="507"/>
        <v>99.699733086190918</v>
      </c>
      <c r="AO941" s="161">
        <f t="shared" si="507"/>
        <v>99.665853960396035</v>
      </c>
      <c r="AP941" s="161">
        <f t="shared" si="507"/>
        <v>0</v>
      </c>
      <c r="AQ941" s="161">
        <f t="shared" si="507"/>
        <v>0</v>
      </c>
      <c r="AR941" s="161">
        <f t="shared" si="507"/>
        <v>0</v>
      </c>
      <c r="AS941" s="161">
        <f t="shared" si="507"/>
        <v>0</v>
      </c>
      <c r="AT941" s="161">
        <f t="shared" si="507"/>
        <v>0</v>
      </c>
      <c r="AU941" s="161">
        <f t="shared" si="507"/>
        <v>100</v>
      </c>
      <c r="AV941" s="162">
        <f t="shared" si="507"/>
        <v>0</v>
      </c>
      <c r="AW941" s="165"/>
      <c r="AX941" s="245"/>
      <c r="AY941" s="246"/>
    </row>
    <row r="942" spans="1:51" ht="12.75" customHeight="1" x14ac:dyDescent="0.25">
      <c r="A942" s="171">
        <v>1837</v>
      </c>
      <c r="B942" s="241">
        <v>934</v>
      </c>
      <c r="C942" s="242" t="s">
        <v>2033</v>
      </c>
      <c r="D942" s="156">
        <f t="shared" si="514"/>
        <v>3284.4</v>
      </c>
      <c r="E942" s="161">
        <v>2898.1</v>
      </c>
      <c r="F942" s="161">
        <v>0</v>
      </c>
      <c r="G942" s="161">
        <v>0</v>
      </c>
      <c r="H942" s="161">
        <v>0</v>
      </c>
      <c r="I942" s="161">
        <v>0</v>
      </c>
      <c r="J942" s="161">
        <v>73</v>
      </c>
      <c r="K942" s="161">
        <v>313.3</v>
      </c>
      <c r="L942" s="243">
        <v>0</v>
      </c>
      <c r="M942" s="172">
        <f t="shared" si="515"/>
        <v>3284.4</v>
      </c>
      <c r="N942" s="161">
        <v>2898.1</v>
      </c>
      <c r="O942" s="161">
        <v>0</v>
      </c>
      <c r="P942" s="161">
        <v>0</v>
      </c>
      <c r="Q942" s="161">
        <v>0</v>
      </c>
      <c r="R942" s="161">
        <v>0</v>
      </c>
      <c r="S942" s="161">
        <v>73</v>
      </c>
      <c r="T942" s="161">
        <v>313.3</v>
      </c>
      <c r="U942" s="243">
        <v>0</v>
      </c>
      <c r="V942" s="172">
        <f t="shared" si="516"/>
        <v>3211.4</v>
      </c>
      <c r="W942" s="161">
        <v>2898.1</v>
      </c>
      <c r="X942" s="161">
        <v>0</v>
      </c>
      <c r="Y942" s="161">
        <v>0</v>
      </c>
      <c r="Z942" s="161">
        <v>0</v>
      </c>
      <c r="AA942" s="161">
        <v>0</v>
      </c>
      <c r="AB942" s="161">
        <v>0</v>
      </c>
      <c r="AC942" s="161">
        <v>313.3</v>
      </c>
      <c r="AD942" s="243">
        <v>0</v>
      </c>
      <c r="AE942" s="156">
        <f t="shared" si="506"/>
        <v>-73</v>
      </c>
      <c r="AF942" s="161">
        <f t="shared" si="506"/>
        <v>0</v>
      </c>
      <c r="AG942" s="161">
        <f t="shared" si="506"/>
        <v>0</v>
      </c>
      <c r="AH942" s="161">
        <f t="shared" si="506"/>
        <v>0</v>
      </c>
      <c r="AI942" s="161">
        <f t="shared" si="506"/>
        <v>0</v>
      </c>
      <c r="AJ942" s="161">
        <f t="shared" si="506"/>
        <v>0</v>
      </c>
      <c r="AK942" s="161">
        <f t="shared" si="506"/>
        <v>-73</v>
      </c>
      <c r="AL942" s="161">
        <f t="shared" si="506"/>
        <v>0</v>
      </c>
      <c r="AM942" s="162">
        <f t="shared" si="506"/>
        <v>0</v>
      </c>
      <c r="AN942" s="156">
        <f t="shared" si="507"/>
        <v>97.777371818292536</v>
      </c>
      <c r="AO942" s="161">
        <f t="shared" si="507"/>
        <v>100</v>
      </c>
      <c r="AP942" s="161">
        <f t="shared" si="507"/>
        <v>0</v>
      </c>
      <c r="AQ942" s="161">
        <f t="shared" si="507"/>
        <v>0</v>
      </c>
      <c r="AR942" s="161">
        <f t="shared" si="507"/>
        <v>0</v>
      </c>
      <c r="AS942" s="161">
        <f t="shared" si="507"/>
        <v>0</v>
      </c>
      <c r="AT942" s="161">
        <f t="shared" si="507"/>
        <v>0</v>
      </c>
      <c r="AU942" s="161">
        <f t="shared" si="507"/>
        <v>100</v>
      </c>
      <c r="AV942" s="162">
        <f t="shared" si="507"/>
        <v>0</v>
      </c>
      <c r="AW942" s="165"/>
      <c r="AX942" s="245"/>
      <c r="AY942" s="246"/>
    </row>
    <row r="943" spans="1:51" ht="12.75" customHeight="1" x14ac:dyDescent="0.25">
      <c r="A943" s="171">
        <v>1838</v>
      </c>
      <c r="B943" s="241">
        <v>935</v>
      </c>
      <c r="C943" s="242" t="s">
        <v>2034</v>
      </c>
      <c r="D943" s="156">
        <f t="shared" si="514"/>
        <v>4085.8</v>
      </c>
      <c r="E943" s="161">
        <v>3520.3</v>
      </c>
      <c r="F943" s="161">
        <v>0</v>
      </c>
      <c r="G943" s="161">
        <v>0</v>
      </c>
      <c r="H943" s="161">
        <v>0</v>
      </c>
      <c r="I943" s="161">
        <v>0</v>
      </c>
      <c r="J943" s="161">
        <v>100</v>
      </c>
      <c r="K943" s="161">
        <v>465.5</v>
      </c>
      <c r="L943" s="243">
        <v>0</v>
      </c>
      <c r="M943" s="172">
        <f t="shared" si="515"/>
        <v>4085.8</v>
      </c>
      <c r="N943" s="161">
        <v>3520.3</v>
      </c>
      <c r="O943" s="161">
        <v>0</v>
      </c>
      <c r="P943" s="161">
        <v>0</v>
      </c>
      <c r="Q943" s="161">
        <v>0</v>
      </c>
      <c r="R943" s="161">
        <v>0</v>
      </c>
      <c r="S943" s="161">
        <v>100</v>
      </c>
      <c r="T943" s="161">
        <v>465.5</v>
      </c>
      <c r="U943" s="243">
        <v>0</v>
      </c>
      <c r="V943" s="172">
        <f t="shared" si="516"/>
        <v>3927.2572</v>
      </c>
      <c r="W943" s="161">
        <v>3362.2593999999999</v>
      </c>
      <c r="X943" s="161">
        <v>0</v>
      </c>
      <c r="Y943" s="161">
        <v>0</v>
      </c>
      <c r="Z943" s="161">
        <v>0</v>
      </c>
      <c r="AA943" s="161">
        <v>0</v>
      </c>
      <c r="AB943" s="161">
        <v>100</v>
      </c>
      <c r="AC943" s="161">
        <v>464.99779999999998</v>
      </c>
      <c r="AD943" s="243">
        <v>0</v>
      </c>
      <c r="AE943" s="156">
        <f t="shared" si="506"/>
        <v>-158.54280000000017</v>
      </c>
      <c r="AF943" s="161">
        <f t="shared" si="506"/>
        <v>-158.04060000000027</v>
      </c>
      <c r="AG943" s="161">
        <f t="shared" si="506"/>
        <v>0</v>
      </c>
      <c r="AH943" s="161">
        <f t="shared" si="506"/>
        <v>0</v>
      </c>
      <c r="AI943" s="161">
        <f t="shared" si="506"/>
        <v>0</v>
      </c>
      <c r="AJ943" s="161">
        <f t="shared" si="506"/>
        <v>0</v>
      </c>
      <c r="AK943" s="161">
        <f t="shared" si="506"/>
        <v>0</v>
      </c>
      <c r="AL943" s="161">
        <f t="shared" si="506"/>
        <v>-0.50220000000001619</v>
      </c>
      <c r="AM943" s="162">
        <f t="shared" si="506"/>
        <v>0</v>
      </c>
      <c r="AN943" s="156">
        <f t="shared" si="507"/>
        <v>96.119663223848448</v>
      </c>
      <c r="AO943" s="161">
        <f t="shared" si="507"/>
        <v>95.510592847200513</v>
      </c>
      <c r="AP943" s="161">
        <f t="shared" si="507"/>
        <v>0</v>
      </c>
      <c r="AQ943" s="161">
        <f t="shared" si="507"/>
        <v>0</v>
      </c>
      <c r="AR943" s="161">
        <f t="shared" si="507"/>
        <v>0</v>
      </c>
      <c r="AS943" s="161">
        <f t="shared" si="507"/>
        <v>0</v>
      </c>
      <c r="AT943" s="161">
        <f t="shared" si="507"/>
        <v>100</v>
      </c>
      <c r="AU943" s="161">
        <f t="shared" si="507"/>
        <v>99.892116004296454</v>
      </c>
      <c r="AV943" s="162">
        <f t="shared" si="507"/>
        <v>0</v>
      </c>
      <c r="AW943" s="165"/>
      <c r="AX943" s="245"/>
      <c r="AY943" s="246"/>
    </row>
    <row r="944" spans="1:51" ht="12.75" customHeight="1" x14ac:dyDescent="0.25">
      <c r="A944" s="171">
        <v>1839</v>
      </c>
      <c r="B944" s="241">
        <v>936</v>
      </c>
      <c r="C944" s="242" t="s">
        <v>2035</v>
      </c>
      <c r="D944" s="156">
        <f t="shared" si="514"/>
        <v>3718.1</v>
      </c>
      <c r="E944" s="161">
        <v>3221.9</v>
      </c>
      <c r="F944" s="161">
        <v>0</v>
      </c>
      <c r="G944" s="161">
        <v>0</v>
      </c>
      <c r="H944" s="161">
        <v>0</v>
      </c>
      <c r="I944" s="161">
        <v>0</v>
      </c>
      <c r="J944" s="161">
        <v>150</v>
      </c>
      <c r="K944" s="161">
        <v>346.2</v>
      </c>
      <c r="L944" s="243">
        <v>0</v>
      </c>
      <c r="M944" s="172">
        <f t="shared" si="515"/>
        <v>3718.1</v>
      </c>
      <c r="N944" s="161">
        <v>3221.9</v>
      </c>
      <c r="O944" s="161">
        <v>0</v>
      </c>
      <c r="P944" s="161">
        <v>0</v>
      </c>
      <c r="Q944" s="161">
        <v>0</v>
      </c>
      <c r="R944" s="161">
        <v>0</v>
      </c>
      <c r="S944" s="161">
        <v>150</v>
      </c>
      <c r="T944" s="161">
        <v>346.2</v>
      </c>
      <c r="U944" s="243">
        <v>0</v>
      </c>
      <c r="V944" s="172">
        <f t="shared" si="516"/>
        <v>3715.8279000000002</v>
      </c>
      <c r="W944" s="161">
        <v>3221.9</v>
      </c>
      <c r="X944" s="161">
        <v>0</v>
      </c>
      <c r="Y944" s="161">
        <v>0</v>
      </c>
      <c r="Z944" s="161">
        <v>0</v>
      </c>
      <c r="AA944" s="161">
        <v>0</v>
      </c>
      <c r="AB944" s="161">
        <v>150</v>
      </c>
      <c r="AC944" s="161">
        <v>343.92790000000002</v>
      </c>
      <c r="AD944" s="243">
        <v>0</v>
      </c>
      <c r="AE944" s="156">
        <f t="shared" si="506"/>
        <v>-2.272099999999682</v>
      </c>
      <c r="AF944" s="161">
        <f t="shared" si="506"/>
        <v>0</v>
      </c>
      <c r="AG944" s="161">
        <f t="shared" si="506"/>
        <v>0</v>
      </c>
      <c r="AH944" s="161">
        <f t="shared" si="506"/>
        <v>0</v>
      </c>
      <c r="AI944" s="161">
        <f t="shared" si="506"/>
        <v>0</v>
      </c>
      <c r="AJ944" s="161">
        <f t="shared" si="506"/>
        <v>0</v>
      </c>
      <c r="AK944" s="161">
        <f t="shared" si="506"/>
        <v>0</v>
      </c>
      <c r="AL944" s="161">
        <f t="shared" si="506"/>
        <v>-2.2720999999999663</v>
      </c>
      <c r="AM944" s="162">
        <f t="shared" si="506"/>
        <v>0</v>
      </c>
      <c r="AN944" s="156">
        <f t="shared" si="507"/>
        <v>99.938890831338597</v>
      </c>
      <c r="AO944" s="161">
        <f t="shared" si="507"/>
        <v>100</v>
      </c>
      <c r="AP944" s="161">
        <f t="shared" si="507"/>
        <v>0</v>
      </c>
      <c r="AQ944" s="161">
        <f t="shared" si="507"/>
        <v>0</v>
      </c>
      <c r="AR944" s="161">
        <f t="shared" si="507"/>
        <v>0</v>
      </c>
      <c r="AS944" s="161">
        <f t="shared" si="507"/>
        <v>0</v>
      </c>
      <c r="AT944" s="161">
        <f t="shared" si="507"/>
        <v>100</v>
      </c>
      <c r="AU944" s="161">
        <f t="shared" si="507"/>
        <v>99.343703061813997</v>
      </c>
      <c r="AV944" s="162">
        <f t="shared" si="507"/>
        <v>0</v>
      </c>
      <c r="AW944" s="165"/>
      <c r="AX944" s="245"/>
      <c r="AY944" s="246"/>
    </row>
    <row r="945" spans="1:51" ht="12.75" customHeight="1" x14ac:dyDescent="0.25">
      <c r="A945" s="171">
        <v>1840</v>
      </c>
      <c r="B945" s="241">
        <v>937</v>
      </c>
      <c r="C945" s="242" t="s">
        <v>2036</v>
      </c>
      <c r="D945" s="156">
        <f t="shared" si="514"/>
        <v>771.7</v>
      </c>
      <c r="E945" s="161">
        <v>655.20000000000005</v>
      </c>
      <c r="F945" s="161">
        <v>0</v>
      </c>
      <c r="G945" s="161">
        <v>0</v>
      </c>
      <c r="H945" s="161">
        <v>0</v>
      </c>
      <c r="I945" s="161">
        <v>0</v>
      </c>
      <c r="J945" s="161">
        <v>54</v>
      </c>
      <c r="K945" s="161">
        <v>62.5</v>
      </c>
      <c r="L945" s="243">
        <v>0</v>
      </c>
      <c r="M945" s="172">
        <f t="shared" si="515"/>
        <v>771.7</v>
      </c>
      <c r="N945" s="161">
        <v>655.20000000000005</v>
      </c>
      <c r="O945" s="161">
        <v>0</v>
      </c>
      <c r="P945" s="161">
        <v>0</v>
      </c>
      <c r="Q945" s="161">
        <v>0</v>
      </c>
      <c r="R945" s="161">
        <v>0</v>
      </c>
      <c r="S945" s="161">
        <v>54</v>
      </c>
      <c r="T945" s="161">
        <v>62.5</v>
      </c>
      <c r="U945" s="243">
        <v>0</v>
      </c>
      <c r="V945" s="172">
        <f t="shared" si="516"/>
        <v>745.30289999999991</v>
      </c>
      <c r="W945" s="161">
        <v>628.80949999999996</v>
      </c>
      <c r="X945" s="161">
        <v>0</v>
      </c>
      <c r="Y945" s="161">
        <v>0</v>
      </c>
      <c r="Z945" s="161">
        <v>0</v>
      </c>
      <c r="AA945" s="161">
        <v>0</v>
      </c>
      <c r="AB945" s="161">
        <v>53.993400000000001</v>
      </c>
      <c r="AC945" s="161">
        <v>62.5</v>
      </c>
      <c r="AD945" s="243">
        <v>0</v>
      </c>
      <c r="AE945" s="156">
        <f t="shared" si="506"/>
        <v>-26.397100000000137</v>
      </c>
      <c r="AF945" s="161">
        <f t="shared" si="506"/>
        <v>-26.390500000000088</v>
      </c>
      <c r="AG945" s="161">
        <f t="shared" si="506"/>
        <v>0</v>
      </c>
      <c r="AH945" s="161">
        <f t="shared" si="506"/>
        <v>0</v>
      </c>
      <c r="AI945" s="161">
        <f t="shared" si="506"/>
        <v>0</v>
      </c>
      <c r="AJ945" s="161">
        <f t="shared" si="506"/>
        <v>0</v>
      </c>
      <c r="AK945" s="161">
        <f t="shared" si="506"/>
        <v>-6.599999999998829E-3</v>
      </c>
      <c r="AL945" s="161">
        <f t="shared" si="506"/>
        <v>0</v>
      </c>
      <c r="AM945" s="162">
        <f t="shared" si="506"/>
        <v>0</v>
      </c>
      <c r="AN945" s="156">
        <f t="shared" si="507"/>
        <v>96.579357263185159</v>
      </c>
      <c r="AO945" s="161">
        <f t="shared" si="507"/>
        <v>95.972145909645903</v>
      </c>
      <c r="AP945" s="161">
        <f t="shared" si="507"/>
        <v>0</v>
      </c>
      <c r="AQ945" s="161">
        <f t="shared" si="507"/>
        <v>0</v>
      </c>
      <c r="AR945" s="161">
        <f t="shared" si="507"/>
        <v>0</v>
      </c>
      <c r="AS945" s="161">
        <f t="shared" si="507"/>
        <v>0</v>
      </c>
      <c r="AT945" s="161">
        <f t="shared" si="507"/>
        <v>99.987777777777779</v>
      </c>
      <c r="AU945" s="161">
        <f t="shared" si="507"/>
        <v>100</v>
      </c>
      <c r="AV945" s="162">
        <f t="shared" si="507"/>
        <v>0</v>
      </c>
      <c r="AW945" s="165"/>
      <c r="AX945" s="245"/>
      <c r="AY945" s="246"/>
    </row>
    <row r="946" spans="1:51" ht="12.75" customHeight="1" x14ac:dyDescent="0.25">
      <c r="A946" s="171">
        <v>1841</v>
      </c>
      <c r="B946" s="241">
        <v>938</v>
      </c>
      <c r="C946" s="242" t="s">
        <v>2037</v>
      </c>
      <c r="D946" s="156">
        <f t="shared" si="514"/>
        <v>5339.6</v>
      </c>
      <c r="E946" s="161">
        <v>4760.8</v>
      </c>
      <c r="F946" s="161">
        <v>0</v>
      </c>
      <c r="G946" s="161">
        <v>0</v>
      </c>
      <c r="H946" s="161">
        <v>0</v>
      </c>
      <c r="I946" s="161">
        <v>0</v>
      </c>
      <c r="J946" s="161">
        <v>0</v>
      </c>
      <c r="K946" s="161">
        <v>578.79999999999995</v>
      </c>
      <c r="L946" s="243">
        <v>0</v>
      </c>
      <c r="M946" s="172">
        <f t="shared" si="515"/>
        <v>5339.6</v>
      </c>
      <c r="N946" s="161">
        <v>4760.8</v>
      </c>
      <c r="O946" s="161">
        <v>0</v>
      </c>
      <c r="P946" s="161">
        <v>0</v>
      </c>
      <c r="Q946" s="161">
        <v>0</v>
      </c>
      <c r="R946" s="161">
        <v>0</v>
      </c>
      <c r="S946" s="161">
        <v>0</v>
      </c>
      <c r="T946" s="161">
        <v>578.79999999999995</v>
      </c>
      <c r="U946" s="243">
        <v>0</v>
      </c>
      <c r="V946" s="172">
        <f t="shared" si="516"/>
        <v>4613.4044000000004</v>
      </c>
      <c r="W946" s="161">
        <v>4034.6044000000002</v>
      </c>
      <c r="X946" s="161">
        <v>0</v>
      </c>
      <c r="Y946" s="161">
        <v>0</v>
      </c>
      <c r="Z946" s="161">
        <v>0</v>
      </c>
      <c r="AA946" s="161">
        <v>0</v>
      </c>
      <c r="AB946" s="161">
        <v>0</v>
      </c>
      <c r="AC946" s="161">
        <v>578.79999999999995</v>
      </c>
      <c r="AD946" s="243">
        <v>0</v>
      </c>
      <c r="AE946" s="156">
        <f t="shared" si="506"/>
        <v>-726.19560000000001</v>
      </c>
      <c r="AF946" s="161">
        <f t="shared" si="506"/>
        <v>-726.19560000000001</v>
      </c>
      <c r="AG946" s="161">
        <f t="shared" si="506"/>
        <v>0</v>
      </c>
      <c r="AH946" s="161">
        <f t="shared" si="506"/>
        <v>0</v>
      </c>
      <c r="AI946" s="161">
        <f t="shared" si="506"/>
        <v>0</v>
      </c>
      <c r="AJ946" s="161">
        <f t="shared" si="506"/>
        <v>0</v>
      </c>
      <c r="AK946" s="161">
        <f t="shared" si="506"/>
        <v>0</v>
      </c>
      <c r="AL946" s="161">
        <f t="shared" si="506"/>
        <v>0</v>
      </c>
      <c r="AM946" s="162">
        <f t="shared" si="506"/>
        <v>0</v>
      </c>
      <c r="AN946" s="156">
        <f t="shared" si="507"/>
        <v>86.39981272005393</v>
      </c>
      <c r="AO946" s="161">
        <f t="shared" si="507"/>
        <v>84.746353554024537</v>
      </c>
      <c r="AP946" s="161">
        <f t="shared" si="507"/>
        <v>0</v>
      </c>
      <c r="AQ946" s="161">
        <f t="shared" si="507"/>
        <v>0</v>
      </c>
      <c r="AR946" s="161">
        <f t="shared" si="507"/>
        <v>0</v>
      </c>
      <c r="AS946" s="161">
        <f t="shared" si="507"/>
        <v>0</v>
      </c>
      <c r="AT946" s="161">
        <f t="shared" si="507"/>
        <v>0</v>
      </c>
      <c r="AU946" s="161">
        <f t="shared" si="507"/>
        <v>100</v>
      </c>
      <c r="AV946" s="162">
        <f t="shared" si="507"/>
        <v>0</v>
      </c>
      <c r="AW946" s="165"/>
      <c r="AX946" s="245"/>
      <c r="AY946" s="246"/>
    </row>
    <row r="947" spans="1:51" ht="12.75" customHeight="1" x14ac:dyDescent="0.25">
      <c r="A947" s="171">
        <v>1843</v>
      </c>
      <c r="B947" s="241">
        <v>939</v>
      </c>
      <c r="C947" s="242" t="s">
        <v>1575</v>
      </c>
      <c r="D947" s="156">
        <f t="shared" si="514"/>
        <v>2357</v>
      </c>
      <c r="E947" s="161">
        <v>2086.3000000000002</v>
      </c>
      <c r="F947" s="161">
        <v>0</v>
      </c>
      <c r="G947" s="161">
        <v>0</v>
      </c>
      <c r="H947" s="161">
        <v>0</v>
      </c>
      <c r="I947" s="161">
        <v>0</v>
      </c>
      <c r="J947" s="161">
        <v>65</v>
      </c>
      <c r="K947" s="161">
        <v>205.7</v>
      </c>
      <c r="L947" s="243">
        <v>0</v>
      </c>
      <c r="M947" s="172">
        <f t="shared" si="515"/>
        <v>2357</v>
      </c>
      <c r="N947" s="161">
        <v>2086.3000000000002</v>
      </c>
      <c r="O947" s="161">
        <v>0</v>
      </c>
      <c r="P947" s="161">
        <v>0</v>
      </c>
      <c r="Q947" s="161">
        <v>0</v>
      </c>
      <c r="R947" s="161">
        <v>0</v>
      </c>
      <c r="S947" s="161">
        <v>65</v>
      </c>
      <c r="T947" s="161">
        <v>205.7</v>
      </c>
      <c r="U947" s="243">
        <v>0</v>
      </c>
      <c r="V947" s="172">
        <f t="shared" si="516"/>
        <v>2179.9560000000001</v>
      </c>
      <c r="W947" s="161">
        <v>1909.3304000000001</v>
      </c>
      <c r="X947" s="161">
        <v>0</v>
      </c>
      <c r="Y947" s="161">
        <v>0</v>
      </c>
      <c r="Z947" s="161">
        <v>0</v>
      </c>
      <c r="AA947" s="161">
        <v>0</v>
      </c>
      <c r="AB947" s="161">
        <v>65</v>
      </c>
      <c r="AC947" s="161">
        <v>205.62559999999999</v>
      </c>
      <c r="AD947" s="243">
        <v>0</v>
      </c>
      <c r="AE947" s="156">
        <f t="shared" si="506"/>
        <v>-177.04399999999987</v>
      </c>
      <c r="AF947" s="161">
        <f t="shared" si="506"/>
        <v>-176.96960000000013</v>
      </c>
      <c r="AG947" s="161">
        <f t="shared" si="506"/>
        <v>0</v>
      </c>
      <c r="AH947" s="161">
        <f t="shared" si="506"/>
        <v>0</v>
      </c>
      <c r="AI947" s="161">
        <f t="shared" si="506"/>
        <v>0</v>
      </c>
      <c r="AJ947" s="161">
        <f t="shared" si="506"/>
        <v>0</v>
      </c>
      <c r="AK947" s="161">
        <f t="shared" si="506"/>
        <v>0</v>
      </c>
      <c r="AL947" s="161">
        <f t="shared" si="506"/>
        <v>-7.4399999999997135E-2</v>
      </c>
      <c r="AM947" s="162">
        <f t="shared" si="506"/>
        <v>0</v>
      </c>
      <c r="AN947" s="156">
        <f t="shared" si="507"/>
        <v>92.488587187102254</v>
      </c>
      <c r="AO947" s="161">
        <f t="shared" si="507"/>
        <v>91.517538225566781</v>
      </c>
      <c r="AP947" s="161">
        <f t="shared" si="507"/>
        <v>0</v>
      </c>
      <c r="AQ947" s="161">
        <f t="shared" si="507"/>
        <v>0</v>
      </c>
      <c r="AR947" s="161">
        <f t="shared" si="507"/>
        <v>0</v>
      </c>
      <c r="AS947" s="161">
        <f t="shared" si="507"/>
        <v>0</v>
      </c>
      <c r="AT947" s="161">
        <f t="shared" si="507"/>
        <v>100</v>
      </c>
      <c r="AU947" s="161">
        <f t="shared" si="507"/>
        <v>99.963830821584835</v>
      </c>
      <c r="AV947" s="162">
        <f t="shared" si="507"/>
        <v>0</v>
      </c>
      <c r="AW947" s="165"/>
      <c r="AX947" s="245"/>
      <c r="AY947" s="246"/>
    </row>
    <row r="948" spans="1:51" ht="12.75" customHeight="1" x14ac:dyDescent="0.25">
      <c r="A948" s="171">
        <v>1844</v>
      </c>
      <c r="B948" s="241">
        <v>940</v>
      </c>
      <c r="C948" s="242" t="s">
        <v>2038</v>
      </c>
      <c r="D948" s="156">
        <f t="shared" si="514"/>
        <v>3675.3</v>
      </c>
      <c r="E948" s="161">
        <v>3382</v>
      </c>
      <c r="F948" s="161">
        <v>0</v>
      </c>
      <c r="G948" s="161">
        <v>0</v>
      </c>
      <c r="H948" s="161">
        <v>0</v>
      </c>
      <c r="I948" s="161">
        <v>0</v>
      </c>
      <c r="J948" s="161">
        <v>0</v>
      </c>
      <c r="K948" s="161">
        <v>293.3</v>
      </c>
      <c r="L948" s="243">
        <v>0</v>
      </c>
      <c r="M948" s="172">
        <f t="shared" si="515"/>
        <v>3675.3</v>
      </c>
      <c r="N948" s="161">
        <v>3382</v>
      </c>
      <c r="O948" s="161">
        <v>0</v>
      </c>
      <c r="P948" s="161">
        <v>0</v>
      </c>
      <c r="Q948" s="161">
        <v>0</v>
      </c>
      <c r="R948" s="161">
        <v>0</v>
      </c>
      <c r="S948" s="161">
        <v>0</v>
      </c>
      <c r="T948" s="161">
        <v>293.3</v>
      </c>
      <c r="U948" s="243">
        <v>0</v>
      </c>
      <c r="V948" s="172">
        <f t="shared" si="516"/>
        <v>3668.1988000000001</v>
      </c>
      <c r="W948" s="161">
        <v>3374.9112</v>
      </c>
      <c r="X948" s="161">
        <v>0</v>
      </c>
      <c r="Y948" s="161">
        <v>0</v>
      </c>
      <c r="Z948" s="161">
        <v>0</v>
      </c>
      <c r="AA948" s="161">
        <v>0</v>
      </c>
      <c r="AB948" s="161">
        <v>0</v>
      </c>
      <c r="AC948" s="161">
        <v>293.2876</v>
      </c>
      <c r="AD948" s="243">
        <v>0</v>
      </c>
      <c r="AE948" s="156">
        <f t="shared" si="506"/>
        <v>-7.1012000000000626</v>
      </c>
      <c r="AF948" s="161">
        <f t="shared" si="506"/>
        <v>-7.088799999999992</v>
      </c>
      <c r="AG948" s="161">
        <f t="shared" si="506"/>
        <v>0</v>
      </c>
      <c r="AH948" s="161">
        <f t="shared" si="506"/>
        <v>0</v>
      </c>
      <c r="AI948" s="161">
        <f t="shared" si="506"/>
        <v>0</v>
      </c>
      <c r="AJ948" s="161">
        <f t="shared" si="506"/>
        <v>0</v>
      </c>
      <c r="AK948" s="161">
        <f t="shared" si="506"/>
        <v>0</v>
      </c>
      <c r="AL948" s="161">
        <f t="shared" si="506"/>
        <v>-1.2400000000013733E-2</v>
      </c>
      <c r="AM948" s="162">
        <f t="shared" si="506"/>
        <v>0</v>
      </c>
      <c r="AN948" s="156">
        <f t="shared" si="507"/>
        <v>99.806785840611639</v>
      </c>
      <c r="AO948" s="161">
        <f t="shared" si="507"/>
        <v>99.790396215257246</v>
      </c>
      <c r="AP948" s="161">
        <f t="shared" si="507"/>
        <v>0</v>
      </c>
      <c r="AQ948" s="161">
        <f t="shared" si="507"/>
        <v>0</v>
      </c>
      <c r="AR948" s="161">
        <f t="shared" si="507"/>
        <v>0</v>
      </c>
      <c r="AS948" s="161">
        <f t="shared" si="507"/>
        <v>0</v>
      </c>
      <c r="AT948" s="161">
        <f t="shared" si="507"/>
        <v>0</v>
      </c>
      <c r="AU948" s="161">
        <f t="shared" si="507"/>
        <v>99.995772246846229</v>
      </c>
      <c r="AV948" s="162">
        <f t="shared" si="507"/>
        <v>0</v>
      </c>
      <c r="AW948" s="165"/>
      <c r="AX948" s="245"/>
      <c r="AY948" s="246"/>
    </row>
    <row r="949" spans="1:51" ht="12.75" customHeight="1" x14ac:dyDescent="0.25">
      <c r="A949" s="171">
        <v>1845</v>
      </c>
      <c r="B949" s="241">
        <v>941</v>
      </c>
      <c r="C949" s="242" t="s">
        <v>2039</v>
      </c>
      <c r="D949" s="156">
        <f t="shared" si="514"/>
        <v>3437.5</v>
      </c>
      <c r="E949" s="161">
        <v>2625.3</v>
      </c>
      <c r="F949" s="161">
        <v>0</v>
      </c>
      <c r="G949" s="161">
        <v>0</v>
      </c>
      <c r="H949" s="161">
        <v>0</v>
      </c>
      <c r="I949" s="161">
        <v>0</v>
      </c>
      <c r="J949" s="161">
        <v>518</v>
      </c>
      <c r="K949" s="161">
        <v>294.2</v>
      </c>
      <c r="L949" s="243">
        <v>0</v>
      </c>
      <c r="M949" s="172">
        <f t="shared" si="515"/>
        <v>3437.5</v>
      </c>
      <c r="N949" s="161">
        <v>2625.3</v>
      </c>
      <c r="O949" s="161">
        <v>0</v>
      </c>
      <c r="P949" s="161">
        <v>0</v>
      </c>
      <c r="Q949" s="161">
        <v>0</v>
      </c>
      <c r="R949" s="161">
        <v>0</v>
      </c>
      <c r="S949" s="161">
        <v>518</v>
      </c>
      <c r="T949" s="161">
        <v>294.2</v>
      </c>
      <c r="U949" s="243">
        <v>0</v>
      </c>
      <c r="V949" s="172">
        <f t="shared" si="516"/>
        <v>3437.4960000000001</v>
      </c>
      <c r="W949" s="161">
        <v>2625.3</v>
      </c>
      <c r="X949" s="161">
        <v>0</v>
      </c>
      <c r="Y949" s="161">
        <v>0</v>
      </c>
      <c r="Z949" s="161">
        <v>0</v>
      </c>
      <c r="AA949" s="161">
        <v>0</v>
      </c>
      <c r="AB949" s="161">
        <v>517.99599999999998</v>
      </c>
      <c r="AC949" s="161">
        <v>294.2</v>
      </c>
      <c r="AD949" s="243">
        <v>0</v>
      </c>
      <c r="AE949" s="156">
        <f t="shared" si="506"/>
        <v>-3.9999999999054126E-3</v>
      </c>
      <c r="AF949" s="161">
        <f t="shared" si="506"/>
        <v>0</v>
      </c>
      <c r="AG949" s="161">
        <f t="shared" si="506"/>
        <v>0</v>
      </c>
      <c r="AH949" s="161">
        <f t="shared" si="506"/>
        <v>0</v>
      </c>
      <c r="AI949" s="161">
        <f t="shared" si="506"/>
        <v>0</v>
      </c>
      <c r="AJ949" s="161">
        <f t="shared" si="506"/>
        <v>0</v>
      </c>
      <c r="AK949" s="161">
        <f t="shared" si="506"/>
        <v>-4.0000000000190994E-3</v>
      </c>
      <c r="AL949" s="161">
        <f t="shared" si="506"/>
        <v>0</v>
      </c>
      <c r="AM949" s="162">
        <f t="shared" si="506"/>
        <v>0</v>
      </c>
      <c r="AN949" s="156">
        <f t="shared" si="507"/>
        <v>99.999883636363634</v>
      </c>
      <c r="AO949" s="161">
        <f t="shared" si="507"/>
        <v>100</v>
      </c>
      <c r="AP949" s="161">
        <f t="shared" si="507"/>
        <v>0</v>
      </c>
      <c r="AQ949" s="161">
        <f t="shared" si="507"/>
        <v>0</v>
      </c>
      <c r="AR949" s="161">
        <f t="shared" si="507"/>
        <v>0</v>
      </c>
      <c r="AS949" s="161">
        <f t="shared" si="507"/>
        <v>0</v>
      </c>
      <c r="AT949" s="161">
        <f t="shared" si="507"/>
        <v>99.999227799227796</v>
      </c>
      <c r="AU949" s="161">
        <f t="shared" si="507"/>
        <v>100</v>
      </c>
      <c r="AV949" s="162">
        <f t="shared" si="507"/>
        <v>0</v>
      </c>
      <c r="AW949" s="165"/>
      <c r="AX949" s="245"/>
      <c r="AY949" s="246"/>
    </row>
    <row r="950" spans="1:51" ht="12.75" customHeight="1" x14ac:dyDescent="0.25">
      <c r="A950" s="171">
        <v>1846</v>
      </c>
      <c r="B950" s="241">
        <v>942</v>
      </c>
      <c r="C950" s="242" t="s">
        <v>2040</v>
      </c>
      <c r="D950" s="156">
        <f t="shared" si="514"/>
        <v>3555.6000000000004</v>
      </c>
      <c r="E950" s="161">
        <v>3172.8</v>
      </c>
      <c r="F950" s="161">
        <v>0</v>
      </c>
      <c r="G950" s="161">
        <v>0</v>
      </c>
      <c r="H950" s="161">
        <v>0</v>
      </c>
      <c r="I950" s="161">
        <v>0</v>
      </c>
      <c r="J950" s="161">
        <v>0</v>
      </c>
      <c r="K950" s="161">
        <v>382.8</v>
      </c>
      <c r="L950" s="243">
        <v>0</v>
      </c>
      <c r="M950" s="172">
        <f t="shared" si="515"/>
        <v>3555.6000000000004</v>
      </c>
      <c r="N950" s="161">
        <v>3172.8</v>
      </c>
      <c r="O950" s="161">
        <v>0</v>
      </c>
      <c r="P950" s="161">
        <v>0</v>
      </c>
      <c r="Q950" s="161">
        <v>0</v>
      </c>
      <c r="R950" s="161">
        <v>0</v>
      </c>
      <c r="S950" s="161">
        <v>0</v>
      </c>
      <c r="T950" s="161">
        <v>382.8</v>
      </c>
      <c r="U950" s="243">
        <v>0</v>
      </c>
      <c r="V950" s="172">
        <f t="shared" si="516"/>
        <v>3334.6221</v>
      </c>
      <c r="W950" s="161">
        <v>2951.8220999999999</v>
      </c>
      <c r="X950" s="161">
        <v>0</v>
      </c>
      <c r="Y950" s="161">
        <v>0</v>
      </c>
      <c r="Z950" s="161">
        <v>0</v>
      </c>
      <c r="AA950" s="161">
        <v>0</v>
      </c>
      <c r="AB950" s="161">
        <v>0</v>
      </c>
      <c r="AC950" s="161">
        <v>382.8</v>
      </c>
      <c r="AD950" s="243">
        <v>0</v>
      </c>
      <c r="AE950" s="156">
        <f t="shared" si="506"/>
        <v>-220.97790000000032</v>
      </c>
      <c r="AF950" s="161">
        <f t="shared" si="506"/>
        <v>-220.97790000000032</v>
      </c>
      <c r="AG950" s="161">
        <f t="shared" si="506"/>
        <v>0</v>
      </c>
      <c r="AH950" s="161">
        <f t="shared" si="506"/>
        <v>0</v>
      </c>
      <c r="AI950" s="161">
        <f t="shared" si="506"/>
        <v>0</v>
      </c>
      <c r="AJ950" s="161">
        <f t="shared" si="506"/>
        <v>0</v>
      </c>
      <c r="AK950" s="161">
        <f t="shared" si="506"/>
        <v>0</v>
      </c>
      <c r="AL950" s="161">
        <f t="shared" si="506"/>
        <v>0</v>
      </c>
      <c r="AM950" s="162">
        <f t="shared" si="506"/>
        <v>0</v>
      </c>
      <c r="AN950" s="156">
        <f t="shared" si="507"/>
        <v>93.785074249071869</v>
      </c>
      <c r="AO950" s="161">
        <f t="shared" si="507"/>
        <v>93.035240166414511</v>
      </c>
      <c r="AP950" s="161">
        <f t="shared" si="507"/>
        <v>0</v>
      </c>
      <c r="AQ950" s="161">
        <f t="shared" si="507"/>
        <v>0</v>
      </c>
      <c r="AR950" s="161">
        <f t="shared" si="507"/>
        <v>0</v>
      </c>
      <c r="AS950" s="161">
        <f t="shared" si="507"/>
        <v>0</v>
      </c>
      <c r="AT950" s="161">
        <f t="shared" si="507"/>
        <v>0</v>
      </c>
      <c r="AU950" s="161">
        <f t="shared" si="507"/>
        <v>100</v>
      </c>
      <c r="AV950" s="162">
        <f t="shared" si="507"/>
        <v>0</v>
      </c>
      <c r="AW950" s="165"/>
      <c r="AX950" s="245"/>
      <c r="AY950" s="246"/>
    </row>
    <row r="951" spans="1:51" ht="12.75" customHeight="1" x14ac:dyDescent="0.25">
      <c r="A951" s="171">
        <v>1847</v>
      </c>
      <c r="B951" s="241">
        <v>943</v>
      </c>
      <c r="C951" s="242" t="s">
        <v>2041</v>
      </c>
      <c r="D951" s="156">
        <f t="shared" si="514"/>
        <v>1149.5</v>
      </c>
      <c r="E951" s="161">
        <v>1067</v>
      </c>
      <c r="F951" s="161">
        <v>0</v>
      </c>
      <c r="G951" s="161">
        <v>0</v>
      </c>
      <c r="H951" s="161">
        <v>0</v>
      </c>
      <c r="I951" s="161">
        <v>0</v>
      </c>
      <c r="J951" s="161">
        <v>0</v>
      </c>
      <c r="K951" s="161">
        <v>82.5</v>
      </c>
      <c r="L951" s="243">
        <v>0</v>
      </c>
      <c r="M951" s="172">
        <f t="shared" si="515"/>
        <v>1149.5</v>
      </c>
      <c r="N951" s="161">
        <v>1067</v>
      </c>
      <c r="O951" s="161">
        <v>0</v>
      </c>
      <c r="P951" s="161">
        <v>0</v>
      </c>
      <c r="Q951" s="161">
        <v>0</v>
      </c>
      <c r="R951" s="161">
        <v>0</v>
      </c>
      <c r="S951" s="161">
        <v>0</v>
      </c>
      <c r="T951" s="161">
        <v>82.5</v>
      </c>
      <c r="U951" s="243">
        <v>0</v>
      </c>
      <c r="V951" s="172">
        <f t="shared" si="516"/>
        <v>1106.0199</v>
      </c>
      <c r="W951" s="161">
        <v>1023.72</v>
      </c>
      <c r="X951" s="161">
        <v>0</v>
      </c>
      <c r="Y951" s="161">
        <v>0</v>
      </c>
      <c r="Z951" s="161">
        <v>0</v>
      </c>
      <c r="AA951" s="161">
        <v>0</v>
      </c>
      <c r="AB951" s="161">
        <v>0</v>
      </c>
      <c r="AC951" s="161">
        <v>82.299899999999994</v>
      </c>
      <c r="AD951" s="243">
        <v>0</v>
      </c>
      <c r="AE951" s="156">
        <f t="shared" si="506"/>
        <v>-43.480099999999993</v>
      </c>
      <c r="AF951" s="161">
        <f t="shared" si="506"/>
        <v>-43.279999999999973</v>
      </c>
      <c r="AG951" s="161">
        <f t="shared" si="506"/>
        <v>0</v>
      </c>
      <c r="AH951" s="161">
        <f t="shared" si="506"/>
        <v>0</v>
      </c>
      <c r="AI951" s="161">
        <f t="shared" si="506"/>
        <v>0</v>
      </c>
      <c r="AJ951" s="161">
        <f t="shared" si="506"/>
        <v>0</v>
      </c>
      <c r="AK951" s="161">
        <f t="shared" si="506"/>
        <v>0</v>
      </c>
      <c r="AL951" s="161">
        <f t="shared" si="506"/>
        <v>-0.20010000000000616</v>
      </c>
      <c r="AM951" s="162">
        <f t="shared" si="506"/>
        <v>0</v>
      </c>
      <c r="AN951" s="156">
        <f t="shared" si="507"/>
        <v>96.217477163984341</v>
      </c>
      <c r="AO951" s="161">
        <f t="shared" si="507"/>
        <v>95.943767572633547</v>
      </c>
      <c r="AP951" s="161">
        <f t="shared" si="507"/>
        <v>0</v>
      </c>
      <c r="AQ951" s="161">
        <f t="shared" si="507"/>
        <v>0</v>
      </c>
      <c r="AR951" s="161">
        <f t="shared" si="507"/>
        <v>0</v>
      </c>
      <c r="AS951" s="161">
        <f t="shared" si="507"/>
        <v>0</v>
      </c>
      <c r="AT951" s="161">
        <f t="shared" si="507"/>
        <v>0</v>
      </c>
      <c r="AU951" s="161">
        <f t="shared" si="507"/>
        <v>99.757454545454536</v>
      </c>
      <c r="AV951" s="162">
        <f t="shared" si="507"/>
        <v>0</v>
      </c>
      <c r="AW951" s="165"/>
      <c r="AX951" s="245"/>
      <c r="AY951" s="246"/>
    </row>
    <row r="952" spans="1:51" ht="12.75" customHeight="1" x14ac:dyDescent="0.25">
      <c r="A952" s="171">
        <v>1848</v>
      </c>
      <c r="B952" s="241">
        <v>944</v>
      </c>
      <c r="C952" s="242" t="s">
        <v>2042</v>
      </c>
      <c r="D952" s="156">
        <f t="shared" si="514"/>
        <v>3672.3999999999996</v>
      </c>
      <c r="E952" s="161">
        <v>3254.7</v>
      </c>
      <c r="F952" s="161">
        <v>0</v>
      </c>
      <c r="G952" s="161">
        <v>0</v>
      </c>
      <c r="H952" s="161">
        <v>0</v>
      </c>
      <c r="I952" s="161">
        <v>0</v>
      </c>
      <c r="J952" s="161">
        <v>0</v>
      </c>
      <c r="K952" s="161">
        <v>417.7</v>
      </c>
      <c r="L952" s="243">
        <v>0</v>
      </c>
      <c r="M952" s="172">
        <f t="shared" si="515"/>
        <v>3672.3999999999996</v>
      </c>
      <c r="N952" s="161">
        <v>3254.7</v>
      </c>
      <c r="O952" s="161">
        <v>0</v>
      </c>
      <c r="P952" s="161">
        <v>0</v>
      </c>
      <c r="Q952" s="161">
        <v>0</v>
      </c>
      <c r="R952" s="161">
        <v>0</v>
      </c>
      <c r="S952" s="161">
        <v>0</v>
      </c>
      <c r="T952" s="161">
        <v>417.7</v>
      </c>
      <c r="U952" s="243">
        <v>0</v>
      </c>
      <c r="V952" s="172">
        <f t="shared" si="516"/>
        <v>3630.8332999999998</v>
      </c>
      <c r="W952" s="161">
        <v>3213.1333</v>
      </c>
      <c r="X952" s="161">
        <v>0</v>
      </c>
      <c r="Y952" s="161">
        <v>0</v>
      </c>
      <c r="Z952" s="161">
        <v>0</v>
      </c>
      <c r="AA952" s="161">
        <v>0</v>
      </c>
      <c r="AB952" s="161">
        <v>0</v>
      </c>
      <c r="AC952" s="161">
        <v>417.7</v>
      </c>
      <c r="AD952" s="243">
        <v>0</v>
      </c>
      <c r="AE952" s="156">
        <f t="shared" si="506"/>
        <v>-41.566699999999855</v>
      </c>
      <c r="AF952" s="161">
        <f t="shared" si="506"/>
        <v>-41.566699999999855</v>
      </c>
      <c r="AG952" s="161">
        <f t="shared" si="506"/>
        <v>0</v>
      </c>
      <c r="AH952" s="161">
        <f t="shared" si="506"/>
        <v>0</v>
      </c>
      <c r="AI952" s="161">
        <f t="shared" si="506"/>
        <v>0</v>
      </c>
      <c r="AJ952" s="161">
        <f t="shared" si="506"/>
        <v>0</v>
      </c>
      <c r="AK952" s="161">
        <f t="shared" si="506"/>
        <v>0</v>
      </c>
      <c r="AL952" s="161">
        <f t="shared" si="506"/>
        <v>0</v>
      </c>
      <c r="AM952" s="162">
        <f t="shared" si="506"/>
        <v>0</v>
      </c>
      <c r="AN952" s="156">
        <f t="shared" si="507"/>
        <v>98.868132556366419</v>
      </c>
      <c r="AO952" s="161">
        <f t="shared" si="507"/>
        <v>98.722871539619632</v>
      </c>
      <c r="AP952" s="161">
        <f t="shared" si="507"/>
        <v>0</v>
      </c>
      <c r="AQ952" s="161">
        <f t="shared" si="507"/>
        <v>0</v>
      </c>
      <c r="AR952" s="161">
        <f t="shared" si="507"/>
        <v>0</v>
      </c>
      <c r="AS952" s="161">
        <f t="shared" si="507"/>
        <v>0</v>
      </c>
      <c r="AT952" s="161">
        <f t="shared" si="507"/>
        <v>0</v>
      </c>
      <c r="AU952" s="161">
        <f t="shared" si="507"/>
        <v>100</v>
      </c>
      <c r="AV952" s="162">
        <f t="shared" si="507"/>
        <v>0</v>
      </c>
      <c r="AW952" s="165"/>
      <c r="AX952" s="245"/>
      <c r="AY952" s="246"/>
    </row>
    <row r="953" spans="1:51" ht="12.75" customHeight="1" x14ac:dyDescent="0.25">
      <c r="A953" s="171">
        <v>1842</v>
      </c>
      <c r="B953" s="241">
        <v>945</v>
      </c>
      <c r="C953" s="242" t="s">
        <v>2026</v>
      </c>
      <c r="D953" s="156">
        <f t="shared" si="514"/>
        <v>10590.699999999999</v>
      </c>
      <c r="E953" s="161">
        <v>9732.4</v>
      </c>
      <c r="F953" s="161">
        <v>0</v>
      </c>
      <c r="G953" s="161">
        <v>0</v>
      </c>
      <c r="H953" s="161">
        <v>0</v>
      </c>
      <c r="I953" s="161">
        <v>0</v>
      </c>
      <c r="J953" s="161">
        <v>0</v>
      </c>
      <c r="K953" s="161">
        <v>858.3</v>
      </c>
      <c r="L953" s="243">
        <v>0</v>
      </c>
      <c r="M953" s="172">
        <f t="shared" si="515"/>
        <v>10590.699999999999</v>
      </c>
      <c r="N953" s="161">
        <v>9732.4</v>
      </c>
      <c r="O953" s="161">
        <v>0</v>
      </c>
      <c r="P953" s="161">
        <v>0</v>
      </c>
      <c r="Q953" s="161">
        <v>0</v>
      </c>
      <c r="R953" s="161">
        <v>0</v>
      </c>
      <c r="S953" s="161">
        <v>0</v>
      </c>
      <c r="T953" s="161">
        <v>858.3</v>
      </c>
      <c r="U953" s="243">
        <v>0</v>
      </c>
      <c r="V953" s="172">
        <f t="shared" si="516"/>
        <v>10590.699999999999</v>
      </c>
      <c r="W953" s="161">
        <v>9732.4</v>
      </c>
      <c r="X953" s="161">
        <v>0</v>
      </c>
      <c r="Y953" s="161">
        <v>0</v>
      </c>
      <c r="Z953" s="161">
        <v>0</v>
      </c>
      <c r="AA953" s="161">
        <v>0</v>
      </c>
      <c r="AB953" s="161">
        <v>0</v>
      </c>
      <c r="AC953" s="161">
        <v>858.3</v>
      </c>
      <c r="AD953" s="243">
        <v>0</v>
      </c>
      <c r="AE953" s="156">
        <f t="shared" si="506"/>
        <v>0</v>
      </c>
      <c r="AF953" s="161">
        <f t="shared" si="506"/>
        <v>0</v>
      </c>
      <c r="AG953" s="161">
        <f t="shared" si="506"/>
        <v>0</v>
      </c>
      <c r="AH953" s="161">
        <f t="shared" si="506"/>
        <v>0</v>
      </c>
      <c r="AI953" s="161">
        <f t="shared" si="506"/>
        <v>0</v>
      </c>
      <c r="AJ953" s="161">
        <f t="shared" si="506"/>
        <v>0</v>
      </c>
      <c r="AK953" s="161">
        <f t="shared" si="506"/>
        <v>0</v>
      </c>
      <c r="AL953" s="161">
        <f t="shared" si="506"/>
        <v>0</v>
      </c>
      <c r="AM953" s="162">
        <f t="shared" si="506"/>
        <v>0</v>
      </c>
      <c r="AN953" s="156">
        <f t="shared" si="507"/>
        <v>100</v>
      </c>
      <c r="AO953" s="161">
        <f t="shared" si="507"/>
        <v>100</v>
      </c>
      <c r="AP953" s="161">
        <f t="shared" si="507"/>
        <v>0</v>
      </c>
      <c r="AQ953" s="161">
        <f t="shared" si="507"/>
        <v>0</v>
      </c>
      <c r="AR953" s="161">
        <f t="shared" si="507"/>
        <v>0</v>
      </c>
      <c r="AS953" s="161">
        <f t="shared" si="507"/>
        <v>0</v>
      </c>
      <c r="AT953" s="161">
        <f t="shared" si="507"/>
        <v>0</v>
      </c>
      <c r="AU953" s="161">
        <f t="shared" si="507"/>
        <v>100</v>
      </c>
      <c r="AV953" s="162">
        <f t="shared" si="507"/>
        <v>0</v>
      </c>
      <c r="AW953" s="165"/>
      <c r="AX953" s="245"/>
      <c r="AY953" s="246"/>
    </row>
    <row r="954" spans="1:51" ht="12.75" customHeight="1" x14ac:dyDescent="0.25">
      <c r="A954" s="171">
        <v>1849</v>
      </c>
      <c r="B954" s="241">
        <v>946</v>
      </c>
      <c r="C954" s="242" t="s">
        <v>1690</v>
      </c>
      <c r="D954" s="156">
        <f t="shared" si="514"/>
        <v>1819.8000000000002</v>
      </c>
      <c r="E954" s="161">
        <v>1630.4</v>
      </c>
      <c r="F954" s="161">
        <v>0</v>
      </c>
      <c r="G954" s="161">
        <v>0</v>
      </c>
      <c r="H954" s="161">
        <v>0</v>
      </c>
      <c r="I954" s="161">
        <v>0</v>
      </c>
      <c r="J954" s="161">
        <v>60</v>
      </c>
      <c r="K954" s="161">
        <v>129.4</v>
      </c>
      <c r="L954" s="243">
        <v>0</v>
      </c>
      <c r="M954" s="172">
        <f t="shared" si="515"/>
        <v>1819.8000000000002</v>
      </c>
      <c r="N954" s="161">
        <v>1630.4</v>
      </c>
      <c r="O954" s="161">
        <v>0</v>
      </c>
      <c r="P954" s="161">
        <v>0</v>
      </c>
      <c r="Q954" s="161">
        <v>0</v>
      </c>
      <c r="R954" s="161">
        <v>0</v>
      </c>
      <c r="S954" s="161">
        <v>60</v>
      </c>
      <c r="T954" s="161">
        <v>129.4</v>
      </c>
      <c r="U954" s="243">
        <v>0</v>
      </c>
      <c r="V954" s="172">
        <f t="shared" si="516"/>
        <v>1813.2843</v>
      </c>
      <c r="W954" s="161">
        <v>1623.8842999999999</v>
      </c>
      <c r="X954" s="161">
        <v>0</v>
      </c>
      <c r="Y954" s="161">
        <v>0</v>
      </c>
      <c r="Z954" s="161">
        <v>0</v>
      </c>
      <c r="AA954" s="161">
        <v>0</v>
      </c>
      <c r="AB954" s="161">
        <v>60</v>
      </c>
      <c r="AC954" s="161">
        <v>129.4</v>
      </c>
      <c r="AD954" s="243">
        <v>0</v>
      </c>
      <c r="AE954" s="156">
        <f t="shared" si="506"/>
        <v>-6.5157000000001517</v>
      </c>
      <c r="AF954" s="161">
        <f t="shared" si="506"/>
        <v>-6.5157000000001517</v>
      </c>
      <c r="AG954" s="161">
        <f t="shared" si="506"/>
        <v>0</v>
      </c>
      <c r="AH954" s="161">
        <f t="shared" si="506"/>
        <v>0</v>
      </c>
      <c r="AI954" s="161">
        <f t="shared" si="506"/>
        <v>0</v>
      </c>
      <c r="AJ954" s="161">
        <f t="shared" si="506"/>
        <v>0</v>
      </c>
      <c r="AK954" s="161">
        <f t="shared" si="506"/>
        <v>0</v>
      </c>
      <c r="AL954" s="161">
        <f t="shared" si="506"/>
        <v>0</v>
      </c>
      <c r="AM954" s="162">
        <f t="shared" si="506"/>
        <v>0</v>
      </c>
      <c r="AN954" s="156">
        <f t="shared" si="507"/>
        <v>99.641955159907667</v>
      </c>
      <c r="AO954" s="161">
        <f t="shared" si="507"/>
        <v>99.60036187438665</v>
      </c>
      <c r="AP954" s="161">
        <f t="shared" si="507"/>
        <v>0</v>
      </c>
      <c r="AQ954" s="161">
        <f t="shared" si="507"/>
        <v>0</v>
      </c>
      <c r="AR954" s="161">
        <f t="shared" si="507"/>
        <v>0</v>
      </c>
      <c r="AS954" s="161">
        <f t="shared" si="507"/>
        <v>0</v>
      </c>
      <c r="AT954" s="161">
        <f t="shared" si="507"/>
        <v>100</v>
      </c>
      <c r="AU954" s="161">
        <f t="shared" si="507"/>
        <v>100</v>
      </c>
      <c r="AV954" s="162">
        <f t="shared" si="507"/>
        <v>0</v>
      </c>
      <c r="AW954" s="165"/>
      <c r="AX954" s="245"/>
      <c r="AY954" s="246"/>
    </row>
    <row r="955" spans="1:51" ht="12.75" customHeight="1" x14ac:dyDescent="0.25">
      <c r="A955" s="171">
        <v>1850</v>
      </c>
      <c r="B955" s="241">
        <v>947</v>
      </c>
      <c r="C955" s="242" t="s">
        <v>2043</v>
      </c>
      <c r="D955" s="156">
        <f t="shared" si="514"/>
        <v>7180.7</v>
      </c>
      <c r="E955" s="161">
        <v>6167.7</v>
      </c>
      <c r="F955" s="161">
        <v>0</v>
      </c>
      <c r="G955" s="161">
        <v>0</v>
      </c>
      <c r="H955" s="161">
        <v>61.8</v>
      </c>
      <c r="I955" s="161">
        <v>0</v>
      </c>
      <c r="J955" s="161">
        <v>150</v>
      </c>
      <c r="K955" s="161">
        <v>801.2</v>
      </c>
      <c r="L955" s="243">
        <v>0</v>
      </c>
      <c r="M955" s="172">
        <f t="shared" si="515"/>
        <v>7180.7</v>
      </c>
      <c r="N955" s="161">
        <v>6167.7</v>
      </c>
      <c r="O955" s="161">
        <v>0</v>
      </c>
      <c r="P955" s="161">
        <v>0</v>
      </c>
      <c r="Q955" s="161">
        <v>61.8</v>
      </c>
      <c r="R955" s="161">
        <v>0</v>
      </c>
      <c r="S955" s="161">
        <v>150</v>
      </c>
      <c r="T955" s="161">
        <v>801.2</v>
      </c>
      <c r="U955" s="243">
        <v>0</v>
      </c>
      <c r="V955" s="172">
        <f t="shared" si="516"/>
        <v>6610.9393999999993</v>
      </c>
      <c r="W955" s="161">
        <v>5756.1581999999999</v>
      </c>
      <c r="X955" s="161">
        <v>0</v>
      </c>
      <c r="Y955" s="161">
        <v>0</v>
      </c>
      <c r="Z955" s="161">
        <v>53.581200000000003</v>
      </c>
      <c r="AA955" s="161">
        <v>0</v>
      </c>
      <c r="AB955" s="161">
        <v>0</v>
      </c>
      <c r="AC955" s="161">
        <v>801.2</v>
      </c>
      <c r="AD955" s="243">
        <v>0</v>
      </c>
      <c r="AE955" s="156">
        <f t="shared" si="506"/>
        <v>-569.76060000000052</v>
      </c>
      <c r="AF955" s="161">
        <f t="shared" si="506"/>
        <v>-411.54179999999997</v>
      </c>
      <c r="AG955" s="161">
        <f t="shared" si="506"/>
        <v>0</v>
      </c>
      <c r="AH955" s="161">
        <f t="shared" si="506"/>
        <v>0</v>
      </c>
      <c r="AI955" s="161">
        <f t="shared" si="506"/>
        <v>-8.2187999999999946</v>
      </c>
      <c r="AJ955" s="161">
        <f t="shared" si="506"/>
        <v>0</v>
      </c>
      <c r="AK955" s="161">
        <f t="shared" si="506"/>
        <v>-150</v>
      </c>
      <c r="AL955" s="161">
        <f t="shared" si="506"/>
        <v>0</v>
      </c>
      <c r="AM955" s="162">
        <f t="shared" si="506"/>
        <v>0</v>
      </c>
      <c r="AN955" s="156">
        <f t="shared" si="507"/>
        <v>92.06538916818694</v>
      </c>
      <c r="AO955" s="161">
        <f t="shared" si="507"/>
        <v>93.327467289265044</v>
      </c>
      <c r="AP955" s="161">
        <f t="shared" si="507"/>
        <v>0</v>
      </c>
      <c r="AQ955" s="161">
        <f t="shared" si="507"/>
        <v>0</v>
      </c>
      <c r="AR955" s="161">
        <f t="shared" si="507"/>
        <v>86.700970873786417</v>
      </c>
      <c r="AS955" s="161">
        <f t="shared" si="507"/>
        <v>0</v>
      </c>
      <c r="AT955" s="161">
        <f t="shared" si="507"/>
        <v>0</v>
      </c>
      <c r="AU955" s="161">
        <f t="shared" si="507"/>
        <v>100</v>
      </c>
      <c r="AV955" s="162">
        <f t="shared" si="507"/>
        <v>0</v>
      </c>
      <c r="AW955" s="165"/>
      <c r="AX955" s="245"/>
      <c r="AY955" s="246"/>
    </row>
    <row r="956" spans="1:51" ht="12.75" customHeight="1" x14ac:dyDescent="0.25">
      <c r="A956" s="171">
        <v>1851</v>
      </c>
      <c r="B956" s="241">
        <v>948</v>
      </c>
      <c r="C956" s="242" t="s">
        <v>2044</v>
      </c>
      <c r="D956" s="156">
        <f t="shared" si="514"/>
        <v>2485.3000000000002</v>
      </c>
      <c r="E956" s="161">
        <v>2187.4</v>
      </c>
      <c r="F956" s="161">
        <v>0</v>
      </c>
      <c r="G956" s="161">
        <v>0</v>
      </c>
      <c r="H956" s="161">
        <v>0</v>
      </c>
      <c r="I956" s="161">
        <v>0</v>
      </c>
      <c r="J956" s="161">
        <v>69</v>
      </c>
      <c r="K956" s="161">
        <v>228.9</v>
      </c>
      <c r="L956" s="243">
        <v>0</v>
      </c>
      <c r="M956" s="172">
        <f t="shared" si="515"/>
        <v>2485.3000000000002</v>
      </c>
      <c r="N956" s="161">
        <v>2187.4</v>
      </c>
      <c r="O956" s="161">
        <v>0</v>
      </c>
      <c r="P956" s="161">
        <v>0</v>
      </c>
      <c r="Q956" s="161">
        <v>0</v>
      </c>
      <c r="R956" s="161">
        <v>0</v>
      </c>
      <c r="S956" s="161">
        <v>69</v>
      </c>
      <c r="T956" s="161">
        <v>228.9</v>
      </c>
      <c r="U956" s="243">
        <v>0</v>
      </c>
      <c r="V956" s="172">
        <f t="shared" si="516"/>
        <v>2473.6351</v>
      </c>
      <c r="W956" s="161">
        <v>2175.7350999999999</v>
      </c>
      <c r="X956" s="161">
        <v>0</v>
      </c>
      <c r="Y956" s="161">
        <v>0</v>
      </c>
      <c r="Z956" s="161">
        <v>0</v>
      </c>
      <c r="AA956" s="161">
        <v>0</v>
      </c>
      <c r="AB956" s="161">
        <v>69</v>
      </c>
      <c r="AC956" s="161">
        <v>228.9</v>
      </c>
      <c r="AD956" s="243">
        <v>0</v>
      </c>
      <c r="AE956" s="156">
        <f t="shared" si="506"/>
        <v>-11.664900000000216</v>
      </c>
      <c r="AF956" s="161">
        <f t="shared" si="506"/>
        <v>-11.664900000000216</v>
      </c>
      <c r="AG956" s="161">
        <f t="shared" si="506"/>
        <v>0</v>
      </c>
      <c r="AH956" s="161">
        <f t="shared" si="506"/>
        <v>0</v>
      </c>
      <c r="AI956" s="161">
        <f t="shared" si="506"/>
        <v>0</v>
      </c>
      <c r="AJ956" s="161">
        <f t="shared" si="506"/>
        <v>0</v>
      </c>
      <c r="AK956" s="161">
        <f t="shared" si="506"/>
        <v>0</v>
      </c>
      <c r="AL956" s="161">
        <f t="shared" si="506"/>
        <v>0</v>
      </c>
      <c r="AM956" s="162">
        <f t="shared" si="506"/>
        <v>0</v>
      </c>
      <c r="AN956" s="156">
        <f t="shared" si="507"/>
        <v>99.530644187824407</v>
      </c>
      <c r="AO956" s="161">
        <f t="shared" si="507"/>
        <v>99.466723050196578</v>
      </c>
      <c r="AP956" s="161">
        <f t="shared" si="507"/>
        <v>0</v>
      </c>
      <c r="AQ956" s="161">
        <f t="shared" si="507"/>
        <v>0</v>
      </c>
      <c r="AR956" s="161">
        <f t="shared" si="507"/>
        <v>0</v>
      </c>
      <c r="AS956" s="161">
        <f t="shared" si="507"/>
        <v>0</v>
      </c>
      <c r="AT956" s="161">
        <f t="shared" si="507"/>
        <v>100</v>
      </c>
      <c r="AU956" s="161">
        <f t="shared" si="507"/>
        <v>100</v>
      </c>
      <c r="AV956" s="162">
        <f t="shared" si="507"/>
        <v>0</v>
      </c>
      <c r="AW956" s="165"/>
      <c r="AX956" s="245"/>
      <c r="AY956" s="246"/>
    </row>
    <row r="957" spans="1:51" ht="12.75" customHeight="1" x14ac:dyDescent="0.25">
      <c r="A957" s="171">
        <v>1852</v>
      </c>
      <c r="B957" s="241">
        <v>949</v>
      </c>
      <c r="C957" s="242" t="s">
        <v>2045</v>
      </c>
      <c r="D957" s="156">
        <f t="shared" si="514"/>
        <v>3172.9</v>
      </c>
      <c r="E957" s="161">
        <v>2671</v>
      </c>
      <c r="F957" s="161">
        <v>0</v>
      </c>
      <c r="G957" s="161">
        <v>0</v>
      </c>
      <c r="H957" s="161">
        <v>0</v>
      </c>
      <c r="I957" s="161">
        <v>0</v>
      </c>
      <c r="J957" s="161">
        <v>78</v>
      </c>
      <c r="K957" s="161">
        <v>423.9</v>
      </c>
      <c r="L957" s="243">
        <v>0</v>
      </c>
      <c r="M957" s="172">
        <f t="shared" si="515"/>
        <v>3172.9</v>
      </c>
      <c r="N957" s="161">
        <v>2671</v>
      </c>
      <c r="O957" s="161">
        <v>0</v>
      </c>
      <c r="P957" s="161">
        <v>0</v>
      </c>
      <c r="Q957" s="161">
        <v>0</v>
      </c>
      <c r="R957" s="161">
        <v>0</v>
      </c>
      <c r="S957" s="161">
        <v>78</v>
      </c>
      <c r="T957" s="161">
        <v>423.9</v>
      </c>
      <c r="U957" s="243">
        <v>0</v>
      </c>
      <c r="V957" s="172">
        <f t="shared" si="516"/>
        <v>2852.0042000000003</v>
      </c>
      <c r="W957" s="161">
        <v>2428.1042000000002</v>
      </c>
      <c r="X957" s="161">
        <v>0</v>
      </c>
      <c r="Y957" s="161">
        <v>0</v>
      </c>
      <c r="Z957" s="161">
        <v>0</v>
      </c>
      <c r="AA957" s="161">
        <v>0</v>
      </c>
      <c r="AB957" s="161">
        <v>0</v>
      </c>
      <c r="AC957" s="161">
        <v>423.9</v>
      </c>
      <c r="AD957" s="243">
        <v>0</v>
      </c>
      <c r="AE957" s="156">
        <f t="shared" si="506"/>
        <v>-320.89579999999978</v>
      </c>
      <c r="AF957" s="161">
        <f t="shared" si="506"/>
        <v>-242.89579999999978</v>
      </c>
      <c r="AG957" s="161">
        <f t="shared" si="506"/>
        <v>0</v>
      </c>
      <c r="AH957" s="161">
        <f t="shared" si="506"/>
        <v>0</v>
      </c>
      <c r="AI957" s="161">
        <f t="shared" si="506"/>
        <v>0</v>
      </c>
      <c r="AJ957" s="161">
        <f t="shared" si="506"/>
        <v>0</v>
      </c>
      <c r="AK957" s="161">
        <f t="shared" si="506"/>
        <v>-78</v>
      </c>
      <c r="AL957" s="161">
        <f t="shared" si="506"/>
        <v>0</v>
      </c>
      <c r="AM957" s="162">
        <f t="shared" si="506"/>
        <v>0</v>
      </c>
      <c r="AN957" s="156">
        <f t="shared" si="507"/>
        <v>89.886356330171139</v>
      </c>
      <c r="AO957" s="161">
        <f t="shared" si="507"/>
        <v>90.906184949457142</v>
      </c>
      <c r="AP957" s="161">
        <f t="shared" si="507"/>
        <v>0</v>
      </c>
      <c r="AQ957" s="161">
        <f t="shared" si="507"/>
        <v>0</v>
      </c>
      <c r="AR957" s="161">
        <f t="shared" si="507"/>
        <v>0</v>
      </c>
      <c r="AS957" s="161">
        <f t="shared" si="507"/>
        <v>0</v>
      </c>
      <c r="AT957" s="161">
        <f t="shared" si="507"/>
        <v>0</v>
      </c>
      <c r="AU957" s="161">
        <f t="shared" si="507"/>
        <v>100</v>
      </c>
      <c r="AV957" s="162">
        <f t="shared" si="507"/>
        <v>0</v>
      </c>
      <c r="AW957" s="165"/>
      <c r="AX957" s="245"/>
      <c r="AY957" s="246"/>
    </row>
    <row r="958" spans="1:51" ht="12.75" customHeight="1" x14ac:dyDescent="0.25">
      <c r="A958" s="158"/>
      <c r="B958" s="241">
        <v>950</v>
      </c>
      <c r="C958" s="242"/>
      <c r="D958" s="160"/>
      <c r="E958" s="161"/>
      <c r="F958" s="161"/>
      <c r="G958" s="161"/>
      <c r="H958" s="161"/>
      <c r="I958" s="161"/>
      <c r="J958" s="161"/>
      <c r="K958" s="161"/>
      <c r="L958" s="243">
        <v>0</v>
      </c>
      <c r="M958" s="244"/>
      <c r="N958" s="161">
        <v>0</v>
      </c>
      <c r="O958" s="161"/>
      <c r="P958" s="161">
        <v>0</v>
      </c>
      <c r="Q958" s="161"/>
      <c r="R958" s="161"/>
      <c r="S958" s="161"/>
      <c r="T958" s="161"/>
      <c r="U958" s="243">
        <v>0</v>
      </c>
      <c r="V958" s="244"/>
      <c r="W958" s="161">
        <v>0</v>
      </c>
      <c r="X958" s="161"/>
      <c r="Y958" s="161">
        <v>0</v>
      </c>
      <c r="Z958" s="161"/>
      <c r="AA958" s="161"/>
      <c r="AB958" s="161"/>
      <c r="AC958" s="161"/>
      <c r="AD958" s="243"/>
      <c r="AE958" s="160"/>
      <c r="AF958" s="161"/>
      <c r="AG958" s="161"/>
      <c r="AH958" s="161"/>
      <c r="AI958" s="161"/>
      <c r="AJ958" s="161"/>
      <c r="AK958" s="161"/>
      <c r="AL958" s="161"/>
      <c r="AM958" s="162"/>
      <c r="AN958" s="160"/>
      <c r="AO958" s="161"/>
      <c r="AP958" s="161"/>
      <c r="AQ958" s="161"/>
      <c r="AR958" s="161"/>
      <c r="AS958" s="161"/>
      <c r="AT958" s="161"/>
      <c r="AU958" s="161"/>
      <c r="AV958" s="162"/>
      <c r="AW958" s="165"/>
      <c r="AX958" s="245"/>
      <c r="AY958" s="246"/>
    </row>
    <row r="959" spans="1:51" ht="15" customHeight="1" x14ac:dyDescent="0.25">
      <c r="A959" s="158"/>
      <c r="B959" s="241">
        <v>951</v>
      </c>
      <c r="C959" s="239" t="s">
        <v>1484</v>
      </c>
      <c r="D959" s="156">
        <f>D960+D961</f>
        <v>134505.60000000001</v>
      </c>
      <c r="E959" s="153">
        <f t="shared" ref="E959:L959" si="517">E960+E961</f>
        <v>107786.20000000001</v>
      </c>
      <c r="F959" s="153">
        <f t="shared" si="517"/>
        <v>0</v>
      </c>
      <c r="G959" s="153">
        <f t="shared" si="517"/>
        <v>1727.4</v>
      </c>
      <c r="H959" s="153">
        <f t="shared" si="517"/>
        <v>2736.9</v>
      </c>
      <c r="I959" s="153">
        <f t="shared" si="517"/>
        <v>0</v>
      </c>
      <c r="J959" s="153">
        <f t="shared" si="517"/>
        <v>2112</v>
      </c>
      <c r="K959" s="153">
        <f t="shared" si="517"/>
        <v>19352</v>
      </c>
      <c r="L959" s="240">
        <f t="shared" si="517"/>
        <v>791.1</v>
      </c>
      <c r="M959" s="172">
        <f>M960+M961</f>
        <v>140585.9</v>
      </c>
      <c r="N959" s="153">
        <f t="shared" ref="N959:U959" si="518">N960+N961</f>
        <v>112593</v>
      </c>
      <c r="O959" s="153">
        <f t="shared" si="518"/>
        <v>0</v>
      </c>
      <c r="P959" s="153">
        <f t="shared" si="518"/>
        <v>1727.4</v>
      </c>
      <c r="Q959" s="153">
        <f t="shared" si="518"/>
        <v>2736.9</v>
      </c>
      <c r="R959" s="153">
        <f t="shared" si="518"/>
        <v>0</v>
      </c>
      <c r="S959" s="153">
        <f t="shared" si="518"/>
        <v>2112</v>
      </c>
      <c r="T959" s="153">
        <f t="shared" si="518"/>
        <v>19352</v>
      </c>
      <c r="U959" s="240">
        <f t="shared" si="518"/>
        <v>2064.6</v>
      </c>
      <c r="V959" s="172">
        <f>V960+V961</f>
        <v>139199.34959999999</v>
      </c>
      <c r="W959" s="153">
        <f t="shared" ref="W959:AD959" si="519">W960+W961</f>
        <v>112188.568</v>
      </c>
      <c r="X959" s="153">
        <f t="shared" si="519"/>
        <v>0</v>
      </c>
      <c r="Y959" s="153">
        <f t="shared" si="519"/>
        <v>1727.4</v>
      </c>
      <c r="Z959" s="153">
        <f t="shared" si="519"/>
        <v>2259.7604000000001</v>
      </c>
      <c r="AA959" s="153">
        <f t="shared" si="519"/>
        <v>0</v>
      </c>
      <c r="AB959" s="153">
        <f t="shared" si="519"/>
        <v>2087.3149999999996</v>
      </c>
      <c r="AC959" s="153">
        <f t="shared" si="519"/>
        <v>19350.806199999999</v>
      </c>
      <c r="AD959" s="240">
        <f t="shared" si="519"/>
        <v>1585.5</v>
      </c>
      <c r="AE959" s="156">
        <f t="shared" ref="AE959:AM977" si="520">V959-M959</f>
        <v>-1386.5504000000074</v>
      </c>
      <c r="AF959" s="153">
        <f t="shared" si="520"/>
        <v>-404.4320000000007</v>
      </c>
      <c r="AG959" s="153">
        <f t="shared" si="520"/>
        <v>0</v>
      </c>
      <c r="AH959" s="153">
        <f t="shared" si="520"/>
        <v>0</v>
      </c>
      <c r="AI959" s="153">
        <f t="shared" si="520"/>
        <v>-477.13959999999997</v>
      </c>
      <c r="AJ959" s="153">
        <f t="shared" si="520"/>
        <v>0</v>
      </c>
      <c r="AK959" s="153">
        <f t="shared" si="520"/>
        <v>-24.6850000000004</v>
      </c>
      <c r="AL959" s="153">
        <f t="shared" si="520"/>
        <v>-1.1938000000009197</v>
      </c>
      <c r="AM959" s="154">
        <f t="shared" si="520"/>
        <v>-479.09999999999991</v>
      </c>
      <c r="AN959" s="156">
        <f t="shared" ref="AN959:AV977" si="521">IF(M959=0,0,V959/M959*100)</f>
        <v>99.013734378767708</v>
      </c>
      <c r="AO959" s="153">
        <f t="shared" si="521"/>
        <v>99.640801826046015</v>
      </c>
      <c r="AP959" s="153">
        <f t="shared" si="521"/>
        <v>0</v>
      </c>
      <c r="AQ959" s="153">
        <f t="shared" si="521"/>
        <v>100</v>
      </c>
      <c r="AR959" s="153">
        <f t="shared" si="521"/>
        <v>82.566421864152872</v>
      </c>
      <c r="AS959" s="153">
        <f t="shared" si="521"/>
        <v>0</v>
      </c>
      <c r="AT959" s="153">
        <f t="shared" si="521"/>
        <v>98.831202651515142</v>
      </c>
      <c r="AU959" s="153">
        <f t="shared" si="521"/>
        <v>99.993831128565517</v>
      </c>
      <c r="AV959" s="154">
        <f t="shared" si="521"/>
        <v>76.794536471955837</v>
      </c>
      <c r="AW959" s="147"/>
      <c r="AX959" s="245"/>
      <c r="AY959" s="246"/>
    </row>
    <row r="960" spans="1:51" s="170" customFormat="1" ht="15" customHeight="1" x14ac:dyDescent="0.2">
      <c r="A960" s="158"/>
      <c r="B960" s="241">
        <v>952</v>
      </c>
      <c r="C960" s="239" t="s">
        <v>1287</v>
      </c>
      <c r="D960" s="156">
        <f>D962</f>
        <v>90935.7</v>
      </c>
      <c r="E960" s="153">
        <f t="shared" ref="E960:L960" si="522">E962</f>
        <v>70461.8</v>
      </c>
      <c r="F960" s="153">
        <f t="shared" si="522"/>
        <v>0</v>
      </c>
      <c r="G960" s="153">
        <f t="shared" si="522"/>
        <v>1727.4</v>
      </c>
      <c r="H960" s="153">
        <f t="shared" si="522"/>
        <v>2667.5</v>
      </c>
      <c r="I960" s="153">
        <f t="shared" si="522"/>
        <v>0</v>
      </c>
      <c r="J960" s="153">
        <f t="shared" si="522"/>
        <v>500</v>
      </c>
      <c r="K960" s="153">
        <f t="shared" si="522"/>
        <v>14787.9</v>
      </c>
      <c r="L960" s="240">
        <f t="shared" si="522"/>
        <v>791.1</v>
      </c>
      <c r="M960" s="172">
        <f>M962</f>
        <v>97295.299999999988</v>
      </c>
      <c r="N960" s="153">
        <f t="shared" ref="N960:U960" si="523">N962</f>
        <v>75547.899999999994</v>
      </c>
      <c r="O960" s="153">
        <f t="shared" si="523"/>
        <v>0</v>
      </c>
      <c r="P960" s="153">
        <f t="shared" si="523"/>
        <v>1727.4</v>
      </c>
      <c r="Q960" s="153">
        <f t="shared" si="523"/>
        <v>2667.5</v>
      </c>
      <c r="R960" s="153">
        <f t="shared" si="523"/>
        <v>0</v>
      </c>
      <c r="S960" s="153">
        <f t="shared" si="523"/>
        <v>500</v>
      </c>
      <c r="T960" s="153">
        <f t="shared" si="523"/>
        <v>14787.9</v>
      </c>
      <c r="U960" s="240">
        <f t="shared" si="523"/>
        <v>2064.6</v>
      </c>
      <c r="V960" s="172">
        <f>V962</f>
        <v>96321.075399999987</v>
      </c>
      <c r="W960" s="153">
        <f t="shared" ref="W960:AD960" si="524">W962</f>
        <v>75547.899999999994</v>
      </c>
      <c r="X960" s="153">
        <f t="shared" si="524"/>
        <v>0</v>
      </c>
      <c r="Y960" s="153">
        <f t="shared" si="524"/>
        <v>1727.4</v>
      </c>
      <c r="Z960" s="153">
        <f t="shared" si="524"/>
        <v>2192.8924999999999</v>
      </c>
      <c r="AA960" s="153">
        <f t="shared" si="524"/>
        <v>0</v>
      </c>
      <c r="AB960" s="153">
        <f t="shared" si="524"/>
        <v>479.69839999999999</v>
      </c>
      <c r="AC960" s="153">
        <f t="shared" si="524"/>
        <v>14787.684499999999</v>
      </c>
      <c r="AD960" s="240">
        <f t="shared" si="524"/>
        <v>1585.5</v>
      </c>
      <c r="AE960" s="156">
        <f t="shared" si="520"/>
        <v>-974.22460000000137</v>
      </c>
      <c r="AF960" s="153">
        <f t="shared" si="520"/>
        <v>0</v>
      </c>
      <c r="AG960" s="153">
        <f t="shared" si="520"/>
        <v>0</v>
      </c>
      <c r="AH960" s="153">
        <f t="shared" si="520"/>
        <v>0</v>
      </c>
      <c r="AI960" s="153">
        <f t="shared" si="520"/>
        <v>-474.60750000000007</v>
      </c>
      <c r="AJ960" s="153">
        <f t="shared" si="520"/>
        <v>0</v>
      </c>
      <c r="AK960" s="153">
        <f t="shared" si="520"/>
        <v>-20.301600000000008</v>
      </c>
      <c r="AL960" s="153">
        <f t="shared" si="520"/>
        <v>-0.21550000000024738</v>
      </c>
      <c r="AM960" s="154">
        <f t="shared" si="520"/>
        <v>-479.09999999999991</v>
      </c>
      <c r="AN960" s="156">
        <f t="shared" si="521"/>
        <v>98.998693050949015</v>
      </c>
      <c r="AO960" s="153">
        <f t="shared" si="521"/>
        <v>100</v>
      </c>
      <c r="AP960" s="153">
        <f t="shared" si="521"/>
        <v>0</v>
      </c>
      <c r="AQ960" s="153">
        <f t="shared" si="521"/>
        <v>100</v>
      </c>
      <c r="AR960" s="153">
        <f t="shared" si="521"/>
        <v>82.207778819119028</v>
      </c>
      <c r="AS960" s="153">
        <f t="shared" si="521"/>
        <v>0</v>
      </c>
      <c r="AT960" s="153">
        <f t="shared" si="521"/>
        <v>95.939679999999996</v>
      </c>
      <c r="AU960" s="153">
        <f t="shared" si="521"/>
        <v>99.99854272750018</v>
      </c>
      <c r="AV960" s="154">
        <f t="shared" si="521"/>
        <v>76.794536471955837</v>
      </c>
      <c r="AW960" s="147"/>
      <c r="AX960" s="245"/>
      <c r="AY960" s="246"/>
    </row>
    <row r="961" spans="1:51" s="170" customFormat="1" ht="12.75" customHeight="1" x14ac:dyDescent="0.2">
      <c r="A961" s="158"/>
      <c r="B961" s="241">
        <v>953</v>
      </c>
      <c r="C961" s="239" t="s">
        <v>1288</v>
      </c>
      <c r="D961" s="156">
        <f>SUM(D963:D977)</f>
        <v>43569.9</v>
      </c>
      <c r="E961" s="153">
        <f t="shared" ref="E961:L961" si="525">SUM(E963:E977)</f>
        <v>37324.400000000009</v>
      </c>
      <c r="F961" s="153">
        <f t="shared" si="525"/>
        <v>0</v>
      </c>
      <c r="G961" s="153">
        <f t="shared" si="525"/>
        <v>0</v>
      </c>
      <c r="H961" s="153">
        <f t="shared" si="525"/>
        <v>69.400000000000006</v>
      </c>
      <c r="I961" s="153">
        <f t="shared" si="525"/>
        <v>0</v>
      </c>
      <c r="J961" s="153">
        <f t="shared" si="525"/>
        <v>1612</v>
      </c>
      <c r="K961" s="153">
        <f t="shared" si="525"/>
        <v>4564.1000000000004</v>
      </c>
      <c r="L961" s="240">
        <f t="shared" si="525"/>
        <v>0</v>
      </c>
      <c r="M961" s="172">
        <f>SUM(M963:M977)</f>
        <v>43290.6</v>
      </c>
      <c r="N961" s="153">
        <f t="shared" ref="N961:U961" si="526">SUM(N963:N977)</f>
        <v>37045.100000000006</v>
      </c>
      <c r="O961" s="153">
        <f t="shared" si="526"/>
        <v>0</v>
      </c>
      <c r="P961" s="153">
        <f t="shared" si="526"/>
        <v>0</v>
      </c>
      <c r="Q961" s="153">
        <f t="shared" si="526"/>
        <v>69.400000000000006</v>
      </c>
      <c r="R961" s="153">
        <f t="shared" si="526"/>
        <v>0</v>
      </c>
      <c r="S961" s="153">
        <f t="shared" si="526"/>
        <v>1612</v>
      </c>
      <c r="T961" s="153">
        <f t="shared" si="526"/>
        <v>4564.1000000000004</v>
      </c>
      <c r="U961" s="240">
        <f t="shared" si="526"/>
        <v>0</v>
      </c>
      <c r="V961" s="172">
        <f>SUM(V963:V977)</f>
        <v>42878.274199999993</v>
      </c>
      <c r="W961" s="153">
        <f t="shared" ref="W961:AD961" si="527">SUM(W963:W977)</f>
        <v>36640.667999999998</v>
      </c>
      <c r="X961" s="153">
        <f t="shared" si="527"/>
        <v>0</v>
      </c>
      <c r="Y961" s="153">
        <f t="shared" si="527"/>
        <v>0</v>
      </c>
      <c r="Z961" s="153">
        <f t="shared" si="527"/>
        <v>66.867900000000006</v>
      </c>
      <c r="AA961" s="153">
        <f t="shared" si="527"/>
        <v>0</v>
      </c>
      <c r="AB961" s="153">
        <f t="shared" si="527"/>
        <v>1607.6165999999998</v>
      </c>
      <c r="AC961" s="153">
        <f t="shared" si="527"/>
        <v>4563.1216999999997</v>
      </c>
      <c r="AD961" s="240">
        <f t="shared" si="527"/>
        <v>0</v>
      </c>
      <c r="AE961" s="156">
        <f t="shared" si="520"/>
        <v>-412.32580000000598</v>
      </c>
      <c r="AF961" s="153">
        <f t="shared" si="520"/>
        <v>-404.43200000000797</v>
      </c>
      <c r="AG961" s="153">
        <f t="shared" si="520"/>
        <v>0</v>
      </c>
      <c r="AH961" s="153">
        <f t="shared" si="520"/>
        <v>0</v>
      </c>
      <c r="AI961" s="153">
        <f t="shared" si="520"/>
        <v>-2.5320999999999998</v>
      </c>
      <c r="AJ961" s="153">
        <f t="shared" si="520"/>
        <v>0</v>
      </c>
      <c r="AK961" s="153">
        <f t="shared" si="520"/>
        <v>-4.3834000000001652</v>
      </c>
      <c r="AL961" s="153">
        <f t="shared" si="520"/>
        <v>-0.9783000000006723</v>
      </c>
      <c r="AM961" s="154">
        <f t="shared" si="520"/>
        <v>0</v>
      </c>
      <c r="AN961" s="156">
        <f t="shared" si="521"/>
        <v>99.047539650640076</v>
      </c>
      <c r="AO961" s="153">
        <f t="shared" si="521"/>
        <v>98.908271269344638</v>
      </c>
      <c r="AP961" s="153">
        <f t="shared" si="521"/>
        <v>0</v>
      </c>
      <c r="AQ961" s="153">
        <f t="shared" si="521"/>
        <v>0</v>
      </c>
      <c r="AR961" s="153">
        <f t="shared" si="521"/>
        <v>96.351440922190207</v>
      </c>
      <c r="AS961" s="153">
        <f t="shared" si="521"/>
        <v>0</v>
      </c>
      <c r="AT961" s="153">
        <f t="shared" si="521"/>
        <v>99.728076923076912</v>
      </c>
      <c r="AU961" s="153">
        <f t="shared" si="521"/>
        <v>99.978565325036683</v>
      </c>
      <c r="AV961" s="154">
        <f t="shared" si="521"/>
        <v>0</v>
      </c>
      <c r="AW961" s="147"/>
      <c r="AX961" s="245"/>
      <c r="AY961" s="246"/>
    </row>
    <row r="962" spans="1:51" ht="12.75" customHeight="1" x14ac:dyDescent="0.25">
      <c r="A962" s="171">
        <v>1853</v>
      </c>
      <c r="B962" s="241">
        <v>954</v>
      </c>
      <c r="C962" s="242" t="s">
        <v>1313</v>
      </c>
      <c r="D962" s="156">
        <f t="shared" ref="D962:D977" si="528">SUM(E962:L962)</f>
        <v>90935.7</v>
      </c>
      <c r="E962" s="161">
        <v>70461.8</v>
      </c>
      <c r="F962" s="161">
        <v>0</v>
      </c>
      <c r="G962" s="161">
        <v>1727.4</v>
      </c>
      <c r="H962" s="161">
        <v>2667.5</v>
      </c>
      <c r="I962" s="161">
        <v>0</v>
      </c>
      <c r="J962" s="161">
        <v>500</v>
      </c>
      <c r="K962" s="161">
        <v>14787.9</v>
      </c>
      <c r="L962" s="243">
        <v>791.1</v>
      </c>
      <c r="M962" s="172">
        <f t="shared" ref="M962:M977" si="529">SUM(N962:U962)</f>
        <v>97295.299999999988</v>
      </c>
      <c r="N962" s="161">
        <v>75547.899999999994</v>
      </c>
      <c r="O962" s="161">
        <v>0</v>
      </c>
      <c r="P962" s="161">
        <v>1727.4</v>
      </c>
      <c r="Q962" s="161">
        <v>2667.5</v>
      </c>
      <c r="R962" s="161">
        <v>0</v>
      </c>
      <c r="S962" s="161">
        <v>500</v>
      </c>
      <c r="T962" s="161">
        <v>14787.9</v>
      </c>
      <c r="U962" s="243">
        <v>2064.6</v>
      </c>
      <c r="V962" s="172">
        <f t="shared" ref="V962:V977" si="530">SUM(W962:AD962)</f>
        <v>96321.075399999987</v>
      </c>
      <c r="W962" s="161">
        <v>75547.899999999994</v>
      </c>
      <c r="X962" s="161">
        <v>0</v>
      </c>
      <c r="Y962" s="161">
        <v>1727.4</v>
      </c>
      <c r="Z962" s="161">
        <v>2192.8924999999999</v>
      </c>
      <c r="AA962" s="161">
        <v>0</v>
      </c>
      <c r="AB962" s="161">
        <v>479.69839999999999</v>
      </c>
      <c r="AC962" s="161">
        <v>14787.684499999999</v>
      </c>
      <c r="AD962" s="243">
        <v>1585.5</v>
      </c>
      <c r="AE962" s="156">
        <f t="shared" si="520"/>
        <v>-974.22460000000137</v>
      </c>
      <c r="AF962" s="161">
        <f t="shared" si="520"/>
        <v>0</v>
      </c>
      <c r="AG962" s="161">
        <f t="shared" si="520"/>
        <v>0</v>
      </c>
      <c r="AH962" s="161">
        <f t="shared" si="520"/>
        <v>0</v>
      </c>
      <c r="AI962" s="161">
        <f t="shared" si="520"/>
        <v>-474.60750000000007</v>
      </c>
      <c r="AJ962" s="161">
        <f t="shared" si="520"/>
        <v>0</v>
      </c>
      <c r="AK962" s="161">
        <f t="shared" si="520"/>
        <v>-20.301600000000008</v>
      </c>
      <c r="AL962" s="161">
        <f t="shared" si="520"/>
        <v>-0.21550000000024738</v>
      </c>
      <c r="AM962" s="162">
        <f t="shared" si="520"/>
        <v>-479.09999999999991</v>
      </c>
      <c r="AN962" s="156">
        <f t="shared" si="521"/>
        <v>98.998693050949015</v>
      </c>
      <c r="AO962" s="161">
        <f t="shared" si="521"/>
        <v>100</v>
      </c>
      <c r="AP962" s="161">
        <f t="shared" si="521"/>
        <v>0</v>
      </c>
      <c r="AQ962" s="161">
        <f t="shared" si="521"/>
        <v>100</v>
      </c>
      <c r="AR962" s="161">
        <f t="shared" si="521"/>
        <v>82.207778819119028</v>
      </c>
      <c r="AS962" s="161">
        <f t="shared" si="521"/>
        <v>0</v>
      </c>
      <c r="AT962" s="161">
        <f t="shared" si="521"/>
        <v>95.939679999999996</v>
      </c>
      <c r="AU962" s="161">
        <f t="shared" si="521"/>
        <v>99.99854272750018</v>
      </c>
      <c r="AV962" s="162">
        <f t="shared" si="521"/>
        <v>76.794536471955837</v>
      </c>
      <c r="AW962" s="165"/>
      <c r="AX962" s="245"/>
      <c r="AY962" s="246"/>
    </row>
    <row r="963" spans="1:51" ht="12.75" customHeight="1" x14ac:dyDescent="0.25">
      <c r="A963" s="171">
        <v>1854</v>
      </c>
      <c r="B963" s="241">
        <v>955</v>
      </c>
      <c r="C963" s="242" t="s">
        <v>2046</v>
      </c>
      <c r="D963" s="156">
        <f t="shared" si="528"/>
        <v>1806.8000000000002</v>
      </c>
      <c r="E963" s="161">
        <v>1630.4</v>
      </c>
      <c r="F963" s="161">
        <v>0</v>
      </c>
      <c r="G963" s="161">
        <v>0</v>
      </c>
      <c r="H963" s="161">
        <v>0</v>
      </c>
      <c r="I963" s="161">
        <v>0</v>
      </c>
      <c r="J963" s="161">
        <v>0</v>
      </c>
      <c r="K963" s="161">
        <v>176.4</v>
      </c>
      <c r="L963" s="243">
        <v>0</v>
      </c>
      <c r="M963" s="172">
        <f t="shared" si="529"/>
        <v>1806.8000000000002</v>
      </c>
      <c r="N963" s="161">
        <v>1630.4</v>
      </c>
      <c r="O963" s="161">
        <v>0</v>
      </c>
      <c r="P963" s="161">
        <v>0</v>
      </c>
      <c r="Q963" s="161">
        <v>0</v>
      </c>
      <c r="R963" s="161">
        <v>0</v>
      </c>
      <c r="S963" s="161">
        <v>0</v>
      </c>
      <c r="T963" s="161">
        <v>176.4</v>
      </c>
      <c r="U963" s="243">
        <v>0</v>
      </c>
      <c r="V963" s="172">
        <f t="shared" si="530"/>
        <v>1763.9532000000002</v>
      </c>
      <c r="W963" s="161">
        <v>1587.5532000000001</v>
      </c>
      <c r="X963" s="161">
        <v>0</v>
      </c>
      <c r="Y963" s="161">
        <v>0</v>
      </c>
      <c r="Z963" s="161">
        <v>0</v>
      </c>
      <c r="AA963" s="161">
        <v>0</v>
      </c>
      <c r="AB963" s="161">
        <v>0</v>
      </c>
      <c r="AC963" s="161">
        <v>176.4</v>
      </c>
      <c r="AD963" s="243">
        <v>0</v>
      </c>
      <c r="AE963" s="156">
        <f t="shared" si="520"/>
        <v>-42.84680000000003</v>
      </c>
      <c r="AF963" s="161">
        <f t="shared" si="520"/>
        <v>-42.84680000000003</v>
      </c>
      <c r="AG963" s="161">
        <f t="shared" si="520"/>
        <v>0</v>
      </c>
      <c r="AH963" s="161">
        <f t="shared" si="520"/>
        <v>0</v>
      </c>
      <c r="AI963" s="161">
        <f t="shared" si="520"/>
        <v>0</v>
      </c>
      <c r="AJ963" s="161">
        <f t="shared" si="520"/>
        <v>0</v>
      </c>
      <c r="AK963" s="161">
        <f t="shared" si="520"/>
        <v>0</v>
      </c>
      <c r="AL963" s="161">
        <f t="shared" si="520"/>
        <v>0</v>
      </c>
      <c r="AM963" s="162">
        <f t="shared" si="520"/>
        <v>0</v>
      </c>
      <c r="AN963" s="156">
        <f t="shared" si="521"/>
        <v>97.628580916537516</v>
      </c>
      <c r="AO963" s="161">
        <f t="shared" si="521"/>
        <v>97.372006869479875</v>
      </c>
      <c r="AP963" s="161">
        <f t="shared" si="521"/>
        <v>0</v>
      </c>
      <c r="AQ963" s="161">
        <f t="shared" si="521"/>
        <v>0</v>
      </c>
      <c r="AR963" s="161">
        <f t="shared" si="521"/>
        <v>0</v>
      </c>
      <c r="AS963" s="161">
        <f t="shared" si="521"/>
        <v>0</v>
      </c>
      <c r="AT963" s="161">
        <f t="shared" si="521"/>
        <v>0</v>
      </c>
      <c r="AU963" s="161">
        <f t="shared" si="521"/>
        <v>100</v>
      </c>
      <c r="AV963" s="162">
        <f t="shared" si="521"/>
        <v>0</v>
      </c>
      <c r="AW963" s="165"/>
      <c r="AX963" s="245"/>
      <c r="AY963" s="246"/>
    </row>
    <row r="964" spans="1:51" ht="12.75" customHeight="1" x14ac:dyDescent="0.25">
      <c r="A964" s="171">
        <v>1855</v>
      </c>
      <c r="B964" s="241">
        <v>956</v>
      </c>
      <c r="C964" s="242" t="s">
        <v>2047</v>
      </c>
      <c r="D964" s="156">
        <f t="shared" si="528"/>
        <v>3052.6000000000004</v>
      </c>
      <c r="E964" s="161">
        <v>2811.3</v>
      </c>
      <c r="F964" s="161">
        <v>0</v>
      </c>
      <c r="G964" s="161">
        <v>0</v>
      </c>
      <c r="H964" s="161">
        <v>0</v>
      </c>
      <c r="I964" s="161">
        <v>0</v>
      </c>
      <c r="J964" s="161">
        <v>0</v>
      </c>
      <c r="K964" s="161">
        <v>241.3</v>
      </c>
      <c r="L964" s="243">
        <v>0</v>
      </c>
      <c r="M964" s="172">
        <f t="shared" si="529"/>
        <v>3052.6000000000004</v>
      </c>
      <c r="N964" s="161">
        <v>2811.3</v>
      </c>
      <c r="O964" s="161">
        <v>0</v>
      </c>
      <c r="P964" s="161">
        <v>0</v>
      </c>
      <c r="Q964" s="161">
        <v>0</v>
      </c>
      <c r="R964" s="161">
        <v>0</v>
      </c>
      <c r="S964" s="161">
        <v>0</v>
      </c>
      <c r="T964" s="161">
        <v>241.3</v>
      </c>
      <c r="U964" s="243">
        <v>0</v>
      </c>
      <c r="V964" s="172">
        <f t="shared" si="530"/>
        <v>3052.6000000000004</v>
      </c>
      <c r="W964" s="161">
        <v>2811.3</v>
      </c>
      <c r="X964" s="161">
        <v>0</v>
      </c>
      <c r="Y964" s="161">
        <v>0</v>
      </c>
      <c r="Z964" s="161">
        <v>0</v>
      </c>
      <c r="AA964" s="161">
        <v>0</v>
      </c>
      <c r="AB964" s="161">
        <v>0</v>
      </c>
      <c r="AC964" s="161">
        <v>241.3</v>
      </c>
      <c r="AD964" s="243">
        <v>0</v>
      </c>
      <c r="AE964" s="156">
        <f t="shared" si="520"/>
        <v>0</v>
      </c>
      <c r="AF964" s="161">
        <f t="shared" si="520"/>
        <v>0</v>
      </c>
      <c r="AG964" s="161">
        <f t="shared" si="520"/>
        <v>0</v>
      </c>
      <c r="AH964" s="161">
        <f t="shared" si="520"/>
        <v>0</v>
      </c>
      <c r="AI964" s="161">
        <f t="shared" si="520"/>
        <v>0</v>
      </c>
      <c r="AJ964" s="161">
        <f t="shared" si="520"/>
        <v>0</v>
      </c>
      <c r="AK964" s="161">
        <f t="shared" si="520"/>
        <v>0</v>
      </c>
      <c r="AL964" s="161">
        <f t="shared" si="520"/>
        <v>0</v>
      </c>
      <c r="AM964" s="162">
        <f t="shared" si="520"/>
        <v>0</v>
      </c>
      <c r="AN964" s="156">
        <f t="shared" si="521"/>
        <v>100</v>
      </c>
      <c r="AO964" s="161">
        <f t="shared" si="521"/>
        <v>100</v>
      </c>
      <c r="AP964" s="161">
        <f t="shared" si="521"/>
        <v>0</v>
      </c>
      <c r="AQ964" s="161">
        <f t="shared" si="521"/>
        <v>0</v>
      </c>
      <c r="AR964" s="161">
        <f t="shared" si="521"/>
        <v>0</v>
      </c>
      <c r="AS964" s="161">
        <f t="shared" si="521"/>
        <v>0</v>
      </c>
      <c r="AT964" s="161">
        <f t="shared" si="521"/>
        <v>0</v>
      </c>
      <c r="AU964" s="161">
        <f t="shared" si="521"/>
        <v>100</v>
      </c>
      <c r="AV964" s="162">
        <f t="shared" si="521"/>
        <v>0</v>
      </c>
      <c r="AW964" s="165"/>
      <c r="AX964" s="245"/>
      <c r="AY964" s="246"/>
    </row>
    <row r="965" spans="1:51" ht="12.75" customHeight="1" x14ac:dyDescent="0.25">
      <c r="A965" s="171">
        <v>1856</v>
      </c>
      <c r="B965" s="241">
        <v>957</v>
      </c>
      <c r="C965" s="242" t="s">
        <v>2048</v>
      </c>
      <c r="D965" s="156">
        <f t="shared" si="528"/>
        <v>88.7</v>
      </c>
      <c r="E965" s="161">
        <v>0</v>
      </c>
      <c r="F965" s="161">
        <v>0</v>
      </c>
      <c r="G965" s="161">
        <v>0</v>
      </c>
      <c r="H965" s="161">
        <v>0</v>
      </c>
      <c r="I965" s="161">
        <v>0</v>
      </c>
      <c r="J965" s="161">
        <v>0</v>
      </c>
      <c r="K965" s="161">
        <v>88.7</v>
      </c>
      <c r="L965" s="243">
        <v>0</v>
      </c>
      <c r="M965" s="172">
        <f t="shared" si="529"/>
        <v>88.7</v>
      </c>
      <c r="N965" s="161">
        <v>0</v>
      </c>
      <c r="O965" s="161">
        <v>0</v>
      </c>
      <c r="P965" s="161">
        <v>0</v>
      </c>
      <c r="Q965" s="161">
        <v>0</v>
      </c>
      <c r="R965" s="161">
        <v>0</v>
      </c>
      <c r="S965" s="161">
        <v>0</v>
      </c>
      <c r="T965" s="161">
        <v>88.7</v>
      </c>
      <c r="U965" s="243">
        <v>0</v>
      </c>
      <c r="V965" s="172">
        <f t="shared" si="530"/>
        <v>88.7</v>
      </c>
      <c r="W965" s="161">
        <v>0</v>
      </c>
      <c r="X965" s="161">
        <v>0</v>
      </c>
      <c r="Y965" s="161">
        <v>0</v>
      </c>
      <c r="Z965" s="161">
        <v>0</v>
      </c>
      <c r="AA965" s="161">
        <v>0</v>
      </c>
      <c r="AB965" s="161">
        <v>0</v>
      </c>
      <c r="AC965" s="161">
        <v>88.7</v>
      </c>
      <c r="AD965" s="243">
        <v>0</v>
      </c>
      <c r="AE965" s="156">
        <f t="shared" si="520"/>
        <v>0</v>
      </c>
      <c r="AF965" s="161">
        <f t="shared" si="520"/>
        <v>0</v>
      </c>
      <c r="AG965" s="161">
        <f t="shared" si="520"/>
        <v>0</v>
      </c>
      <c r="AH965" s="161">
        <f t="shared" si="520"/>
        <v>0</v>
      </c>
      <c r="AI965" s="161">
        <f t="shared" si="520"/>
        <v>0</v>
      </c>
      <c r="AJ965" s="161">
        <f t="shared" si="520"/>
        <v>0</v>
      </c>
      <c r="AK965" s="161">
        <f t="shared" si="520"/>
        <v>0</v>
      </c>
      <c r="AL965" s="161">
        <f t="shared" si="520"/>
        <v>0</v>
      </c>
      <c r="AM965" s="162">
        <f t="shared" si="520"/>
        <v>0</v>
      </c>
      <c r="AN965" s="156">
        <f t="shared" si="521"/>
        <v>100</v>
      </c>
      <c r="AO965" s="161">
        <f t="shared" si="521"/>
        <v>0</v>
      </c>
      <c r="AP965" s="161">
        <f t="shared" si="521"/>
        <v>0</v>
      </c>
      <c r="AQ965" s="161">
        <f t="shared" si="521"/>
        <v>0</v>
      </c>
      <c r="AR965" s="161">
        <f t="shared" si="521"/>
        <v>0</v>
      </c>
      <c r="AS965" s="161">
        <f t="shared" si="521"/>
        <v>0</v>
      </c>
      <c r="AT965" s="161">
        <f t="shared" si="521"/>
        <v>0</v>
      </c>
      <c r="AU965" s="161">
        <f t="shared" si="521"/>
        <v>100</v>
      </c>
      <c r="AV965" s="162">
        <f t="shared" si="521"/>
        <v>0</v>
      </c>
      <c r="AW965" s="165"/>
      <c r="AX965" s="245"/>
      <c r="AY965" s="246"/>
    </row>
    <row r="966" spans="1:51" ht="12.75" customHeight="1" x14ac:dyDescent="0.25">
      <c r="A966" s="171">
        <v>1857</v>
      </c>
      <c r="B966" s="241">
        <v>958</v>
      </c>
      <c r="C966" s="242" t="s">
        <v>2049</v>
      </c>
      <c r="D966" s="156">
        <f t="shared" si="528"/>
        <v>1194.8000000000002</v>
      </c>
      <c r="E966" s="161">
        <v>1086.4000000000001</v>
      </c>
      <c r="F966" s="161">
        <v>0</v>
      </c>
      <c r="G966" s="161">
        <v>0</v>
      </c>
      <c r="H966" s="161">
        <v>0</v>
      </c>
      <c r="I966" s="161">
        <v>0</v>
      </c>
      <c r="J966" s="161">
        <v>0</v>
      </c>
      <c r="K966" s="161">
        <v>108.4</v>
      </c>
      <c r="L966" s="243">
        <v>0</v>
      </c>
      <c r="M966" s="172">
        <f t="shared" si="529"/>
        <v>1194.8000000000002</v>
      </c>
      <c r="N966" s="161">
        <v>1086.4000000000001</v>
      </c>
      <c r="O966" s="161">
        <v>0</v>
      </c>
      <c r="P966" s="161">
        <v>0</v>
      </c>
      <c r="Q966" s="161">
        <v>0</v>
      </c>
      <c r="R966" s="161">
        <v>0</v>
      </c>
      <c r="S966" s="161">
        <v>0</v>
      </c>
      <c r="T966" s="161">
        <v>108.4</v>
      </c>
      <c r="U966" s="243">
        <v>0</v>
      </c>
      <c r="V966" s="172">
        <f t="shared" si="530"/>
        <v>1194.7548999999999</v>
      </c>
      <c r="W966" s="161">
        <v>1086.3561999999999</v>
      </c>
      <c r="X966" s="161">
        <v>0</v>
      </c>
      <c r="Y966" s="161">
        <v>0</v>
      </c>
      <c r="Z966" s="161">
        <v>0</v>
      </c>
      <c r="AA966" s="161">
        <v>0</v>
      </c>
      <c r="AB966" s="161">
        <v>0</v>
      </c>
      <c r="AC966" s="161">
        <v>108.39870000000001</v>
      </c>
      <c r="AD966" s="243">
        <v>0</v>
      </c>
      <c r="AE966" s="156">
        <f t="shared" si="520"/>
        <v>-4.5100000000275031E-2</v>
      </c>
      <c r="AF966" s="161">
        <f t="shared" si="520"/>
        <v>-4.3800000000146611E-2</v>
      </c>
      <c r="AG966" s="161">
        <f t="shared" si="520"/>
        <v>0</v>
      </c>
      <c r="AH966" s="161">
        <f t="shared" si="520"/>
        <v>0</v>
      </c>
      <c r="AI966" s="161">
        <f t="shared" si="520"/>
        <v>0</v>
      </c>
      <c r="AJ966" s="161">
        <f t="shared" si="520"/>
        <v>0</v>
      </c>
      <c r="AK966" s="161">
        <f t="shared" si="520"/>
        <v>0</v>
      </c>
      <c r="AL966" s="161">
        <f t="shared" si="520"/>
        <v>-1.300000000000523E-3</v>
      </c>
      <c r="AM966" s="162">
        <f t="shared" si="520"/>
        <v>0</v>
      </c>
      <c r="AN966" s="156">
        <f t="shared" si="521"/>
        <v>99.996225309675239</v>
      </c>
      <c r="AO966" s="161">
        <f t="shared" si="521"/>
        <v>99.995968335787907</v>
      </c>
      <c r="AP966" s="161">
        <f t="shared" si="521"/>
        <v>0</v>
      </c>
      <c r="AQ966" s="161">
        <f t="shared" si="521"/>
        <v>0</v>
      </c>
      <c r="AR966" s="161">
        <f t="shared" si="521"/>
        <v>0</v>
      </c>
      <c r="AS966" s="161">
        <f t="shared" si="521"/>
        <v>0</v>
      </c>
      <c r="AT966" s="161">
        <f t="shared" si="521"/>
        <v>0</v>
      </c>
      <c r="AU966" s="161">
        <f t="shared" si="521"/>
        <v>99.998800738007375</v>
      </c>
      <c r="AV966" s="162">
        <f t="shared" si="521"/>
        <v>0</v>
      </c>
      <c r="AW966" s="165"/>
      <c r="AX966" s="245"/>
      <c r="AY966" s="246"/>
    </row>
    <row r="967" spans="1:51" ht="12.75" customHeight="1" x14ac:dyDescent="0.25">
      <c r="A967" s="171">
        <v>1858</v>
      </c>
      <c r="B967" s="241">
        <v>959</v>
      </c>
      <c r="C967" s="242" t="s">
        <v>2050</v>
      </c>
      <c r="D967" s="156">
        <f t="shared" si="528"/>
        <v>980.2</v>
      </c>
      <c r="E967" s="161">
        <v>877.6</v>
      </c>
      <c r="F967" s="161">
        <v>0</v>
      </c>
      <c r="G967" s="161">
        <v>0</v>
      </c>
      <c r="H967" s="161">
        <v>0</v>
      </c>
      <c r="I967" s="161">
        <v>0</v>
      </c>
      <c r="J967" s="161">
        <v>0</v>
      </c>
      <c r="K967" s="161">
        <v>102.6</v>
      </c>
      <c r="L967" s="243">
        <v>0</v>
      </c>
      <c r="M967" s="172">
        <f t="shared" si="529"/>
        <v>980.2</v>
      </c>
      <c r="N967" s="161">
        <v>877.6</v>
      </c>
      <c r="O967" s="161">
        <v>0</v>
      </c>
      <c r="P967" s="161">
        <v>0</v>
      </c>
      <c r="Q967" s="161">
        <v>0</v>
      </c>
      <c r="R967" s="161">
        <v>0</v>
      </c>
      <c r="S967" s="161">
        <v>0</v>
      </c>
      <c r="T967" s="161">
        <v>102.6</v>
      </c>
      <c r="U967" s="243">
        <v>0</v>
      </c>
      <c r="V967" s="172">
        <f t="shared" si="530"/>
        <v>980.2</v>
      </c>
      <c r="W967" s="161">
        <v>877.6</v>
      </c>
      <c r="X967" s="161">
        <v>0</v>
      </c>
      <c r="Y967" s="161">
        <v>0</v>
      </c>
      <c r="Z967" s="161">
        <v>0</v>
      </c>
      <c r="AA967" s="161">
        <v>0</v>
      </c>
      <c r="AB967" s="161">
        <v>0</v>
      </c>
      <c r="AC967" s="161">
        <v>102.6</v>
      </c>
      <c r="AD967" s="243">
        <v>0</v>
      </c>
      <c r="AE967" s="156">
        <f t="shared" si="520"/>
        <v>0</v>
      </c>
      <c r="AF967" s="161">
        <f t="shared" si="520"/>
        <v>0</v>
      </c>
      <c r="AG967" s="161">
        <f t="shared" si="520"/>
        <v>0</v>
      </c>
      <c r="AH967" s="161">
        <f t="shared" si="520"/>
        <v>0</v>
      </c>
      <c r="AI967" s="161">
        <f t="shared" si="520"/>
        <v>0</v>
      </c>
      <c r="AJ967" s="161">
        <f t="shared" si="520"/>
        <v>0</v>
      </c>
      <c r="AK967" s="161">
        <f t="shared" si="520"/>
        <v>0</v>
      </c>
      <c r="AL967" s="161">
        <f t="shared" si="520"/>
        <v>0</v>
      </c>
      <c r="AM967" s="162">
        <f t="shared" si="520"/>
        <v>0</v>
      </c>
      <c r="AN967" s="156">
        <f t="shared" si="521"/>
        <v>100</v>
      </c>
      <c r="AO967" s="161">
        <f t="shared" si="521"/>
        <v>100</v>
      </c>
      <c r="AP967" s="161">
        <f t="shared" si="521"/>
        <v>0</v>
      </c>
      <c r="AQ967" s="161">
        <f t="shared" si="521"/>
        <v>0</v>
      </c>
      <c r="AR967" s="161">
        <f t="shared" si="521"/>
        <v>0</v>
      </c>
      <c r="AS967" s="161">
        <f t="shared" si="521"/>
        <v>0</v>
      </c>
      <c r="AT967" s="161">
        <f t="shared" si="521"/>
        <v>0</v>
      </c>
      <c r="AU967" s="161">
        <f t="shared" si="521"/>
        <v>100</v>
      </c>
      <c r="AV967" s="162">
        <f t="shared" si="521"/>
        <v>0</v>
      </c>
      <c r="AW967" s="165"/>
      <c r="AX967" s="245"/>
      <c r="AY967" s="246"/>
    </row>
    <row r="968" spans="1:51" ht="12.75" customHeight="1" x14ac:dyDescent="0.25">
      <c r="A968" s="171">
        <v>1859</v>
      </c>
      <c r="B968" s="241">
        <v>960</v>
      </c>
      <c r="C968" s="242" t="s">
        <v>2051</v>
      </c>
      <c r="D968" s="156">
        <f t="shared" si="528"/>
        <v>1282.8</v>
      </c>
      <c r="E968" s="161">
        <v>1076.3</v>
      </c>
      <c r="F968" s="161">
        <v>0</v>
      </c>
      <c r="G968" s="161">
        <v>0</v>
      </c>
      <c r="H968" s="161">
        <v>0</v>
      </c>
      <c r="I968" s="161">
        <v>0</v>
      </c>
      <c r="J968" s="161">
        <v>0</v>
      </c>
      <c r="K968" s="161">
        <v>206.5</v>
      </c>
      <c r="L968" s="243">
        <v>0</v>
      </c>
      <c r="M968" s="172">
        <f t="shared" si="529"/>
        <v>1282.8</v>
      </c>
      <c r="N968" s="161">
        <v>1076.3</v>
      </c>
      <c r="O968" s="161">
        <v>0</v>
      </c>
      <c r="P968" s="161">
        <v>0</v>
      </c>
      <c r="Q968" s="161">
        <v>0</v>
      </c>
      <c r="R968" s="161">
        <v>0</v>
      </c>
      <c r="S968" s="161">
        <v>0</v>
      </c>
      <c r="T968" s="161">
        <v>206.5</v>
      </c>
      <c r="U968" s="243">
        <v>0</v>
      </c>
      <c r="V968" s="172">
        <f t="shared" si="530"/>
        <v>1282.2653</v>
      </c>
      <c r="W968" s="161">
        <v>1076.3</v>
      </c>
      <c r="X968" s="161">
        <v>0</v>
      </c>
      <c r="Y968" s="161">
        <v>0</v>
      </c>
      <c r="Z968" s="161">
        <v>0</v>
      </c>
      <c r="AA968" s="161">
        <v>0</v>
      </c>
      <c r="AB968" s="161">
        <v>0</v>
      </c>
      <c r="AC968" s="161">
        <v>205.96530000000001</v>
      </c>
      <c r="AD968" s="243">
        <v>0</v>
      </c>
      <c r="AE968" s="156">
        <f t="shared" si="520"/>
        <v>-0.53469999999992979</v>
      </c>
      <c r="AF968" s="161">
        <f t="shared" si="520"/>
        <v>0</v>
      </c>
      <c r="AG968" s="161">
        <f t="shared" si="520"/>
        <v>0</v>
      </c>
      <c r="AH968" s="161">
        <f t="shared" si="520"/>
        <v>0</v>
      </c>
      <c r="AI968" s="161">
        <f t="shared" si="520"/>
        <v>0</v>
      </c>
      <c r="AJ968" s="161">
        <f t="shared" si="520"/>
        <v>0</v>
      </c>
      <c r="AK968" s="161">
        <f t="shared" si="520"/>
        <v>0</v>
      </c>
      <c r="AL968" s="161">
        <f t="shared" si="520"/>
        <v>-0.53469999999998663</v>
      </c>
      <c r="AM968" s="162">
        <f t="shared" si="520"/>
        <v>0</v>
      </c>
      <c r="AN968" s="156">
        <f t="shared" si="521"/>
        <v>99.958317742438425</v>
      </c>
      <c r="AO968" s="161">
        <f t="shared" si="521"/>
        <v>100</v>
      </c>
      <c r="AP968" s="161">
        <f t="shared" si="521"/>
        <v>0</v>
      </c>
      <c r="AQ968" s="161">
        <f t="shared" si="521"/>
        <v>0</v>
      </c>
      <c r="AR968" s="161">
        <f t="shared" si="521"/>
        <v>0</v>
      </c>
      <c r="AS968" s="161">
        <f t="shared" si="521"/>
        <v>0</v>
      </c>
      <c r="AT968" s="161">
        <f t="shared" si="521"/>
        <v>0</v>
      </c>
      <c r="AU968" s="161">
        <f t="shared" si="521"/>
        <v>99.741065375302668</v>
      </c>
      <c r="AV968" s="162">
        <f t="shared" si="521"/>
        <v>0</v>
      </c>
      <c r="AW968" s="165"/>
      <c r="AX968" s="245"/>
      <c r="AY968" s="246"/>
    </row>
    <row r="969" spans="1:51" ht="12.75" customHeight="1" x14ac:dyDescent="0.25">
      <c r="A969" s="171">
        <v>1860</v>
      </c>
      <c r="B969" s="241">
        <v>961</v>
      </c>
      <c r="C969" s="242" t="s">
        <v>2052</v>
      </c>
      <c r="D969" s="156">
        <f t="shared" si="528"/>
        <v>1205.8</v>
      </c>
      <c r="E969" s="161">
        <v>1097.5999999999999</v>
      </c>
      <c r="F969" s="161">
        <v>0</v>
      </c>
      <c r="G969" s="161">
        <v>0</v>
      </c>
      <c r="H969" s="161">
        <v>0</v>
      </c>
      <c r="I969" s="161">
        <v>0</v>
      </c>
      <c r="J969" s="161">
        <v>0</v>
      </c>
      <c r="K969" s="161">
        <v>108.2</v>
      </c>
      <c r="L969" s="243">
        <v>0</v>
      </c>
      <c r="M969" s="172">
        <f t="shared" si="529"/>
        <v>1205.8</v>
      </c>
      <c r="N969" s="161">
        <v>1097.5999999999999</v>
      </c>
      <c r="O969" s="161">
        <v>0</v>
      </c>
      <c r="P969" s="161">
        <v>0</v>
      </c>
      <c r="Q969" s="161">
        <v>0</v>
      </c>
      <c r="R969" s="161">
        <v>0</v>
      </c>
      <c r="S969" s="161">
        <v>0</v>
      </c>
      <c r="T969" s="161">
        <v>108.2</v>
      </c>
      <c r="U969" s="243">
        <v>0</v>
      </c>
      <c r="V969" s="172">
        <f t="shared" si="530"/>
        <v>1205.8</v>
      </c>
      <c r="W969" s="161">
        <v>1097.5999999999999</v>
      </c>
      <c r="X969" s="161">
        <v>0</v>
      </c>
      <c r="Y969" s="161">
        <v>0</v>
      </c>
      <c r="Z969" s="161">
        <v>0</v>
      </c>
      <c r="AA969" s="161">
        <v>0</v>
      </c>
      <c r="AB969" s="161">
        <v>0</v>
      </c>
      <c r="AC969" s="161">
        <v>108.2</v>
      </c>
      <c r="AD969" s="243">
        <v>0</v>
      </c>
      <c r="AE969" s="156">
        <f t="shared" si="520"/>
        <v>0</v>
      </c>
      <c r="AF969" s="161">
        <f t="shared" si="520"/>
        <v>0</v>
      </c>
      <c r="AG969" s="161">
        <f t="shared" si="520"/>
        <v>0</v>
      </c>
      <c r="AH969" s="161">
        <f t="shared" si="520"/>
        <v>0</v>
      </c>
      <c r="AI969" s="161">
        <f t="shared" si="520"/>
        <v>0</v>
      </c>
      <c r="AJ969" s="161">
        <f t="shared" si="520"/>
        <v>0</v>
      </c>
      <c r="AK969" s="161">
        <f t="shared" si="520"/>
        <v>0</v>
      </c>
      <c r="AL969" s="161">
        <f t="shared" si="520"/>
        <v>0</v>
      </c>
      <c r="AM969" s="162">
        <f t="shared" si="520"/>
        <v>0</v>
      </c>
      <c r="AN969" s="156">
        <f t="shared" si="521"/>
        <v>100</v>
      </c>
      <c r="AO969" s="161">
        <f t="shared" si="521"/>
        <v>100</v>
      </c>
      <c r="AP969" s="161">
        <f t="shared" si="521"/>
        <v>0</v>
      </c>
      <c r="AQ969" s="161">
        <f t="shared" si="521"/>
        <v>0</v>
      </c>
      <c r="AR969" s="161">
        <f t="shared" si="521"/>
        <v>0</v>
      </c>
      <c r="AS969" s="161">
        <f t="shared" si="521"/>
        <v>0</v>
      </c>
      <c r="AT969" s="161">
        <f t="shared" si="521"/>
        <v>0</v>
      </c>
      <c r="AU969" s="161">
        <f t="shared" si="521"/>
        <v>100</v>
      </c>
      <c r="AV969" s="162">
        <f t="shared" si="521"/>
        <v>0</v>
      </c>
      <c r="AW969" s="165"/>
      <c r="AX969" s="245"/>
      <c r="AY969" s="246"/>
    </row>
    <row r="970" spans="1:51" ht="12.75" customHeight="1" x14ac:dyDescent="0.25">
      <c r="A970" s="171">
        <v>1861</v>
      </c>
      <c r="B970" s="241">
        <v>962</v>
      </c>
      <c r="C970" s="242" t="s">
        <v>2053</v>
      </c>
      <c r="D970" s="156">
        <f t="shared" si="528"/>
        <v>2423.8000000000002</v>
      </c>
      <c r="E970" s="161">
        <v>2092.3000000000002</v>
      </c>
      <c r="F970" s="161">
        <v>0</v>
      </c>
      <c r="G970" s="161">
        <v>0</v>
      </c>
      <c r="H970" s="161">
        <v>0</v>
      </c>
      <c r="I970" s="161">
        <v>0</v>
      </c>
      <c r="J970" s="161">
        <v>0</v>
      </c>
      <c r="K970" s="161">
        <v>331.5</v>
      </c>
      <c r="L970" s="243">
        <v>0</v>
      </c>
      <c r="M970" s="172">
        <f t="shared" si="529"/>
        <v>2423.8000000000002</v>
      </c>
      <c r="N970" s="161">
        <v>2092.3000000000002</v>
      </c>
      <c r="O970" s="161">
        <v>0</v>
      </c>
      <c r="P970" s="161">
        <v>0</v>
      </c>
      <c r="Q970" s="161">
        <v>0</v>
      </c>
      <c r="R970" s="161">
        <v>0</v>
      </c>
      <c r="S970" s="161">
        <v>0</v>
      </c>
      <c r="T970" s="161">
        <v>331.5</v>
      </c>
      <c r="U970" s="243">
        <v>0</v>
      </c>
      <c r="V970" s="172">
        <f t="shared" si="530"/>
        <v>2419.8000000000002</v>
      </c>
      <c r="W970" s="161">
        <v>2088.3000000000002</v>
      </c>
      <c r="X970" s="161">
        <v>0</v>
      </c>
      <c r="Y970" s="161">
        <v>0</v>
      </c>
      <c r="Z970" s="161">
        <v>0</v>
      </c>
      <c r="AA970" s="161">
        <v>0</v>
      </c>
      <c r="AB970" s="161">
        <v>0</v>
      </c>
      <c r="AC970" s="161">
        <v>331.5</v>
      </c>
      <c r="AD970" s="243">
        <v>0</v>
      </c>
      <c r="AE970" s="156">
        <f t="shared" si="520"/>
        <v>-4</v>
      </c>
      <c r="AF970" s="161">
        <f t="shared" si="520"/>
        <v>-4</v>
      </c>
      <c r="AG970" s="161">
        <f t="shared" si="520"/>
        <v>0</v>
      </c>
      <c r="AH970" s="161">
        <f t="shared" si="520"/>
        <v>0</v>
      </c>
      <c r="AI970" s="161">
        <f t="shared" si="520"/>
        <v>0</v>
      </c>
      <c r="AJ970" s="161">
        <f t="shared" si="520"/>
        <v>0</v>
      </c>
      <c r="AK970" s="161">
        <f t="shared" si="520"/>
        <v>0</v>
      </c>
      <c r="AL970" s="161">
        <f t="shared" si="520"/>
        <v>0</v>
      </c>
      <c r="AM970" s="162">
        <f t="shared" si="520"/>
        <v>0</v>
      </c>
      <c r="AN970" s="156">
        <f t="shared" si="521"/>
        <v>99.834969882003463</v>
      </c>
      <c r="AO970" s="161">
        <f t="shared" si="521"/>
        <v>99.808822826554504</v>
      </c>
      <c r="AP970" s="161">
        <f t="shared" si="521"/>
        <v>0</v>
      </c>
      <c r="AQ970" s="161">
        <f t="shared" si="521"/>
        <v>0</v>
      </c>
      <c r="AR970" s="161">
        <f t="shared" si="521"/>
        <v>0</v>
      </c>
      <c r="AS970" s="161">
        <f t="shared" si="521"/>
        <v>0</v>
      </c>
      <c r="AT970" s="161">
        <f t="shared" si="521"/>
        <v>0</v>
      </c>
      <c r="AU970" s="161">
        <f t="shared" si="521"/>
        <v>100</v>
      </c>
      <c r="AV970" s="162">
        <f t="shared" si="521"/>
        <v>0</v>
      </c>
      <c r="AW970" s="165"/>
      <c r="AX970" s="245"/>
      <c r="AY970" s="246"/>
    </row>
    <row r="971" spans="1:51" ht="12.75" customHeight="1" x14ac:dyDescent="0.25">
      <c r="A971" s="171">
        <v>1862</v>
      </c>
      <c r="B971" s="241">
        <v>963</v>
      </c>
      <c r="C971" s="242" t="s">
        <v>2054</v>
      </c>
      <c r="D971" s="156">
        <f t="shared" si="528"/>
        <v>98.8</v>
      </c>
      <c r="E971" s="161">
        <v>0</v>
      </c>
      <c r="F971" s="161">
        <v>0</v>
      </c>
      <c r="G971" s="161">
        <v>0</v>
      </c>
      <c r="H971" s="161">
        <v>0</v>
      </c>
      <c r="I971" s="161">
        <v>0</v>
      </c>
      <c r="J971" s="161">
        <v>0</v>
      </c>
      <c r="K971" s="161">
        <v>98.8</v>
      </c>
      <c r="L971" s="243">
        <v>0</v>
      </c>
      <c r="M971" s="172">
        <f t="shared" si="529"/>
        <v>98.8</v>
      </c>
      <c r="N971" s="161">
        <v>0</v>
      </c>
      <c r="O971" s="161">
        <v>0</v>
      </c>
      <c r="P971" s="161">
        <v>0</v>
      </c>
      <c r="Q971" s="161">
        <v>0</v>
      </c>
      <c r="R971" s="161">
        <v>0</v>
      </c>
      <c r="S971" s="161">
        <v>0</v>
      </c>
      <c r="T971" s="161">
        <v>98.8</v>
      </c>
      <c r="U971" s="243">
        <v>0</v>
      </c>
      <c r="V971" s="172">
        <f t="shared" si="530"/>
        <v>98.8</v>
      </c>
      <c r="W971" s="161">
        <v>0</v>
      </c>
      <c r="X971" s="161">
        <v>0</v>
      </c>
      <c r="Y971" s="161">
        <v>0</v>
      </c>
      <c r="Z971" s="161">
        <v>0</v>
      </c>
      <c r="AA971" s="161">
        <v>0</v>
      </c>
      <c r="AB971" s="161">
        <v>0</v>
      </c>
      <c r="AC971" s="161">
        <v>98.8</v>
      </c>
      <c r="AD971" s="243">
        <v>0</v>
      </c>
      <c r="AE971" s="156">
        <f t="shared" si="520"/>
        <v>0</v>
      </c>
      <c r="AF971" s="161">
        <f t="shared" si="520"/>
        <v>0</v>
      </c>
      <c r="AG971" s="161">
        <f t="shared" si="520"/>
        <v>0</v>
      </c>
      <c r="AH971" s="161">
        <f t="shared" si="520"/>
        <v>0</v>
      </c>
      <c r="AI971" s="161">
        <f t="shared" si="520"/>
        <v>0</v>
      </c>
      <c r="AJ971" s="161">
        <f t="shared" si="520"/>
        <v>0</v>
      </c>
      <c r="AK971" s="161">
        <f t="shared" si="520"/>
        <v>0</v>
      </c>
      <c r="AL971" s="161">
        <f t="shared" si="520"/>
        <v>0</v>
      </c>
      <c r="AM971" s="162">
        <f t="shared" si="520"/>
        <v>0</v>
      </c>
      <c r="AN971" s="156">
        <f t="shared" si="521"/>
        <v>100</v>
      </c>
      <c r="AO971" s="161">
        <f t="shared" si="521"/>
        <v>0</v>
      </c>
      <c r="AP971" s="161">
        <f t="shared" si="521"/>
        <v>0</v>
      </c>
      <c r="AQ971" s="161">
        <f t="shared" si="521"/>
        <v>0</v>
      </c>
      <c r="AR971" s="161">
        <f t="shared" si="521"/>
        <v>0</v>
      </c>
      <c r="AS971" s="161">
        <f t="shared" si="521"/>
        <v>0</v>
      </c>
      <c r="AT971" s="161">
        <f t="shared" si="521"/>
        <v>0</v>
      </c>
      <c r="AU971" s="161">
        <f t="shared" si="521"/>
        <v>100</v>
      </c>
      <c r="AV971" s="162">
        <f t="shared" si="521"/>
        <v>0</v>
      </c>
      <c r="AW971" s="165"/>
      <c r="AX971" s="245"/>
      <c r="AY971" s="246"/>
    </row>
    <row r="972" spans="1:51" ht="12.75" customHeight="1" x14ac:dyDescent="0.25">
      <c r="A972" s="171">
        <v>1863</v>
      </c>
      <c r="B972" s="241">
        <v>964</v>
      </c>
      <c r="C972" s="242" t="s">
        <v>2055</v>
      </c>
      <c r="D972" s="156">
        <f t="shared" si="528"/>
        <v>1782.1000000000001</v>
      </c>
      <c r="E972" s="161">
        <v>1615.2</v>
      </c>
      <c r="F972" s="161">
        <v>0</v>
      </c>
      <c r="G972" s="161">
        <v>0</v>
      </c>
      <c r="H972" s="161">
        <v>0</v>
      </c>
      <c r="I972" s="161">
        <v>0</v>
      </c>
      <c r="J972" s="161">
        <v>0</v>
      </c>
      <c r="K972" s="161">
        <v>166.9</v>
      </c>
      <c r="L972" s="243">
        <v>0</v>
      </c>
      <c r="M972" s="172">
        <f t="shared" si="529"/>
        <v>1782.1000000000001</v>
      </c>
      <c r="N972" s="161">
        <v>1615.2</v>
      </c>
      <c r="O972" s="161">
        <v>0</v>
      </c>
      <c r="P972" s="161">
        <v>0</v>
      </c>
      <c r="Q972" s="161">
        <v>0</v>
      </c>
      <c r="R972" s="161">
        <v>0</v>
      </c>
      <c r="S972" s="161">
        <v>0</v>
      </c>
      <c r="T972" s="161">
        <v>166.9</v>
      </c>
      <c r="U972" s="243">
        <v>0</v>
      </c>
      <c r="V972" s="172">
        <f t="shared" si="530"/>
        <v>1725.7640999999999</v>
      </c>
      <c r="W972" s="161">
        <v>1559.2954999999999</v>
      </c>
      <c r="X972" s="161">
        <v>0</v>
      </c>
      <c r="Y972" s="161">
        <v>0</v>
      </c>
      <c r="Z972" s="161">
        <v>0</v>
      </c>
      <c r="AA972" s="161">
        <v>0</v>
      </c>
      <c r="AB972" s="161">
        <v>0</v>
      </c>
      <c r="AC972" s="161">
        <v>166.46860000000001</v>
      </c>
      <c r="AD972" s="243">
        <v>0</v>
      </c>
      <c r="AE972" s="156">
        <f t="shared" si="520"/>
        <v>-56.335900000000265</v>
      </c>
      <c r="AF972" s="161">
        <f t="shared" si="520"/>
        <v>-55.904500000000098</v>
      </c>
      <c r="AG972" s="161">
        <f t="shared" si="520"/>
        <v>0</v>
      </c>
      <c r="AH972" s="161">
        <f t="shared" si="520"/>
        <v>0</v>
      </c>
      <c r="AI972" s="161">
        <f t="shared" si="520"/>
        <v>0</v>
      </c>
      <c r="AJ972" s="161">
        <f t="shared" si="520"/>
        <v>0</v>
      </c>
      <c r="AK972" s="161">
        <f t="shared" si="520"/>
        <v>0</v>
      </c>
      <c r="AL972" s="161">
        <f t="shared" si="520"/>
        <v>-0.43139999999999645</v>
      </c>
      <c r="AM972" s="162">
        <f t="shared" si="520"/>
        <v>0</v>
      </c>
      <c r="AN972" s="156">
        <f t="shared" si="521"/>
        <v>96.838791313618756</v>
      </c>
      <c r="AO972" s="161">
        <f t="shared" si="521"/>
        <v>96.53884967805844</v>
      </c>
      <c r="AP972" s="161">
        <f t="shared" si="521"/>
        <v>0</v>
      </c>
      <c r="AQ972" s="161">
        <f t="shared" si="521"/>
        <v>0</v>
      </c>
      <c r="AR972" s="161">
        <f t="shared" si="521"/>
        <v>0</v>
      </c>
      <c r="AS972" s="161">
        <f t="shared" si="521"/>
        <v>0</v>
      </c>
      <c r="AT972" s="161">
        <f t="shared" si="521"/>
        <v>0</v>
      </c>
      <c r="AU972" s="161">
        <f t="shared" si="521"/>
        <v>99.741521869382865</v>
      </c>
      <c r="AV972" s="162">
        <f t="shared" si="521"/>
        <v>0</v>
      </c>
      <c r="AW972" s="165"/>
      <c r="AX972" s="245"/>
      <c r="AY972" s="246"/>
    </row>
    <row r="973" spans="1:51" ht="12.75" customHeight="1" x14ac:dyDescent="0.25">
      <c r="A973" s="171">
        <v>1865</v>
      </c>
      <c r="B973" s="241">
        <v>965</v>
      </c>
      <c r="C973" s="242" t="s">
        <v>2021</v>
      </c>
      <c r="D973" s="156">
        <f t="shared" si="528"/>
        <v>146.69999999999999</v>
      </c>
      <c r="E973" s="161">
        <v>0</v>
      </c>
      <c r="F973" s="161">
        <v>0</v>
      </c>
      <c r="G973" s="161">
        <v>0</v>
      </c>
      <c r="H973" s="161">
        <v>0</v>
      </c>
      <c r="I973" s="161">
        <v>0</v>
      </c>
      <c r="J973" s="161">
        <v>112</v>
      </c>
      <c r="K973" s="161">
        <v>34.700000000000003</v>
      </c>
      <c r="L973" s="243">
        <v>0</v>
      </c>
      <c r="M973" s="172">
        <f t="shared" si="529"/>
        <v>146.69999999999999</v>
      </c>
      <c r="N973" s="161">
        <v>0</v>
      </c>
      <c r="O973" s="161">
        <v>0</v>
      </c>
      <c r="P973" s="161">
        <v>0</v>
      </c>
      <c r="Q973" s="161">
        <v>0</v>
      </c>
      <c r="R973" s="161">
        <v>0</v>
      </c>
      <c r="S973" s="161">
        <v>112</v>
      </c>
      <c r="T973" s="161">
        <v>34.700000000000003</v>
      </c>
      <c r="U973" s="243">
        <v>0</v>
      </c>
      <c r="V973" s="172">
        <f t="shared" si="530"/>
        <v>146.6944</v>
      </c>
      <c r="W973" s="161">
        <v>0</v>
      </c>
      <c r="X973" s="161">
        <v>0</v>
      </c>
      <c r="Y973" s="161">
        <v>0</v>
      </c>
      <c r="Z973" s="161">
        <v>0</v>
      </c>
      <c r="AA973" s="161">
        <v>0</v>
      </c>
      <c r="AB973" s="161">
        <v>112</v>
      </c>
      <c r="AC973" s="161">
        <v>34.694400000000002</v>
      </c>
      <c r="AD973" s="243">
        <v>0</v>
      </c>
      <c r="AE973" s="156">
        <f t="shared" si="520"/>
        <v>-5.5999999999869488E-3</v>
      </c>
      <c r="AF973" s="161">
        <f t="shared" si="520"/>
        <v>0</v>
      </c>
      <c r="AG973" s="161">
        <f t="shared" si="520"/>
        <v>0</v>
      </c>
      <c r="AH973" s="161">
        <f t="shared" si="520"/>
        <v>0</v>
      </c>
      <c r="AI973" s="161">
        <f t="shared" si="520"/>
        <v>0</v>
      </c>
      <c r="AJ973" s="161">
        <f t="shared" si="520"/>
        <v>0</v>
      </c>
      <c r="AK973" s="161">
        <f t="shared" si="520"/>
        <v>0</v>
      </c>
      <c r="AL973" s="161">
        <f t="shared" si="520"/>
        <v>-5.6000000000011596E-3</v>
      </c>
      <c r="AM973" s="162">
        <f t="shared" si="520"/>
        <v>0</v>
      </c>
      <c r="AN973" s="156">
        <f t="shared" si="521"/>
        <v>99.99618268575324</v>
      </c>
      <c r="AO973" s="161">
        <f t="shared" si="521"/>
        <v>0</v>
      </c>
      <c r="AP973" s="161">
        <f t="shared" si="521"/>
        <v>0</v>
      </c>
      <c r="AQ973" s="161">
        <f t="shared" si="521"/>
        <v>0</v>
      </c>
      <c r="AR973" s="161">
        <f t="shared" si="521"/>
        <v>0</v>
      </c>
      <c r="AS973" s="161">
        <f t="shared" si="521"/>
        <v>0</v>
      </c>
      <c r="AT973" s="161">
        <f t="shared" si="521"/>
        <v>100</v>
      </c>
      <c r="AU973" s="161">
        <f t="shared" si="521"/>
        <v>99.983861671469739</v>
      </c>
      <c r="AV973" s="162">
        <f t="shared" si="521"/>
        <v>0</v>
      </c>
      <c r="AW973" s="165"/>
      <c r="AX973" s="245"/>
      <c r="AY973" s="246"/>
    </row>
    <row r="974" spans="1:51" ht="12.75" customHeight="1" x14ac:dyDescent="0.25">
      <c r="A974" s="171">
        <v>1864</v>
      </c>
      <c r="B974" s="241">
        <v>966</v>
      </c>
      <c r="C974" s="242" t="s">
        <v>1484</v>
      </c>
      <c r="D974" s="156">
        <f t="shared" si="528"/>
        <v>16176.7</v>
      </c>
      <c r="E974" s="161">
        <v>14567.2</v>
      </c>
      <c r="F974" s="161">
        <v>0</v>
      </c>
      <c r="G974" s="161">
        <v>0</v>
      </c>
      <c r="H974" s="161">
        <v>69.400000000000006</v>
      </c>
      <c r="I974" s="161">
        <v>0</v>
      </c>
      <c r="J974" s="161">
        <v>0</v>
      </c>
      <c r="K974" s="161">
        <v>1540.1</v>
      </c>
      <c r="L974" s="243">
        <v>0</v>
      </c>
      <c r="M974" s="172">
        <f t="shared" si="529"/>
        <v>15897.4</v>
      </c>
      <c r="N974" s="161">
        <v>14287.9</v>
      </c>
      <c r="O974" s="161">
        <v>0</v>
      </c>
      <c r="P974" s="161">
        <v>0</v>
      </c>
      <c r="Q974" s="161">
        <v>69.400000000000006</v>
      </c>
      <c r="R974" s="161">
        <v>0</v>
      </c>
      <c r="S974" s="161">
        <v>0</v>
      </c>
      <c r="T974" s="161">
        <v>1540.1</v>
      </c>
      <c r="U974" s="243">
        <v>0</v>
      </c>
      <c r="V974" s="172">
        <f t="shared" si="530"/>
        <v>15687.847</v>
      </c>
      <c r="W974" s="161">
        <v>14080.8843</v>
      </c>
      <c r="X974" s="161">
        <v>0</v>
      </c>
      <c r="Y974" s="161">
        <v>0</v>
      </c>
      <c r="Z974" s="161">
        <v>66.867900000000006</v>
      </c>
      <c r="AA974" s="161">
        <v>0</v>
      </c>
      <c r="AB974" s="161">
        <v>0</v>
      </c>
      <c r="AC974" s="161">
        <v>1540.0948000000001</v>
      </c>
      <c r="AD974" s="243">
        <v>0</v>
      </c>
      <c r="AE974" s="156">
        <f t="shared" si="520"/>
        <v>-209.55299999999988</v>
      </c>
      <c r="AF974" s="161">
        <f t="shared" si="520"/>
        <v>-207.01569999999992</v>
      </c>
      <c r="AG974" s="161">
        <f t="shared" si="520"/>
        <v>0</v>
      </c>
      <c r="AH974" s="161">
        <f t="shared" si="520"/>
        <v>0</v>
      </c>
      <c r="AI974" s="161">
        <f t="shared" si="520"/>
        <v>-2.5320999999999998</v>
      </c>
      <c r="AJ974" s="161">
        <f t="shared" si="520"/>
        <v>0</v>
      </c>
      <c r="AK974" s="161">
        <f t="shared" si="520"/>
        <v>0</v>
      </c>
      <c r="AL974" s="161">
        <f t="shared" si="520"/>
        <v>-5.1999999998315616E-3</v>
      </c>
      <c r="AM974" s="162">
        <f t="shared" si="520"/>
        <v>0</v>
      </c>
      <c r="AN974" s="156">
        <f t="shared" si="521"/>
        <v>98.681841055770121</v>
      </c>
      <c r="AO974" s="161">
        <f t="shared" si="521"/>
        <v>98.551111779897667</v>
      </c>
      <c r="AP974" s="161">
        <f t="shared" si="521"/>
        <v>0</v>
      </c>
      <c r="AQ974" s="161">
        <f t="shared" si="521"/>
        <v>0</v>
      </c>
      <c r="AR974" s="161">
        <f t="shared" si="521"/>
        <v>96.351440922190207</v>
      </c>
      <c r="AS974" s="161">
        <f t="shared" si="521"/>
        <v>0</v>
      </c>
      <c r="AT974" s="161">
        <f t="shared" si="521"/>
        <v>0</v>
      </c>
      <c r="AU974" s="161">
        <f t="shared" si="521"/>
        <v>99.999662359587049</v>
      </c>
      <c r="AV974" s="162">
        <f t="shared" si="521"/>
        <v>0</v>
      </c>
      <c r="AW974" s="165"/>
      <c r="AX974" s="245"/>
      <c r="AY974" s="246"/>
    </row>
    <row r="975" spans="1:51" ht="12.75" customHeight="1" x14ac:dyDescent="0.25">
      <c r="A975" s="171">
        <v>1866</v>
      </c>
      <c r="B975" s="241">
        <v>967</v>
      </c>
      <c r="C975" s="242" t="s">
        <v>2056</v>
      </c>
      <c r="D975" s="156">
        <f t="shared" si="528"/>
        <v>7001.4</v>
      </c>
      <c r="E975" s="161">
        <v>5366</v>
      </c>
      <c r="F975" s="161">
        <v>0</v>
      </c>
      <c r="G975" s="161">
        <v>0</v>
      </c>
      <c r="H975" s="161">
        <v>0</v>
      </c>
      <c r="I975" s="161">
        <v>0</v>
      </c>
      <c r="J975" s="161">
        <v>1000</v>
      </c>
      <c r="K975" s="161">
        <v>635.4</v>
      </c>
      <c r="L975" s="243">
        <v>0</v>
      </c>
      <c r="M975" s="172">
        <f t="shared" si="529"/>
        <v>7001.4</v>
      </c>
      <c r="N975" s="161">
        <v>5366</v>
      </c>
      <c r="O975" s="161">
        <v>0</v>
      </c>
      <c r="P975" s="161">
        <v>0</v>
      </c>
      <c r="Q975" s="161">
        <v>0</v>
      </c>
      <c r="R975" s="161">
        <v>0</v>
      </c>
      <c r="S975" s="161">
        <v>1000</v>
      </c>
      <c r="T975" s="161">
        <v>635.4</v>
      </c>
      <c r="U975" s="243">
        <v>0</v>
      </c>
      <c r="V975" s="172">
        <f t="shared" si="530"/>
        <v>6978.5873000000001</v>
      </c>
      <c r="W975" s="161">
        <v>5347.5707000000002</v>
      </c>
      <c r="X975" s="161">
        <v>0</v>
      </c>
      <c r="Y975" s="161">
        <v>0</v>
      </c>
      <c r="Z975" s="161">
        <v>0</v>
      </c>
      <c r="AA975" s="161">
        <v>0</v>
      </c>
      <c r="AB975" s="161">
        <v>995.61659999999995</v>
      </c>
      <c r="AC975" s="161">
        <v>635.4</v>
      </c>
      <c r="AD975" s="243">
        <v>0</v>
      </c>
      <c r="AE975" s="156">
        <f t="shared" si="520"/>
        <v>-22.812699999999495</v>
      </c>
      <c r="AF975" s="161">
        <f t="shared" si="520"/>
        <v>-18.429299999999785</v>
      </c>
      <c r="AG975" s="161">
        <f t="shared" si="520"/>
        <v>0</v>
      </c>
      <c r="AH975" s="161">
        <f t="shared" si="520"/>
        <v>0</v>
      </c>
      <c r="AI975" s="161">
        <f t="shared" si="520"/>
        <v>0</v>
      </c>
      <c r="AJ975" s="161">
        <f t="shared" si="520"/>
        <v>0</v>
      </c>
      <c r="AK975" s="161">
        <f t="shared" si="520"/>
        <v>-4.3834000000000515</v>
      </c>
      <c r="AL975" s="161">
        <f t="shared" si="520"/>
        <v>0</v>
      </c>
      <c r="AM975" s="162">
        <f t="shared" si="520"/>
        <v>0</v>
      </c>
      <c r="AN975" s="156">
        <f t="shared" si="521"/>
        <v>99.674169451823929</v>
      </c>
      <c r="AO975" s="161">
        <f t="shared" si="521"/>
        <v>99.656554230339182</v>
      </c>
      <c r="AP975" s="161">
        <f t="shared" si="521"/>
        <v>0</v>
      </c>
      <c r="AQ975" s="161">
        <f t="shared" si="521"/>
        <v>0</v>
      </c>
      <c r="AR975" s="161">
        <f t="shared" si="521"/>
        <v>0</v>
      </c>
      <c r="AS975" s="161">
        <f t="shared" si="521"/>
        <v>0</v>
      </c>
      <c r="AT975" s="161">
        <f t="shared" si="521"/>
        <v>99.561659999999989</v>
      </c>
      <c r="AU975" s="161">
        <f t="shared" si="521"/>
        <v>100</v>
      </c>
      <c r="AV975" s="162">
        <f t="shared" si="521"/>
        <v>0</v>
      </c>
      <c r="AW975" s="165"/>
      <c r="AX975" s="245"/>
      <c r="AY975" s="246"/>
    </row>
    <row r="976" spans="1:51" ht="12.75" customHeight="1" x14ac:dyDescent="0.25">
      <c r="A976" s="171">
        <v>1867</v>
      </c>
      <c r="B976" s="241">
        <v>968</v>
      </c>
      <c r="C976" s="242" t="s">
        <v>1513</v>
      </c>
      <c r="D976" s="156">
        <f t="shared" si="528"/>
        <v>4067.7000000000003</v>
      </c>
      <c r="E976" s="161">
        <v>3042.3</v>
      </c>
      <c r="F976" s="161">
        <v>0</v>
      </c>
      <c r="G976" s="161">
        <v>0</v>
      </c>
      <c r="H976" s="161">
        <v>0</v>
      </c>
      <c r="I976" s="161">
        <v>0</v>
      </c>
      <c r="J976" s="161">
        <v>500</v>
      </c>
      <c r="K976" s="161">
        <v>525.4</v>
      </c>
      <c r="L976" s="243">
        <v>0</v>
      </c>
      <c r="M976" s="172">
        <f t="shared" si="529"/>
        <v>4067.7000000000003</v>
      </c>
      <c r="N976" s="161">
        <v>3042.3</v>
      </c>
      <c r="O976" s="161">
        <v>0</v>
      </c>
      <c r="P976" s="161">
        <v>0</v>
      </c>
      <c r="Q976" s="161">
        <v>0</v>
      </c>
      <c r="R976" s="161">
        <v>0</v>
      </c>
      <c r="S976" s="161">
        <v>500</v>
      </c>
      <c r="T976" s="161">
        <v>525.4</v>
      </c>
      <c r="U976" s="243">
        <v>0</v>
      </c>
      <c r="V976" s="172">
        <f t="shared" si="530"/>
        <v>4067.7000000000003</v>
      </c>
      <c r="W976" s="161">
        <v>3042.3</v>
      </c>
      <c r="X976" s="161">
        <v>0</v>
      </c>
      <c r="Y976" s="161">
        <v>0</v>
      </c>
      <c r="Z976" s="161">
        <v>0</v>
      </c>
      <c r="AA976" s="161">
        <v>0</v>
      </c>
      <c r="AB976" s="161">
        <v>500</v>
      </c>
      <c r="AC976" s="161">
        <v>525.4</v>
      </c>
      <c r="AD976" s="243">
        <v>0</v>
      </c>
      <c r="AE976" s="156">
        <f t="shared" si="520"/>
        <v>0</v>
      </c>
      <c r="AF976" s="161">
        <f t="shared" si="520"/>
        <v>0</v>
      </c>
      <c r="AG976" s="161">
        <f t="shared" si="520"/>
        <v>0</v>
      </c>
      <c r="AH976" s="161">
        <f t="shared" si="520"/>
        <v>0</v>
      </c>
      <c r="AI976" s="161">
        <f t="shared" si="520"/>
        <v>0</v>
      </c>
      <c r="AJ976" s="161">
        <f t="shared" si="520"/>
        <v>0</v>
      </c>
      <c r="AK976" s="161">
        <f t="shared" si="520"/>
        <v>0</v>
      </c>
      <c r="AL976" s="161">
        <f t="shared" si="520"/>
        <v>0</v>
      </c>
      <c r="AM976" s="162">
        <f t="shared" si="520"/>
        <v>0</v>
      </c>
      <c r="AN976" s="156">
        <f t="shared" si="521"/>
        <v>100</v>
      </c>
      <c r="AO976" s="161">
        <f t="shared" si="521"/>
        <v>100</v>
      </c>
      <c r="AP976" s="161">
        <f t="shared" si="521"/>
        <v>0</v>
      </c>
      <c r="AQ976" s="161">
        <f t="shared" si="521"/>
        <v>0</v>
      </c>
      <c r="AR976" s="161">
        <f t="shared" si="521"/>
        <v>0</v>
      </c>
      <c r="AS976" s="161">
        <f t="shared" si="521"/>
        <v>0</v>
      </c>
      <c r="AT976" s="161">
        <f t="shared" si="521"/>
        <v>100</v>
      </c>
      <c r="AU976" s="161">
        <f t="shared" si="521"/>
        <v>100</v>
      </c>
      <c r="AV976" s="162">
        <f t="shared" si="521"/>
        <v>0</v>
      </c>
      <c r="AW976" s="165"/>
      <c r="AX976" s="245"/>
      <c r="AY976" s="246"/>
    </row>
    <row r="977" spans="1:51" ht="12.75" customHeight="1" x14ac:dyDescent="0.25">
      <c r="A977" s="171">
        <v>1868</v>
      </c>
      <c r="B977" s="241">
        <v>969</v>
      </c>
      <c r="C977" s="242" t="s">
        <v>2057</v>
      </c>
      <c r="D977" s="156">
        <f t="shared" si="528"/>
        <v>2261</v>
      </c>
      <c r="E977" s="161">
        <v>2061.8000000000002</v>
      </c>
      <c r="F977" s="161">
        <v>0</v>
      </c>
      <c r="G977" s="161">
        <v>0</v>
      </c>
      <c r="H977" s="161">
        <v>0</v>
      </c>
      <c r="I977" s="161">
        <v>0</v>
      </c>
      <c r="J977" s="161">
        <v>0</v>
      </c>
      <c r="K977" s="161">
        <v>199.2</v>
      </c>
      <c r="L977" s="243">
        <v>0</v>
      </c>
      <c r="M977" s="172">
        <f t="shared" si="529"/>
        <v>2261</v>
      </c>
      <c r="N977" s="161">
        <v>2061.8000000000002</v>
      </c>
      <c r="O977" s="161">
        <v>0</v>
      </c>
      <c r="P977" s="161">
        <v>0</v>
      </c>
      <c r="Q977" s="161">
        <v>0</v>
      </c>
      <c r="R977" s="161">
        <v>0</v>
      </c>
      <c r="S977" s="161">
        <v>0</v>
      </c>
      <c r="T977" s="161">
        <v>199.2</v>
      </c>
      <c r="U977" s="243">
        <v>0</v>
      </c>
      <c r="V977" s="172">
        <f t="shared" si="530"/>
        <v>2184.808</v>
      </c>
      <c r="W977" s="161">
        <v>1985.6080999999999</v>
      </c>
      <c r="X977" s="161">
        <v>0</v>
      </c>
      <c r="Y977" s="161">
        <v>0</v>
      </c>
      <c r="Z977" s="161">
        <v>0</v>
      </c>
      <c r="AA977" s="161">
        <v>0</v>
      </c>
      <c r="AB977" s="161">
        <v>0</v>
      </c>
      <c r="AC977" s="161">
        <v>199.19990000000001</v>
      </c>
      <c r="AD977" s="243">
        <v>0</v>
      </c>
      <c r="AE977" s="156">
        <f t="shared" si="520"/>
        <v>-76.192000000000007</v>
      </c>
      <c r="AF977" s="161">
        <f t="shared" si="520"/>
        <v>-76.19190000000026</v>
      </c>
      <c r="AG977" s="161">
        <f t="shared" si="520"/>
        <v>0</v>
      </c>
      <c r="AH977" s="161">
        <f t="shared" si="520"/>
        <v>0</v>
      </c>
      <c r="AI977" s="161">
        <f t="shared" si="520"/>
        <v>0</v>
      </c>
      <c r="AJ977" s="161">
        <f t="shared" si="520"/>
        <v>0</v>
      </c>
      <c r="AK977" s="161">
        <f t="shared" si="520"/>
        <v>0</v>
      </c>
      <c r="AL977" s="161">
        <f t="shared" si="520"/>
        <v>-9.9999999974897946E-5</v>
      </c>
      <c r="AM977" s="162">
        <f t="shared" si="520"/>
        <v>0</v>
      </c>
      <c r="AN977" s="156">
        <f t="shared" si="521"/>
        <v>96.63016364440513</v>
      </c>
      <c r="AO977" s="161">
        <f t="shared" si="521"/>
        <v>96.304593074012985</v>
      </c>
      <c r="AP977" s="161">
        <f t="shared" si="521"/>
        <v>0</v>
      </c>
      <c r="AQ977" s="161">
        <f t="shared" si="521"/>
        <v>0</v>
      </c>
      <c r="AR977" s="161">
        <f t="shared" si="521"/>
        <v>0</v>
      </c>
      <c r="AS977" s="161">
        <f t="shared" si="521"/>
        <v>0</v>
      </c>
      <c r="AT977" s="161">
        <f t="shared" si="521"/>
        <v>0</v>
      </c>
      <c r="AU977" s="161">
        <f t="shared" si="521"/>
        <v>99.999949799196798</v>
      </c>
      <c r="AV977" s="162">
        <f t="shared" si="521"/>
        <v>0</v>
      </c>
      <c r="AW977" s="165"/>
      <c r="AX977" s="245"/>
      <c r="AY977" s="246"/>
    </row>
    <row r="978" spans="1:51" ht="12.75" customHeight="1" x14ac:dyDescent="0.25">
      <c r="A978" s="158"/>
      <c r="B978" s="241">
        <v>970</v>
      </c>
      <c r="C978" s="242"/>
      <c r="D978" s="160"/>
      <c r="E978" s="161"/>
      <c r="F978" s="161"/>
      <c r="G978" s="161"/>
      <c r="H978" s="161"/>
      <c r="I978" s="161"/>
      <c r="J978" s="161"/>
      <c r="K978" s="161"/>
      <c r="L978" s="243">
        <v>0</v>
      </c>
      <c r="M978" s="244"/>
      <c r="N978" s="161">
        <v>0</v>
      </c>
      <c r="O978" s="161"/>
      <c r="P978" s="161">
        <v>0</v>
      </c>
      <c r="Q978" s="161"/>
      <c r="R978" s="161"/>
      <c r="S978" s="161"/>
      <c r="T978" s="161"/>
      <c r="U978" s="243">
        <v>0</v>
      </c>
      <c r="V978" s="244"/>
      <c r="W978" s="161">
        <v>0</v>
      </c>
      <c r="X978" s="161"/>
      <c r="Y978" s="161">
        <v>0</v>
      </c>
      <c r="Z978" s="161"/>
      <c r="AA978" s="161"/>
      <c r="AB978" s="161"/>
      <c r="AC978" s="161"/>
      <c r="AD978" s="243"/>
      <c r="AE978" s="160"/>
      <c r="AF978" s="161"/>
      <c r="AG978" s="161"/>
      <c r="AH978" s="161"/>
      <c r="AI978" s="161"/>
      <c r="AJ978" s="161"/>
      <c r="AK978" s="161"/>
      <c r="AL978" s="161"/>
      <c r="AM978" s="162"/>
      <c r="AN978" s="160"/>
      <c r="AO978" s="161"/>
      <c r="AP978" s="161"/>
      <c r="AQ978" s="161"/>
      <c r="AR978" s="161"/>
      <c r="AS978" s="161"/>
      <c r="AT978" s="161"/>
      <c r="AU978" s="161"/>
      <c r="AV978" s="162"/>
      <c r="AW978" s="165"/>
      <c r="AX978" s="245"/>
      <c r="AY978" s="246"/>
    </row>
    <row r="979" spans="1:51" ht="14.25" customHeight="1" x14ac:dyDescent="0.25">
      <c r="A979" s="158"/>
      <c r="B979" s="241">
        <v>971</v>
      </c>
      <c r="C979" s="239" t="s">
        <v>2058</v>
      </c>
      <c r="D979" s="156">
        <f>D980+D981</f>
        <v>218953.3</v>
      </c>
      <c r="E979" s="153">
        <f t="shared" ref="E979:L979" si="531">E980+E981</f>
        <v>179570.3</v>
      </c>
      <c r="F979" s="153">
        <f t="shared" si="531"/>
        <v>4075</v>
      </c>
      <c r="G979" s="153">
        <f t="shared" si="531"/>
        <v>2349.3000000000002</v>
      </c>
      <c r="H979" s="153">
        <f t="shared" si="531"/>
        <v>4857.6000000000004</v>
      </c>
      <c r="I979" s="153">
        <f t="shared" si="531"/>
        <v>0</v>
      </c>
      <c r="J979" s="153">
        <f t="shared" si="531"/>
        <v>2095.8000000000002</v>
      </c>
      <c r="K979" s="153">
        <f t="shared" si="531"/>
        <v>24695</v>
      </c>
      <c r="L979" s="240">
        <f t="shared" si="531"/>
        <v>1310.3</v>
      </c>
      <c r="M979" s="172">
        <f>M980+M981</f>
        <v>221562.89999999997</v>
      </c>
      <c r="N979" s="153">
        <f t="shared" ref="N979:U979" si="532">N980+N981</f>
        <v>180472.9</v>
      </c>
      <c r="O979" s="153">
        <f t="shared" si="532"/>
        <v>4075</v>
      </c>
      <c r="P979" s="153">
        <f t="shared" si="532"/>
        <v>2349.3000000000002</v>
      </c>
      <c r="Q979" s="153">
        <f t="shared" si="532"/>
        <v>4857.6000000000004</v>
      </c>
      <c r="R979" s="153">
        <f t="shared" si="532"/>
        <v>0</v>
      </c>
      <c r="S979" s="153">
        <f t="shared" si="532"/>
        <v>2095.8000000000002</v>
      </c>
      <c r="T979" s="153">
        <f t="shared" si="532"/>
        <v>24695</v>
      </c>
      <c r="U979" s="240">
        <f t="shared" si="532"/>
        <v>3017.3</v>
      </c>
      <c r="V979" s="172">
        <f>V980+V981</f>
        <v>212416.7721</v>
      </c>
      <c r="W979" s="153">
        <f t="shared" ref="W979:AD979" si="533">W980+W981</f>
        <v>173784.94999999998</v>
      </c>
      <c r="X979" s="153">
        <f t="shared" si="533"/>
        <v>4073.623</v>
      </c>
      <c r="Y979" s="153">
        <f t="shared" si="533"/>
        <v>2278.6761999999999</v>
      </c>
      <c r="Z979" s="153">
        <f t="shared" si="533"/>
        <v>3390.2489</v>
      </c>
      <c r="AA979" s="153">
        <f t="shared" si="533"/>
        <v>0</v>
      </c>
      <c r="AB979" s="153">
        <f t="shared" si="533"/>
        <v>2094.6178000000004</v>
      </c>
      <c r="AC979" s="153">
        <f t="shared" si="533"/>
        <v>24656.7562</v>
      </c>
      <c r="AD979" s="240">
        <f t="shared" si="533"/>
        <v>2137.9</v>
      </c>
      <c r="AE979" s="156">
        <f t="shared" ref="AE979:AM1013" si="534">V979-M979</f>
        <v>-9146.1278999999631</v>
      </c>
      <c r="AF979" s="153">
        <f t="shared" si="534"/>
        <v>-6687.9500000000116</v>
      </c>
      <c r="AG979" s="153">
        <f t="shared" si="534"/>
        <v>-1.3769999999999527</v>
      </c>
      <c r="AH979" s="153">
        <f t="shared" si="534"/>
        <v>-70.623800000000301</v>
      </c>
      <c r="AI979" s="153">
        <f t="shared" si="534"/>
        <v>-1467.3511000000003</v>
      </c>
      <c r="AJ979" s="153">
        <f t="shared" si="534"/>
        <v>0</v>
      </c>
      <c r="AK979" s="153">
        <f t="shared" si="534"/>
        <v>-1.1821999999997388</v>
      </c>
      <c r="AL979" s="153">
        <f t="shared" si="534"/>
        <v>-38.243800000000192</v>
      </c>
      <c r="AM979" s="154">
        <f t="shared" si="534"/>
        <v>-879.40000000000009</v>
      </c>
      <c r="AN979" s="156">
        <f t="shared" ref="AN979:AV1013" si="535">IF(M979=0,0,V979/M979*100)</f>
        <v>95.871994860150338</v>
      </c>
      <c r="AO979" s="153">
        <f t="shared" si="535"/>
        <v>96.29420816089285</v>
      </c>
      <c r="AP979" s="153">
        <f t="shared" si="535"/>
        <v>99.966208588957059</v>
      </c>
      <c r="AQ979" s="153">
        <f t="shared" si="535"/>
        <v>96.993836461924815</v>
      </c>
      <c r="AR979" s="153">
        <f t="shared" si="535"/>
        <v>69.792673336627132</v>
      </c>
      <c r="AS979" s="153">
        <f t="shared" si="535"/>
        <v>0</v>
      </c>
      <c r="AT979" s="153">
        <f t="shared" si="535"/>
        <v>99.943591945796356</v>
      </c>
      <c r="AU979" s="153">
        <f t="shared" si="535"/>
        <v>99.845135452520751</v>
      </c>
      <c r="AV979" s="154">
        <f t="shared" si="535"/>
        <v>70.854737679382225</v>
      </c>
      <c r="AW979" s="147"/>
      <c r="AX979" s="245"/>
      <c r="AY979" s="246"/>
    </row>
    <row r="980" spans="1:51" s="170" customFormat="1" ht="13.5" customHeight="1" x14ac:dyDescent="0.2">
      <c r="A980" s="158"/>
      <c r="B980" s="241">
        <v>972</v>
      </c>
      <c r="C980" s="239" t="s">
        <v>1287</v>
      </c>
      <c r="D980" s="156">
        <f>D982</f>
        <v>149232.4</v>
      </c>
      <c r="E980" s="153">
        <f t="shared" ref="E980:L980" si="536">E982</f>
        <v>119707.4</v>
      </c>
      <c r="F980" s="153">
        <f t="shared" si="536"/>
        <v>4075</v>
      </c>
      <c r="G980" s="153">
        <f t="shared" si="536"/>
        <v>2349.3000000000002</v>
      </c>
      <c r="H980" s="153">
        <f t="shared" si="536"/>
        <v>4754.5</v>
      </c>
      <c r="I980" s="153">
        <f t="shared" si="536"/>
        <v>0</v>
      </c>
      <c r="J980" s="153">
        <f t="shared" si="536"/>
        <v>0</v>
      </c>
      <c r="K980" s="153">
        <f t="shared" si="536"/>
        <v>17035.900000000001</v>
      </c>
      <c r="L980" s="240">
        <f t="shared" si="536"/>
        <v>1310.3</v>
      </c>
      <c r="M980" s="172">
        <f>M982</f>
        <v>151841.99999999997</v>
      </c>
      <c r="N980" s="153">
        <f t="shared" ref="N980:U980" si="537">N982</f>
        <v>120610</v>
      </c>
      <c r="O980" s="153">
        <f t="shared" si="537"/>
        <v>4075</v>
      </c>
      <c r="P980" s="153">
        <f t="shared" si="537"/>
        <v>2349.3000000000002</v>
      </c>
      <c r="Q980" s="153">
        <f t="shared" si="537"/>
        <v>4754.5</v>
      </c>
      <c r="R980" s="153">
        <f t="shared" si="537"/>
        <v>0</v>
      </c>
      <c r="S980" s="153">
        <f t="shared" si="537"/>
        <v>0</v>
      </c>
      <c r="T980" s="153">
        <f t="shared" si="537"/>
        <v>17035.900000000001</v>
      </c>
      <c r="U980" s="240">
        <f t="shared" si="537"/>
        <v>3017.3</v>
      </c>
      <c r="V980" s="172">
        <f>V982</f>
        <v>146637.77960000001</v>
      </c>
      <c r="W980" s="153">
        <f t="shared" ref="W980:AD980" si="538">W982</f>
        <v>117754.17879999999</v>
      </c>
      <c r="X980" s="153">
        <f t="shared" si="538"/>
        <v>4073.623</v>
      </c>
      <c r="Y980" s="153">
        <f t="shared" si="538"/>
        <v>2278.6761999999999</v>
      </c>
      <c r="Z980" s="153">
        <f t="shared" si="538"/>
        <v>3390.2489</v>
      </c>
      <c r="AA980" s="153">
        <f t="shared" si="538"/>
        <v>0</v>
      </c>
      <c r="AB980" s="153">
        <f t="shared" si="538"/>
        <v>0</v>
      </c>
      <c r="AC980" s="153">
        <f t="shared" si="538"/>
        <v>17003.152699999999</v>
      </c>
      <c r="AD980" s="240">
        <f t="shared" si="538"/>
        <v>2137.9</v>
      </c>
      <c r="AE980" s="156">
        <f t="shared" si="534"/>
        <v>-5204.220399999962</v>
      </c>
      <c r="AF980" s="153">
        <f t="shared" si="534"/>
        <v>-2855.8212000000058</v>
      </c>
      <c r="AG980" s="153">
        <f t="shared" si="534"/>
        <v>-1.3769999999999527</v>
      </c>
      <c r="AH980" s="153">
        <f t="shared" si="534"/>
        <v>-70.623800000000301</v>
      </c>
      <c r="AI980" s="153">
        <f t="shared" si="534"/>
        <v>-1364.2511</v>
      </c>
      <c r="AJ980" s="153">
        <f t="shared" si="534"/>
        <v>0</v>
      </c>
      <c r="AK980" s="153">
        <f t="shared" si="534"/>
        <v>0</v>
      </c>
      <c r="AL980" s="153">
        <f t="shared" si="534"/>
        <v>-32.747300000002724</v>
      </c>
      <c r="AM980" s="154">
        <f t="shared" si="534"/>
        <v>-879.40000000000009</v>
      </c>
      <c r="AN980" s="156">
        <f t="shared" si="535"/>
        <v>96.572608105794203</v>
      </c>
      <c r="AO980" s="153">
        <f t="shared" si="535"/>
        <v>97.632185390929436</v>
      </c>
      <c r="AP980" s="153">
        <f t="shared" si="535"/>
        <v>99.966208588957059</v>
      </c>
      <c r="AQ980" s="153">
        <f t="shared" si="535"/>
        <v>96.993836461924815</v>
      </c>
      <c r="AR980" s="153">
        <f t="shared" si="535"/>
        <v>71.306107897781047</v>
      </c>
      <c r="AS980" s="153">
        <f t="shared" si="535"/>
        <v>0</v>
      </c>
      <c r="AT980" s="153">
        <f t="shared" si="535"/>
        <v>0</v>
      </c>
      <c r="AU980" s="153">
        <f t="shared" si="535"/>
        <v>99.807774758011007</v>
      </c>
      <c r="AV980" s="154">
        <f t="shared" si="535"/>
        <v>70.854737679382225</v>
      </c>
      <c r="AW980" s="147"/>
      <c r="AX980" s="245"/>
      <c r="AY980" s="246"/>
    </row>
    <row r="981" spans="1:51" s="170" customFormat="1" ht="13.5" customHeight="1" x14ac:dyDescent="0.2">
      <c r="A981" s="158"/>
      <c r="B981" s="241">
        <v>973</v>
      </c>
      <c r="C981" s="239" t="s">
        <v>1288</v>
      </c>
      <c r="D981" s="156">
        <f>SUM(D983:D1013)</f>
        <v>69720.89999999998</v>
      </c>
      <c r="E981" s="153">
        <f t="shared" ref="E981:L981" si="539">SUM(E983:E1013)</f>
        <v>59862.9</v>
      </c>
      <c r="F981" s="153">
        <f t="shared" si="539"/>
        <v>0</v>
      </c>
      <c r="G981" s="153">
        <f t="shared" si="539"/>
        <v>0</v>
      </c>
      <c r="H981" s="153">
        <f t="shared" si="539"/>
        <v>103.1</v>
      </c>
      <c r="I981" s="153">
        <f t="shared" si="539"/>
        <v>0</v>
      </c>
      <c r="J981" s="153">
        <f t="shared" si="539"/>
        <v>2095.8000000000002</v>
      </c>
      <c r="K981" s="153">
        <f t="shared" si="539"/>
        <v>7659.0999999999995</v>
      </c>
      <c r="L981" s="240">
        <f t="shared" si="539"/>
        <v>0</v>
      </c>
      <c r="M981" s="172">
        <f>SUM(M983:M1013)</f>
        <v>69720.89999999998</v>
      </c>
      <c r="N981" s="153">
        <f t="shared" ref="N981:U981" si="540">SUM(N983:N1013)</f>
        <v>59862.9</v>
      </c>
      <c r="O981" s="153">
        <f t="shared" si="540"/>
        <v>0</v>
      </c>
      <c r="P981" s="153">
        <f t="shared" si="540"/>
        <v>0</v>
      </c>
      <c r="Q981" s="153">
        <f t="shared" si="540"/>
        <v>103.1</v>
      </c>
      <c r="R981" s="153">
        <f t="shared" si="540"/>
        <v>0</v>
      </c>
      <c r="S981" s="153">
        <f t="shared" si="540"/>
        <v>2095.8000000000002</v>
      </c>
      <c r="T981" s="153">
        <f t="shared" si="540"/>
        <v>7659.0999999999995</v>
      </c>
      <c r="U981" s="240">
        <f t="shared" si="540"/>
        <v>0</v>
      </c>
      <c r="V981" s="172">
        <f>SUM(V983:V1013)</f>
        <v>65778.992500000008</v>
      </c>
      <c r="W981" s="153">
        <f t="shared" ref="W981:AD981" si="541">SUM(W983:W1013)</f>
        <v>56030.771199999988</v>
      </c>
      <c r="X981" s="153">
        <f t="shared" si="541"/>
        <v>0</v>
      </c>
      <c r="Y981" s="153">
        <f t="shared" si="541"/>
        <v>0</v>
      </c>
      <c r="Z981" s="153">
        <f t="shared" si="541"/>
        <v>0</v>
      </c>
      <c r="AA981" s="153">
        <f t="shared" si="541"/>
        <v>0</v>
      </c>
      <c r="AB981" s="153">
        <f t="shared" si="541"/>
        <v>2094.6178000000004</v>
      </c>
      <c r="AC981" s="153">
        <f t="shared" si="541"/>
        <v>7653.6035000000011</v>
      </c>
      <c r="AD981" s="240">
        <f t="shared" si="541"/>
        <v>0</v>
      </c>
      <c r="AE981" s="156">
        <f t="shared" si="534"/>
        <v>-3941.9074999999721</v>
      </c>
      <c r="AF981" s="153">
        <f t="shared" si="534"/>
        <v>-3832.1288000000131</v>
      </c>
      <c r="AG981" s="153">
        <f t="shared" si="534"/>
        <v>0</v>
      </c>
      <c r="AH981" s="153">
        <f t="shared" si="534"/>
        <v>0</v>
      </c>
      <c r="AI981" s="153">
        <f t="shared" si="534"/>
        <v>-103.1</v>
      </c>
      <c r="AJ981" s="153">
        <f t="shared" si="534"/>
        <v>0</v>
      </c>
      <c r="AK981" s="153">
        <f t="shared" si="534"/>
        <v>-1.1821999999997388</v>
      </c>
      <c r="AL981" s="153">
        <f t="shared" si="534"/>
        <v>-5.4964999999983775</v>
      </c>
      <c r="AM981" s="154">
        <f t="shared" si="534"/>
        <v>0</v>
      </c>
      <c r="AN981" s="156">
        <f t="shared" si="535"/>
        <v>94.346160907274609</v>
      </c>
      <c r="AO981" s="153">
        <f t="shared" si="535"/>
        <v>93.5984912191023</v>
      </c>
      <c r="AP981" s="153">
        <f t="shared" si="535"/>
        <v>0</v>
      </c>
      <c r="AQ981" s="153">
        <f t="shared" si="535"/>
        <v>0</v>
      </c>
      <c r="AR981" s="153">
        <f t="shared" si="535"/>
        <v>0</v>
      </c>
      <c r="AS981" s="153">
        <f t="shared" si="535"/>
        <v>0</v>
      </c>
      <c r="AT981" s="153">
        <f t="shared" si="535"/>
        <v>99.943591945796356</v>
      </c>
      <c r="AU981" s="153">
        <f t="shared" si="535"/>
        <v>99.928235693488816</v>
      </c>
      <c r="AV981" s="154">
        <f t="shared" si="535"/>
        <v>0</v>
      </c>
      <c r="AW981" s="147"/>
      <c r="AX981" s="245"/>
      <c r="AY981" s="246"/>
    </row>
    <row r="982" spans="1:51" ht="12.75" customHeight="1" x14ac:dyDescent="0.25">
      <c r="A982" s="171">
        <v>1869</v>
      </c>
      <c r="B982" s="241">
        <v>974</v>
      </c>
      <c r="C982" s="242" t="s">
        <v>1313</v>
      </c>
      <c r="D982" s="156">
        <f t="shared" ref="D982:D1013" si="542">SUM(E982:L982)</f>
        <v>149232.4</v>
      </c>
      <c r="E982" s="161">
        <v>119707.4</v>
      </c>
      <c r="F982" s="161">
        <v>4075</v>
      </c>
      <c r="G982" s="161">
        <v>2349.3000000000002</v>
      </c>
      <c r="H982" s="161">
        <v>4754.5</v>
      </c>
      <c r="I982" s="161">
        <v>0</v>
      </c>
      <c r="J982" s="161">
        <v>0</v>
      </c>
      <c r="K982" s="161">
        <v>17035.900000000001</v>
      </c>
      <c r="L982" s="243">
        <v>1310.3</v>
      </c>
      <c r="M982" s="172">
        <f t="shared" ref="M982:M1013" si="543">SUM(N982:U982)</f>
        <v>151841.99999999997</v>
      </c>
      <c r="N982" s="161">
        <v>120610</v>
      </c>
      <c r="O982" s="161">
        <v>4075</v>
      </c>
      <c r="P982" s="161">
        <v>2349.3000000000002</v>
      </c>
      <c r="Q982" s="161">
        <v>4754.5</v>
      </c>
      <c r="R982" s="161">
        <v>0</v>
      </c>
      <c r="S982" s="161">
        <v>0</v>
      </c>
      <c r="T982" s="161">
        <v>17035.900000000001</v>
      </c>
      <c r="U982" s="243">
        <v>3017.3</v>
      </c>
      <c r="V982" s="172">
        <f t="shared" ref="V982:V1013" si="544">SUM(W982:AD982)</f>
        <v>146637.77960000001</v>
      </c>
      <c r="W982" s="161">
        <v>117754.17879999999</v>
      </c>
      <c r="X982" s="161">
        <v>4073.623</v>
      </c>
      <c r="Y982" s="161">
        <v>2278.6761999999999</v>
      </c>
      <c r="Z982" s="161">
        <v>3390.2489</v>
      </c>
      <c r="AA982" s="161">
        <v>0</v>
      </c>
      <c r="AB982" s="161">
        <v>0</v>
      </c>
      <c r="AC982" s="161">
        <v>17003.152699999999</v>
      </c>
      <c r="AD982" s="243">
        <v>2137.9</v>
      </c>
      <c r="AE982" s="156">
        <f t="shared" si="534"/>
        <v>-5204.220399999962</v>
      </c>
      <c r="AF982" s="161">
        <f t="shared" si="534"/>
        <v>-2855.8212000000058</v>
      </c>
      <c r="AG982" s="161">
        <f t="shared" si="534"/>
        <v>-1.3769999999999527</v>
      </c>
      <c r="AH982" s="161">
        <f t="shared" si="534"/>
        <v>-70.623800000000301</v>
      </c>
      <c r="AI982" s="161">
        <f t="shared" si="534"/>
        <v>-1364.2511</v>
      </c>
      <c r="AJ982" s="161">
        <f t="shared" si="534"/>
        <v>0</v>
      </c>
      <c r="AK982" s="161">
        <f t="shared" si="534"/>
        <v>0</v>
      </c>
      <c r="AL982" s="161">
        <f t="shared" si="534"/>
        <v>-32.747300000002724</v>
      </c>
      <c r="AM982" s="162">
        <f t="shared" si="534"/>
        <v>-879.40000000000009</v>
      </c>
      <c r="AN982" s="156">
        <f t="shared" si="535"/>
        <v>96.572608105794203</v>
      </c>
      <c r="AO982" s="161">
        <f t="shared" si="535"/>
        <v>97.632185390929436</v>
      </c>
      <c r="AP982" s="161">
        <f t="shared" si="535"/>
        <v>99.966208588957059</v>
      </c>
      <c r="AQ982" s="161">
        <f t="shared" si="535"/>
        <v>96.993836461924815</v>
      </c>
      <c r="AR982" s="161">
        <f t="shared" si="535"/>
        <v>71.306107897781047</v>
      </c>
      <c r="AS982" s="161">
        <f t="shared" si="535"/>
        <v>0</v>
      </c>
      <c r="AT982" s="161">
        <f t="shared" si="535"/>
        <v>0</v>
      </c>
      <c r="AU982" s="161">
        <f t="shared" si="535"/>
        <v>99.807774758011007</v>
      </c>
      <c r="AV982" s="162">
        <f t="shared" si="535"/>
        <v>70.854737679382225</v>
      </c>
      <c r="AW982" s="165"/>
      <c r="AX982" s="245"/>
      <c r="AY982" s="246"/>
    </row>
    <row r="983" spans="1:51" ht="12.75" customHeight="1" x14ac:dyDescent="0.25">
      <c r="A983" s="171">
        <v>1870</v>
      </c>
      <c r="B983" s="241">
        <v>975</v>
      </c>
      <c r="C983" s="242" t="s">
        <v>2059</v>
      </c>
      <c r="D983" s="156">
        <f t="shared" si="542"/>
        <v>3670</v>
      </c>
      <c r="E983" s="161">
        <v>3300</v>
      </c>
      <c r="F983" s="161">
        <v>0</v>
      </c>
      <c r="G983" s="161">
        <v>0</v>
      </c>
      <c r="H983" s="161">
        <v>0</v>
      </c>
      <c r="I983" s="161">
        <v>0</v>
      </c>
      <c r="J983" s="161">
        <v>0</v>
      </c>
      <c r="K983" s="161">
        <v>370</v>
      </c>
      <c r="L983" s="243">
        <v>0</v>
      </c>
      <c r="M983" s="172">
        <f t="shared" si="543"/>
        <v>3670</v>
      </c>
      <c r="N983" s="161">
        <v>3300</v>
      </c>
      <c r="O983" s="161">
        <v>0</v>
      </c>
      <c r="P983" s="161">
        <v>0</v>
      </c>
      <c r="Q983" s="161">
        <v>0</v>
      </c>
      <c r="R983" s="161">
        <v>0</v>
      </c>
      <c r="S983" s="161">
        <v>0</v>
      </c>
      <c r="T983" s="161">
        <v>370</v>
      </c>
      <c r="U983" s="243">
        <v>0</v>
      </c>
      <c r="V983" s="172">
        <f t="shared" si="544"/>
        <v>3486.9686999999999</v>
      </c>
      <c r="W983" s="161">
        <v>3117.0540000000001</v>
      </c>
      <c r="X983" s="161">
        <v>0</v>
      </c>
      <c r="Y983" s="161">
        <v>0</v>
      </c>
      <c r="Z983" s="161">
        <v>0</v>
      </c>
      <c r="AA983" s="161">
        <v>0</v>
      </c>
      <c r="AB983" s="161">
        <v>0</v>
      </c>
      <c r="AC983" s="161">
        <v>369.91469999999998</v>
      </c>
      <c r="AD983" s="243">
        <v>0</v>
      </c>
      <c r="AE983" s="156">
        <f t="shared" si="534"/>
        <v>-183.0313000000001</v>
      </c>
      <c r="AF983" s="161">
        <f t="shared" si="534"/>
        <v>-182.94599999999991</v>
      </c>
      <c r="AG983" s="161">
        <f t="shared" si="534"/>
        <v>0</v>
      </c>
      <c r="AH983" s="161">
        <f t="shared" si="534"/>
        <v>0</v>
      </c>
      <c r="AI983" s="161">
        <f t="shared" si="534"/>
        <v>0</v>
      </c>
      <c r="AJ983" s="161">
        <f t="shared" si="534"/>
        <v>0</v>
      </c>
      <c r="AK983" s="161">
        <f t="shared" si="534"/>
        <v>0</v>
      </c>
      <c r="AL983" s="161">
        <f t="shared" si="534"/>
        <v>-8.5300000000017917E-2</v>
      </c>
      <c r="AM983" s="162">
        <f t="shared" si="534"/>
        <v>0</v>
      </c>
      <c r="AN983" s="156">
        <f t="shared" si="535"/>
        <v>95.01277111716621</v>
      </c>
      <c r="AO983" s="161">
        <f t="shared" si="535"/>
        <v>94.456181818181818</v>
      </c>
      <c r="AP983" s="161">
        <f t="shared" si="535"/>
        <v>0</v>
      </c>
      <c r="AQ983" s="161">
        <f t="shared" si="535"/>
        <v>0</v>
      </c>
      <c r="AR983" s="161">
        <f t="shared" si="535"/>
        <v>0</v>
      </c>
      <c r="AS983" s="161">
        <f t="shared" si="535"/>
        <v>0</v>
      </c>
      <c r="AT983" s="161">
        <f t="shared" si="535"/>
        <v>0</v>
      </c>
      <c r="AU983" s="161">
        <f t="shared" si="535"/>
        <v>99.976945945945943</v>
      </c>
      <c r="AV983" s="162">
        <f t="shared" si="535"/>
        <v>0</v>
      </c>
      <c r="AW983" s="165"/>
      <c r="AX983" s="245"/>
      <c r="AY983" s="246"/>
    </row>
    <row r="984" spans="1:51" ht="12.75" customHeight="1" x14ac:dyDescent="0.25">
      <c r="A984" s="171">
        <v>1871</v>
      </c>
      <c r="B984" s="241">
        <v>976</v>
      </c>
      <c r="C984" s="242" t="s">
        <v>2060</v>
      </c>
      <c r="D984" s="156">
        <f t="shared" si="542"/>
        <v>889.9</v>
      </c>
      <c r="E984" s="161">
        <v>710.5</v>
      </c>
      <c r="F984" s="161">
        <v>0</v>
      </c>
      <c r="G984" s="161">
        <v>0</v>
      </c>
      <c r="H984" s="161">
        <v>0</v>
      </c>
      <c r="I984" s="161">
        <v>0</v>
      </c>
      <c r="J984" s="161">
        <v>112</v>
      </c>
      <c r="K984" s="161">
        <v>67.400000000000006</v>
      </c>
      <c r="L984" s="243">
        <v>0</v>
      </c>
      <c r="M984" s="172">
        <f t="shared" si="543"/>
        <v>889.9</v>
      </c>
      <c r="N984" s="161">
        <v>710.5</v>
      </c>
      <c r="O984" s="161">
        <v>0</v>
      </c>
      <c r="P984" s="161">
        <v>0</v>
      </c>
      <c r="Q984" s="161">
        <v>0</v>
      </c>
      <c r="R984" s="161">
        <v>0</v>
      </c>
      <c r="S984" s="161">
        <v>112</v>
      </c>
      <c r="T984" s="161">
        <v>67.400000000000006</v>
      </c>
      <c r="U984" s="243">
        <v>0</v>
      </c>
      <c r="V984" s="172">
        <f t="shared" si="544"/>
        <v>889.8229</v>
      </c>
      <c r="W984" s="161">
        <v>710.5</v>
      </c>
      <c r="X984" s="161">
        <v>0</v>
      </c>
      <c r="Y984" s="161">
        <v>0</v>
      </c>
      <c r="Z984" s="161">
        <v>0</v>
      </c>
      <c r="AA984" s="161">
        <v>0</v>
      </c>
      <c r="AB984" s="161">
        <v>111.9229</v>
      </c>
      <c r="AC984" s="161">
        <v>67.400000000000006</v>
      </c>
      <c r="AD984" s="243">
        <v>0</v>
      </c>
      <c r="AE984" s="156">
        <f t="shared" si="534"/>
        <v>-7.7099999999973079E-2</v>
      </c>
      <c r="AF984" s="161">
        <f t="shared" si="534"/>
        <v>0</v>
      </c>
      <c r="AG984" s="161">
        <f t="shared" si="534"/>
        <v>0</v>
      </c>
      <c r="AH984" s="161">
        <f t="shared" si="534"/>
        <v>0</v>
      </c>
      <c r="AI984" s="161">
        <f t="shared" si="534"/>
        <v>0</v>
      </c>
      <c r="AJ984" s="161">
        <f t="shared" si="534"/>
        <v>0</v>
      </c>
      <c r="AK984" s="161">
        <f t="shared" si="534"/>
        <v>-7.7100000000001501E-2</v>
      </c>
      <c r="AL984" s="161">
        <f t="shared" si="534"/>
        <v>0</v>
      </c>
      <c r="AM984" s="162">
        <f t="shared" si="534"/>
        <v>0</v>
      </c>
      <c r="AN984" s="156">
        <f t="shared" si="535"/>
        <v>99.991336105180366</v>
      </c>
      <c r="AO984" s="161">
        <f t="shared" si="535"/>
        <v>100</v>
      </c>
      <c r="AP984" s="161">
        <f t="shared" si="535"/>
        <v>0</v>
      </c>
      <c r="AQ984" s="161">
        <f t="shared" si="535"/>
        <v>0</v>
      </c>
      <c r="AR984" s="161">
        <f t="shared" si="535"/>
        <v>0</v>
      </c>
      <c r="AS984" s="161">
        <f t="shared" si="535"/>
        <v>0</v>
      </c>
      <c r="AT984" s="161">
        <f t="shared" si="535"/>
        <v>99.93116071428571</v>
      </c>
      <c r="AU984" s="161">
        <f t="shared" si="535"/>
        <v>100</v>
      </c>
      <c r="AV984" s="162">
        <f t="shared" si="535"/>
        <v>0</v>
      </c>
      <c r="AW984" s="165"/>
      <c r="AX984" s="245"/>
      <c r="AY984" s="246"/>
    </row>
    <row r="985" spans="1:51" ht="12.75" customHeight="1" x14ac:dyDescent="0.25">
      <c r="A985" s="171">
        <v>1872</v>
      </c>
      <c r="B985" s="241">
        <v>977</v>
      </c>
      <c r="C985" s="242" t="s">
        <v>2061</v>
      </c>
      <c r="D985" s="156">
        <f t="shared" si="542"/>
        <v>2436</v>
      </c>
      <c r="E985" s="161">
        <v>2033.4</v>
      </c>
      <c r="F985" s="161">
        <v>0</v>
      </c>
      <c r="G985" s="161">
        <v>0</v>
      </c>
      <c r="H985" s="161">
        <v>0</v>
      </c>
      <c r="I985" s="161">
        <v>0</v>
      </c>
      <c r="J985" s="161">
        <v>81.2</v>
      </c>
      <c r="K985" s="161">
        <v>321.39999999999998</v>
      </c>
      <c r="L985" s="243">
        <v>0</v>
      </c>
      <c r="M985" s="172">
        <f t="shared" si="543"/>
        <v>2436</v>
      </c>
      <c r="N985" s="161">
        <v>2033.4</v>
      </c>
      <c r="O985" s="161">
        <v>0</v>
      </c>
      <c r="P985" s="161">
        <v>0</v>
      </c>
      <c r="Q985" s="161">
        <v>0</v>
      </c>
      <c r="R985" s="161">
        <v>0</v>
      </c>
      <c r="S985" s="161">
        <v>81.2</v>
      </c>
      <c r="T985" s="161">
        <v>321.39999999999998</v>
      </c>
      <c r="U985" s="243">
        <v>0</v>
      </c>
      <c r="V985" s="172">
        <f t="shared" si="544"/>
        <v>2425.1424999999999</v>
      </c>
      <c r="W985" s="161">
        <v>2022.5425</v>
      </c>
      <c r="X985" s="161">
        <v>0</v>
      </c>
      <c r="Y985" s="161">
        <v>0</v>
      </c>
      <c r="Z985" s="161">
        <v>0</v>
      </c>
      <c r="AA985" s="161">
        <v>0</v>
      </c>
      <c r="AB985" s="161">
        <v>81.2</v>
      </c>
      <c r="AC985" s="161">
        <v>321.39999999999998</v>
      </c>
      <c r="AD985" s="243">
        <v>0</v>
      </c>
      <c r="AE985" s="156">
        <f t="shared" si="534"/>
        <v>-10.857500000000073</v>
      </c>
      <c r="AF985" s="161">
        <f t="shared" si="534"/>
        <v>-10.857500000000073</v>
      </c>
      <c r="AG985" s="161">
        <f t="shared" si="534"/>
        <v>0</v>
      </c>
      <c r="AH985" s="161">
        <f t="shared" si="534"/>
        <v>0</v>
      </c>
      <c r="AI985" s="161">
        <f t="shared" si="534"/>
        <v>0</v>
      </c>
      <c r="AJ985" s="161">
        <f t="shared" si="534"/>
        <v>0</v>
      </c>
      <c r="AK985" s="161">
        <f t="shared" si="534"/>
        <v>0</v>
      </c>
      <c r="AL985" s="161">
        <f t="shared" si="534"/>
        <v>0</v>
      </c>
      <c r="AM985" s="162">
        <f t="shared" si="534"/>
        <v>0</v>
      </c>
      <c r="AN985" s="156">
        <f t="shared" si="535"/>
        <v>99.554289819376024</v>
      </c>
      <c r="AO985" s="161">
        <f t="shared" si="535"/>
        <v>99.466042096980416</v>
      </c>
      <c r="AP985" s="161">
        <f t="shared" si="535"/>
        <v>0</v>
      </c>
      <c r="AQ985" s="161">
        <f t="shared" si="535"/>
        <v>0</v>
      </c>
      <c r="AR985" s="161">
        <f t="shared" si="535"/>
        <v>0</v>
      </c>
      <c r="AS985" s="161">
        <f t="shared" si="535"/>
        <v>0</v>
      </c>
      <c r="AT985" s="161">
        <f t="shared" si="535"/>
        <v>100</v>
      </c>
      <c r="AU985" s="161">
        <f t="shared" si="535"/>
        <v>100</v>
      </c>
      <c r="AV985" s="162">
        <f t="shared" si="535"/>
        <v>0</v>
      </c>
      <c r="AW985" s="165"/>
      <c r="AX985" s="245"/>
      <c r="AY985" s="246"/>
    </row>
    <row r="986" spans="1:51" ht="12.75" customHeight="1" x14ac:dyDescent="0.25">
      <c r="A986" s="171">
        <v>1873</v>
      </c>
      <c r="B986" s="241">
        <v>978</v>
      </c>
      <c r="C986" s="242" t="s">
        <v>2050</v>
      </c>
      <c r="D986" s="156">
        <f t="shared" si="542"/>
        <v>2558.7999999999997</v>
      </c>
      <c r="E986" s="161">
        <v>2339.1</v>
      </c>
      <c r="F986" s="161">
        <v>0</v>
      </c>
      <c r="G986" s="161">
        <v>0</v>
      </c>
      <c r="H986" s="161">
        <v>0</v>
      </c>
      <c r="I986" s="161">
        <v>0</v>
      </c>
      <c r="J986" s="161">
        <v>0</v>
      </c>
      <c r="K986" s="161">
        <v>219.7</v>
      </c>
      <c r="L986" s="243">
        <v>0</v>
      </c>
      <c r="M986" s="172">
        <f t="shared" si="543"/>
        <v>2558.7999999999997</v>
      </c>
      <c r="N986" s="161">
        <v>2339.1</v>
      </c>
      <c r="O986" s="161">
        <v>0</v>
      </c>
      <c r="P986" s="161">
        <v>0</v>
      </c>
      <c r="Q986" s="161">
        <v>0</v>
      </c>
      <c r="R986" s="161">
        <v>0</v>
      </c>
      <c r="S986" s="161">
        <v>0</v>
      </c>
      <c r="T986" s="161">
        <v>219.7</v>
      </c>
      <c r="U986" s="243">
        <v>0</v>
      </c>
      <c r="V986" s="172">
        <f t="shared" si="544"/>
        <v>2401.3243000000002</v>
      </c>
      <c r="W986" s="161">
        <v>2181.6514000000002</v>
      </c>
      <c r="X986" s="161">
        <v>0</v>
      </c>
      <c r="Y986" s="161">
        <v>0</v>
      </c>
      <c r="Z986" s="161">
        <v>0</v>
      </c>
      <c r="AA986" s="161">
        <v>0</v>
      </c>
      <c r="AB986" s="161">
        <v>0</v>
      </c>
      <c r="AC986" s="161">
        <v>219.6729</v>
      </c>
      <c r="AD986" s="243">
        <v>0</v>
      </c>
      <c r="AE986" s="156">
        <f t="shared" si="534"/>
        <v>-157.47569999999951</v>
      </c>
      <c r="AF986" s="161">
        <f t="shared" si="534"/>
        <v>-157.44859999999971</v>
      </c>
      <c r="AG986" s="161">
        <f t="shared" si="534"/>
        <v>0</v>
      </c>
      <c r="AH986" s="161">
        <f t="shared" si="534"/>
        <v>0</v>
      </c>
      <c r="AI986" s="161">
        <f t="shared" si="534"/>
        <v>0</v>
      </c>
      <c r="AJ986" s="161">
        <f t="shared" si="534"/>
        <v>0</v>
      </c>
      <c r="AK986" s="161">
        <f t="shared" si="534"/>
        <v>0</v>
      </c>
      <c r="AL986" s="161">
        <f t="shared" si="534"/>
        <v>-2.7099999999990132E-2</v>
      </c>
      <c r="AM986" s="162">
        <f t="shared" si="534"/>
        <v>0</v>
      </c>
      <c r="AN986" s="156">
        <f t="shared" si="535"/>
        <v>93.845720650304855</v>
      </c>
      <c r="AO986" s="161">
        <f t="shared" si="535"/>
        <v>93.268838442135873</v>
      </c>
      <c r="AP986" s="161">
        <f t="shared" si="535"/>
        <v>0</v>
      </c>
      <c r="AQ986" s="161">
        <f t="shared" si="535"/>
        <v>0</v>
      </c>
      <c r="AR986" s="161">
        <f t="shared" si="535"/>
        <v>0</v>
      </c>
      <c r="AS986" s="161">
        <f t="shared" si="535"/>
        <v>0</v>
      </c>
      <c r="AT986" s="161">
        <f t="shared" si="535"/>
        <v>0</v>
      </c>
      <c r="AU986" s="161">
        <f t="shared" si="535"/>
        <v>99.987664997724167</v>
      </c>
      <c r="AV986" s="162">
        <f t="shared" si="535"/>
        <v>0</v>
      </c>
      <c r="AW986" s="165"/>
      <c r="AX986" s="245"/>
      <c r="AY986" s="246"/>
    </row>
    <row r="987" spans="1:51" ht="12.75" customHeight="1" x14ac:dyDescent="0.25">
      <c r="A987" s="171">
        <v>1874</v>
      </c>
      <c r="B987" s="241">
        <v>979</v>
      </c>
      <c r="C987" s="242" t="s">
        <v>2062</v>
      </c>
      <c r="D987" s="156">
        <f t="shared" si="542"/>
        <v>3631.3999999999996</v>
      </c>
      <c r="E987" s="161">
        <v>3287.2</v>
      </c>
      <c r="F987" s="161">
        <v>0</v>
      </c>
      <c r="G987" s="161">
        <v>0</v>
      </c>
      <c r="H987" s="161">
        <v>0</v>
      </c>
      <c r="I987" s="161">
        <v>0</v>
      </c>
      <c r="J987" s="161">
        <v>0</v>
      </c>
      <c r="K987" s="161">
        <v>344.2</v>
      </c>
      <c r="L987" s="243">
        <v>0</v>
      </c>
      <c r="M987" s="172">
        <f t="shared" si="543"/>
        <v>3631.3999999999996</v>
      </c>
      <c r="N987" s="161">
        <v>3287.2</v>
      </c>
      <c r="O987" s="161">
        <v>0</v>
      </c>
      <c r="P987" s="161">
        <v>0</v>
      </c>
      <c r="Q987" s="161">
        <v>0</v>
      </c>
      <c r="R987" s="161">
        <v>0</v>
      </c>
      <c r="S987" s="161">
        <v>0</v>
      </c>
      <c r="T987" s="161">
        <v>344.2</v>
      </c>
      <c r="U987" s="243">
        <v>0</v>
      </c>
      <c r="V987" s="172">
        <f t="shared" si="544"/>
        <v>3631.1369999999997</v>
      </c>
      <c r="W987" s="161">
        <v>3287.2</v>
      </c>
      <c r="X987" s="161">
        <v>0</v>
      </c>
      <c r="Y987" s="161">
        <v>0</v>
      </c>
      <c r="Z987" s="161">
        <v>0</v>
      </c>
      <c r="AA987" s="161">
        <v>0</v>
      </c>
      <c r="AB987" s="161">
        <v>0</v>
      </c>
      <c r="AC987" s="161">
        <v>343.93700000000001</v>
      </c>
      <c r="AD987" s="243">
        <v>0</v>
      </c>
      <c r="AE987" s="156">
        <f t="shared" si="534"/>
        <v>-0.26299999999991996</v>
      </c>
      <c r="AF987" s="161">
        <f t="shared" si="534"/>
        <v>0</v>
      </c>
      <c r="AG987" s="161">
        <f t="shared" si="534"/>
        <v>0</v>
      </c>
      <c r="AH987" s="161">
        <f t="shared" si="534"/>
        <v>0</v>
      </c>
      <c r="AI987" s="161">
        <f t="shared" si="534"/>
        <v>0</v>
      </c>
      <c r="AJ987" s="161">
        <f t="shared" si="534"/>
        <v>0</v>
      </c>
      <c r="AK987" s="161">
        <f t="shared" si="534"/>
        <v>0</v>
      </c>
      <c r="AL987" s="161">
        <f t="shared" si="534"/>
        <v>-0.26299999999997681</v>
      </c>
      <c r="AM987" s="162">
        <f t="shared" si="534"/>
        <v>0</v>
      </c>
      <c r="AN987" s="156">
        <f t="shared" si="535"/>
        <v>99.992757614143315</v>
      </c>
      <c r="AO987" s="161">
        <f t="shared" si="535"/>
        <v>100</v>
      </c>
      <c r="AP987" s="161">
        <f t="shared" si="535"/>
        <v>0</v>
      </c>
      <c r="AQ987" s="161">
        <f t="shared" si="535"/>
        <v>0</v>
      </c>
      <c r="AR987" s="161">
        <f t="shared" si="535"/>
        <v>0</v>
      </c>
      <c r="AS987" s="161">
        <f t="shared" si="535"/>
        <v>0</v>
      </c>
      <c r="AT987" s="161">
        <f t="shared" si="535"/>
        <v>0</v>
      </c>
      <c r="AU987" s="161">
        <f t="shared" si="535"/>
        <v>99.923590935502631</v>
      </c>
      <c r="AV987" s="162">
        <f t="shared" si="535"/>
        <v>0</v>
      </c>
      <c r="AW987" s="165"/>
      <c r="AX987" s="245"/>
      <c r="AY987" s="246"/>
    </row>
    <row r="988" spans="1:51" ht="12.75" customHeight="1" x14ac:dyDescent="0.25">
      <c r="A988" s="171">
        <v>1875</v>
      </c>
      <c r="B988" s="241">
        <v>980</v>
      </c>
      <c r="C988" s="242" t="s">
        <v>1419</v>
      </c>
      <c r="D988" s="156">
        <f t="shared" si="542"/>
        <v>1406.1</v>
      </c>
      <c r="E988" s="161">
        <v>801.2</v>
      </c>
      <c r="F988" s="161">
        <v>0</v>
      </c>
      <c r="G988" s="161">
        <v>0</v>
      </c>
      <c r="H988" s="161">
        <v>0</v>
      </c>
      <c r="I988" s="161">
        <v>0</v>
      </c>
      <c r="J988" s="161">
        <v>508.3</v>
      </c>
      <c r="K988" s="161">
        <v>96.6</v>
      </c>
      <c r="L988" s="243">
        <v>0</v>
      </c>
      <c r="M988" s="172">
        <f t="shared" si="543"/>
        <v>1406.1</v>
      </c>
      <c r="N988" s="161">
        <v>801.2</v>
      </c>
      <c r="O988" s="161">
        <v>0</v>
      </c>
      <c r="P988" s="161">
        <v>0</v>
      </c>
      <c r="Q988" s="161">
        <v>0</v>
      </c>
      <c r="R988" s="161">
        <v>0</v>
      </c>
      <c r="S988" s="161">
        <v>508.3</v>
      </c>
      <c r="T988" s="161">
        <v>96.6</v>
      </c>
      <c r="U988" s="243">
        <v>0</v>
      </c>
      <c r="V988" s="172">
        <f t="shared" si="544"/>
        <v>1406.1</v>
      </c>
      <c r="W988" s="161">
        <v>801.2</v>
      </c>
      <c r="X988" s="161">
        <v>0</v>
      </c>
      <c r="Y988" s="161">
        <v>0</v>
      </c>
      <c r="Z988" s="161">
        <v>0</v>
      </c>
      <c r="AA988" s="161">
        <v>0</v>
      </c>
      <c r="AB988" s="161">
        <v>508.3</v>
      </c>
      <c r="AC988" s="161">
        <v>96.6</v>
      </c>
      <c r="AD988" s="243">
        <v>0</v>
      </c>
      <c r="AE988" s="156">
        <f t="shared" si="534"/>
        <v>0</v>
      </c>
      <c r="AF988" s="161">
        <f t="shared" si="534"/>
        <v>0</v>
      </c>
      <c r="AG988" s="161">
        <f t="shared" si="534"/>
        <v>0</v>
      </c>
      <c r="AH988" s="161">
        <f t="shared" si="534"/>
        <v>0</v>
      </c>
      <c r="AI988" s="161">
        <f t="shared" si="534"/>
        <v>0</v>
      </c>
      <c r="AJ988" s="161">
        <f t="shared" si="534"/>
        <v>0</v>
      </c>
      <c r="AK988" s="161">
        <f t="shared" si="534"/>
        <v>0</v>
      </c>
      <c r="AL988" s="161">
        <f t="shared" si="534"/>
        <v>0</v>
      </c>
      <c r="AM988" s="162">
        <f t="shared" si="534"/>
        <v>0</v>
      </c>
      <c r="AN988" s="156">
        <f t="shared" si="535"/>
        <v>100</v>
      </c>
      <c r="AO988" s="161">
        <f t="shared" si="535"/>
        <v>100</v>
      </c>
      <c r="AP988" s="161">
        <f t="shared" si="535"/>
        <v>0</v>
      </c>
      <c r="AQ988" s="161">
        <f t="shared" si="535"/>
        <v>0</v>
      </c>
      <c r="AR988" s="161">
        <f t="shared" si="535"/>
        <v>0</v>
      </c>
      <c r="AS988" s="161">
        <f t="shared" si="535"/>
        <v>0</v>
      </c>
      <c r="AT988" s="161">
        <f t="shared" si="535"/>
        <v>100</v>
      </c>
      <c r="AU988" s="161">
        <f t="shared" si="535"/>
        <v>100</v>
      </c>
      <c r="AV988" s="162">
        <f t="shared" si="535"/>
        <v>0</v>
      </c>
      <c r="AW988" s="165"/>
      <c r="AX988" s="245"/>
      <c r="AY988" s="246"/>
    </row>
    <row r="989" spans="1:51" ht="12.75" customHeight="1" x14ac:dyDescent="0.25">
      <c r="A989" s="171">
        <v>1877</v>
      </c>
      <c r="B989" s="241">
        <v>981</v>
      </c>
      <c r="C989" s="242" t="s">
        <v>2063</v>
      </c>
      <c r="D989" s="156">
        <f t="shared" si="542"/>
        <v>2106.4</v>
      </c>
      <c r="E989" s="161">
        <v>1834.5</v>
      </c>
      <c r="F989" s="161">
        <v>0</v>
      </c>
      <c r="G989" s="161">
        <v>0</v>
      </c>
      <c r="H989" s="161">
        <v>0</v>
      </c>
      <c r="I989" s="161">
        <v>0</v>
      </c>
      <c r="J989" s="161">
        <v>0</v>
      </c>
      <c r="K989" s="161">
        <v>271.89999999999998</v>
      </c>
      <c r="L989" s="243">
        <v>0</v>
      </c>
      <c r="M989" s="172">
        <f t="shared" si="543"/>
        <v>2106.4</v>
      </c>
      <c r="N989" s="161">
        <v>1834.5</v>
      </c>
      <c r="O989" s="161">
        <v>0</v>
      </c>
      <c r="P989" s="161">
        <v>0</v>
      </c>
      <c r="Q989" s="161">
        <v>0</v>
      </c>
      <c r="R989" s="161">
        <v>0</v>
      </c>
      <c r="S989" s="161">
        <v>0</v>
      </c>
      <c r="T989" s="161">
        <v>271.89999999999998</v>
      </c>
      <c r="U989" s="243">
        <v>0</v>
      </c>
      <c r="V989" s="172">
        <f t="shared" si="544"/>
        <v>2099.9744000000001</v>
      </c>
      <c r="W989" s="161">
        <v>1828.0744</v>
      </c>
      <c r="X989" s="161">
        <v>0</v>
      </c>
      <c r="Y989" s="161">
        <v>0</v>
      </c>
      <c r="Z989" s="161">
        <v>0</v>
      </c>
      <c r="AA989" s="161">
        <v>0</v>
      </c>
      <c r="AB989" s="161">
        <v>0</v>
      </c>
      <c r="AC989" s="161">
        <v>271.89999999999998</v>
      </c>
      <c r="AD989" s="243">
        <v>0</v>
      </c>
      <c r="AE989" s="156">
        <f t="shared" si="534"/>
        <v>-6.4256000000000313</v>
      </c>
      <c r="AF989" s="161">
        <f t="shared" si="534"/>
        <v>-6.4256000000000313</v>
      </c>
      <c r="AG989" s="161">
        <f t="shared" si="534"/>
        <v>0</v>
      </c>
      <c r="AH989" s="161">
        <f t="shared" si="534"/>
        <v>0</v>
      </c>
      <c r="AI989" s="161">
        <f t="shared" si="534"/>
        <v>0</v>
      </c>
      <c r="AJ989" s="161">
        <f t="shared" si="534"/>
        <v>0</v>
      </c>
      <c r="AK989" s="161">
        <f t="shared" si="534"/>
        <v>0</v>
      </c>
      <c r="AL989" s="161">
        <f t="shared" si="534"/>
        <v>0</v>
      </c>
      <c r="AM989" s="162">
        <f t="shared" si="534"/>
        <v>0</v>
      </c>
      <c r="AN989" s="156">
        <f t="shared" si="535"/>
        <v>99.694948727687049</v>
      </c>
      <c r="AO989" s="161">
        <f t="shared" si="535"/>
        <v>99.649735622785499</v>
      </c>
      <c r="AP989" s="161">
        <f t="shared" si="535"/>
        <v>0</v>
      </c>
      <c r="AQ989" s="161">
        <f t="shared" si="535"/>
        <v>0</v>
      </c>
      <c r="AR989" s="161">
        <f t="shared" si="535"/>
        <v>0</v>
      </c>
      <c r="AS989" s="161">
        <f t="shared" si="535"/>
        <v>0</v>
      </c>
      <c r="AT989" s="161">
        <f t="shared" si="535"/>
        <v>0</v>
      </c>
      <c r="AU989" s="161">
        <f t="shared" si="535"/>
        <v>100</v>
      </c>
      <c r="AV989" s="162">
        <f t="shared" si="535"/>
        <v>0</v>
      </c>
      <c r="AW989" s="165"/>
      <c r="AX989" s="245"/>
      <c r="AY989" s="246"/>
    </row>
    <row r="990" spans="1:51" ht="12.75" customHeight="1" x14ac:dyDescent="0.25">
      <c r="A990" s="171">
        <v>1876</v>
      </c>
      <c r="B990" s="241">
        <v>982</v>
      </c>
      <c r="C990" s="242" t="s">
        <v>2064</v>
      </c>
      <c r="D990" s="156">
        <f t="shared" si="542"/>
        <v>3475.6</v>
      </c>
      <c r="E990" s="161">
        <v>3101.7</v>
      </c>
      <c r="F990" s="161">
        <v>0</v>
      </c>
      <c r="G990" s="161">
        <v>0</v>
      </c>
      <c r="H990" s="161">
        <v>0</v>
      </c>
      <c r="I990" s="161">
        <v>0</v>
      </c>
      <c r="J990" s="161">
        <v>0</v>
      </c>
      <c r="K990" s="161">
        <v>373.9</v>
      </c>
      <c r="L990" s="243">
        <v>0</v>
      </c>
      <c r="M990" s="172">
        <f t="shared" si="543"/>
        <v>3475.6</v>
      </c>
      <c r="N990" s="161">
        <v>3101.7</v>
      </c>
      <c r="O990" s="161">
        <v>0</v>
      </c>
      <c r="P990" s="161">
        <v>0</v>
      </c>
      <c r="Q990" s="161">
        <v>0</v>
      </c>
      <c r="R990" s="161">
        <v>0</v>
      </c>
      <c r="S990" s="161">
        <v>0</v>
      </c>
      <c r="T990" s="161">
        <v>373.9</v>
      </c>
      <c r="U990" s="243">
        <v>0</v>
      </c>
      <c r="V990" s="172">
        <f t="shared" si="544"/>
        <v>3475.2709999999997</v>
      </c>
      <c r="W990" s="161">
        <v>3101.7</v>
      </c>
      <c r="X990" s="161">
        <v>0</v>
      </c>
      <c r="Y990" s="161">
        <v>0</v>
      </c>
      <c r="Z990" s="161">
        <v>0</v>
      </c>
      <c r="AA990" s="161">
        <v>0</v>
      </c>
      <c r="AB990" s="161">
        <v>0</v>
      </c>
      <c r="AC990" s="161">
        <v>373.57100000000003</v>
      </c>
      <c r="AD990" s="243">
        <v>0</v>
      </c>
      <c r="AE990" s="156">
        <f t="shared" si="534"/>
        <v>-0.32900000000017826</v>
      </c>
      <c r="AF990" s="161">
        <f t="shared" si="534"/>
        <v>0</v>
      </c>
      <c r="AG990" s="161">
        <f t="shared" si="534"/>
        <v>0</v>
      </c>
      <c r="AH990" s="161">
        <f t="shared" si="534"/>
        <v>0</v>
      </c>
      <c r="AI990" s="161">
        <f t="shared" si="534"/>
        <v>0</v>
      </c>
      <c r="AJ990" s="161">
        <f t="shared" si="534"/>
        <v>0</v>
      </c>
      <c r="AK990" s="161">
        <f t="shared" si="534"/>
        <v>0</v>
      </c>
      <c r="AL990" s="161">
        <f t="shared" si="534"/>
        <v>-0.32899999999995089</v>
      </c>
      <c r="AM990" s="162">
        <f t="shared" si="534"/>
        <v>0</v>
      </c>
      <c r="AN990" s="156">
        <f t="shared" si="535"/>
        <v>99.990534008516505</v>
      </c>
      <c r="AO990" s="161">
        <f t="shared" si="535"/>
        <v>100</v>
      </c>
      <c r="AP990" s="161">
        <f t="shared" si="535"/>
        <v>0</v>
      </c>
      <c r="AQ990" s="161">
        <f t="shared" si="535"/>
        <v>0</v>
      </c>
      <c r="AR990" s="161">
        <f t="shared" si="535"/>
        <v>0</v>
      </c>
      <c r="AS990" s="161">
        <f t="shared" si="535"/>
        <v>0</v>
      </c>
      <c r="AT990" s="161">
        <f t="shared" si="535"/>
        <v>0</v>
      </c>
      <c r="AU990" s="161">
        <f t="shared" si="535"/>
        <v>99.912008558438103</v>
      </c>
      <c r="AV990" s="162">
        <f t="shared" si="535"/>
        <v>0</v>
      </c>
      <c r="AW990" s="165"/>
      <c r="AX990" s="245"/>
      <c r="AY990" s="246"/>
    </row>
    <row r="991" spans="1:51" ht="12.75" customHeight="1" x14ac:dyDescent="0.25">
      <c r="A991" s="171">
        <v>1878</v>
      </c>
      <c r="B991" s="241">
        <v>983</v>
      </c>
      <c r="C991" s="242" t="s">
        <v>2065</v>
      </c>
      <c r="D991" s="156">
        <f t="shared" si="542"/>
        <v>2186.5</v>
      </c>
      <c r="E991" s="161">
        <v>2016.5</v>
      </c>
      <c r="F991" s="161">
        <v>0</v>
      </c>
      <c r="G991" s="161">
        <v>0</v>
      </c>
      <c r="H991" s="161">
        <v>0</v>
      </c>
      <c r="I991" s="161">
        <v>0</v>
      </c>
      <c r="J991" s="161">
        <v>0</v>
      </c>
      <c r="K991" s="161">
        <v>170</v>
      </c>
      <c r="L991" s="243">
        <v>0</v>
      </c>
      <c r="M991" s="172">
        <f t="shared" si="543"/>
        <v>2186.5</v>
      </c>
      <c r="N991" s="161">
        <v>2016.5</v>
      </c>
      <c r="O991" s="161">
        <v>0</v>
      </c>
      <c r="P991" s="161">
        <v>0</v>
      </c>
      <c r="Q991" s="161">
        <v>0</v>
      </c>
      <c r="R991" s="161">
        <v>0</v>
      </c>
      <c r="S991" s="161">
        <v>0</v>
      </c>
      <c r="T991" s="161">
        <v>170</v>
      </c>
      <c r="U991" s="243">
        <v>0</v>
      </c>
      <c r="V991" s="172">
        <f t="shared" si="544"/>
        <v>1957.0627999999999</v>
      </c>
      <c r="W991" s="161">
        <v>1787.2756999999999</v>
      </c>
      <c r="X991" s="161">
        <v>0</v>
      </c>
      <c r="Y991" s="161">
        <v>0</v>
      </c>
      <c r="Z991" s="161">
        <v>0</v>
      </c>
      <c r="AA991" s="161">
        <v>0</v>
      </c>
      <c r="AB991" s="161">
        <v>0</v>
      </c>
      <c r="AC991" s="161">
        <v>169.78710000000001</v>
      </c>
      <c r="AD991" s="243">
        <v>0</v>
      </c>
      <c r="AE991" s="156">
        <f t="shared" si="534"/>
        <v>-229.43720000000008</v>
      </c>
      <c r="AF991" s="161">
        <f t="shared" si="534"/>
        <v>-229.22430000000008</v>
      </c>
      <c r="AG991" s="161">
        <f t="shared" si="534"/>
        <v>0</v>
      </c>
      <c r="AH991" s="161">
        <f t="shared" si="534"/>
        <v>0</v>
      </c>
      <c r="AI991" s="161">
        <f t="shared" si="534"/>
        <v>0</v>
      </c>
      <c r="AJ991" s="161">
        <f t="shared" si="534"/>
        <v>0</v>
      </c>
      <c r="AK991" s="161">
        <f t="shared" si="534"/>
        <v>0</v>
      </c>
      <c r="AL991" s="161">
        <f t="shared" si="534"/>
        <v>-0.21289999999999054</v>
      </c>
      <c r="AM991" s="162">
        <f t="shared" si="534"/>
        <v>0</v>
      </c>
      <c r="AN991" s="156">
        <f t="shared" si="535"/>
        <v>89.506645323576478</v>
      </c>
      <c r="AO991" s="161">
        <f t="shared" si="535"/>
        <v>88.632566327795686</v>
      </c>
      <c r="AP991" s="161">
        <f t="shared" si="535"/>
        <v>0</v>
      </c>
      <c r="AQ991" s="161">
        <f t="shared" si="535"/>
        <v>0</v>
      </c>
      <c r="AR991" s="161">
        <f t="shared" si="535"/>
        <v>0</v>
      </c>
      <c r="AS991" s="161">
        <f t="shared" si="535"/>
        <v>0</v>
      </c>
      <c r="AT991" s="161">
        <f t="shared" si="535"/>
        <v>0</v>
      </c>
      <c r="AU991" s="161">
        <f t="shared" si="535"/>
        <v>99.874764705882356</v>
      </c>
      <c r="AV991" s="162">
        <f t="shared" si="535"/>
        <v>0</v>
      </c>
      <c r="AW991" s="165"/>
      <c r="AX991" s="245"/>
      <c r="AY991" s="246"/>
    </row>
    <row r="992" spans="1:51" ht="12.75" customHeight="1" x14ac:dyDescent="0.25">
      <c r="A992" s="171">
        <v>1879</v>
      </c>
      <c r="B992" s="241">
        <v>984</v>
      </c>
      <c r="C992" s="242" t="s">
        <v>2066</v>
      </c>
      <c r="D992" s="156">
        <f t="shared" si="542"/>
        <v>1069</v>
      </c>
      <c r="E992" s="161">
        <v>934</v>
      </c>
      <c r="F992" s="161">
        <v>0</v>
      </c>
      <c r="G992" s="161">
        <v>0</v>
      </c>
      <c r="H992" s="161">
        <v>0</v>
      </c>
      <c r="I992" s="161">
        <v>0</v>
      </c>
      <c r="J992" s="161">
        <v>56.9</v>
      </c>
      <c r="K992" s="161">
        <v>78.099999999999994</v>
      </c>
      <c r="L992" s="243">
        <v>0</v>
      </c>
      <c r="M992" s="172">
        <f t="shared" si="543"/>
        <v>1069</v>
      </c>
      <c r="N992" s="161">
        <v>934</v>
      </c>
      <c r="O992" s="161">
        <v>0</v>
      </c>
      <c r="P992" s="161">
        <v>0</v>
      </c>
      <c r="Q992" s="161">
        <v>0</v>
      </c>
      <c r="R992" s="161">
        <v>0</v>
      </c>
      <c r="S992" s="161">
        <v>56.9</v>
      </c>
      <c r="T992" s="161">
        <v>78.099999999999994</v>
      </c>
      <c r="U992" s="243">
        <v>0</v>
      </c>
      <c r="V992" s="172">
        <f t="shared" si="544"/>
        <v>847.1662</v>
      </c>
      <c r="W992" s="161">
        <v>712.16740000000004</v>
      </c>
      <c r="X992" s="161">
        <v>0</v>
      </c>
      <c r="Y992" s="161">
        <v>0</v>
      </c>
      <c r="Z992" s="161">
        <v>0</v>
      </c>
      <c r="AA992" s="161">
        <v>0</v>
      </c>
      <c r="AB992" s="161">
        <v>56.9</v>
      </c>
      <c r="AC992" s="161">
        <v>78.098799999999997</v>
      </c>
      <c r="AD992" s="243">
        <v>0</v>
      </c>
      <c r="AE992" s="156">
        <f t="shared" si="534"/>
        <v>-221.8338</v>
      </c>
      <c r="AF992" s="161">
        <f t="shared" si="534"/>
        <v>-221.83259999999996</v>
      </c>
      <c r="AG992" s="161">
        <f t="shared" si="534"/>
        <v>0</v>
      </c>
      <c r="AH992" s="161">
        <f t="shared" si="534"/>
        <v>0</v>
      </c>
      <c r="AI992" s="161">
        <f t="shared" si="534"/>
        <v>0</v>
      </c>
      <c r="AJ992" s="161">
        <f t="shared" si="534"/>
        <v>0</v>
      </c>
      <c r="AK992" s="161">
        <f t="shared" si="534"/>
        <v>0</v>
      </c>
      <c r="AL992" s="161">
        <f t="shared" si="534"/>
        <v>-1.1999999999972033E-3</v>
      </c>
      <c r="AM992" s="162">
        <f t="shared" si="534"/>
        <v>0</v>
      </c>
      <c r="AN992" s="156">
        <f t="shared" si="535"/>
        <v>79.248475210477082</v>
      </c>
      <c r="AO992" s="161">
        <f t="shared" si="535"/>
        <v>76.249186295503208</v>
      </c>
      <c r="AP992" s="161">
        <f t="shared" si="535"/>
        <v>0</v>
      </c>
      <c r="AQ992" s="161">
        <f t="shared" si="535"/>
        <v>0</v>
      </c>
      <c r="AR992" s="161">
        <f t="shared" si="535"/>
        <v>0</v>
      </c>
      <c r="AS992" s="161">
        <f t="shared" si="535"/>
        <v>0</v>
      </c>
      <c r="AT992" s="161">
        <f t="shared" si="535"/>
        <v>100</v>
      </c>
      <c r="AU992" s="161">
        <f t="shared" si="535"/>
        <v>99.998463508322672</v>
      </c>
      <c r="AV992" s="162">
        <f t="shared" si="535"/>
        <v>0</v>
      </c>
      <c r="AW992" s="165"/>
      <c r="AX992" s="245"/>
      <c r="AY992" s="246"/>
    </row>
    <row r="993" spans="1:51" ht="12.75" customHeight="1" x14ac:dyDescent="0.25">
      <c r="A993" s="171">
        <v>1880</v>
      </c>
      <c r="B993" s="241">
        <v>985</v>
      </c>
      <c r="C993" s="242" t="s">
        <v>2067</v>
      </c>
      <c r="D993" s="156">
        <f t="shared" si="542"/>
        <v>2138.8000000000002</v>
      </c>
      <c r="E993" s="161">
        <v>1917.4</v>
      </c>
      <c r="F993" s="161">
        <v>0</v>
      </c>
      <c r="G993" s="161">
        <v>0</v>
      </c>
      <c r="H993" s="161">
        <v>0</v>
      </c>
      <c r="I993" s="161">
        <v>0</v>
      </c>
      <c r="J993" s="161">
        <v>63.2</v>
      </c>
      <c r="K993" s="161">
        <v>158.19999999999999</v>
      </c>
      <c r="L993" s="243">
        <v>0</v>
      </c>
      <c r="M993" s="172">
        <f t="shared" si="543"/>
        <v>2138.8000000000002</v>
      </c>
      <c r="N993" s="161">
        <v>1917.4</v>
      </c>
      <c r="O993" s="161">
        <v>0</v>
      </c>
      <c r="P993" s="161">
        <v>0</v>
      </c>
      <c r="Q993" s="161">
        <v>0</v>
      </c>
      <c r="R993" s="161">
        <v>0</v>
      </c>
      <c r="S993" s="161">
        <v>63.2</v>
      </c>
      <c r="T993" s="161">
        <v>158.19999999999999</v>
      </c>
      <c r="U993" s="243">
        <v>0</v>
      </c>
      <c r="V993" s="172">
        <f t="shared" si="544"/>
        <v>2027.0040999999999</v>
      </c>
      <c r="W993" s="161">
        <v>1806.6932999999999</v>
      </c>
      <c r="X993" s="161">
        <v>0</v>
      </c>
      <c r="Y993" s="161">
        <v>0</v>
      </c>
      <c r="Z993" s="161">
        <v>0</v>
      </c>
      <c r="AA993" s="161">
        <v>0</v>
      </c>
      <c r="AB993" s="161">
        <v>63.185499999999998</v>
      </c>
      <c r="AC993" s="161">
        <v>157.12530000000001</v>
      </c>
      <c r="AD993" s="243">
        <v>0</v>
      </c>
      <c r="AE993" s="156">
        <f t="shared" si="534"/>
        <v>-111.7959000000003</v>
      </c>
      <c r="AF993" s="161">
        <f t="shared" si="534"/>
        <v>-110.70670000000018</v>
      </c>
      <c r="AG993" s="161">
        <f t="shared" si="534"/>
        <v>0</v>
      </c>
      <c r="AH993" s="161">
        <f t="shared" si="534"/>
        <v>0</v>
      </c>
      <c r="AI993" s="161">
        <f t="shared" si="534"/>
        <v>0</v>
      </c>
      <c r="AJ993" s="161">
        <f t="shared" si="534"/>
        <v>0</v>
      </c>
      <c r="AK993" s="161">
        <f t="shared" si="534"/>
        <v>-1.4500000000005286E-2</v>
      </c>
      <c r="AL993" s="161">
        <f t="shared" si="534"/>
        <v>-1.0746999999999787</v>
      </c>
      <c r="AM993" s="162">
        <f t="shared" si="534"/>
        <v>0</v>
      </c>
      <c r="AN993" s="156">
        <f t="shared" si="535"/>
        <v>94.772961473723569</v>
      </c>
      <c r="AO993" s="161">
        <f t="shared" si="535"/>
        <v>94.226207364138929</v>
      </c>
      <c r="AP993" s="161">
        <f t="shared" si="535"/>
        <v>0</v>
      </c>
      <c r="AQ993" s="161">
        <f t="shared" si="535"/>
        <v>0</v>
      </c>
      <c r="AR993" s="161">
        <f t="shared" si="535"/>
        <v>0</v>
      </c>
      <c r="AS993" s="161">
        <f t="shared" si="535"/>
        <v>0</v>
      </c>
      <c r="AT993" s="161">
        <f t="shared" si="535"/>
        <v>99.977056962025316</v>
      </c>
      <c r="AU993" s="161">
        <f t="shared" si="535"/>
        <v>99.320670037926689</v>
      </c>
      <c r="AV993" s="162">
        <f t="shared" si="535"/>
        <v>0</v>
      </c>
      <c r="AW993" s="165"/>
      <c r="AX993" s="245"/>
      <c r="AY993" s="246"/>
    </row>
    <row r="994" spans="1:51" ht="12.75" customHeight="1" x14ac:dyDescent="0.25">
      <c r="A994" s="171">
        <v>1881</v>
      </c>
      <c r="B994" s="241">
        <v>986</v>
      </c>
      <c r="C994" s="242" t="s">
        <v>2068</v>
      </c>
      <c r="D994" s="156">
        <f t="shared" si="542"/>
        <v>1685.5</v>
      </c>
      <c r="E994" s="161">
        <v>1558.6</v>
      </c>
      <c r="F994" s="161">
        <v>0</v>
      </c>
      <c r="G994" s="161">
        <v>0</v>
      </c>
      <c r="H994" s="161">
        <v>0</v>
      </c>
      <c r="I994" s="161">
        <v>0</v>
      </c>
      <c r="J994" s="161">
        <v>0</v>
      </c>
      <c r="K994" s="161">
        <v>126.9</v>
      </c>
      <c r="L994" s="243">
        <v>0</v>
      </c>
      <c r="M994" s="172">
        <f t="shared" si="543"/>
        <v>1685.5</v>
      </c>
      <c r="N994" s="161">
        <v>1558.6</v>
      </c>
      <c r="O994" s="161">
        <v>0</v>
      </c>
      <c r="P994" s="161">
        <v>0</v>
      </c>
      <c r="Q994" s="161">
        <v>0</v>
      </c>
      <c r="R994" s="161">
        <v>0</v>
      </c>
      <c r="S994" s="161">
        <v>0</v>
      </c>
      <c r="T994" s="161">
        <v>126.9</v>
      </c>
      <c r="U994" s="243">
        <v>0</v>
      </c>
      <c r="V994" s="172">
        <f t="shared" si="544"/>
        <v>1422.4169999999999</v>
      </c>
      <c r="W994" s="161">
        <v>1295.5174999999999</v>
      </c>
      <c r="X994" s="161">
        <v>0</v>
      </c>
      <c r="Y994" s="161">
        <v>0</v>
      </c>
      <c r="Z994" s="161">
        <v>0</v>
      </c>
      <c r="AA994" s="161">
        <v>0</v>
      </c>
      <c r="AB994" s="161">
        <v>0</v>
      </c>
      <c r="AC994" s="161">
        <v>126.8995</v>
      </c>
      <c r="AD994" s="243">
        <v>0</v>
      </c>
      <c r="AE994" s="156">
        <f t="shared" si="534"/>
        <v>-263.08300000000008</v>
      </c>
      <c r="AF994" s="161">
        <f t="shared" si="534"/>
        <v>-263.08249999999998</v>
      </c>
      <c r="AG994" s="161">
        <f t="shared" si="534"/>
        <v>0</v>
      </c>
      <c r="AH994" s="161">
        <f t="shared" si="534"/>
        <v>0</v>
      </c>
      <c r="AI994" s="161">
        <f t="shared" si="534"/>
        <v>0</v>
      </c>
      <c r="AJ994" s="161">
        <f t="shared" si="534"/>
        <v>0</v>
      </c>
      <c r="AK994" s="161">
        <f t="shared" si="534"/>
        <v>0</v>
      </c>
      <c r="AL994" s="161">
        <f t="shared" si="534"/>
        <v>-5.0000000000238742E-4</v>
      </c>
      <c r="AM994" s="162">
        <f t="shared" si="534"/>
        <v>0</v>
      </c>
      <c r="AN994" s="156">
        <f t="shared" si="535"/>
        <v>84.39139721150994</v>
      </c>
      <c r="AO994" s="161">
        <f t="shared" si="535"/>
        <v>83.12058899011933</v>
      </c>
      <c r="AP994" s="161">
        <f t="shared" si="535"/>
        <v>0</v>
      </c>
      <c r="AQ994" s="161">
        <f t="shared" si="535"/>
        <v>0</v>
      </c>
      <c r="AR994" s="161">
        <f t="shared" si="535"/>
        <v>0</v>
      </c>
      <c r="AS994" s="161">
        <f t="shared" si="535"/>
        <v>0</v>
      </c>
      <c r="AT994" s="161">
        <f t="shared" si="535"/>
        <v>0</v>
      </c>
      <c r="AU994" s="161">
        <f t="shared" si="535"/>
        <v>99.999605988967687</v>
      </c>
      <c r="AV994" s="162">
        <f t="shared" si="535"/>
        <v>0</v>
      </c>
      <c r="AW994" s="165"/>
      <c r="AX994" s="245"/>
      <c r="AY994" s="246"/>
    </row>
    <row r="995" spans="1:51" ht="12.75" customHeight="1" x14ac:dyDescent="0.25">
      <c r="A995" s="171">
        <v>1882</v>
      </c>
      <c r="B995" s="241">
        <v>987</v>
      </c>
      <c r="C995" s="242" t="s">
        <v>2069</v>
      </c>
      <c r="D995" s="156">
        <f t="shared" si="542"/>
        <v>2214.7999999999997</v>
      </c>
      <c r="E995" s="161">
        <v>1715.5</v>
      </c>
      <c r="F995" s="161">
        <v>0</v>
      </c>
      <c r="G995" s="161">
        <v>0</v>
      </c>
      <c r="H995" s="161">
        <v>103.1</v>
      </c>
      <c r="I995" s="161">
        <v>0</v>
      </c>
      <c r="J995" s="161">
        <v>112</v>
      </c>
      <c r="K995" s="161">
        <v>284.2</v>
      </c>
      <c r="L995" s="243">
        <v>0</v>
      </c>
      <c r="M995" s="172">
        <f t="shared" si="543"/>
        <v>2214.7999999999997</v>
      </c>
      <c r="N995" s="161">
        <v>1715.5</v>
      </c>
      <c r="O995" s="161">
        <v>0</v>
      </c>
      <c r="P995" s="161">
        <v>0</v>
      </c>
      <c r="Q995" s="161">
        <v>103.1</v>
      </c>
      <c r="R995" s="161">
        <v>0</v>
      </c>
      <c r="S995" s="161">
        <v>112</v>
      </c>
      <c r="T995" s="161">
        <v>284.2</v>
      </c>
      <c r="U995" s="243">
        <v>0</v>
      </c>
      <c r="V995" s="172">
        <f t="shared" si="544"/>
        <v>1859.2153000000001</v>
      </c>
      <c r="W995" s="161">
        <v>1463.1052999999999</v>
      </c>
      <c r="X995" s="161">
        <v>0</v>
      </c>
      <c r="Y995" s="161">
        <v>0</v>
      </c>
      <c r="Z995" s="161">
        <v>0</v>
      </c>
      <c r="AA995" s="161">
        <v>0</v>
      </c>
      <c r="AB995" s="161">
        <v>111.91</v>
      </c>
      <c r="AC995" s="161">
        <v>284.2</v>
      </c>
      <c r="AD995" s="243">
        <v>0</v>
      </c>
      <c r="AE995" s="156">
        <f t="shared" si="534"/>
        <v>-355.58469999999966</v>
      </c>
      <c r="AF995" s="161">
        <f t="shared" si="534"/>
        <v>-252.39470000000006</v>
      </c>
      <c r="AG995" s="161">
        <f t="shared" si="534"/>
        <v>0</v>
      </c>
      <c r="AH995" s="161">
        <f t="shared" si="534"/>
        <v>0</v>
      </c>
      <c r="AI995" s="161">
        <f t="shared" si="534"/>
        <v>-103.1</v>
      </c>
      <c r="AJ995" s="161">
        <f t="shared" si="534"/>
        <v>0</v>
      </c>
      <c r="AK995" s="161">
        <f t="shared" si="534"/>
        <v>-9.0000000000003411E-2</v>
      </c>
      <c r="AL995" s="161">
        <f t="shared" si="534"/>
        <v>0</v>
      </c>
      <c r="AM995" s="162">
        <f t="shared" si="534"/>
        <v>0</v>
      </c>
      <c r="AN995" s="156">
        <f t="shared" si="535"/>
        <v>83.945065017157319</v>
      </c>
      <c r="AO995" s="161">
        <f t="shared" si="535"/>
        <v>85.287397260273963</v>
      </c>
      <c r="AP995" s="161">
        <f t="shared" si="535"/>
        <v>0</v>
      </c>
      <c r="AQ995" s="161">
        <f t="shared" si="535"/>
        <v>0</v>
      </c>
      <c r="AR995" s="161">
        <f t="shared" si="535"/>
        <v>0</v>
      </c>
      <c r="AS995" s="161">
        <f t="shared" si="535"/>
        <v>0</v>
      </c>
      <c r="AT995" s="161">
        <f t="shared" si="535"/>
        <v>99.919642857142861</v>
      </c>
      <c r="AU995" s="161">
        <f t="shared" si="535"/>
        <v>100</v>
      </c>
      <c r="AV995" s="162">
        <f t="shared" si="535"/>
        <v>0</v>
      </c>
      <c r="AW995" s="165"/>
      <c r="AX995" s="245"/>
      <c r="AY995" s="246"/>
    </row>
    <row r="996" spans="1:51" ht="12.75" customHeight="1" x14ac:dyDescent="0.25">
      <c r="A996" s="171">
        <v>1883</v>
      </c>
      <c r="B996" s="241">
        <v>988</v>
      </c>
      <c r="C996" s="242" t="s">
        <v>2070</v>
      </c>
      <c r="D996" s="156">
        <f t="shared" si="542"/>
        <v>1445.6000000000001</v>
      </c>
      <c r="E996" s="161">
        <v>1268.4000000000001</v>
      </c>
      <c r="F996" s="161">
        <v>0</v>
      </c>
      <c r="G996" s="161">
        <v>0</v>
      </c>
      <c r="H996" s="161">
        <v>0</v>
      </c>
      <c r="I996" s="161">
        <v>0</v>
      </c>
      <c r="J996" s="161">
        <v>0</v>
      </c>
      <c r="K996" s="161">
        <v>177.2</v>
      </c>
      <c r="L996" s="243">
        <v>0</v>
      </c>
      <c r="M996" s="172">
        <f t="shared" si="543"/>
        <v>1445.6000000000001</v>
      </c>
      <c r="N996" s="161">
        <v>1268.4000000000001</v>
      </c>
      <c r="O996" s="161">
        <v>0</v>
      </c>
      <c r="P996" s="161">
        <v>0</v>
      </c>
      <c r="Q996" s="161">
        <v>0</v>
      </c>
      <c r="R996" s="161">
        <v>0</v>
      </c>
      <c r="S996" s="161">
        <v>0</v>
      </c>
      <c r="T996" s="161">
        <v>177.2</v>
      </c>
      <c r="U996" s="243">
        <v>0</v>
      </c>
      <c r="V996" s="172">
        <f t="shared" si="544"/>
        <v>1255.7074</v>
      </c>
      <c r="W996" s="161">
        <v>1078.5074</v>
      </c>
      <c r="X996" s="161">
        <v>0</v>
      </c>
      <c r="Y996" s="161">
        <v>0</v>
      </c>
      <c r="Z996" s="161">
        <v>0</v>
      </c>
      <c r="AA996" s="161">
        <v>0</v>
      </c>
      <c r="AB996" s="161">
        <v>0</v>
      </c>
      <c r="AC996" s="161">
        <v>177.2</v>
      </c>
      <c r="AD996" s="243">
        <v>0</v>
      </c>
      <c r="AE996" s="156">
        <f t="shared" si="534"/>
        <v>-189.89260000000013</v>
      </c>
      <c r="AF996" s="161">
        <f t="shared" si="534"/>
        <v>-189.89260000000013</v>
      </c>
      <c r="AG996" s="161">
        <f t="shared" si="534"/>
        <v>0</v>
      </c>
      <c r="AH996" s="161">
        <f t="shared" si="534"/>
        <v>0</v>
      </c>
      <c r="AI996" s="161">
        <f t="shared" si="534"/>
        <v>0</v>
      </c>
      <c r="AJ996" s="161">
        <f t="shared" si="534"/>
        <v>0</v>
      </c>
      <c r="AK996" s="161">
        <f t="shared" si="534"/>
        <v>0</v>
      </c>
      <c r="AL996" s="161">
        <f t="shared" si="534"/>
        <v>0</v>
      </c>
      <c r="AM996" s="162">
        <f t="shared" si="534"/>
        <v>0</v>
      </c>
      <c r="AN996" s="156">
        <f t="shared" si="535"/>
        <v>86.864097952407292</v>
      </c>
      <c r="AO996" s="161">
        <f t="shared" si="535"/>
        <v>85.028965625985492</v>
      </c>
      <c r="AP996" s="161">
        <f t="shared" si="535"/>
        <v>0</v>
      </c>
      <c r="AQ996" s="161">
        <f t="shared" si="535"/>
        <v>0</v>
      </c>
      <c r="AR996" s="161">
        <f t="shared" si="535"/>
        <v>0</v>
      </c>
      <c r="AS996" s="161">
        <f t="shared" si="535"/>
        <v>0</v>
      </c>
      <c r="AT996" s="161">
        <f t="shared" si="535"/>
        <v>0</v>
      </c>
      <c r="AU996" s="161">
        <f t="shared" si="535"/>
        <v>100</v>
      </c>
      <c r="AV996" s="162">
        <f t="shared" si="535"/>
        <v>0</v>
      </c>
      <c r="AW996" s="165"/>
      <c r="AX996" s="245"/>
      <c r="AY996" s="246"/>
    </row>
    <row r="997" spans="1:51" ht="12.75" customHeight="1" x14ac:dyDescent="0.25">
      <c r="A997" s="171">
        <v>1884</v>
      </c>
      <c r="B997" s="241">
        <v>989</v>
      </c>
      <c r="C997" s="242" t="s">
        <v>2071</v>
      </c>
      <c r="D997" s="156">
        <f t="shared" si="542"/>
        <v>2136.3000000000002</v>
      </c>
      <c r="E997" s="161">
        <v>1806.3</v>
      </c>
      <c r="F997" s="161">
        <v>0</v>
      </c>
      <c r="G997" s="161">
        <v>0</v>
      </c>
      <c r="H997" s="161">
        <v>0</v>
      </c>
      <c r="I997" s="161">
        <v>0</v>
      </c>
      <c r="J997" s="161">
        <v>70.5</v>
      </c>
      <c r="K997" s="161">
        <v>259.5</v>
      </c>
      <c r="L997" s="243">
        <v>0</v>
      </c>
      <c r="M997" s="172">
        <f t="shared" si="543"/>
        <v>2136.3000000000002</v>
      </c>
      <c r="N997" s="161">
        <v>1806.3</v>
      </c>
      <c r="O997" s="161">
        <v>0</v>
      </c>
      <c r="P997" s="161">
        <v>0</v>
      </c>
      <c r="Q997" s="161">
        <v>0</v>
      </c>
      <c r="R997" s="161">
        <v>0</v>
      </c>
      <c r="S997" s="161">
        <v>70.5</v>
      </c>
      <c r="T997" s="161">
        <v>259.5</v>
      </c>
      <c r="U997" s="243">
        <v>0</v>
      </c>
      <c r="V997" s="172">
        <f t="shared" si="544"/>
        <v>1798.3448999999998</v>
      </c>
      <c r="W997" s="161">
        <v>1469.2012</v>
      </c>
      <c r="X997" s="161">
        <v>0</v>
      </c>
      <c r="Y997" s="161">
        <v>0</v>
      </c>
      <c r="Z997" s="161">
        <v>0</v>
      </c>
      <c r="AA997" s="161">
        <v>0</v>
      </c>
      <c r="AB997" s="161">
        <v>69.647999999999996</v>
      </c>
      <c r="AC997" s="161">
        <v>259.4957</v>
      </c>
      <c r="AD997" s="243">
        <v>0</v>
      </c>
      <c r="AE997" s="156">
        <f t="shared" si="534"/>
        <v>-337.95510000000036</v>
      </c>
      <c r="AF997" s="161">
        <f t="shared" si="534"/>
        <v>-337.09879999999998</v>
      </c>
      <c r="AG997" s="161">
        <f t="shared" si="534"/>
        <v>0</v>
      </c>
      <c r="AH997" s="161">
        <f t="shared" si="534"/>
        <v>0</v>
      </c>
      <c r="AI997" s="161">
        <f t="shared" si="534"/>
        <v>0</v>
      </c>
      <c r="AJ997" s="161">
        <f t="shared" si="534"/>
        <v>0</v>
      </c>
      <c r="AK997" s="161">
        <f t="shared" si="534"/>
        <v>-0.85200000000000387</v>
      </c>
      <c r="AL997" s="161">
        <f t="shared" si="534"/>
        <v>-4.3000000000006366E-3</v>
      </c>
      <c r="AM997" s="162">
        <f t="shared" si="534"/>
        <v>0</v>
      </c>
      <c r="AN997" s="156">
        <f t="shared" si="535"/>
        <v>84.180353882881604</v>
      </c>
      <c r="AO997" s="161">
        <f t="shared" si="535"/>
        <v>81.337607263466765</v>
      </c>
      <c r="AP997" s="161">
        <f t="shared" si="535"/>
        <v>0</v>
      </c>
      <c r="AQ997" s="161">
        <f t="shared" si="535"/>
        <v>0</v>
      </c>
      <c r="AR997" s="161">
        <f t="shared" si="535"/>
        <v>0</v>
      </c>
      <c r="AS997" s="161">
        <f t="shared" si="535"/>
        <v>0</v>
      </c>
      <c r="AT997" s="161">
        <f t="shared" si="535"/>
        <v>98.791489361702119</v>
      </c>
      <c r="AU997" s="161">
        <f t="shared" si="535"/>
        <v>99.998342967244696</v>
      </c>
      <c r="AV997" s="162">
        <f t="shared" si="535"/>
        <v>0</v>
      </c>
      <c r="AW997" s="165"/>
      <c r="AX997" s="245"/>
      <c r="AY997" s="246"/>
    </row>
    <row r="998" spans="1:51" ht="12.75" customHeight="1" x14ac:dyDescent="0.25">
      <c r="A998" s="171">
        <v>1885</v>
      </c>
      <c r="B998" s="241">
        <v>990</v>
      </c>
      <c r="C998" s="242" t="s">
        <v>1733</v>
      </c>
      <c r="D998" s="156">
        <f t="shared" si="542"/>
        <v>1542.8000000000002</v>
      </c>
      <c r="E998" s="161">
        <v>1336.4</v>
      </c>
      <c r="F998" s="161">
        <v>0</v>
      </c>
      <c r="G998" s="161">
        <v>0</v>
      </c>
      <c r="H998" s="161">
        <v>0</v>
      </c>
      <c r="I998" s="161">
        <v>0</v>
      </c>
      <c r="J998" s="161">
        <v>0</v>
      </c>
      <c r="K998" s="161">
        <v>206.4</v>
      </c>
      <c r="L998" s="243">
        <v>0</v>
      </c>
      <c r="M998" s="172">
        <f t="shared" si="543"/>
        <v>1542.8000000000002</v>
      </c>
      <c r="N998" s="161">
        <v>1336.4</v>
      </c>
      <c r="O998" s="161">
        <v>0</v>
      </c>
      <c r="P998" s="161">
        <v>0</v>
      </c>
      <c r="Q998" s="161">
        <v>0</v>
      </c>
      <c r="R998" s="161">
        <v>0</v>
      </c>
      <c r="S998" s="161">
        <v>0</v>
      </c>
      <c r="T998" s="161">
        <v>206.4</v>
      </c>
      <c r="U998" s="243">
        <v>0</v>
      </c>
      <c r="V998" s="172">
        <f t="shared" si="544"/>
        <v>1535.2594999999999</v>
      </c>
      <c r="W998" s="161">
        <v>1328.9856</v>
      </c>
      <c r="X998" s="161">
        <v>0</v>
      </c>
      <c r="Y998" s="161">
        <v>0</v>
      </c>
      <c r="Z998" s="161">
        <v>0</v>
      </c>
      <c r="AA998" s="161">
        <v>0</v>
      </c>
      <c r="AB998" s="161">
        <v>0</v>
      </c>
      <c r="AC998" s="161">
        <v>206.2739</v>
      </c>
      <c r="AD998" s="243">
        <v>0</v>
      </c>
      <c r="AE998" s="156">
        <f t="shared" si="534"/>
        <v>-7.5405000000002929</v>
      </c>
      <c r="AF998" s="161">
        <f t="shared" si="534"/>
        <v>-7.4144000000001142</v>
      </c>
      <c r="AG998" s="161">
        <f t="shared" si="534"/>
        <v>0</v>
      </c>
      <c r="AH998" s="161">
        <f t="shared" si="534"/>
        <v>0</v>
      </c>
      <c r="AI998" s="161">
        <f t="shared" si="534"/>
        <v>0</v>
      </c>
      <c r="AJ998" s="161">
        <f t="shared" si="534"/>
        <v>0</v>
      </c>
      <c r="AK998" s="161">
        <f t="shared" si="534"/>
        <v>0</v>
      </c>
      <c r="AL998" s="161">
        <f t="shared" si="534"/>
        <v>-0.12610000000000809</v>
      </c>
      <c r="AM998" s="162">
        <f t="shared" si="534"/>
        <v>0</v>
      </c>
      <c r="AN998" s="156">
        <f t="shared" si="535"/>
        <v>99.511245786880977</v>
      </c>
      <c r="AO998" s="161">
        <f t="shared" si="535"/>
        <v>99.445196049087087</v>
      </c>
      <c r="AP998" s="161">
        <f t="shared" si="535"/>
        <v>0</v>
      </c>
      <c r="AQ998" s="161">
        <f t="shared" si="535"/>
        <v>0</v>
      </c>
      <c r="AR998" s="161">
        <f t="shared" si="535"/>
        <v>0</v>
      </c>
      <c r="AS998" s="161">
        <f t="shared" si="535"/>
        <v>0</v>
      </c>
      <c r="AT998" s="161">
        <f t="shared" si="535"/>
        <v>0</v>
      </c>
      <c r="AU998" s="161">
        <f t="shared" si="535"/>
        <v>99.938905038759685</v>
      </c>
      <c r="AV998" s="162">
        <f t="shared" si="535"/>
        <v>0</v>
      </c>
      <c r="AW998" s="165"/>
      <c r="AX998" s="245"/>
      <c r="AY998" s="246"/>
    </row>
    <row r="999" spans="1:51" ht="12.75" customHeight="1" x14ac:dyDescent="0.25">
      <c r="A999" s="171">
        <v>1886</v>
      </c>
      <c r="B999" s="241">
        <v>991</v>
      </c>
      <c r="C999" s="242" t="s">
        <v>2072</v>
      </c>
      <c r="D999" s="156">
        <f t="shared" si="542"/>
        <v>3736.2</v>
      </c>
      <c r="E999" s="161">
        <v>3144.2</v>
      </c>
      <c r="F999" s="161">
        <v>0</v>
      </c>
      <c r="G999" s="161">
        <v>0</v>
      </c>
      <c r="H999" s="161">
        <v>0</v>
      </c>
      <c r="I999" s="161">
        <v>0</v>
      </c>
      <c r="J999" s="161">
        <v>80</v>
      </c>
      <c r="K999" s="161">
        <v>512</v>
      </c>
      <c r="L999" s="243">
        <v>0</v>
      </c>
      <c r="M999" s="172">
        <f t="shared" si="543"/>
        <v>3736.2</v>
      </c>
      <c r="N999" s="161">
        <v>3144.2</v>
      </c>
      <c r="O999" s="161">
        <v>0</v>
      </c>
      <c r="P999" s="161">
        <v>0</v>
      </c>
      <c r="Q999" s="161">
        <v>0</v>
      </c>
      <c r="R999" s="161">
        <v>0</v>
      </c>
      <c r="S999" s="161">
        <v>80</v>
      </c>
      <c r="T999" s="161">
        <v>512</v>
      </c>
      <c r="U999" s="243">
        <v>0</v>
      </c>
      <c r="V999" s="172">
        <f t="shared" si="544"/>
        <v>3562.7445000000002</v>
      </c>
      <c r="W999" s="161">
        <v>2971.0904</v>
      </c>
      <c r="X999" s="161">
        <v>0</v>
      </c>
      <c r="Y999" s="161">
        <v>0</v>
      </c>
      <c r="Z999" s="161">
        <v>0</v>
      </c>
      <c r="AA999" s="161">
        <v>0</v>
      </c>
      <c r="AB999" s="161">
        <v>79.972800000000007</v>
      </c>
      <c r="AC999" s="161">
        <v>511.68130000000002</v>
      </c>
      <c r="AD999" s="243">
        <v>0</v>
      </c>
      <c r="AE999" s="156">
        <f t="shared" si="534"/>
        <v>-173.45549999999957</v>
      </c>
      <c r="AF999" s="161">
        <f t="shared" si="534"/>
        <v>-173.10959999999977</v>
      </c>
      <c r="AG999" s="161">
        <f t="shared" si="534"/>
        <v>0</v>
      </c>
      <c r="AH999" s="161">
        <f t="shared" si="534"/>
        <v>0</v>
      </c>
      <c r="AI999" s="161">
        <f t="shared" si="534"/>
        <v>0</v>
      </c>
      <c r="AJ999" s="161">
        <f t="shared" si="534"/>
        <v>0</v>
      </c>
      <c r="AK999" s="161">
        <f t="shared" si="534"/>
        <v>-2.7199999999993452E-2</v>
      </c>
      <c r="AL999" s="161">
        <f t="shared" si="534"/>
        <v>-0.31869999999997844</v>
      </c>
      <c r="AM999" s="162">
        <f t="shared" si="534"/>
        <v>0</v>
      </c>
      <c r="AN999" s="156">
        <f t="shared" si="535"/>
        <v>95.357435362132662</v>
      </c>
      <c r="AO999" s="161">
        <f t="shared" si="535"/>
        <v>94.494319699764645</v>
      </c>
      <c r="AP999" s="161">
        <f t="shared" si="535"/>
        <v>0</v>
      </c>
      <c r="AQ999" s="161">
        <f t="shared" si="535"/>
        <v>0</v>
      </c>
      <c r="AR999" s="161">
        <f t="shared" si="535"/>
        <v>0</v>
      </c>
      <c r="AS999" s="161">
        <f t="shared" si="535"/>
        <v>0</v>
      </c>
      <c r="AT999" s="161">
        <f t="shared" si="535"/>
        <v>99.966000000000008</v>
      </c>
      <c r="AU999" s="161">
        <f t="shared" si="535"/>
        <v>99.937753906250009</v>
      </c>
      <c r="AV999" s="162">
        <f t="shared" si="535"/>
        <v>0</v>
      </c>
      <c r="AW999" s="165"/>
      <c r="AX999" s="245"/>
      <c r="AY999" s="246"/>
    </row>
    <row r="1000" spans="1:51" ht="12.75" customHeight="1" x14ac:dyDescent="0.25">
      <c r="A1000" s="171">
        <v>1887</v>
      </c>
      <c r="B1000" s="241">
        <v>992</v>
      </c>
      <c r="C1000" s="242" t="s">
        <v>2073</v>
      </c>
      <c r="D1000" s="156">
        <f t="shared" si="542"/>
        <v>3432.2</v>
      </c>
      <c r="E1000" s="161">
        <v>3042.6</v>
      </c>
      <c r="F1000" s="161">
        <v>0</v>
      </c>
      <c r="G1000" s="161">
        <v>0</v>
      </c>
      <c r="H1000" s="161">
        <v>0</v>
      </c>
      <c r="I1000" s="161">
        <v>0</v>
      </c>
      <c r="J1000" s="161">
        <v>75.5</v>
      </c>
      <c r="K1000" s="161">
        <v>314.10000000000002</v>
      </c>
      <c r="L1000" s="243">
        <v>0</v>
      </c>
      <c r="M1000" s="172">
        <f t="shared" si="543"/>
        <v>3432.2</v>
      </c>
      <c r="N1000" s="161">
        <v>3042.6</v>
      </c>
      <c r="O1000" s="161">
        <v>0</v>
      </c>
      <c r="P1000" s="161">
        <v>0</v>
      </c>
      <c r="Q1000" s="161">
        <v>0</v>
      </c>
      <c r="R1000" s="161">
        <v>0</v>
      </c>
      <c r="S1000" s="161">
        <v>75.5</v>
      </c>
      <c r="T1000" s="161">
        <v>314.10000000000002</v>
      </c>
      <c r="U1000" s="243">
        <v>0</v>
      </c>
      <c r="V1000" s="172">
        <f t="shared" si="544"/>
        <v>3327.6448</v>
      </c>
      <c r="W1000" s="161">
        <v>2938.2419</v>
      </c>
      <c r="X1000" s="161">
        <v>0</v>
      </c>
      <c r="Y1000" s="161">
        <v>0</v>
      </c>
      <c r="Z1000" s="161">
        <v>0</v>
      </c>
      <c r="AA1000" s="161">
        <v>0</v>
      </c>
      <c r="AB1000" s="161">
        <v>75.468999999999994</v>
      </c>
      <c r="AC1000" s="161">
        <v>313.93389999999999</v>
      </c>
      <c r="AD1000" s="243">
        <v>0</v>
      </c>
      <c r="AE1000" s="156">
        <f t="shared" si="534"/>
        <v>-104.55519999999979</v>
      </c>
      <c r="AF1000" s="161">
        <f t="shared" si="534"/>
        <v>-104.35809999999992</v>
      </c>
      <c r="AG1000" s="161">
        <f t="shared" si="534"/>
        <v>0</v>
      </c>
      <c r="AH1000" s="161">
        <f t="shared" si="534"/>
        <v>0</v>
      </c>
      <c r="AI1000" s="161">
        <f t="shared" si="534"/>
        <v>0</v>
      </c>
      <c r="AJ1000" s="161">
        <f t="shared" si="534"/>
        <v>0</v>
      </c>
      <c r="AK1000" s="161">
        <f t="shared" si="534"/>
        <v>-3.1000000000005912E-2</v>
      </c>
      <c r="AL1000" s="161">
        <f t="shared" si="534"/>
        <v>-0.16610000000002856</v>
      </c>
      <c r="AM1000" s="162">
        <f t="shared" si="534"/>
        <v>0</v>
      </c>
      <c r="AN1000" s="156">
        <f t="shared" si="535"/>
        <v>96.95369733698503</v>
      </c>
      <c r="AO1000" s="161">
        <f t="shared" si="535"/>
        <v>96.570101229211858</v>
      </c>
      <c r="AP1000" s="161">
        <f t="shared" si="535"/>
        <v>0</v>
      </c>
      <c r="AQ1000" s="161">
        <f t="shared" si="535"/>
        <v>0</v>
      </c>
      <c r="AR1000" s="161">
        <f t="shared" si="535"/>
        <v>0</v>
      </c>
      <c r="AS1000" s="161">
        <f t="shared" si="535"/>
        <v>0</v>
      </c>
      <c r="AT1000" s="161">
        <f t="shared" si="535"/>
        <v>99.958940397350986</v>
      </c>
      <c r="AU1000" s="161">
        <f t="shared" si="535"/>
        <v>99.947118751989805</v>
      </c>
      <c r="AV1000" s="162">
        <f t="shared" si="535"/>
        <v>0</v>
      </c>
      <c r="AW1000" s="165"/>
      <c r="AX1000" s="245"/>
      <c r="AY1000" s="246"/>
    </row>
    <row r="1001" spans="1:51" ht="12.75" customHeight="1" x14ac:dyDescent="0.25">
      <c r="A1001" s="171">
        <v>1888</v>
      </c>
      <c r="B1001" s="241">
        <v>993</v>
      </c>
      <c r="C1001" s="242" t="s">
        <v>2074</v>
      </c>
      <c r="D1001" s="156">
        <f t="shared" si="542"/>
        <v>1178.8</v>
      </c>
      <c r="E1001" s="161">
        <v>956.6</v>
      </c>
      <c r="F1001" s="161">
        <v>0</v>
      </c>
      <c r="G1001" s="161">
        <v>0</v>
      </c>
      <c r="H1001" s="161">
        <v>0</v>
      </c>
      <c r="I1001" s="161">
        <v>0</v>
      </c>
      <c r="J1001" s="161">
        <v>112</v>
      </c>
      <c r="K1001" s="161">
        <v>110.2</v>
      </c>
      <c r="L1001" s="243">
        <v>0</v>
      </c>
      <c r="M1001" s="172">
        <f t="shared" si="543"/>
        <v>1178.8</v>
      </c>
      <c r="N1001" s="161">
        <v>956.6</v>
      </c>
      <c r="O1001" s="161">
        <v>0</v>
      </c>
      <c r="P1001" s="161">
        <v>0</v>
      </c>
      <c r="Q1001" s="161">
        <v>0</v>
      </c>
      <c r="R1001" s="161">
        <v>0</v>
      </c>
      <c r="S1001" s="161">
        <v>112</v>
      </c>
      <c r="T1001" s="161">
        <v>110.2</v>
      </c>
      <c r="U1001" s="243">
        <v>0</v>
      </c>
      <c r="V1001" s="172">
        <f t="shared" si="544"/>
        <v>1041.6220000000001</v>
      </c>
      <c r="W1001" s="161">
        <v>821.68889999999999</v>
      </c>
      <c r="X1001" s="161">
        <v>0</v>
      </c>
      <c r="Y1001" s="161">
        <v>0</v>
      </c>
      <c r="Z1001" s="161">
        <v>0</v>
      </c>
      <c r="AA1001" s="161">
        <v>0</v>
      </c>
      <c r="AB1001" s="161">
        <v>111.99</v>
      </c>
      <c r="AC1001" s="161">
        <v>107.9431</v>
      </c>
      <c r="AD1001" s="243">
        <v>0</v>
      </c>
      <c r="AE1001" s="156">
        <f t="shared" si="534"/>
        <v>-137.17799999999988</v>
      </c>
      <c r="AF1001" s="161">
        <f t="shared" si="534"/>
        <v>-134.91110000000003</v>
      </c>
      <c r="AG1001" s="161">
        <f t="shared" si="534"/>
        <v>0</v>
      </c>
      <c r="AH1001" s="161">
        <f t="shared" si="534"/>
        <v>0</v>
      </c>
      <c r="AI1001" s="161">
        <f t="shared" si="534"/>
        <v>0</v>
      </c>
      <c r="AJ1001" s="161">
        <f t="shared" si="534"/>
        <v>0</v>
      </c>
      <c r="AK1001" s="161">
        <f t="shared" si="534"/>
        <v>-1.0000000000005116E-2</v>
      </c>
      <c r="AL1001" s="161">
        <f t="shared" si="534"/>
        <v>-2.2569000000000017</v>
      </c>
      <c r="AM1001" s="162">
        <f t="shared" si="534"/>
        <v>0</v>
      </c>
      <c r="AN1001" s="156">
        <f t="shared" si="535"/>
        <v>88.362911435358001</v>
      </c>
      <c r="AO1001" s="161">
        <f t="shared" si="535"/>
        <v>85.896811624503442</v>
      </c>
      <c r="AP1001" s="161">
        <f t="shared" si="535"/>
        <v>0</v>
      </c>
      <c r="AQ1001" s="161">
        <f t="shared" si="535"/>
        <v>0</v>
      </c>
      <c r="AR1001" s="161">
        <f t="shared" si="535"/>
        <v>0</v>
      </c>
      <c r="AS1001" s="161">
        <f t="shared" si="535"/>
        <v>0</v>
      </c>
      <c r="AT1001" s="161">
        <f t="shared" si="535"/>
        <v>99.991071428571416</v>
      </c>
      <c r="AU1001" s="161">
        <f t="shared" si="535"/>
        <v>97.951996370235932</v>
      </c>
      <c r="AV1001" s="162">
        <f t="shared" si="535"/>
        <v>0</v>
      </c>
      <c r="AW1001" s="165"/>
      <c r="AX1001" s="245"/>
      <c r="AY1001" s="246"/>
    </row>
    <row r="1002" spans="1:51" ht="12.75" customHeight="1" x14ac:dyDescent="0.25">
      <c r="A1002" s="171">
        <v>1890</v>
      </c>
      <c r="B1002" s="241">
        <v>994</v>
      </c>
      <c r="C1002" s="242" t="s">
        <v>2075</v>
      </c>
      <c r="D1002" s="156">
        <f t="shared" si="542"/>
        <v>783</v>
      </c>
      <c r="E1002" s="161">
        <v>627.9</v>
      </c>
      <c r="F1002" s="161">
        <v>0</v>
      </c>
      <c r="G1002" s="161">
        <v>0</v>
      </c>
      <c r="H1002" s="161">
        <v>0</v>
      </c>
      <c r="I1002" s="161">
        <v>0</v>
      </c>
      <c r="J1002" s="161">
        <v>59</v>
      </c>
      <c r="K1002" s="161">
        <v>96.1</v>
      </c>
      <c r="L1002" s="243">
        <v>0</v>
      </c>
      <c r="M1002" s="172">
        <f t="shared" si="543"/>
        <v>783</v>
      </c>
      <c r="N1002" s="161">
        <v>627.9</v>
      </c>
      <c r="O1002" s="161">
        <v>0</v>
      </c>
      <c r="P1002" s="161">
        <v>0</v>
      </c>
      <c r="Q1002" s="161">
        <v>0</v>
      </c>
      <c r="R1002" s="161">
        <v>0</v>
      </c>
      <c r="S1002" s="161">
        <v>59</v>
      </c>
      <c r="T1002" s="161">
        <v>96.1</v>
      </c>
      <c r="U1002" s="243">
        <v>0</v>
      </c>
      <c r="V1002" s="172">
        <f t="shared" si="544"/>
        <v>699.2758</v>
      </c>
      <c r="W1002" s="161">
        <v>544.17579999999998</v>
      </c>
      <c r="X1002" s="161">
        <v>0</v>
      </c>
      <c r="Y1002" s="161">
        <v>0</v>
      </c>
      <c r="Z1002" s="161">
        <v>0</v>
      </c>
      <c r="AA1002" s="161">
        <v>0</v>
      </c>
      <c r="AB1002" s="161">
        <v>59</v>
      </c>
      <c r="AC1002" s="161">
        <v>96.1</v>
      </c>
      <c r="AD1002" s="243">
        <v>0</v>
      </c>
      <c r="AE1002" s="156">
        <f t="shared" si="534"/>
        <v>-83.724199999999996</v>
      </c>
      <c r="AF1002" s="161">
        <f t="shared" si="534"/>
        <v>-83.724199999999996</v>
      </c>
      <c r="AG1002" s="161">
        <f t="shared" si="534"/>
        <v>0</v>
      </c>
      <c r="AH1002" s="161">
        <f t="shared" si="534"/>
        <v>0</v>
      </c>
      <c r="AI1002" s="161">
        <f t="shared" si="534"/>
        <v>0</v>
      </c>
      <c r="AJ1002" s="161">
        <f t="shared" si="534"/>
        <v>0</v>
      </c>
      <c r="AK1002" s="161">
        <f t="shared" si="534"/>
        <v>0</v>
      </c>
      <c r="AL1002" s="161">
        <f t="shared" si="534"/>
        <v>0</v>
      </c>
      <c r="AM1002" s="162">
        <f t="shared" si="534"/>
        <v>0</v>
      </c>
      <c r="AN1002" s="156">
        <f t="shared" si="535"/>
        <v>89.307254150702434</v>
      </c>
      <c r="AO1002" s="161">
        <f t="shared" si="535"/>
        <v>86.665997770345598</v>
      </c>
      <c r="AP1002" s="161">
        <f t="shared" si="535"/>
        <v>0</v>
      </c>
      <c r="AQ1002" s="161">
        <f t="shared" si="535"/>
        <v>0</v>
      </c>
      <c r="AR1002" s="161">
        <f t="shared" si="535"/>
        <v>0</v>
      </c>
      <c r="AS1002" s="161">
        <f t="shared" si="535"/>
        <v>0</v>
      </c>
      <c r="AT1002" s="161">
        <f t="shared" si="535"/>
        <v>100</v>
      </c>
      <c r="AU1002" s="161">
        <f t="shared" si="535"/>
        <v>100</v>
      </c>
      <c r="AV1002" s="162">
        <f t="shared" si="535"/>
        <v>0</v>
      </c>
      <c r="AW1002" s="165"/>
      <c r="AX1002" s="245"/>
      <c r="AY1002" s="246"/>
    </row>
    <row r="1003" spans="1:51" ht="12.75" customHeight="1" x14ac:dyDescent="0.25">
      <c r="A1003" s="171">
        <v>1891</v>
      </c>
      <c r="B1003" s="241">
        <v>995</v>
      </c>
      <c r="C1003" s="242" t="s">
        <v>2076</v>
      </c>
      <c r="D1003" s="156">
        <f t="shared" si="542"/>
        <v>903.69999999999993</v>
      </c>
      <c r="E1003" s="161">
        <v>785.3</v>
      </c>
      <c r="F1003" s="161">
        <v>0</v>
      </c>
      <c r="G1003" s="161">
        <v>0</v>
      </c>
      <c r="H1003" s="161">
        <v>0</v>
      </c>
      <c r="I1003" s="161">
        <v>0</v>
      </c>
      <c r="J1003" s="161">
        <v>0</v>
      </c>
      <c r="K1003" s="161">
        <v>118.4</v>
      </c>
      <c r="L1003" s="243">
        <v>0</v>
      </c>
      <c r="M1003" s="172">
        <f t="shared" si="543"/>
        <v>903.69999999999993</v>
      </c>
      <c r="N1003" s="161">
        <v>785.3</v>
      </c>
      <c r="O1003" s="161">
        <v>0</v>
      </c>
      <c r="P1003" s="161">
        <v>0</v>
      </c>
      <c r="Q1003" s="161">
        <v>0</v>
      </c>
      <c r="R1003" s="161">
        <v>0</v>
      </c>
      <c r="S1003" s="161">
        <v>0</v>
      </c>
      <c r="T1003" s="161">
        <v>118.4</v>
      </c>
      <c r="U1003" s="243">
        <v>0</v>
      </c>
      <c r="V1003" s="172">
        <f t="shared" si="544"/>
        <v>765.16480000000001</v>
      </c>
      <c r="W1003" s="161">
        <v>647.08910000000003</v>
      </c>
      <c r="X1003" s="161">
        <v>0</v>
      </c>
      <c r="Y1003" s="161">
        <v>0</v>
      </c>
      <c r="Z1003" s="161">
        <v>0</v>
      </c>
      <c r="AA1003" s="161">
        <v>0</v>
      </c>
      <c r="AB1003" s="161">
        <v>0</v>
      </c>
      <c r="AC1003" s="161">
        <v>118.0757</v>
      </c>
      <c r="AD1003" s="243">
        <v>0</v>
      </c>
      <c r="AE1003" s="156">
        <f t="shared" si="534"/>
        <v>-138.53519999999992</v>
      </c>
      <c r="AF1003" s="161">
        <f t="shared" si="534"/>
        <v>-138.21089999999992</v>
      </c>
      <c r="AG1003" s="161">
        <f t="shared" si="534"/>
        <v>0</v>
      </c>
      <c r="AH1003" s="161">
        <f t="shared" si="534"/>
        <v>0</v>
      </c>
      <c r="AI1003" s="161">
        <f t="shared" si="534"/>
        <v>0</v>
      </c>
      <c r="AJ1003" s="161">
        <f t="shared" si="534"/>
        <v>0</v>
      </c>
      <c r="AK1003" s="161">
        <f t="shared" si="534"/>
        <v>0</v>
      </c>
      <c r="AL1003" s="161">
        <f t="shared" si="534"/>
        <v>-0.32430000000000803</v>
      </c>
      <c r="AM1003" s="162">
        <f t="shared" si="534"/>
        <v>0</v>
      </c>
      <c r="AN1003" s="156">
        <f t="shared" si="535"/>
        <v>84.670222418944348</v>
      </c>
      <c r="AO1003" s="161">
        <f t="shared" si="535"/>
        <v>82.400241945753223</v>
      </c>
      <c r="AP1003" s="161">
        <f t="shared" si="535"/>
        <v>0</v>
      </c>
      <c r="AQ1003" s="161">
        <f t="shared" si="535"/>
        <v>0</v>
      </c>
      <c r="AR1003" s="161">
        <f t="shared" si="535"/>
        <v>0</v>
      </c>
      <c r="AS1003" s="161">
        <f t="shared" si="535"/>
        <v>0</v>
      </c>
      <c r="AT1003" s="161">
        <f t="shared" si="535"/>
        <v>0</v>
      </c>
      <c r="AU1003" s="161">
        <f t="shared" si="535"/>
        <v>99.726097972972966</v>
      </c>
      <c r="AV1003" s="162">
        <f t="shared" si="535"/>
        <v>0</v>
      </c>
      <c r="AW1003" s="165"/>
      <c r="AX1003" s="245"/>
      <c r="AY1003" s="246"/>
    </row>
    <row r="1004" spans="1:51" ht="12.75" customHeight="1" x14ac:dyDescent="0.25">
      <c r="A1004" s="171">
        <v>1892</v>
      </c>
      <c r="B1004" s="241">
        <v>996</v>
      </c>
      <c r="C1004" s="242" t="s">
        <v>2077</v>
      </c>
      <c r="D1004" s="156">
        <f t="shared" si="542"/>
        <v>1892.7</v>
      </c>
      <c r="E1004" s="161">
        <v>1568</v>
      </c>
      <c r="F1004" s="161">
        <v>0</v>
      </c>
      <c r="G1004" s="161">
        <v>0</v>
      </c>
      <c r="H1004" s="161">
        <v>0</v>
      </c>
      <c r="I1004" s="161">
        <v>0</v>
      </c>
      <c r="J1004" s="161">
        <v>112</v>
      </c>
      <c r="K1004" s="161">
        <v>212.7</v>
      </c>
      <c r="L1004" s="243">
        <v>0</v>
      </c>
      <c r="M1004" s="172">
        <f t="shared" si="543"/>
        <v>1892.7</v>
      </c>
      <c r="N1004" s="161">
        <v>1568</v>
      </c>
      <c r="O1004" s="161">
        <v>0</v>
      </c>
      <c r="P1004" s="161">
        <v>0</v>
      </c>
      <c r="Q1004" s="161">
        <v>0</v>
      </c>
      <c r="R1004" s="161">
        <v>0</v>
      </c>
      <c r="S1004" s="161">
        <v>112</v>
      </c>
      <c r="T1004" s="161">
        <v>212.7</v>
      </c>
      <c r="U1004" s="243">
        <v>0</v>
      </c>
      <c r="V1004" s="172">
        <f t="shared" si="544"/>
        <v>1725.5256999999999</v>
      </c>
      <c r="W1004" s="161">
        <v>1400.9241</v>
      </c>
      <c r="X1004" s="161">
        <v>0</v>
      </c>
      <c r="Y1004" s="161">
        <v>0</v>
      </c>
      <c r="Z1004" s="161">
        <v>0</v>
      </c>
      <c r="AA1004" s="161">
        <v>0</v>
      </c>
      <c r="AB1004" s="161">
        <v>112</v>
      </c>
      <c r="AC1004" s="161">
        <v>212.60159999999999</v>
      </c>
      <c r="AD1004" s="243">
        <v>0</v>
      </c>
      <c r="AE1004" s="156">
        <f t="shared" si="534"/>
        <v>-167.17430000000013</v>
      </c>
      <c r="AF1004" s="161">
        <f t="shared" si="534"/>
        <v>-167.07590000000005</v>
      </c>
      <c r="AG1004" s="161">
        <f t="shared" si="534"/>
        <v>0</v>
      </c>
      <c r="AH1004" s="161">
        <f t="shared" si="534"/>
        <v>0</v>
      </c>
      <c r="AI1004" s="161">
        <f t="shared" si="534"/>
        <v>0</v>
      </c>
      <c r="AJ1004" s="161">
        <f t="shared" si="534"/>
        <v>0</v>
      </c>
      <c r="AK1004" s="161">
        <f t="shared" si="534"/>
        <v>0</v>
      </c>
      <c r="AL1004" s="161">
        <f t="shared" si="534"/>
        <v>-9.8399999999998045E-2</v>
      </c>
      <c r="AM1004" s="162">
        <f t="shared" si="534"/>
        <v>0</v>
      </c>
      <c r="AN1004" s="156">
        <f t="shared" si="535"/>
        <v>91.167416917630888</v>
      </c>
      <c r="AO1004" s="161">
        <f t="shared" si="535"/>
        <v>89.344649234693875</v>
      </c>
      <c r="AP1004" s="161">
        <f t="shared" si="535"/>
        <v>0</v>
      </c>
      <c r="AQ1004" s="161">
        <f t="shared" si="535"/>
        <v>0</v>
      </c>
      <c r="AR1004" s="161">
        <f t="shared" si="535"/>
        <v>0</v>
      </c>
      <c r="AS1004" s="161">
        <f t="shared" si="535"/>
        <v>0</v>
      </c>
      <c r="AT1004" s="161">
        <f t="shared" si="535"/>
        <v>100</v>
      </c>
      <c r="AU1004" s="161">
        <f t="shared" si="535"/>
        <v>99.953737658674186</v>
      </c>
      <c r="AV1004" s="162">
        <f t="shared" si="535"/>
        <v>0</v>
      </c>
      <c r="AW1004" s="165"/>
      <c r="AX1004" s="245"/>
      <c r="AY1004" s="246"/>
    </row>
    <row r="1005" spans="1:51" ht="12.75" customHeight="1" x14ac:dyDescent="0.25">
      <c r="A1005" s="171">
        <v>1893</v>
      </c>
      <c r="B1005" s="241">
        <v>997</v>
      </c>
      <c r="C1005" s="242" t="s">
        <v>2078</v>
      </c>
      <c r="D1005" s="156">
        <f t="shared" si="542"/>
        <v>2246.4</v>
      </c>
      <c r="E1005" s="161">
        <v>1859.7</v>
      </c>
      <c r="F1005" s="161">
        <v>0</v>
      </c>
      <c r="G1005" s="161">
        <v>0</v>
      </c>
      <c r="H1005" s="161">
        <v>0</v>
      </c>
      <c r="I1005" s="161">
        <v>0</v>
      </c>
      <c r="J1005" s="161">
        <v>75.7</v>
      </c>
      <c r="K1005" s="161">
        <v>311</v>
      </c>
      <c r="L1005" s="243">
        <v>0</v>
      </c>
      <c r="M1005" s="172">
        <f t="shared" si="543"/>
        <v>2246.4</v>
      </c>
      <c r="N1005" s="161">
        <v>1859.7</v>
      </c>
      <c r="O1005" s="161">
        <v>0</v>
      </c>
      <c r="P1005" s="161">
        <v>0</v>
      </c>
      <c r="Q1005" s="161">
        <v>0</v>
      </c>
      <c r="R1005" s="161">
        <v>0</v>
      </c>
      <c r="S1005" s="161">
        <v>75.7</v>
      </c>
      <c r="T1005" s="161">
        <v>311</v>
      </c>
      <c r="U1005" s="243">
        <v>0</v>
      </c>
      <c r="V1005" s="172">
        <f t="shared" si="544"/>
        <v>1964.2175</v>
      </c>
      <c r="W1005" s="161">
        <v>1577.5174999999999</v>
      </c>
      <c r="X1005" s="161">
        <v>0</v>
      </c>
      <c r="Y1005" s="161">
        <v>0</v>
      </c>
      <c r="Z1005" s="161">
        <v>0</v>
      </c>
      <c r="AA1005" s="161">
        <v>0</v>
      </c>
      <c r="AB1005" s="161">
        <v>75.7</v>
      </c>
      <c r="AC1005" s="161">
        <v>311</v>
      </c>
      <c r="AD1005" s="243">
        <v>0</v>
      </c>
      <c r="AE1005" s="156">
        <f t="shared" si="534"/>
        <v>-282.18250000000012</v>
      </c>
      <c r="AF1005" s="161">
        <f t="shared" si="534"/>
        <v>-282.18250000000012</v>
      </c>
      <c r="AG1005" s="161">
        <f t="shared" si="534"/>
        <v>0</v>
      </c>
      <c r="AH1005" s="161">
        <f t="shared" si="534"/>
        <v>0</v>
      </c>
      <c r="AI1005" s="161">
        <f t="shared" si="534"/>
        <v>0</v>
      </c>
      <c r="AJ1005" s="161">
        <f t="shared" si="534"/>
        <v>0</v>
      </c>
      <c r="AK1005" s="161">
        <f t="shared" si="534"/>
        <v>0</v>
      </c>
      <c r="AL1005" s="161">
        <f t="shared" si="534"/>
        <v>0</v>
      </c>
      <c r="AM1005" s="162">
        <f t="shared" si="534"/>
        <v>0</v>
      </c>
      <c r="AN1005" s="156">
        <f t="shared" si="535"/>
        <v>87.438457086894587</v>
      </c>
      <c r="AO1005" s="161">
        <f t="shared" si="535"/>
        <v>84.826450502769262</v>
      </c>
      <c r="AP1005" s="161">
        <f t="shared" si="535"/>
        <v>0</v>
      </c>
      <c r="AQ1005" s="161">
        <f t="shared" si="535"/>
        <v>0</v>
      </c>
      <c r="AR1005" s="161">
        <f t="shared" si="535"/>
        <v>0</v>
      </c>
      <c r="AS1005" s="161">
        <f t="shared" si="535"/>
        <v>0</v>
      </c>
      <c r="AT1005" s="161">
        <f t="shared" si="535"/>
        <v>100</v>
      </c>
      <c r="AU1005" s="161">
        <f t="shared" si="535"/>
        <v>100</v>
      </c>
      <c r="AV1005" s="162">
        <f t="shared" si="535"/>
        <v>0</v>
      </c>
      <c r="AW1005" s="165"/>
      <c r="AX1005" s="245"/>
      <c r="AY1005" s="246"/>
    </row>
    <row r="1006" spans="1:51" ht="12.75" customHeight="1" x14ac:dyDescent="0.25">
      <c r="A1006" s="171">
        <v>1894</v>
      </c>
      <c r="B1006" s="241">
        <v>998</v>
      </c>
      <c r="C1006" s="242" t="s">
        <v>2079</v>
      </c>
      <c r="D1006" s="156">
        <f t="shared" si="542"/>
        <v>2324</v>
      </c>
      <c r="E1006" s="161">
        <v>1979.8</v>
      </c>
      <c r="F1006" s="161">
        <v>0</v>
      </c>
      <c r="G1006" s="161">
        <v>0</v>
      </c>
      <c r="H1006" s="161">
        <v>0</v>
      </c>
      <c r="I1006" s="161">
        <v>0</v>
      </c>
      <c r="J1006" s="161">
        <v>71.2</v>
      </c>
      <c r="K1006" s="161">
        <v>273</v>
      </c>
      <c r="L1006" s="243">
        <v>0</v>
      </c>
      <c r="M1006" s="172">
        <f t="shared" si="543"/>
        <v>2324</v>
      </c>
      <c r="N1006" s="161">
        <v>1979.8</v>
      </c>
      <c r="O1006" s="161">
        <v>0</v>
      </c>
      <c r="P1006" s="161">
        <v>0</v>
      </c>
      <c r="Q1006" s="161">
        <v>0</v>
      </c>
      <c r="R1006" s="161">
        <v>0</v>
      </c>
      <c r="S1006" s="161">
        <v>71.2</v>
      </c>
      <c r="T1006" s="161">
        <v>273</v>
      </c>
      <c r="U1006" s="243">
        <v>0</v>
      </c>
      <c r="V1006" s="172">
        <f t="shared" si="544"/>
        <v>2130.7248</v>
      </c>
      <c r="W1006" s="161">
        <v>1786.5247999999999</v>
      </c>
      <c r="X1006" s="161">
        <v>0</v>
      </c>
      <c r="Y1006" s="161">
        <v>0</v>
      </c>
      <c r="Z1006" s="161">
        <v>0</v>
      </c>
      <c r="AA1006" s="161">
        <v>0</v>
      </c>
      <c r="AB1006" s="161">
        <v>71.2</v>
      </c>
      <c r="AC1006" s="161">
        <v>273</v>
      </c>
      <c r="AD1006" s="243">
        <v>0</v>
      </c>
      <c r="AE1006" s="156">
        <f t="shared" si="534"/>
        <v>-193.27520000000004</v>
      </c>
      <c r="AF1006" s="161">
        <f t="shared" si="534"/>
        <v>-193.27520000000004</v>
      </c>
      <c r="AG1006" s="161">
        <f t="shared" si="534"/>
        <v>0</v>
      </c>
      <c r="AH1006" s="161">
        <f t="shared" si="534"/>
        <v>0</v>
      </c>
      <c r="AI1006" s="161">
        <f t="shared" si="534"/>
        <v>0</v>
      </c>
      <c r="AJ1006" s="161">
        <f t="shared" si="534"/>
        <v>0</v>
      </c>
      <c r="AK1006" s="161">
        <f t="shared" si="534"/>
        <v>0</v>
      </c>
      <c r="AL1006" s="161">
        <f t="shared" si="534"/>
        <v>0</v>
      </c>
      <c r="AM1006" s="162">
        <f t="shared" si="534"/>
        <v>0</v>
      </c>
      <c r="AN1006" s="156">
        <f t="shared" si="535"/>
        <v>91.683511187607564</v>
      </c>
      <c r="AO1006" s="161">
        <f t="shared" si="535"/>
        <v>90.237640165673298</v>
      </c>
      <c r="AP1006" s="161">
        <f t="shared" si="535"/>
        <v>0</v>
      </c>
      <c r="AQ1006" s="161">
        <f t="shared" si="535"/>
        <v>0</v>
      </c>
      <c r="AR1006" s="161">
        <f t="shared" si="535"/>
        <v>0</v>
      </c>
      <c r="AS1006" s="161">
        <f t="shared" si="535"/>
        <v>0</v>
      </c>
      <c r="AT1006" s="161">
        <f t="shared" si="535"/>
        <v>100</v>
      </c>
      <c r="AU1006" s="161">
        <f t="shared" si="535"/>
        <v>100</v>
      </c>
      <c r="AV1006" s="162">
        <f t="shared" si="535"/>
        <v>0</v>
      </c>
      <c r="AW1006" s="165"/>
      <c r="AX1006" s="245"/>
      <c r="AY1006" s="246"/>
    </row>
    <row r="1007" spans="1:51" ht="12.75" customHeight="1" x14ac:dyDescent="0.25">
      <c r="A1007" s="171">
        <v>1895</v>
      </c>
      <c r="B1007" s="241">
        <v>999</v>
      </c>
      <c r="C1007" s="242" t="s">
        <v>2080</v>
      </c>
      <c r="D1007" s="156">
        <f t="shared" si="542"/>
        <v>1821.8999999999999</v>
      </c>
      <c r="E1007" s="161">
        <v>1505.8</v>
      </c>
      <c r="F1007" s="161">
        <v>0</v>
      </c>
      <c r="G1007" s="161">
        <v>0</v>
      </c>
      <c r="H1007" s="161">
        <v>0</v>
      </c>
      <c r="I1007" s="161">
        <v>0</v>
      </c>
      <c r="J1007" s="161">
        <v>112</v>
      </c>
      <c r="K1007" s="161">
        <v>204.1</v>
      </c>
      <c r="L1007" s="243">
        <v>0</v>
      </c>
      <c r="M1007" s="172">
        <f t="shared" si="543"/>
        <v>1821.8999999999999</v>
      </c>
      <c r="N1007" s="161">
        <v>1505.8</v>
      </c>
      <c r="O1007" s="161">
        <v>0</v>
      </c>
      <c r="P1007" s="161">
        <v>0</v>
      </c>
      <c r="Q1007" s="161">
        <v>0</v>
      </c>
      <c r="R1007" s="161">
        <v>0</v>
      </c>
      <c r="S1007" s="161">
        <v>112</v>
      </c>
      <c r="T1007" s="161">
        <v>204.1</v>
      </c>
      <c r="U1007" s="243">
        <v>0</v>
      </c>
      <c r="V1007" s="172">
        <f t="shared" si="544"/>
        <v>1816.3247999999999</v>
      </c>
      <c r="W1007" s="161">
        <v>1500.3452</v>
      </c>
      <c r="X1007" s="161">
        <v>0</v>
      </c>
      <c r="Y1007" s="161">
        <v>0</v>
      </c>
      <c r="Z1007" s="161">
        <v>0</v>
      </c>
      <c r="AA1007" s="161">
        <v>0</v>
      </c>
      <c r="AB1007" s="161">
        <v>111.9196</v>
      </c>
      <c r="AC1007" s="161">
        <v>204.06</v>
      </c>
      <c r="AD1007" s="243">
        <v>0</v>
      </c>
      <c r="AE1007" s="156">
        <f t="shared" si="534"/>
        <v>-5.5751999999999953</v>
      </c>
      <c r="AF1007" s="161">
        <f t="shared" si="534"/>
        <v>-5.4547999999999774</v>
      </c>
      <c r="AG1007" s="161">
        <f t="shared" si="534"/>
        <v>0</v>
      </c>
      <c r="AH1007" s="161">
        <f t="shared" ref="AH1007:AM1041" si="545">Y1007-P1007</f>
        <v>0</v>
      </c>
      <c r="AI1007" s="161">
        <f t="shared" si="545"/>
        <v>0</v>
      </c>
      <c r="AJ1007" s="161">
        <f t="shared" si="545"/>
        <v>0</v>
      </c>
      <c r="AK1007" s="161">
        <f t="shared" si="545"/>
        <v>-8.0399999999997362E-2</v>
      </c>
      <c r="AL1007" s="161">
        <f t="shared" si="545"/>
        <v>-3.9999999999992042E-2</v>
      </c>
      <c r="AM1007" s="162">
        <f t="shared" si="545"/>
        <v>0</v>
      </c>
      <c r="AN1007" s="156">
        <f t="shared" si="535"/>
        <v>99.693989790877652</v>
      </c>
      <c r="AO1007" s="161">
        <f t="shared" si="535"/>
        <v>99.637747376809671</v>
      </c>
      <c r="AP1007" s="161">
        <f t="shared" si="535"/>
        <v>0</v>
      </c>
      <c r="AQ1007" s="161">
        <f t="shared" ref="AQ1007:AV1041" si="546">IF(P1007=0,0,Y1007/P1007*100)</f>
        <v>0</v>
      </c>
      <c r="AR1007" s="161">
        <f t="shared" si="546"/>
        <v>0</v>
      </c>
      <c r="AS1007" s="161">
        <f t="shared" si="546"/>
        <v>0</v>
      </c>
      <c r="AT1007" s="161">
        <f t="shared" si="546"/>
        <v>99.92821428571429</v>
      </c>
      <c r="AU1007" s="161">
        <f t="shared" si="546"/>
        <v>99.980401763841257</v>
      </c>
      <c r="AV1007" s="162">
        <f t="shared" si="546"/>
        <v>0</v>
      </c>
      <c r="AW1007" s="165"/>
      <c r="AX1007" s="245"/>
      <c r="AY1007" s="246"/>
    </row>
    <row r="1008" spans="1:51" ht="12.75" customHeight="1" x14ac:dyDescent="0.25">
      <c r="A1008" s="171">
        <v>1889</v>
      </c>
      <c r="B1008" s="241">
        <v>1000</v>
      </c>
      <c r="C1008" s="242" t="s">
        <v>2058</v>
      </c>
      <c r="D1008" s="156">
        <f t="shared" si="542"/>
        <v>8480.7000000000007</v>
      </c>
      <c r="E1008" s="161">
        <v>7484.5</v>
      </c>
      <c r="F1008" s="161">
        <v>0</v>
      </c>
      <c r="G1008" s="161">
        <v>0</v>
      </c>
      <c r="H1008" s="161">
        <v>0</v>
      </c>
      <c r="I1008" s="161">
        <v>0</v>
      </c>
      <c r="J1008" s="161">
        <v>0</v>
      </c>
      <c r="K1008" s="161">
        <v>996.2</v>
      </c>
      <c r="L1008" s="243">
        <v>0</v>
      </c>
      <c r="M1008" s="172">
        <f t="shared" si="543"/>
        <v>8480.7000000000007</v>
      </c>
      <c r="N1008" s="161">
        <v>7484.5</v>
      </c>
      <c r="O1008" s="161">
        <v>0</v>
      </c>
      <c r="P1008" s="161">
        <v>0</v>
      </c>
      <c r="Q1008" s="161">
        <v>0</v>
      </c>
      <c r="R1008" s="161">
        <v>0</v>
      </c>
      <c r="S1008" s="161">
        <v>0</v>
      </c>
      <c r="T1008" s="161">
        <v>996.2</v>
      </c>
      <c r="U1008" s="243">
        <v>0</v>
      </c>
      <c r="V1008" s="172">
        <f t="shared" si="544"/>
        <v>8480.7000000000007</v>
      </c>
      <c r="W1008" s="161">
        <v>7484.5</v>
      </c>
      <c r="X1008" s="161">
        <v>0</v>
      </c>
      <c r="Y1008" s="161">
        <v>0</v>
      </c>
      <c r="Z1008" s="161">
        <v>0</v>
      </c>
      <c r="AA1008" s="161">
        <v>0</v>
      </c>
      <c r="AB1008" s="161">
        <v>0</v>
      </c>
      <c r="AC1008" s="161">
        <v>996.2</v>
      </c>
      <c r="AD1008" s="243">
        <v>0</v>
      </c>
      <c r="AE1008" s="156">
        <f t="shared" ref="AE1008:AG1042" si="547">V1008-M1008</f>
        <v>0</v>
      </c>
      <c r="AF1008" s="161">
        <f t="shared" si="547"/>
        <v>0</v>
      </c>
      <c r="AG1008" s="161">
        <f t="shared" si="547"/>
        <v>0</v>
      </c>
      <c r="AH1008" s="161">
        <f t="shared" si="545"/>
        <v>0</v>
      </c>
      <c r="AI1008" s="161">
        <f t="shared" si="545"/>
        <v>0</v>
      </c>
      <c r="AJ1008" s="161">
        <f t="shared" si="545"/>
        <v>0</v>
      </c>
      <c r="AK1008" s="161">
        <f t="shared" si="545"/>
        <v>0</v>
      </c>
      <c r="AL1008" s="161">
        <f t="shared" si="545"/>
        <v>0</v>
      </c>
      <c r="AM1008" s="162">
        <f t="shared" si="545"/>
        <v>0</v>
      </c>
      <c r="AN1008" s="156">
        <f t="shared" ref="AN1008:AP1042" si="548">IF(M1008=0,0,V1008/M1008*100)</f>
        <v>100</v>
      </c>
      <c r="AO1008" s="161">
        <f t="shared" si="548"/>
        <v>100</v>
      </c>
      <c r="AP1008" s="161">
        <f t="shared" si="548"/>
        <v>0</v>
      </c>
      <c r="AQ1008" s="161">
        <f t="shared" si="546"/>
        <v>0</v>
      </c>
      <c r="AR1008" s="161">
        <f t="shared" si="546"/>
        <v>0</v>
      </c>
      <c r="AS1008" s="161">
        <f t="shared" si="546"/>
        <v>0</v>
      </c>
      <c r="AT1008" s="161">
        <f t="shared" si="546"/>
        <v>0</v>
      </c>
      <c r="AU1008" s="161">
        <f t="shared" si="546"/>
        <v>100</v>
      </c>
      <c r="AV1008" s="162">
        <f t="shared" si="546"/>
        <v>0</v>
      </c>
      <c r="AW1008" s="165"/>
      <c r="AX1008" s="245"/>
      <c r="AY1008" s="246"/>
    </row>
    <row r="1009" spans="1:51" ht="12.75" customHeight="1" x14ac:dyDescent="0.25">
      <c r="A1009" s="171">
        <v>1897</v>
      </c>
      <c r="B1009" s="241">
        <v>1001</v>
      </c>
      <c r="C1009" s="242" t="s">
        <v>2081</v>
      </c>
      <c r="D1009" s="156">
        <f t="shared" si="542"/>
        <v>1544.2</v>
      </c>
      <c r="E1009" s="161">
        <v>1016</v>
      </c>
      <c r="F1009" s="161">
        <v>0</v>
      </c>
      <c r="G1009" s="161">
        <v>0</v>
      </c>
      <c r="H1009" s="161">
        <v>0</v>
      </c>
      <c r="I1009" s="161">
        <v>0</v>
      </c>
      <c r="J1009" s="161">
        <v>335</v>
      </c>
      <c r="K1009" s="161">
        <v>193.2</v>
      </c>
      <c r="L1009" s="243">
        <v>0</v>
      </c>
      <c r="M1009" s="172">
        <f t="shared" si="543"/>
        <v>1544.2</v>
      </c>
      <c r="N1009" s="161">
        <v>1016</v>
      </c>
      <c r="O1009" s="161">
        <v>0</v>
      </c>
      <c r="P1009" s="161">
        <v>0</v>
      </c>
      <c r="Q1009" s="161">
        <v>0</v>
      </c>
      <c r="R1009" s="161">
        <v>0</v>
      </c>
      <c r="S1009" s="161">
        <v>335</v>
      </c>
      <c r="T1009" s="161">
        <v>193.2</v>
      </c>
      <c r="U1009" s="243">
        <v>0</v>
      </c>
      <c r="V1009" s="172">
        <f t="shared" si="544"/>
        <v>1487.0615</v>
      </c>
      <c r="W1009" s="161">
        <v>959.02099999999996</v>
      </c>
      <c r="X1009" s="161">
        <v>0</v>
      </c>
      <c r="Y1009" s="161">
        <v>0</v>
      </c>
      <c r="Z1009" s="161">
        <v>0</v>
      </c>
      <c r="AA1009" s="161">
        <v>0</v>
      </c>
      <c r="AB1009" s="161">
        <v>335</v>
      </c>
      <c r="AC1009" s="161">
        <v>193.04050000000001</v>
      </c>
      <c r="AD1009" s="243">
        <v>0</v>
      </c>
      <c r="AE1009" s="156">
        <f t="shared" si="547"/>
        <v>-57.138500000000022</v>
      </c>
      <c r="AF1009" s="161">
        <f t="shared" si="547"/>
        <v>-56.979000000000042</v>
      </c>
      <c r="AG1009" s="161">
        <f t="shared" si="547"/>
        <v>0</v>
      </c>
      <c r="AH1009" s="161">
        <f t="shared" si="545"/>
        <v>0</v>
      </c>
      <c r="AI1009" s="161">
        <f t="shared" si="545"/>
        <v>0</v>
      </c>
      <c r="AJ1009" s="161">
        <f t="shared" si="545"/>
        <v>0</v>
      </c>
      <c r="AK1009" s="161">
        <f t="shared" si="545"/>
        <v>0</v>
      </c>
      <c r="AL1009" s="161">
        <f t="shared" si="545"/>
        <v>-0.15949999999997999</v>
      </c>
      <c r="AM1009" s="162">
        <f t="shared" si="545"/>
        <v>0</v>
      </c>
      <c r="AN1009" s="156">
        <f t="shared" si="548"/>
        <v>96.299799248801961</v>
      </c>
      <c r="AO1009" s="161">
        <f t="shared" si="548"/>
        <v>94.391830708661416</v>
      </c>
      <c r="AP1009" s="161">
        <f t="shared" si="548"/>
        <v>0</v>
      </c>
      <c r="AQ1009" s="161">
        <f t="shared" si="546"/>
        <v>0</v>
      </c>
      <c r="AR1009" s="161">
        <f t="shared" si="546"/>
        <v>0</v>
      </c>
      <c r="AS1009" s="161">
        <f t="shared" si="546"/>
        <v>0</v>
      </c>
      <c r="AT1009" s="161">
        <f t="shared" si="546"/>
        <v>100</v>
      </c>
      <c r="AU1009" s="161">
        <f t="shared" si="546"/>
        <v>99.917443064182208</v>
      </c>
      <c r="AV1009" s="162">
        <f t="shared" si="546"/>
        <v>0</v>
      </c>
      <c r="AW1009" s="165"/>
      <c r="AX1009" s="245"/>
      <c r="AY1009" s="246"/>
    </row>
    <row r="1010" spans="1:51" ht="12.75" customHeight="1" x14ac:dyDescent="0.25">
      <c r="A1010" s="171">
        <v>1896</v>
      </c>
      <c r="B1010" s="241">
        <v>1002</v>
      </c>
      <c r="C1010" s="242" t="s">
        <v>2082</v>
      </c>
      <c r="D1010" s="156">
        <f t="shared" si="542"/>
        <v>1852</v>
      </c>
      <c r="E1010" s="161">
        <v>1652.5</v>
      </c>
      <c r="F1010" s="161">
        <v>0</v>
      </c>
      <c r="G1010" s="161">
        <v>0</v>
      </c>
      <c r="H1010" s="161">
        <v>0</v>
      </c>
      <c r="I1010" s="161">
        <v>0</v>
      </c>
      <c r="J1010" s="161">
        <v>0</v>
      </c>
      <c r="K1010" s="161">
        <v>199.5</v>
      </c>
      <c r="L1010" s="243">
        <v>0</v>
      </c>
      <c r="M1010" s="172">
        <f t="shared" si="543"/>
        <v>1852</v>
      </c>
      <c r="N1010" s="161">
        <v>1652.5</v>
      </c>
      <c r="O1010" s="161">
        <v>0</v>
      </c>
      <c r="P1010" s="161">
        <v>0</v>
      </c>
      <c r="Q1010" s="161">
        <v>0</v>
      </c>
      <c r="R1010" s="161">
        <v>0</v>
      </c>
      <c r="S1010" s="161">
        <v>0</v>
      </c>
      <c r="T1010" s="161">
        <v>199.5</v>
      </c>
      <c r="U1010" s="243">
        <v>0</v>
      </c>
      <c r="V1010" s="172">
        <f t="shared" si="544"/>
        <v>1631.2146</v>
      </c>
      <c r="W1010" s="161">
        <v>1431.7230999999999</v>
      </c>
      <c r="X1010" s="161">
        <v>0</v>
      </c>
      <c r="Y1010" s="161">
        <v>0</v>
      </c>
      <c r="Z1010" s="161">
        <v>0</v>
      </c>
      <c r="AA1010" s="161">
        <v>0</v>
      </c>
      <c r="AB1010" s="161">
        <v>0</v>
      </c>
      <c r="AC1010" s="161">
        <v>199.4915</v>
      </c>
      <c r="AD1010" s="243">
        <v>0</v>
      </c>
      <c r="AE1010" s="156">
        <f t="shared" si="547"/>
        <v>-220.78539999999998</v>
      </c>
      <c r="AF1010" s="161">
        <f t="shared" si="547"/>
        <v>-220.77690000000007</v>
      </c>
      <c r="AG1010" s="161">
        <f t="shared" si="547"/>
        <v>0</v>
      </c>
      <c r="AH1010" s="161">
        <f t="shared" si="545"/>
        <v>0</v>
      </c>
      <c r="AI1010" s="161">
        <f t="shared" si="545"/>
        <v>0</v>
      </c>
      <c r="AJ1010" s="161">
        <f t="shared" si="545"/>
        <v>0</v>
      </c>
      <c r="AK1010" s="161">
        <f t="shared" si="545"/>
        <v>0</v>
      </c>
      <c r="AL1010" s="161">
        <f t="shared" si="545"/>
        <v>-8.4999999999979536E-3</v>
      </c>
      <c r="AM1010" s="162">
        <f t="shared" si="545"/>
        <v>0</v>
      </c>
      <c r="AN1010" s="156">
        <f t="shared" si="548"/>
        <v>88.078542116630672</v>
      </c>
      <c r="AO1010" s="161">
        <f t="shared" si="548"/>
        <v>86.639824508320714</v>
      </c>
      <c r="AP1010" s="161">
        <f t="shared" si="548"/>
        <v>0</v>
      </c>
      <c r="AQ1010" s="161">
        <f t="shared" si="546"/>
        <v>0</v>
      </c>
      <c r="AR1010" s="161">
        <f t="shared" si="546"/>
        <v>0</v>
      </c>
      <c r="AS1010" s="161">
        <f t="shared" si="546"/>
        <v>0</v>
      </c>
      <c r="AT1010" s="161">
        <f t="shared" si="546"/>
        <v>0</v>
      </c>
      <c r="AU1010" s="161">
        <f t="shared" si="546"/>
        <v>99.995739348370932</v>
      </c>
      <c r="AV1010" s="162">
        <f t="shared" si="546"/>
        <v>0</v>
      </c>
      <c r="AW1010" s="165"/>
      <c r="AX1010" s="245"/>
      <c r="AY1010" s="246"/>
    </row>
    <row r="1011" spans="1:51" ht="12.75" customHeight="1" x14ac:dyDescent="0.25">
      <c r="A1011" s="171">
        <v>1898</v>
      </c>
      <c r="B1011" s="241">
        <v>1003</v>
      </c>
      <c r="C1011" s="242" t="s">
        <v>1769</v>
      </c>
      <c r="D1011" s="156">
        <f t="shared" si="542"/>
        <v>1243.6999999999998</v>
      </c>
      <c r="E1011" s="161">
        <v>1093.0999999999999</v>
      </c>
      <c r="F1011" s="161">
        <v>0</v>
      </c>
      <c r="G1011" s="161">
        <v>0</v>
      </c>
      <c r="H1011" s="161">
        <v>0</v>
      </c>
      <c r="I1011" s="161">
        <v>0</v>
      </c>
      <c r="J1011" s="161">
        <v>0</v>
      </c>
      <c r="K1011" s="161">
        <v>150.6</v>
      </c>
      <c r="L1011" s="243">
        <v>0</v>
      </c>
      <c r="M1011" s="172">
        <f t="shared" si="543"/>
        <v>1243.6999999999998</v>
      </c>
      <c r="N1011" s="161">
        <v>1093.0999999999999</v>
      </c>
      <c r="O1011" s="161">
        <v>0</v>
      </c>
      <c r="P1011" s="161">
        <v>0</v>
      </c>
      <c r="Q1011" s="161">
        <v>0</v>
      </c>
      <c r="R1011" s="161">
        <v>0</v>
      </c>
      <c r="S1011" s="161">
        <v>0</v>
      </c>
      <c r="T1011" s="161">
        <v>150.6</v>
      </c>
      <c r="U1011" s="243">
        <v>0</v>
      </c>
      <c r="V1011" s="172">
        <f t="shared" si="544"/>
        <v>1029.7522999999999</v>
      </c>
      <c r="W1011" s="161">
        <v>879.15229999999997</v>
      </c>
      <c r="X1011" s="161">
        <v>0</v>
      </c>
      <c r="Y1011" s="161">
        <v>0</v>
      </c>
      <c r="Z1011" s="161">
        <v>0</v>
      </c>
      <c r="AA1011" s="161">
        <v>0</v>
      </c>
      <c r="AB1011" s="161">
        <v>0</v>
      </c>
      <c r="AC1011" s="161">
        <v>150.6</v>
      </c>
      <c r="AD1011" s="243">
        <v>0</v>
      </c>
      <c r="AE1011" s="156">
        <f t="shared" si="547"/>
        <v>-213.94769999999994</v>
      </c>
      <c r="AF1011" s="161">
        <f t="shared" si="547"/>
        <v>-213.94769999999994</v>
      </c>
      <c r="AG1011" s="161">
        <f t="shared" si="547"/>
        <v>0</v>
      </c>
      <c r="AH1011" s="161">
        <f t="shared" si="545"/>
        <v>0</v>
      </c>
      <c r="AI1011" s="161">
        <f t="shared" si="545"/>
        <v>0</v>
      </c>
      <c r="AJ1011" s="161">
        <f t="shared" si="545"/>
        <v>0</v>
      </c>
      <c r="AK1011" s="161">
        <f t="shared" si="545"/>
        <v>0</v>
      </c>
      <c r="AL1011" s="161">
        <f t="shared" si="545"/>
        <v>0</v>
      </c>
      <c r="AM1011" s="162">
        <f t="shared" si="545"/>
        <v>0</v>
      </c>
      <c r="AN1011" s="156">
        <f t="shared" si="548"/>
        <v>82.797483315912203</v>
      </c>
      <c r="AO1011" s="161">
        <f t="shared" si="548"/>
        <v>80.427435733235754</v>
      </c>
      <c r="AP1011" s="161">
        <f t="shared" si="548"/>
        <v>0</v>
      </c>
      <c r="AQ1011" s="161">
        <f t="shared" si="546"/>
        <v>0</v>
      </c>
      <c r="AR1011" s="161">
        <f t="shared" si="546"/>
        <v>0</v>
      </c>
      <c r="AS1011" s="161">
        <f t="shared" si="546"/>
        <v>0</v>
      </c>
      <c r="AT1011" s="161">
        <f t="shared" si="546"/>
        <v>0</v>
      </c>
      <c r="AU1011" s="161">
        <f t="shared" si="546"/>
        <v>100</v>
      </c>
      <c r="AV1011" s="162">
        <f t="shared" si="546"/>
        <v>0</v>
      </c>
      <c r="AW1011" s="165"/>
      <c r="AX1011" s="245"/>
      <c r="AY1011" s="246"/>
    </row>
    <row r="1012" spans="1:51" ht="12.75" customHeight="1" x14ac:dyDescent="0.25">
      <c r="A1012" s="171">
        <v>1899</v>
      </c>
      <c r="B1012" s="241">
        <v>1004</v>
      </c>
      <c r="C1012" s="242" t="s">
        <v>2083</v>
      </c>
      <c r="D1012" s="156">
        <f t="shared" si="542"/>
        <v>2916.3999999999996</v>
      </c>
      <c r="E1012" s="161">
        <v>2563.1999999999998</v>
      </c>
      <c r="F1012" s="161">
        <v>0</v>
      </c>
      <c r="G1012" s="161">
        <v>0</v>
      </c>
      <c r="H1012" s="161">
        <v>0</v>
      </c>
      <c r="I1012" s="161">
        <v>0</v>
      </c>
      <c r="J1012" s="161">
        <v>0</v>
      </c>
      <c r="K1012" s="161">
        <v>353.2</v>
      </c>
      <c r="L1012" s="243">
        <v>0</v>
      </c>
      <c r="M1012" s="172">
        <f t="shared" si="543"/>
        <v>2916.3999999999996</v>
      </c>
      <c r="N1012" s="161">
        <v>2563.1999999999998</v>
      </c>
      <c r="O1012" s="161">
        <v>0</v>
      </c>
      <c r="P1012" s="161">
        <v>0</v>
      </c>
      <c r="Q1012" s="161">
        <v>0</v>
      </c>
      <c r="R1012" s="161">
        <v>0</v>
      </c>
      <c r="S1012" s="161">
        <v>0</v>
      </c>
      <c r="T1012" s="161">
        <v>353.2</v>
      </c>
      <c r="U1012" s="243">
        <v>0</v>
      </c>
      <c r="V1012" s="172">
        <f t="shared" si="544"/>
        <v>2916.3999999999996</v>
      </c>
      <c r="W1012" s="161">
        <v>2563.1999999999998</v>
      </c>
      <c r="X1012" s="161">
        <v>0</v>
      </c>
      <c r="Y1012" s="161">
        <v>0</v>
      </c>
      <c r="Z1012" s="161">
        <v>0</v>
      </c>
      <c r="AA1012" s="161">
        <v>0</v>
      </c>
      <c r="AB1012" s="161">
        <v>0</v>
      </c>
      <c r="AC1012" s="161">
        <v>353.2</v>
      </c>
      <c r="AD1012" s="243">
        <v>0</v>
      </c>
      <c r="AE1012" s="156">
        <f t="shared" si="547"/>
        <v>0</v>
      </c>
      <c r="AF1012" s="161">
        <f t="shared" si="547"/>
        <v>0</v>
      </c>
      <c r="AG1012" s="161">
        <f t="shared" si="547"/>
        <v>0</v>
      </c>
      <c r="AH1012" s="161">
        <f t="shared" si="545"/>
        <v>0</v>
      </c>
      <c r="AI1012" s="161">
        <f t="shared" si="545"/>
        <v>0</v>
      </c>
      <c r="AJ1012" s="161">
        <f t="shared" si="545"/>
        <v>0</v>
      </c>
      <c r="AK1012" s="161">
        <f t="shared" si="545"/>
        <v>0</v>
      </c>
      <c r="AL1012" s="161">
        <f t="shared" si="545"/>
        <v>0</v>
      </c>
      <c r="AM1012" s="162">
        <f t="shared" si="545"/>
        <v>0</v>
      </c>
      <c r="AN1012" s="156">
        <f t="shared" si="548"/>
        <v>100</v>
      </c>
      <c r="AO1012" s="161">
        <f t="shared" si="548"/>
        <v>100</v>
      </c>
      <c r="AP1012" s="161">
        <f t="shared" si="548"/>
        <v>0</v>
      </c>
      <c r="AQ1012" s="161">
        <f t="shared" si="546"/>
        <v>0</v>
      </c>
      <c r="AR1012" s="161">
        <f t="shared" si="546"/>
        <v>0</v>
      </c>
      <c r="AS1012" s="161">
        <f t="shared" si="546"/>
        <v>0</v>
      </c>
      <c r="AT1012" s="161">
        <f t="shared" si="546"/>
        <v>0</v>
      </c>
      <c r="AU1012" s="161">
        <f t="shared" si="546"/>
        <v>100</v>
      </c>
      <c r="AV1012" s="162">
        <f t="shared" si="546"/>
        <v>0</v>
      </c>
      <c r="AW1012" s="165"/>
      <c r="AX1012" s="245"/>
      <c r="AY1012" s="246"/>
    </row>
    <row r="1013" spans="1:51" ht="12.75" customHeight="1" x14ac:dyDescent="0.25">
      <c r="A1013" s="171">
        <v>1900</v>
      </c>
      <c r="B1013" s="241">
        <v>1005</v>
      </c>
      <c r="C1013" s="242" t="s">
        <v>2084</v>
      </c>
      <c r="D1013" s="156">
        <f t="shared" si="542"/>
        <v>771.5</v>
      </c>
      <c r="E1013" s="161">
        <v>623</v>
      </c>
      <c r="F1013" s="161">
        <v>0</v>
      </c>
      <c r="G1013" s="161">
        <v>0</v>
      </c>
      <c r="H1013" s="161">
        <v>0</v>
      </c>
      <c r="I1013" s="161">
        <v>0</v>
      </c>
      <c r="J1013" s="161">
        <v>59.3</v>
      </c>
      <c r="K1013" s="161">
        <v>89.2</v>
      </c>
      <c r="L1013" s="243">
        <v>0</v>
      </c>
      <c r="M1013" s="172">
        <f t="shared" si="543"/>
        <v>771.5</v>
      </c>
      <c r="N1013" s="161">
        <v>623</v>
      </c>
      <c r="O1013" s="161">
        <v>0</v>
      </c>
      <c r="P1013" s="161">
        <v>0</v>
      </c>
      <c r="Q1013" s="161">
        <v>0</v>
      </c>
      <c r="R1013" s="161">
        <v>0</v>
      </c>
      <c r="S1013" s="161">
        <v>59.3</v>
      </c>
      <c r="T1013" s="161">
        <v>89.2</v>
      </c>
      <c r="U1013" s="243">
        <v>0</v>
      </c>
      <c r="V1013" s="172">
        <f t="shared" si="544"/>
        <v>682.70140000000004</v>
      </c>
      <c r="W1013" s="161">
        <v>534.20140000000004</v>
      </c>
      <c r="X1013" s="161">
        <v>0</v>
      </c>
      <c r="Y1013" s="161">
        <v>0</v>
      </c>
      <c r="Z1013" s="161">
        <v>0</v>
      </c>
      <c r="AA1013" s="161">
        <v>0</v>
      </c>
      <c r="AB1013" s="161">
        <v>59.3</v>
      </c>
      <c r="AC1013" s="161">
        <v>89.2</v>
      </c>
      <c r="AD1013" s="243">
        <v>0</v>
      </c>
      <c r="AE1013" s="156">
        <f t="shared" si="547"/>
        <v>-88.798599999999965</v>
      </c>
      <c r="AF1013" s="161">
        <f t="shared" si="547"/>
        <v>-88.798599999999965</v>
      </c>
      <c r="AG1013" s="161">
        <f t="shared" si="547"/>
        <v>0</v>
      </c>
      <c r="AH1013" s="161">
        <f t="shared" si="545"/>
        <v>0</v>
      </c>
      <c r="AI1013" s="161">
        <f t="shared" si="545"/>
        <v>0</v>
      </c>
      <c r="AJ1013" s="161">
        <f t="shared" si="545"/>
        <v>0</v>
      </c>
      <c r="AK1013" s="161">
        <f t="shared" si="545"/>
        <v>0</v>
      </c>
      <c r="AL1013" s="161">
        <f t="shared" si="545"/>
        <v>0</v>
      </c>
      <c r="AM1013" s="162">
        <f t="shared" si="545"/>
        <v>0</v>
      </c>
      <c r="AN1013" s="156">
        <f t="shared" si="548"/>
        <v>88.490136098509396</v>
      </c>
      <c r="AO1013" s="161">
        <f t="shared" si="548"/>
        <v>85.746613162118791</v>
      </c>
      <c r="AP1013" s="161">
        <f t="shared" si="548"/>
        <v>0</v>
      </c>
      <c r="AQ1013" s="161">
        <f t="shared" si="546"/>
        <v>0</v>
      </c>
      <c r="AR1013" s="161">
        <f t="shared" si="546"/>
        <v>0</v>
      </c>
      <c r="AS1013" s="161">
        <f t="shared" si="546"/>
        <v>0</v>
      </c>
      <c r="AT1013" s="161">
        <f t="shared" si="546"/>
        <v>100</v>
      </c>
      <c r="AU1013" s="161">
        <f t="shared" si="546"/>
        <v>100</v>
      </c>
      <c r="AV1013" s="162">
        <f t="shared" si="546"/>
        <v>0</v>
      </c>
      <c r="AW1013" s="165"/>
      <c r="AX1013" s="245"/>
      <c r="AY1013" s="246"/>
    </row>
    <row r="1014" spans="1:51" ht="12.75" customHeight="1" x14ac:dyDescent="0.25">
      <c r="A1014" s="158"/>
      <c r="B1014" s="241">
        <v>1006</v>
      </c>
      <c r="C1014" s="242"/>
      <c r="D1014" s="160"/>
      <c r="E1014" s="161"/>
      <c r="F1014" s="161"/>
      <c r="G1014" s="161"/>
      <c r="H1014" s="161"/>
      <c r="I1014" s="161"/>
      <c r="J1014" s="161"/>
      <c r="K1014" s="161"/>
      <c r="L1014" s="243">
        <v>0</v>
      </c>
      <c r="M1014" s="244"/>
      <c r="N1014" s="161">
        <v>0</v>
      </c>
      <c r="O1014" s="161"/>
      <c r="P1014" s="161">
        <v>0</v>
      </c>
      <c r="Q1014" s="161"/>
      <c r="R1014" s="161"/>
      <c r="S1014" s="161"/>
      <c r="T1014" s="161"/>
      <c r="U1014" s="243">
        <v>0</v>
      </c>
      <c r="V1014" s="244"/>
      <c r="W1014" s="161">
        <v>0</v>
      </c>
      <c r="X1014" s="161"/>
      <c r="Y1014" s="161">
        <v>0</v>
      </c>
      <c r="Z1014" s="161"/>
      <c r="AA1014" s="161"/>
      <c r="AB1014" s="161"/>
      <c r="AC1014" s="161"/>
      <c r="AD1014" s="243"/>
      <c r="AE1014" s="160"/>
      <c r="AF1014" s="161"/>
      <c r="AG1014" s="161"/>
      <c r="AH1014" s="161"/>
      <c r="AI1014" s="161"/>
      <c r="AJ1014" s="161"/>
      <c r="AK1014" s="161"/>
      <c r="AL1014" s="161"/>
      <c r="AM1014" s="162"/>
      <c r="AN1014" s="160"/>
      <c r="AO1014" s="161"/>
      <c r="AP1014" s="161"/>
      <c r="AQ1014" s="161"/>
      <c r="AR1014" s="161"/>
      <c r="AS1014" s="161"/>
      <c r="AT1014" s="161"/>
      <c r="AU1014" s="161"/>
      <c r="AV1014" s="162"/>
      <c r="AW1014" s="165"/>
      <c r="AX1014" s="245"/>
      <c r="AY1014" s="246"/>
    </row>
    <row r="1015" spans="1:51" ht="15.75" customHeight="1" x14ac:dyDescent="0.25">
      <c r="A1015" s="158"/>
      <c r="B1015" s="241">
        <v>1007</v>
      </c>
      <c r="C1015" s="239" t="s">
        <v>2085</v>
      </c>
      <c r="D1015" s="156">
        <f>D1016+D1017</f>
        <v>381991</v>
      </c>
      <c r="E1015" s="153">
        <f t="shared" ref="E1015:L1015" si="549">E1016+E1017</f>
        <v>325218</v>
      </c>
      <c r="F1015" s="153">
        <f t="shared" si="549"/>
        <v>0</v>
      </c>
      <c r="G1015" s="153">
        <f t="shared" si="549"/>
        <v>4113.6000000000004</v>
      </c>
      <c r="H1015" s="153">
        <f t="shared" si="549"/>
        <v>7161.2</v>
      </c>
      <c r="I1015" s="153">
        <f t="shared" si="549"/>
        <v>0</v>
      </c>
      <c r="J1015" s="153">
        <f t="shared" si="549"/>
        <v>3775.2999999999997</v>
      </c>
      <c r="K1015" s="153">
        <f t="shared" si="549"/>
        <v>39589.9</v>
      </c>
      <c r="L1015" s="240">
        <f t="shared" si="549"/>
        <v>2133</v>
      </c>
      <c r="M1015" s="172">
        <f>M1016+M1017</f>
        <v>389830.5</v>
      </c>
      <c r="N1015" s="153">
        <f t="shared" ref="N1015:U1015" si="550">N1016+N1017</f>
        <v>325434.09999999998</v>
      </c>
      <c r="O1015" s="153">
        <f t="shared" si="550"/>
        <v>3230</v>
      </c>
      <c r="P1015" s="153">
        <f t="shared" si="550"/>
        <v>4171.6000000000004</v>
      </c>
      <c r="Q1015" s="153">
        <f t="shared" si="550"/>
        <v>7161.2</v>
      </c>
      <c r="R1015" s="153">
        <f t="shared" si="550"/>
        <v>0</v>
      </c>
      <c r="S1015" s="153">
        <f t="shared" si="550"/>
        <v>3775.2999999999997</v>
      </c>
      <c r="T1015" s="153">
        <f t="shared" si="550"/>
        <v>39589.9</v>
      </c>
      <c r="U1015" s="240">
        <f t="shared" si="550"/>
        <v>6468.4</v>
      </c>
      <c r="V1015" s="172">
        <f>V1016+V1017</f>
        <v>377042.7181</v>
      </c>
      <c r="W1015" s="153">
        <f t="shared" ref="W1015:AD1015" si="551">W1016+W1017</f>
        <v>316905.93859999999</v>
      </c>
      <c r="X1015" s="153">
        <f t="shared" si="551"/>
        <v>2656.4533999999999</v>
      </c>
      <c r="Y1015" s="153">
        <f t="shared" si="551"/>
        <v>4134.5479999999998</v>
      </c>
      <c r="Z1015" s="153">
        <f t="shared" si="551"/>
        <v>6286.8373000000001</v>
      </c>
      <c r="AA1015" s="153">
        <f t="shared" si="551"/>
        <v>0</v>
      </c>
      <c r="AB1015" s="153">
        <f t="shared" si="551"/>
        <v>3735.8782999999999</v>
      </c>
      <c r="AC1015" s="153">
        <f t="shared" si="551"/>
        <v>38952.5625</v>
      </c>
      <c r="AD1015" s="240">
        <f t="shared" si="551"/>
        <v>4370.5</v>
      </c>
      <c r="AE1015" s="156">
        <f t="shared" ref="AE1015:AM1051" si="552">V1015-M1015</f>
        <v>-12787.781900000002</v>
      </c>
      <c r="AF1015" s="153">
        <f t="shared" si="552"/>
        <v>-8528.1613999999827</v>
      </c>
      <c r="AG1015" s="153">
        <f t="shared" si="552"/>
        <v>-573.54660000000013</v>
      </c>
      <c r="AH1015" s="153">
        <f t="shared" si="552"/>
        <v>-37.052000000000589</v>
      </c>
      <c r="AI1015" s="153">
        <f t="shared" si="552"/>
        <v>-874.36269999999968</v>
      </c>
      <c r="AJ1015" s="153">
        <f t="shared" si="552"/>
        <v>0</v>
      </c>
      <c r="AK1015" s="153">
        <f t="shared" si="552"/>
        <v>-39.421699999999873</v>
      </c>
      <c r="AL1015" s="153">
        <f t="shared" si="552"/>
        <v>-637.33750000000146</v>
      </c>
      <c r="AM1015" s="154">
        <f t="shared" si="552"/>
        <v>-2097.8999999999996</v>
      </c>
      <c r="AN1015" s="156">
        <f t="shared" ref="AN1015:AV1051" si="553">IF(M1015=0,0,V1015/M1015*100)</f>
        <v>96.719655876079486</v>
      </c>
      <c r="AO1015" s="153">
        <f t="shared" si="553"/>
        <v>97.379450586155542</v>
      </c>
      <c r="AP1015" s="153">
        <f t="shared" si="553"/>
        <v>82.243139318885454</v>
      </c>
      <c r="AQ1015" s="153">
        <f t="shared" si="553"/>
        <v>99.111803624508568</v>
      </c>
      <c r="AR1015" s="153">
        <f t="shared" si="553"/>
        <v>87.790276769256565</v>
      </c>
      <c r="AS1015" s="153">
        <f t="shared" si="553"/>
        <v>0</v>
      </c>
      <c r="AT1015" s="153">
        <f t="shared" si="553"/>
        <v>98.955799539109478</v>
      </c>
      <c r="AU1015" s="153">
        <f t="shared" si="553"/>
        <v>98.39015127595674</v>
      </c>
      <c r="AV1015" s="154">
        <f t="shared" si="553"/>
        <v>67.566940819986399</v>
      </c>
      <c r="AW1015" s="147"/>
      <c r="AX1015" s="245"/>
      <c r="AY1015" s="246"/>
    </row>
    <row r="1016" spans="1:51" s="170" customFormat="1" ht="15.75" customHeight="1" x14ac:dyDescent="0.2">
      <c r="A1016" s="158"/>
      <c r="B1016" s="241">
        <v>1008</v>
      </c>
      <c r="C1016" s="239" t="s">
        <v>1287</v>
      </c>
      <c r="D1016" s="156">
        <f>D1018</f>
        <v>251581.1</v>
      </c>
      <c r="E1016" s="153">
        <f t="shared" ref="E1016:L1016" si="554">E1018</f>
        <v>212957.8</v>
      </c>
      <c r="F1016" s="153">
        <f t="shared" si="554"/>
        <v>0</v>
      </c>
      <c r="G1016" s="153">
        <f t="shared" si="554"/>
        <v>2154.4</v>
      </c>
      <c r="H1016" s="153">
        <f t="shared" si="554"/>
        <v>7161.2</v>
      </c>
      <c r="I1016" s="153">
        <f t="shared" si="554"/>
        <v>0</v>
      </c>
      <c r="J1016" s="153">
        <f t="shared" si="554"/>
        <v>0</v>
      </c>
      <c r="K1016" s="153">
        <f t="shared" si="554"/>
        <v>27174.7</v>
      </c>
      <c r="L1016" s="240">
        <f t="shared" si="554"/>
        <v>2133</v>
      </c>
      <c r="M1016" s="172">
        <f>M1018</f>
        <v>259204.5</v>
      </c>
      <c r="N1016" s="153">
        <f t="shared" ref="N1016:U1016" si="555">N1018</f>
        <v>212957.8</v>
      </c>
      <c r="O1016" s="153">
        <f t="shared" si="555"/>
        <v>3230</v>
      </c>
      <c r="P1016" s="153">
        <f t="shared" si="555"/>
        <v>2212.4</v>
      </c>
      <c r="Q1016" s="153">
        <f t="shared" si="555"/>
        <v>7161.2</v>
      </c>
      <c r="R1016" s="153">
        <f t="shared" si="555"/>
        <v>0</v>
      </c>
      <c r="S1016" s="153">
        <f t="shared" si="555"/>
        <v>0</v>
      </c>
      <c r="T1016" s="153">
        <f t="shared" si="555"/>
        <v>27174.7</v>
      </c>
      <c r="U1016" s="240">
        <f t="shared" si="555"/>
        <v>6468.4</v>
      </c>
      <c r="V1016" s="172">
        <f>V1018</f>
        <v>250206.7213</v>
      </c>
      <c r="W1016" s="153">
        <f t="shared" ref="W1016:AD1016" si="556">W1018</f>
        <v>208080.51120000001</v>
      </c>
      <c r="X1016" s="153">
        <f t="shared" si="556"/>
        <v>2656.4533999999999</v>
      </c>
      <c r="Y1016" s="153">
        <f t="shared" si="556"/>
        <v>2182.4227000000001</v>
      </c>
      <c r="Z1016" s="153">
        <f t="shared" si="556"/>
        <v>6286.8373000000001</v>
      </c>
      <c r="AA1016" s="153">
        <f t="shared" si="556"/>
        <v>0</v>
      </c>
      <c r="AB1016" s="153">
        <f t="shared" si="556"/>
        <v>0</v>
      </c>
      <c r="AC1016" s="153">
        <f t="shared" si="556"/>
        <v>26629.9967</v>
      </c>
      <c r="AD1016" s="240">
        <f t="shared" si="556"/>
        <v>4370.5</v>
      </c>
      <c r="AE1016" s="156">
        <f t="shared" si="552"/>
        <v>-8997.7786999999953</v>
      </c>
      <c r="AF1016" s="153">
        <f t="shared" si="552"/>
        <v>-4877.2887999999803</v>
      </c>
      <c r="AG1016" s="153">
        <f t="shared" si="552"/>
        <v>-573.54660000000013</v>
      </c>
      <c r="AH1016" s="153">
        <f t="shared" si="552"/>
        <v>-29.977300000000014</v>
      </c>
      <c r="AI1016" s="153">
        <f t="shared" si="552"/>
        <v>-874.36269999999968</v>
      </c>
      <c r="AJ1016" s="153">
        <f t="shared" si="552"/>
        <v>0</v>
      </c>
      <c r="AK1016" s="153">
        <f t="shared" si="552"/>
        <v>0</v>
      </c>
      <c r="AL1016" s="153">
        <f t="shared" si="552"/>
        <v>-544.70330000000104</v>
      </c>
      <c r="AM1016" s="154">
        <f t="shared" si="552"/>
        <v>-2097.8999999999996</v>
      </c>
      <c r="AN1016" s="156">
        <f t="shared" si="553"/>
        <v>96.528695026513816</v>
      </c>
      <c r="AO1016" s="153">
        <f t="shared" si="553"/>
        <v>97.709739300462346</v>
      </c>
      <c r="AP1016" s="153">
        <f t="shared" si="553"/>
        <v>82.243139318885454</v>
      </c>
      <c r="AQ1016" s="153">
        <f t="shared" si="553"/>
        <v>98.645032543843797</v>
      </c>
      <c r="AR1016" s="153">
        <f t="shared" si="553"/>
        <v>87.790276769256565</v>
      </c>
      <c r="AS1016" s="153">
        <f t="shared" si="553"/>
        <v>0</v>
      </c>
      <c r="AT1016" s="153">
        <f t="shared" si="553"/>
        <v>0</v>
      </c>
      <c r="AU1016" s="153">
        <f t="shared" si="553"/>
        <v>97.99554990487475</v>
      </c>
      <c r="AV1016" s="154">
        <f t="shared" si="553"/>
        <v>67.566940819986399</v>
      </c>
      <c r="AW1016" s="147"/>
      <c r="AX1016" s="245"/>
      <c r="AY1016" s="246"/>
    </row>
    <row r="1017" spans="1:51" s="170" customFormat="1" ht="17.25" customHeight="1" x14ac:dyDescent="0.2">
      <c r="A1017" s="158"/>
      <c r="B1017" s="241">
        <v>1009</v>
      </c>
      <c r="C1017" s="239" t="s">
        <v>1288</v>
      </c>
      <c r="D1017" s="156">
        <f>SUM(D1019:D1051)</f>
        <v>130409.9</v>
      </c>
      <c r="E1017" s="153">
        <f t="shared" ref="E1017:L1017" si="557">SUM(E1019:E1051)</f>
        <v>112260.2</v>
      </c>
      <c r="F1017" s="153">
        <f t="shared" si="557"/>
        <v>0</v>
      </c>
      <c r="G1017" s="153">
        <f t="shared" si="557"/>
        <v>1959.2</v>
      </c>
      <c r="H1017" s="153">
        <f t="shared" si="557"/>
        <v>0</v>
      </c>
      <c r="I1017" s="153">
        <f t="shared" si="557"/>
        <v>0</v>
      </c>
      <c r="J1017" s="153">
        <f t="shared" si="557"/>
        <v>3775.2999999999997</v>
      </c>
      <c r="K1017" s="153">
        <f t="shared" si="557"/>
        <v>12415.2</v>
      </c>
      <c r="L1017" s="240">
        <f t="shared" si="557"/>
        <v>0</v>
      </c>
      <c r="M1017" s="172">
        <f>SUM(M1019:M1051)</f>
        <v>130626</v>
      </c>
      <c r="N1017" s="153">
        <f t="shared" ref="N1017:U1017" si="558">SUM(N1019:N1051)</f>
        <v>112476.29999999997</v>
      </c>
      <c r="O1017" s="153">
        <f t="shared" si="558"/>
        <v>0</v>
      </c>
      <c r="P1017" s="153">
        <f t="shared" si="558"/>
        <v>1959.2</v>
      </c>
      <c r="Q1017" s="153">
        <f t="shared" si="558"/>
        <v>0</v>
      </c>
      <c r="R1017" s="153">
        <f t="shared" si="558"/>
        <v>0</v>
      </c>
      <c r="S1017" s="153">
        <f t="shared" si="558"/>
        <v>3775.2999999999997</v>
      </c>
      <c r="T1017" s="153">
        <f t="shared" si="558"/>
        <v>12415.2</v>
      </c>
      <c r="U1017" s="240">
        <f t="shared" si="558"/>
        <v>0</v>
      </c>
      <c r="V1017" s="172">
        <f>SUM(V1019:V1051)</f>
        <v>126835.99680000001</v>
      </c>
      <c r="W1017" s="153">
        <f t="shared" ref="W1017:AD1017" si="559">SUM(W1019:W1051)</f>
        <v>108825.4274</v>
      </c>
      <c r="X1017" s="153">
        <f t="shared" si="559"/>
        <v>0</v>
      </c>
      <c r="Y1017" s="153">
        <f t="shared" si="559"/>
        <v>1952.1252999999999</v>
      </c>
      <c r="Z1017" s="153">
        <f t="shared" si="559"/>
        <v>0</v>
      </c>
      <c r="AA1017" s="153">
        <f t="shared" si="559"/>
        <v>0</v>
      </c>
      <c r="AB1017" s="153">
        <f t="shared" si="559"/>
        <v>3735.8782999999999</v>
      </c>
      <c r="AC1017" s="153">
        <f t="shared" si="559"/>
        <v>12322.5658</v>
      </c>
      <c r="AD1017" s="240">
        <f t="shared" si="559"/>
        <v>0</v>
      </c>
      <c r="AE1017" s="156">
        <f t="shared" si="552"/>
        <v>-3790.0031999999919</v>
      </c>
      <c r="AF1017" s="153">
        <f t="shared" si="552"/>
        <v>-3650.8725999999733</v>
      </c>
      <c r="AG1017" s="153">
        <f t="shared" si="552"/>
        <v>0</v>
      </c>
      <c r="AH1017" s="153">
        <f t="shared" si="552"/>
        <v>-7.0747000000001208</v>
      </c>
      <c r="AI1017" s="153">
        <f t="shared" si="552"/>
        <v>0</v>
      </c>
      <c r="AJ1017" s="153">
        <f t="shared" si="552"/>
        <v>0</v>
      </c>
      <c r="AK1017" s="153">
        <f t="shared" si="552"/>
        <v>-39.421699999999873</v>
      </c>
      <c r="AL1017" s="153">
        <f t="shared" si="552"/>
        <v>-92.634200000000419</v>
      </c>
      <c r="AM1017" s="154">
        <f t="shared" si="552"/>
        <v>0</v>
      </c>
      <c r="AN1017" s="156">
        <f t="shared" si="553"/>
        <v>97.098584355335078</v>
      </c>
      <c r="AO1017" s="153">
        <f t="shared" si="553"/>
        <v>96.754096107357739</v>
      </c>
      <c r="AP1017" s="153">
        <f t="shared" si="553"/>
        <v>0</v>
      </c>
      <c r="AQ1017" s="153">
        <f t="shared" si="553"/>
        <v>99.638898530012241</v>
      </c>
      <c r="AR1017" s="153">
        <f t="shared" si="553"/>
        <v>0</v>
      </c>
      <c r="AS1017" s="153">
        <f t="shared" si="553"/>
        <v>0</v>
      </c>
      <c r="AT1017" s="153">
        <f t="shared" si="553"/>
        <v>98.955799539109478</v>
      </c>
      <c r="AU1017" s="153">
        <f t="shared" si="553"/>
        <v>99.253864617565554</v>
      </c>
      <c r="AV1017" s="154">
        <f t="shared" si="553"/>
        <v>0</v>
      </c>
      <c r="AW1017" s="147"/>
      <c r="AX1017" s="245"/>
      <c r="AY1017" s="246"/>
    </row>
    <row r="1018" spans="1:51" ht="12.75" customHeight="1" x14ac:dyDescent="0.25">
      <c r="A1018" s="171">
        <v>1901</v>
      </c>
      <c r="B1018" s="241">
        <v>1010</v>
      </c>
      <c r="C1018" s="242" t="s">
        <v>1313</v>
      </c>
      <c r="D1018" s="156">
        <f t="shared" ref="D1018:D1051" si="560">SUM(E1018:L1018)</f>
        <v>251581.1</v>
      </c>
      <c r="E1018" s="161">
        <v>212957.8</v>
      </c>
      <c r="F1018" s="161">
        <v>0</v>
      </c>
      <c r="G1018" s="161">
        <v>2154.4</v>
      </c>
      <c r="H1018" s="161">
        <v>7161.2</v>
      </c>
      <c r="I1018" s="161">
        <v>0</v>
      </c>
      <c r="J1018" s="161">
        <v>0</v>
      </c>
      <c r="K1018" s="161">
        <v>27174.7</v>
      </c>
      <c r="L1018" s="243">
        <v>2133</v>
      </c>
      <c r="M1018" s="172">
        <f t="shared" ref="M1018:M1051" si="561">SUM(N1018:U1018)</f>
        <v>259204.5</v>
      </c>
      <c r="N1018" s="161">
        <v>212957.8</v>
      </c>
      <c r="O1018" s="161">
        <v>3230</v>
      </c>
      <c r="P1018" s="161">
        <v>2212.4</v>
      </c>
      <c r="Q1018" s="161">
        <v>7161.2</v>
      </c>
      <c r="R1018" s="161">
        <v>0</v>
      </c>
      <c r="S1018" s="161">
        <v>0</v>
      </c>
      <c r="T1018" s="161">
        <v>27174.7</v>
      </c>
      <c r="U1018" s="243">
        <v>6468.4</v>
      </c>
      <c r="V1018" s="172">
        <f t="shared" ref="V1018:V1051" si="562">SUM(W1018:AD1018)</f>
        <v>250206.7213</v>
      </c>
      <c r="W1018" s="161">
        <v>208080.51120000001</v>
      </c>
      <c r="X1018" s="161">
        <v>2656.4533999999999</v>
      </c>
      <c r="Y1018" s="161">
        <v>2182.4227000000001</v>
      </c>
      <c r="Z1018" s="161">
        <v>6286.8373000000001</v>
      </c>
      <c r="AA1018" s="161">
        <v>0</v>
      </c>
      <c r="AB1018" s="161">
        <v>0</v>
      </c>
      <c r="AC1018" s="161">
        <v>26629.9967</v>
      </c>
      <c r="AD1018" s="243">
        <v>4370.5</v>
      </c>
      <c r="AE1018" s="156">
        <f t="shared" si="552"/>
        <v>-8997.7786999999953</v>
      </c>
      <c r="AF1018" s="161">
        <f t="shared" si="552"/>
        <v>-4877.2887999999803</v>
      </c>
      <c r="AG1018" s="161">
        <f t="shared" si="552"/>
        <v>-573.54660000000013</v>
      </c>
      <c r="AH1018" s="161">
        <f t="shared" si="552"/>
        <v>-29.977300000000014</v>
      </c>
      <c r="AI1018" s="161">
        <f t="shared" si="552"/>
        <v>-874.36269999999968</v>
      </c>
      <c r="AJ1018" s="161">
        <f t="shared" si="552"/>
        <v>0</v>
      </c>
      <c r="AK1018" s="161">
        <f t="shared" si="552"/>
        <v>0</v>
      </c>
      <c r="AL1018" s="161">
        <f t="shared" si="552"/>
        <v>-544.70330000000104</v>
      </c>
      <c r="AM1018" s="162">
        <f t="shared" si="552"/>
        <v>-2097.8999999999996</v>
      </c>
      <c r="AN1018" s="156">
        <f t="shared" si="553"/>
        <v>96.528695026513816</v>
      </c>
      <c r="AO1018" s="161">
        <f t="shared" si="553"/>
        <v>97.709739300462346</v>
      </c>
      <c r="AP1018" s="161">
        <f t="shared" si="553"/>
        <v>82.243139318885454</v>
      </c>
      <c r="AQ1018" s="161">
        <f t="shared" si="553"/>
        <v>98.645032543843797</v>
      </c>
      <c r="AR1018" s="161">
        <f t="shared" si="553"/>
        <v>87.790276769256565</v>
      </c>
      <c r="AS1018" s="161">
        <f t="shared" si="553"/>
        <v>0</v>
      </c>
      <c r="AT1018" s="161">
        <f t="shared" si="553"/>
        <v>0</v>
      </c>
      <c r="AU1018" s="161">
        <f t="shared" si="553"/>
        <v>97.99554990487475</v>
      </c>
      <c r="AV1018" s="162">
        <f t="shared" si="553"/>
        <v>67.566940819986399</v>
      </c>
      <c r="AW1018" s="165"/>
      <c r="AX1018" s="245"/>
      <c r="AY1018" s="246"/>
    </row>
    <row r="1019" spans="1:51" ht="12.75" customHeight="1" x14ac:dyDescent="0.25">
      <c r="A1019" s="171">
        <v>1902</v>
      </c>
      <c r="B1019" s="241">
        <v>1011</v>
      </c>
      <c r="C1019" s="242" t="s">
        <v>2086</v>
      </c>
      <c r="D1019" s="156">
        <f t="shared" si="560"/>
        <v>937.1</v>
      </c>
      <c r="E1019" s="161">
        <v>669.1</v>
      </c>
      <c r="F1019" s="161">
        <v>0</v>
      </c>
      <c r="G1019" s="161">
        <v>0</v>
      </c>
      <c r="H1019" s="161">
        <v>0</v>
      </c>
      <c r="I1019" s="161">
        <v>0</v>
      </c>
      <c r="J1019" s="161">
        <v>150</v>
      </c>
      <c r="K1019" s="161">
        <v>118</v>
      </c>
      <c r="L1019" s="243">
        <v>0</v>
      </c>
      <c r="M1019" s="172">
        <f t="shared" si="561"/>
        <v>937.1</v>
      </c>
      <c r="N1019" s="161">
        <v>669.1</v>
      </c>
      <c r="O1019" s="161">
        <v>0</v>
      </c>
      <c r="P1019" s="161">
        <v>0</v>
      </c>
      <c r="Q1019" s="161">
        <v>0</v>
      </c>
      <c r="R1019" s="161">
        <v>0</v>
      </c>
      <c r="S1019" s="161">
        <v>150</v>
      </c>
      <c r="T1019" s="161">
        <v>118</v>
      </c>
      <c r="U1019" s="243">
        <v>0</v>
      </c>
      <c r="V1019" s="172">
        <f t="shared" si="562"/>
        <v>713.09809999999993</v>
      </c>
      <c r="W1019" s="161">
        <v>445.18579999999997</v>
      </c>
      <c r="X1019" s="161">
        <v>0</v>
      </c>
      <c r="Y1019" s="161">
        <v>0</v>
      </c>
      <c r="Z1019" s="161">
        <v>0</v>
      </c>
      <c r="AA1019" s="161">
        <v>0</v>
      </c>
      <c r="AB1019" s="161">
        <v>150</v>
      </c>
      <c r="AC1019" s="161">
        <v>117.9123</v>
      </c>
      <c r="AD1019" s="243">
        <v>0</v>
      </c>
      <c r="AE1019" s="156">
        <f t="shared" si="552"/>
        <v>-224.00190000000009</v>
      </c>
      <c r="AF1019" s="161">
        <f t="shared" si="552"/>
        <v>-223.91420000000005</v>
      </c>
      <c r="AG1019" s="161">
        <f t="shared" si="552"/>
        <v>0</v>
      </c>
      <c r="AH1019" s="161">
        <f t="shared" si="552"/>
        <v>0</v>
      </c>
      <c r="AI1019" s="161">
        <f t="shared" si="552"/>
        <v>0</v>
      </c>
      <c r="AJ1019" s="161">
        <f t="shared" si="552"/>
        <v>0</v>
      </c>
      <c r="AK1019" s="161">
        <f t="shared" si="552"/>
        <v>0</v>
      </c>
      <c r="AL1019" s="161">
        <f t="shared" si="552"/>
        <v>-8.7699999999998113E-2</v>
      </c>
      <c r="AM1019" s="162">
        <f t="shared" si="552"/>
        <v>0</v>
      </c>
      <c r="AN1019" s="156">
        <f t="shared" si="553"/>
        <v>76.09626507309784</v>
      </c>
      <c r="AO1019" s="161">
        <f t="shared" si="553"/>
        <v>66.535017187266476</v>
      </c>
      <c r="AP1019" s="161">
        <f t="shared" si="553"/>
        <v>0</v>
      </c>
      <c r="AQ1019" s="161">
        <f t="shared" si="553"/>
        <v>0</v>
      </c>
      <c r="AR1019" s="161">
        <f t="shared" si="553"/>
        <v>0</v>
      </c>
      <c r="AS1019" s="161">
        <f t="shared" si="553"/>
        <v>0</v>
      </c>
      <c r="AT1019" s="161">
        <f t="shared" si="553"/>
        <v>100</v>
      </c>
      <c r="AU1019" s="161">
        <f t="shared" si="553"/>
        <v>99.925677966101702</v>
      </c>
      <c r="AV1019" s="162">
        <f t="shared" si="553"/>
        <v>0</v>
      </c>
      <c r="AW1019" s="165"/>
      <c r="AX1019" s="245"/>
      <c r="AY1019" s="246"/>
    </row>
    <row r="1020" spans="1:51" ht="12.75" customHeight="1" x14ac:dyDescent="0.25">
      <c r="A1020" s="171">
        <v>1903</v>
      </c>
      <c r="B1020" s="241">
        <v>1012</v>
      </c>
      <c r="C1020" s="242" t="s">
        <v>1598</v>
      </c>
      <c r="D1020" s="156">
        <f t="shared" si="560"/>
        <v>1165.8999999999999</v>
      </c>
      <c r="E1020" s="161">
        <v>886.1</v>
      </c>
      <c r="F1020" s="161">
        <v>0</v>
      </c>
      <c r="G1020" s="161">
        <v>0</v>
      </c>
      <c r="H1020" s="161">
        <v>0</v>
      </c>
      <c r="I1020" s="161">
        <v>0</v>
      </c>
      <c r="J1020" s="161">
        <v>150</v>
      </c>
      <c r="K1020" s="161">
        <v>129.80000000000001</v>
      </c>
      <c r="L1020" s="243">
        <v>0</v>
      </c>
      <c r="M1020" s="172">
        <f t="shared" si="561"/>
        <v>1165.8999999999999</v>
      </c>
      <c r="N1020" s="161">
        <v>886.1</v>
      </c>
      <c r="O1020" s="161">
        <v>0</v>
      </c>
      <c r="P1020" s="161">
        <v>0</v>
      </c>
      <c r="Q1020" s="161">
        <v>0</v>
      </c>
      <c r="R1020" s="161">
        <v>0</v>
      </c>
      <c r="S1020" s="161">
        <v>150</v>
      </c>
      <c r="T1020" s="161">
        <v>129.80000000000001</v>
      </c>
      <c r="U1020" s="243">
        <v>0</v>
      </c>
      <c r="V1020" s="172">
        <f t="shared" si="562"/>
        <v>1091.2671</v>
      </c>
      <c r="W1020" s="161">
        <v>811.47860000000003</v>
      </c>
      <c r="X1020" s="161">
        <v>0</v>
      </c>
      <c r="Y1020" s="161">
        <v>0</v>
      </c>
      <c r="Z1020" s="161">
        <v>0</v>
      </c>
      <c r="AA1020" s="161">
        <v>0</v>
      </c>
      <c r="AB1020" s="161">
        <v>150</v>
      </c>
      <c r="AC1020" s="161">
        <v>129.7885</v>
      </c>
      <c r="AD1020" s="243">
        <v>0</v>
      </c>
      <c r="AE1020" s="156">
        <f t="shared" si="552"/>
        <v>-74.632899999999836</v>
      </c>
      <c r="AF1020" s="161">
        <f t="shared" si="552"/>
        <v>-74.621399999999994</v>
      </c>
      <c r="AG1020" s="161">
        <f t="shared" si="552"/>
        <v>0</v>
      </c>
      <c r="AH1020" s="161">
        <f t="shared" si="552"/>
        <v>0</v>
      </c>
      <c r="AI1020" s="161">
        <f t="shared" si="552"/>
        <v>0</v>
      </c>
      <c r="AJ1020" s="161">
        <f t="shared" si="552"/>
        <v>0</v>
      </c>
      <c r="AK1020" s="161">
        <f t="shared" si="552"/>
        <v>0</v>
      </c>
      <c r="AL1020" s="161">
        <f t="shared" si="552"/>
        <v>-1.1500000000012278E-2</v>
      </c>
      <c r="AM1020" s="162">
        <f t="shared" si="552"/>
        <v>0</v>
      </c>
      <c r="AN1020" s="156">
        <f t="shared" si="553"/>
        <v>93.59868770906597</v>
      </c>
      <c r="AO1020" s="161">
        <f t="shared" si="553"/>
        <v>91.578670578941441</v>
      </c>
      <c r="AP1020" s="161">
        <f t="shared" si="553"/>
        <v>0</v>
      </c>
      <c r="AQ1020" s="161">
        <f t="shared" si="553"/>
        <v>0</v>
      </c>
      <c r="AR1020" s="161">
        <f t="shared" si="553"/>
        <v>0</v>
      </c>
      <c r="AS1020" s="161">
        <f t="shared" si="553"/>
        <v>0</v>
      </c>
      <c r="AT1020" s="161">
        <f t="shared" si="553"/>
        <v>100</v>
      </c>
      <c r="AU1020" s="161">
        <f t="shared" si="553"/>
        <v>99.991140215716484</v>
      </c>
      <c r="AV1020" s="162">
        <f t="shared" si="553"/>
        <v>0</v>
      </c>
      <c r="AW1020" s="165"/>
      <c r="AX1020" s="245"/>
      <c r="AY1020" s="246"/>
    </row>
    <row r="1021" spans="1:51" ht="12.75" customHeight="1" x14ac:dyDescent="0.25">
      <c r="A1021" s="171">
        <v>1904</v>
      </c>
      <c r="B1021" s="241">
        <v>1013</v>
      </c>
      <c r="C1021" s="242" t="s">
        <v>2087</v>
      </c>
      <c r="D1021" s="156">
        <f t="shared" si="560"/>
        <v>2461.1</v>
      </c>
      <c r="E1021" s="161">
        <v>2184.9</v>
      </c>
      <c r="F1021" s="161">
        <v>0</v>
      </c>
      <c r="G1021" s="161">
        <v>0</v>
      </c>
      <c r="H1021" s="161">
        <v>0</v>
      </c>
      <c r="I1021" s="161">
        <v>0</v>
      </c>
      <c r="J1021" s="161">
        <v>100</v>
      </c>
      <c r="K1021" s="161">
        <v>176.2</v>
      </c>
      <c r="L1021" s="243">
        <v>0</v>
      </c>
      <c r="M1021" s="172">
        <f t="shared" si="561"/>
        <v>2461.1</v>
      </c>
      <c r="N1021" s="161">
        <v>2184.9</v>
      </c>
      <c r="O1021" s="161">
        <v>0</v>
      </c>
      <c r="P1021" s="161">
        <v>0</v>
      </c>
      <c r="Q1021" s="161">
        <v>0</v>
      </c>
      <c r="R1021" s="161">
        <v>0</v>
      </c>
      <c r="S1021" s="161">
        <v>100</v>
      </c>
      <c r="T1021" s="161">
        <v>176.2</v>
      </c>
      <c r="U1021" s="243">
        <v>0</v>
      </c>
      <c r="V1021" s="172">
        <f t="shared" si="562"/>
        <v>2003.2617</v>
      </c>
      <c r="W1021" s="161">
        <v>1727.0667000000001</v>
      </c>
      <c r="X1021" s="161">
        <v>0</v>
      </c>
      <c r="Y1021" s="161">
        <v>0</v>
      </c>
      <c r="Z1021" s="161">
        <v>0</v>
      </c>
      <c r="AA1021" s="161">
        <v>0</v>
      </c>
      <c r="AB1021" s="161">
        <v>100</v>
      </c>
      <c r="AC1021" s="161">
        <v>176.19499999999999</v>
      </c>
      <c r="AD1021" s="243">
        <v>0</v>
      </c>
      <c r="AE1021" s="156">
        <f t="shared" si="552"/>
        <v>-457.83829999999989</v>
      </c>
      <c r="AF1021" s="161">
        <f t="shared" si="552"/>
        <v>-457.83330000000001</v>
      </c>
      <c r="AG1021" s="161">
        <f t="shared" si="552"/>
        <v>0</v>
      </c>
      <c r="AH1021" s="161">
        <f t="shared" si="552"/>
        <v>0</v>
      </c>
      <c r="AI1021" s="161">
        <f t="shared" si="552"/>
        <v>0</v>
      </c>
      <c r="AJ1021" s="161">
        <f t="shared" si="552"/>
        <v>0</v>
      </c>
      <c r="AK1021" s="161">
        <f t="shared" si="552"/>
        <v>0</v>
      </c>
      <c r="AL1021" s="161">
        <f t="shared" si="552"/>
        <v>-4.9999999999954525E-3</v>
      </c>
      <c r="AM1021" s="162">
        <f t="shared" si="552"/>
        <v>0</v>
      </c>
      <c r="AN1021" s="156">
        <f t="shared" si="553"/>
        <v>81.397005404087608</v>
      </c>
      <c r="AO1021" s="161">
        <f t="shared" si="553"/>
        <v>79.045571879719901</v>
      </c>
      <c r="AP1021" s="161">
        <f t="shared" si="553"/>
        <v>0</v>
      </c>
      <c r="AQ1021" s="161">
        <f t="shared" si="553"/>
        <v>0</v>
      </c>
      <c r="AR1021" s="161">
        <f t="shared" si="553"/>
        <v>0</v>
      </c>
      <c r="AS1021" s="161">
        <f t="shared" si="553"/>
        <v>0</v>
      </c>
      <c r="AT1021" s="161">
        <f t="shared" si="553"/>
        <v>100</v>
      </c>
      <c r="AU1021" s="161">
        <f t="shared" si="553"/>
        <v>99.997162315550511</v>
      </c>
      <c r="AV1021" s="162">
        <f t="shared" si="553"/>
        <v>0</v>
      </c>
      <c r="AW1021" s="165"/>
      <c r="AX1021" s="245"/>
      <c r="AY1021" s="246"/>
    </row>
    <row r="1022" spans="1:51" ht="12.75" customHeight="1" x14ac:dyDescent="0.25">
      <c r="A1022" s="171">
        <v>1905</v>
      </c>
      <c r="B1022" s="241">
        <v>1014</v>
      </c>
      <c r="C1022" s="242" t="s">
        <v>2088</v>
      </c>
      <c r="D1022" s="156">
        <f t="shared" si="560"/>
        <v>1168.7</v>
      </c>
      <c r="E1022" s="161">
        <v>888.1</v>
      </c>
      <c r="F1022" s="161">
        <v>0</v>
      </c>
      <c r="G1022" s="161">
        <v>0</v>
      </c>
      <c r="H1022" s="161">
        <v>0</v>
      </c>
      <c r="I1022" s="161">
        <v>0</v>
      </c>
      <c r="J1022" s="161">
        <v>130</v>
      </c>
      <c r="K1022" s="161">
        <v>150.6</v>
      </c>
      <c r="L1022" s="243">
        <v>0</v>
      </c>
      <c r="M1022" s="172">
        <f t="shared" si="561"/>
        <v>1168.7</v>
      </c>
      <c r="N1022" s="161">
        <v>888.1</v>
      </c>
      <c r="O1022" s="161">
        <v>0</v>
      </c>
      <c r="P1022" s="161">
        <v>0</v>
      </c>
      <c r="Q1022" s="161">
        <v>0</v>
      </c>
      <c r="R1022" s="161">
        <v>0</v>
      </c>
      <c r="S1022" s="161">
        <v>130</v>
      </c>
      <c r="T1022" s="161">
        <v>150.6</v>
      </c>
      <c r="U1022" s="243">
        <v>0</v>
      </c>
      <c r="V1022" s="172">
        <f t="shared" si="562"/>
        <v>1154.3700999999999</v>
      </c>
      <c r="W1022" s="161">
        <v>873.84939999999995</v>
      </c>
      <c r="X1022" s="161">
        <v>0</v>
      </c>
      <c r="Y1022" s="161">
        <v>0</v>
      </c>
      <c r="Z1022" s="161">
        <v>0</v>
      </c>
      <c r="AA1022" s="161">
        <v>0</v>
      </c>
      <c r="AB1022" s="161">
        <v>130</v>
      </c>
      <c r="AC1022" s="161">
        <v>150.52070000000001</v>
      </c>
      <c r="AD1022" s="243">
        <v>0</v>
      </c>
      <c r="AE1022" s="156">
        <f t="shared" si="552"/>
        <v>-14.32990000000018</v>
      </c>
      <c r="AF1022" s="161">
        <f t="shared" si="552"/>
        <v>-14.250600000000077</v>
      </c>
      <c r="AG1022" s="161">
        <f t="shared" si="552"/>
        <v>0</v>
      </c>
      <c r="AH1022" s="161">
        <f t="shared" si="552"/>
        <v>0</v>
      </c>
      <c r="AI1022" s="161">
        <f t="shared" si="552"/>
        <v>0</v>
      </c>
      <c r="AJ1022" s="161">
        <f t="shared" si="552"/>
        <v>0</v>
      </c>
      <c r="AK1022" s="161">
        <f t="shared" si="552"/>
        <v>0</v>
      </c>
      <c r="AL1022" s="161">
        <f t="shared" si="552"/>
        <v>-7.9299999999989268E-2</v>
      </c>
      <c r="AM1022" s="162">
        <f t="shared" si="552"/>
        <v>0</v>
      </c>
      <c r="AN1022" s="156">
        <f t="shared" si="553"/>
        <v>98.773859844271399</v>
      </c>
      <c r="AO1022" s="161">
        <f t="shared" si="553"/>
        <v>98.395383402769951</v>
      </c>
      <c r="AP1022" s="161">
        <f t="shared" si="553"/>
        <v>0</v>
      </c>
      <c r="AQ1022" s="161">
        <f t="shared" si="553"/>
        <v>0</v>
      </c>
      <c r="AR1022" s="161">
        <f t="shared" si="553"/>
        <v>0</v>
      </c>
      <c r="AS1022" s="161">
        <f t="shared" si="553"/>
        <v>0</v>
      </c>
      <c r="AT1022" s="161">
        <f t="shared" si="553"/>
        <v>100</v>
      </c>
      <c r="AU1022" s="161">
        <f t="shared" si="553"/>
        <v>99.947343957503335</v>
      </c>
      <c r="AV1022" s="162">
        <f t="shared" si="553"/>
        <v>0</v>
      </c>
      <c r="AW1022" s="165"/>
      <c r="AX1022" s="245"/>
      <c r="AY1022" s="246"/>
    </row>
    <row r="1023" spans="1:51" ht="12.75" customHeight="1" x14ac:dyDescent="0.25">
      <c r="A1023" s="171">
        <v>1906</v>
      </c>
      <c r="B1023" s="241">
        <v>1015</v>
      </c>
      <c r="C1023" s="242" t="s">
        <v>2089</v>
      </c>
      <c r="D1023" s="156">
        <f t="shared" si="560"/>
        <v>1835.9</v>
      </c>
      <c r="E1023" s="161">
        <v>1513.8</v>
      </c>
      <c r="F1023" s="161">
        <v>0</v>
      </c>
      <c r="G1023" s="161">
        <v>0</v>
      </c>
      <c r="H1023" s="161">
        <v>0</v>
      </c>
      <c r="I1023" s="161">
        <v>0</v>
      </c>
      <c r="J1023" s="161">
        <v>66.7</v>
      </c>
      <c r="K1023" s="161">
        <v>255.4</v>
      </c>
      <c r="L1023" s="243">
        <v>0</v>
      </c>
      <c r="M1023" s="172">
        <f t="shared" si="561"/>
        <v>1835.9</v>
      </c>
      <c r="N1023" s="161">
        <v>1513.8</v>
      </c>
      <c r="O1023" s="161">
        <v>0</v>
      </c>
      <c r="P1023" s="161">
        <v>0</v>
      </c>
      <c r="Q1023" s="161">
        <v>0</v>
      </c>
      <c r="R1023" s="161">
        <v>0</v>
      </c>
      <c r="S1023" s="161">
        <v>66.7</v>
      </c>
      <c r="T1023" s="161">
        <v>255.4</v>
      </c>
      <c r="U1023" s="243">
        <v>0</v>
      </c>
      <c r="V1023" s="172">
        <f t="shared" si="562"/>
        <v>1834.6297</v>
      </c>
      <c r="W1023" s="161">
        <v>1513.8</v>
      </c>
      <c r="X1023" s="161">
        <v>0</v>
      </c>
      <c r="Y1023" s="161">
        <v>0</v>
      </c>
      <c r="Z1023" s="161">
        <v>0</v>
      </c>
      <c r="AA1023" s="161">
        <v>0</v>
      </c>
      <c r="AB1023" s="161">
        <v>65.716800000000006</v>
      </c>
      <c r="AC1023" s="161">
        <v>255.1129</v>
      </c>
      <c r="AD1023" s="243">
        <v>0</v>
      </c>
      <c r="AE1023" s="156">
        <f t="shared" si="552"/>
        <v>-1.2703000000001339</v>
      </c>
      <c r="AF1023" s="161">
        <f t="shared" si="552"/>
        <v>0</v>
      </c>
      <c r="AG1023" s="161">
        <f t="shared" si="552"/>
        <v>0</v>
      </c>
      <c r="AH1023" s="161">
        <f t="shared" si="552"/>
        <v>0</v>
      </c>
      <c r="AI1023" s="161">
        <f t="shared" si="552"/>
        <v>0</v>
      </c>
      <c r="AJ1023" s="161">
        <f t="shared" si="552"/>
        <v>0</v>
      </c>
      <c r="AK1023" s="161">
        <f t="shared" si="552"/>
        <v>-0.98319999999999652</v>
      </c>
      <c r="AL1023" s="161">
        <f t="shared" si="552"/>
        <v>-0.28710000000000946</v>
      </c>
      <c r="AM1023" s="162">
        <f t="shared" si="552"/>
        <v>0</v>
      </c>
      <c r="AN1023" s="156">
        <f t="shared" si="553"/>
        <v>99.930807778201427</v>
      </c>
      <c r="AO1023" s="161">
        <f t="shared" si="553"/>
        <v>100</v>
      </c>
      <c r="AP1023" s="161">
        <f t="shared" si="553"/>
        <v>0</v>
      </c>
      <c r="AQ1023" s="161">
        <f t="shared" si="553"/>
        <v>0</v>
      </c>
      <c r="AR1023" s="161">
        <f t="shared" si="553"/>
        <v>0</v>
      </c>
      <c r="AS1023" s="161">
        <f t="shared" si="553"/>
        <v>0</v>
      </c>
      <c r="AT1023" s="161">
        <f t="shared" si="553"/>
        <v>98.525937031484261</v>
      </c>
      <c r="AU1023" s="161">
        <f t="shared" si="553"/>
        <v>99.887588097102579</v>
      </c>
      <c r="AV1023" s="162">
        <f t="shared" si="553"/>
        <v>0</v>
      </c>
      <c r="AW1023" s="165"/>
      <c r="AX1023" s="245"/>
      <c r="AY1023" s="246"/>
    </row>
    <row r="1024" spans="1:51" ht="12.75" customHeight="1" x14ac:dyDescent="0.25">
      <c r="A1024" s="171">
        <v>1907</v>
      </c>
      <c r="B1024" s="241">
        <v>1016</v>
      </c>
      <c r="C1024" s="242" t="s">
        <v>2090</v>
      </c>
      <c r="D1024" s="156">
        <f t="shared" si="560"/>
        <v>2366.2999999999997</v>
      </c>
      <c r="E1024" s="161">
        <v>2091.1999999999998</v>
      </c>
      <c r="F1024" s="161">
        <v>0</v>
      </c>
      <c r="G1024" s="161">
        <v>0</v>
      </c>
      <c r="H1024" s="161">
        <v>0</v>
      </c>
      <c r="I1024" s="161">
        <v>0</v>
      </c>
      <c r="J1024" s="161">
        <v>66</v>
      </c>
      <c r="K1024" s="161">
        <v>209.1</v>
      </c>
      <c r="L1024" s="243">
        <v>0</v>
      </c>
      <c r="M1024" s="172">
        <f t="shared" si="561"/>
        <v>2366.2999999999997</v>
      </c>
      <c r="N1024" s="161">
        <v>2091.1999999999998</v>
      </c>
      <c r="O1024" s="161">
        <v>0</v>
      </c>
      <c r="P1024" s="161">
        <v>0</v>
      </c>
      <c r="Q1024" s="161">
        <v>0</v>
      </c>
      <c r="R1024" s="161">
        <v>0</v>
      </c>
      <c r="S1024" s="161">
        <v>66</v>
      </c>
      <c r="T1024" s="161">
        <v>209.1</v>
      </c>
      <c r="U1024" s="243">
        <v>0</v>
      </c>
      <c r="V1024" s="172">
        <f t="shared" si="562"/>
        <v>2366.2999999999997</v>
      </c>
      <c r="W1024" s="161">
        <v>2091.1999999999998</v>
      </c>
      <c r="X1024" s="161">
        <v>0</v>
      </c>
      <c r="Y1024" s="161">
        <v>0</v>
      </c>
      <c r="Z1024" s="161">
        <v>0</v>
      </c>
      <c r="AA1024" s="161">
        <v>0</v>
      </c>
      <c r="AB1024" s="161">
        <v>66</v>
      </c>
      <c r="AC1024" s="161">
        <v>209.1</v>
      </c>
      <c r="AD1024" s="243">
        <v>0</v>
      </c>
      <c r="AE1024" s="156">
        <f t="shared" si="552"/>
        <v>0</v>
      </c>
      <c r="AF1024" s="161">
        <f t="shared" si="552"/>
        <v>0</v>
      </c>
      <c r="AG1024" s="161">
        <f t="shared" si="552"/>
        <v>0</v>
      </c>
      <c r="AH1024" s="161">
        <f t="shared" si="552"/>
        <v>0</v>
      </c>
      <c r="AI1024" s="161">
        <f t="shared" si="552"/>
        <v>0</v>
      </c>
      <c r="AJ1024" s="161">
        <f t="shared" si="552"/>
        <v>0</v>
      </c>
      <c r="AK1024" s="161">
        <f t="shared" si="552"/>
        <v>0</v>
      </c>
      <c r="AL1024" s="161">
        <f t="shared" si="552"/>
        <v>0</v>
      </c>
      <c r="AM1024" s="162">
        <f t="shared" si="552"/>
        <v>0</v>
      </c>
      <c r="AN1024" s="156">
        <f t="shared" si="553"/>
        <v>100</v>
      </c>
      <c r="AO1024" s="161">
        <f t="shared" si="553"/>
        <v>100</v>
      </c>
      <c r="AP1024" s="161">
        <f t="shared" si="553"/>
        <v>0</v>
      </c>
      <c r="AQ1024" s="161">
        <f t="shared" si="553"/>
        <v>0</v>
      </c>
      <c r="AR1024" s="161">
        <f t="shared" si="553"/>
        <v>0</v>
      </c>
      <c r="AS1024" s="161">
        <f t="shared" si="553"/>
        <v>0</v>
      </c>
      <c r="AT1024" s="161">
        <f t="shared" si="553"/>
        <v>100</v>
      </c>
      <c r="AU1024" s="161">
        <f t="shared" si="553"/>
        <v>100</v>
      </c>
      <c r="AV1024" s="162">
        <f t="shared" si="553"/>
        <v>0</v>
      </c>
      <c r="AW1024" s="165"/>
      <c r="AX1024" s="245"/>
      <c r="AY1024" s="246"/>
    </row>
    <row r="1025" spans="1:51" ht="12.75" customHeight="1" x14ac:dyDescent="0.25">
      <c r="A1025" s="171">
        <v>1908</v>
      </c>
      <c r="B1025" s="241">
        <v>1017</v>
      </c>
      <c r="C1025" s="242" t="s">
        <v>2091</v>
      </c>
      <c r="D1025" s="156">
        <f t="shared" si="560"/>
        <v>1857</v>
      </c>
      <c r="E1025" s="161">
        <v>1536.1</v>
      </c>
      <c r="F1025" s="161">
        <v>0</v>
      </c>
      <c r="G1025" s="161">
        <v>0</v>
      </c>
      <c r="H1025" s="161">
        <v>0</v>
      </c>
      <c r="I1025" s="161">
        <v>0</v>
      </c>
      <c r="J1025" s="161">
        <v>100</v>
      </c>
      <c r="K1025" s="161">
        <v>220.9</v>
      </c>
      <c r="L1025" s="243">
        <v>0</v>
      </c>
      <c r="M1025" s="172">
        <f t="shared" si="561"/>
        <v>1879.7</v>
      </c>
      <c r="N1025" s="161">
        <v>1558.8</v>
      </c>
      <c r="O1025" s="161">
        <v>0</v>
      </c>
      <c r="P1025" s="161">
        <v>0</v>
      </c>
      <c r="Q1025" s="161">
        <v>0</v>
      </c>
      <c r="R1025" s="161">
        <v>0</v>
      </c>
      <c r="S1025" s="161">
        <v>100</v>
      </c>
      <c r="T1025" s="161">
        <v>220.9</v>
      </c>
      <c r="U1025" s="243">
        <v>0</v>
      </c>
      <c r="V1025" s="172">
        <f t="shared" si="562"/>
        <v>1793.1025</v>
      </c>
      <c r="W1025" s="161">
        <v>1554.3103000000001</v>
      </c>
      <c r="X1025" s="161">
        <v>0</v>
      </c>
      <c r="Y1025" s="161">
        <v>0</v>
      </c>
      <c r="Z1025" s="161">
        <v>0</v>
      </c>
      <c r="AA1025" s="161">
        <v>0</v>
      </c>
      <c r="AB1025" s="161">
        <v>86.619100000000003</v>
      </c>
      <c r="AC1025" s="161">
        <v>152.17310000000001</v>
      </c>
      <c r="AD1025" s="243">
        <v>0</v>
      </c>
      <c r="AE1025" s="156">
        <f t="shared" si="552"/>
        <v>-86.597500000000082</v>
      </c>
      <c r="AF1025" s="161">
        <f t="shared" si="552"/>
        <v>-4.489699999999857</v>
      </c>
      <c r="AG1025" s="161">
        <f t="shared" si="552"/>
        <v>0</v>
      </c>
      <c r="AH1025" s="161">
        <f t="shared" si="552"/>
        <v>0</v>
      </c>
      <c r="AI1025" s="161">
        <f t="shared" si="552"/>
        <v>0</v>
      </c>
      <c r="AJ1025" s="161">
        <f t="shared" si="552"/>
        <v>0</v>
      </c>
      <c r="AK1025" s="161">
        <f t="shared" si="552"/>
        <v>-13.380899999999997</v>
      </c>
      <c r="AL1025" s="161">
        <f t="shared" si="552"/>
        <v>-68.726900000000001</v>
      </c>
      <c r="AM1025" s="162">
        <f t="shared" si="552"/>
        <v>0</v>
      </c>
      <c r="AN1025" s="156">
        <f t="shared" si="553"/>
        <v>95.393014842794059</v>
      </c>
      <c r="AO1025" s="161">
        <f t="shared" si="553"/>
        <v>99.711977161919435</v>
      </c>
      <c r="AP1025" s="161">
        <f t="shared" si="553"/>
        <v>0</v>
      </c>
      <c r="AQ1025" s="161">
        <f t="shared" si="553"/>
        <v>0</v>
      </c>
      <c r="AR1025" s="161">
        <f t="shared" si="553"/>
        <v>0</v>
      </c>
      <c r="AS1025" s="161">
        <f t="shared" si="553"/>
        <v>0</v>
      </c>
      <c r="AT1025" s="161">
        <f t="shared" si="553"/>
        <v>86.619100000000003</v>
      </c>
      <c r="AU1025" s="161">
        <f t="shared" si="553"/>
        <v>68.887777274784966</v>
      </c>
      <c r="AV1025" s="162">
        <f t="shared" si="553"/>
        <v>0</v>
      </c>
      <c r="AW1025" s="165"/>
      <c r="AX1025" s="245"/>
      <c r="AY1025" s="246"/>
    </row>
    <row r="1026" spans="1:51" ht="12.75" customHeight="1" x14ac:dyDescent="0.25">
      <c r="A1026" s="171">
        <v>1909</v>
      </c>
      <c r="B1026" s="241">
        <v>1018</v>
      </c>
      <c r="C1026" s="242" t="s">
        <v>2092</v>
      </c>
      <c r="D1026" s="156">
        <f t="shared" si="560"/>
        <v>1951.9</v>
      </c>
      <c r="E1026" s="161">
        <v>1676.7</v>
      </c>
      <c r="F1026" s="161">
        <v>0</v>
      </c>
      <c r="G1026" s="161">
        <v>0</v>
      </c>
      <c r="H1026" s="161">
        <v>0</v>
      </c>
      <c r="I1026" s="161">
        <v>0</v>
      </c>
      <c r="J1026" s="161">
        <v>65.8</v>
      </c>
      <c r="K1026" s="161">
        <v>209.4</v>
      </c>
      <c r="L1026" s="243">
        <v>0</v>
      </c>
      <c r="M1026" s="172">
        <f t="shared" si="561"/>
        <v>1951.9</v>
      </c>
      <c r="N1026" s="161">
        <v>1676.7</v>
      </c>
      <c r="O1026" s="161">
        <v>0</v>
      </c>
      <c r="P1026" s="161">
        <v>0</v>
      </c>
      <c r="Q1026" s="161">
        <v>0</v>
      </c>
      <c r="R1026" s="161">
        <v>0</v>
      </c>
      <c r="S1026" s="161">
        <v>65.8</v>
      </c>
      <c r="T1026" s="161">
        <v>209.4</v>
      </c>
      <c r="U1026" s="243">
        <v>0</v>
      </c>
      <c r="V1026" s="172">
        <f t="shared" si="562"/>
        <v>1795.2676999999999</v>
      </c>
      <c r="W1026" s="161">
        <v>1520.1181999999999</v>
      </c>
      <c r="X1026" s="161">
        <v>0</v>
      </c>
      <c r="Y1026" s="161">
        <v>0</v>
      </c>
      <c r="Z1026" s="161">
        <v>0</v>
      </c>
      <c r="AA1026" s="161">
        <v>0</v>
      </c>
      <c r="AB1026" s="161">
        <v>65.8</v>
      </c>
      <c r="AC1026" s="161">
        <v>209.34950000000001</v>
      </c>
      <c r="AD1026" s="243">
        <v>0</v>
      </c>
      <c r="AE1026" s="156">
        <f t="shared" si="552"/>
        <v>-156.63230000000021</v>
      </c>
      <c r="AF1026" s="161">
        <f t="shared" si="552"/>
        <v>-156.58180000000016</v>
      </c>
      <c r="AG1026" s="161">
        <f t="shared" si="552"/>
        <v>0</v>
      </c>
      <c r="AH1026" s="161">
        <f t="shared" si="552"/>
        <v>0</v>
      </c>
      <c r="AI1026" s="161">
        <f t="shared" si="552"/>
        <v>0</v>
      </c>
      <c r="AJ1026" s="161">
        <f t="shared" si="552"/>
        <v>0</v>
      </c>
      <c r="AK1026" s="161">
        <f t="shared" si="552"/>
        <v>0</v>
      </c>
      <c r="AL1026" s="161">
        <f t="shared" si="552"/>
        <v>-5.0499999999999545E-2</v>
      </c>
      <c r="AM1026" s="162">
        <f t="shared" si="552"/>
        <v>0</v>
      </c>
      <c r="AN1026" s="156">
        <f t="shared" si="553"/>
        <v>91.975393206619188</v>
      </c>
      <c r="AO1026" s="161">
        <f t="shared" si="553"/>
        <v>90.661310908331842</v>
      </c>
      <c r="AP1026" s="161">
        <f t="shared" si="553"/>
        <v>0</v>
      </c>
      <c r="AQ1026" s="161">
        <f t="shared" si="553"/>
        <v>0</v>
      </c>
      <c r="AR1026" s="161">
        <f t="shared" si="553"/>
        <v>0</v>
      </c>
      <c r="AS1026" s="161">
        <f t="shared" si="553"/>
        <v>0</v>
      </c>
      <c r="AT1026" s="161">
        <f t="shared" si="553"/>
        <v>100</v>
      </c>
      <c r="AU1026" s="161">
        <f t="shared" si="553"/>
        <v>99.975883476599819</v>
      </c>
      <c r="AV1026" s="162">
        <f t="shared" si="553"/>
        <v>0</v>
      </c>
      <c r="AW1026" s="165"/>
      <c r="AX1026" s="245"/>
      <c r="AY1026" s="246"/>
    </row>
    <row r="1027" spans="1:51" ht="12.75" customHeight="1" x14ac:dyDescent="0.25">
      <c r="A1027" s="171">
        <v>1910</v>
      </c>
      <c r="B1027" s="241">
        <v>1019</v>
      </c>
      <c r="C1027" s="242" t="s">
        <v>2093</v>
      </c>
      <c r="D1027" s="156">
        <f t="shared" si="560"/>
        <v>1848</v>
      </c>
      <c r="E1027" s="161">
        <v>1452.9</v>
      </c>
      <c r="F1027" s="161">
        <v>0</v>
      </c>
      <c r="G1027" s="161">
        <v>0</v>
      </c>
      <c r="H1027" s="161">
        <v>0</v>
      </c>
      <c r="I1027" s="161">
        <v>0</v>
      </c>
      <c r="J1027" s="161">
        <v>100</v>
      </c>
      <c r="K1027" s="161">
        <v>295.10000000000002</v>
      </c>
      <c r="L1027" s="243">
        <v>0</v>
      </c>
      <c r="M1027" s="172">
        <f t="shared" si="561"/>
        <v>1886.6</v>
      </c>
      <c r="N1027" s="161">
        <v>1491.5</v>
      </c>
      <c r="O1027" s="161">
        <v>0</v>
      </c>
      <c r="P1027" s="161">
        <v>0</v>
      </c>
      <c r="Q1027" s="161">
        <v>0</v>
      </c>
      <c r="R1027" s="161">
        <v>0</v>
      </c>
      <c r="S1027" s="161">
        <v>100</v>
      </c>
      <c r="T1027" s="161">
        <v>295.10000000000002</v>
      </c>
      <c r="U1027" s="243">
        <v>0</v>
      </c>
      <c r="V1027" s="172">
        <f t="shared" si="562"/>
        <v>1855.0545999999999</v>
      </c>
      <c r="W1027" s="161">
        <v>1462.0934999999999</v>
      </c>
      <c r="X1027" s="161">
        <v>0</v>
      </c>
      <c r="Y1027" s="161">
        <v>0</v>
      </c>
      <c r="Z1027" s="161">
        <v>0</v>
      </c>
      <c r="AA1027" s="161">
        <v>0</v>
      </c>
      <c r="AB1027" s="161">
        <v>100</v>
      </c>
      <c r="AC1027" s="161">
        <v>292.96109999999999</v>
      </c>
      <c r="AD1027" s="243">
        <v>0</v>
      </c>
      <c r="AE1027" s="156">
        <f t="shared" si="552"/>
        <v>-31.545399999999972</v>
      </c>
      <c r="AF1027" s="161">
        <f t="shared" si="552"/>
        <v>-29.406500000000051</v>
      </c>
      <c r="AG1027" s="161">
        <f t="shared" si="552"/>
        <v>0</v>
      </c>
      <c r="AH1027" s="161">
        <f t="shared" si="552"/>
        <v>0</v>
      </c>
      <c r="AI1027" s="161">
        <f t="shared" si="552"/>
        <v>0</v>
      </c>
      <c r="AJ1027" s="161">
        <f t="shared" si="552"/>
        <v>0</v>
      </c>
      <c r="AK1027" s="161">
        <f t="shared" si="552"/>
        <v>0</v>
      </c>
      <c r="AL1027" s="161">
        <f t="shared" si="552"/>
        <v>-2.1389000000000351</v>
      </c>
      <c r="AM1027" s="162">
        <f t="shared" si="552"/>
        <v>0</v>
      </c>
      <c r="AN1027" s="156">
        <f t="shared" si="553"/>
        <v>98.327923248171317</v>
      </c>
      <c r="AO1027" s="161">
        <f t="shared" si="553"/>
        <v>98.028394233992628</v>
      </c>
      <c r="AP1027" s="161">
        <f t="shared" si="553"/>
        <v>0</v>
      </c>
      <c r="AQ1027" s="161">
        <f t="shared" si="553"/>
        <v>0</v>
      </c>
      <c r="AR1027" s="161">
        <f t="shared" si="553"/>
        <v>0</v>
      </c>
      <c r="AS1027" s="161">
        <f t="shared" si="553"/>
        <v>0</v>
      </c>
      <c r="AT1027" s="161">
        <f t="shared" si="553"/>
        <v>100</v>
      </c>
      <c r="AU1027" s="161">
        <f t="shared" si="553"/>
        <v>99.275194849203658</v>
      </c>
      <c r="AV1027" s="162">
        <f t="shared" si="553"/>
        <v>0</v>
      </c>
      <c r="AW1027" s="165"/>
      <c r="AX1027" s="245"/>
      <c r="AY1027" s="246"/>
    </row>
    <row r="1028" spans="1:51" ht="12.75" customHeight="1" x14ac:dyDescent="0.25">
      <c r="A1028" s="171">
        <v>1911</v>
      </c>
      <c r="B1028" s="241">
        <v>1020</v>
      </c>
      <c r="C1028" s="242" t="s">
        <v>2094</v>
      </c>
      <c r="D1028" s="156">
        <f t="shared" si="560"/>
        <v>1098.9000000000001</v>
      </c>
      <c r="E1028" s="161">
        <v>862.4</v>
      </c>
      <c r="F1028" s="161">
        <v>0</v>
      </c>
      <c r="G1028" s="161">
        <v>0</v>
      </c>
      <c r="H1028" s="161">
        <v>0</v>
      </c>
      <c r="I1028" s="161">
        <v>0</v>
      </c>
      <c r="J1028" s="161">
        <v>100</v>
      </c>
      <c r="K1028" s="161">
        <v>136.5</v>
      </c>
      <c r="L1028" s="243">
        <v>0</v>
      </c>
      <c r="M1028" s="172">
        <f t="shared" si="561"/>
        <v>1098.9000000000001</v>
      </c>
      <c r="N1028" s="161">
        <v>862.4</v>
      </c>
      <c r="O1028" s="161">
        <v>0</v>
      </c>
      <c r="P1028" s="161">
        <v>0</v>
      </c>
      <c r="Q1028" s="161">
        <v>0</v>
      </c>
      <c r="R1028" s="161">
        <v>0</v>
      </c>
      <c r="S1028" s="161">
        <v>100</v>
      </c>
      <c r="T1028" s="161">
        <v>136.5</v>
      </c>
      <c r="U1028" s="243">
        <v>0</v>
      </c>
      <c r="V1028" s="172">
        <f t="shared" si="562"/>
        <v>1092.0434</v>
      </c>
      <c r="W1028" s="161">
        <v>855.54340000000002</v>
      </c>
      <c r="X1028" s="161">
        <v>0</v>
      </c>
      <c r="Y1028" s="161">
        <v>0</v>
      </c>
      <c r="Z1028" s="161">
        <v>0</v>
      </c>
      <c r="AA1028" s="161">
        <v>0</v>
      </c>
      <c r="AB1028" s="161">
        <v>100</v>
      </c>
      <c r="AC1028" s="161">
        <v>136.5</v>
      </c>
      <c r="AD1028" s="243">
        <v>0</v>
      </c>
      <c r="AE1028" s="156">
        <f t="shared" si="552"/>
        <v>-6.8566000000000713</v>
      </c>
      <c r="AF1028" s="161">
        <f t="shared" si="552"/>
        <v>-6.8565999999999576</v>
      </c>
      <c r="AG1028" s="161">
        <f t="shared" si="552"/>
        <v>0</v>
      </c>
      <c r="AH1028" s="161">
        <f t="shared" si="552"/>
        <v>0</v>
      </c>
      <c r="AI1028" s="161">
        <f t="shared" si="552"/>
        <v>0</v>
      </c>
      <c r="AJ1028" s="161">
        <f t="shared" si="552"/>
        <v>0</v>
      </c>
      <c r="AK1028" s="161">
        <f t="shared" si="552"/>
        <v>0</v>
      </c>
      <c r="AL1028" s="161">
        <f t="shared" si="552"/>
        <v>0</v>
      </c>
      <c r="AM1028" s="162">
        <f t="shared" si="552"/>
        <v>0</v>
      </c>
      <c r="AN1028" s="156">
        <f t="shared" si="553"/>
        <v>99.376048776048762</v>
      </c>
      <c r="AO1028" s="161">
        <f t="shared" si="553"/>
        <v>99.204939703153997</v>
      </c>
      <c r="AP1028" s="161">
        <f t="shared" si="553"/>
        <v>0</v>
      </c>
      <c r="AQ1028" s="161">
        <f t="shared" si="553"/>
        <v>0</v>
      </c>
      <c r="AR1028" s="161">
        <f t="shared" si="553"/>
        <v>0</v>
      </c>
      <c r="AS1028" s="161">
        <f t="shared" si="553"/>
        <v>0</v>
      </c>
      <c r="AT1028" s="161">
        <f t="shared" si="553"/>
        <v>100</v>
      </c>
      <c r="AU1028" s="161">
        <f t="shared" si="553"/>
        <v>100</v>
      </c>
      <c r="AV1028" s="162">
        <f t="shared" si="553"/>
        <v>0</v>
      </c>
      <c r="AW1028" s="165"/>
      <c r="AX1028" s="245"/>
      <c r="AY1028" s="246"/>
    </row>
    <row r="1029" spans="1:51" ht="12.75" customHeight="1" x14ac:dyDescent="0.25">
      <c r="A1029" s="171">
        <v>1912</v>
      </c>
      <c r="B1029" s="241">
        <v>1021</v>
      </c>
      <c r="C1029" s="242" t="s">
        <v>2095</v>
      </c>
      <c r="D1029" s="156">
        <f t="shared" si="560"/>
        <v>1764.5</v>
      </c>
      <c r="E1029" s="161">
        <v>1422.8</v>
      </c>
      <c r="F1029" s="161">
        <v>0</v>
      </c>
      <c r="G1029" s="161">
        <v>0</v>
      </c>
      <c r="H1029" s="161">
        <v>0</v>
      </c>
      <c r="I1029" s="161">
        <v>0</v>
      </c>
      <c r="J1029" s="161">
        <v>100</v>
      </c>
      <c r="K1029" s="161">
        <v>241.7</v>
      </c>
      <c r="L1029" s="243">
        <v>0</v>
      </c>
      <c r="M1029" s="172">
        <f t="shared" si="561"/>
        <v>1764.5</v>
      </c>
      <c r="N1029" s="161">
        <v>1422.8</v>
      </c>
      <c r="O1029" s="161">
        <v>0</v>
      </c>
      <c r="P1029" s="161">
        <v>0</v>
      </c>
      <c r="Q1029" s="161">
        <v>0</v>
      </c>
      <c r="R1029" s="161">
        <v>0</v>
      </c>
      <c r="S1029" s="161">
        <v>100</v>
      </c>
      <c r="T1029" s="161">
        <v>241.7</v>
      </c>
      <c r="U1029" s="243">
        <v>0</v>
      </c>
      <c r="V1029" s="172">
        <f t="shared" si="562"/>
        <v>1762.973</v>
      </c>
      <c r="W1029" s="161">
        <v>1422.8</v>
      </c>
      <c r="X1029" s="161">
        <v>0</v>
      </c>
      <c r="Y1029" s="161">
        <v>0</v>
      </c>
      <c r="Z1029" s="161">
        <v>0</v>
      </c>
      <c r="AA1029" s="161">
        <v>0</v>
      </c>
      <c r="AB1029" s="161">
        <v>98.472999999999999</v>
      </c>
      <c r="AC1029" s="161">
        <v>241.7</v>
      </c>
      <c r="AD1029" s="243">
        <v>0</v>
      </c>
      <c r="AE1029" s="156">
        <f t="shared" si="552"/>
        <v>-1.5270000000000437</v>
      </c>
      <c r="AF1029" s="161">
        <f t="shared" si="552"/>
        <v>0</v>
      </c>
      <c r="AG1029" s="161">
        <f t="shared" si="552"/>
        <v>0</v>
      </c>
      <c r="AH1029" s="161">
        <f t="shared" si="552"/>
        <v>0</v>
      </c>
      <c r="AI1029" s="161">
        <f t="shared" si="552"/>
        <v>0</v>
      </c>
      <c r="AJ1029" s="161">
        <f t="shared" si="552"/>
        <v>0</v>
      </c>
      <c r="AK1029" s="161">
        <f t="shared" si="552"/>
        <v>-1.527000000000001</v>
      </c>
      <c r="AL1029" s="161">
        <f t="shared" si="552"/>
        <v>0</v>
      </c>
      <c r="AM1029" s="162">
        <f t="shared" si="552"/>
        <v>0</v>
      </c>
      <c r="AN1029" s="156">
        <f t="shared" si="553"/>
        <v>99.913459903655422</v>
      </c>
      <c r="AO1029" s="161">
        <f t="shared" si="553"/>
        <v>100</v>
      </c>
      <c r="AP1029" s="161">
        <f t="shared" si="553"/>
        <v>0</v>
      </c>
      <c r="AQ1029" s="161">
        <f t="shared" si="553"/>
        <v>0</v>
      </c>
      <c r="AR1029" s="161">
        <f t="shared" si="553"/>
        <v>0</v>
      </c>
      <c r="AS1029" s="161">
        <f t="shared" si="553"/>
        <v>0</v>
      </c>
      <c r="AT1029" s="161">
        <f t="shared" si="553"/>
        <v>98.472999999999999</v>
      </c>
      <c r="AU1029" s="161">
        <f t="shared" si="553"/>
        <v>100</v>
      </c>
      <c r="AV1029" s="162">
        <f t="shared" si="553"/>
        <v>0</v>
      </c>
      <c r="AW1029" s="165"/>
      <c r="AX1029" s="245"/>
      <c r="AY1029" s="246"/>
    </row>
    <row r="1030" spans="1:51" ht="12.75" customHeight="1" x14ac:dyDescent="0.25">
      <c r="A1030" s="171">
        <v>1913</v>
      </c>
      <c r="B1030" s="241">
        <v>1022</v>
      </c>
      <c r="C1030" s="242" t="s">
        <v>2097</v>
      </c>
      <c r="D1030" s="156">
        <f t="shared" si="560"/>
        <v>1335.2</v>
      </c>
      <c r="E1030" s="161">
        <v>1217.9000000000001</v>
      </c>
      <c r="F1030" s="161">
        <v>0</v>
      </c>
      <c r="G1030" s="161">
        <v>0</v>
      </c>
      <c r="H1030" s="161">
        <v>0</v>
      </c>
      <c r="I1030" s="161">
        <v>0</v>
      </c>
      <c r="J1030" s="161">
        <v>0</v>
      </c>
      <c r="K1030" s="161">
        <v>117.3</v>
      </c>
      <c r="L1030" s="243">
        <v>0</v>
      </c>
      <c r="M1030" s="172">
        <f t="shared" si="561"/>
        <v>1335.2</v>
      </c>
      <c r="N1030" s="161">
        <v>1217.9000000000001</v>
      </c>
      <c r="O1030" s="161">
        <v>0</v>
      </c>
      <c r="P1030" s="161">
        <v>0</v>
      </c>
      <c r="Q1030" s="161">
        <v>0</v>
      </c>
      <c r="R1030" s="161">
        <v>0</v>
      </c>
      <c r="S1030" s="161">
        <v>0</v>
      </c>
      <c r="T1030" s="161">
        <v>117.3</v>
      </c>
      <c r="U1030" s="243">
        <v>0</v>
      </c>
      <c r="V1030" s="172">
        <f t="shared" si="562"/>
        <v>1303.6907999999999</v>
      </c>
      <c r="W1030" s="161">
        <v>1186.3907999999999</v>
      </c>
      <c r="X1030" s="161">
        <v>0</v>
      </c>
      <c r="Y1030" s="161">
        <v>0</v>
      </c>
      <c r="Z1030" s="161">
        <v>0</v>
      </c>
      <c r="AA1030" s="161">
        <v>0</v>
      </c>
      <c r="AB1030" s="161">
        <v>0</v>
      </c>
      <c r="AC1030" s="161">
        <v>117.3</v>
      </c>
      <c r="AD1030" s="243">
        <v>0</v>
      </c>
      <c r="AE1030" s="156">
        <f t="shared" si="552"/>
        <v>-31.509200000000192</v>
      </c>
      <c r="AF1030" s="161">
        <f t="shared" si="552"/>
        <v>-31.509200000000192</v>
      </c>
      <c r="AG1030" s="161">
        <f t="shared" si="552"/>
        <v>0</v>
      </c>
      <c r="AH1030" s="161">
        <f t="shared" si="552"/>
        <v>0</v>
      </c>
      <c r="AI1030" s="161">
        <f t="shared" si="552"/>
        <v>0</v>
      </c>
      <c r="AJ1030" s="161">
        <f t="shared" si="552"/>
        <v>0</v>
      </c>
      <c r="AK1030" s="161">
        <f t="shared" si="552"/>
        <v>0</v>
      </c>
      <c r="AL1030" s="161">
        <f t="shared" si="552"/>
        <v>0</v>
      </c>
      <c r="AM1030" s="162">
        <f t="shared" si="552"/>
        <v>0</v>
      </c>
      <c r="AN1030" s="156">
        <f t="shared" si="553"/>
        <v>97.640113840623115</v>
      </c>
      <c r="AO1030" s="161">
        <f t="shared" si="553"/>
        <v>97.412825355119452</v>
      </c>
      <c r="AP1030" s="161">
        <f t="shared" si="553"/>
        <v>0</v>
      </c>
      <c r="AQ1030" s="161">
        <f t="shared" si="553"/>
        <v>0</v>
      </c>
      <c r="AR1030" s="161">
        <f t="shared" si="553"/>
        <v>0</v>
      </c>
      <c r="AS1030" s="161">
        <f t="shared" si="553"/>
        <v>0</v>
      </c>
      <c r="AT1030" s="161">
        <f t="shared" si="553"/>
        <v>0</v>
      </c>
      <c r="AU1030" s="161">
        <f t="shared" si="553"/>
        <v>100</v>
      </c>
      <c r="AV1030" s="162">
        <f t="shared" si="553"/>
        <v>0</v>
      </c>
      <c r="AW1030" s="165"/>
      <c r="AX1030" s="245"/>
      <c r="AY1030" s="246"/>
    </row>
    <row r="1031" spans="1:51" ht="12.75" customHeight="1" x14ac:dyDescent="0.25">
      <c r="A1031" s="171">
        <v>1914</v>
      </c>
      <c r="B1031" s="241">
        <v>1023</v>
      </c>
      <c r="C1031" s="242" t="s">
        <v>2098</v>
      </c>
      <c r="D1031" s="156">
        <f t="shared" si="560"/>
        <v>2954</v>
      </c>
      <c r="E1031" s="161">
        <v>2440</v>
      </c>
      <c r="F1031" s="161">
        <v>0</v>
      </c>
      <c r="G1031" s="161">
        <v>0</v>
      </c>
      <c r="H1031" s="161">
        <v>0</v>
      </c>
      <c r="I1031" s="161">
        <v>0</v>
      </c>
      <c r="J1031" s="161">
        <v>150</v>
      </c>
      <c r="K1031" s="161">
        <v>364</v>
      </c>
      <c r="L1031" s="243">
        <v>0</v>
      </c>
      <c r="M1031" s="172">
        <f t="shared" si="561"/>
        <v>2954</v>
      </c>
      <c r="N1031" s="161">
        <v>2440</v>
      </c>
      <c r="O1031" s="161">
        <v>0</v>
      </c>
      <c r="P1031" s="161">
        <v>0</v>
      </c>
      <c r="Q1031" s="161">
        <v>0</v>
      </c>
      <c r="R1031" s="161">
        <v>0</v>
      </c>
      <c r="S1031" s="161">
        <v>150</v>
      </c>
      <c r="T1031" s="161">
        <v>364</v>
      </c>
      <c r="U1031" s="243">
        <v>0</v>
      </c>
      <c r="V1031" s="172">
        <f t="shared" si="562"/>
        <v>2916.6574999999998</v>
      </c>
      <c r="W1031" s="161">
        <v>2402.6803</v>
      </c>
      <c r="X1031" s="161">
        <v>0</v>
      </c>
      <c r="Y1031" s="161">
        <v>0</v>
      </c>
      <c r="Z1031" s="161">
        <v>0</v>
      </c>
      <c r="AA1031" s="161">
        <v>0</v>
      </c>
      <c r="AB1031" s="161">
        <v>150</v>
      </c>
      <c r="AC1031" s="161">
        <v>363.97719999999998</v>
      </c>
      <c r="AD1031" s="243">
        <v>0</v>
      </c>
      <c r="AE1031" s="156">
        <f t="shared" si="552"/>
        <v>-37.3425000000002</v>
      </c>
      <c r="AF1031" s="161">
        <f t="shared" si="552"/>
        <v>-37.319700000000012</v>
      </c>
      <c r="AG1031" s="161">
        <f t="shared" si="552"/>
        <v>0</v>
      </c>
      <c r="AH1031" s="161">
        <f t="shared" si="552"/>
        <v>0</v>
      </c>
      <c r="AI1031" s="161">
        <f t="shared" si="552"/>
        <v>0</v>
      </c>
      <c r="AJ1031" s="161">
        <f t="shared" si="552"/>
        <v>0</v>
      </c>
      <c r="AK1031" s="161">
        <f t="shared" si="552"/>
        <v>0</v>
      </c>
      <c r="AL1031" s="161">
        <f t="shared" si="552"/>
        <v>-2.2800000000017917E-2</v>
      </c>
      <c r="AM1031" s="162">
        <f t="shared" si="552"/>
        <v>0</v>
      </c>
      <c r="AN1031" s="156">
        <f t="shared" si="553"/>
        <v>98.735866621530121</v>
      </c>
      <c r="AO1031" s="161">
        <f t="shared" si="553"/>
        <v>98.470504098360649</v>
      </c>
      <c r="AP1031" s="161">
        <f t="shared" si="553"/>
        <v>0</v>
      </c>
      <c r="AQ1031" s="161">
        <f t="shared" si="553"/>
        <v>0</v>
      </c>
      <c r="AR1031" s="161">
        <f t="shared" si="553"/>
        <v>0</v>
      </c>
      <c r="AS1031" s="161">
        <f t="shared" si="553"/>
        <v>0</v>
      </c>
      <c r="AT1031" s="161">
        <f t="shared" si="553"/>
        <v>100</v>
      </c>
      <c r="AU1031" s="161">
        <f t="shared" si="553"/>
        <v>99.993736263736253</v>
      </c>
      <c r="AV1031" s="162">
        <f t="shared" si="553"/>
        <v>0</v>
      </c>
      <c r="AW1031" s="165"/>
      <c r="AX1031" s="245"/>
      <c r="AY1031" s="246"/>
    </row>
    <row r="1032" spans="1:51" ht="12.75" customHeight="1" x14ac:dyDescent="0.25">
      <c r="A1032" s="171">
        <v>1915</v>
      </c>
      <c r="B1032" s="241">
        <v>1024</v>
      </c>
      <c r="C1032" s="242" t="s">
        <v>2099</v>
      </c>
      <c r="D1032" s="156">
        <f t="shared" si="560"/>
        <v>3050.1000000000004</v>
      </c>
      <c r="E1032" s="161">
        <v>2705.3</v>
      </c>
      <c r="F1032" s="161">
        <v>0</v>
      </c>
      <c r="G1032" s="161">
        <v>0</v>
      </c>
      <c r="H1032" s="161">
        <v>0</v>
      </c>
      <c r="I1032" s="161">
        <v>0</v>
      </c>
      <c r="J1032" s="161">
        <v>100</v>
      </c>
      <c r="K1032" s="161">
        <v>244.8</v>
      </c>
      <c r="L1032" s="243">
        <v>0</v>
      </c>
      <c r="M1032" s="172">
        <f t="shared" si="561"/>
        <v>3050.1000000000004</v>
      </c>
      <c r="N1032" s="161">
        <v>2705.3</v>
      </c>
      <c r="O1032" s="161">
        <v>0</v>
      </c>
      <c r="P1032" s="161">
        <v>0</v>
      </c>
      <c r="Q1032" s="161">
        <v>0</v>
      </c>
      <c r="R1032" s="161">
        <v>0</v>
      </c>
      <c r="S1032" s="161">
        <v>100</v>
      </c>
      <c r="T1032" s="161">
        <v>244.8</v>
      </c>
      <c r="U1032" s="243">
        <v>0</v>
      </c>
      <c r="V1032" s="172">
        <f t="shared" si="562"/>
        <v>2844.4617000000003</v>
      </c>
      <c r="W1032" s="161">
        <v>2500.4774000000002</v>
      </c>
      <c r="X1032" s="161">
        <v>0</v>
      </c>
      <c r="Y1032" s="161">
        <v>0</v>
      </c>
      <c r="Z1032" s="161">
        <v>0</v>
      </c>
      <c r="AA1032" s="161">
        <v>0</v>
      </c>
      <c r="AB1032" s="161">
        <v>99.990399999999994</v>
      </c>
      <c r="AC1032" s="161">
        <v>243.9939</v>
      </c>
      <c r="AD1032" s="243">
        <v>0</v>
      </c>
      <c r="AE1032" s="156">
        <f t="shared" si="552"/>
        <v>-205.63830000000007</v>
      </c>
      <c r="AF1032" s="161">
        <f t="shared" si="552"/>
        <v>-204.82259999999997</v>
      </c>
      <c r="AG1032" s="161">
        <f t="shared" si="552"/>
        <v>0</v>
      </c>
      <c r="AH1032" s="161">
        <f t="shared" si="552"/>
        <v>0</v>
      </c>
      <c r="AI1032" s="161">
        <f t="shared" si="552"/>
        <v>0</v>
      </c>
      <c r="AJ1032" s="161">
        <f t="shared" si="552"/>
        <v>0</v>
      </c>
      <c r="AK1032" s="161">
        <f t="shared" si="552"/>
        <v>-9.6000000000060481E-3</v>
      </c>
      <c r="AL1032" s="161">
        <f t="shared" si="552"/>
        <v>-0.80610000000001492</v>
      </c>
      <c r="AM1032" s="162">
        <f t="shared" si="552"/>
        <v>0</v>
      </c>
      <c r="AN1032" s="156">
        <f t="shared" si="553"/>
        <v>93.257981705517849</v>
      </c>
      <c r="AO1032" s="161">
        <f t="shared" si="553"/>
        <v>92.428839685062655</v>
      </c>
      <c r="AP1032" s="161">
        <f t="shared" si="553"/>
        <v>0</v>
      </c>
      <c r="AQ1032" s="161">
        <f t="shared" si="553"/>
        <v>0</v>
      </c>
      <c r="AR1032" s="161">
        <f t="shared" si="553"/>
        <v>0</v>
      </c>
      <c r="AS1032" s="161">
        <f t="shared" si="553"/>
        <v>0</v>
      </c>
      <c r="AT1032" s="161">
        <f t="shared" si="553"/>
        <v>99.990399999999994</v>
      </c>
      <c r="AU1032" s="161">
        <f t="shared" si="553"/>
        <v>99.670710784313727</v>
      </c>
      <c r="AV1032" s="162">
        <f t="shared" si="553"/>
        <v>0</v>
      </c>
      <c r="AW1032" s="165"/>
      <c r="AX1032" s="245"/>
      <c r="AY1032" s="246"/>
    </row>
    <row r="1033" spans="1:51" ht="12.75" customHeight="1" x14ac:dyDescent="0.25">
      <c r="A1033" s="171">
        <v>1916</v>
      </c>
      <c r="B1033" s="241">
        <v>1025</v>
      </c>
      <c r="C1033" s="242" t="s">
        <v>2100</v>
      </c>
      <c r="D1033" s="156">
        <f t="shared" si="560"/>
        <v>867.2</v>
      </c>
      <c r="E1033" s="161">
        <v>549.70000000000005</v>
      </c>
      <c r="F1033" s="161">
        <v>0</v>
      </c>
      <c r="G1033" s="161">
        <v>0</v>
      </c>
      <c r="H1033" s="161">
        <v>0</v>
      </c>
      <c r="I1033" s="161">
        <v>0</v>
      </c>
      <c r="J1033" s="161">
        <v>100</v>
      </c>
      <c r="K1033" s="161">
        <v>217.5</v>
      </c>
      <c r="L1033" s="243">
        <v>0</v>
      </c>
      <c r="M1033" s="172">
        <f t="shared" si="561"/>
        <v>896.6</v>
      </c>
      <c r="N1033" s="161">
        <v>579.1</v>
      </c>
      <c r="O1033" s="161">
        <v>0</v>
      </c>
      <c r="P1033" s="161">
        <v>0</v>
      </c>
      <c r="Q1033" s="161">
        <v>0</v>
      </c>
      <c r="R1033" s="161">
        <v>0</v>
      </c>
      <c r="S1033" s="161">
        <v>100</v>
      </c>
      <c r="T1033" s="161">
        <v>217.5</v>
      </c>
      <c r="U1033" s="243">
        <v>0</v>
      </c>
      <c r="V1033" s="172">
        <f t="shared" si="562"/>
        <v>845.6644</v>
      </c>
      <c r="W1033" s="161">
        <v>528.66790000000003</v>
      </c>
      <c r="X1033" s="161">
        <v>0</v>
      </c>
      <c r="Y1033" s="161">
        <v>0</v>
      </c>
      <c r="Z1033" s="161">
        <v>0</v>
      </c>
      <c r="AA1033" s="161">
        <v>0</v>
      </c>
      <c r="AB1033" s="161">
        <v>100</v>
      </c>
      <c r="AC1033" s="161">
        <v>216.9965</v>
      </c>
      <c r="AD1033" s="243">
        <v>0</v>
      </c>
      <c r="AE1033" s="156">
        <f t="shared" si="552"/>
        <v>-50.935600000000022</v>
      </c>
      <c r="AF1033" s="161">
        <f t="shared" si="552"/>
        <v>-50.432099999999991</v>
      </c>
      <c r="AG1033" s="161">
        <f t="shared" si="552"/>
        <v>0</v>
      </c>
      <c r="AH1033" s="161">
        <f t="shared" si="552"/>
        <v>0</v>
      </c>
      <c r="AI1033" s="161">
        <f t="shared" si="552"/>
        <v>0</v>
      </c>
      <c r="AJ1033" s="161">
        <f t="shared" si="552"/>
        <v>0</v>
      </c>
      <c r="AK1033" s="161">
        <f t="shared" si="552"/>
        <v>0</v>
      </c>
      <c r="AL1033" s="161">
        <f t="shared" si="552"/>
        <v>-0.5035000000000025</v>
      </c>
      <c r="AM1033" s="162">
        <f t="shared" si="552"/>
        <v>0</v>
      </c>
      <c r="AN1033" s="156">
        <f t="shared" si="553"/>
        <v>94.319027436984157</v>
      </c>
      <c r="AO1033" s="161">
        <f t="shared" si="553"/>
        <v>91.291296839924016</v>
      </c>
      <c r="AP1033" s="161">
        <f t="shared" si="553"/>
        <v>0</v>
      </c>
      <c r="AQ1033" s="161">
        <f t="shared" si="553"/>
        <v>0</v>
      </c>
      <c r="AR1033" s="161">
        <f t="shared" si="553"/>
        <v>0</v>
      </c>
      <c r="AS1033" s="161">
        <f t="shared" si="553"/>
        <v>0</v>
      </c>
      <c r="AT1033" s="161">
        <f t="shared" si="553"/>
        <v>100</v>
      </c>
      <c r="AU1033" s="161">
        <f t="shared" si="553"/>
        <v>99.76850574712644</v>
      </c>
      <c r="AV1033" s="162">
        <f t="shared" si="553"/>
        <v>0</v>
      </c>
      <c r="AW1033" s="165"/>
      <c r="AX1033" s="245"/>
      <c r="AY1033" s="246"/>
    </row>
    <row r="1034" spans="1:51" ht="12.75" customHeight="1" x14ac:dyDescent="0.25">
      <c r="A1034" s="171">
        <v>1919</v>
      </c>
      <c r="B1034" s="241">
        <v>1026</v>
      </c>
      <c r="C1034" s="242" t="s">
        <v>2103</v>
      </c>
      <c r="D1034" s="156">
        <f t="shared" si="560"/>
        <v>4458.9000000000005</v>
      </c>
      <c r="E1034" s="161">
        <v>3932.3</v>
      </c>
      <c r="F1034" s="161">
        <v>0</v>
      </c>
      <c r="G1034" s="161">
        <v>0</v>
      </c>
      <c r="H1034" s="161">
        <v>0</v>
      </c>
      <c r="I1034" s="161">
        <v>0</v>
      </c>
      <c r="J1034" s="161">
        <v>150</v>
      </c>
      <c r="K1034" s="161">
        <v>376.6</v>
      </c>
      <c r="L1034" s="243">
        <v>0</v>
      </c>
      <c r="M1034" s="172">
        <f t="shared" si="561"/>
        <v>4458.9000000000005</v>
      </c>
      <c r="N1034" s="161">
        <v>3932.3</v>
      </c>
      <c r="O1034" s="161">
        <v>0</v>
      </c>
      <c r="P1034" s="161">
        <v>0</v>
      </c>
      <c r="Q1034" s="161">
        <v>0</v>
      </c>
      <c r="R1034" s="161">
        <v>0</v>
      </c>
      <c r="S1034" s="161">
        <v>150</v>
      </c>
      <c r="T1034" s="161">
        <v>376.6</v>
      </c>
      <c r="U1034" s="243">
        <v>0</v>
      </c>
      <c r="V1034" s="172">
        <f t="shared" si="562"/>
        <v>4263.4838</v>
      </c>
      <c r="W1034" s="161">
        <v>3748.4976000000001</v>
      </c>
      <c r="X1034" s="161">
        <v>0</v>
      </c>
      <c r="Y1034" s="161">
        <v>0</v>
      </c>
      <c r="Z1034" s="161">
        <v>0</v>
      </c>
      <c r="AA1034" s="161">
        <v>0</v>
      </c>
      <c r="AB1034" s="161">
        <v>150</v>
      </c>
      <c r="AC1034" s="161">
        <v>364.9862</v>
      </c>
      <c r="AD1034" s="243">
        <v>0</v>
      </c>
      <c r="AE1034" s="156">
        <f t="shared" si="552"/>
        <v>-195.41620000000057</v>
      </c>
      <c r="AF1034" s="161">
        <f t="shared" si="552"/>
        <v>-183.80240000000003</v>
      </c>
      <c r="AG1034" s="161">
        <f t="shared" si="552"/>
        <v>0</v>
      </c>
      <c r="AH1034" s="161">
        <f t="shared" si="552"/>
        <v>0</v>
      </c>
      <c r="AI1034" s="161">
        <f t="shared" si="552"/>
        <v>0</v>
      </c>
      <c r="AJ1034" s="161">
        <f t="shared" si="552"/>
        <v>0</v>
      </c>
      <c r="AK1034" s="161">
        <f t="shared" si="552"/>
        <v>0</v>
      </c>
      <c r="AL1034" s="161">
        <f t="shared" si="552"/>
        <v>-11.613800000000026</v>
      </c>
      <c r="AM1034" s="162">
        <f t="shared" si="552"/>
        <v>0</v>
      </c>
      <c r="AN1034" s="156">
        <f t="shared" si="553"/>
        <v>95.617389939222662</v>
      </c>
      <c r="AO1034" s="161">
        <f t="shared" si="553"/>
        <v>95.32582966711594</v>
      </c>
      <c r="AP1034" s="161">
        <f t="shared" si="553"/>
        <v>0</v>
      </c>
      <c r="AQ1034" s="161">
        <f t="shared" si="553"/>
        <v>0</v>
      </c>
      <c r="AR1034" s="161">
        <f t="shared" si="553"/>
        <v>0</v>
      </c>
      <c r="AS1034" s="161">
        <f t="shared" si="553"/>
        <v>0</v>
      </c>
      <c r="AT1034" s="161">
        <f t="shared" si="553"/>
        <v>100</v>
      </c>
      <c r="AU1034" s="161">
        <f t="shared" si="553"/>
        <v>96.916144450345186</v>
      </c>
      <c r="AV1034" s="162">
        <f t="shared" si="553"/>
        <v>0</v>
      </c>
      <c r="AW1034" s="165"/>
      <c r="AX1034" s="245"/>
      <c r="AY1034" s="246"/>
    </row>
    <row r="1035" spans="1:51" ht="12.75" customHeight="1" x14ac:dyDescent="0.25">
      <c r="A1035" s="171">
        <v>1917</v>
      </c>
      <c r="B1035" s="241">
        <v>1027</v>
      </c>
      <c r="C1035" s="242" t="s">
        <v>2101</v>
      </c>
      <c r="D1035" s="156">
        <f t="shared" si="560"/>
        <v>4878.8</v>
      </c>
      <c r="E1035" s="161">
        <v>4359.8</v>
      </c>
      <c r="F1035" s="161">
        <v>0</v>
      </c>
      <c r="G1035" s="161">
        <v>0</v>
      </c>
      <c r="H1035" s="161">
        <v>0</v>
      </c>
      <c r="I1035" s="161">
        <v>0</v>
      </c>
      <c r="J1035" s="161">
        <v>0</v>
      </c>
      <c r="K1035" s="161">
        <v>519</v>
      </c>
      <c r="L1035" s="243">
        <v>0</v>
      </c>
      <c r="M1035" s="172">
        <f t="shared" si="561"/>
        <v>4878.8</v>
      </c>
      <c r="N1035" s="161">
        <v>4359.8</v>
      </c>
      <c r="O1035" s="161">
        <v>0</v>
      </c>
      <c r="P1035" s="161">
        <v>0</v>
      </c>
      <c r="Q1035" s="161">
        <v>0</v>
      </c>
      <c r="R1035" s="161">
        <v>0</v>
      </c>
      <c r="S1035" s="161">
        <v>0</v>
      </c>
      <c r="T1035" s="161">
        <v>519</v>
      </c>
      <c r="U1035" s="243">
        <v>0</v>
      </c>
      <c r="V1035" s="172">
        <f t="shared" si="562"/>
        <v>4801.5465999999997</v>
      </c>
      <c r="W1035" s="161">
        <v>4282.5478999999996</v>
      </c>
      <c r="X1035" s="161">
        <v>0</v>
      </c>
      <c r="Y1035" s="161">
        <v>0</v>
      </c>
      <c r="Z1035" s="161">
        <v>0</v>
      </c>
      <c r="AA1035" s="161">
        <v>0</v>
      </c>
      <c r="AB1035" s="161">
        <v>0</v>
      </c>
      <c r="AC1035" s="161">
        <v>518.99869999999999</v>
      </c>
      <c r="AD1035" s="243">
        <v>0</v>
      </c>
      <c r="AE1035" s="156">
        <f t="shared" si="552"/>
        <v>-77.253400000000511</v>
      </c>
      <c r="AF1035" s="161">
        <f t="shared" si="552"/>
        <v>-77.25210000000061</v>
      </c>
      <c r="AG1035" s="161">
        <f t="shared" si="552"/>
        <v>0</v>
      </c>
      <c r="AH1035" s="161">
        <f t="shared" si="552"/>
        <v>0</v>
      </c>
      <c r="AI1035" s="161">
        <f t="shared" si="552"/>
        <v>0</v>
      </c>
      <c r="AJ1035" s="161">
        <f t="shared" si="552"/>
        <v>0</v>
      </c>
      <c r="AK1035" s="161">
        <f t="shared" si="552"/>
        <v>0</v>
      </c>
      <c r="AL1035" s="161">
        <f t="shared" si="552"/>
        <v>-1.3000000000147338E-3</v>
      </c>
      <c r="AM1035" s="162">
        <f t="shared" si="552"/>
        <v>0</v>
      </c>
      <c r="AN1035" s="156">
        <f t="shared" si="553"/>
        <v>98.416549151430672</v>
      </c>
      <c r="AO1035" s="161">
        <f t="shared" si="553"/>
        <v>98.228081563374445</v>
      </c>
      <c r="AP1035" s="161">
        <f t="shared" si="553"/>
        <v>0</v>
      </c>
      <c r="AQ1035" s="161">
        <f t="shared" si="553"/>
        <v>0</v>
      </c>
      <c r="AR1035" s="161">
        <f t="shared" si="553"/>
        <v>0</v>
      </c>
      <c r="AS1035" s="161">
        <f t="shared" si="553"/>
        <v>0</v>
      </c>
      <c r="AT1035" s="161">
        <f t="shared" si="553"/>
        <v>0</v>
      </c>
      <c r="AU1035" s="161">
        <f t="shared" si="553"/>
        <v>99.999749518304426</v>
      </c>
      <c r="AV1035" s="162">
        <f t="shared" si="553"/>
        <v>0</v>
      </c>
      <c r="AW1035" s="165"/>
      <c r="AX1035" s="245"/>
      <c r="AY1035" s="246"/>
    </row>
    <row r="1036" spans="1:51" ht="12.75" customHeight="1" x14ac:dyDescent="0.25">
      <c r="A1036" s="171">
        <v>1918</v>
      </c>
      <c r="B1036" s="241">
        <v>1028</v>
      </c>
      <c r="C1036" s="242" t="s">
        <v>2102</v>
      </c>
      <c r="D1036" s="156">
        <f t="shared" si="560"/>
        <v>1893.9</v>
      </c>
      <c r="E1036" s="161">
        <v>1194</v>
      </c>
      <c r="F1036" s="161">
        <v>0</v>
      </c>
      <c r="G1036" s="161">
        <v>0</v>
      </c>
      <c r="H1036" s="161">
        <v>0</v>
      </c>
      <c r="I1036" s="161">
        <v>0</v>
      </c>
      <c r="J1036" s="161">
        <v>600</v>
      </c>
      <c r="K1036" s="161">
        <v>99.9</v>
      </c>
      <c r="L1036" s="243">
        <v>0</v>
      </c>
      <c r="M1036" s="172">
        <f t="shared" si="561"/>
        <v>1893.9</v>
      </c>
      <c r="N1036" s="161">
        <v>1194</v>
      </c>
      <c r="O1036" s="161">
        <v>0</v>
      </c>
      <c r="P1036" s="161">
        <v>0</v>
      </c>
      <c r="Q1036" s="161">
        <v>0</v>
      </c>
      <c r="R1036" s="161">
        <v>0</v>
      </c>
      <c r="S1036" s="161">
        <v>600</v>
      </c>
      <c r="T1036" s="161">
        <v>99.9</v>
      </c>
      <c r="U1036" s="243">
        <v>0</v>
      </c>
      <c r="V1036" s="172">
        <f t="shared" si="562"/>
        <v>1780.2093</v>
      </c>
      <c r="W1036" s="161">
        <v>1102.7309</v>
      </c>
      <c r="X1036" s="161">
        <v>0</v>
      </c>
      <c r="Y1036" s="161">
        <v>0</v>
      </c>
      <c r="Z1036" s="161">
        <v>0</v>
      </c>
      <c r="AA1036" s="161">
        <v>0</v>
      </c>
      <c r="AB1036" s="161">
        <v>577.59310000000005</v>
      </c>
      <c r="AC1036" s="161">
        <v>99.885300000000001</v>
      </c>
      <c r="AD1036" s="243">
        <v>0</v>
      </c>
      <c r="AE1036" s="156">
        <f t="shared" si="552"/>
        <v>-113.69070000000011</v>
      </c>
      <c r="AF1036" s="161">
        <f t="shared" si="552"/>
        <v>-91.26909999999998</v>
      </c>
      <c r="AG1036" s="161">
        <f t="shared" si="552"/>
        <v>0</v>
      </c>
      <c r="AH1036" s="161">
        <f t="shared" si="552"/>
        <v>0</v>
      </c>
      <c r="AI1036" s="161">
        <f t="shared" si="552"/>
        <v>0</v>
      </c>
      <c r="AJ1036" s="161">
        <f t="shared" si="552"/>
        <v>0</v>
      </c>
      <c r="AK1036" s="161">
        <f t="shared" si="552"/>
        <v>-22.406899999999951</v>
      </c>
      <c r="AL1036" s="161">
        <f t="shared" si="552"/>
        <v>-1.470000000000482E-2</v>
      </c>
      <c r="AM1036" s="162">
        <f t="shared" si="552"/>
        <v>0</v>
      </c>
      <c r="AN1036" s="156">
        <f t="shared" si="553"/>
        <v>93.997006177728494</v>
      </c>
      <c r="AO1036" s="161">
        <f t="shared" si="553"/>
        <v>92.356021775544392</v>
      </c>
      <c r="AP1036" s="161">
        <f t="shared" si="553"/>
        <v>0</v>
      </c>
      <c r="AQ1036" s="161">
        <f t="shared" si="553"/>
        <v>0</v>
      </c>
      <c r="AR1036" s="161">
        <f t="shared" si="553"/>
        <v>0</v>
      </c>
      <c r="AS1036" s="161">
        <f t="shared" si="553"/>
        <v>0</v>
      </c>
      <c r="AT1036" s="161">
        <f t="shared" si="553"/>
        <v>96.26551666666667</v>
      </c>
      <c r="AU1036" s="161">
        <f t="shared" si="553"/>
        <v>99.985285285285286</v>
      </c>
      <c r="AV1036" s="162">
        <f t="shared" si="553"/>
        <v>0</v>
      </c>
      <c r="AW1036" s="165"/>
      <c r="AX1036" s="245"/>
      <c r="AY1036" s="246"/>
    </row>
    <row r="1037" spans="1:51" ht="12.75" customHeight="1" x14ac:dyDescent="0.25">
      <c r="A1037" s="171">
        <v>1920</v>
      </c>
      <c r="B1037" s="241">
        <v>1029</v>
      </c>
      <c r="C1037" s="242" t="s">
        <v>2104</v>
      </c>
      <c r="D1037" s="156">
        <f t="shared" si="560"/>
        <v>1252.3</v>
      </c>
      <c r="E1037" s="161">
        <v>998.8</v>
      </c>
      <c r="F1037" s="161">
        <v>0</v>
      </c>
      <c r="G1037" s="161">
        <v>0</v>
      </c>
      <c r="H1037" s="161">
        <v>0</v>
      </c>
      <c r="I1037" s="161">
        <v>0</v>
      </c>
      <c r="J1037" s="161">
        <v>100</v>
      </c>
      <c r="K1037" s="161">
        <v>153.5</v>
      </c>
      <c r="L1037" s="243">
        <v>0</v>
      </c>
      <c r="M1037" s="172">
        <f t="shared" si="561"/>
        <v>1252.3</v>
      </c>
      <c r="N1037" s="161">
        <v>998.8</v>
      </c>
      <c r="O1037" s="161">
        <v>0</v>
      </c>
      <c r="P1037" s="161">
        <v>0</v>
      </c>
      <c r="Q1037" s="161">
        <v>0</v>
      </c>
      <c r="R1037" s="161">
        <v>0</v>
      </c>
      <c r="S1037" s="161">
        <v>100</v>
      </c>
      <c r="T1037" s="161">
        <v>153.5</v>
      </c>
      <c r="U1037" s="243">
        <v>0</v>
      </c>
      <c r="V1037" s="172">
        <f t="shared" si="562"/>
        <v>1251.5607</v>
      </c>
      <c r="W1037" s="161">
        <v>998.8</v>
      </c>
      <c r="X1037" s="161">
        <v>0</v>
      </c>
      <c r="Y1037" s="161">
        <v>0</v>
      </c>
      <c r="Z1037" s="161">
        <v>0</v>
      </c>
      <c r="AA1037" s="161">
        <v>0</v>
      </c>
      <c r="AB1037" s="161">
        <v>99.264499999999998</v>
      </c>
      <c r="AC1037" s="161">
        <v>153.49619999999999</v>
      </c>
      <c r="AD1037" s="243">
        <v>0</v>
      </c>
      <c r="AE1037" s="156">
        <f t="shared" si="552"/>
        <v>-0.73929999999995744</v>
      </c>
      <c r="AF1037" s="161">
        <f t="shared" si="552"/>
        <v>0</v>
      </c>
      <c r="AG1037" s="161">
        <f t="shared" si="552"/>
        <v>0</v>
      </c>
      <c r="AH1037" s="161">
        <f t="shared" si="552"/>
        <v>0</v>
      </c>
      <c r="AI1037" s="161">
        <f t="shared" si="552"/>
        <v>0</v>
      </c>
      <c r="AJ1037" s="161">
        <f t="shared" si="552"/>
        <v>0</v>
      </c>
      <c r="AK1037" s="161">
        <f t="shared" si="552"/>
        <v>-0.73550000000000182</v>
      </c>
      <c r="AL1037" s="161">
        <f t="shared" si="552"/>
        <v>-3.8000000000124601E-3</v>
      </c>
      <c r="AM1037" s="162">
        <f t="shared" si="552"/>
        <v>0</v>
      </c>
      <c r="AN1037" s="156">
        <f t="shared" si="553"/>
        <v>99.940964625089833</v>
      </c>
      <c r="AO1037" s="161">
        <f t="shared" si="553"/>
        <v>100</v>
      </c>
      <c r="AP1037" s="161">
        <f t="shared" si="553"/>
        <v>0</v>
      </c>
      <c r="AQ1037" s="161">
        <f t="shared" si="553"/>
        <v>0</v>
      </c>
      <c r="AR1037" s="161">
        <f t="shared" si="553"/>
        <v>0</v>
      </c>
      <c r="AS1037" s="161">
        <f t="shared" si="553"/>
        <v>0</v>
      </c>
      <c r="AT1037" s="161">
        <f t="shared" si="553"/>
        <v>99.264499999999998</v>
      </c>
      <c r="AU1037" s="161">
        <f t="shared" si="553"/>
        <v>99.997524429967427</v>
      </c>
      <c r="AV1037" s="162">
        <f t="shared" si="553"/>
        <v>0</v>
      </c>
      <c r="AW1037" s="165"/>
      <c r="AX1037" s="245"/>
      <c r="AY1037" s="246"/>
    </row>
    <row r="1038" spans="1:51" ht="12.75" customHeight="1" x14ac:dyDescent="0.25">
      <c r="A1038" s="171">
        <v>1921</v>
      </c>
      <c r="B1038" s="241">
        <v>1030</v>
      </c>
      <c r="C1038" s="242" t="s">
        <v>2105</v>
      </c>
      <c r="D1038" s="156">
        <f t="shared" si="560"/>
        <v>996</v>
      </c>
      <c r="E1038" s="161">
        <v>791.3</v>
      </c>
      <c r="F1038" s="161">
        <v>0</v>
      </c>
      <c r="G1038" s="161">
        <v>0</v>
      </c>
      <c r="H1038" s="161">
        <v>0</v>
      </c>
      <c r="I1038" s="161">
        <v>0</v>
      </c>
      <c r="J1038" s="161">
        <v>100</v>
      </c>
      <c r="K1038" s="161">
        <v>104.7</v>
      </c>
      <c r="L1038" s="243">
        <v>0</v>
      </c>
      <c r="M1038" s="172">
        <f t="shared" si="561"/>
        <v>996</v>
      </c>
      <c r="N1038" s="161">
        <v>791.3</v>
      </c>
      <c r="O1038" s="161">
        <v>0</v>
      </c>
      <c r="P1038" s="161">
        <v>0</v>
      </c>
      <c r="Q1038" s="161">
        <v>0</v>
      </c>
      <c r="R1038" s="161">
        <v>0</v>
      </c>
      <c r="S1038" s="161">
        <v>100</v>
      </c>
      <c r="T1038" s="161">
        <v>104.7</v>
      </c>
      <c r="U1038" s="243">
        <v>0</v>
      </c>
      <c r="V1038" s="172">
        <f t="shared" si="562"/>
        <v>951.5761</v>
      </c>
      <c r="W1038" s="161">
        <v>746.97609999999997</v>
      </c>
      <c r="X1038" s="161">
        <v>0</v>
      </c>
      <c r="Y1038" s="161">
        <v>0</v>
      </c>
      <c r="Z1038" s="161">
        <v>0</v>
      </c>
      <c r="AA1038" s="161">
        <v>0</v>
      </c>
      <c r="AB1038" s="161">
        <v>100</v>
      </c>
      <c r="AC1038" s="161">
        <v>104.6</v>
      </c>
      <c r="AD1038" s="243">
        <v>0</v>
      </c>
      <c r="AE1038" s="156">
        <f t="shared" si="552"/>
        <v>-44.423900000000003</v>
      </c>
      <c r="AF1038" s="161">
        <f t="shared" si="552"/>
        <v>-44.323899999999981</v>
      </c>
      <c r="AG1038" s="161">
        <f t="shared" si="552"/>
        <v>0</v>
      </c>
      <c r="AH1038" s="161">
        <f t="shared" si="552"/>
        <v>0</v>
      </c>
      <c r="AI1038" s="161">
        <f t="shared" si="552"/>
        <v>0</v>
      </c>
      <c r="AJ1038" s="161">
        <f t="shared" si="552"/>
        <v>0</v>
      </c>
      <c r="AK1038" s="161">
        <f t="shared" si="552"/>
        <v>0</v>
      </c>
      <c r="AL1038" s="161">
        <f t="shared" si="552"/>
        <v>-0.10000000000000853</v>
      </c>
      <c r="AM1038" s="162">
        <f t="shared" si="552"/>
        <v>0</v>
      </c>
      <c r="AN1038" s="156">
        <f t="shared" si="553"/>
        <v>95.53976907630522</v>
      </c>
      <c r="AO1038" s="161">
        <f t="shared" si="553"/>
        <v>94.398597245039809</v>
      </c>
      <c r="AP1038" s="161">
        <f t="shared" si="553"/>
        <v>0</v>
      </c>
      <c r="AQ1038" s="161">
        <f t="shared" si="553"/>
        <v>0</v>
      </c>
      <c r="AR1038" s="161">
        <f t="shared" si="553"/>
        <v>0</v>
      </c>
      <c r="AS1038" s="161">
        <f t="shared" si="553"/>
        <v>0</v>
      </c>
      <c r="AT1038" s="161">
        <f t="shared" si="553"/>
        <v>100</v>
      </c>
      <c r="AU1038" s="161">
        <f t="shared" si="553"/>
        <v>99.904489016236866</v>
      </c>
      <c r="AV1038" s="162">
        <f t="shared" si="553"/>
        <v>0</v>
      </c>
      <c r="AW1038" s="165"/>
      <c r="AX1038" s="245"/>
      <c r="AY1038" s="246"/>
    </row>
    <row r="1039" spans="1:51" ht="12.75" customHeight="1" x14ac:dyDescent="0.25">
      <c r="A1039" s="171">
        <v>1922</v>
      </c>
      <c r="B1039" s="241">
        <v>1031</v>
      </c>
      <c r="C1039" s="242" t="s">
        <v>2106</v>
      </c>
      <c r="D1039" s="156">
        <f t="shared" si="560"/>
        <v>2466.2999999999997</v>
      </c>
      <c r="E1039" s="161">
        <v>2098.1999999999998</v>
      </c>
      <c r="F1039" s="161">
        <v>0</v>
      </c>
      <c r="G1039" s="161">
        <v>0</v>
      </c>
      <c r="H1039" s="161">
        <v>0</v>
      </c>
      <c r="I1039" s="161">
        <v>0</v>
      </c>
      <c r="J1039" s="161">
        <v>150</v>
      </c>
      <c r="K1039" s="161">
        <v>218.1</v>
      </c>
      <c r="L1039" s="243">
        <v>0</v>
      </c>
      <c r="M1039" s="172">
        <f t="shared" si="561"/>
        <v>2466.2999999999997</v>
      </c>
      <c r="N1039" s="161">
        <v>2098.1999999999998</v>
      </c>
      <c r="O1039" s="161">
        <v>0</v>
      </c>
      <c r="P1039" s="161">
        <v>0</v>
      </c>
      <c r="Q1039" s="161">
        <v>0</v>
      </c>
      <c r="R1039" s="161">
        <v>0</v>
      </c>
      <c r="S1039" s="161">
        <v>150</v>
      </c>
      <c r="T1039" s="161">
        <v>218.1</v>
      </c>
      <c r="U1039" s="243">
        <v>0</v>
      </c>
      <c r="V1039" s="172">
        <f t="shared" si="562"/>
        <v>2378.0121999999997</v>
      </c>
      <c r="W1039" s="161">
        <v>2009.9122</v>
      </c>
      <c r="X1039" s="161">
        <v>0</v>
      </c>
      <c r="Y1039" s="161">
        <v>0</v>
      </c>
      <c r="Z1039" s="161">
        <v>0</v>
      </c>
      <c r="AA1039" s="161">
        <v>0</v>
      </c>
      <c r="AB1039" s="161">
        <v>150</v>
      </c>
      <c r="AC1039" s="161">
        <v>218.1</v>
      </c>
      <c r="AD1039" s="243">
        <v>0</v>
      </c>
      <c r="AE1039" s="156">
        <f t="shared" si="552"/>
        <v>-88.287800000000061</v>
      </c>
      <c r="AF1039" s="161">
        <f t="shared" si="552"/>
        <v>-88.287799999999834</v>
      </c>
      <c r="AG1039" s="161">
        <f t="shared" si="552"/>
        <v>0</v>
      </c>
      <c r="AH1039" s="161">
        <f t="shared" si="552"/>
        <v>0</v>
      </c>
      <c r="AI1039" s="161">
        <f t="shared" si="552"/>
        <v>0</v>
      </c>
      <c r="AJ1039" s="161">
        <f t="shared" si="552"/>
        <v>0</v>
      </c>
      <c r="AK1039" s="161">
        <f t="shared" si="552"/>
        <v>0</v>
      </c>
      <c r="AL1039" s="161">
        <f t="shared" si="552"/>
        <v>0</v>
      </c>
      <c r="AM1039" s="162">
        <f t="shared" si="552"/>
        <v>0</v>
      </c>
      <c r="AN1039" s="156">
        <f t="shared" si="553"/>
        <v>96.42023273729879</v>
      </c>
      <c r="AO1039" s="161">
        <f t="shared" si="553"/>
        <v>95.79221237250978</v>
      </c>
      <c r="AP1039" s="161">
        <f t="shared" si="553"/>
        <v>0</v>
      </c>
      <c r="AQ1039" s="161">
        <f t="shared" si="553"/>
        <v>0</v>
      </c>
      <c r="AR1039" s="161">
        <f t="shared" si="553"/>
        <v>0</v>
      </c>
      <c r="AS1039" s="161">
        <f t="shared" si="553"/>
        <v>0</v>
      </c>
      <c r="AT1039" s="161">
        <f t="shared" si="553"/>
        <v>100</v>
      </c>
      <c r="AU1039" s="161">
        <f t="shared" si="553"/>
        <v>100</v>
      </c>
      <c r="AV1039" s="162">
        <f t="shared" si="553"/>
        <v>0</v>
      </c>
      <c r="AW1039" s="165"/>
      <c r="AX1039" s="245"/>
      <c r="AY1039" s="246"/>
    </row>
    <row r="1040" spans="1:51" ht="12.75" customHeight="1" x14ac:dyDescent="0.25">
      <c r="A1040" s="171">
        <v>1923</v>
      </c>
      <c r="B1040" s="241">
        <v>1032</v>
      </c>
      <c r="C1040" s="242" t="s">
        <v>2159</v>
      </c>
      <c r="D1040" s="156">
        <f t="shared" si="560"/>
        <v>3047.6</v>
      </c>
      <c r="E1040" s="161">
        <v>2546.6</v>
      </c>
      <c r="F1040" s="161">
        <v>0</v>
      </c>
      <c r="G1040" s="161">
        <v>0</v>
      </c>
      <c r="H1040" s="161">
        <v>0</v>
      </c>
      <c r="I1040" s="161">
        <v>0</v>
      </c>
      <c r="J1040" s="161">
        <v>150</v>
      </c>
      <c r="K1040" s="161">
        <v>351</v>
      </c>
      <c r="L1040" s="243">
        <v>0</v>
      </c>
      <c r="M1040" s="172">
        <f t="shared" si="561"/>
        <v>3047.6</v>
      </c>
      <c r="N1040" s="161">
        <v>2546.6</v>
      </c>
      <c r="O1040" s="161">
        <v>0</v>
      </c>
      <c r="P1040" s="161">
        <v>0</v>
      </c>
      <c r="Q1040" s="161">
        <v>0</v>
      </c>
      <c r="R1040" s="161">
        <v>0</v>
      </c>
      <c r="S1040" s="161">
        <v>150</v>
      </c>
      <c r="T1040" s="161">
        <v>351</v>
      </c>
      <c r="U1040" s="243">
        <v>0</v>
      </c>
      <c r="V1040" s="172">
        <f t="shared" si="562"/>
        <v>3047.5677999999998</v>
      </c>
      <c r="W1040" s="161">
        <v>2546.6</v>
      </c>
      <c r="X1040" s="161">
        <v>0</v>
      </c>
      <c r="Y1040" s="161">
        <v>0</v>
      </c>
      <c r="Z1040" s="161">
        <v>0</v>
      </c>
      <c r="AA1040" s="161">
        <v>0</v>
      </c>
      <c r="AB1040" s="161">
        <v>150</v>
      </c>
      <c r="AC1040" s="161">
        <v>350.96780000000001</v>
      </c>
      <c r="AD1040" s="243">
        <v>0</v>
      </c>
      <c r="AE1040" s="156">
        <f t="shared" si="552"/>
        <v>-3.2200000000102591E-2</v>
      </c>
      <c r="AF1040" s="161">
        <f t="shared" si="552"/>
        <v>0</v>
      </c>
      <c r="AG1040" s="161">
        <f t="shared" si="552"/>
        <v>0</v>
      </c>
      <c r="AH1040" s="161">
        <f t="shared" si="552"/>
        <v>0</v>
      </c>
      <c r="AI1040" s="161">
        <f t="shared" si="552"/>
        <v>0</v>
      </c>
      <c r="AJ1040" s="161">
        <f t="shared" si="552"/>
        <v>0</v>
      </c>
      <c r="AK1040" s="161">
        <f t="shared" si="552"/>
        <v>0</v>
      </c>
      <c r="AL1040" s="161">
        <f t="shared" si="552"/>
        <v>-3.2199999999988904E-2</v>
      </c>
      <c r="AM1040" s="162">
        <f t="shared" si="552"/>
        <v>0</v>
      </c>
      <c r="AN1040" s="156">
        <f t="shared" si="553"/>
        <v>99.998943430896432</v>
      </c>
      <c r="AO1040" s="161">
        <f t="shared" si="553"/>
        <v>100</v>
      </c>
      <c r="AP1040" s="161">
        <f t="shared" si="553"/>
        <v>0</v>
      </c>
      <c r="AQ1040" s="161">
        <f t="shared" si="553"/>
        <v>0</v>
      </c>
      <c r="AR1040" s="161">
        <f t="shared" si="553"/>
        <v>0</v>
      </c>
      <c r="AS1040" s="161">
        <f t="shared" si="553"/>
        <v>0</v>
      </c>
      <c r="AT1040" s="161">
        <f t="shared" si="553"/>
        <v>100</v>
      </c>
      <c r="AU1040" s="161">
        <f t="shared" si="553"/>
        <v>99.990826210826214</v>
      </c>
      <c r="AV1040" s="162">
        <f t="shared" si="553"/>
        <v>0</v>
      </c>
      <c r="AW1040" s="165"/>
      <c r="AX1040" s="245"/>
      <c r="AY1040" s="246"/>
    </row>
    <row r="1041" spans="1:51" ht="12.75" customHeight="1" x14ac:dyDescent="0.25">
      <c r="A1041" s="171">
        <v>1925</v>
      </c>
      <c r="B1041" s="241">
        <v>1033</v>
      </c>
      <c r="C1041" s="242" t="s">
        <v>2107</v>
      </c>
      <c r="D1041" s="156">
        <f t="shared" si="560"/>
        <v>3815.9</v>
      </c>
      <c r="E1041" s="161">
        <v>3221.1</v>
      </c>
      <c r="F1041" s="161">
        <v>0</v>
      </c>
      <c r="G1041" s="161">
        <v>0</v>
      </c>
      <c r="H1041" s="161">
        <v>0</v>
      </c>
      <c r="I1041" s="161">
        <v>0</v>
      </c>
      <c r="J1041" s="161">
        <v>100</v>
      </c>
      <c r="K1041" s="161">
        <v>494.8</v>
      </c>
      <c r="L1041" s="243">
        <v>0</v>
      </c>
      <c r="M1041" s="172">
        <f t="shared" si="561"/>
        <v>3815.9</v>
      </c>
      <c r="N1041" s="161">
        <v>3221.1</v>
      </c>
      <c r="O1041" s="161">
        <v>0</v>
      </c>
      <c r="P1041" s="161">
        <v>0</v>
      </c>
      <c r="Q1041" s="161">
        <v>0</v>
      </c>
      <c r="R1041" s="161">
        <v>0</v>
      </c>
      <c r="S1041" s="161">
        <v>100</v>
      </c>
      <c r="T1041" s="161">
        <v>494.8</v>
      </c>
      <c r="U1041" s="243">
        <v>0</v>
      </c>
      <c r="V1041" s="172">
        <f t="shared" si="562"/>
        <v>3564.2178000000004</v>
      </c>
      <c r="W1041" s="161">
        <v>2969.4178000000002</v>
      </c>
      <c r="X1041" s="161">
        <v>0</v>
      </c>
      <c r="Y1041" s="161">
        <v>0</v>
      </c>
      <c r="Z1041" s="161">
        <v>0</v>
      </c>
      <c r="AA1041" s="161">
        <v>0</v>
      </c>
      <c r="AB1041" s="161">
        <v>100</v>
      </c>
      <c r="AC1041" s="161">
        <v>494.8</v>
      </c>
      <c r="AD1041" s="243">
        <v>0</v>
      </c>
      <c r="AE1041" s="156">
        <f t="shared" si="552"/>
        <v>-251.68219999999974</v>
      </c>
      <c r="AF1041" s="161">
        <f t="shared" si="552"/>
        <v>-251.68219999999974</v>
      </c>
      <c r="AG1041" s="161">
        <f t="shared" si="552"/>
        <v>0</v>
      </c>
      <c r="AH1041" s="161">
        <f t="shared" si="552"/>
        <v>0</v>
      </c>
      <c r="AI1041" s="161">
        <f t="shared" si="552"/>
        <v>0</v>
      </c>
      <c r="AJ1041" s="161">
        <f t="shared" si="552"/>
        <v>0</v>
      </c>
      <c r="AK1041" s="161">
        <f t="shared" si="552"/>
        <v>0</v>
      </c>
      <c r="AL1041" s="161">
        <f t="shared" si="552"/>
        <v>0</v>
      </c>
      <c r="AM1041" s="162">
        <f t="shared" si="552"/>
        <v>0</v>
      </c>
      <c r="AN1041" s="156">
        <f t="shared" si="553"/>
        <v>93.404381666186225</v>
      </c>
      <c r="AO1041" s="161">
        <f t="shared" si="553"/>
        <v>92.18645183322468</v>
      </c>
      <c r="AP1041" s="161">
        <f t="shared" si="553"/>
        <v>0</v>
      </c>
      <c r="AQ1041" s="161">
        <f t="shared" si="553"/>
        <v>0</v>
      </c>
      <c r="AR1041" s="161">
        <f t="shared" si="553"/>
        <v>0</v>
      </c>
      <c r="AS1041" s="161">
        <f t="shared" si="553"/>
        <v>0</v>
      </c>
      <c r="AT1041" s="161">
        <f t="shared" si="553"/>
        <v>100</v>
      </c>
      <c r="AU1041" s="161">
        <f t="shared" si="553"/>
        <v>100</v>
      </c>
      <c r="AV1041" s="162">
        <f t="shared" si="553"/>
        <v>0</v>
      </c>
      <c r="AW1041" s="165"/>
      <c r="AX1041" s="245"/>
      <c r="AY1041" s="246"/>
    </row>
    <row r="1042" spans="1:51" ht="12.75" customHeight="1" x14ac:dyDescent="0.25">
      <c r="A1042" s="171">
        <v>1926</v>
      </c>
      <c r="B1042" s="241">
        <v>1034</v>
      </c>
      <c r="C1042" s="242" t="s">
        <v>1653</v>
      </c>
      <c r="D1042" s="156">
        <f t="shared" si="560"/>
        <v>6306.3</v>
      </c>
      <c r="E1042" s="161">
        <v>5498.5</v>
      </c>
      <c r="F1042" s="161">
        <v>0</v>
      </c>
      <c r="G1042" s="161">
        <v>0</v>
      </c>
      <c r="H1042" s="161">
        <v>0</v>
      </c>
      <c r="I1042" s="161">
        <v>0</v>
      </c>
      <c r="J1042" s="161">
        <v>150</v>
      </c>
      <c r="K1042" s="161">
        <v>657.8</v>
      </c>
      <c r="L1042" s="243">
        <v>0</v>
      </c>
      <c r="M1042" s="172">
        <f t="shared" si="561"/>
        <v>6306.3</v>
      </c>
      <c r="N1042" s="161">
        <v>5498.5</v>
      </c>
      <c r="O1042" s="161">
        <v>0</v>
      </c>
      <c r="P1042" s="161">
        <v>0</v>
      </c>
      <c r="Q1042" s="161">
        <v>0</v>
      </c>
      <c r="R1042" s="161">
        <v>0</v>
      </c>
      <c r="S1042" s="161">
        <v>150</v>
      </c>
      <c r="T1042" s="161">
        <v>657.8</v>
      </c>
      <c r="U1042" s="243">
        <v>0</v>
      </c>
      <c r="V1042" s="172">
        <f t="shared" si="562"/>
        <v>6306.3</v>
      </c>
      <c r="W1042" s="161">
        <v>5498.5</v>
      </c>
      <c r="X1042" s="161">
        <v>0</v>
      </c>
      <c r="Y1042" s="161">
        <v>0</v>
      </c>
      <c r="Z1042" s="161">
        <v>0</v>
      </c>
      <c r="AA1042" s="161">
        <v>0</v>
      </c>
      <c r="AB1042" s="161">
        <v>150</v>
      </c>
      <c r="AC1042" s="161">
        <v>657.8</v>
      </c>
      <c r="AD1042" s="243">
        <v>0</v>
      </c>
      <c r="AE1042" s="156">
        <f t="shared" si="552"/>
        <v>0</v>
      </c>
      <c r="AF1042" s="161">
        <f t="shared" si="552"/>
        <v>0</v>
      </c>
      <c r="AG1042" s="161">
        <f t="shared" si="552"/>
        <v>0</v>
      </c>
      <c r="AH1042" s="161">
        <f t="shared" si="552"/>
        <v>0</v>
      </c>
      <c r="AI1042" s="161">
        <f t="shared" si="552"/>
        <v>0</v>
      </c>
      <c r="AJ1042" s="161">
        <f t="shared" si="552"/>
        <v>0</v>
      </c>
      <c r="AK1042" s="161">
        <f t="shared" si="552"/>
        <v>0</v>
      </c>
      <c r="AL1042" s="161">
        <f t="shared" si="552"/>
        <v>0</v>
      </c>
      <c r="AM1042" s="162">
        <f t="shared" si="552"/>
        <v>0</v>
      </c>
      <c r="AN1042" s="156">
        <f t="shared" si="553"/>
        <v>100</v>
      </c>
      <c r="AO1042" s="161">
        <f t="shared" si="553"/>
        <v>100</v>
      </c>
      <c r="AP1042" s="161">
        <f t="shared" si="553"/>
        <v>0</v>
      </c>
      <c r="AQ1042" s="161">
        <f t="shared" si="553"/>
        <v>0</v>
      </c>
      <c r="AR1042" s="161">
        <f t="shared" si="553"/>
        <v>0</v>
      </c>
      <c r="AS1042" s="161">
        <f t="shared" si="553"/>
        <v>0</v>
      </c>
      <c r="AT1042" s="161">
        <f t="shared" si="553"/>
        <v>100</v>
      </c>
      <c r="AU1042" s="161">
        <f t="shared" si="553"/>
        <v>100</v>
      </c>
      <c r="AV1042" s="162">
        <f t="shared" si="553"/>
        <v>0</v>
      </c>
      <c r="AW1042" s="165"/>
      <c r="AX1042" s="245"/>
      <c r="AY1042" s="246"/>
    </row>
    <row r="1043" spans="1:51" ht="12.75" customHeight="1" x14ac:dyDescent="0.25">
      <c r="A1043" s="171">
        <v>1927</v>
      </c>
      <c r="B1043" s="241">
        <v>1035</v>
      </c>
      <c r="C1043" s="242" t="s">
        <v>2108</v>
      </c>
      <c r="D1043" s="156">
        <f t="shared" si="560"/>
        <v>1850</v>
      </c>
      <c r="E1043" s="161">
        <v>1585.4</v>
      </c>
      <c r="F1043" s="161">
        <v>0</v>
      </c>
      <c r="G1043" s="161">
        <v>0</v>
      </c>
      <c r="H1043" s="161">
        <v>0</v>
      </c>
      <c r="I1043" s="161">
        <v>0</v>
      </c>
      <c r="J1043" s="161">
        <v>66.099999999999994</v>
      </c>
      <c r="K1043" s="161">
        <v>198.5</v>
      </c>
      <c r="L1043" s="243">
        <v>0</v>
      </c>
      <c r="M1043" s="172">
        <f t="shared" si="561"/>
        <v>1850</v>
      </c>
      <c r="N1043" s="161">
        <v>1585.4</v>
      </c>
      <c r="O1043" s="161">
        <v>0</v>
      </c>
      <c r="P1043" s="161">
        <v>0</v>
      </c>
      <c r="Q1043" s="161">
        <v>0</v>
      </c>
      <c r="R1043" s="161">
        <v>0</v>
      </c>
      <c r="S1043" s="161">
        <v>66.099999999999994</v>
      </c>
      <c r="T1043" s="161">
        <v>198.5</v>
      </c>
      <c r="U1043" s="243">
        <v>0</v>
      </c>
      <c r="V1043" s="172">
        <f t="shared" si="562"/>
        <v>1591.1049</v>
      </c>
      <c r="W1043" s="161">
        <v>1326.9888000000001</v>
      </c>
      <c r="X1043" s="161">
        <v>0</v>
      </c>
      <c r="Y1043" s="161">
        <v>0</v>
      </c>
      <c r="Z1043" s="161">
        <v>0</v>
      </c>
      <c r="AA1043" s="161">
        <v>0</v>
      </c>
      <c r="AB1043" s="161">
        <v>66.099999999999994</v>
      </c>
      <c r="AC1043" s="161">
        <v>198.01609999999999</v>
      </c>
      <c r="AD1043" s="243">
        <v>0</v>
      </c>
      <c r="AE1043" s="156">
        <f t="shared" si="552"/>
        <v>-258.89509999999996</v>
      </c>
      <c r="AF1043" s="161">
        <f t="shared" si="552"/>
        <v>-258.41120000000001</v>
      </c>
      <c r="AG1043" s="161">
        <f t="shared" si="552"/>
        <v>0</v>
      </c>
      <c r="AH1043" s="161">
        <f t="shared" ref="AH1043:AM1079" si="563">Y1043-P1043</f>
        <v>0</v>
      </c>
      <c r="AI1043" s="161">
        <f t="shared" si="563"/>
        <v>0</v>
      </c>
      <c r="AJ1043" s="161">
        <f t="shared" si="563"/>
        <v>0</v>
      </c>
      <c r="AK1043" s="161">
        <f t="shared" si="563"/>
        <v>0</v>
      </c>
      <c r="AL1043" s="161">
        <f t="shared" si="563"/>
        <v>-0.48390000000000555</v>
      </c>
      <c r="AM1043" s="162">
        <f t="shared" si="563"/>
        <v>0</v>
      </c>
      <c r="AN1043" s="156">
        <f t="shared" si="553"/>
        <v>86.005670270270272</v>
      </c>
      <c r="AO1043" s="161">
        <f t="shared" si="553"/>
        <v>83.700567680080738</v>
      </c>
      <c r="AP1043" s="161">
        <f t="shared" si="553"/>
        <v>0</v>
      </c>
      <c r="AQ1043" s="161">
        <f t="shared" ref="AQ1043:AV1079" si="564">IF(P1043=0,0,Y1043/P1043*100)</f>
        <v>0</v>
      </c>
      <c r="AR1043" s="161">
        <f t="shared" si="564"/>
        <v>0</v>
      </c>
      <c r="AS1043" s="161">
        <f t="shared" si="564"/>
        <v>0</v>
      </c>
      <c r="AT1043" s="161">
        <f t="shared" si="564"/>
        <v>100</v>
      </c>
      <c r="AU1043" s="161">
        <f t="shared" si="564"/>
        <v>99.756221662468519</v>
      </c>
      <c r="AV1043" s="162">
        <f t="shared" si="564"/>
        <v>0</v>
      </c>
      <c r="AW1043" s="165"/>
      <c r="AX1043" s="245"/>
      <c r="AY1043" s="246"/>
    </row>
    <row r="1044" spans="1:51" ht="12.75" customHeight="1" x14ac:dyDescent="0.25">
      <c r="A1044" s="171">
        <v>1928</v>
      </c>
      <c r="B1044" s="241">
        <v>1036</v>
      </c>
      <c r="C1044" s="242" t="s">
        <v>2109</v>
      </c>
      <c r="D1044" s="156">
        <f t="shared" si="560"/>
        <v>5803.1</v>
      </c>
      <c r="E1044" s="161">
        <v>5207.1000000000004</v>
      </c>
      <c r="F1044" s="161">
        <v>0</v>
      </c>
      <c r="G1044" s="161">
        <v>0</v>
      </c>
      <c r="H1044" s="161">
        <v>0</v>
      </c>
      <c r="I1044" s="161">
        <v>0</v>
      </c>
      <c r="J1044" s="161">
        <v>0</v>
      </c>
      <c r="K1044" s="161">
        <v>596</v>
      </c>
      <c r="L1044" s="243">
        <v>0</v>
      </c>
      <c r="M1044" s="172">
        <f t="shared" si="561"/>
        <v>5803.1</v>
      </c>
      <c r="N1044" s="161">
        <v>5207.1000000000004</v>
      </c>
      <c r="O1044" s="161">
        <v>0</v>
      </c>
      <c r="P1044" s="161">
        <v>0</v>
      </c>
      <c r="Q1044" s="161">
        <v>0</v>
      </c>
      <c r="R1044" s="161">
        <v>0</v>
      </c>
      <c r="S1044" s="161">
        <v>0</v>
      </c>
      <c r="T1044" s="161">
        <v>596</v>
      </c>
      <c r="U1044" s="243">
        <v>0</v>
      </c>
      <c r="V1044" s="172">
        <f t="shared" si="562"/>
        <v>5542.8238000000001</v>
      </c>
      <c r="W1044" s="161">
        <v>4953.8914000000004</v>
      </c>
      <c r="X1044" s="161">
        <v>0</v>
      </c>
      <c r="Y1044" s="161">
        <v>0</v>
      </c>
      <c r="Z1044" s="161">
        <v>0</v>
      </c>
      <c r="AA1044" s="161">
        <v>0</v>
      </c>
      <c r="AB1044" s="161">
        <v>0</v>
      </c>
      <c r="AC1044" s="161">
        <v>588.93240000000003</v>
      </c>
      <c r="AD1044" s="243">
        <v>0</v>
      </c>
      <c r="AE1044" s="156">
        <f t="shared" ref="AE1044:AG1080" si="565">V1044-M1044</f>
        <v>-260.27620000000024</v>
      </c>
      <c r="AF1044" s="161">
        <f t="shared" si="565"/>
        <v>-253.20859999999993</v>
      </c>
      <c r="AG1044" s="161">
        <f t="shared" si="565"/>
        <v>0</v>
      </c>
      <c r="AH1044" s="161">
        <f t="shared" si="563"/>
        <v>0</v>
      </c>
      <c r="AI1044" s="161">
        <f t="shared" si="563"/>
        <v>0</v>
      </c>
      <c r="AJ1044" s="161">
        <f t="shared" si="563"/>
        <v>0</v>
      </c>
      <c r="AK1044" s="161">
        <f t="shared" si="563"/>
        <v>0</v>
      </c>
      <c r="AL1044" s="161">
        <f t="shared" si="563"/>
        <v>-7.0675999999999704</v>
      </c>
      <c r="AM1044" s="162">
        <f t="shared" si="563"/>
        <v>0</v>
      </c>
      <c r="AN1044" s="156">
        <f t="shared" ref="AN1044:AP1080" si="566">IF(M1044=0,0,V1044/M1044*100)</f>
        <v>95.514876531509017</v>
      </c>
      <c r="AO1044" s="161">
        <f t="shared" si="566"/>
        <v>95.137243379232203</v>
      </c>
      <c r="AP1044" s="161">
        <f t="shared" si="566"/>
        <v>0</v>
      </c>
      <c r="AQ1044" s="161">
        <f t="shared" si="564"/>
        <v>0</v>
      </c>
      <c r="AR1044" s="161">
        <f t="shared" si="564"/>
        <v>0</v>
      </c>
      <c r="AS1044" s="161">
        <f t="shared" si="564"/>
        <v>0</v>
      </c>
      <c r="AT1044" s="161">
        <f t="shared" si="564"/>
        <v>0</v>
      </c>
      <c r="AU1044" s="161">
        <f t="shared" si="564"/>
        <v>98.814161073825517</v>
      </c>
      <c r="AV1044" s="162">
        <f t="shared" si="564"/>
        <v>0</v>
      </c>
      <c r="AW1044" s="165"/>
      <c r="AX1044" s="245"/>
      <c r="AY1044" s="246"/>
    </row>
    <row r="1045" spans="1:51" ht="12.75" customHeight="1" x14ac:dyDescent="0.25">
      <c r="A1045" s="171">
        <v>1929</v>
      </c>
      <c r="B1045" s="241">
        <v>1037</v>
      </c>
      <c r="C1045" s="242" t="s">
        <v>2110</v>
      </c>
      <c r="D1045" s="156">
        <f t="shared" si="560"/>
        <v>1293.7</v>
      </c>
      <c r="E1045" s="161">
        <v>1097.3</v>
      </c>
      <c r="F1045" s="161">
        <v>0</v>
      </c>
      <c r="G1045" s="161">
        <v>0</v>
      </c>
      <c r="H1045" s="161">
        <v>0</v>
      </c>
      <c r="I1045" s="161">
        <v>0</v>
      </c>
      <c r="J1045" s="161">
        <v>60.7</v>
      </c>
      <c r="K1045" s="161">
        <v>135.69999999999999</v>
      </c>
      <c r="L1045" s="243">
        <v>0</v>
      </c>
      <c r="M1045" s="172">
        <f t="shared" si="561"/>
        <v>1293.7</v>
      </c>
      <c r="N1045" s="161">
        <v>1097.3</v>
      </c>
      <c r="O1045" s="161">
        <v>0</v>
      </c>
      <c r="P1045" s="161">
        <v>0</v>
      </c>
      <c r="Q1045" s="161">
        <v>0</v>
      </c>
      <c r="R1045" s="161">
        <v>0</v>
      </c>
      <c r="S1045" s="161">
        <v>60.7</v>
      </c>
      <c r="T1045" s="161">
        <v>135.69999999999999</v>
      </c>
      <c r="U1045" s="243">
        <v>0</v>
      </c>
      <c r="V1045" s="172">
        <f t="shared" si="562"/>
        <v>1086.6061999999999</v>
      </c>
      <c r="W1045" s="161">
        <v>890.20619999999997</v>
      </c>
      <c r="X1045" s="161">
        <v>0</v>
      </c>
      <c r="Y1045" s="161">
        <v>0</v>
      </c>
      <c r="Z1045" s="161">
        <v>0</v>
      </c>
      <c r="AA1045" s="161">
        <v>0</v>
      </c>
      <c r="AB1045" s="161">
        <v>60.7</v>
      </c>
      <c r="AC1045" s="161">
        <v>135.69999999999999</v>
      </c>
      <c r="AD1045" s="243">
        <v>0</v>
      </c>
      <c r="AE1045" s="156">
        <f t="shared" si="565"/>
        <v>-207.0938000000001</v>
      </c>
      <c r="AF1045" s="161">
        <f t="shared" si="565"/>
        <v>-207.09379999999999</v>
      </c>
      <c r="AG1045" s="161">
        <f t="shared" si="565"/>
        <v>0</v>
      </c>
      <c r="AH1045" s="161">
        <f t="shared" si="563"/>
        <v>0</v>
      </c>
      <c r="AI1045" s="161">
        <f t="shared" si="563"/>
        <v>0</v>
      </c>
      <c r="AJ1045" s="161">
        <f t="shared" si="563"/>
        <v>0</v>
      </c>
      <c r="AK1045" s="161">
        <f t="shared" si="563"/>
        <v>0</v>
      </c>
      <c r="AL1045" s="161">
        <f t="shared" si="563"/>
        <v>0</v>
      </c>
      <c r="AM1045" s="162">
        <f t="shared" si="563"/>
        <v>0</v>
      </c>
      <c r="AN1045" s="156">
        <f t="shared" si="566"/>
        <v>83.992131096853967</v>
      </c>
      <c r="AO1045" s="161">
        <f t="shared" si="566"/>
        <v>81.126966189738454</v>
      </c>
      <c r="AP1045" s="161">
        <f t="shared" si="566"/>
        <v>0</v>
      </c>
      <c r="AQ1045" s="161">
        <f t="shared" si="564"/>
        <v>0</v>
      </c>
      <c r="AR1045" s="161">
        <f t="shared" si="564"/>
        <v>0</v>
      </c>
      <c r="AS1045" s="161">
        <f t="shared" si="564"/>
        <v>0</v>
      </c>
      <c r="AT1045" s="161">
        <f t="shared" si="564"/>
        <v>100</v>
      </c>
      <c r="AU1045" s="161">
        <f t="shared" si="564"/>
        <v>100</v>
      </c>
      <c r="AV1045" s="162">
        <f t="shared" si="564"/>
        <v>0</v>
      </c>
      <c r="AW1045" s="165"/>
      <c r="AX1045" s="245"/>
      <c r="AY1045" s="246"/>
    </row>
    <row r="1046" spans="1:51" ht="12.75" customHeight="1" x14ac:dyDescent="0.25">
      <c r="A1046" s="171">
        <v>1930</v>
      </c>
      <c r="B1046" s="241">
        <v>1038</v>
      </c>
      <c r="C1046" s="242" t="s">
        <v>2111</v>
      </c>
      <c r="D1046" s="156">
        <f t="shared" si="560"/>
        <v>1317.4</v>
      </c>
      <c r="E1046" s="161">
        <v>1046.2</v>
      </c>
      <c r="F1046" s="161">
        <v>0</v>
      </c>
      <c r="G1046" s="161">
        <v>0</v>
      </c>
      <c r="H1046" s="161">
        <v>0</v>
      </c>
      <c r="I1046" s="161">
        <v>0</v>
      </c>
      <c r="J1046" s="161">
        <v>150</v>
      </c>
      <c r="K1046" s="161">
        <v>121.2</v>
      </c>
      <c r="L1046" s="243">
        <v>0</v>
      </c>
      <c r="M1046" s="172">
        <f t="shared" si="561"/>
        <v>1317.4</v>
      </c>
      <c r="N1046" s="161">
        <v>1046.2</v>
      </c>
      <c r="O1046" s="161">
        <v>0</v>
      </c>
      <c r="P1046" s="161">
        <v>0</v>
      </c>
      <c r="Q1046" s="161">
        <v>0</v>
      </c>
      <c r="R1046" s="161">
        <v>0</v>
      </c>
      <c r="S1046" s="161">
        <v>150</v>
      </c>
      <c r="T1046" s="161">
        <v>121.2</v>
      </c>
      <c r="U1046" s="243">
        <v>0</v>
      </c>
      <c r="V1046" s="172">
        <f t="shared" si="562"/>
        <v>1113.8777</v>
      </c>
      <c r="W1046" s="161">
        <v>843.34259999999995</v>
      </c>
      <c r="X1046" s="161">
        <v>0</v>
      </c>
      <c r="Y1046" s="161">
        <v>0</v>
      </c>
      <c r="Z1046" s="161">
        <v>0</v>
      </c>
      <c r="AA1046" s="161">
        <v>0</v>
      </c>
      <c r="AB1046" s="161">
        <v>149.86279999999999</v>
      </c>
      <c r="AC1046" s="161">
        <v>120.67230000000001</v>
      </c>
      <c r="AD1046" s="243">
        <v>0</v>
      </c>
      <c r="AE1046" s="156">
        <f t="shared" si="565"/>
        <v>-203.52230000000009</v>
      </c>
      <c r="AF1046" s="161">
        <f t="shared" si="565"/>
        <v>-202.8574000000001</v>
      </c>
      <c r="AG1046" s="161">
        <f t="shared" si="565"/>
        <v>0</v>
      </c>
      <c r="AH1046" s="161">
        <f t="shared" si="563"/>
        <v>0</v>
      </c>
      <c r="AI1046" s="161">
        <f t="shared" si="563"/>
        <v>0</v>
      </c>
      <c r="AJ1046" s="161">
        <f t="shared" si="563"/>
        <v>0</v>
      </c>
      <c r="AK1046" s="161">
        <f t="shared" si="563"/>
        <v>-0.13720000000000709</v>
      </c>
      <c r="AL1046" s="161">
        <f t="shared" si="563"/>
        <v>-0.52769999999999584</v>
      </c>
      <c r="AM1046" s="162">
        <f t="shared" si="563"/>
        <v>0</v>
      </c>
      <c r="AN1046" s="156">
        <f t="shared" si="566"/>
        <v>84.551214513435553</v>
      </c>
      <c r="AO1046" s="161">
        <f t="shared" si="566"/>
        <v>80.610074555534311</v>
      </c>
      <c r="AP1046" s="161">
        <f t="shared" si="566"/>
        <v>0</v>
      </c>
      <c r="AQ1046" s="161">
        <f t="shared" si="564"/>
        <v>0</v>
      </c>
      <c r="AR1046" s="161">
        <f t="shared" si="564"/>
        <v>0</v>
      </c>
      <c r="AS1046" s="161">
        <f t="shared" si="564"/>
        <v>0</v>
      </c>
      <c r="AT1046" s="161">
        <f t="shared" si="564"/>
        <v>99.908533333333324</v>
      </c>
      <c r="AU1046" s="161">
        <f t="shared" si="564"/>
        <v>99.564603960396042</v>
      </c>
      <c r="AV1046" s="162">
        <f t="shared" si="564"/>
        <v>0</v>
      </c>
      <c r="AW1046" s="165"/>
      <c r="AX1046" s="245"/>
      <c r="AY1046" s="246"/>
    </row>
    <row r="1047" spans="1:51" ht="12.75" customHeight="1" x14ac:dyDescent="0.25">
      <c r="A1047" s="171">
        <v>1931</v>
      </c>
      <c r="B1047" s="241">
        <v>1039</v>
      </c>
      <c r="C1047" s="242" t="s">
        <v>2112</v>
      </c>
      <c r="D1047" s="156">
        <f t="shared" si="560"/>
        <v>5086.4000000000005</v>
      </c>
      <c r="E1047" s="161">
        <v>4476.6000000000004</v>
      </c>
      <c r="F1047" s="161">
        <v>0</v>
      </c>
      <c r="G1047" s="161">
        <v>0</v>
      </c>
      <c r="H1047" s="161">
        <v>0</v>
      </c>
      <c r="I1047" s="161">
        <v>0</v>
      </c>
      <c r="J1047" s="161">
        <v>120</v>
      </c>
      <c r="K1047" s="161">
        <v>489.8</v>
      </c>
      <c r="L1047" s="243">
        <v>0</v>
      </c>
      <c r="M1047" s="172">
        <f t="shared" si="561"/>
        <v>5086.4000000000005</v>
      </c>
      <c r="N1047" s="161">
        <v>4476.6000000000004</v>
      </c>
      <c r="O1047" s="161">
        <v>0</v>
      </c>
      <c r="P1047" s="161">
        <v>0</v>
      </c>
      <c r="Q1047" s="161">
        <v>0</v>
      </c>
      <c r="R1047" s="161">
        <v>0</v>
      </c>
      <c r="S1047" s="161">
        <v>120</v>
      </c>
      <c r="T1047" s="161">
        <v>489.8</v>
      </c>
      <c r="U1047" s="243">
        <v>0</v>
      </c>
      <c r="V1047" s="172">
        <f t="shared" si="562"/>
        <v>4660.3242</v>
      </c>
      <c r="W1047" s="161">
        <v>4050.7597999999998</v>
      </c>
      <c r="X1047" s="161">
        <v>0</v>
      </c>
      <c r="Y1047" s="161">
        <v>0</v>
      </c>
      <c r="Z1047" s="161">
        <v>0</v>
      </c>
      <c r="AA1047" s="161">
        <v>0</v>
      </c>
      <c r="AB1047" s="161">
        <v>119.76439999999999</v>
      </c>
      <c r="AC1047" s="161">
        <v>489.8</v>
      </c>
      <c r="AD1047" s="243">
        <v>0</v>
      </c>
      <c r="AE1047" s="156">
        <f t="shared" si="565"/>
        <v>-426.07580000000053</v>
      </c>
      <c r="AF1047" s="161">
        <f t="shared" si="565"/>
        <v>-425.84020000000055</v>
      </c>
      <c r="AG1047" s="161">
        <f t="shared" si="565"/>
        <v>0</v>
      </c>
      <c r="AH1047" s="161">
        <f t="shared" si="563"/>
        <v>0</v>
      </c>
      <c r="AI1047" s="161">
        <f t="shared" si="563"/>
        <v>0</v>
      </c>
      <c r="AJ1047" s="161">
        <f t="shared" si="563"/>
        <v>0</v>
      </c>
      <c r="AK1047" s="161">
        <f t="shared" si="563"/>
        <v>-0.23560000000000514</v>
      </c>
      <c r="AL1047" s="161">
        <f t="shared" si="563"/>
        <v>0</v>
      </c>
      <c r="AM1047" s="162">
        <f t="shared" si="563"/>
        <v>0</v>
      </c>
      <c r="AN1047" s="156">
        <f t="shared" si="566"/>
        <v>91.623234507706826</v>
      </c>
      <c r="AO1047" s="161">
        <f t="shared" si="566"/>
        <v>90.487419023365931</v>
      </c>
      <c r="AP1047" s="161">
        <f t="shared" si="566"/>
        <v>0</v>
      </c>
      <c r="AQ1047" s="161">
        <f t="shared" si="564"/>
        <v>0</v>
      </c>
      <c r="AR1047" s="161">
        <f t="shared" si="564"/>
        <v>0</v>
      </c>
      <c r="AS1047" s="161">
        <f t="shared" si="564"/>
        <v>0</v>
      </c>
      <c r="AT1047" s="161">
        <f t="shared" si="564"/>
        <v>99.803666666666658</v>
      </c>
      <c r="AU1047" s="161">
        <f t="shared" si="564"/>
        <v>100</v>
      </c>
      <c r="AV1047" s="162">
        <f t="shared" si="564"/>
        <v>0</v>
      </c>
      <c r="AW1047" s="165"/>
      <c r="AX1047" s="245"/>
      <c r="AY1047" s="246"/>
    </row>
    <row r="1048" spans="1:51" ht="12.75" customHeight="1" x14ac:dyDescent="0.25">
      <c r="A1048" s="171">
        <v>1924</v>
      </c>
      <c r="B1048" s="241">
        <v>1040</v>
      </c>
      <c r="C1048" s="242" t="s">
        <v>2085</v>
      </c>
      <c r="D1048" s="156">
        <f t="shared" si="560"/>
        <v>49802.5</v>
      </c>
      <c r="E1048" s="161">
        <v>43998.3</v>
      </c>
      <c r="F1048" s="161">
        <v>0</v>
      </c>
      <c r="G1048" s="161">
        <v>1959.2</v>
      </c>
      <c r="H1048" s="161">
        <v>0</v>
      </c>
      <c r="I1048" s="161">
        <v>0</v>
      </c>
      <c r="J1048" s="161">
        <v>0</v>
      </c>
      <c r="K1048" s="161">
        <v>3845</v>
      </c>
      <c r="L1048" s="243">
        <v>0</v>
      </c>
      <c r="M1048" s="172">
        <f t="shared" si="561"/>
        <v>49802.5</v>
      </c>
      <c r="N1048" s="161">
        <v>43998.3</v>
      </c>
      <c r="O1048" s="161">
        <v>0</v>
      </c>
      <c r="P1048" s="161">
        <v>1959.2</v>
      </c>
      <c r="Q1048" s="161">
        <v>0</v>
      </c>
      <c r="R1048" s="161">
        <v>0</v>
      </c>
      <c r="S1048" s="161">
        <v>0</v>
      </c>
      <c r="T1048" s="161">
        <v>3845</v>
      </c>
      <c r="U1048" s="243">
        <v>0</v>
      </c>
      <c r="V1048" s="172">
        <f t="shared" si="562"/>
        <v>49789.515500000001</v>
      </c>
      <c r="W1048" s="161">
        <v>43992.390200000002</v>
      </c>
      <c r="X1048" s="161">
        <v>0</v>
      </c>
      <c r="Y1048" s="161">
        <v>1952.1252999999999</v>
      </c>
      <c r="Z1048" s="161">
        <v>0</v>
      </c>
      <c r="AA1048" s="161">
        <v>0</v>
      </c>
      <c r="AB1048" s="161">
        <v>0</v>
      </c>
      <c r="AC1048" s="161">
        <v>3845</v>
      </c>
      <c r="AD1048" s="243">
        <v>0</v>
      </c>
      <c r="AE1048" s="156">
        <f t="shared" si="565"/>
        <v>-12.984499999998661</v>
      </c>
      <c r="AF1048" s="161">
        <f t="shared" si="565"/>
        <v>-5.9098000000012689</v>
      </c>
      <c r="AG1048" s="161">
        <f t="shared" si="565"/>
        <v>0</v>
      </c>
      <c r="AH1048" s="161">
        <f t="shared" si="563"/>
        <v>-7.0747000000001208</v>
      </c>
      <c r="AI1048" s="161">
        <f t="shared" si="563"/>
        <v>0</v>
      </c>
      <c r="AJ1048" s="161">
        <f t="shared" si="563"/>
        <v>0</v>
      </c>
      <c r="AK1048" s="161">
        <f t="shared" si="563"/>
        <v>0</v>
      </c>
      <c r="AL1048" s="161">
        <f t="shared" si="563"/>
        <v>0</v>
      </c>
      <c r="AM1048" s="162">
        <f t="shared" si="563"/>
        <v>0</v>
      </c>
      <c r="AN1048" s="156">
        <f t="shared" si="566"/>
        <v>99.973928015661869</v>
      </c>
      <c r="AO1048" s="161">
        <f t="shared" si="566"/>
        <v>99.986568117404531</v>
      </c>
      <c r="AP1048" s="161">
        <f t="shared" si="566"/>
        <v>0</v>
      </c>
      <c r="AQ1048" s="161">
        <f t="shared" si="564"/>
        <v>99.638898530012241</v>
      </c>
      <c r="AR1048" s="161">
        <f t="shared" si="564"/>
        <v>0</v>
      </c>
      <c r="AS1048" s="161">
        <f t="shared" si="564"/>
        <v>0</v>
      </c>
      <c r="AT1048" s="161">
        <f t="shared" si="564"/>
        <v>0</v>
      </c>
      <c r="AU1048" s="161">
        <f t="shared" si="564"/>
        <v>100</v>
      </c>
      <c r="AV1048" s="162">
        <f t="shared" si="564"/>
        <v>0</v>
      </c>
      <c r="AW1048" s="165"/>
      <c r="AX1048" s="245"/>
      <c r="AY1048" s="246"/>
    </row>
    <row r="1049" spans="1:51" ht="12.75" customHeight="1" x14ac:dyDescent="0.25">
      <c r="A1049" s="171">
        <v>1932</v>
      </c>
      <c r="B1049" s="241">
        <v>1041</v>
      </c>
      <c r="C1049" s="242" t="s">
        <v>2113</v>
      </c>
      <c r="D1049" s="156">
        <f t="shared" si="560"/>
        <v>1670.3</v>
      </c>
      <c r="E1049" s="161">
        <v>1281.8</v>
      </c>
      <c r="F1049" s="161">
        <v>0</v>
      </c>
      <c r="G1049" s="161">
        <v>0</v>
      </c>
      <c r="H1049" s="161">
        <v>0</v>
      </c>
      <c r="I1049" s="161">
        <v>0</v>
      </c>
      <c r="J1049" s="161">
        <v>200</v>
      </c>
      <c r="K1049" s="161">
        <v>188.5</v>
      </c>
      <c r="L1049" s="243">
        <v>0</v>
      </c>
      <c r="M1049" s="172">
        <f t="shared" si="561"/>
        <v>1795.7</v>
      </c>
      <c r="N1049" s="161">
        <v>1407.2</v>
      </c>
      <c r="O1049" s="161">
        <v>0</v>
      </c>
      <c r="P1049" s="161">
        <v>0</v>
      </c>
      <c r="Q1049" s="161">
        <v>0</v>
      </c>
      <c r="R1049" s="161">
        <v>0</v>
      </c>
      <c r="S1049" s="161">
        <v>200</v>
      </c>
      <c r="T1049" s="161">
        <v>188.5</v>
      </c>
      <c r="U1049" s="243">
        <v>0</v>
      </c>
      <c r="V1049" s="172">
        <f t="shared" si="562"/>
        <v>1590.9332999999999</v>
      </c>
      <c r="W1049" s="161">
        <v>1202.4357</v>
      </c>
      <c r="X1049" s="161">
        <v>0</v>
      </c>
      <c r="Y1049" s="161">
        <v>0</v>
      </c>
      <c r="Z1049" s="161">
        <v>0</v>
      </c>
      <c r="AA1049" s="161">
        <v>0</v>
      </c>
      <c r="AB1049" s="161">
        <v>199.99760000000001</v>
      </c>
      <c r="AC1049" s="161">
        <v>188.5</v>
      </c>
      <c r="AD1049" s="243">
        <v>0</v>
      </c>
      <c r="AE1049" s="156">
        <f t="shared" si="565"/>
        <v>-204.76670000000013</v>
      </c>
      <c r="AF1049" s="161">
        <f t="shared" si="565"/>
        <v>-204.76430000000005</v>
      </c>
      <c r="AG1049" s="161">
        <f t="shared" si="565"/>
        <v>0</v>
      </c>
      <c r="AH1049" s="161">
        <f t="shared" si="563"/>
        <v>0</v>
      </c>
      <c r="AI1049" s="161">
        <f t="shared" si="563"/>
        <v>0</v>
      </c>
      <c r="AJ1049" s="161">
        <f t="shared" si="563"/>
        <v>0</v>
      </c>
      <c r="AK1049" s="161">
        <f t="shared" si="563"/>
        <v>-2.3999999999944066E-3</v>
      </c>
      <c r="AL1049" s="161">
        <f t="shared" si="563"/>
        <v>0</v>
      </c>
      <c r="AM1049" s="162">
        <f t="shared" si="563"/>
        <v>0</v>
      </c>
      <c r="AN1049" s="156">
        <f t="shared" si="566"/>
        <v>88.596831319262677</v>
      </c>
      <c r="AO1049" s="161">
        <f t="shared" si="566"/>
        <v>85.448813246162587</v>
      </c>
      <c r="AP1049" s="161">
        <f t="shared" si="566"/>
        <v>0</v>
      </c>
      <c r="AQ1049" s="161">
        <f t="shared" si="564"/>
        <v>0</v>
      </c>
      <c r="AR1049" s="161">
        <f t="shared" si="564"/>
        <v>0</v>
      </c>
      <c r="AS1049" s="161">
        <f t="shared" si="564"/>
        <v>0</v>
      </c>
      <c r="AT1049" s="161">
        <f t="shared" si="564"/>
        <v>99.998800000000003</v>
      </c>
      <c r="AU1049" s="161">
        <f t="shared" si="564"/>
        <v>100</v>
      </c>
      <c r="AV1049" s="162">
        <f t="shared" si="564"/>
        <v>0</v>
      </c>
      <c r="AW1049" s="165"/>
      <c r="AX1049" s="245"/>
      <c r="AY1049" s="246"/>
    </row>
    <row r="1050" spans="1:51" ht="12.75" customHeight="1" x14ac:dyDescent="0.25">
      <c r="A1050" s="171">
        <v>1933</v>
      </c>
      <c r="B1050" s="241">
        <v>1042</v>
      </c>
      <c r="C1050" s="242" t="s">
        <v>2114</v>
      </c>
      <c r="D1050" s="156">
        <f t="shared" si="560"/>
        <v>4873.5</v>
      </c>
      <c r="E1050" s="161">
        <v>4307</v>
      </c>
      <c r="F1050" s="161">
        <v>0</v>
      </c>
      <c r="G1050" s="161">
        <v>0</v>
      </c>
      <c r="H1050" s="161">
        <v>0</v>
      </c>
      <c r="I1050" s="161">
        <v>0</v>
      </c>
      <c r="J1050" s="161">
        <v>200</v>
      </c>
      <c r="K1050" s="161">
        <v>366.5</v>
      </c>
      <c r="L1050" s="243">
        <v>0</v>
      </c>
      <c r="M1050" s="172">
        <f t="shared" si="561"/>
        <v>4873.5</v>
      </c>
      <c r="N1050" s="161">
        <v>4307</v>
      </c>
      <c r="O1050" s="161">
        <v>0</v>
      </c>
      <c r="P1050" s="161">
        <v>0</v>
      </c>
      <c r="Q1050" s="161">
        <v>0</v>
      </c>
      <c r="R1050" s="161">
        <v>0</v>
      </c>
      <c r="S1050" s="161">
        <v>200</v>
      </c>
      <c r="T1050" s="161">
        <v>366.5</v>
      </c>
      <c r="U1050" s="243">
        <v>0</v>
      </c>
      <c r="V1050" s="172">
        <f t="shared" si="562"/>
        <v>4814.0774000000001</v>
      </c>
      <c r="W1050" s="161">
        <v>4247.5807999999997</v>
      </c>
      <c r="X1050" s="161">
        <v>0</v>
      </c>
      <c r="Y1050" s="161">
        <v>0</v>
      </c>
      <c r="Z1050" s="161">
        <v>0</v>
      </c>
      <c r="AA1050" s="161">
        <v>0</v>
      </c>
      <c r="AB1050" s="161">
        <v>199.9966</v>
      </c>
      <c r="AC1050" s="161">
        <v>366.5</v>
      </c>
      <c r="AD1050" s="243">
        <v>0</v>
      </c>
      <c r="AE1050" s="156">
        <f t="shared" si="565"/>
        <v>-59.422599999999875</v>
      </c>
      <c r="AF1050" s="161">
        <f t="shared" si="565"/>
        <v>-59.419200000000274</v>
      </c>
      <c r="AG1050" s="161">
        <f t="shared" si="565"/>
        <v>0</v>
      </c>
      <c r="AH1050" s="161">
        <f t="shared" si="563"/>
        <v>0</v>
      </c>
      <c r="AI1050" s="161">
        <f t="shared" si="563"/>
        <v>0</v>
      </c>
      <c r="AJ1050" s="161">
        <f t="shared" si="563"/>
        <v>0</v>
      </c>
      <c r="AK1050" s="161">
        <f t="shared" si="563"/>
        <v>-3.3999999999991815E-3</v>
      </c>
      <c r="AL1050" s="161">
        <f t="shared" si="563"/>
        <v>0</v>
      </c>
      <c r="AM1050" s="162">
        <f t="shared" si="563"/>
        <v>0</v>
      </c>
      <c r="AN1050" s="156">
        <f t="shared" si="566"/>
        <v>98.78069970247256</v>
      </c>
      <c r="AO1050" s="161">
        <f t="shared" si="566"/>
        <v>98.620403993498954</v>
      </c>
      <c r="AP1050" s="161">
        <f t="shared" si="566"/>
        <v>0</v>
      </c>
      <c r="AQ1050" s="161">
        <f t="shared" si="564"/>
        <v>0</v>
      </c>
      <c r="AR1050" s="161">
        <f t="shared" si="564"/>
        <v>0</v>
      </c>
      <c r="AS1050" s="161">
        <f t="shared" si="564"/>
        <v>0</v>
      </c>
      <c r="AT1050" s="161">
        <f t="shared" si="564"/>
        <v>99.9983</v>
      </c>
      <c r="AU1050" s="161">
        <f t="shared" si="564"/>
        <v>100</v>
      </c>
      <c r="AV1050" s="162">
        <f t="shared" si="564"/>
        <v>0</v>
      </c>
      <c r="AW1050" s="165"/>
      <c r="AX1050" s="245"/>
      <c r="AY1050" s="246"/>
    </row>
    <row r="1051" spans="1:51" ht="12.75" customHeight="1" x14ac:dyDescent="0.25">
      <c r="A1051" s="171">
        <v>1934</v>
      </c>
      <c r="B1051" s="241">
        <v>1043</v>
      </c>
      <c r="C1051" s="242" t="s">
        <v>2115</v>
      </c>
      <c r="D1051" s="156">
        <f t="shared" si="560"/>
        <v>2935.2000000000003</v>
      </c>
      <c r="E1051" s="161">
        <v>2522.9</v>
      </c>
      <c r="F1051" s="161">
        <v>0</v>
      </c>
      <c r="G1051" s="161">
        <v>0</v>
      </c>
      <c r="H1051" s="161">
        <v>0</v>
      </c>
      <c r="I1051" s="161">
        <v>0</v>
      </c>
      <c r="J1051" s="161">
        <v>0</v>
      </c>
      <c r="K1051" s="161">
        <v>412.3</v>
      </c>
      <c r="L1051" s="243">
        <v>0</v>
      </c>
      <c r="M1051" s="172">
        <f t="shared" si="561"/>
        <v>2935.2000000000003</v>
      </c>
      <c r="N1051" s="161">
        <v>2522.9</v>
      </c>
      <c r="O1051" s="161">
        <v>0</v>
      </c>
      <c r="P1051" s="161">
        <v>0</v>
      </c>
      <c r="Q1051" s="161">
        <v>0</v>
      </c>
      <c r="R1051" s="161">
        <v>0</v>
      </c>
      <c r="S1051" s="161">
        <v>0</v>
      </c>
      <c r="T1051" s="161">
        <v>412.3</v>
      </c>
      <c r="U1051" s="243">
        <v>0</v>
      </c>
      <c r="V1051" s="172">
        <f t="shared" si="562"/>
        <v>2930.4171999999999</v>
      </c>
      <c r="W1051" s="161">
        <v>2518.1871000000001</v>
      </c>
      <c r="X1051" s="161">
        <v>0</v>
      </c>
      <c r="Y1051" s="161">
        <v>0</v>
      </c>
      <c r="Z1051" s="161">
        <v>0</v>
      </c>
      <c r="AA1051" s="161">
        <v>0</v>
      </c>
      <c r="AB1051" s="161">
        <v>0</v>
      </c>
      <c r="AC1051" s="161">
        <v>412.23009999999999</v>
      </c>
      <c r="AD1051" s="243">
        <v>0</v>
      </c>
      <c r="AE1051" s="156">
        <f t="shared" si="565"/>
        <v>-4.7828000000004067</v>
      </c>
      <c r="AF1051" s="161">
        <f t="shared" si="565"/>
        <v>-4.7128999999999905</v>
      </c>
      <c r="AG1051" s="161">
        <f t="shared" si="565"/>
        <v>0</v>
      </c>
      <c r="AH1051" s="161">
        <f t="shared" si="563"/>
        <v>0</v>
      </c>
      <c r="AI1051" s="161">
        <f t="shared" si="563"/>
        <v>0</v>
      </c>
      <c r="AJ1051" s="161">
        <f t="shared" si="563"/>
        <v>0</v>
      </c>
      <c r="AK1051" s="161">
        <f t="shared" si="563"/>
        <v>0</v>
      </c>
      <c r="AL1051" s="161">
        <f t="shared" si="563"/>
        <v>-6.9900000000018281E-2</v>
      </c>
      <c r="AM1051" s="162">
        <f t="shared" si="563"/>
        <v>0</v>
      </c>
      <c r="AN1051" s="156">
        <f t="shared" si="566"/>
        <v>99.837053693104366</v>
      </c>
      <c r="AO1051" s="161">
        <f t="shared" si="566"/>
        <v>99.81319513258552</v>
      </c>
      <c r="AP1051" s="161">
        <f t="shared" si="566"/>
        <v>0</v>
      </c>
      <c r="AQ1051" s="161">
        <f t="shared" si="564"/>
        <v>0</v>
      </c>
      <c r="AR1051" s="161">
        <f t="shared" si="564"/>
        <v>0</v>
      </c>
      <c r="AS1051" s="161">
        <f t="shared" si="564"/>
        <v>0</v>
      </c>
      <c r="AT1051" s="161">
        <f t="shared" si="564"/>
        <v>0</v>
      </c>
      <c r="AU1051" s="161">
        <f t="shared" si="564"/>
        <v>99.983046325491145</v>
      </c>
      <c r="AV1051" s="162">
        <f t="shared" si="564"/>
        <v>0</v>
      </c>
      <c r="AW1051" s="165"/>
      <c r="AX1051" s="245"/>
      <c r="AY1051" s="246"/>
    </row>
    <row r="1052" spans="1:51" ht="12.75" customHeight="1" x14ac:dyDescent="0.25">
      <c r="A1052" s="158"/>
      <c r="B1052" s="241">
        <v>1044</v>
      </c>
      <c r="C1052" s="242"/>
      <c r="D1052" s="160"/>
      <c r="E1052" s="161"/>
      <c r="F1052" s="161"/>
      <c r="G1052" s="161"/>
      <c r="H1052" s="161"/>
      <c r="I1052" s="161"/>
      <c r="J1052" s="161"/>
      <c r="K1052" s="161"/>
      <c r="L1052" s="243">
        <v>0</v>
      </c>
      <c r="M1052" s="160"/>
      <c r="N1052" s="161">
        <v>0</v>
      </c>
      <c r="O1052" s="161"/>
      <c r="P1052" s="161">
        <v>0</v>
      </c>
      <c r="Q1052" s="161"/>
      <c r="R1052" s="161"/>
      <c r="S1052" s="161"/>
      <c r="T1052" s="161"/>
      <c r="U1052" s="162">
        <v>0</v>
      </c>
      <c r="V1052" s="244"/>
      <c r="W1052" s="161">
        <v>0</v>
      </c>
      <c r="X1052" s="161"/>
      <c r="Y1052" s="161">
        <v>0</v>
      </c>
      <c r="Z1052" s="161"/>
      <c r="AA1052" s="161"/>
      <c r="AB1052" s="161"/>
      <c r="AC1052" s="161"/>
      <c r="AD1052" s="243"/>
      <c r="AE1052" s="160"/>
      <c r="AF1052" s="161"/>
      <c r="AG1052" s="161"/>
      <c r="AH1052" s="161"/>
      <c r="AI1052" s="161"/>
      <c r="AJ1052" s="161"/>
      <c r="AK1052" s="161"/>
      <c r="AL1052" s="161"/>
      <c r="AM1052" s="162"/>
      <c r="AN1052" s="160"/>
      <c r="AO1052" s="161"/>
      <c r="AP1052" s="161"/>
      <c r="AQ1052" s="161"/>
      <c r="AR1052" s="161"/>
      <c r="AS1052" s="161"/>
      <c r="AT1052" s="161"/>
      <c r="AU1052" s="161"/>
      <c r="AV1052" s="162"/>
      <c r="AW1052" s="165"/>
      <c r="AX1052" s="245"/>
      <c r="AY1052" s="246"/>
    </row>
    <row r="1053" spans="1:51" s="170" customFormat="1" ht="21.75" customHeight="1" thickBot="1" x14ac:dyDescent="0.25">
      <c r="A1053" s="173">
        <v>1210</v>
      </c>
      <c r="B1053" s="256">
        <v>1045</v>
      </c>
      <c r="C1053" s="257" t="s">
        <v>2116</v>
      </c>
      <c r="D1053" s="176">
        <f>SUM(E1053:L1053)</f>
        <v>548602.70000000007</v>
      </c>
      <c r="E1053" s="177">
        <v>460058.3</v>
      </c>
      <c r="F1053" s="177">
        <v>5010</v>
      </c>
      <c r="G1053" s="177">
        <v>20729</v>
      </c>
      <c r="H1053" s="177">
        <v>14038.4</v>
      </c>
      <c r="I1053" s="177">
        <v>0</v>
      </c>
      <c r="J1053" s="177">
        <v>2990</v>
      </c>
      <c r="K1053" s="177">
        <v>42825.2</v>
      </c>
      <c r="L1053" s="178">
        <v>2951.8</v>
      </c>
      <c r="M1053" s="176">
        <f>SUM(N1053:U1053)</f>
        <v>560376.6</v>
      </c>
      <c r="N1053" s="177">
        <v>467106.7</v>
      </c>
      <c r="O1053" s="177">
        <v>5010</v>
      </c>
      <c r="P1053" s="177">
        <v>20778.599999999999</v>
      </c>
      <c r="Q1053" s="177">
        <v>13972.5</v>
      </c>
      <c r="R1053" s="177">
        <v>0</v>
      </c>
      <c r="S1053" s="177">
        <v>2990</v>
      </c>
      <c r="T1053" s="177">
        <v>42825.2</v>
      </c>
      <c r="U1053" s="178">
        <v>7693.6</v>
      </c>
      <c r="V1053" s="176">
        <f>SUM(W1053:AD1053)</f>
        <v>540672.32039999997</v>
      </c>
      <c r="W1053" s="177">
        <v>458438.1997</v>
      </c>
      <c r="X1053" s="177">
        <v>3932.0859</v>
      </c>
      <c r="Y1053" s="177">
        <v>20483.5952</v>
      </c>
      <c r="Z1053" s="177">
        <v>10130.249900000001</v>
      </c>
      <c r="AA1053" s="177">
        <v>0</v>
      </c>
      <c r="AB1053" s="177">
        <v>2615.5578</v>
      </c>
      <c r="AC1053" s="177">
        <v>42537.231899999999</v>
      </c>
      <c r="AD1053" s="178">
        <v>2535.4</v>
      </c>
      <c r="AE1053" s="176">
        <f t="shared" ref="AE1053:AM1053" si="567">V1053-M1053</f>
        <v>-19704.279600000009</v>
      </c>
      <c r="AF1053" s="177">
        <f t="shared" si="567"/>
        <v>-8668.5003000000142</v>
      </c>
      <c r="AG1053" s="177">
        <f t="shared" si="567"/>
        <v>-1077.9141</v>
      </c>
      <c r="AH1053" s="177">
        <f t="shared" si="567"/>
        <v>-295.0047999999988</v>
      </c>
      <c r="AI1053" s="177">
        <f t="shared" si="567"/>
        <v>-3842.2500999999993</v>
      </c>
      <c r="AJ1053" s="177">
        <f t="shared" si="567"/>
        <v>0</v>
      </c>
      <c r="AK1053" s="177">
        <f t="shared" si="567"/>
        <v>-374.44219999999996</v>
      </c>
      <c r="AL1053" s="177">
        <f t="shared" si="567"/>
        <v>-287.96809999999823</v>
      </c>
      <c r="AM1053" s="178">
        <f t="shared" si="567"/>
        <v>-5158.2000000000007</v>
      </c>
      <c r="AN1053" s="176">
        <f t="shared" ref="AN1053:AV1053" si="568">IF(M1053=0,0,V1053/M1053*100)</f>
        <v>96.483743325470755</v>
      </c>
      <c r="AO1053" s="177">
        <f t="shared" si="568"/>
        <v>98.144214094980867</v>
      </c>
      <c r="AP1053" s="177">
        <f t="shared" si="568"/>
        <v>78.484748502994023</v>
      </c>
      <c r="AQ1053" s="177">
        <f t="shared" si="568"/>
        <v>98.580246984878684</v>
      </c>
      <c r="AR1053" s="177">
        <f t="shared" si="568"/>
        <v>72.501341205940236</v>
      </c>
      <c r="AS1053" s="177">
        <f t="shared" si="568"/>
        <v>0</v>
      </c>
      <c r="AT1053" s="177">
        <f t="shared" si="568"/>
        <v>87.476849498327752</v>
      </c>
      <c r="AU1053" s="177">
        <f t="shared" si="568"/>
        <v>99.327573251263274</v>
      </c>
      <c r="AV1053" s="178">
        <f t="shared" si="568"/>
        <v>32.954663616512427</v>
      </c>
      <c r="AW1053" s="147"/>
      <c r="AX1053" s="245"/>
      <c r="AY1053" s="246"/>
    </row>
    <row r="1054" spans="1:51" s="124" customFormat="1" ht="12.75" customHeight="1" x14ac:dyDescent="0.25">
      <c r="A1054" s="168"/>
      <c r="B1054" s="168"/>
      <c r="C1054" s="258"/>
      <c r="D1054" s="91"/>
      <c r="E1054" s="91"/>
      <c r="F1054" s="91"/>
      <c r="G1054" s="91"/>
      <c r="H1054" s="91"/>
      <c r="I1054" s="91"/>
      <c r="J1054" s="91"/>
      <c r="K1054" s="91"/>
      <c r="L1054" s="91"/>
      <c r="M1054" s="91"/>
      <c r="N1054" s="259"/>
      <c r="O1054" s="259"/>
      <c r="P1054" s="259"/>
      <c r="Q1054" s="259"/>
      <c r="R1054" s="259"/>
      <c r="S1054" s="259"/>
      <c r="T1054" s="259"/>
      <c r="U1054" s="259"/>
      <c r="V1054" s="260"/>
      <c r="W1054" s="260"/>
      <c r="X1054" s="260"/>
      <c r="Y1054" s="260"/>
      <c r="Z1054" s="260"/>
      <c r="AA1054" s="260"/>
      <c r="AB1054" s="260"/>
      <c r="AC1054" s="260"/>
      <c r="AD1054" s="260"/>
      <c r="AE1054" s="261"/>
      <c r="AF1054" s="261"/>
      <c r="AG1054" s="261"/>
      <c r="AH1054" s="261"/>
      <c r="AI1054" s="261"/>
      <c r="AJ1054" s="261"/>
      <c r="AK1054" s="261"/>
      <c r="AL1054" s="261"/>
      <c r="AM1054" s="261"/>
      <c r="AN1054" s="261"/>
      <c r="AO1054" s="261"/>
      <c r="AP1054" s="261"/>
      <c r="AQ1054" s="261"/>
      <c r="AR1054" s="261"/>
      <c r="AS1054" s="261"/>
      <c r="AT1054" s="261"/>
      <c r="AU1054" s="261"/>
      <c r="AV1054" s="261"/>
    </row>
    <row r="1055" spans="1:51" s="124" customFormat="1" ht="12.75" customHeight="1" x14ac:dyDescent="0.25">
      <c r="A1055" s="168"/>
      <c r="B1055" s="168"/>
      <c r="C1055" s="258"/>
      <c r="D1055" s="91"/>
      <c r="E1055" s="91"/>
      <c r="F1055" s="91"/>
      <c r="G1055" s="91"/>
      <c r="H1055" s="91"/>
      <c r="I1055" s="91"/>
      <c r="J1055" s="91"/>
      <c r="K1055" s="91"/>
      <c r="L1055" s="91"/>
      <c r="M1055" s="91"/>
      <c r="N1055" s="259"/>
      <c r="O1055" s="259"/>
      <c r="P1055" s="259"/>
      <c r="Q1055" s="259"/>
      <c r="R1055" s="259"/>
      <c r="S1055" s="259"/>
      <c r="T1055" s="259"/>
      <c r="U1055" s="259"/>
      <c r="V1055" s="262"/>
      <c r="W1055" s="262"/>
      <c r="X1055" s="262"/>
      <c r="Y1055" s="262"/>
      <c r="Z1055" s="262"/>
      <c r="AA1055" s="262"/>
      <c r="AB1055" s="262"/>
      <c r="AC1055" s="262"/>
      <c r="AD1055" s="262"/>
      <c r="AE1055" s="263"/>
      <c r="AF1055" s="263"/>
      <c r="AG1055" s="263"/>
      <c r="AH1055" s="263"/>
      <c r="AI1055" s="263"/>
      <c r="AJ1055" s="263"/>
      <c r="AK1055" s="263"/>
      <c r="AL1055" s="263"/>
      <c r="AM1055" s="263"/>
      <c r="AN1055" s="263"/>
      <c r="AO1055" s="263"/>
      <c r="AP1055" s="263"/>
      <c r="AQ1055" s="263"/>
      <c r="AR1055" s="263"/>
      <c r="AS1055" s="263"/>
      <c r="AT1055" s="263"/>
      <c r="AU1055" s="263"/>
      <c r="AV1055" s="263"/>
    </row>
    <row r="1056" spans="1:51" ht="32.25" customHeight="1" x14ac:dyDescent="0.3">
      <c r="C1056" s="264" t="s">
        <v>2160</v>
      </c>
      <c r="D1056" s="264"/>
      <c r="E1056" s="264"/>
      <c r="F1056" s="264"/>
      <c r="G1056" s="264"/>
      <c r="H1056" s="264"/>
      <c r="I1056" s="265"/>
      <c r="J1056" s="265"/>
      <c r="K1056" s="265"/>
      <c r="L1056" s="266"/>
      <c r="M1056" s="267"/>
      <c r="O1056" s="268" t="s">
        <v>87</v>
      </c>
      <c r="P1056" s="268"/>
      <c r="Q1056" s="268"/>
      <c r="R1056" s="268"/>
      <c r="S1056" s="268"/>
    </row>
    <row r="1057" spans="3:19" ht="31.5" customHeight="1" x14ac:dyDescent="0.3">
      <c r="C1057" s="269"/>
      <c r="D1057" s="270"/>
      <c r="E1057" s="270"/>
      <c r="F1057" s="270"/>
      <c r="G1057" s="270"/>
      <c r="H1057" s="270"/>
      <c r="I1057" s="265"/>
      <c r="J1057" s="265"/>
      <c r="K1057" s="265"/>
      <c r="L1057" s="266"/>
      <c r="M1057" s="267"/>
      <c r="O1057" s="271"/>
      <c r="P1057" s="271"/>
      <c r="Q1057" s="271"/>
      <c r="R1057" s="271"/>
      <c r="S1057" s="271"/>
    </row>
    <row r="1058" spans="3:19" ht="34.9" customHeight="1" x14ac:dyDescent="0.3">
      <c r="C1058" s="272" t="s">
        <v>2161</v>
      </c>
      <c r="D1058" s="272"/>
      <c r="E1058" s="272"/>
      <c r="F1058" s="272"/>
      <c r="G1058" s="272"/>
      <c r="H1058" s="272"/>
      <c r="I1058" s="265"/>
      <c r="J1058" s="265"/>
      <c r="K1058" s="265"/>
      <c r="L1058" s="266"/>
      <c r="M1058" s="267"/>
      <c r="O1058" s="268" t="s">
        <v>1226</v>
      </c>
      <c r="P1058" s="268"/>
      <c r="Q1058" s="268"/>
      <c r="R1058" s="268"/>
      <c r="S1058" s="268"/>
    </row>
    <row r="1059" spans="3:19" ht="31.9" customHeight="1" x14ac:dyDescent="0.3">
      <c r="C1059" s="269"/>
      <c r="D1059" s="273"/>
      <c r="E1059" s="273"/>
      <c r="F1059" s="273"/>
      <c r="G1059" s="273"/>
      <c r="H1059" s="273"/>
      <c r="I1059" s="265"/>
      <c r="J1059" s="265"/>
      <c r="K1059" s="265"/>
      <c r="L1059" s="266"/>
      <c r="M1059" s="267"/>
      <c r="O1059" s="271"/>
      <c r="P1059" s="271"/>
      <c r="Q1059" s="271"/>
      <c r="R1059" s="271"/>
      <c r="S1059" s="271"/>
    </row>
    <row r="1060" spans="3:19" ht="39.75" customHeight="1" x14ac:dyDescent="0.3">
      <c r="C1060" s="272" t="s">
        <v>2162</v>
      </c>
      <c r="D1060" s="272"/>
      <c r="E1060" s="272"/>
      <c r="F1060" s="272"/>
      <c r="G1060" s="272"/>
      <c r="H1060" s="272"/>
      <c r="I1060" s="265"/>
      <c r="J1060" s="265"/>
      <c r="K1060" s="265"/>
      <c r="L1060" s="266"/>
      <c r="M1060" s="267"/>
      <c r="O1060" s="268" t="s">
        <v>89</v>
      </c>
      <c r="P1060" s="268"/>
      <c r="Q1060" s="268"/>
      <c r="R1060" s="268"/>
      <c r="S1060" s="268"/>
    </row>
    <row r="1061" spans="3:19" ht="27" customHeight="1" x14ac:dyDescent="0.3">
      <c r="C1061" s="269"/>
      <c r="D1061" s="270"/>
      <c r="E1061" s="270"/>
      <c r="F1061" s="270"/>
      <c r="G1061" s="270"/>
      <c r="H1061" s="270"/>
      <c r="I1061" s="265"/>
      <c r="J1061" s="265"/>
      <c r="K1061" s="265"/>
      <c r="L1061" s="266"/>
      <c r="M1061" s="267"/>
      <c r="O1061" s="271"/>
      <c r="P1061" s="271"/>
      <c r="Q1061" s="271"/>
      <c r="R1061" s="271"/>
      <c r="S1061" s="271"/>
    </row>
    <row r="1062" spans="3:19" ht="34.5" customHeight="1" x14ac:dyDescent="0.3">
      <c r="C1062" s="272" t="s">
        <v>2163</v>
      </c>
      <c r="D1062" s="272"/>
      <c r="E1062" s="272"/>
      <c r="F1062" s="272"/>
      <c r="G1062" s="272"/>
      <c r="H1062" s="272"/>
      <c r="I1062" s="265"/>
      <c r="J1062" s="265"/>
      <c r="K1062" s="265"/>
      <c r="L1062" s="266"/>
      <c r="M1062" s="267"/>
      <c r="O1062" s="268" t="s">
        <v>890</v>
      </c>
      <c r="P1062" s="268"/>
      <c r="Q1062" s="268"/>
      <c r="R1062" s="268"/>
      <c r="S1062" s="268"/>
    </row>
    <row r="1063" spans="3:19" ht="33" customHeight="1" x14ac:dyDescent="0.3">
      <c r="C1063" s="269"/>
      <c r="D1063" s="273"/>
      <c r="E1063" s="273"/>
      <c r="F1063" s="273"/>
      <c r="G1063" s="273"/>
      <c r="H1063" s="273"/>
      <c r="I1063" s="265"/>
      <c r="J1063" s="265"/>
      <c r="K1063" s="265"/>
      <c r="L1063" s="266"/>
      <c r="M1063" s="267"/>
      <c r="O1063" s="271"/>
      <c r="P1063" s="271"/>
      <c r="Q1063" s="271"/>
      <c r="R1063" s="271"/>
      <c r="S1063" s="271"/>
    </row>
    <row r="1064" spans="3:19" ht="37.5" customHeight="1" x14ac:dyDescent="0.3">
      <c r="C1064" s="272" t="s">
        <v>2164</v>
      </c>
      <c r="D1064" s="272"/>
      <c r="E1064" s="272"/>
      <c r="F1064" s="272"/>
      <c r="G1064" s="272"/>
      <c r="H1064" s="272"/>
      <c r="I1064" s="274"/>
      <c r="J1064" s="274"/>
      <c r="K1064" s="274"/>
      <c r="L1064" s="275"/>
      <c r="M1064" s="267"/>
      <c r="O1064" s="276" t="s">
        <v>892</v>
      </c>
      <c r="P1064" s="276"/>
      <c r="Q1064" s="276"/>
      <c r="R1064" s="276"/>
      <c r="S1064" s="276"/>
    </row>
    <row r="1065" spans="3:19" ht="27.6" customHeight="1" x14ac:dyDescent="0.3">
      <c r="C1065" s="269"/>
      <c r="D1065" s="270"/>
      <c r="E1065" s="270"/>
      <c r="F1065" s="270"/>
      <c r="G1065" s="270"/>
      <c r="H1065" s="270"/>
      <c r="I1065" s="274"/>
      <c r="J1065" s="274"/>
      <c r="K1065" s="274"/>
      <c r="L1065" s="275"/>
      <c r="M1065" s="267"/>
      <c r="O1065" s="277"/>
      <c r="P1065" s="277"/>
      <c r="Q1065" s="277"/>
      <c r="R1065" s="277"/>
      <c r="S1065" s="277"/>
    </row>
    <row r="1066" spans="3:19" ht="24.6" customHeight="1" x14ac:dyDescent="0.3">
      <c r="C1066" s="278" t="s">
        <v>2165</v>
      </c>
      <c r="D1066" s="278"/>
      <c r="E1066" s="278"/>
      <c r="F1066" s="278"/>
      <c r="G1066" s="278"/>
      <c r="H1066" s="278"/>
      <c r="I1066" s="274"/>
      <c r="J1066" s="274"/>
      <c r="K1066" s="274"/>
      <c r="L1066" s="275"/>
      <c r="M1066" s="267"/>
      <c r="O1066" s="276" t="s">
        <v>90</v>
      </c>
      <c r="P1066" s="276"/>
      <c r="Q1066" s="276"/>
      <c r="R1066" s="276"/>
      <c r="S1066" s="276"/>
    </row>
  </sheetData>
  <mergeCells count="34">
    <mergeCell ref="C1064:H1064"/>
    <mergeCell ref="O1064:S1064"/>
    <mergeCell ref="C1066:H1066"/>
    <mergeCell ref="O1066:S1066"/>
    <mergeCell ref="C1058:H1058"/>
    <mergeCell ref="O1058:S1058"/>
    <mergeCell ref="C1060:H1060"/>
    <mergeCell ref="O1060:S1060"/>
    <mergeCell ref="C1062:H1062"/>
    <mergeCell ref="O1062:S1062"/>
    <mergeCell ref="AF6:AM6"/>
    <mergeCell ref="AN6:AN7"/>
    <mergeCell ref="AO6:AV6"/>
    <mergeCell ref="V1054:AD1054"/>
    <mergeCell ref="C1056:H1056"/>
    <mergeCell ref="O1056:S1056"/>
    <mergeCell ref="AE4:AV4"/>
    <mergeCell ref="AE5:AM5"/>
    <mergeCell ref="AN5:AV5"/>
    <mergeCell ref="D6:D7"/>
    <mergeCell ref="E6:L6"/>
    <mergeCell ref="M6:M7"/>
    <mergeCell ref="N6:U6"/>
    <mergeCell ref="V6:V7"/>
    <mergeCell ref="W6:AD6"/>
    <mergeCell ref="AE6:AE7"/>
    <mergeCell ref="D2:AE2"/>
    <mergeCell ref="AR2:AU2"/>
    <mergeCell ref="A4:A7"/>
    <mergeCell ref="B4:B7"/>
    <mergeCell ref="C4:C7"/>
    <mergeCell ref="D4:L5"/>
    <mergeCell ref="M4:U5"/>
    <mergeCell ref="V4:AD5"/>
  </mergeCell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069"/>
  <sheetViews>
    <sheetView topLeftCell="A3" workbookViewId="0">
      <selection activeCell="C3" sqref="C3:T3"/>
    </sheetView>
  </sheetViews>
  <sheetFormatPr defaultColWidth="9.140625" defaultRowHeight="15" x14ac:dyDescent="0.25"/>
  <cols>
    <col min="1" max="1" width="5" style="84" customWidth="1"/>
    <col min="2" max="2" width="14.42578125" style="84" customWidth="1"/>
    <col min="3" max="3" width="10.140625" style="279" customWidth="1"/>
    <col min="4" max="4" width="18" style="279" customWidth="1"/>
    <col min="5" max="5" width="9.42578125" style="279" customWidth="1"/>
    <col min="6" max="6" width="11.140625" style="279" customWidth="1"/>
    <col min="7" max="7" width="11.5703125" style="279" customWidth="1"/>
    <col min="8" max="8" width="8.28515625" style="279" customWidth="1"/>
    <col min="9" max="9" width="8.140625" style="279" customWidth="1"/>
    <col min="10" max="10" width="9.5703125" style="279" customWidth="1"/>
    <col min="11" max="11" width="18.42578125" style="279" customWidth="1"/>
    <col min="12" max="12" width="9.5703125" style="279" customWidth="1"/>
    <col min="13" max="13" width="9.28515625" style="279" customWidth="1"/>
    <col min="14" max="14" width="11.140625" style="279" customWidth="1"/>
    <col min="15" max="15" width="7.85546875" style="279" customWidth="1"/>
    <col min="16" max="16" width="9" style="279" customWidth="1"/>
    <col min="17" max="17" width="10" style="279" customWidth="1"/>
    <col min="18" max="18" width="16" style="279" customWidth="1"/>
    <col min="19" max="19" width="10.140625" style="279" customWidth="1"/>
    <col min="20" max="20" width="9" style="279" customWidth="1"/>
    <col min="21" max="21" width="11.42578125" style="279" customWidth="1"/>
    <col min="22" max="23" width="8" style="279" customWidth="1"/>
    <col min="24" max="24" width="8.85546875" style="279" customWidth="1"/>
    <col min="25" max="25" width="16.85546875" style="279" customWidth="1"/>
    <col min="26" max="26" width="8.7109375" style="279" customWidth="1"/>
    <col min="27" max="27" width="8.28515625" style="279" customWidth="1"/>
    <col min="28" max="28" width="9.85546875" style="279" customWidth="1"/>
    <col min="29" max="29" width="8" style="279" customWidth="1"/>
    <col min="30" max="30" width="8.5703125" style="279" customWidth="1"/>
    <col min="31" max="31" width="7.140625" style="279" customWidth="1"/>
    <col min="32" max="32" width="10.85546875" style="279" customWidth="1"/>
    <col min="33" max="33" width="8.140625" style="279" customWidth="1"/>
    <col min="34" max="34" width="8.28515625" style="279" customWidth="1"/>
    <col min="35" max="35" width="9.140625" style="279" customWidth="1"/>
    <col min="36" max="36" width="7.140625" style="279" customWidth="1"/>
    <col min="37" max="37" width="9.7109375" style="279" customWidth="1"/>
    <col min="38" max="16384" width="9.140625" style="84"/>
  </cols>
  <sheetData>
    <row r="1" spans="1:42" ht="26.25" hidden="1" customHeight="1" x14ac:dyDescent="0.25">
      <c r="C1" s="279">
        <f t="shared" ref="C1:P1" si="0">C17+C24+C47+C76+C88+C121+C163+C195+C228+C260+C288+C318+C345+C378+C394+C431+C469+C514+C538+C582+C612+C642+C670+C696+C739+C769+C802+C833+C873+C905+C933+C961+C981+C1017+C1054</f>
        <v>249668.09999999995</v>
      </c>
      <c r="D1" s="279">
        <f t="shared" si="0"/>
        <v>74249.899999999994</v>
      </c>
      <c r="E1" s="279">
        <f t="shared" si="0"/>
        <v>65190.799999999981</v>
      </c>
      <c r="F1" s="279">
        <f t="shared" si="0"/>
        <v>31929.4</v>
      </c>
      <c r="G1" s="279">
        <f t="shared" si="0"/>
        <v>50964.999999999993</v>
      </c>
      <c r="H1" s="279">
        <f t="shared" si="0"/>
        <v>13032.7</v>
      </c>
      <c r="I1" s="279">
        <f t="shared" si="0"/>
        <v>14300.299999999997</v>
      </c>
      <c r="J1" s="279">
        <f t="shared" si="0"/>
        <v>249602.19999999995</v>
      </c>
      <c r="K1" s="279">
        <f t="shared" si="0"/>
        <v>74249.899999999994</v>
      </c>
      <c r="L1" s="279">
        <f t="shared" si="0"/>
        <v>65190.799999999981</v>
      </c>
      <c r="M1" s="279">
        <f t="shared" si="0"/>
        <v>31929.4</v>
      </c>
      <c r="N1" s="279">
        <f t="shared" si="0"/>
        <v>50964.999999999993</v>
      </c>
      <c r="O1" s="279">
        <f t="shared" si="0"/>
        <v>12966.800000000001</v>
      </c>
      <c r="P1" s="279">
        <f t="shared" si="0"/>
        <v>14300.299999999997</v>
      </c>
      <c r="Q1" s="279">
        <f>Q17+Q24+Q47+Q76+Q88+Q121+Q163+Q195+Q228+Q260+Q288+Q318+Q345+Q378+Q394+Q431+Q469+Q514+Q538+Q582+Q612+Q642+Q670+Q696+Q739+Q769+Q802+Q833+Q873+Q905+Q933+Q961+Q981+Q1017+Q1054</f>
        <v>198942.28279999993</v>
      </c>
    </row>
    <row r="2" spans="1:42" ht="39" hidden="1" customHeight="1" x14ac:dyDescent="0.25">
      <c r="A2" s="280"/>
      <c r="B2" s="281"/>
      <c r="C2" s="279" t="e">
        <f>C18+C25+C48+C77+C89+C122+C164+C196+C229+C261+C289+C319+C346+C379+C395+C432+C470+C515+C539+C583+C613+C643+C671+C697+C740+C770+C803+C834+C874+C906+C934+C962+C982+C1018+#REF!</f>
        <v>#REF!</v>
      </c>
      <c r="D2" s="279" t="e">
        <f>D18+D25+D48+D77+D89+D122+D164+D196+D229+D261+D289+D319+D346+D379+D395+D432+D470+D515+D539+D583+D613+D643+D671+D697+D740+D770+D803+D834+D874+D906+D934+D962+D982+D1018+#REF!</f>
        <v>#REF!</v>
      </c>
      <c r="E2" s="279" t="e">
        <f>E18+E25+E48+E77+E89+E122+E164+E196+E229+E261+E289+E319+E346+E379+E395+E432+E470+E515+E539+E583+E613+E643+E671+E697+E740+E770+E803+E834+E874+E906+E934+E962+E982+E1018+#REF!</f>
        <v>#REF!</v>
      </c>
      <c r="F2" s="279" t="e">
        <f>F18+F25+F48+F77+F89+F122+F164+F196+F229+F261+F289+F319+F346+F379+F395+F432+F470+F515+F539+F583+F613+F643+F671+F697+F740+F770+F803+F834+F874+F906+F934+F962+F982+F1018+#REF!</f>
        <v>#REF!</v>
      </c>
      <c r="G2" s="279" t="e">
        <f>G18+G25+G48+G77+G89+G122+G164+G196+G229+G261+G289+G319+G346+G379+G395+G432+G470+G515+G539+G583+G613+G643+G671+G697+G740+G770+G803+G834+G874+G906+G934+G962+G982+G1018+#REF!</f>
        <v>#REF!</v>
      </c>
      <c r="H2" s="279" t="e">
        <f>H18+H25+H48+H77+H89+H122+H164+H196+H229+H261+H289+H319+H346+H379+H395+H432+H470+H515+H539+H583+H613+H643+H671+H697+H740+H770+H803+H834+H874+H906+H934+H962+H982+H1018+#REF!</f>
        <v>#REF!</v>
      </c>
      <c r="I2" s="279" t="e">
        <f>I18+I25+I48+I77+I89+I122+I164+I196+I229+I261+I289+I319+I346+I379+I395+I432+I470+I515+I539+I583+I613+I643+I671+I697+I740+I770+I803+I834+I874+I906+I934+I962+I982+I1018+#REF!</f>
        <v>#REF!</v>
      </c>
      <c r="J2" s="279" t="e">
        <f>J18+J25+J48+J77+J89+J122+J164+J196+J229+J261+J289+J319+J346+J379+J395+J432+J470+J515+J539+J583+J613+J643+J671+J697+J740+J770+J803+J834+J874+J906+J934+J962+J982+J1018+#REF!</f>
        <v>#REF!</v>
      </c>
      <c r="K2" s="279" t="e">
        <f>K18+K25+K48+K77+K89+K122+K164+K196+K229+K261+K289+K319+K346+K379+K395+K432+K470+K515+K539+K583+K613+K643+K671+K697+K740+K770+K803+K834+K874+K906+K934+K962+K982+K1018+#REF!</f>
        <v>#REF!</v>
      </c>
      <c r="L2" s="279" t="e">
        <f>L18+L25+L48+L77+L89+L122+L164+L196+L229+L261+L289+L319+L346+L379+L395+L432+L470+L515+L539+L583+L613+L643+L671+L697+L740+L770+L803+L834+L874+L906+L934+L962+L982+L1018+#REF!</f>
        <v>#REF!</v>
      </c>
      <c r="M2" s="279" t="e">
        <f>M18+M25+M48+M77+M89+M122+M164+M196+M229+M261+M289+M319+M346+M379+M395+M432+M470+M515+M539+M583+M613+M643+M671+M697+M740+M770+M803+M834+M874+M906+M934+M962+M982+M1018+#REF!</f>
        <v>#REF!</v>
      </c>
      <c r="N2" s="279" t="e">
        <f>N18+N25+N48+N77+N89+N122+N164+N196+N229+N261+N289+N319+N346+N379+N395+N432+N470+N515+N539+N583+N613+N643+N671+N697+N740+N770+N803+N834+N874+N906+N934+N962+N982+N1018+#REF!</f>
        <v>#REF!</v>
      </c>
      <c r="O2" s="279" t="e">
        <f>O18+O25+O48+O77+O89+O122+O164+O196+O229+O261+O289+O319+O346+O379+O395+O432+O470+O515+O539+O583+O613+O643+O671+O697+O740+O770+O803+O834+O874+O906+O934+O962+O982+O1018+#REF!</f>
        <v>#REF!</v>
      </c>
      <c r="P2" s="279" t="e">
        <f>P18+P25+P48+P77+P89+P122+P164+P196+P229+P261+P289+P319+P346+P379+P395+P432+P470+P515+P539+P583+P613+P643+P671+P697+P740+P770+P803+P834+P874+P906+P934+P962+P982+P1018+#REF!</f>
        <v>#REF!</v>
      </c>
      <c r="Q2" s="279" t="e">
        <f>Q18+Q25+Q48+Q77+Q89+Q122+Q164+Q196+Q229+Q261+Q289+Q319+Q346+Q379+Q395+Q432+Q470+Q515+Q539+Q583+Q613+Q643+Q671+Q697+Q740+Q770+Q803+Q834+Q874+Q906+Q934+Q962+Q982+Q1018+#REF!</f>
        <v>#REF!</v>
      </c>
      <c r="R2" s="282"/>
      <c r="S2" s="283" t="s">
        <v>2166</v>
      </c>
      <c r="T2" s="283"/>
      <c r="U2" s="283"/>
      <c r="V2" s="283"/>
      <c r="W2" s="283"/>
      <c r="X2" s="284"/>
      <c r="Y2" s="284"/>
      <c r="Z2" s="284"/>
      <c r="AA2" s="284"/>
      <c r="AB2" s="284"/>
      <c r="AC2" s="284"/>
      <c r="AD2" s="284"/>
      <c r="AE2" s="284"/>
      <c r="AF2" s="284"/>
      <c r="AG2" s="283" t="s">
        <v>2166</v>
      </c>
      <c r="AH2" s="283"/>
      <c r="AI2" s="283"/>
      <c r="AJ2" s="283"/>
      <c r="AK2" s="283"/>
    </row>
    <row r="3" spans="1:42" ht="51.75" customHeight="1" x14ac:dyDescent="0.25">
      <c r="A3" s="81"/>
      <c r="B3" s="204"/>
      <c r="C3" s="82" t="s">
        <v>2167</v>
      </c>
      <c r="D3" s="82"/>
      <c r="E3" s="82"/>
      <c r="F3" s="82"/>
      <c r="G3" s="82"/>
      <c r="H3" s="82"/>
      <c r="I3" s="82"/>
      <c r="J3" s="82"/>
      <c r="K3" s="82"/>
      <c r="L3" s="82"/>
      <c r="M3" s="82"/>
      <c r="N3" s="82"/>
      <c r="O3" s="82"/>
      <c r="P3" s="82"/>
      <c r="Q3" s="82"/>
      <c r="R3" s="82"/>
      <c r="S3" s="82"/>
      <c r="T3" s="82"/>
      <c r="U3" s="285"/>
      <c r="V3" s="285"/>
      <c r="W3" s="285"/>
      <c r="X3" s="286"/>
      <c r="Y3" s="286"/>
      <c r="Z3" s="286"/>
      <c r="AA3" s="286"/>
      <c r="AB3" s="286"/>
      <c r="AG3" s="85" t="s">
        <v>2168</v>
      </c>
      <c r="AH3" s="85"/>
      <c r="AI3" s="85"/>
      <c r="AJ3" s="85"/>
      <c r="AK3" s="284"/>
    </row>
    <row r="4" spans="1:42" ht="11.25" customHeight="1" thickBot="1" x14ac:dyDescent="0.3">
      <c r="A4" s="81"/>
      <c r="B4" s="90"/>
      <c r="C4" s="287"/>
      <c r="D4" s="287"/>
      <c r="E4" s="288"/>
      <c r="F4" s="287"/>
      <c r="G4" s="287"/>
      <c r="H4" s="287"/>
      <c r="I4" s="287"/>
      <c r="J4" s="287"/>
      <c r="K4" s="289"/>
      <c r="L4" s="289"/>
      <c r="M4" s="289"/>
      <c r="N4" s="289"/>
      <c r="O4" s="289"/>
      <c r="P4" s="289"/>
      <c r="Q4" s="289"/>
      <c r="R4" s="282"/>
      <c r="S4" s="282"/>
      <c r="T4" s="282"/>
      <c r="U4" s="284"/>
      <c r="V4" s="284"/>
      <c r="W4" s="284"/>
      <c r="X4" s="284"/>
      <c r="Y4" s="284"/>
      <c r="Z4" s="284"/>
      <c r="AA4" s="284"/>
      <c r="AB4" s="284"/>
      <c r="AC4" s="284"/>
      <c r="AD4" s="284"/>
      <c r="AE4" s="284"/>
      <c r="AF4" s="284"/>
      <c r="AG4" s="284"/>
      <c r="AH4" s="284"/>
      <c r="AI4" s="284"/>
      <c r="AJ4" s="284"/>
      <c r="AK4" s="284" t="s">
        <v>74</v>
      </c>
    </row>
    <row r="5" spans="1:42" ht="15" customHeight="1" thickBot="1" x14ac:dyDescent="0.3">
      <c r="A5" s="96" t="s">
        <v>1261</v>
      </c>
      <c r="B5" s="97" t="s">
        <v>1262</v>
      </c>
      <c r="C5" s="207" t="s">
        <v>1263</v>
      </c>
      <c r="D5" s="208"/>
      <c r="E5" s="208"/>
      <c r="F5" s="208"/>
      <c r="G5" s="208"/>
      <c r="H5" s="208"/>
      <c r="I5" s="209"/>
      <c r="J5" s="207" t="s">
        <v>1264</v>
      </c>
      <c r="K5" s="208"/>
      <c r="L5" s="208"/>
      <c r="M5" s="208"/>
      <c r="N5" s="208"/>
      <c r="O5" s="208"/>
      <c r="P5" s="209"/>
      <c r="Q5" s="207" t="s">
        <v>1093</v>
      </c>
      <c r="R5" s="208"/>
      <c r="S5" s="208"/>
      <c r="T5" s="208"/>
      <c r="U5" s="208"/>
      <c r="V5" s="208"/>
      <c r="W5" s="209"/>
      <c r="X5" s="290" t="s">
        <v>1265</v>
      </c>
      <c r="Y5" s="291"/>
      <c r="Z5" s="291"/>
      <c r="AA5" s="291"/>
      <c r="AB5" s="291"/>
      <c r="AC5" s="291"/>
      <c r="AD5" s="291"/>
      <c r="AE5" s="291"/>
      <c r="AF5" s="291"/>
      <c r="AG5" s="291"/>
      <c r="AH5" s="291"/>
      <c r="AI5" s="291"/>
      <c r="AJ5" s="291"/>
      <c r="AK5" s="292"/>
    </row>
    <row r="6" spans="1:42" ht="15.75" thickBot="1" x14ac:dyDescent="0.3">
      <c r="A6" s="96"/>
      <c r="B6" s="104"/>
      <c r="C6" s="293"/>
      <c r="D6" s="294"/>
      <c r="E6" s="294"/>
      <c r="F6" s="294"/>
      <c r="G6" s="294"/>
      <c r="H6" s="294"/>
      <c r="I6" s="295"/>
      <c r="J6" s="293"/>
      <c r="K6" s="294"/>
      <c r="L6" s="294"/>
      <c r="M6" s="294"/>
      <c r="N6" s="294"/>
      <c r="O6" s="294"/>
      <c r="P6" s="295"/>
      <c r="Q6" s="293"/>
      <c r="R6" s="294"/>
      <c r="S6" s="294"/>
      <c r="T6" s="294"/>
      <c r="U6" s="294"/>
      <c r="V6" s="294"/>
      <c r="W6" s="295"/>
      <c r="X6" s="216" t="s">
        <v>2123</v>
      </c>
      <c r="Y6" s="217"/>
      <c r="Z6" s="217"/>
      <c r="AA6" s="217"/>
      <c r="AB6" s="217"/>
      <c r="AC6" s="217"/>
      <c r="AD6" s="218"/>
      <c r="AE6" s="219" t="s">
        <v>2124</v>
      </c>
      <c r="AF6" s="220"/>
      <c r="AG6" s="220"/>
      <c r="AH6" s="220"/>
      <c r="AI6" s="220"/>
      <c r="AJ6" s="220"/>
      <c r="AK6" s="221"/>
    </row>
    <row r="7" spans="1:42" ht="15" customHeight="1" x14ac:dyDescent="0.25">
      <c r="A7" s="96"/>
      <c r="B7" s="104"/>
      <c r="C7" s="296" t="s">
        <v>2125</v>
      </c>
      <c r="D7" s="297" t="s">
        <v>1269</v>
      </c>
      <c r="E7" s="298"/>
      <c r="F7" s="298"/>
      <c r="G7" s="298"/>
      <c r="H7" s="298"/>
      <c r="I7" s="299"/>
      <c r="J7" s="296" t="s">
        <v>2125</v>
      </c>
      <c r="K7" s="297" t="s">
        <v>1269</v>
      </c>
      <c r="L7" s="298"/>
      <c r="M7" s="298"/>
      <c r="N7" s="298"/>
      <c r="O7" s="298"/>
      <c r="P7" s="299"/>
      <c r="Q7" s="296" t="s">
        <v>2125</v>
      </c>
      <c r="R7" s="297" t="s">
        <v>1269</v>
      </c>
      <c r="S7" s="298"/>
      <c r="T7" s="298"/>
      <c r="U7" s="298"/>
      <c r="V7" s="298"/>
      <c r="W7" s="299"/>
      <c r="X7" s="300" t="s">
        <v>2125</v>
      </c>
      <c r="Y7" s="112" t="s">
        <v>1269</v>
      </c>
      <c r="Z7" s="113"/>
      <c r="AA7" s="113"/>
      <c r="AB7" s="113"/>
      <c r="AC7" s="113"/>
      <c r="AD7" s="114"/>
      <c r="AE7" s="300" t="s">
        <v>2125</v>
      </c>
      <c r="AF7" s="112" t="s">
        <v>1269</v>
      </c>
      <c r="AG7" s="113"/>
      <c r="AH7" s="113"/>
      <c r="AI7" s="113"/>
      <c r="AJ7" s="113"/>
      <c r="AK7" s="114"/>
    </row>
    <row r="8" spans="1:42" ht="240" customHeight="1" thickBot="1" x14ac:dyDescent="0.3">
      <c r="A8" s="96"/>
      <c r="B8" s="119"/>
      <c r="C8" s="301"/>
      <c r="D8" s="302" t="s">
        <v>2169</v>
      </c>
      <c r="E8" s="302" t="s">
        <v>2170</v>
      </c>
      <c r="F8" s="302" t="s">
        <v>2171</v>
      </c>
      <c r="G8" s="302" t="s">
        <v>2172</v>
      </c>
      <c r="H8" s="302" t="s">
        <v>2173</v>
      </c>
      <c r="I8" s="303" t="s">
        <v>2174</v>
      </c>
      <c r="J8" s="301"/>
      <c r="K8" s="302" t="s">
        <v>2169</v>
      </c>
      <c r="L8" s="302" t="s">
        <v>2170</v>
      </c>
      <c r="M8" s="302" t="s">
        <v>2171</v>
      </c>
      <c r="N8" s="302" t="s">
        <v>2172</v>
      </c>
      <c r="O8" s="302" t="s">
        <v>2173</v>
      </c>
      <c r="P8" s="303" t="s">
        <v>2174</v>
      </c>
      <c r="Q8" s="301"/>
      <c r="R8" s="302" t="s">
        <v>2169</v>
      </c>
      <c r="S8" s="302" t="s">
        <v>2170</v>
      </c>
      <c r="T8" s="302" t="s">
        <v>2171</v>
      </c>
      <c r="U8" s="302" t="s">
        <v>2172</v>
      </c>
      <c r="V8" s="302" t="s">
        <v>2173</v>
      </c>
      <c r="W8" s="303" t="s">
        <v>2174</v>
      </c>
      <c r="X8" s="301"/>
      <c r="Y8" s="302" t="s">
        <v>2169</v>
      </c>
      <c r="Z8" s="302" t="s">
        <v>2170</v>
      </c>
      <c r="AA8" s="302" t="s">
        <v>2171</v>
      </c>
      <c r="AB8" s="302" t="s">
        <v>2172</v>
      </c>
      <c r="AC8" s="302" t="s">
        <v>2173</v>
      </c>
      <c r="AD8" s="303" t="s">
        <v>2174</v>
      </c>
      <c r="AE8" s="301"/>
      <c r="AF8" s="302" t="s">
        <v>2169</v>
      </c>
      <c r="AG8" s="302" t="s">
        <v>2170</v>
      </c>
      <c r="AH8" s="302" t="s">
        <v>2171</v>
      </c>
      <c r="AI8" s="302" t="s">
        <v>2172</v>
      </c>
      <c r="AJ8" s="302" t="s">
        <v>2173</v>
      </c>
      <c r="AK8" s="303" t="s">
        <v>2174</v>
      </c>
    </row>
    <row r="9" spans="1:42" ht="22.5" customHeight="1" thickBot="1" x14ac:dyDescent="0.3">
      <c r="A9" s="304"/>
      <c r="B9" s="305" t="s">
        <v>1</v>
      </c>
      <c r="C9" s="128" t="s">
        <v>2175</v>
      </c>
      <c r="D9" s="129">
        <v>3</v>
      </c>
      <c r="E9" s="129">
        <v>4</v>
      </c>
      <c r="F9" s="129">
        <v>5</v>
      </c>
      <c r="G9" s="129">
        <v>6</v>
      </c>
      <c r="H9" s="129">
        <v>7</v>
      </c>
      <c r="I9" s="130">
        <v>8</v>
      </c>
      <c r="J9" s="128" t="s">
        <v>2176</v>
      </c>
      <c r="K9" s="129">
        <v>10</v>
      </c>
      <c r="L9" s="129">
        <v>11</v>
      </c>
      <c r="M9" s="129">
        <v>12</v>
      </c>
      <c r="N9" s="129">
        <v>13</v>
      </c>
      <c r="O9" s="129">
        <v>14</v>
      </c>
      <c r="P9" s="130">
        <v>15</v>
      </c>
      <c r="Q9" s="128" t="s">
        <v>2177</v>
      </c>
      <c r="R9" s="129">
        <v>17</v>
      </c>
      <c r="S9" s="129">
        <v>18</v>
      </c>
      <c r="T9" s="129">
        <v>19</v>
      </c>
      <c r="U9" s="129">
        <v>20</v>
      </c>
      <c r="V9" s="129">
        <v>21</v>
      </c>
      <c r="W9" s="130">
        <v>22</v>
      </c>
      <c r="X9" s="128" t="s">
        <v>2178</v>
      </c>
      <c r="Y9" s="129" t="s">
        <v>2179</v>
      </c>
      <c r="Z9" s="129" t="s">
        <v>2180</v>
      </c>
      <c r="AA9" s="129" t="s">
        <v>2181</v>
      </c>
      <c r="AB9" s="129" t="s">
        <v>2182</v>
      </c>
      <c r="AC9" s="129" t="s">
        <v>2183</v>
      </c>
      <c r="AD9" s="130" t="s">
        <v>2184</v>
      </c>
      <c r="AE9" s="306" t="s">
        <v>2185</v>
      </c>
      <c r="AF9" s="227" t="s">
        <v>2186</v>
      </c>
      <c r="AG9" s="227" t="s">
        <v>2187</v>
      </c>
      <c r="AH9" s="227" t="s">
        <v>2188</v>
      </c>
      <c r="AI9" s="227" t="s">
        <v>2189</v>
      </c>
      <c r="AJ9" s="227" t="s">
        <v>2190</v>
      </c>
      <c r="AK9" s="228" t="s">
        <v>2191</v>
      </c>
      <c r="AL9" s="307"/>
      <c r="AM9" s="307"/>
      <c r="AN9" s="307"/>
      <c r="AO9" s="307"/>
      <c r="AP9" s="307"/>
    </row>
    <row r="10" spans="1:42" s="150" customFormat="1" ht="29.25" customHeight="1" x14ac:dyDescent="0.2">
      <c r="A10" s="135">
        <v>1</v>
      </c>
      <c r="B10" s="137" t="s">
        <v>1268</v>
      </c>
      <c r="C10" s="235">
        <f>C11+C12</f>
        <v>252357.59999999995</v>
      </c>
      <c r="D10" s="139">
        <f>D11+D12</f>
        <v>74249.899999999994</v>
      </c>
      <c r="E10" s="139">
        <f t="shared" ref="E10:W10" si="1">E11+E12</f>
        <v>65190.799999999981</v>
      </c>
      <c r="F10" s="139">
        <f t="shared" si="1"/>
        <v>31929.4</v>
      </c>
      <c r="G10" s="139">
        <f t="shared" si="1"/>
        <v>50964.999999999993</v>
      </c>
      <c r="H10" s="139">
        <f t="shared" si="1"/>
        <v>15722.2</v>
      </c>
      <c r="I10" s="140">
        <f t="shared" si="1"/>
        <v>14300.299999999997</v>
      </c>
      <c r="J10" s="138">
        <f t="shared" si="1"/>
        <v>252357.59999999995</v>
      </c>
      <c r="K10" s="139">
        <f t="shared" si="1"/>
        <v>74249.899999999994</v>
      </c>
      <c r="L10" s="139">
        <f t="shared" si="1"/>
        <v>65190.799999999981</v>
      </c>
      <c r="M10" s="139">
        <f t="shared" si="1"/>
        <v>31929.4</v>
      </c>
      <c r="N10" s="139">
        <f t="shared" si="1"/>
        <v>50964.999999999993</v>
      </c>
      <c r="O10" s="139">
        <f t="shared" si="1"/>
        <v>15722.2</v>
      </c>
      <c r="P10" s="140">
        <f t="shared" si="1"/>
        <v>14300.299999999997</v>
      </c>
      <c r="Q10" s="138">
        <f t="shared" si="1"/>
        <v>200930.89159999992</v>
      </c>
      <c r="R10" s="139">
        <f t="shared" si="1"/>
        <v>67160.8995</v>
      </c>
      <c r="S10" s="139">
        <f t="shared" si="1"/>
        <v>52827.472099999992</v>
      </c>
      <c r="T10" s="139">
        <f t="shared" si="1"/>
        <v>24737.109599999996</v>
      </c>
      <c r="U10" s="139">
        <f t="shared" si="1"/>
        <v>33667.101800000004</v>
      </c>
      <c r="V10" s="139">
        <f t="shared" si="1"/>
        <v>12970.538500000001</v>
      </c>
      <c r="W10" s="140">
        <f t="shared" si="1"/>
        <v>9567.7700999999997</v>
      </c>
      <c r="X10" s="145">
        <f t="shared" ref="X10:AD25" si="2">Q10-J10</f>
        <v>-51426.708400000032</v>
      </c>
      <c r="Y10" s="143">
        <f t="shared" si="2"/>
        <v>-7089.0004999999946</v>
      </c>
      <c r="Z10" s="143">
        <f t="shared" si="2"/>
        <v>-12363.327899999989</v>
      </c>
      <c r="AA10" s="143">
        <f t="shared" si="2"/>
        <v>-7192.2904000000053</v>
      </c>
      <c r="AB10" s="143">
        <f t="shared" si="2"/>
        <v>-17297.898199999989</v>
      </c>
      <c r="AC10" s="143">
        <f t="shared" si="2"/>
        <v>-2751.6615000000002</v>
      </c>
      <c r="AD10" s="146">
        <f t="shared" si="2"/>
        <v>-4732.5298999999977</v>
      </c>
      <c r="AE10" s="138">
        <f t="shared" ref="AE10:AK25" si="3">IF(J10=0,0,Q10/J10*100)</f>
        <v>79.621494102020293</v>
      </c>
      <c r="AF10" s="308">
        <f t="shared" si="3"/>
        <v>90.452511720554511</v>
      </c>
      <c r="AG10" s="308">
        <f t="shared" si="3"/>
        <v>81.035164624456229</v>
      </c>
      <c r="AH10" s="308">
        <f t="shared" si="3"/>
        <v>77.47439538481774</v>
      </c>
      <c r="AI10" s="308">
        <f t="shared" si="3"/>
        <v>66.059259884234294</v>
      </c>
      <c r="AJ10" s="308">
        <f t="shared" si="3"/>
        <v>82.498241340270454</v>
      </c>
      <c r="AK10" s="309">
        <f t="shared" si="3"/>
        <v>66.906079592735821</v>
      </c>
    </row>
    <row r="11" spans="1:42" s="150" customFormat="1" ht="22.5" customHeight="1" x14ac:dyDescent="0.2">
      <c r="A11" s="135">
        <v>2</v>
      </c>
      <c r="B11" s="152" t="s">
        <v>1287</v>
      </c>
      <c r="C11" s="172">
        <f t="shared" ref="C11:W11" si="4">C15+C22+C45+C76+C88+C121+C163+C195+C228+C260+C288+C318+C345+C378+C394+C431+C469+C514+C538+C582+C612+C642+C670+C696+C739+C769+C802+C833+C873+C905+C933+C961+C981+C1017+C1054</f>
        <v>249668.09999999995</v>
      </c>
      <c r="D11" s="153">
        <f t="shared" si="4"/>
        <v>74249.899999999994</v>
      </c>
      <c r="E11" s="153">
        <f t="shared" si="4"/>
        <v>65190.799999999981</v>
      </c>
      <c r="F11" s="153">
        <f t="shared" si="4"/>
        <v>31929.4</v>
      </c>
      <c r="G11" s="153">
        <f t="shared" si="4"/>
        <v>50964.999999999993</v>
      </c>
      <c r="H11" s="153">
        <f t="shared" si="4"/>
        <v>13032.7</v>
      </c>
      <c r="I11" s="154">
        <f t="shared" si="4"/>
        <v>14300.299999999997</v>
      </c>
      <c r="J11" s="156">
        <f t="shared" si="4"/>
        <v>249602.19999999995</v>
      </c>
      <c r="K11" s="153">
        <f t="shared" si="4"/>
        <v>74249.899999999994</v>
      </c>
      <c r="L11" s="153">
        <f t="shared" si="4"/>
        <v>65190.799999999981</v>
      </c>
      <c r="M11" s="153">
        <f t="shared" si="4"/>
        <v>31929.4</v>
      </c>
      <c r="N11" s="153">
        <f t="shared" si="4"/>
        <v>50964.999999999993</v>
      </c>
      <c r="O11" s="153">
        <f t="shared" si="4"/>
        <v>12966.800000000001</v>
      </c>
      <c r="P11" s="154">
        <f t="shared" si="4"/>
        <v>14300.299999999997</v>
      </c>
      <c r="Q11" s="156">
        <f t="shared" si="4"/>
        <v>198942.28279999993</v>
      </c>
      <c r="R11" s="153">
        <f t="shared" si="4"/>
        <v>67160.8995</v>
      </c>
      <c r="S11" s="153">
        <f t="shared" si="4"/>
        <v>52827.472099999992</v>
      </c>
      <c r="T11" s="153">
        <f t="shared" si="4"/>
        <v>24737.109599999996</v>
      </c>
      <c r="U11" s="153">
        <f t="shared" si="4"/>
        <v>33667.101800000004</v>
      </c>
      <c r="V11" s="153">
        <f t="shared" si="4"/>
        <v>10981.929700000001</v>
      </c>
      <c r="W11" s="154">
        <f t="shared" si="4"/>
        <v>9567.7700999999997</v>
      </c>
      <c r="X11" s="156">
        <f t="shared" si="2"/>
        <v>-50659.917200000025</v>
      </c>
      <c r="Y11" s="153">
        <f t="shared" si="2"/>
        <v>-7089.0004999999946</v>
      </c>
      <c r="Z11" s="153">
        <f t="shared" si="2"/>
        <v>-12363.327899999989</v>
      </c>
      <c r="AA11" s="153">
        <f t="shared" si="2"/>
        <v>-7192.2904000000053</v>
      </c>
      <c r="AB11" s="153">
        <f t="shared" si="2"/>
        <v>-17297.898199999989</v>
      </c>
      <c r="AC11" s="153">
        <f t="shared" si="2"/>
        <v>-1984.8703000000005</v>
      </c>
      <c r="AD11" s="154">
        <f t="shared" si="2"/>
        <v>-4732.5298999999977</v>
      </c>
      <c r="AE11" s="156">
        <f t="shared" si="3"/>
        <v>79.703737707440069</v>
      </c>
      <c r="AF11" s="310">
        <f t="shared" si="3"/>
        <v>90.452511720554511</v>
      </c>
      <c r="AG11" s="310">
        <f t="shared" si="3"/>
        <v>81.035164624456229</v>
      </c>
      <c r="AH11" s="310">
        <f t="shared" si="3"/>
        <v>77.47439538481774</v>
      </c>
      <c r="AI11" s="310">
        <f t="shared" si="3"/>
        <v>66.059259884234294</v>
      </c>
      <c r="AJ11" s="310">
        <f t="shared" si="3"/>
        <v>84.69267436838696</v>
      </c>
      <c r="AK11" s="311">
        <f t="shared" si="3"/>
        <v>66.906079592735821</v>
      </c>
    </row>
    <row r="12" spans="1:42" s="150" customFormat="1" ht="25.5" customHeight="1" x14ac:dyDescent="0.2">
      <c r="A12" s="135">
        <v>3</v>
      </c>
      <c r="B12" s="152" t="s">
        <v>1288</v>
      </c>
      <c r="C12" s="172">
        <f t="shared" ref="C12:W12" si="5">C16+C23+C46+C77+C89+C122+C164+C196+C229+C261+C289+C319+C346+C379+C395+C432+C470+C515+C539+C583+C613+C643+C671+C697+C740+C770+C803+C834+C874+C906+C934+C962+C982+C1018</f>
        <v>2689.5000000000005</v>
      </c>
      <c r="D12" s="153">
        <f t="shared" si="5"/>
        <v>0</v>
      </c>
      <c r="E12" s="153">
        <f t="shared" si="5"/>
        <v>0</v>
      </c>
      <c r="F12" s="153">
        <f t="shared" si="5"/>
        <v>0</v>
      </c>
      <c r="G12" s="153">
        <f t="shared" si="5"/>
        <v>0</v>
      </c>
      <c r="H12" s="153">
        <f t="shared" si="5"/>
        <v>2689.5000000000005</v>
      </c>
      <c r="I12" s="154">
        <f t="shared" si="5"/>
        <v>0</v>
      </c>
      <c r="J12" s="156">
        <f t="shared" si="5"/>
        <v>2755.4</v>
      </c>
      <c r="K12" s="153">
        <f t="shared" si="5"/>
        <v>0</v>
      </c>
      <c r="L12" s="153">
        <f t="shared" si="5"/>
        <v>0</v>
      </c>
      <c r="M12" s="153">
        <f t="shared" si="5"/>
        <v>0</v>
      </c>
      <c r="N12" s="153">
        <f t="shared" si="5"/>
        <v>0</v>
      </c>
      <c r="O12" s="153">
        <f t="shared" si="5"/>
        <v>2755.4</v>
      </c>
      <c r="P12" s="154">
        <f t="shared" si="5"/>
        <v>0</v>
      </c>
      <c r="Q12" s="156">
        <f t="shared" si="5"/>
        <v>1988.6088000000002</v>
      </c>
      <c r="R12" s="153">
        <f t="shared" si="5"/>
        <v>0</v>
      </c>
      <c r="S12" s="153">
        <f t="shared" si="5"/>
        <v>0</v>
      </c>
      <c r="T12" s="153">
        <f t="shared" si="5"/>
        <v>0</v>
      </c>
      <c r="U12" s="153">
        <f t="shared" si="5"/>
        <v>0</v>
      </c>
      <c r="V12" s="153">
        <f t="shared" si="5"/>
        <v>1988.6088000000002</v>
      </c>
      <c r="W12" s="154">
        <f t="shared" si="5"/>
        <v>0</v>
      </c>
      <c r="X12" s="156">
        <f t="shared" si="2"/>
        <v>-766.79119999999989</v>
      </c>
      <c r="Y12" s="153">
        <f t="shared" si="2"/>
        <v>0</v>
      </c>
      <c r="Z12" s="153">
        <f t="shared" si="2"/>
        <v>0</v>
      </c>
      <c r="AA12" s="153">
        <f t="shared" si="2"/>
        <v>0</v>
      </c>
      <c r="AB12" s="153">
        <f t="shared" si="2"/>
        <v>0</v>
      </c>
      <c r="AC12" s="153">
        <f t="shared" si="2"/>
        <v>-766.79119999999989</v>
      </c>
      <c r="AD12" s="154">
        <f t="shared" si="2"/>
        <v>0</v>
      </c>
      <c r="AE12" s="156">
        <f t="shared" si="3"/>
        <v>72.171329026638602</v>
      </c>
      <c r="AF12" s="310">
        <f t="shared" si="3"/>
        <v>0</v>
      </c>
      <c r="AG12" s="310">
        <f t="shared" si="3"/>
        <v>0</v>
      </c>
      <c r="AH12" s="310">
        <f t="shared" si="3"/>
        <v>0</v>
      </c>
      <c r="AI12" s="310">
        <f t="shared" si="3"/>
        <v>0</v>
      </c>
      <c r="AJ12" s="310">
        <f t="shared" si="3"/>
        <v>72.171329026638602</v>
      </c>
      <c r="AK12" s="311">
        <f t="shared" si="3"/>
        <v>0</v>
      </c>
    </row>
    <row r="13" spans="1:42" ht="17.25" customHeight="1" x14ac:dyDescent="0.25">
      <c r="A13" s="81">
        <v>4</v>
      </c>
      <c r="B13" s="159"/>
      <c r="C13" s="244"/>
      <c r="D13" s="161"/>
      <c r="E13" s="161"/>
      <c r="F13" s="161"/>
      <c r="G13" s="161"/>
      <c r="H13" s="161"/>
      <c r="I13" s="162"/>
      <c r="J13" s="160"/>
      <c r="K13" s="161"/>
      <c r="L13" s="161"/>
      <c r="M13" s="161"/>
      <c r="N13" s="161"/>
      <c r="O13" s="161"/>
      <c r="P13" s="162"/>
      <c r="Q13" s="160"/>
      <c r="R13" s="161"/>
      <c r="S13" s="161"/>
      <c r="T13" s="161"/>
      <c r="U13" s="161"/>
      <c r="V13" s="161"/>
      <c r="W13" s="162"/>
      <c r="X13" s="160">
        <f t="shared" si="2"/>
        <v>0</v>
      </c>
      <c r="Y13" s="161"/>
      <c r="Z13" s="161"/>
      <c r="AA13" s="161"/>
      <c r="AB13" s="161"/>
      <c r="AC13" s="161"/>
      <c r="AD13" s="162"/>
      <c r="AE13" s="160"/>
      <c r="AF13" s="10"/>
      <c r="AG13" s="10"/>
      <c r="AH13" s="10"/>
      <c r="AI13" s="10"/>
      <c r="AJ13" s="10"/>
      <c r="AK13" s="312"/>
    </row>
    <row r="14" spans="1:42" ht="12.75" customHeight="1" x14ac:dyDescent="0.25">
      <c r="A14" s="81">
        <v>5</v>
      </c>
      <c r="B14" s="152" t="s">
        <v>1289</v>
      </c>
      <c r="C14" s="172">
        <f>C15+C16</f>
        <v>15782.2</v>
      </c>
      <c r="D14" s="153">
        <f t="shared" ref="D14:W14" si="6">D15+D16</f>
        <v>4021.6</v>
      </c>
      <c r="E14" s="153">
        <f t="shared" si="6"/>
        <v>4865.5</v>
      </c>
      <c r="F14" s="153">
        <f t="shared" si="6"/>
        <v>0</v>
      </c>
      <c r="G14" s="153">
        <f t="shared" si="6"/>
        <v>2673.4</v>
      </c>
      <c r="H14" s="153">
        <f t="shared" si="6"/>
        <v>3089.2</v>
      </c>
      <c r="I14" s="154">
        <f t="shared" si="6"/>
        <v>1132.5</v>
      </c>
      <c r="J14" s="156">
        <f t="shared" si="6"/>
        <v>15782.2</v>
      </c>
      <c r="K14" s="153">
        <f t="shared" si="6"/>
        <v>4021.6</v>
      </c>
      <c r="L14" s="153">
        <f t="shared" si="6"/>
        <v>4865.5</v>
      </c>
      <c r="M14" s="153">
        <f t="shared" si="6"/>
        <v>0</v>
      </c>
      <c r="N14" s="153">
        <f t="shared" si="6"/>
        <v>2673.4</v>
      </c>
      <c r="O14" s="153">
        <f t="shared" si="6"/>
        <v>3089.2</v>
      </c>
      <c r="P14" s="154">
        <f t="shared" si="6"/>
        <v>1132.5</v>
      </c>
      <c r="Q14" s="156">
        <f t="shared" si="6"/>
        <v>11973.287999999999</v>
      </c>
      <c r="R14" s="153">
        <f t="shared" si="6"/>
        <v>3720.2433000000001</v>
      </c>
      <c r="S14" s="153">
        <f t="shared" si="6"/>
        <v>2268.3047999999999</v>
      </c>
      <c r="T14" s="153">
        <f t="shared" si="6"/>
        <v>0</v>
      </c>
      <c r="U14" s="153">
        <f t="shared" si="6"/>
        <v>2494.9</v>
      </c>
      <c r="V14" s="153">
        <f t="shared" si="6"/>
        <v>3055.3969000000002</v>
      </c>
      <c r="W14" s="154">
        <f t="shared" si="6"/>
        <v>434.44299999999998</v>
      </c>
      <c r="X14" s="156">
        <f t="shared" si="2"/>
        <v>-3808.9120000000021</v>
      </c>
      <c r="Y14" s="153">
        <f t="shared" si="2"/>
        <v>-301.35669999999982</v>
      </c>
      <c r="Z14" s="153">
        <f t="shared" si="2"/>
        <v>-2597.1952000000001</v>
      </c>
      <c r="AA14" s="153">
        <f t="shared" si="2"/>
        <v>0</v>
      </c>
      <c r="AB14" s="153">
        <f t="shared" si="2"/>
        <v>-178.5</v>
      </c>
      <c r="AC14" s="153">
        <f t="shared" si="2"/>
        <v>-33.803099999999631</v>
      </c>
      <c r="AD14" s="154">
        <f t="shared" si="2"/>
        <v>-698.05700000000002</v>
      </c>
      <c r="AE14" s="156">
        <f t="shared" si="3"/>
        <v>75.865772832684911</v>
      </c>
      <c r="AF14" s="13">
        <f t="shared" si="3"/>
        <v>92.506547145414757</v>
      </c>
      <c r="AG14" s="13">
        <f t="shared" si="3"/>
        <v>46.620178809988694</v>
      </c>
      <c r="AH14" s="13">
        <f t="shared" si="3"/>
        <v>0</v>
      </c>
      <c r="AI14" s="13">
        <f t="shared" si="3"/>
        <v>93.32310914939778</v>
      </c>
      <c r="AJ14" s="13">
        <f t="shared" si="3"/>
        <v>98.905765246665808</v>
      </c>
      <c r="AK14" s="313">
        <f t="shared" si="3"/>
        <v>38.361412803532005</v>
      </c>
    </row>
    <row r="15" spans="1:42" s="170" customFormat="1" ht="12.75" customHeight="1" x14ac:dyDescent="0.2">
      <c r="A15" s="81">
        <v>6</v>
      </c>
      <c r="B15" s="152" t="s">
        <v>1287</v>
      </c>
      <c r="C15" s="172">
        <f>C17</f>
        <v>15782.2</v>
      </c>
      <c r="D15" s="153">
        <f t="shared" ref="D15:W15" si="7">D17</f>
        <v>4021.6</v>
      </c>
      <c r="E15" s="153">
        <f t="shared" si="7"/>
        <v>4865.5</v>
      </c>
      <c r="F15" s="153">
        <f t="shared" si="7"/>
        <v>0</v>
      </c>
      <c r="G15" s="153">
        <f t="shared" si="7"/>
        <v>2673.4</v>
      </c>
      <c r="H15" s="153">
        <f t="shared" si="7"/>
        <v>3089.2</v>
      </c>
      <c r="I15" s="154">
        <f t="shared" si="7"/>
        <v>1132.5</v>
      </c>
      <c r="J15" s="156">
        <f t="shared" si="7"/>
        <v>15782.2</v>
      </c>
      <c r="K15" s="153">
        <f t="shared" si="7"/>
        <v>4021.6</v>
      </c>
      <c r="L15" s="153">
        <f t="shared" si="7"/>
        <v>4865.5</v>
      </c>
      <c r="M15" s="153">
        <f t="shared" si="7"/>
        <v>0</v>
      </c>
      <c r="N15" s="153">
        <f t="shared" si="7"/>
        <v>2673.4</v>
      </c>
      <c r="O15" s="153">
        <f t="shared" si="7"/>
        <v>3089.2</v>
      </c>
      <c r="P15" s="154">
        <f t="shared" si="7"/>
        <v>1132.5</v>
      </c>
      <c r="Q15" s="156">
        <f t="shared" si="7"/>
        <v>11973.287999999999</v>
      </c>
      <c r="R15" s="153">
        <f t="shared" si="7"/>
        <v>3720.2433000000001</v>
      </c>
      <c r="S15" s="153">
        <f t="shared" si="7"/>
        <v>2268.3047999999999</v>
      </c>
      <c r="T15" s="153">
        <f t="shared" si="7"/>
        <v>0</v>
      </c>
      <c r="U15" s="153">
        <f t="shared" si="7"/>
        <v>2494.9</v>
      </c>
      <c r="V15" s="153">
        <f t="shared" si="7"/>
        <v>3055.3969000000002</v>
      </c>
      <c r="W15" s="154">
        <f t="shared" si="7"/>
        <v>434.44299999999998</v>
      </c>
      <c r="X15" s="156">
        <f t="shared" si="2"/>
        <v>-3808.9120000000021</v>
      </c>
      <c r="Y15" s="153">
        <f t="shared" si="2"/>
        <v>-301.35669999999982</v>
      </c>
      <c r="Z15" s="153">
        <f t="shared" si="2"/>
        <v>-2597.1952000000001</v>
      </c>
      <c r="AA15" s="153">
        <f t="shared" si="2"/>
        <v>0</v>
      </c>
      <c r="AB15" s="153">
        <f t="shared" si="2"/>
        <v>-178.5</v>
      </c>
      <c r="AC15" s="153">
        <f t="shared" si="2"/>
        <v>-33.803099999999631</v>
      </c>
      <c r="AD15" s="154">
        <f t="shared" si="2"/>
        <v>-698.05700000000002</v>
      </c>
      <c r="AE15" s="156">
        <f t="shared" si="3"/>
        <v>75.865772832684911</v>
      </c>
      <c r="AF15" s="13">
        <f t="shared" si="3"/>
        <v>92.506547145414757</v>
      </c>
      <c r="AG15" s="13">
        <f t="shared" si="3"/>
        <v>46.620178809988694</v>
      </c>
      <c r="AH15" s="13">
        <f t="shared" si="3"/>
        <v>0</v>
      </c>
      <c r="AI15" s="13">
        <f t="shared" si="3"/>
        <v>93.32310914939778</v>
      </c>
      <c r="AJ15" s="13">
        <f t="shared" si="3"/>
        <v>98.905765246665808</v>
      </c>
      <c r="AK15" s="313">
        <f t="shared" si="3"/>
        <v>38.361412803532005</v>
      </c>
    </row>
    <row r="16" spans="1:42" s="170" customFormat="1" ht="12.75" customHeight="1" x14ac:dyDescent="0.2">
      <c r="A16" s="81">
        <v>7</v>
      </c>
      <c r="B16" s="152" t="s">
        <v>1288</v>
      </c>
      <c r="C16" s="172">
        <f>C18+C19</f>
        <v>0</v>
      </c>
      <c r="D16" s="153">
        <f t="shared" ref="D16:W16" si="8">D18+D19</f>
        <v>0</v>
      </c>
      <c r="E16" s="153">
        <f t="shared" si="8"/>
        <v>0</v>
      </c>
      <c r="F16" s="153">
        <f t="shared" si="8"/>
        <v>0</v>
      </c>
      <c r="G16" s="153">
        <f t="shared" si="8"/>
        <v>0</v>
      </c>
      <c r="H16" s="153">
        <f t="shared" si="8"/>
        <v>0</v>
      </c>
      <c r="I16" s="154">
        <f t="shared" si="8"/>
        <v>0</v>
      </c>
      <c r="J16" s="156">
        <f t="shared" si="8"/>
        <v>0</v>
      </c>
      <c r="K16" s="153">
        <f t="shared" si="8"/>
        <v>0</v>
      </c>
      <c r="L16" s="153">
        <f t="shared" si="8"/>
        <v>0</v>
      </c>
      <c r="M16" s="153">
        <f t="shared" si="8"/>
        <v>0</v>
      </c>
      <c r="N16" s="153">
        <f t="shared" si="8"/>
        <v>0</v>
      </c>
      <c r="O16" s="153">
        <f t="shared" si="8"/>
        <v>0</v>
      </c>
      <c r="P16" s="154">
        <f t="shared" si="8"/>
        <v>0</v>
      </c>
      <c r="Q16" s="156">
        <f t="shared" si="8"/>
        <v>0</v>
      </c>
      <c r="R16" s="153">
        <f t="shared" si="8"/>
        <v>0</v>
      </c>
      <c r="S16" s="153">
        <f t="shared" si="8"/>
        <v>0</v>
      </c>
      <c r="T16" s="153">
        <f t="shared" si="8"/>
        <v>0</v>
      </c>
      <c r="U16" s="153">
        <f t="shared" si="8"/>
        <v>0</v>
      </c>
      <c r="V16" s="153">
        <f t="shared" si="8"/>
        <v>0</v>
      </c>
      <c r="W16" s="154">
        <f t="shared" si="8"/>
        <v>0</v>
      </c>
      <c r="X16" s="156">
        <f t="shared" si="2"/>
        <v>0</v>
      </c>
      <c r="Y16" s="153">
        <f t="shared" si="2"/>
        <v>0</v>
      </c>
      <c r="Z16" s="153">
        <f t="shared" si="2"/>
        <v>0</v>
      </c>
      <c r="AA16" s="153">
        <f t="shared" si="2"/>
        <v>0</v>
      </c>
      <c r="AB16" s="153">
        <f t="shared" si="2"/>
        <v>0</v>
      </c>
      <c r="AC16" s="314">
        <f t="shared" si="2"/>
        <v>0</v>
      </c>
      <c r="AD16" s="154">
        <f t="shared" si="2"/>
        <v>0</v>
      </c>
      <c r="AE16" s="156">
        <f t="shared" si="3"/>
        <v>0</v>
      </c>
      <c r="AF16" s="13">
        <f t="shared" si="3"/>
        <v>0</v>
      </c>
      <c r="AG16" s="13">
        <f t="shared" si="3"/>
        <v>0</v>
      </c>
      <c r="AH16" s="13">
        <f t="shared" si="3"/>
        <v>0</v>
      </c>
      <c r="AI16" s="13">
        <f t="shared" si="3"/>
        <v>0</v>
      </c>
      <c r="AJ16" s="13">
        <f t="shared" si="3"/>
        <v>0</v>
      </c>
      <c r="AK16" s="313">
        <f t="shared" si="3"/>
        <v>0</v>
      </c>
    </row>
    <row r="17" spans="1:37" ht="12.75" customHeight="1" x14ac:dyDescent="0.25">
      <c r="A17" s="81">
        <v>8</v>
      </c>
      <c r="B17" s="159" t="s">
        <v>1290</v>
      </c>
      <c r="C17" s="244">
        <f>SUM(D17:I17)</f>
        <v>15782.2</v>
      </c>
      <c r="D17" s="161">
        <v>4021.6</v>
      </c>
      <c r="E17" s="161">
        <v>4865.5</v>
      </c>
      <c r="F17" s="161">
        <v>0</v>
      </c>
      <c r="G17" s="161">
        <v>2673.4</v>
      </c>
      <c r="H17" s="161">
        <f>3059.2+30</f>
        <v>3089.2</v>
      </c>
      <c r="I17" s="162">
        <v>1132.5</v>
      </c>
      <c r="J17" s="160">
        <f t="shared" ref="J17:J19" si="9">SUM(K17:P17)</f>
        <v>15782.2</v>
      </c>
      <c r="K17" s="161">
        <v>4021.6</v>
      </c>
      <c r="L17" s="161">
        <v>4865.5</v>
      </c>
      <c r="M17" s="161">
        <v>0</v>
      </c>
      <c r="N17" s="161">
        <v>2673.4</v>
      </c>
      <c r="O17" s="161">
        <f>3059.2+30</f>
        <v>3089.2</v>
      </c>
      <c r="P17" s="162">
        <v>1132.5</v>
      </c>
      <c r="Q17" s="160">
        <f t="shared" ref="Q17:Q19" si="10">SUM(R17:W17)</f>
        <v>11973.287999999999</v>
      </c>
      <c r="R17" s="161">
        <v>3720.2433000000001</v>
      </c>
      <c r="S17" s="161">
        <v>2268.3047999999999</v>
      </c>
      <c r="T17" s="161">
        <v>0</v>
      </c>
      <c r="U17" s="161">
        <v>2494.9</v>
      </c>
      <c r="V17" s="161">
        <v>3055.3969000000002</v>
      </c>
      <c r="W17" s="162">
        <v>434.44299999999998</v>
      </c>
      <c r="X17" s="160">
        <f t="shared" si="2"/>
        <v>-3808.9120000000021</v>
      </c>
      <c r="Y17" s="161">
        <f t="shared" si="2"/>
        <v>-301.35669999999982</v>
      </c>
      <c r="Z17" s="161">
        <f t="shared" si="2"/>
        <v>-2597.1952000000001</v>
      </c>
      <c r="AA17" s="161">
        <f t="shared" si="2"/>
        <v>0</v>
      </c>
      <c r="AB17" s="161">
        <f t="shared" si="2"/>
        <v>-178.5</v>
      </c>
      <c r="AC17" s="161">
        <f t="shared" si="2"/>
        <v>-33.803099999999631</v>
      </c>
      <c r="AD17" s="162">
        <f t="shared" si="2"/>
        <v>-698.05700000000002</v>
      </c>
      <c r="AE17" s="160">
        <f t="shared" si="3"/>
        <v>75.865772832684911</v>
      </c>
      <c r="AF17" s="10">
        <f t="shared" si="3"/>
        <v>92.506547145414757</v>
      </c>
      <c r="AG17" s="10">
        <f t="shared" si="3"/>
        <v>46.620178809988694</v>
      </c>
      <c r="AH17" s="10">
        <f t="shared" si="3"/>
        <v>0</v>
      </c>
      <c r="AI17" s="10">
        <f t="shared" si="3"/>
        <v>93.32310914939778</v>
      </c>
      <c r="AJ17" s="10">
        <f t="shared" si="3"/>
        <v>98.905765246665808</v>
      </c>
      <c r="AK17" s="312">
        <f t="shared" si="3"/>
        <v>38.361412803532005</v>
      </c>
    </row>
    <row r="18" spans="1:37" ht="12.75" customHeight="1" x14ac:dyDescent="0.25">
      <c r="A18" s="81">
        <v>9</v>
      </c>
      <c r="B18" s="159" t="s">
        <v>1291</v>
      </c>
      <c r="C18" s="244">
        <f t="shared" ref="C18:C19" si="11">SUM(D18:I18)</f>
        <v>0</v>
      </c>
      <c r="D18" s="161">
        <v>0</v>
      </c>
      <c r="E18" s="161">
        <v>0</v>
      </c>
      <c r="F18" s="161">
        <v>0</v>
      </c>
      <c r="G18" s="161">
        <v>0</v>
      </c>
      <c r="H18" s="161">
        <v>0</v>
      </c>
      <c r="I18" s="162">
        <v>0</v>
      </c>
      <c r="J18" s="160">
        <f t="shared" si="9"/>
        <v>0</v>
      </c>
      <c r="K18" s="161">
        <v>0</v>
      </c>
      <c r="L18" s="161">
        <v>0</v>
      </c>
      <c r="M18" s="161">
        <v>0</v>
      </c>
      <c r="N18" s="161">
        <v>0</v>
      </c>
      <c r="O18" s="161">
        <v>0</v>
      </c>
      <c r="P18" s="162">
        <v>0</v>
      </c>
      <c r="Q18" s="160">
        <f t="shared" si="10"/>
        <v>0</v>
      </c>
      <c r="R18" s="161">
        <v>0</v>
      </c>
      <c r="S18" s="161">
        <v>0</v>
      </c>
      <c r="T18" s="161">
        <v>0</v>
      </c>
      <c r="U18" s="161">
        <v>0</v>
      </c>
      <c r="V18" s="161">
        <v>0</v>
      </c>
      <c r="W18" s="162">
        <v>0</v>
      </c>
      <c r="X18" s="160">
        <f t="shared" si="2"/>
        <v>0</v>
      </c>
      <c r="Y18" s="161">
        <f t="shared" si="2"/>
        <v>0</v>
      </c>
      <c r="Z18" s="161">
        <f t="shared" si="2"/>
        <v>0</v>
      </c>
      <c r="AA18" s="161">
        <f t="shared" si="2"/>
        <v>0</v>
      </c>
      <c r="AB18" s="161">
        <f t="shared" si="2"/>
        <v>0</v>
      </c>
      <c r="AC18" s="161">
        <f t="shared" si="2"/>
        <v>0</v>
      </c>
      <c r="AD18" s="162">
        <f t="shared" si="2"/>
        <v>0</v>
      </c>
      <c r="AE18" s="160">
        <f t="shared" si="3"/>
        <v>0</v>
      </c>
      <c r="AF18" s="10">
        <f t="shared" si="3"/>
        <v>0</v>
      </c>
      <c r="AG18" s="10">
        <f t="shared" si="3"/>
        <v>0</v>
      </c>
      <c r="AH18" s="10">
        <f t="shared" si="3"/>
        <v>0</v>
      </c>
      <c r="AI18" s="10">
        <f t="shared" si="3"/>
        <v>0</v>
      </c>
      <c r="AJ18" s="10">
        <f t="shared" si="3"/>
        <v>0</v>
      </c>
      <c r="AK18" s="312">
        <f t="shared" si="3"/>
        <v>0</v>
      </c>
    </row>
    <row r="19" spans="1:37" ht="12.75" customHeight="1" x14ac:dyDescent="0.25">
      <c r="A19" s="81">
        <v>10</v>
      </c>
      <c r="B19" s="159" t="s">
        <v>1292</v>
      </c>
      <c r="C19" s="244">
        <f t="shared" si="11"/>
        <v>0</v>
      </c>
      <c r="D19" s="161">
        <v>0</v>
      </c>
      <c r="E19" s="161">
        <v>0</v>
      </c>
      <c r="F19" s="161">
        <v>0</v>
      </c>
      <c r="G19" s="161">
        <v>0</v>
      </c>
      <c r="H19" s="161">
        <v>0</v>
      </c>
      <c r="I19" s="162">
        <v>0</v>
      </c>
      <c r="J19" s="160">
        <f t="shared" si="9"/>
        <v>0</v>
      </c>
      <c r="K19" s="161">
        <v>0</v>
      </c>
      <c r="L19" s="161">
        <v>0</v>
      </c>
      <c r="M19" s="161">
        <v>0</v>
      </c>
      <c r="N19" s="161">
        <v>0</v>
      </c>
      <c r="O19" s="161">
        <v>0</v>
      </c>
      <c r="P19" s="162">
        <v>0</v>
      </c>
      <c r="Q19" s="160">
        <f t="shared" si="10"/>
        <v>0</v>
      </c>
      <c r="R19" s="161">
        <v>0</v>
      </c>
      <c r="S19" s="161">
        <v>0</v>
      </c>
      <c r="T19" s="161">
        <v>0</v>
      </c>
      <c r="U19" s="161">
        <v>0</v>
      </c>
      <c r="V19" s="161">
        <v>0</v>
      </c>
      <c r="W19" s="162">
        <v>0</v>
      </c>
      <c r="X19" s="160">
        <f t="shared" si="2"/>
        <v>0</v>
      </c>
      <c r="Y19" s="161">
        <f t="shared" si="2"/>
        <v>0</v>
      </c>
      <c r="Z19" s="161">
        <f t="shared" si="2"/>
        <v>0</v>
      </c>
      <c r="AA19" s="161">
        <f t="shared" si="2"/>
        <v>0</v>
      </c>
      <c r="AB19" s="161">
        <f t="shared" si="2"/>
        <v>0</v>
      </c>
      <c r="AC19" s="161">
        <f t="shared" si="2"/>
        <v>0</v>
      </c>
      <c r="AD19" s="162">
        <f t="shared" si="2"/>
        <v>0</v>
      </c>
      <c r="AE19" s="160">
        <f t="shared" si="3"/>
        <v>0</v>
      </c>
      <c r="AF19" s="10">
        <f t="shared" si="3"/>
        <v>0</v>
      </c>
      <c r="AG19" s="10">
        <f t="shared" si="3"/>
        <v>0</v>
      </c>
      <c r="AH19" s="10">
        <f t="shared" si="3"/>
        <v>0</v>
      </c>
      <c r="AI19" s="10">
        <f t="shared" si="3"/>
        <v>0</v>
      </c>
      <c r="AJ19" s="10">
        <f t="shared" si="3"/>
        <v>0</v>
      </c>
      <c r="AK19" s="312">
        <f t="shared" si="3"/>
        <v>0</v>
      </c>
    </row>
    <row r="20" spans="1:37" ht="14.25" customHeight="1" x14ac:dyDescent="0.25">
      <c r="A20" s="81">
        <v>11</v>
      </c>
      <c r="B20" s="159"/>
      <c r="C20" s="244"/>
      <c r="D20" s="161"/>
      <c r="E20" s="161"/>
      <c r="F20" s="161"/>
      <c r="G20" s="161"/>
      <c r="H20" s="161"/>
      <c r="I20" s="162"/>
      <c r="J20" s="160"/>
      <c r="K20" s="161"/>
      <c r="L20" s="161"/>
      <c r="M20" s="161"/>
      <c r="N20" s="161"/>
      <c r="O20" s="161"/>
      <c r="P20" s="162"/>
      <c r="Q20" s="160"/>
      <c r="R20" s="161"/>
      <c r="S20" s="161"/>
      <c r="T20" s="161"/>
      <c r="U20" s="161"/>
      <c r="V20" s="161"/>
      <c r="W20" s="162"/>
      <c r="X20" s="160">
        <f t="shared" si="2"/>
        <v>0</v>
      </c>
      <c r="Y20" s="161"/>
      <c r="Z20" s="161"/>
      <c r="AA20" s="161"/>
      <c r="AB20" s="161"/>
      <c r="AC20" s="161"/>
      <c r="AD20" s="162"/>
      <c r="AE20" s="160"/>
      <c r="AF20" s="10"/>
      <c r="AG20" s="10"/>
      <c r="AH20" s="10"/>
      <c r="AI20" s="10"/>
      <c r="AJ20" s="10"/>
      <c r="AK20" s="312"/>
    </row>
    <row r="21" spans="1:37" ht="12.75" customHeight="1" x14ac:dyDescent="0.25">
      <c r="A21" s="81">
        <v>12</v>
      </c>
      <c r="B21" s="152" t="s">
        <v>1293</v>
      </c>
      <c r="C21" s="172">
        <f>C22+C23</f>
        <v>46371.999999999993</v>
      </c>
      <c r="D21" s="153">
        <f t="shared" ref="D21:W21" si="12">D22+D23</f>
        <v>22356.6</v>
      </c>
      <c r="E21" s="153">
        <f t="shared" si="12"/>
        <v>9620.1</v>
      </c>
      <c r="F21" s="153">
        <f t="shared" si="12"/>
        <v>0</v>
      </c>
      <c r="G21" s="153">
        <f t="shared" si="12"/>
        <v>11173.6</v>
      </c>
      <c r="H21" s="153">
        <f t="shared" si="12"/>
        <v>1782.6</v>
      </c>
      <c r="I21" s="154">
        <f t="shared" si="12"/>
        <v>1439.1</v>
      </c>
      <c r="J21" s="156">
        <f t="shared" si="12"/>
        <v>46371.999999999993</v>
      </c>
      <c r="K21" s="153">
        <f t="shared" si="12"/>
        <v>22356.6</v>
      </c>
      <c r="L21" s="153">
        <f t="shared" si="12"/>
        <v>9620.1</v>
      </c>
      <c r="M21" s="153">
        <f t="shared" si="12"/>
        <v>0</v>
      </c>
      <c r="N21" s="153">
        <f t="shared" si="12"/>
        <v>11173.6</v>
      </c>
      <c r="O21" s="153">
        <f t="shared" si="12"/>
        <v>1782.6</v>
      </c>
      <c r="P21" s="154">
        <f t="shared" si="12"/>
        <v>1439.1</v>
      </c>
      <c r="Q21" s="156">
        <f t="shared" si="12"/>
        <v>40172.472500000003</v>
      </c>
      <c r="R21" s="153">
        <f t="shared" si="12"/>
        <v>20485.5687</v>
      </c>
      <c r="S21" s="153">
        <f t="shared" si="12"/>
        <v>8710.9567999999999</v>
      </c>
      <c r="T21" s="153">
        <f t="shared" si="12"/>
        <v>0</v>
      </c>
      <c r="U21" s="153">
        <f t="shared" si="12"/>
        <v>9200.2106000000003</v>
      </c>
      <c r="V21" s="153">
        <f t="shared" si="12"/>
        <v>819.15139999999997</v>
      </c>
      <c r="W21" s="154">
        <f t="shared" si="12"/>
        <v>956.58500000000004</v>
      </c>
      <c r="X21" s="156">
        <f t="shared" si="2"/>
        <v>-6199.5274999999892</v>
      </c>
      <c r="Y21" s="161">
        <f t="shared" si="2"/>
        <v>-1871.0312999999987</v>
      </c>
      <c r="Z21" s="161">
        <f t="shared" si="2"/>
        <v>-909.14320000000043</v>
      </c>
      <c r="AA21" s="161">
        <f t="shared" si="2"/>
        <v>0</v>
      </c>
      <c r="AB21" s="161">
        <f t="shared" si="2"/>
        <v>-1973.3894</v>
      </c>
      <c r="AC21" s="161">
        <f t="shared" si="2"/>
        <v>-963.44859999999994</v>
      </c>
      <c r="AD21" s="162">
        <f t="shared" si="2"/>
        <v>-482.51499999999987</v>
      </c>
      <c r="AE21" s="156">
        <f t="shared" si="3"/>
        <v>86.63088178210991</v>
      </c>
      <c r="AF21" s="13">
        <f t="shared" si="3"/>
        <v>91.630966694398978</v>
      </c>
      <c r="AG21" s="13">
        <f t="shared" si="3"/>
        <v>90.549545223022619</v>
      </c>
      <c r="AH21" s="13">
        <f t="shared" si="3"/>
        <v>0</v>
      </c>
      <c r="AI21" s="13">
        <f t="shared" si="3"/>
        <v>82.338821865826588</v>
      </c>
      <c r="AJ21" s="13">
        <f t="shared" si="3"/>
        <v>45.952619768876922</v>
      </c>
      <c r="AK21" s="313">
        <f t="shared" si="3"/>
        <v>66.471058300326604</v>
      </c>
    </row>
    <row r="22" spans="1:37" s="170" customFormat="1" ht="12.75" customHeight="1" x14ac:dyDescent="0.2">
      <c r="A22" s="81">
        <v>13</v>
      </c>
      <c r="B22" s="152" t="s">
        <v>1287</v>
      </c>
      <c r="C22" s="172">
        <f>C24</f>
        <v>46371.999999999993</v>
      </c>
      <c r="D22" s="153">
        <f t="shared" ref="D22:W22" si="13">D24</f>
        <v>22356.6</v>
      </c>
      <c r="E22" s="153">
        <f t="shared" si="13"/>
        <v>9620.1</v>
      </c>
      <c r="F22" s="153">
        <f t="shared" si="13"/>
        <v>0</v>
      </c>
      <c r="G22" s="153">
        <f t="shared" si="13"/>
        <v>11173.6</v>
      </c>
      <c r="H22" s="153">
        <f t="shared" si="13"/>
        <v>1782.6</v>
      </c>
      <c r="I22" s="154">
        <f t="shared" si="13"/>
        <v>1439.1</v>
      </c>
      <c r="J22" s="156">
        <f t="shared" si="13"/>
        <v>46371.999999999993</v>
      </c>
      <c r="K22" s="153">
        <f t="shared" si="13"/>
        <v>22356.6</v>
      </c>
      <c r="L22" s="153">
        <f t="shared" si="13"/>
        <v>9620.1</v>
      </c>
      <c r="M22" s="153">
        <f t="shared" si="13"/>
        <v>0</v>
      </c>
      <c r="N22" s="153">
        <f t="shared" si="13"/>
        <v>11173.6</v>
      </c>
      <c r="O22" s="153">
        <f t="shared" si="13"/>
        <v>1782.6</v>
      </c>
      <c r="P22" s="154">
        <f t="shared" si="13"/>
        <v>1439.1</v>
      </c>
      <c r="Q22" s="156">
        <f t="shared" si="13"/>
        <v>40172.472500000003</v>
      </c>
      <c r="R22" s="153">
        <f t="shared" si="13"/>
        <v>20485.5687</v>
      </c>
      <c r="S22" s="153">
        <f t="shared" si="13"/>
        <v>8710.9567999999999</v>
      </c>
      <c r="T22" s="153">
        <f t="shared" si="13"/>
        <v>0</v>
      </c>
      <c r="U22" s="153">
        <f t="shared" si="13"/>
        <v>9200.2106000000003</v>
      </c>
      <c r="V22" s="153">
        <f t="shared" si="13"/>
        <v>819.15139999999997</v>
      </c>
      <c r="W22" s="154">
        <f t="shared" si="13"/>
        <v>956.58500000000004</v>
      </c>
      <c r="X22" s="156">
        <f t="shared" si="2"/>
        <v>-6199.5274999999892</v>
      </c>
      <c r="Y22" s="161">
        <f t="shared" si="2"/>
        <v>-1871.0312999999987</v>
      </c>
      <c r="Z22" s="161">
        <f t="shared" si="2"/>
        <v>-909.14320000000043</v>
      </c>
      <c r="AA22" s="161">
        <f t="shared" si="2"/>
        <v>0</v>
      </c>
      <c r="AB22" s="161">
        <f t="shared" si="2"/>
        <v>-1973.3894</v>
      </c>
      <c r="AC22" s="161">
        <f t="shared" si="2"/>
        <v>-963.44859999999994</v>
      </c>
      <c r="AD22" s="162">
        <f t="shared" si="2"/>
        <v>-482.51499999999987</v>
      </c>
      <c r="AE22" s="156">
        <f t="shared" si="3"/>
        <v>86.63088178210991</v>
      </c>
      <c r="AF22" s="13">
        <f t="shared" si="3"/>
        <v>91.630966694398978</v>
      </c>
      <c r="AG22" s="13">
        <f t="shared" si="3"/>
        <v>90.549545223022619</v>
      </c>
      <c r="AH22" s="13">
        <f t="shared" si="3"/>
        <v>0</v>
      </c>
      <c r="AI22" s="13">
        <f t="shared" si="3"/>
        <v>82.338821865826588</v>
      </c>
      <c r="AJ22" s="13">
        <f t="shared" si="3"/>
        <v>45.952619768876922</v>
      </c>
      <c r="AK22" s="313">
        <f t="shared" si="3"/>
        <v>66.471058300326604</v>
      </c>
    </row>
    <row r="23" spans="1:37" s="170" customFormat="1" ht="12.75" customHeight="1" x14ac:dyDescent="0.2">
      <c r="A23" s="81">
        <v>14</v>
      </c>
      <c r="B23" s="152" t="s">
        <v>1288</v>
      </c>
      <c r="C23" s="172">
        <f>SUM(C25:C42)</f>
        <v>0</v>
      </c>
      <c r="D23" s="153">
        <f t="shared" ref="D23:W23" si="14">SUM(D25:D42)</f>
        <v>0</v>
      </c>
      <c r="E23" s="153">
        <f t="shared" si="14"/>
        <v>0</v>
      </c>
      <c r="F23" s="153">
        <f t="shared" si="14"/>
        <v>0</v>
      </c>
      <c r="G23" s="153">
        <f t="shared" si="14"/>
        <v>0</v>
      </c>
      <c r="H23" s="153">
        <f t="shared" si="14"/>
        <v>0</v>
      </c>
      <c r="I23" s="154">
        <f t="shared" si="14"/>
        <v>0</v>
      </c>
      <c r="J23" s="156">
        <f t="shared" si="14"/>
        <v>0</v>
      </c>
      <c r="K23" s="153">
        <f t="shared" si="14"/>
        <v>0</v>
      </c>
      <c r="L23" s="153">
        <f t="shared" si="14"/>
        <v>0</v>
      </c>
      <c r="M23" s="153">
        <f t="shared" si="14"/>
        <v>0</v>
      </c>
      <c r="N23" s="153">
        <f t="shared" si="14"/>
        <v>0</v>
      </c>
      <c r="O23" s="153">
        <f t="shared" si="14"/>
        <v>0</v>
      </c>
      <c r="P23" s="154">
        <f t="shared" si="14"/>
        <v>0</v>
      </c>
      <c r="Q23" s="156">
        <f t="shared" si="14"/>
        <v>0</v>
      </c>
      <c r="R23" s="153">
        <f t="shared" si="14"/>
        <v>0</v>
      </c>
      <c r="S23" s="153">
        <f t="shared" si="14"/>
        <v>0</v>
      </c>
      <c r="T23" s="153">
        <f t="shared" si="14"/>
        <v>0</v>
      </c>
      <c r="U23" s="153">
        <f t="shared" si="14"/>
        <v>0</v>
      </c>
      <c r="V23" s="153">
        <f t="shared" si="14"/>
        <v>0</v>
      </c>
      <c r="W23" s="154">
        <f t="shared" si="14"/>
        <v>0</v>
      </c>
      <c r="X23" s="156">
        <f t="shared" si="2"/>
        <v>0</v>
      </c>
      <c r="Y23" s="161">
        <f t="shared" si="2"/>
        <v>0</v>
      </c>
      <c r="Z23" s="161">
        <f t="shared" si="2"/>
        <v>0</v>
      </c>
      <c r="AA23" s="161">
        <f t="shared" si="2"/>
        <v>0</v>
      </c>
      <c r="AB23" s="161">
        <f t="shared" si="2"/>
        <v>0</v>
      </c>
      <c r="AC23" s="161">
        <f t="shared" si="2"/>
        <v>0</v>
      </c>
      <c r="AD23" s="162">
        <f t="shared" si="2"/>
        <v>0</v>
      </c>
      <c r="AE23" s="156">
        <f t="shared" si="3"/>
        <v>0</v>
      </c>
      <c r="AF23" s="13">
        <f t="shared" si="3"/>
        <v>0</v>
      </c>
      <c r="AG23" s="13">
        <f t="shared" si="3"/>
        <v>0</v>
      </c>
      <c r="AH23" s="13">
        <f t="shared" si="3"/>
        <v>0</v>
      </c>
      <c r="AI23" s="13">
        <f t="shared" si="3"/>
        <v>0</v>
      </c>
      <c r="AJ23" s="13">
        <f t="shared" si="3"/>
        <v>0</v>
      </c>
      <c r="AK23" s="313">
        <f t="shared" si="3"/>
        <v>0</v>
      </c>
    </row>
    <row r="24" spans="1:37" ht="12.75" customHeight="1" x14ac:dyDescent="0.25">
      <c r="A24" s="81">
        <v>15</v>
      </c>
      <c r="B24" s="159" t="s">
        <v>1290</v>
      </c>
      <c r="C24" s="244">
        <f>SUM(D24:I24)</f>
        <v>46371.999999999993</v>
      </c>
      <c r="D24" s="161">
        <v>22356.6</v>
      </c>
      <c r="E24" s="161">
        <v>9620.1</v>
      </c>
      <c r="F24" s="161">
        <v>0</v>
      </c>
      <c r="G24" s="161">
        <v>11173.6</v>
      </c>
      <c r="H24" s="161">
        <f>1752.6+30</f>
        <v>1782.6</v>
      </c>
      <c r="I24" s="162">
        <v>1439.1</v>
      </c>
      <c r="J24" s="160">
        <f t="shared" ref="J24:J42" si="15">SUM(K24:P24)</f>
        <v>46371.999999999993</v>
      </c>
      <c r="K24" s="161">
        <v>22356.6</v>
      </c>
      <c r="L24" s="161">
        <v>9620.1</v>
      </c>
      <c r="M24" s="161">
        <v>0</v>
      </c>
      <c r="N24" s="161">
        <v>11173.6</v>
      </c>
      <c r="O24" s="161">
        <f>1752.6+30</f>
        <v>1782.6</v>
      </c>
      <c r="P24" s="162">
        <v>1439.1</v>
      </c>
      <c r="Q24" s="160">
        <f t="shared" ref="Q24:Q42" si="16">SUM(R24:W24)</f>
        <v>40172.472500000003</v>
      </c>
      <c r="R24" s="161">
        <v>20485.5687</v>
      </c>
      <c r="S24" s="161">
        <v>8710.9567999999999</v>
      </c>
      <c r="T24" s="161">
        <v>0</v>
      </c>
      <c r="U24" s="161">
        <v>9200.2106000000003</v>
      </c>
      <c r="V24" s="161">
        <v>819.15139999999997</v>
      </c>
      <c r="W24" s="162">
        <v>956.58500000000004</v>
      </c>
      <c r="X24" s="160">
        <f t="shared" si="2"/>
        <v>-6199.5274999999892</v>
      </c>
      <c r="Y24" s="161">
        <f t="shared" si="2"/>
        <v>-1871.0312999999987</v>
      </c>
      <c r="Z24" s="161">
        <f t="shared" si="2"/>
        <v>-909.14320000000043</v>
      </c>
      <c r="AA24" s="161">
        <f t="shared" si="2"/>
        <v>0</v>
      </c>
      <c r="AB24" s="161">
        <f t="shared" si="2"/>
        <v>-1973.3894</v>
      </c>
      <c r="AC24" s="161">
        <f t="shared" si="2"/>
        <v>-963.44859999999994</v>
      </c>
      <c r="AD24" s="162">
        <f t="shared" si="2"/>
        <v>-482.51499999999987</v>
      </c>
      <c r="AE24" s="160">
        <f t="shared" si="3"/>
        <v>86.63088178210991</v>
      </c>
      <c r="AF24" s="10">
        <f t="shared" si="3"/>
        <v>91.630966694398978</v>
      </c>
      <c r="AG24" s="10">
        <f t="shared" si="3"/>
        <v>90.549545223022619</v>
      </c>
      <c r="AH24" s="10">
        <f t="shared" si="3"/>
        <v>0</v>
      </c>
      <c r="AI24" s="10">
        <f t="shared" si="3"/>
        <v>82.338821865826588</v>
      </c>
      <c r="AJ24" s="10">
        <f t="shared" si="3"/>
        <v>45.952619768876922</v>
      </c>
      <c r="AK24" s="312">
        <f t="shared" si="3"/>
        <v>66.471058300326604</v>
      </c>
    </row>
    <row r="25" spans="1:37" ht="12.75" customHeight="1" x14ac:dyDescent="0.25">
      <c r="A25" s="81">
        <v>16</v>
      </c>
      <c r="B25" s="159" t="s">
        <v>1294</v>
      </c>
      <c r="C25" s="244">
        <f t="shared" ref="C25:C42" si="17">SUM(D25:I25)</f>
        <v>0</v>
      </c>
      <c r="D25" s="161">
        <v>0</v>
      </c>
      <c r="E25" s="161">
        <v>0</v>
      </c>
      <c r="F25" s="161">
        <v>0</v>
      </c>
      <c r="G25" s="161">
        <v>0</v>
      </c>
      <c r="H25" s="161">
        <v>0</v>
      </c>
      <c r="I25" s="162">
        <v>0</v>
      </c>
      <c r="J25" s="160">
        <f t="shared" si="15"/>
        <v>0</v>
      </c>
      <c r="K25" s="161">
        <v>0</v>
      </c>
      <c r="L25" s="161">
        <v>0</v>
      </c>
      <c r="M25" s="161">
        <v>0</v>
      </c>
      <c r="N25" s="161">
        <v>0</v>
      </c>
      <c r="O25" s="161">
        <v>0</v>
      </c>
      <c r="P25" s="162">
        <v>0</v>
      </c>
      <c r="Q25" s="160">
        <f t="shared" si="16"/>
        <v>0</v>
      </c>
      <c r="R25" s="161">
        <v>0</v>
      </c>
      <c r="S25" s="161">
        <v>0</v>
      </c>
      <c r="T25" s="161">
        <v>0</v>
      </c>
      <c r="U25" s="161">
        <v>0</v>
      </c>
      <c r="V25" s="161">
        <v>0</v>
      </c>
      <c r="W25" s="162">
        <v>0</v>
      </c>
      <c r="X25" s="160">
        <f t="shared" si="2"/>
        <v>0</v>
      </c>
      <c r="Y25" s="161">
        <f t="shared" si="2"/>
        <v>0</v>
      </c>
      <c r="Z25" s="161">
        <f t="shared" si="2"/>
        <v>0</v>
      </c>
      <c r="AA25" s="161">
        <f t="shared" si="2"/>
        <v>0</v>
      </c>
      <c r="AB25" s="161">
        <f t="shared" si="2"/>
        <v>0</v>
      </c>
      <c r="AC25" s="161">
        <f t="shared" si="2"/>
        <v>0</v>
      </c>
      <c r="AD25" s="162">
        <f t="shared" si="2"/>
        <v>0</v>
      </c>
      <c r="AE25" s="160">
        <f t="shared" si="3"/>
        <v>0</v>
      </c>
      <c r="AF25" s="10">
        <f t="shared" si="3"/>
        <v>0</v>
      </c>
      <c r="AG25" s="10">
        <f t="shared" si="3"/>
        <v>0</v>
      </c>
      <c r="AH25" s="10">
        <f t="shared" si="3"/>
        <v>0</v>
      </c>
      <c r="AI25" s="10">
        <f t="shared" si="3"/>
        <v>0</v>
      </c>
      <c r="AJ25" s="10">
        <f t="shared" si="3"/>
        <v>0</v>
      </c>
      <c r="AK25" s="312">
        <f t="shared" si="3"/>
        <v>0</v>
      </c>
    </row>
    <row r="26" spans="1:37" ht="12.75" customHeight="1" x14ac:dyDescent="0.25">
      <c r="A26" s="81">
        <v>17</v>
      </c>
      <c r="B26" s="159" t="s">
        <v>1295</v>
      </c>
      <c r="C26" s="244">
        <f t="shared" si="17"/>
        <v>0</v>
      </c>
      <c r="D26" s="161">
        <v>0</v>
      </c>
      <c r="E26" s="161">
        <v>0</v>
      </c>
      <c r="F26" s="161">
        <v>0</v>
      </c>
      <c r="G26" s="161">
        <v>0</v>
      </c>
      <c r="H26" s="161">
        <v>0</v>
      </c>
      <c r="I26" s="162">
        <v>0</v>
      </c>
      <c r="J26" s="160">
        <f t="shared" si="15"/>
        <v>0</v>
      </c>
      <c r="K26" s="161">
        <v>0</v>
      </c>
      <c r="L26" s="161">
        <v>0</v>
      </c>
      <c r="M26" s="161">
        <v>0</v>
      </c>
      <c r="N26" s="161">
        <v>0</v>
      </c>
      <c r="O26" s="161">
        <v>0</v>
      </c>
      <c r="P26" s="162">
        <v>0</v>
      </c>
      <c r="Q26" s="160">
        <f t="shared" si="16"/>
        <v>0</v>
      </c>
      <c r="R26" s="161">
        <v>0</v>
      </c>
      <c r="S26" s="161">
        <v>0</v>
      </c>
      <c r="T26" s="161">
        <v>0</v>
      </c>
      <c r="U26" s="161">
        <v>0</v>
      </c>
      <c r="V26" s="161">
        <v>0</v>
      </c>
      <c r="W26" s="162">
        <v>0</v>
      </c>
      <c r="X26" s="160">
        <f t="shared" ref="X26:AD63" si="18">Q26-J26</f>
        <v>0</v>
      </c>
      <c r="Y26" s="161">
        <f t="shared" si="18"/>
        <v>0</v>
      </c>
      <c r="Z26" s="161">
        <f t="shared" si="18"/>
        <v>0</v>
      </c>
      <c r="AA26" s="161">
        <f t="shared" si="18"/>
        <v>0</v>
      </c>
      <c r="AB26" s="161">
        <f t="shared" si="18"/>
        <v>0</v>
      </c>
      <c r="AC26" s="161">
        <f t="shared" si="18"/>
        <v>0</v>
      </c>
      <c r="AD26" s="162">
        <f t="shared" si="18"/>
        <v>0</v>
      </c>
      <c r="AE26" s="160">
        <f t="shared" ref="AE26:AK63" si="19">IF(J26=0,0,Q26/J26*100)</f>
        <v>0</v>
      </c>
      <c r="AF26" s="10">
        <f t="shared" si="19"/>
        <v>0</v>
      </c>
      <c r="AG26" s="10">
        <f t="shared" si="19"/>
        <v>0</v>
      </c>
      <c r="AH26" s="10">
        <f t="shared" si="19"/>
        <v>0</v>
      </c>
      <c r="AI26" s="10">
        <f t="shared" si="19"/>
        <v>0</v>
      </c>
      <c r="AJ26" s="10">
        <f t="shared" si="19"/>
        <v>0</v>
      </c>
      <c r="AK26" s="312">
        <f t="shared" si="19"/>
        <v>0</v>
      </c>
    </row>
    <row r="27" spans="1:37" ht="12.75" customHeight="1" x14ac:dyDescent="0.25">
      <c r="A27" s="81">
        <v>18</v>
      </c>
      <c r="B27" s="159" t="s">
        <v>1296</v>
      </c>
      <c r="C27" s="244">
        <f t="shared" si="17"/>
        <v>0</v>
      </c>
      <c r="D27" s="161">
        <v>0</v>
      </c>
      <c r="E27" s="161">
        <v>0</v>
      </c>
      <c r="F27" s="161">
        <v>0</v>
      </c>
      <c r="G27" s="161">
        <v>0</v>
      </c>
      <c r="H27" s="161">
        <v>0</v>
      </c>
      <c r="I27" s="162">
        <v>0</v>
      </c>
      <c r="J27" s="160">
        <f t="shared" si="15"/>
        <v>0</v>
      </c>
      <c r="K27" s="161">
        <v>0</v>
      </c>
      <c r="L27" s="161">
        <v>0</v>
      </c>
      <c r="M27" s="161">
        <v>0</v>
      </c>
      <c r="N27" s="161">
        <v>0</v>
      </c>
      <c r="O27" s="161">
        <v>0</v>
      </c>
      <c r="P27" s="162">
        <v>0</v>
      </c>
      <c r="Q27" s="160">
        <f t="shared" si="16"/>
        <v>0</v>
      </c>
      <c r="R27" s="161">
        <v>0</v>
      </c>
      <c r="S27" s="161">
        <v>0</v>
      </c>
      <c r="T27" s="161">
        <v>0</v>
      </c>
      <c r="U27" s="161">
        <v>0</v>
      </c>
      <c r="V27" s="161">
        <v>0</v>
      </c>
      <c r="W27" s="162">
        <v>0</v>
      </c>
      <c r="X27" s="160">
        <f t="shared" si="18"/>
        <v>0</v>
      </c>
      <c r="Y27" s="161">
        <f t="shared" si="18"/>
        <v>0</v>
      </c>
      <c r="Z27" s="161">
        <f t="shared" si="18"/>
        <v>0</v>
      </c>
      <c r="AA27" s="161">
        <f t="shared" si="18"/>
        <v>0</v>
      </c>
      <c r="AB27" s="161">
        <f t="shared" si="18"/>
        <v>0</v>
      </c>
      <c r="AC27" s="161">
        <f t="shared" si="18"/>
        <v>0</v>
      </c>
      <c r="AD27" s="162">
        <f t="shared" si="18"/>
        <v>0</v>
      </c>
      <c r="AE27" s="160">
        <f t="shared" si="19"/>
        <v>0</v>
      </c>
      <c r="AF27" s="10">
        <f t="shared" si="19"/>
        <v>0</v>
      </c>
      <c r="AG27" s="10">
        <f t="shared" si="19"/>
        <v>0</v>
      </c>
      <c r="AH27" s="10">
        <f t="shared" si="19"/>
        <v>0</v>
      </c>
      <c r="AI27" s="10">
        <f t="shared" si="19"/>
        <v>0</v>
      </c>
      <c r="AJ27" s="10">
        <f t="shared" si="19"/>
        <v>0</v>
      </c>
      <c r="AK27" s="312">
        <f t="shared" si="19"/>
        <v>0</v>
      </c>
    </row>
    <row r="28" spans="1:37" ht="12.75" customHeight="1" x14ac:dyDescent="0.25">
      <c r="A28" s="81">
        <v>19</v>
      </c>
      <c r="B28" s="159" t="s">
        <v>1297</v>
      </c>
      <c r="C28" s="244">
        <f t="shared" si="17"/>
        <v>0</v>
      </c>
      <c r="D28" s="161">
        <v>0</v>
      </c>
      <c r="E28" s="161">
        <v>0</v>
      </c>
      <c r="F28" s="161">
        <v>0</v>
      </c>
      <c r="G28" s="161">
        <v>0</v>
      </c>
      <c r="H28" s="161">
        <v>0</v>
      </c>
      <c r="I28" s="162">
        <v>0</v>
      </c>
      <c r="J28" s="160">
        <f t="shared" si="15"/>
        <v>0</v>
      </c>
      <c r="K28" s="161">
        <v>0</v>
      </c>
      <c r="L28" s="161">
        <v>0</v>
      </c>
      <c r="M28" s="161">
        <v>0</v>
      </c>
      <c r="N28" s="161">
        <v>0</v>
      </c>
      <c r="O28" s="161">
        <v>0</v>
      </c>
      <c r="P28" s="162">
        <v>0</v>
      </c>
      <c r="Q28" s="160">
        <f t="shared" si="16"/>
        <v>0</v>
      </c>
      <c r="R28" s="161">
        <v>0</v>
      </c>
      <c r="S28" s="161">
        <v>0</v>
      </c>
      <c r="T28" s="161">
        <v>0</v>
      </c>
      <c r="U28" s="161">
        <v>0</v>
      </c>
      <c r="V28" s="161">
        <v>0</v>
      </c>
      <c r="W28" s="162">
        <v>0</v>
      </c>
      <c r="X28" s="160">
        <f t="shared" si="18"/>
        <v>0</v>
      </c>
      <c r="Y28" s="161">
        <f t="shared" si="18"/>
        <v>0</v>
      </c>
      <c r="Z28" s="161">
        <f t="shared" si="18"/>
        <v>0</v>
      </c>
      <c r="AA28" s="161">
        <f t="shared" si="18"/>
        <v>0</v>
      </c>
      <c r="AB28" s="161">
        <f t="shared" si="18"/>
        <v>0</v>
      </c>
      <c r="AC28" s="161">
        <f t="shared" si="18"/>
        <v>0</v>
      </c>
      <c r="AD28" s="162">
        <f t="shared" si="18"/>
        <v>0</v>
      </c>
      <c r="AE28" s="160">
        <f t="shared" si="19"/>
        <v>0</v>
      </c>
      <c r="AF28" s="10">
        <f t="shared" si="19"/>
        <v>0</v>
      </c>
      <c r="AG28" s="10">
        <f t="shared" si="19"/>
        <v>0</v>
      </c>
      <c r="AH28" s="10">
        <f t="shared" si="19"/>
        <v>0</v>
      </c>
      <c r="AI28" s="10">
        <f t="shared" si="19"/>
        <v>0</v>
      </c>
      <c r="AJ28" s="10">
        <f t="shared" si="19"/>
        <v>0</v>
      </c>
      <c r="AK28" s="312">
        <f t="shared" si="19"/>
        <v>0</v>
      </c>
    </row>
    <row r="29" spans="1:37" ht="12.75" customHeight="1" x14ac:dyDescent="0.25">
      <c r="A29" s="81">
        <v>20</v>
      </c>
      <c r="B29" s="159" t="s">
        <v>1298</v>
      </c>
      <c r="C29" s="244">
        <f t="shared" si="17"/>
        <v>0</v>
      </c>
      <c r="D29" s="161">
        <v>0</v>
      </c>
      <c r="E29" s="161">
        <v>0</v>
      </c>
      <c r="F29" s="161">
        <v>0</v>
      </c>
      <c r="G29" s="161">
        <v>0</v>
      </c>
      <c r="H29" s="161">
        <v>0</v>
      </c>
      <c r="I29" s="162">
        <v>0</v>
      </c>
      <c r="J29" s="160">
        <f t="shared" si="15"/>
        <v>0</v>
      </c>
      <c r="K29" s="161">
        <v>0</v>
      </c>
      <c r="L29" s="161">
        <v>0</v>
      </c>
      <c r="M29" s="161">
        <v>0</v>
      </c>
      <c r="N29" s="161">
        <v>0</v>
      </c>
      <c r="O29" s="161">
        <v>0</v>
      </c>
      <c r="P29" s="162">
        <v>0</v>
      </c>
      <c r="Q29" s="160">
        <f t="shared" si="16"/>
        <v>0</v>
      </c>
      <c r="R29" s="161">
        <v>0</v>
      </c>
      <c r="S29" s="161">
        <v>0</v>
      </c>
      <c r="T29" s="161">
        <v>0</v>
      </c>
      <c r="U29" s="161">
        <v>0</v>
      </c>
      <c r="V29" s="161">
        <v>0</v>
      </c>
      <c r="W29" s="162">
        <v>0</v>
      </c>
      <c r="X29" s="160">
        <f t="shared" si="18"/>
        <v>0</v>
      </c>
      <c r="Y29" s="161">
        <f t="shared" si="18"/>
        <v>0</v>
      </c>
      <c r="Z29" s="161">
        <f t="shared" si="18"/>
        <v>0</v>
      </c>
      <c r="AA29" s="161">
        <f t="shared" si="18"/>
        <v>0</v>
      </c>
      <c r="AB29" s="161">
        <f t="shared" si="18"/>
        <v>0</v>
      </c>
      <c r="AC29" s="161">
        <f t="shared" si="18"/>
        <v>0</v>
      </c>
      <c r="AD29" s="162">
        <f t="shared" si="18"/>
        <v>0</v>
      </c>
      <c r="AE29" s="160">
        <f t="shared" si="19"/>
        <v>0</v>
      </c>
      <c r="AF29" s="10">
        <f t="shared" si="19"/>
        <v>0</v>
      </c>
      <c r="AG29" s="10">
        <f t="shared" si="19"/>
        <v>0</v>
      </c>
      <c r="AH29" s="10">
        <f t="shared" si="19"/>
        <v>0</v>
      </c>
      <c r="AI29" s="10">
        <f t="shared" si="19"/>
        <v>0</v>
      </c>
      <c r="AJ29" s="10">
        <f t="shared" si="19"/>
        <v>0</v>
      </c>
      <c r="AK29" s="312">
        <f t="shared" si="19"/>
        <v>0</v>
      </c>
    </row>
    <row r="30" spans="1:37" ht="12.75" customHeight="1" x14ac:dyDescent="0.25">
      <c r="A30" s="81">
        <v>21</v>
      </c>
      <c r="B30" s="159" t="s">
        <v>1299</v>
      </c>
      <c r="C30" s="244">
        <f t="shared" si="17"/>
        <v>0</v>
      </c>
      <c r="D30" s="161">
        <v>0</v>
      </c>
      <c r="E30" s="161">
        <v>0</v>
      </c>
      <c r="F30" s="161">
        <v>0</v>
      </c>
      <c r="G30" s="161">
        <v>0</v>
      </c>
      <c r="H30" s="161">
        <v>0</v>
      </c>
      <c r="I30" s="162">
        <v>0</v>
      </c>
      <c r="J30" s="160">
        <f t="shared" si="15"/>
        <v>0</v>
      </c>
      <c r="K30" s="161">
        <v>0</v>
      </c>
      <c r="L30" s="161">
        <v>0</v>
      </c>
      <c r="M30" s="161">
        <v>0</v>
      </c>
      <c r="N30" s="161">
        <v>0</v>
      </c>
      <c r="O30" s="161">
        <v>0</v>
      </c>
      <c r="P30" s="162">
        <v>0</v>
      </c>
      <c r="Q30" s="160">
        <f t="shared" si="16"/>
        <v>0</v>
      </c>
      <c r="R30" s="161">
        <v>0</v>
      </c>
      <c r="S30" s="161">
        <v>0</v>
      </c>
      <c r="T30" s="161">
        <v>0</v>
      </c>
      <c r="U30" s="161">
        <v>0</v>
      </c>
      <c r="V30" s="161">
        <v>0</v>
      </c>
      <c r="W30" s="162">
        <v>0</v>
      </c>
      <c r="X30" s="160">
        <f t="shared" si="18"/>
        <v>0</v>
      </c>
      <c r="Y30" s="161">
        <f t="shared" si="18"/>
        <v>0</v>
      </c>
      <c r="Z30" s="161">
        <f t="shared" si="18"/>
        <v>0</v>
      </c>
      <c r="AA30" s="161">
        <f t="shared" si="18"/>
        <v>0</v>
      </c>
      <c r="AB30" s="161">
        <f t="shared" si="18"/>
        <v>0</v>
      </c>
      <c r="AC30" s="161">
        <f t="shared" si="18"/>
        <v>0</v>
      </c>
      <c r="AD30" s="162">
        <f t="shared" si="18"/>
        <v>0</v>
      </c>
      <c r="AE30" s="160">
        <f t="shared" si="19"/>
        <v>0</v>
      </c>
      <c r="AF30" s="10">
        <f t="shared" si="19"/>
        <v>0</v>
      </c>
      <c r="AG30" s="10">
        <f t="shared" si="19"/>
        <v>0</v>
      </c>
      <c r="AH30" s="10">
        <f t="shared" si="19"/>
        <v>0</v>
      </c>
      <c r="AI30" s="10">
        <f t="shared" si="19"/>
        <v>0</v>
      </c>
      <c r="AJ30" s="10">
        <f t="shared" si="19"/>
        <v>0</v>
      </c>
      <c r="AK30" s="312">
        <f t="shared" si="19"/>
        <v>0</v>
      </c>
    </row>
    <row r="31" spans="1:37" ht="12.75" customHeight="1" x14ac:dyDescent="0.25">
      <c r="A31" s="81">
        <v>22</v>
      </c>
      <c r="B31" s="159" t="s">
        <v>1300</v>
      </c>
      <c r="C31" s="244">
        <f t="shared" si="17"/>
        <v>0</v>
      </c>
      <c r="D31" s="161">
        <v>0</v>
      </c>
      <c r="E31" s="161">
        <v>0</v>
      </c>
      <c r="F31" s="161">
        <v>0</v>
      </c>
      <c r="G31" s="161">
        <v>0</v>
      </c>
      <c r="H31" s="161">
        <v>0</v>
      </c>
      <c r="I31" s="162">
        <v>0</v>
      </c>
      <c r="J31" s="160">
        <f t="shared" si="15"/>
        <v>0</v>
      </c>
      <c r="K31" s="161">
        <v>0</v>
      </c>
      <c r="L31" s="161">
        <v>0</v>
      </c>
      <c r="M31" s="161">
        <v>0</v>
      </c>
      <c r="N31" s="161">
        <v>0</v>
      </c>
      <c r="O31" s="161">
        <v>0</v>
      </c>
      <c r="P31" s="162">
        <v>0</v>
      </c>
      <c r="Q31" s="160">
        <f t="shared" si="16"/>
        <v>0</v>
      </c>
      <c r="R31" s="161">
        <v>0</v>
      </c>
      <c r="S31" s="161">
        <v>0</v>
      </c>
      <c r="T31" s="161">
        <v>0</v>
      </c>
      <c r="U31" s="161">
        <v>0</v>
      </c>
      <c r="V31" s="161">
        <v>0</v>
      </c>
      <c r="W31" s="162">
        <v>0</v>
      </c>
      <c r="X31" s="160">
        <f t="shared" si="18"/>
        <v>0</v>
      </c>
      <c r="Y31" s="161">
        <f t="shared" si="18"/>
        <v>0</v>
      </c>
      <c r="Z31" s="161">
        <f t="shared" si="18"/>
        <v>0</v>
      </c>
      <c r="AA31" s="161">
        <f t="shared" si="18"/>
        <v>0</v>
      </c>
      <c r="AB31" s="161">
        <f t="shared" si="18"/>
        <v>0</v>
      </c>
      <c r="AC31" s="161">
        <f t="shared" si="18"/>
        <v>0</v>
      </c>
      <c r="AD31" s="162">
        <f t="shared" si="18"/>
        <v>0</v>
      </c>
      <c r="AE31" s="160">
        <f t="shared" si="19"/>
        <v>0</v>
      </c>
      <c r="AF31" s="10">
        <f t="shared" si="19"/>
        <v>0</v>
      </c>
      <c r="AG31" s="10">
        <f t="shared" si="19"/>
        <v>0</v>
      </c>
      <c r="AH31" s="10">
        <f t="shared" si="19"/>
        <v>0</v>
      </c>
      <c r="AI31" s="10">
        <f t="shared" si="19"/>
        <v>0</v>
      </c>
      <c r="AJ31" s="10">
        <f t="shared" si="19"/>
        <v>0</v>
      </c>
      <c r="AK31" s="312">
        <f t="shared" si="19"/>
        <v>0</v>
      </c>
    </row>
    <row r="32" spans="1:37" ht="12.75" customHeight="1" x14ac:dyDescent="0.25">
      <c r="A32" s="81">
        <v>23</v>
      </c>
      <c r="B32" s="159" t="s">
        <v>1301</v>
      </c>
      <c r="C32" s="244">
        <f t="shared" si="17"/>
        <v>0</v>
      </c>
      <c r="D32" s="161">
        <v>0</v>
      </c>
      <c r="E32" s="161">
        <v>0</v>
      </c>
      <c r="F32" s="161">
        <v>0</v>
      </c>
      <c r="G32" s="161">
        <v>0</v>
      </c>
      <c r="H32" s="161">
        <v>0</v>
      </c>
      <c r="I32" s="162">
        <v>0</v>
      </c>
      <c r="J32" s="160">
        <f t="shared" si="15"/>
        <v>0</v>
      </c>
      <c r="K32" s="161">
        <v>0</v>
      </c>
      <c r="L32" s="161">
        <v>0</v>
      </c>
      <c r="M32" s="161">
        <v>0</v>
      </c>
      <c r="N32" s="161">
        <v>0</v>
      </c>
      <c r="O32" s="161">
        <v>0</v>
      </c>
      <c r="P32" s="162">
        <v>0</v>
      </c>
      <c r="Q32" s="160">
        <f t="shared" si="16"/>
        <v>0</v>
      </c>
      <c r="R32" s="161">
        <v>0</v>
      </c>
      <c r="S32" s="161">
        <v>0</v>
      </c>
      <c r="T32" s="161">
        <v>0</v>
      </c>
      <c r="U32" s="161">
        <v>0</v>
      </c>
      <c r="V32" s="161">
        <v>0</v>
      </c>
      <c r="W32" s="162">
        <v>0</v>
      </c>
      <c r="X32" s="160">
        <f t="shared" si="18"/>
        <v>0</v>
      </c>
      <c r="Y32" s="161">
        <f t="shared" si="18"/>
        <v>0</v>
      </c>
      <c r="Z32" s="161">
        <f t="shared" si="18"/>
        <v>0</v>
      </c>
      <c r="AA32" s="161">
        <f t="shared" si="18"/>
        <v>0</v>
      </c>
      <c r="AB32" s="161">
        <f t="shared" si="18"/>
        <v>0</v>
      </c>
      <c r="AC32" s="161">
        <f t="shared" si="18"/>
        <v>0</v>
      </c>
      <c r="AD32" s="162">
        <f t="shared" si="18"/>
        <v>0</v>
      </c>
      <c r="AE32" s="160">
        <f t="shared" si="19"/>
        <v>0</v>
      </c>
      <c r="AF32" s="10">
        <f t="shared" si="19"/>
        <v>0</v>
      </c>
      <c r="AG32" s="10">
        <f t="shared" si="19"/>
        <v>0</v>
      </c>
      <c r="AH32" s="10">
        <f t="shared" si="19"/>
        <v>0</v>
      </c>
      <c r="AI32" s="10">
        <f t="shared" si="19"/>
        <v>0</v>
      </c>
      <c r="AJ32" s="10">
        <f t="shared" si="19"/>
        <v>0</v>
      </c>
      <c r="AK32" s="312">
        <f t="shared" si="19"/>
        <v>0</v>
      </c>
    </row>
    <row r="33" spans="1:37" ht="12.75" customHeight="1" x14ac:dyDescent="0.25">
      <c r="A33" s="81">
        <v>24</v>
      </c>
      <c r="B33" s="159" t="s">
        <v>1302</v>
      </c>
      <c r="C33" s="244">
        <f t="shared" si="17"/>
        <v>0</v>
      </c>
      <c r="D33" s="161">
        <v>0</v>
      </c>
      <c r="E33" s="161">
        <v>0</v>
      </c>
      <c r="F33" s="161">
        <v>0</v>
      </c>
      <c r="G33" s="161">
        <v>0</v>
      </c>
      <c r="H33" s="161">
        <v>0</v>
      </c>
      <c r="I33" s="162">
        <v>0</v>
      </c>
      <c r="J33" s="160">
        <f t="shared" si="15"/>
        <v>0</v>
      </c>
      <c r="K33" s="161">
        <v>0</v>
      </c>
      <c r="L33" s="161">
        <v>0</v>
      </c>
      <c r="M33" s="161">
        <v>0</v>
      </c>
      <c r="N33" s="161">
        <v>0</v>
      </c>
      <c r="O33" s="161">
        <v>0</v>
      </c>
      <c r="P33" s="162">
        <v>0</v>
      </c>
      <c r="Q33" s="160">
        <f t="shared" si="16"/>
        <v>0</v>
      </c>
      <c r="R33" s="161">
        <v>0</v>
      </c>
      <c r="S33" s="161">
        <v>0</v>
      </c>
      <c r="T33" s="161">
        <v>0</v>
      </c>
      <c r="U33" s="161">
        <v>0</v>
      </c>
      <c r="V33" s="161">
        <v>0</v>
      </c>
      <c r="W33" s="162">
        <v>0</v>
      </c>
      <c r="X33" s="160">
        <f t="shared" si="18"/>
        <v>0</v>
      </c>
      <c r="Y33" s="161">
        <f t="shared" si="18"/>
        <v>0</v>
      </c>
      <c r="Z33" s="161">
        <f t="shared" si="18"/>
        <v>0</v>
      </c>
      <c r="AA33" s="161">
        <f t="shared" si="18"/>
        <v>0</v>
      </c>
      <c r="AB33" s="161">
        <f t="shared" si="18"/>
        <v>0</v>
      </c>
      <c r="AC33" s="161">
        <f t="shared" si="18"/>
        <v>0</v>
      </c>
      <c r="AD33" s="162">
        <f t="shared" si="18"/>
        <v>0</v>
      </c>
      <c r="AE33" s="160">
        <f t="shared" si="19"/>
        <v>0</v>
      </c>
      <c r="AF33" s="10">
        <f t="shared" si="19"/>
        <v>0</v>
      </c>
      <c r="AG33" s="10">
        <f t="shared" si="19"/>
        <v>0</v>
      </c>
      <c r="AH33" s="10">
        <f t="shared" si="19"/>
        <v>0</v>
      </c>
      <c r="AI33" s="10">
        <f t="shared" si="19"/>
        <v>0</v>
      </c>
      <c r="AJ33" s="10">
        <f t="shared" si="19"/>
        <v>0</v>
      </c>
      <c r="AK33" s="312">
        <f t="shared" si="19"/>
        <v>0</v>
      </c>
    </row>
    <row r="34" spans="1:37" ht="12.75" customHeight="1" x14ac:dyDescent="0.25">
      <c r="A34" s="81">
        <v>25</v>
      </c>
      <c r="B34" s="159" t="s">
        <v>1303</v>
      </c>
      <c r="C34" s="244">
        <f t="shared" si="17"/>
        <v>0</v>
      </c>
      <c r="D34" s="161">
        <v>0</v>
      </c>
      <c r="E34" s="161">
        <v>0</v>
      </c>
      <c r="F34" s="161">
        <v>0</v>
      </c>
      <c r="G34" s="161">
        <v>0</v>
      </c>
      <c r="H34" s="161">
        <v>0</v>
      </c>
      <c r="I34" s="162">
        <v>0</v>
      </c>
      <c r="J34" s="160">
        <f t="shared" si="15"/>
        <v>0</v>
      </c>
      <c r="K34" s="161">
        <v>0</v>
      </c>
      <c r="L34" s="161">
        <v>0</v>
      </c>
      <c r="M34" s="161">
        <v>0</v>
      </c>
      <c r="N34" s="161">
        <v>0</v>
      </c>
      <c r="O34" s="161">
        <v>0</v>
      </c>
      <c r="P34" s="162">
        <v>0</v>
      </c>
      <c r="Q34" s="160">
        <f t="shared" si="16"/>
        <v>0</v>
      </c>
      <c r="R34" s="161">
        <v>0</v>
      </c>
      <c r="S34" s="161">
        <v>0</v>
      </c>
      <c r="T34" s="161">
        <v>0</v>
      </c>
      <c r="U34" s="161">
        <v>0</v>
      </c>
      <c r="V34" s="161">
        <v>0</v>
      </c>
      <c r="W34" s="162">
        <v>0</v>
      </c>
      <c r="X34" s="160">
        <f t="shared" si="18"/>
        <v>0</v>
      </c>
      <c r="Y34" s="161">
        <f t="shared" si="18"/>
        <v>0</v>
      </c>
      <c r="Z34" s="161">
        <f t="shared" si="18"/>
        <v>0</v>
      </c>
      <c r="AA34" s="161">
        <f t="shared" si="18"/>
        <v>0</v>
      </c>
      <c r="AB34" s="161">
        <f t="shared" si="18"/>
        <v>0</v>
      </c>
      <c r="AC34" s="161">
        <f t="shared" si="18"/>
        <v>0</v>
      </c>
      <c r="AD34" s="162">
        <f t="shared" si="18"/>
        <v>0</v>
      </c>
      <c r="AE34" s="160">
        <f t="shared" si="19"/>
        <v>0</v>
      </c>
      <c r="AF34" s="10">
        <f t="shared" si="19"/>
        <v>0</v>
      </c>
      <c r="AG34" s="10">
        <f t="shared" si="19"/>
        <v>0</v>
      </c>
      <c r="AH34" s="10">
        <f t="shared" si="19"/>
        <v>0</v>
      </c>
      <c r="AI34" s="10">
        <f t="shared" si="19"/>
        <v>0</v>
      </c>
      <c r="AJ34" s="10">
        <f t="shared" si="19"/>
        <v>0</v>
      </c>
      <c r="AK34" s="312">
        <f t="shared" si="19"/>
        <v>0</v>
      </c>
    </row>
    <row r="35" spans="1:37" ht="12.75" customHeight="1" x14ac:dyDescent="0.25">
      <c r="A35" s="81">
        <v>26</v>
      </c>
      <c r="B35" s="159" t="s">
        <v>1304</v>
      </c>
      <c r="C35" s="244">
        <f t="shared" si="17"/>
        <v>0</v>
      </c>
      <c r="D35" s="161">
        <v>0</v>
      </c>
      <c r="E35" s="161">
        <v>0</v>
      </c>
      <c r="F35" s="161">
        <v>0</v>
      </c>
      <c r="G35" s="161">
        <v>0</v>
      </c>
      <c r="H35" s="161">
        <v>0</v>
      </c>
      <c r="I35" s="162">
        <v>0</v>
      </c>
      <c r="J35" s="160">
        <f t="shared" si="15"/>
        <v>0</v>
      </c>
      <c r="K35" s="161">
        <v>0</v>
      </c>
      <c r="L35" s="161">
        <v>0</v>
      </c>
      <c r="M35" s="161">
        <v>0</v>
      </c>
      <c r="N35" s="161">
        <v>0</v>
      </c>
      <c r="O35" s="161">
        <v>0</v>
      </c>
      <c r="P35" s="162">
        <v>0</v>
      </c>
      <c r="Q35" s="160">
        <f t="shared" si="16"/>
        <v>0</v>
      </c>
      <c r="R35" s="161">
        <v>0</v>
      </c>
      <c r="S35" s="161">
        <v>0</v>
      </c>
      <c r="T35" s="161">
        <v>0</v>
      </c>
      <c r="U35" s="161">
        <v>0</v>
      </c>
      <c r="V35" s="161">
        <v>0</v>
      </c>
      <c r="W35" s="162">
        <v>0</v>
      </c>
      <c r="X35" s="160">
        <f t="shared" si="18"/>
        <v>0</v>
      </c>
      <c r="Y35" s="161">
        <f t="shared" si="18"/>
        <v>0</v>
      </c>
      <c r="Z35" s="161">
        <f t="shared" si="18"/>
        <v>0</v>
      </c>
      <c r="AA35" s="161">
        <f t="shared" si="18"/>
        <v>0</v>
      </c>
      <c r="AB35" s="161">
        <f t="shared" si="18"/>
        <v>0</v>
      </c>
      <c r="AC35" s="161">
        <f t="shared" si="18"/>
        <v>0</v>
      </c>
      <c r="AD35" s="162">
        <f t="shared" si="18"/>
        <v>0</v>
      </c>
      <c r="AE35" s="160">
        <f t="shared" si="19"/>
        <v>0</v>
      </c>
      <c r="AF35" s="10">
        <f t="shared" si="19"/>
        <v>0</v>
      </c>
      <c r="AG35" s="10">
        <f t="shared" si="19"/>
        <v>0</v>
      </c>
      <c r="AH35" s="10">
        <f t="shared" si="19"/>
        <v>0</v>
      </c>
      <c r="AI35" s="10">
        <f t="shared" si="19"/>
        <v>0</v>
      </c>
      <c r="AJ35" s="10">
        <f t="shared" si="19"/>
        <v>0</v>
      </c>
      <c r="AK35" s="312">
        <f t="shared" si="19"/>
        <v>0</v>
      </c>
    </row>
    <row r="36" spans="1:37" ht="12.75" customHeight="1" x14ac:dyDescent="0.25">
      <c r="A36" s="81">
        <v>27</v>
      </c>
      <c r="B36" s="159" t="s">
        <v>1305</v>
      </c>
      <c r="C36" s="244">
        <f t="shared" si="17"/>
        <v>0</v>
      </c>
      <c r="D36" s="161">
        <v>0</v>
      </c>
      <c r="E36" s="161">
        <v>0</v>
      </c>
      <c r="F36" s="161">
        <v>0</v>
      </c>
      <c r="G36" s="161">
        <v>0</v>
      </c>
      <c r="H36" s="161">
        <v>0</v>
      </c>
      <c r="I36" s="162">
        <v>0</v>
      </c>
      <c r="J36" s="160">
        <f t="shared" si="15"/>
        <v>0</v>
      </c>
      <c r="K36" s="161">
        <v>0</v>
      </c>
      <c r="L36" s="161">
        <v>0</v>
      </c>
      <c r="M36" s="161">
        <v>0</v>
      </c>
      <c r="N36" s="161">
        <v>0</v>
      </c>
      <c r="O36" s="161">
        <v>0</v>
      </c>
      <c r="P36" s="162">
        <v>0</v>
      </c>
      <c r="Q36" s="160">
        <f t="shared" si="16"/>
        <v>0</v>
      </c>
      <c r="R36" s="161">
        <v>0</v>
      </c>
      <c r="S36" s="161">
        <v>0</v>
      </c>
      <c r="T36" s="161">
        <v>0</v>
      </c>
      <c r="U36" s="161">
        <v>0</v>
      </c>
      <c r="V36" s="161">
        <v>0</v>
      </c>
      <c r="W36" s="162">
        <v>0</v>
      </c>
      <c r="X36" s="160">
        <f t="shared" si="18"/>
        <v>0</v>
      </c>
      <c r="Y36" s="161">
        <f t="shared" si="18"/>
        <v>0</v>
      </c>
      <c r="Z36" s="161">
        <f t="shared" si="18"/>
        <v>0</v>
      </c>
      <c r="AA36" s="161">
        <f t="shared" si="18"/>
        <v>0</v>
      </c>
      <c r="AB36" s="161">
        <f t="shared" si="18"/>
        <v>0</v>
      </c>
      <c r="AC36" s="161">
        <f t="shared" si="18"/>
        <v>0</v>
      </c>
      <c r="AD36" s="162">
        <f t="shared" si="18"/>
        <v>0</v>
      </c>
      <c r="AE36" s="160">
        <f t="shared" si="19"/>
        <v>0</v>
      </c>
      <c r="AF36" s="10">
        <f t="shared" si="19"/>
        <v>0</v>
      </c>
      <c r="AG36" s="10">
        <f t="shared" si="19"/>
        <v>0</v>
      </c>
      <c r="AH36" s="10">
        <f t="shared" si="19"/>
        <v>0</v>
      </c>
      <c r="AI36" s="10">
        <f t="shared" si="19"/>
        <v>0</v>
      </c>
      <c r="AJ36" s="10">
        <f t="shared" si="19"/>
        <v>0</v>
      </c>
      <c r="AK36" s="312">
        <f t="shared" si="19"/>
        <v>0</v>
      </c>
    </row>
    <row r="37" spans="1:37" ht="12.75" customHeight="1" x14ac:dyDescent="0.25">
      <c r="A37" s="81">
        <v>28</v>
      </c>
      <c r="B37" s="159" t="s">
        <v>1306</v>
      </c>
      <c r="C37" s="244">
        <f t="shared" si="17"/>
        <v>0</v>
      </c>
      <c r="D37" s="161">
        <v>0</v>
      </c>
      <c r="E37" s="161">
        <v>0</v>
      </c>
      <c r="F37" s="161">
        <v>0</v>
      </c>
      <c r="G37" s="161">
        <v>0</v>
      </c>
      <c r="H37" s="161">
        <v>0</v>
      </c>
      <c r="I37" s="162">
        <v>0</v>
      </c>
      <c r="J37" s="160">
        <f t="shared" si="15"/>
        <v>0</v>
      </c>
      <c r="K37" s="161">
        <v>0</v>
      </c>
      <c r="L37" s="161">
        <v>0</v>
      </c>
      <c r="M37" s="161">
        <v>0</v>
      </c>
      <c r="N37" s="161">
        <v>0</v>
      </c>
      <c r="O37" s="161">
        <v>0</v>
      </c>
      <c r="P37" s="162">
        <v>0</v>
      </c>
      <c r="Q37" s="160">
        <f t="shared" si="16"/>
        <v>0</v>
      </c>
      <c r="R37" s="161">
        <v>0</v>
      </c>
      <c r="S37" s="161">
        <v>0</v>
      </c>
      <c r="T37" s="161">
        <v>0</v>
      </c>
      <c r="U37" s="161">
        <v>0</v>
      </c>
      <c r="V37" s="161">
        <v>0</v>
      </c>
      <c r="W37" s="162">
        <v>0</v>
      </c>
      <c r="X37" s="160">
        <f t="shared" si="18"/>
        <v>0</v>
      </c>
      <c r="Y37" s="161">
        <f t="shared" si="18"/>
        <v>0</v>
      </c>
      <c r="Z37" s="161">
        <f t="shared" si="18"/>
        <v>0</v>
      </c>
      <c r="AA37" s="161">
        <f t="shared" si="18"/>
        <v>0</v>
      </c>
      <c r="AB37" s="161">
        <f t="shared" si="18"/>
        <v>0</v>
      </c>
      <c r="AC37" s="161">
        <f t="shared" si="18"/>
        <v>0</v>
      </c>
      <c r="AD37" s="162">
        <f t="shared" si="18"/>
        <v>0</v>
      </c>
      <c r="AE37" s="160">
        <f t="shared" si="19"/>
        <v>0</v>
      </c>
      <c r="AF37" s="10">
        <f t="shared" si="19"/>
        <v>0</v>
      </c>
      <c r="AG37" s="10">
        <f t="shared" si="19"/>
        <v>0</v>
      </c>
      <c r="AH37" s="10">
        <f t="shared" si="19"/>
        <v>0</v>
      </c>
      <c r="AI37" s="10">
        <f t="shared" si="19"/>
        <v>0</v>
      </c>
      <c r="AJ37" s="10">
        <f t="shared" si="19"/>
        <v>0</v>
      </c>
      <c r="AK37" s="312">
        <f t="shared" si="19"/>
        <v>0</v>
      </c>
    </row>
    <row r="38" spans="1:37" ht="12.75" customHeight="1" x14ac:dyDescent="0.25">
      <c r="A38" s="81">
        <v>29</v>
      </c>
      <c r="B38" s="159" t="s">
        <v>1307</v>
      </c>
      <c r="C38" s="244">
        <f t="shared" si="17"/>
        <v>0</v>
      </c>
      <c r="D38" s="161">
        <v>0</v>
      </c>
      <c r="E38" s="161">
        <v>0</v>
      </c>
      <c r="F38" s="161">
        <v>0</v>
      </c>
      <c r="G38" s="161">
        <v>0</v>
      </c>
      <c r="H38" s="161">
        <v>0</v>
      </c>
      <c r="I38" s="162">
        <v>0</v>
      </c>
      <c r="J38" s="160">
        <f t="shared" si="15"/>
        <v>0</v>
      </c>
      <c r="K38" s="161">
        <v>0</v>
      </c>
      <c r="L38" s="161">
        <v>0</v>
      </c>
      <c r="M38" s="161">
        <v>0</v>
      </c>
      <c r="N38" s="161">
        <v>0</v>
      </c>
      <c r="O38" s="161">
        <v>0</v>
      </c>
      <c r="P38" s="162">
        <v>0</v>
      </c>
      <c r="Q38" s="160">
        <f t="shared" si="16"/>
        <v>0</v>
      </c>
      <c r="R38" s="161">
        <v>0</v>
      </c>
      <c r="S38" s="161">
        <v>0</v>
      </c>
      <c r="T38" s="161">
        <v>0</v>
      </c>
      <c r="U38" s="161">
        <v>0</v>
      </c>
      <c r="V38" s="161">
        <v>0</v>
      </c>
      <c r="W38" s="162">
        <v>0</v>
      </c>
      <c r="X38" s="160">
        <f t="shared" si="18"/>
        <v>0</v>
      </c>
      <c r="Y38" s="161">
        <f t="shared" si="18"/>
        <v>0</v>
      </c>
      <c r="Z38" s="161">
        <f t="shared" si="18"/>
        <v>0</v>
      </c>
      <c r="AA38" s="161">
        <f t="shared" si="18"/>
        <v>0</v>
      </c>
      <c r="AB38" s="161">
        <f t="shared" si="18"/>
        <v>0</v>
      </c>
      <c r="AC38" s="161">
        <f t="shared" si="18"/>
        <v>0</v>
      </c>
      <c r="AD38" s="162">
        <f t="shared" si="18"/>
        <v>0</v>
      </c>
      <c r="AE38" s="160">
        <f t="shared" si="19"/>
        <v>0</v>
      </c>
      <c r="AF38" s="10">
        <f t="shared" si="19"/>
        <v>0</v>
      </c>
      <c r="AG38" s="10">
        <f t="shared" si="19"/>
        <v>0</v>
      </c>
      <c r="AH38" s="10">
        <f t="shared" si="19"/>
        <v>0</v>
      </c>
      <c r="AI38" s="10">
        <f t="shared" si="19"/>
        <v>0</v>
      </c>
      <c r="AJ38" s="10">
        <f t="shared" si="19"/>
        <v>0</v>
      </c>
      <c r="AK38" s="312">
        <f t="shared" si="19"/>
        <v>0</v>
      </c>
    </row>
    <row r="39" spans="1:37" ht="12.75" customHeight="1" x14ac:dyDescent="0.25">
      <c r="A39" s="81">
        <v>30</v>
      </c>
      <c r="B39" s="159" t="s">
        <v>1308</v>
      </c>
      <c r="C39" s="244">
        <f t="shared" si="17"/>
        <v>0</v>
      </c>
      <c r="D39" s="161">
        <v>0</v>
      </c>
      <c r="E39" s="161">
        <v>0</v>
      </c>
      <c r="F39" s="161">
        <v>0</v>
      </c>
      <c r="G39" s="161">
        <v>0</v>
      </c>
      <c r="H39" s="161">
        <v>0</v>
      </c>
      <c r="I39" s="162">
        <v>0</v>
      </c>
      <c r="J39" s="160">
        <f t="shared" si="15"/>
        <v>0</v>
      </c>
      <c r="K39" s="161">
        <v>0</v>
      </c>
      <c r="L39" s="161">
        <v>0</v>
      </c>
      <c r="M39" s="161">
        <v>0</v>
      </c>
      <c r="N39" s="161">
        <v>0</v>
      </c>
      <c r="O39" s="161">
        <v>0</v>
      </c>
      <c r="P39" s="162">
        <v>0</v>
      </c>
      <c r="Q39" s="160">
        <f t="shared" si="16"/>
        <v>0</v>
      </c>
      <c r="R39" s="161">
        <v>0</v>
      </c>
      <c r="S39" s="161">
        <v>0</v>
      </c>
      <c r="T39" s="161">
        <v>0</v>
      </c>
      <c r="U39" s="161">
        <v>0</v>
      </c>
      <c r="V39" s="161">
        <v>0</v>
      </c>
      <c r="W39" s="162">
        <v>0</v>
      </c>
      <c r="X39" s="160">
        <f t="shared" si="18"/>
        <v>0</v>
      </c>
      <c r="Y39" s="161">
        <f t="shared" si="18"/>
        <v>0</v>
      </c>
      <c r="Z39" s="161">
        <f t="shared" si="18"/>
        <v>0</v>
      </c>
      <c r="AA39" s="161">
        <f t="shared" si="18"/>
        <v>0</v>
      </c>
      <c r="AB39" s="161">
        <f t="shared" si="18"/>
        <v>0</v>
      </c>
      <c r="AC39" s="161">
        <f t="shared" si="18"/>
        <v>0</v>
      </c>
      <c r="AD39" s="162">
        <f t="shared" si="18"/>
        <v>0</v>
      </c>
      <c r="AE39" s="160">
        <f t="shared" si="19"/>
        <v>0</v>
      </c>
      <c r="AF39" s="10">
        <f t="shared" si="19"/>
        <v>0</v>
      </c>
      <c r="AG39" s="10">
        <f t="shared" si="19"/>
        <v>0</v>
      </c>
      <c r="AH39" s="10">
        <f t="shared" si="19"/>
        <v>0</v>
      </c>
      <c r="AI39" s="10">
        <f t="shared" si="19"/>
        <v>0</v>
      </c>
      <c r="AJ39" s="10">
        <f t="shared" si="19"/>
        <v>0</v>
      </c>
      <c r="AK39" s="312">
        <f t="shared" si="19"/>
        <v>0</v>
      </c>
    </row>
    <row r="40" spans="1:37" ht="12.75" customHeight="1" x14ac:dyDescent="0.25">
      <c r="A40" s="81">
        <v>31</v>
      </c>
      <c r="B40" s="159" t="s">
        <v>1309</v>
      </c>
      <c r="C40" s="244">
        <f t="shared" si="17"/>
        <v>0</v>
      </c>
      <c r="D40" s="161">
        <v>0</v>
      </c>
      <c r="E40" s="161">
        <v>0</v>
      </c>
      <c r="F40" s="161">
        <v>0</v>
      </c>
      <c r="G40" s="161">
        <v>0</v>
      </c>
      <c r="H40" s="161">
        <v>0</v>
      </c>
      <c r="I40" s="162">
        <v>0</v>
      </c>
      <c r="J40" s="160">
        <f t="shared" si="15"/>
        <v>0</v>
      </c>
      <c r="K40" s="161">
        <v>0</v>
      </c>
      <c r="L40" s="161">
        <v>0</v>
      </c>
      <c r="M40" s="161">
        <v>0</v>
      </c>
      <c r="N40" s="161">
        <v>0</v>
      </c>
      <c r="O40" s="161">
        <v>0</v>
      </c>
      <c r="P40" s="162">
        <v>0</v>
      </c>
      <c r="Q40" s="160">
        <f t="shared" si="16"/>
        <v>0</v>
      </c>
      <c r="R40" s="161">
        <v>0</v>
      </c>
      <c r="S40" s="161">
        <v>0</v>
      </c>
      <c r="T40" s="161">
        <v>0</v>
      </c>
      <c r="U40" s="161">
        <v>0</v>
      </c>
      <c r="V40" s="161">
        <v>0</v>
      </c>
      <c r="W40" s="162">
        <v>0</v>
      </c>
      <c r="X40" s="160">
        <f t="shared" si="18"/>
        <v>0</v>
      </c>
      <c r="Y40" s="161">
        <f t="shared" si="18"/>
        <v>0</v>
      </c>
      <c r="Z40" s="161">
        <f t="shared" si="18"/>
        <v>0</v>
      </c>
      <c r="AA40" s="161">
        <f t="shared" si="18"/>
        <v>0</v>
      </c>
      <c r="AB40" s="161">
        <f t="shared" si="18"/>
        <v>0</v>
      </c>
      <c r="AC40" s="161">
        <f t="shared" si="18"/>
        <v>0</v>
      </c>
      <c r="AD40" s="162">
        <f t="shared" si="18"/>
        <v>0</v>
      </c>
      <c r="AE40" s="160">
        <f t="shared" si="19"/>
        <v>0</v>
      </c>
      <c r="AF40" s="10">
        <f t="shared" si="19"/>
        <v>0</v>
      </c>
      <c r="AG40" s="10">
        <f t="shared" si="19"/>
        <v>0</v>
      </c>
      <c r="AH40" s="10">
        <f t="shared" si="19"/>
        <v>0</v>
      </c>
      <c r="AI40" s="10">
        <f t="shared" si="19"/>
        <v>0</v>
      </c>
      <c r="AJ40" s="10">
        <f t="shared" si="19"/>
        <v>0</v>
      </c>
      <c r="AK40" s="312">
        <f t="shared" si="19"/>
        <v>0</v>
      </c>
    </row>
    <row r="41" spans="1:37" ht="12.75" customHeight="1" x14ac:dyDescent="0.25">
      <c r="A41" s="81">
        <v>32</v>
      </c>
      <c r="B41" s="159" t="s">
        <v>1310</v>
      </c>
      <c r="C41" s="244">
        <f t="shared" si="17"/>
        <v>0</v>
      </c>
      <c r="D41" s="161">
        <v>0</v>
      </c>
      <c r="E41" s="161">
        <v>0</v>
      </c>
      <c r="F41" s="161">
        <v>0</v>
      </c>
      <c r="G41" s="161">
        <v>0</v>
      </c>
      <c r="H41" s="161">
        <v>0</v>
      </c>
      <c r="I41" s="162">
        <v>0</v>
      </c>
      <c r="J41" s="160">
        <f t="shared" si="15"/>
        <v>0</v>
      </c>
      <c r="K41" s="161">
        <v>0</v>
      </c>
      <c r="L41" s="161">
        <v>0</v>
      </c>
      <c r="M41" s="161">
        <v>0</v>
      </c>
      <c r="N41" s="161">
        <v>0</v>
      </c>
      <c r="O41" s="161">
        <v>0</v>
      </c>
      <c r="P41" s="162">
        <v>0</v>
      </c>
      <c r="Q41" s="160">
        <f t="shared" si="16"/>
        <v>0</v>
      </c>
      <c r="R41" s="161">
        <v>0</v>
      </c>
      <c r="S41" s="161">
        <v>0</v>
      </c>
      <c r="T41" s="161">
        <v>0</v>
      </c>
      <c r="U41" s="161">
        <v>0</v>
      </c>
      <c r="V41" s="161">
        <v>0</v>
      </c>
      <c r="W41" s="162">
        <v>0</v>
      </c>
      <c r="X41" s="160">
        <f t="shared" si="18"/>
        <v>0</v>
      </c>
      <c r="Y41" s="161">
        <f t="shared" si="18"/>
        <v>0</v>
      </c>
      <c r="Z41" s="161">
        <f t="shared" si="18"/>
        <v>0</v>
      </c>
      <c r="AA41" s="161">
        <f t="shared" si="18"/>
        <v>0</v>
      </c>
      <c r="AB41" s="161">
        <f t="shared" si="18"/>
        <v>0</v>
      </c>
      <c r="AC41" s="161">
        <f t="shared" si="18"/>
        <v>0</v>
      </c>
      <c r="AD41" s="162">
        <f t="shared" si="18"/>
        <v>0</v>
      </c>
      <c r="AE41" s="160">
        <f t="shared" si="19"/>
        <v>0</v>
      </c>
      <c r="AF41" s="10">
        <f t="shared" si="19"/>
        <v>0</v>
      </c>
      <c r="AG41" s="10">
        <f t="shared" si="19"/>
        <v>0</v>
      </c>
      <c r="AH41" s="10">
        <f t="shared" si="19"/>
        <v>0</v>
      </c>
      <c r="AI41" s="10">
        <f t="shared" si="19"/>
        <v>0</v>
      </c>
      <c r="AJ41" s="10">
        <f t="shared" si="19"/>
        <v>0</v>
      </c>
      <c r="AK41" s="312">
        <f t="shared" si="19"/>
        <v>0</v>
      </c>
    </row>
    <row r="42" spans="1:37" ht="12.75" customHeight="1" x14ac:dyDescent="0.25">
      <c r="A42" s="81">
        <v>33</v>
      </c>
      <c r="B42" s="159" t="s">
        <v>1311</v>
      </c>
      <c r="C42" s="244">
        <f t="shared" si="17"/>
        <v>0</v>
      </c>
      <c r="D42" s="161">
        <v>0</v>
      </c>
      <c r="E42" s="161">
        <v>0</v>
      </c>
      <c r="F42" s="161">
        <v>0</v>
      </c>
      <c r="G42" s="161">
        <v>0</v>
      </c>
      <c r="H42" s="161">
        <v>0</v>
      </c>
      <c r="I42" s="162">
        <v>0</v>
      </c>
      <c r="J42" s="160">
        <f t="shared" si="15"/>
        <v>0</v>
      </c>
      <c r="K42" s="161">
        <v>0</v>
      </c>
      <c r="L42" s="161">
        <v>0</v>
      </c>
      <c r="M42" s="161">
        <v>0</v>
      </c>
      <c r="N42" s="161">
        <v>0</v>
      </c>
      <c r="O42" s="161">
        <v>0</v>
      </c>
      <c r="P42" s="162">
        <v>0</v>
      </c>
      <c r="Q42" s="160">
        <f t="shared" si="16"/>
        <v>0</v>
      </c>
      <c r="R42" s="161">
        <v>0</v>
      </c>
      <c r="S42" s="161">
        <v>0</v>
      </c>
      <c r="T42" s="161">
        <v>0</v>
      </c>
      <c r="U42" s="161">
        <v>0</v>
      </c>
      <c r="V42" s="161">
        <v>0</v>
      </c>
      <c r="W42" s="162">
        <v>0</v>
      </c>
      <c r="X42" s="160">
        <f t="shared" si="18"/>
        <v>0</v>
      </c>
      <c r="Y42" s="161">
        <f t="shared" si="18"/>
        <v>0</v>
      </c>
      <c r="Z42" s="161">
        <f t="shared" si="18"/>
        <v>0</v>
      </c>
      <c r="AA42" s="161">
        <f t="shared" si="18"/>
        <v>0</v>
      </c>
      <c r="AB42" s="161">
        <f t="shared" si="18"/>
        <v>0</v>
      </c>
      <c r="AC42" s="161">
        <f t="shared" si="18"/>
        <v>0</v>
      </c>
      <c r="AD42" s="162">
        <f t="shared" si="18"/>
        <v>0</v>
      </c>
      <c r="AE42" s="160">
        <f t="shared" si="19"/>
        <v>0</v>
      </c>
      <c r="AF42" s="10">
        <f t="shared" si="19"/>
        <v>0</v>
      </c>
      <c r="AG42" s="10">
        <f t="shared" si="19"/>
        <v>0</v>
      </c>
      <c r="AH42" s="10">
        <f t="shared" si="19"/>
        <v>0</v>
      </c>
      <c r="AI42" s="10">
        <f t="shared" si="19"/>
        <v>0</v>
      </c>
      <c r="AJ42" s="10">
        <f t="shared" si="19"/>
        <v>0</v>
      </c>
      <c r="AK42" s="312">
        <f t="shared" si="19"/>
        <v>0</v>
      </c>
    </row>
    <row r="43" spans="1:37" ht="14.25" customHeight="1" x14ac:dyDescent="0.25">
      <c r="A43" s="81">
        <v>34</v>
      </c>
      <c r="B43" s="159"/>
      <c r="C43" s="244"/>
      <c r="D43" s="161"/>
      <c r="E43" s="161"/>
      <c r="F43" s="161"/>
      <c r="G43" s="161"/>
      <c r="H43" s="161"/>
      <c r="I43" s="162"/>
      <c r="J43" s="160"/>
      <c r="K43" s="161"/>
      <c r="L43" s="161"/>
      <c r="M43" s="161"/>
      <c r="N43" s="161"/>
      <c r="O43" s="161"/>
      <c r="P43" s="162"/>
      <c r="Q43" s="160"/>
      <c r="R43" s="161"/>
      <c r="S43" s="161"/>
      <c r="T43" s="161"/>
      <c r="U43" s="161"/>
      <c r="V43" s="161"/>
      <c r="W43" s="162"/>
      <c r="X43" s="160">
        <f t="shared" si="18"/>
        <v>0</v>
      </c>
      <c r="Y43" s="161"/>
      <c r="Z43" s="161"/>
      <c r="AA43" s="161"/>
      <c r="AB43" s="161"/>
      <c r="AC43" s="161"/>
      <c r="AD43" s="162"/>
      <c r="AE43" s="160"/>
      <c r="AF43" s="10"/>
      <c r="AG43" s="10"/>
      <c r="AH43" s="10"/>
      <c r="AI43" s="10"/>
      <c r="AJ43" s="10"/>
      <c r="AK43" s="312"/>
    </row>
    <row r="44" spans="1:37" ht="12.75" customHeight="1" x14ac:dyDescent="0.25">
      <c r="A44" s="81">
        <v>35</v>
      </c>
      <c r="B44" s="152" t="s">
        <v>1312</v>
      </c>
      <c r="C44" s="172">
        <f>C45+C46</f>
        <v>6113.6000000000013</v>
      </c>
      <c r="D44" s="153">
        <f t="shared" ref="D44:W44" si="20">D45+D46</f>
        <v>1868.4</v>
      </c>
      <c r="E44" s="153">
        <f t="shared" si="20"/>
        <v>2065.8000000000002</v>
      </c>
      <c r="F44" s="153">
        <f t="shared" si="20"/>
        <v>0</v>
      </c>
      <c r="G44" s="153">
        <f t="shared" si="20"/>
        <v>968.7</v>
      </c>
      <c r="H44" s="153">
        <f t="shared" si="20"/>
        <v>932.1</v>
      </c>
      <c r="I44" s="154">
        <f t="shared" si="20"/>
        <v>278.60000000000002</v>
      </c>
      <c r="J44" s="156">
        <f t="shared" si="20"/>
        <v>6113.6000000000013</v>
      </c>
      <c r="K44" s="153">
        <f t="shared" si="20"/>
        <v>1868.4</v>
      </c>
      <c r="L44" s="153">
        <f t="shared" si="20"/>
        <v>2065.8000000000002</v>
      </c>
      <c r="M44" s="153">
        <f t="shared" si="20"/>
        <v>0</v>
      </c>
      <c r="N44" s="153">
        <f t="shared" si="20"/>
        <v>968.7</v>
      </c>
      <c r="O44" s="153">
        <f t="shared" si="20"/>
        <v>932.1</v>
      </c>
      <c r="P44" s="154">
        <f t="shared" si="20"/>
        <v>278.60000000000002</v>
      </c>
      <c r="Q44" s="156">
        <f t="shared" si="20"/>
        <v>4353.1905000000006</v>
      </c>
      <c r="R44" s="153">
        <f t="shared" si="20"/>
        <v>1198.3005000000001</v>
      </c>
      <c r="S44" s="153">
        <f t="shared" si="20"/>
        <v>1531.2340999999999</v>
      </c>
      <c r="T44" s="153">
        <f t="shared" si="20"/>
        <v>0</v>
      </c>
      <c r="U44" s="153">
        <f t="shared" si="20"/>
        <v>724.01379999999995</v>
      </c>
      <c r="V44" s="153">
        <f t="shared" si="20"/>
        <v>716.98810000000003</v>
      </c>
      <c r="W44" s="154">
        <f t="shared" si="20"/>
        <v>182.654</v>
      </c>
      <c r="X44" s="156">
        <f t="shared" si="18"/>
        <v>-1760.4095000000007</v>
      </c>
      <c r="Y44" s="153">
        <f t="shared" si="18"/>
        <v>-670.09950000000003</v>
      </c>
      <c r="Z44" s="153">
        <f t="shared" si="18"/>
        <v>-534.56590000000028</v>
      </c>
      <c r="AA44" s="153">
        <f t="shared" si="18"/>
        <v>0</v>
      </c>
      <c r="AB44" s="153">
        <f t="shared" si="18"/>
        <v>-244.6862000000001</v>
      </c>
      <c r="AC44" s="153">
        <f t="shared" si="18"/>
        <v>-215.11189999999999</v>
      </c>
      <c r="AD44" s="154">
        <f t="shared" si="18"/>
        <v>-95.946000000000026</v>
      </c>
      <c r="AE44" s="156">
        <f t="shared" si="19"/>
        <v>71.205026498298878</v>
      </c>
      <c r="AF44" s="13">
        <f t="shared" si="19"/>
        <v>64.135115606936424</v>
      </c>
      <c r="AG44" s="13">
        <f t="shared" si="19"/>
        <v>74.123056443024481</v>
      </c>
      <c r="AH44" s="13">
        <f t="shared" si="19"/>
        <v>0</v>
      </c>
      <c r="AI44" s="13">
        <f t="shared" si="19"/>
        <v>74.74076597501805</v>
      </c>
      <c r="AJ44" s="13">
        <f t="shared" si="19"/>
        <v>76.921800236026186</v>
      </c>
      <c r="AK44" s="313">
        <f t="shared" si="19"/>
        <v>65.561378320172281</v>
      </c>
    </row>
    <row r="45" spans="1:37" s="170" customFormat="1" ht="12.75" customHeight="1" x14ac:dyDescent="0.2">
      <c r="A45" s="81">
        <v>36</v>
      </c>
      <c r="B45" s="152" t="s">
        <v>1287</v>
      </c>
      <c r="C45" s="172">
        <f>C47</f>
        <v>6113.6000000000013</v>
      </c>
      <c r="D45" s="153">
        <f t="shared" ref="D45:W45" si="21">D47</f>
        <v>1868.4</v>
      </c>
      <c r="E45" s="153">
        <f t="shared" si="21"/>
        <v>2065.8000000000002</v>
      </c>
      <c r="F45" s="153">
        <f t="shared" si="21"/>
        <v>0</v>
      </c>
      <c r="G45" s="153">
        <f t="shared" si="21"/>
        <v>968.7</v>
      </c>
      <c r="H45" s="153">
        <f t="shared" si="21"/>
        <v>932.1</v>
      </c>
      <c r="I45" s="154">
        <f t="shared" si="21"/>
        <v>278.60000000000002</v>
      </c>
      <c r="J45" s="156">
        <f t="shared" si="21"/>
        <v>6113.6000000000013</v>
      </c>
      <c r="K45" s="153">
        <f t="shared" si="21"/>
        <v>1868.4</v>
      </c>
      <c r="L45" s="153">
        <f t="shared" si="21"/>
        <v>2065.8000000000002</v>
      </c>
      <c r="M45" s="153">
        <f t="shared" si="21"/>
        <v>0</v>
      </c>
      <c r="N45" s="153">
        <f t="shared" si="21"/>
        <v>968.7</v>
      </c>
      <c r="O45" s="153">
        <f t="shared" si="21"/>
        <v>932.1</v>
      </c>
      <c r="P45" s="154">
        <f t="shared" si="21"/>
        <v>278.60000000000002</v>
      </c>
      <c r="Q45" s="156">
        <f t="shared" si="21"/>
        <v>4353.1905000000006</v>
      </c>
      <c r="R45" s="153">
        <f t="shared" si="21"/>
        <v>1198.3005000000001</v>
      </c>
      <c r="S45" s="153">
        <f t="shared" si="21"/>
        <v>1531.2340999999999</v>
      </c>
      <c r="T45" s="153">
        <f t="shared" si="21"/>
        <v>0</v>
      </c>
      <c r="U45" s="153">
        <f t="shared" si="21"/>
        <v>724.01379999999995</v>
      </c>
      <c r="V45" s="153">
        <f t="shared" si="21"/>
        <v>716.98810000000003</v>
      </c>
      <c r="W45" s="154">
        <f t="shared" si="21"/>
        <v>182.654</v>
      </c>
      <c r="X45" s="156">
        <f t="shared" si="18"/>
        <v>-1760.4095000000007</v>
      </c>
      <c r="Y45" s="153">
        <f t="shared" si="18"/>
        <v>-670.09950000000003</v>
      </c>
      <c r="Z45" s="153">
        <f t="shared" si="18"/>
        <v>-534.56590000000028</v>
      </c>
      <c r="AA45" s="153">
        <f t="shared" si="18"/>
        <v>0</v>
      </c>
      <c r="AB45" s="153">
        <f t="shared" si="18"/>
        <v>-244.6862000000001</v>
      </c>
      <c r="AC45" s="153">
        <f t="shared" si="18"/>
        <v>-215.11189999999999</v>
      </c>
      <c r="AD45" s="154">
        <f t="shared" si="18"/>
        <v>-95.946000000000026</v>
      </c>
      <c r="AE45" s="156">
        <f t="shared" si="19"/>
        <v>71.205026498298878</v>
      </c>
      <c r="AF45" s="13">
        <f t="shared" si="19"/>
        <v>64.135115606936424</v>
      </c>
      <c r="AG45" s="13">
        <f t="shared" si="19"/>
        <v>74.123056443024481</v>
      </c>
      <c r="AH45" s="13">
        <f t="shared" si="19"/>
        <v>0</v>
      </c>
      <c r="AI45" s="13">
        <f t="shared" si="19"/>
        <v>74.74076597501805</v>
      </c>
      <c r="AJ45" s="13">
        <f t="shared" si="19"/>
        <v>76.921800236026186</v>
      </c>
      <c r="AK45" s="313">
        <f t="shared" si="19"/>
        <v>65.561378320172281</v>
      </c>
    </row>
    <row r="46" spans="1:37" s="170" customFormat="1" ht="12.75" customHeight="1" x14ac:dyDescent="0.2">
      <c r="A46" s="81">
        <v>37</v>
      </c>
      <c r="B46" s="152" t="s">
        <v>1288</v>
      </c>
      <c r="C46" s="172">
        <f>SUM(C48:C73)</f>
        <v>0</v>
      </c>
      <c r="D46" s="153">
        <f t="shared" ref="D46:W46" si="22">SUM(D48:D73)</f>
        <v>0</v>
      </c>
      <c r="E46" s="153">
        <f t="shared" si="22"/>
        <v>0</v>
      </c>
      <c r="F46" s="153">
        <f t="shared" si="22"/>
        <v>0</v>
      </c>
      <c r="G46" s="153">
        <f t="shared" si="22"/>
        <v>0</v>
      </c>
      <c r="H46" s="153">
        <f t="shared" si="22"/>
        <v>0</v>
      </c>
      <c r="I46" s="154">
        <f t="shared" si="22"/>
        <v>0</v>
      </c>
      <c r="J46" s="156">
        <f t="shared" si="22"/>
        <v>0</v>
      </c>
      <c r="K46" s="153">
        <f t="shared" si="22"/>
        <v>0</v>
      </c>
      <c r="L46" s="153">
        <f t="shared" si="22"/>
        <v>0</v>
      </c>
      <c r="M46" s="153">
        <f t="shared" si="22"/>
        <v>0</v>
      </c>
      <c r="N46" s="153">
        <f t="shared" si="22"/>
        <v>0</v>
      </c>
      <c r="O46" s="153">
        <f t="shared" si="22"/>
        <v>0</v>
      </c>
      <c r="P46" s="154">
        <f t="shared" si="22"/>
        <v>0</v>
      </c>
      <c r="Q46" s="156">
        <f t="shared" si="22"/>
        <v>0</v>
      </c>
      <c r="R46" s="153">
        <f t="shared" si="22"/>
        <v>0</v>
      </c>
      <c r="S46" s="153">
        <f t="shared" si="22"/>
        <v>0</v>
      </c>
      <c r="T46" s="153">
        <f t="shared" si="22"/>
        <v>0</v>
      </c>
      <c r="U46" s="153">
        <f t="shared" si="22"/>
        <v>0</v>
      </c>
      <c r="V46" s="153">
        <f t="shared" si="22"/>
        <v>0</v>
      </c>
      <c r="W46" s="154">
        <f t="shared" si="22"/>
        <v>0</v>
      </c>
      <c r="X46" s="156">
        <f t="shared" si="18"/>
        <v>0</v>
      </c>
      <c r="Y46" s="153">
        <f t="shared" si="18"/>
        <v>0</v>
      </c>
      <c r="Z46" s="153">
        <f t="shared" si="18"/>
        <v>0</v>
      </c>
      <c r="AA46" s="153">
        <f t="shared" si="18"/>
        <v>0</v>
      </c>
      <c r="AB46" s="153">
        <f t="shared" si="18"/>
        <v>0</v>
      </c>
      <c r="AC46" s="153">
        <f t="shared" si="18"/>
        <v>0</v>
      </c>
      <c r="AD46" s="154">
        <f t="shared" si="18"/>
        <v>0</v>
      </c>
      <c r="AE46" s="156">
        <f t="shared" si="19"/>
        <v>0</v>
      </c>
      <c r="AF46" s="13">
        <f t="shared" si="19"/>
        <v>0</v>
      </c>
      <c r="AG46" s="13">
        <f t="shared" si="19"/>
        <v>0</v>
      </c>
      <c r="AH46" s="13">
        <f t="shared" si="19"/>
        <v>0</v>
      </c>
      <c r="AI46" s="13">
        <f t="shared" si="19"/>
        <v>0</v>
      </c>
      <c r="AJ46" s="13">
        <f t="shared" si="19"/>
        <v>0</v>
      </c>
      <c r="AK46" s="313">
        <f t="shared" si="19"/>
        <v>0</v>
      </c>
    </row>
    <row r="47" spans="1:37" ht="12.75" customHeight="1" x14ac:dyDescent="0.25">
      <c r="A47" s="81">
        <v>38</v>
      </c>
      <c r="B47" s="159" t="s">
        <v>1313</v>
      </c>
      <c r="C47" s="244">
        <f t="shared" ref="C47:C73" si="23">SUM(D47:I47)</f>
        <v>6113.6000000000013</v>
      </c>
      <c r="D47" s="161">
        <v>1868.4</v>
      </c>
      <c r="E47" s="161">
        <v>2065.8000000000002</v>
      </c>
      <c r="F47" s="161">
        <v>0</v>
      </c>
      <c r="G47" s="161">
        <v>968.7</v>
      </c>
      <c r="H47" s="161">
        <v>932.1</v>
      </c>
      <c r="I47" s="162">
        <v>278.60000000000002</v>
      </c>
      <c r="J47" s="160">
        <f t="shared" ref="J47:J73" si="24">SUM(K47:P47)</f>
        <v>6113.6000000000013</v>
      </c>
      <c r="K47" s="161">
        <v>1868.4</v>
      </c>
      <c r="L47" s="161">
        <v>2065.8000000000002</v>
      </c>
      <c r="M47" s="161">
        <v>0</v>
      </c>
      <c r="N47" s="161">
        <v>968.7</v>
      </c>
      <c r="O47" s="161">
        <v>932.1</v>
      </c>
      <c r="P47" s="162">
        <v>278.60000000000002</v>
      </c>
      <c r="Q47" s="160">
        <f t="shared" ref="Q47:Q73" si="25">SUM(R47:W47)</f>
        <v>4353.1905000000006</v>
      </c>
      <c r="R47" s="161">
        <v>1198.3005000000001</v>
      </c>
      <c r="S47" s="161">
        <v>1531.2340999999999</v>
      </c>
      <c r="T47" s="161">
        <v>0</v>
      </c>
      <c r="U47" s="161">
        <v>724.01379999999995</v>
      </c>
      <c r="V47" s="161">
        <v>716.98810000000003</v>
      </c>
      <c r="W47" s="162">
        <v>182.654</v>
      </c>
      <c r="X47" s="160">
        <f t="shared" si="18"/>
        <v>-1760.4095000000007</v>
      </c>
      <c r="Y47" s="161">
        <f t="shared" si="18"/>
        <v>-670.09950000000003</v>
      </c>
      <c r="Z47" s="161">
        <f t="shared" si="18"/>
        <v>-534.56590000000028</v>
      </c>
      <c r="AA47" s="161">
        <f t="shared" si="18"/>
        <v>0</v>
      </c>
      <c r="AB47" s="161">
        <f t="shared" si="18"/>
        <v>-244.6862000000001</v>
      </c>
      <c r="AC47" s="161">
        <f t="shared" si="18"/>
        <v>-215.11189999999999</v>
      </c>
      <c r="AD47" s="162">
        <f t="shared" si="18"/>
        <v>-95.946000000000026</v>
      </c>
      <c r="AE47" s="160">
        <f t="shared" si="19"/>
        <v>71.205026498298878</v>
      </c>
      <c r="AF47" s="10">
        <f t="shared" si="19"/>
        <v>64.135115606936424</v>
      </c>
      <c r="AG47" s="10">
        <f t="shared" si="19"/>
        <v>74.123056443024481</v>
      </c>
      <c r="AH47" s="10">
        <f t="shared" si="19"/>
        <v>0</v>
      </c>
      <c r="AI47" s="10">
        <f t="shared" si="19"/>
        <v>74.74076597501805</v>
      </c>
      <c r="AJ47" s="10">
        <f t="shared" si="19"/>
        <v>76.921800236026186</v>
      </c>
      <c r="AK47" s="312">
        <f t="shared" si="19"/>
        <v>65.561378320172281</v>
      </c>
    </row>
    <row r="48" spans="1:37" ht="12.75" customHeight="1" x14ac:dyDescent="0.25">
      <c r="A48" s="81">
        <v>39</v>
      </c>
      <c r="B48" s="159" t="s">
        <v>1312</v>
      </c>
      <c r="C48" s="244">
        <f t="shared" si="23"/>
        <v>0</v>
      </c>
      <c r="D48" s="161">
        <v>0</v>
      </c>
      <c r="E48" s="161">
        <v>0</v>
      </c>
      <c r="F48" s="161">
        <v>0</v>
      </c>
      <c r="G48" s="161">
        <v>0</v>
      </c>
      <c r="H48" s="161">
        <v>0</v>
      </c>
      <c r="I48" s="162">
        <v>0</v>
      </c>
      <c r="J48" s="160">
        <f t="shared" si="24"/>
        <v>0</v>
      </c>
      <c r="K48" s="161">
        <v>0</v>
      </c>
      <c r="L48" s="161">
        <v>0</v>
      </c>
      <c r="M48" s="161">
        <v>0</v>
      </c>
      <c r="N48" s="161">
        <v>0</v>
      </c>
      <c r="O48" s="161">
        <v>0</v>
      </c>
      <c r="P48" s="162">
        <v>0</v>
      </c>
      <c r="Q48" s="160">
        <f t="shared" si="25"/>
        <v>0</v>
      </c>
      <c r="R48" s="161">
        <v>0</v>
      </c>
      <c r="S48" s="161">
        <v>0</v>
      </c>
      <c r="T48" s="161">
        <v>0</v>
      </c>
      <c r="U48" s="161">
        <v>0</v>
      </c>
      <c r="V48" s="161">
        <v>0</v>
      </c>
      <c r="W48" s="162">
        <v>0</v>
      </c>
      <c r="X48" s="160">
        <f t="shared" si="18"/>
        <v>0</v>
      </c>
      <c r="Y48" s="161">
        <f t="shared" si="18"/>
        <v>0</v>
      </c>
      <c r="Z48" s="161">
        <f t="shared" si="18"/>
        <v>0</v>
      </c>
      <c r="AA48" s="161">
        <f t="shared" si="18"/>
        <v>0</v>
      </c>
      <c r="AB48" s="161">
        <f t="shared" si="18"/>
        <v>0</v>
      </c>
      <c r="AC48" s="161">
        <f t="shared" si="18"/>
        <v>0</v>
      </c>
      <c r="AD48" s="162">
        <f t="shared" si="18"/>
        <v>0</v>
      </c>
      <c r="AE48" s="160">
        <f t="shared" si="19"/>
        <v>0</v>
      </c>
      <c r="AF48" s="10">
        <f t="shared" si="19"/>
        <v>0</v>
      </c>
      <c r="AG48" s="10">
        <f t="shared" si="19"/>
        <v>0</v>
      </c>
      <c r="AH48" s="10">
        <f t="shared" si="19"/>
        <v>0</v>
      </c>
      <c r="AI48" s="10">
        <f t="shared" si="19"/>
        <v>0</v>
      </c>
      <c r="AJ48" s="10">
        <f t="shared" si="19"/>
        <v>0</v>
      </c>
      <c r="AK48" s="312">
        <f t="shared" si="19"/>
        <v>0</v>
      </c>
    </row>
    <row r="49" spans="1:37" ht="12.75" customHeight="1" x14ac:dyDescent="0.25">
      <c r="A49" s="81">
        <v>40</v>
      </c>
      <c r="B49" s="159" t="s">
        <v>1314</v>
      </c>
      <c r="C49" s="244">
        <f t="shared" si="23"/>
        <v>0</v>
      </c>
      <c r="D49" s="161">
        <v>0</v>
      </c>
      <c r="E49" s="161">
        <v>0</v>
      </c>
      <c r="F49" s="161">
        <v>0</v>
      </c>
      <c r="G49" s="161">
        <v>0</v>
      </c>
      <c r="H49" s="161">
        <v>0</v>
      </c>
      <c r="I49" s="162">
        <v>0</v>
      </c>
      <c r="J49" s="160">
        <f t="shared" si="24"/>
        <v>0</v>
      </c>
      <c r="K49" s="161">
        <v>0</v>
      </c>
      <c r="L49" s="161">
        <v>0</v>
      </c>
      <c r="M49" s="161">
        <v>0</v>
      </c>
      <c r="N49" s="161">
        <v>0</v>
      </c>
      <c r="O49" s="161">
        <v>0</v>
      </c>
      <c r="P49" s="162">
        <v>0</v>
      </c>
      <c r="Q49" s="160">
        <f t="shared" si="25"/>
        <v>0</v>
      </c>
      <c r="R49" s="161">
        <v>0</v>
      </c>
      <c r="S49" s="161">
        <v>0</v>
      </c>
      <c r="T49" s="161">
        <v>0</v>
      </c>
      <c r="U49" s="161">
        <v>0</v>
      </c>
      <c r="V49" s="161">
        <v>0</v>
      </c>
      <c r="W49" s="162">
        <v>0</v>
      </c>
      <c r="X49" s="160">
        <f t="shared" si="18"/>
        <v>0</v>
      </c>
      <c r="Y49" s="161">
        <f t="shared" si="18"/>
        <v>0</v>
      </c>
      <c r="Z49" s="161">
        <f t="shared" si="18"/>
        <v>0</v>
      </c>
      <c r="AA49" s="161">
        <f t="shared" si="18"/>
        <v>0</v>
      </c>
      <c r="AB49" s="161">
        <f t="shared" si="18"/>
        <v>0</v>
      </c>
      <c r="AC49" s="161">
        <f t="shared" si="18"/>
        <v>0</v>
      </c>
      <c r="AD49" s="162">
        <f t="shared" si="18"/>
        <v>0</v>
      </c>
      <c r="AE49" s="160">
        <f t="shared" si="19"/>
        <v>0</v>
      </c>
      <c r="AF49" s="10">
        <f t="shared" si="19"/>
        <v>0</v>
      </c>
      <c r="AG49" s="10">
        <f t="shared" si="19"/>
        <v>0</v>
      </c>
      <c r="AH49" s="10">
        <f t="shared" si="19"/>
        <v>0</v>
      </c>
      <c r="AI49" s="10">
        <f t="shared" si="19"/>
        <v>0</v>
      </c>
      <c r="AJ49" s="10">
        <f t="shared" si="19"/>
        <v>0</v>
      </c>
      <c r="AK49" s="312">
        <f t="shared" si="19"/>
        <v>0</v>
      </c>
    </row>
    <row r="50" spans="1:37" ht="12.75" customHeight="1" x14ac:dyDescent="0.25">
      <c r="A50" s="81">
        <v>41</v>
      </c>
      <c r="B50" s="159" t="s">
        <v>1315</v>
      </c>
      <c r="C50" s="244">
        <f t="shared" si="23"/>
        <v>0</v>
      </c>
      <c r="D50" s="161">
        <v>0</v>
      </c>
      <c r="E50" s="161">
        <v>0</v>
      </c>
      <c r="F50" s="161">
        <v>0</v>
      </c>
      <c r="G50" s="161">
        <v>0</v>
      </c>
      <c r="H50" s="161">
        <v>0</v>
      </c>
      <c r="I50" s="162">
        <v>0</v>
      </c>
      <c r="J50" s="160">
        <f t="shared" si="24"/>
        <v>0</v>
      </c>
      <c r="K50" s="161">
        <v>0</v>
      </c>
      <c r="L50" s="161">
        <v>0</v>
      </c>
      <c r="M50" s="161">
        <v>0</v>
      </c>
      <c r="N50" s="161">
        <v>0</v>
      </c>
      <c r="O50" s="161">
        <v>0</v>
      </c>
      <c r="P50" s="162">
        <v>0</v>
      </c>
      <c r="Q50" s="160">
        <f t="shared" si="25"/>
        <v>0</v>
      </c>
      <c r="R50" s="161">
        <v>0</v>
      </c>
      <c r="S50" s="161">
        <v>0</v>
      </c>
      <c r="T50" s="161">
        <v>0</v>
      </c>
      <c r="U50" s="161">
        <v>0</v>
      </c>
      <c r="V50" s="161">
        <v>0</v>
      </c>
      <c r="W50" s="162">
        <v>0</v>
      </c>
      <c r="X50" s="160">
        <f t="shared" si="18"/>
        <v>0</v>
      </c>
      <c r="Y50" s="161">
        <f t="shared" si="18"/>
        <v>0</v>
      </c>
      <c r="Z50" s="161">
        <f t="shared" si="18"/>
        <v>0</v>
      </c>
      <c r="AA50" s="161">
        <f t="shared" si="18"/>
        <v>0</v>
      </c>
      <c r="AB50" s="161">
        <f t="shared" si="18"/>
        <v>0</v>
      </c>
      <c r="AC50" s="161">
        <f t="shared" si="18"/>
        <v>0</v>
      </c>
      <c r="AD50" s="162">
        <f t="shared" si="18"/>
        <v>0</v>
      </c>
      <c r="AE50" s="160">
        <f t="shared" si="19"/>
        <v>0</v>
      </c>
      <c r="AF50" s="10">
        <f t="shared" si="19"/>
        <v>0</v>
      </c>
      <c r="AG50" s="10">
        <f t="shared" si="19"/>
        <v>0</v>
      </c>
      <c r="AH50" s="10">
        <f t="shared" si="19"/>
        <v>0</v>
      </c>
      <c r="AI50" s="10">
        <f t="shared" si="19"/>
        <v>0</v>
      </c>
      <c r="AJ50" s="10">
        <f t="shared" si="19"/>
        <v>0</v>
      </c>
      <c r="AK50" s="312">
        <f t="shared" si="19"/>
        <v>0</v>
      </c>
    </row>
    <row r="51" spans="1:37" ht="12.75" customHeight="1" x14ac:dyDescent="0.25">
      <c r="A51" s="81">
        <v>42</v>
      </c>
      <c r="B51" s="159" t="s">
        <v>1316</v>
      </c>
      <c r="C51" s="244">
        <f t="shared" si="23"/>
        <v>0</v>
      </c>
      <c r="D51" s="161">
        <v>0</v>
      </c>
      <c r="E51" s="161">
        <v>0</v>
      </c>
      <c r="F51" s="161">
        <v>0</v>
      </c>
      <c r="G51" s="161">
        <v>0</v>
      </c>
      <c r="H51" s="161">
        <v>0</v>
      </c>
      <c r="I51" s="162">
        <v>0</v>
      </c>
      <c r="J51" s="160">
        <f t="shared" si="24"/>
        <v>0</v>
      </c>
      <c r="K51" s="161">
        <v>0</v>
      </c>
      <c r="L51" s="161">
        <v>0</v>
      </c>
      <c r="M51" s="161">
        <v>0</v>
      </c>
      <c r="N51" s="161">
        <v>0</v>
      </c>
      <c r="O51" s="161">
        <v>0</v>
      </c>
      <c r="P51" s="162">
        <v>0</v>
      </c>
      <c r="Q51" s="160">
        <f t="shared" si="25"/>
        <v>0</v>
      </c>
      <c r="R51" s="161">
        <v>0</v>
      </c>
      <c r="S51" s="161">
        <v>0</v>
      </c>
      <c r="T51" s="161">
        <v>0</v>
      </c>
      <c r="U51" s="161">
        <v>0</v>
      </c>
      <c r="V51" s="161">
        <v>0</v>
      </c>
      <c r="W51" s="162">
        <v>0</v>
      </c>
      <c r="X51" s="160">
        <f t="shared" si="18"/>
        <v>0</v>
      </c>
      <c r="Y51" s="161">
        <f t="shared" si="18"/>
        <v>0</v>
      </c>
      <c r="Z51" s="161">
        <f t="shared" si="18"/>
        <v>0</v>
      </c>
      <c r="AA51" s="161">
        <f t="shared" si="18"/>
        <v>0</v>
      </c>
      <c r="AB51" s="161">
        <f t="shared" si="18"/>
        <v>0</v>
      </c>
      <c r="AC51" s="161">
        <f t="shared" si="18"/>
        <v>0</v>
      </c>
      <c r="AD51" s="162">
        <f t="shared" si="18"/>
        <v>0</v>
      </c>
      <c r="AE51" s="160">
        <f t="shared" si="19"/>
        <v>0</v>
      </c>
      <c r="AF51" s="10">
        <f t="shared" si="19"/>
        <v>0</v>
      </c>
      <c r="AG51" s="10">
        <f t="shared" si="19"/>
        <v>0</v>
      </c>
      <c r="AH51" s="10">
        <f t="shared" si="19"/>
        <v>0</v>
      </c>
      <c r="AI51" s="10">
        <f t="shared" si="19"/>
        <v>0</v>
      </c>
      <c r="AJ51" s="10">
        <f t="shared" si="19"/>
        <v>0</v>
      </c>
      <c r="AK51" s="312">
        <f t="shared" si="19"/>
        <v>0</v>
      </c>
    </row>
    <row r="52" spans="1:37" ht="12.75" customHeight="1" x14ac:dyDescent="0.25">
      <c r="A52" s="81">
        <v>43</v>
      </c>
      <c r="B52" s="159" t="s">
        <v>1317</v>
      </c>
      <c r="C52" s="244">
        <f t="shared" si="23"/>
        <v>0</v>
      </c>
      <c r="D52" s="161">
        <v>0</v>
      </c>
      <c r="E52" s="161">
        <v>0</v>
      </c>
      <c r="F52" s="161">
        <v>0</v>
      </c>
      <c r="G52" s="161">
        <v>0</v>
      </c>
      <c r="H52" s="161">
        <v>0</v>
      </c>
      <c r="I52" s="162">
        <v>0</v>
      </c>
      <c r="J52" s="160">
        <f t="shared" si="24"/>
        <v>0</v>
      </c>
      <c r="K52" s="161">
        <v>0</v>
      </c>
      <c r="L52" s="161">
        <v>0</v>
      </c>
      <c r="M52" s="161">
        <v>0</v>
      </c>
      <c r="N52" s="161">
        <v>0</v>
      </c>
      <c r="O52" s="161">
        <v>0</v>
      </c>
      <c r="P52" s="162">
        <v>0</v>
      </c>
      <c r="Q52" s="160">
        <f t="shared" si="25"/>
        <v>0</v>
      </c>
      <c r="R52" s="161">
        <v>0</v>
      </c>
      <c r="S52" s="161">
        <v>0</v>
      </c>
      <c r="T52" s="161">
        <v>0</v>
      </c>
      <c r="U52" s="161">
        <v>0</v>
      </c>
      <c r="V52" s="161">
        <v>0</v>
      </c>
      <c r="W52" s="162">
        <v>0</v>
      </c>
      <c r="X52" s="160">
        <f t="shared" si="18"/>
        <v>0</v>
      </c>
      <c r="Y52" s="161">
        <f t="shared" si="18"/>
        <v>0</v>
      </c>
      <c r="Z52" s="161">
        <f t="shared" si="18"/>
        <v>0</v>
      </c>
      <c r="AA52" s="161">
        <f t="shared" si="18"/>
        <v>0</v>
      </c>
      <c r="AB52" s="161">
        <f t="shared" si="18"/>
        <v>0</v>
      </c>
      <c r="AC52" s="161">
        <f t="shared" si="18"/>
        <v>0</v>
      </c>
      <c r="AD52" s="162">
        <f t="shared" si="18"/>
        <v>0</v>
      </c>
      <c r="AE52" s="160">
        <f t="shared" si="19"/>
        <v>0</v>
      </c>
      <c r="AF52" s="10">
        <f t="shared" si="19"/>
        <v>0</v>
      </c>
      <c r="AG52" s="10">
        <f t="shared" si="19"/>
        <v>0</v>
      </c>
      <c r="AH52" s="10">
        <f t="shared" si="19"/>
        <v>0</v>
      </c>
      <c r="AI52" s="10">
        <f t="shared" si="19"/>
        <v>0</v>
      </c>
      <c r="AJ52" s="10">
        <f t="shared" si="19"/>
        <v>0</v>
      </c>
      <c r="AK52" s="312">
        <f t="shared" si="19"/>
        <v>0</v>
      </c>
    </row>
    <row r="53" spans="1:37" ht="12.75" customHeight="1" x14ac:dyDescent="0.25">
      <c r="A53" s="81">
        <v>44</v>
      </c>
      <c r="B53" s="159" t="s">
        <v>1318</v>
      </c>
      <c r="C53" s="244">
        <f t="shared" si="23"/>
        <v>0</v>
      </c>
      <c r="D53" s="161">
        <v>0</v>
      </c>
      <c r="E53" s="161">
        <v>0</v>
      </c>
      <c r="F53" s="161">
        <v>0</v>
      </c>
      <c r="G53" s="161">
        <v>0</v>
      </c>
      <c r="H53" s="161">
        <v>0</v>
      </c>
      <c r="I53" s="162">
        <v>0</v>
      </c>
      <c r="J53" s="160">
        <f t="shared" si="24"/>
        <v>0</v>
      </c>
      <c r="K53" s="161">
        <v>0</v>
      </c>
      <c r="L53" s="161">
        <v>0</v>
      </c>
      <c r="M53" s="161">
        <v>0</v>
      </c>
      <c r="N53" s="161">
        <v>0</v>
      </c>
      <c r="O53" s="161">
        <v>0</v>
      </c>
      <c r="P53" s="162">
        <v>0</v>
      </c>
      <c r="Q53" s="160">
        <f t="shared" si="25"/>
        <v>0</v>
      </c>
      <c r="R53" s="161">
        <v>0</v>
      </c>
      <c r="S53" s="161">
        <v>0</v>
      </c>
      <c r="T53" s="161">
        <v>0</v>
      </c>
      <c r="U53" s="161">
        <v>0</v>
      </c>
      <c r="V53" s="161">
        <v>0</v>
      </c>
      <c r="W53" s="162">
        <v>0</v>
      </c>
      <c r="X53" s="160">
        <f t="shared" si="18"/>
        <v>0</v>
      </c>
      <c r="Y53" s="161">
        <f t="shared" si="18"/>
        <v>0</v>
      </c>
      <c r="Z53" s="161">
        <f t="shared" si="18"/>
        <v>0</v>
      </c>
      <c r="AA53" s="161">
        <f t="shared" si="18"/>
        <v>0</v>
      </c>
      <c r="AB53" s="161">
        <f t="shared" si="18"/>
        <v>0</v>
      </c>
      <c r="AC53" s="161">
        <f t="shared" si="18"/>
        <v>0</v>
      </c>
      <c r="AD53" s="162">
        <f t="shared" si="18"/>
        <v>0</v>
      </c>
      <c r="AE53" s="160">
        <f t="shared" si="19"/>
        <v>0</v>
      </c>
      <c r="AF53" s="10">
        <f t="shared" si="19"/>
        <v>0</v>
      </c>
      <c r="AG53" s="10">
        <f t="shared" si="19"/>
        <v>0</v>
      </c>
      <c r="AH53" s="10">
        <f t="shared" si="19"/>
        <v>0</v>
      </c>
      <c r="AI53" s="10">
        <f t="shared" si="19"/>
        <v>0</v>
      </c>
      <c r="AJ53" s="10">
        <f t="shared" si="19"/>
        <v>0</v>
      </c>
      <c r="AK53" s="312">
        <f t="shared" si="19"/>
        <v>0</v>
      </c>
    </row>
    <row r="54" spans="1:37" ht="12.75" customHeight="1" x14ac:dyDescent="0.25">
      <c r="A54" s="81">
        <v>45</v>
      </c>
      <c r="B54" s="159" t="s">
        <v>1319</v>
      </c>
      <c r="C54" s="244">
        <f t="shared" si="23"/>
        <v>0</v>
      </c>
      <c r="D54" s="161">
        <v>0</v>
      </c>
      <c r="E54" s="161">
        <v>0</v>
      </c>
      <c r="F54" s="161">
        <v>0</v>
      </c>
      <c r="G54" s="161">
        <v>0</v>
      </c>
      <c r="H54" s="161">
        <v>0</v>
      </c>
      <c r="I54" s="162">
        <v>0</v>
      </c>
      <c r="J54" s="160">
        <f t="shared" si="24"/>
        <v>0</v>
      </c>
      <c r="K54" s="161">
        <v>0</v>
      </c>
      <c r="L54" s="161">
        <v>0</v>
      </c>
      <c r="M54" s="161">
        <v>0</v>
      </c>
      <c r="N54" s="161">
        <v>0</v>
      </c>
      <c r="O54" s="161">
        <v>0</v>
      </c>
      <c r="P54" s="162">
        <v>0</v>
      </c>
      <c r="Q54" s="160">
        <f t="shared" si="25"/>
        <v>0</v>
      </c>
      <c r="R54" s="161">
        <v>0</v>
      </c>
      <c r="S54" s="161">
        <v>0</v>
      </c>
      <c r="T54" s="161">
        <v>0</v>
      </c>
      <c r="U54" s="161">
        <v>0</v>
      </c>
      <c r="V54" s="161">
        <v>0</v>
      </c>
      <c r="W54" s="162">
        <v>0</v>
      </c>
      <c r="X54" s="160">
        <f t="shared" si="18"/>
        <v>0</v>
      </c>
      <c r="Y54" s="161">
        <f t="shared" si="18"/>
        <v>0</v>
      </c>
      <c r="Z54" s="161">
        <f t="shared" si="18"/>
        <v>0</v>
      </c>
      <c r="AA54" s="161">
        <f t="shared" si="18"/>
        <v>0</v>
      </c>
      <c r="AB54" s="161">
        <f t="shared" si="18"/>
        <v>0</v>
      </c>
      <c r="AC54" s="161">
        <f t="shared" si="18"/>
        <v>0</v>
      </c>
      <c r="AD54" s="162">
        <f t="shared" si="18"/>
        <v>0</v>
      </c>
      <c r="AE54" s="160">
        <f t="shared" si="19"/>
        <v>0</v>
      </c>
      <c r="AF54" s="10">
        <f t="shared" si="19"/>
        <v>0</v>
      </c>
      <c r="AG54" s="10">
        <f t="shared" si="19"/>
        <v>0</v>
      </c>
      <c r="AH54" s="10">
        <f t="shared" si="19"/>
        <v>0</v>
      </c>
      <c r="AI54" s="10">
        <f t="shared" si="19"/>
        <v>0</v>
      </c>
      <c r="AJ54" s="10">
        <f t="shared" si="19"/>
        <v>0</v>
      </c>
      <c r="AK54" s="312">
        <f t="shared" si="19"/>
        <v>0</v>
      </c>
    </row>
    <row r="55" spans="1:37" ht="12.75" customHeight="1" x14ac:dyDescent="0.25">
      <c r="A55" s="81">
        <v>46</v>
      </c>
      <c r="B55" s="159" t="s">
        <v>1320</v>
      </c>
      <c r="C55" s="244">
        <f t="shared" si="23"/>
        <v>0</v>
      </c>
      <c r="D55" s="161">
        <v>0</v>
      </c>
      <c r="E55" s="161">
        <v>0</v>
      </c>
      <c r="F55" s="161">
        <v>0</v>
      </c>
      <c r="G55" s="161">
        <v>0</v>
      </c>
      <c r="H55" s="161">
        <v>0</v>
      </c>
      <c r="I55" s="162">
        <v>0</v>
      </c>
      <c r="J55" s="160">
        <f t="shared" si="24"/>
        <v>0</v>
      </c>
      <c r="K55" s="161">
        <v>0</v>
      </c>
      <c r="L55" s="161">
        <v>0</v>
      </c>
      <c r="M55" s="161">
        <v>0</v>
      </c>
      <c r="N55" s="161">
        <v>0</v>
      </c>
      <c r="O55" s="161">
        <v>0</v>
      </c>
      <c r="P55" s="162">
        <v>0</v>
      </c>
      <c r="Q55" s="160">
        <f t="shared" si="25"/>
        <v>0</v>
      </c>
      <c r="R55" s="161">
        <v>0</v>
      </c>
      <c r="S55" s="161">
        <v>0</v>
      </c>
      <c r="T55" s="161">
        <v>0</v>
      </c>
      <c r="U55" s="161">
        <v>0</v>
      </c>
      <c r="V55" s="161">
        <v>0</v>
      </c>
      <c r="W55" s="162">
        <v>0</v>
      </c>
      <c r="X55" s="160">
        <f t="shared" si="18"/>
        <v>0</v>
      </c>
      <c r="Y55" s="161">
        <f t="shared" si="18"/>
        <v>0</v>
      </c>
      <c r="Z55" s="161">
        <f t="shared" si="18"/>
        <v>0</v>
      </c>
      <c r="AA55" s="161">
        <f t="shared" si="18"/>
        <v>0</v>
      </c>
      <c r="AB55" s="161">
        <f t="shared" si="18"/>
        <v>0</v>
      </c>
      <c r="AC55" s="161">
        <f t="shared" si="18"/>
        <v>0</v>
      </c>
      <c r="AD55" s="162">
        <f t="shared" si="18"/>
        <v>0</v>
      </c>
      <c r="AE55" s="160">
        <f t="shared" si="19"/>
        <v>0</v>
      </c>
      <c r="AF55" s="10">
        <f t="shared" si="19"/>
        <v>0</v>
      </c>
      <c r="AG55" s="10">
        <f t="shared" si="19"/>
        <v>0</v>
      </c>
      <c r="AH55" s="10">
        <f t="shared" si="19"/>
        <v>0</v>
      </c>
      <c r="AI55" s="10">
        <f t="shared" si="19"/>
        <v>0</v>
      </c>
      <c r="AJ55" s="10">
        <f t="shared" si="19"/>
        <v>0</v>
      </c>
      <c r="AK55" s="312">
        <f t="shared" si="19"/>
        <v>0</v>
      </c>
    </row>
    <row r="56" spans="1:37" ht="12.75" customHeight="1" x14ac:dyDescent="0.25">
      <c r="A56" s="81">
        <v>47</v>
      </c>
      <c r="B56" s="159" t="s">
        <v>1321</v>
      </c>
      <c r="C56" s="244">
        <f t="shared" si="23"/>
        <v>0</v>
      </c>
      <c r="D56" s="161">
        <v>0</v>
      </c>
      <c r="E56" s="161">
        <v>0</v>
      </c>
      <c r="F56" s="161">
        <v>0</v>
      </c>
      <c r="G56" s="161">
        <v>0</v>
      </c>
      <c r="H56" s="161">
        <v>0</v>
      </c>
      <c r="I56" s="162">
        <v>0</v>
      </c>
      <c r="J56" s="160">
        <f t="shared" si="24"/>
        <v>0</v>
      </c>
      <c r="K56" s="161">
        <v>0</v>
      </c>
      <c r="L56" s="161">
        <v>0</v>
      </c>
      <c r="M56" s="161">
        <v>0</v>
      </c>
      <c r="N56" s="161">
        <v>0</v>
      </c>
      <c r="O56" s="161">
        <v>0</v>
      </c>
      <c r="P56" s="162">
        <v>0</v>
      </c>
      <c r="Q56" s="160">
        <f t="shared" si="25"/>
        <v>0</v>
      </c>
      <c r="R56" s="161">
        <v>0</v>
      </c>
      <c r="S56" s="161">
        <v>0</v>
      </c>
      <c r="T56" s="161">
        <v>0</v>
      </c>
      <c r="U56" s="161">
        <v>0</v>
      </c>
      <c r="V56" s="161">
        <v>0</v>
      </c>
      <c r="W56" s="162">
        <v>0</v>
      </c>
      <c r="X56" s="160">
        <f t="shared" si="18"/>
        <v>0</v>
      </c>
      <c r="Y56" s="161">
        <f t="shared" si="18"/>
        <v>0</v>
      </c>
      <c r="Z56" s="161">
        <f t="shared" si="18"/>
        <v>0</v>
      </c>
      <c r="AA56" s="161">
        <f t="shared" si="18"/>
        <v>0</v>
      </c>
      <c r="AB56" s="161">
        <f t="shared" si="18"/>
        <v>0</v>
      </c>
      <c r="AC56" s="161">
        <f t="shared" si="18"/>
        <v>0</v>
      </c>
      <c r="AD56" s="162">
        <f t="shared" si="18"/>
        <v>0</v>
      </c>
      <c r="AE56" s="160">
        <f t="shared" si="19"/>
        <v>0</v>
      </c>
      <c r="AF56" s="10">
        <f t="shared" si="19"/>
        <v>0</v>
      </c>
      <c r="AG56" s="10">
        <f t="shared" si="19"/>
        <v>0</v>
      </c>
      <c r="AH56" s="10">
        <f t="shared" si="19"/>
        <v>0</v>
      </c>
      <c r="AI56" s="10">
        <f t="shared" si="19"/>
        <v>0</v>
      </c>
      <c r="AJ56" s="10">
        <f t="shared" si="19"/>
        <v>0</v>
      </c>
      <c r="AK56" s="312">
        <f t="shared" si="19"/>
        <v>0</v>
      </c>
    </row>
    <row r="57" spans="1:37" ht="12.75" customHeight="1" x14ac:dyDescent="0.25">
      <c r="A57" s="81">
        <v>48</v>
      </c>
      <c r="B57" s="159" t="s">
        <v>1322</v>
      </c>
      <c r="C57" s="244">
        <f t="shared" si="23"/>
        <v>0</v>
      </c>
      <c r="D57" s="161">
        <v>0</v>
      </c>
      <c r="E57" s="161">
        <v>0</v>
      </c>
      <c r="F57" s="161">
        <v>0</v>
      </c>
      <c r="G57" s="161">
        <v>0</v>
      </c>
      <c r="H57" s="161">
        <v>0</v>
      </c>
      <c r="I57" s="162">
        <v>0</v>
      </c>
      <c r="J57" s="160">
        <f t="shared" si="24"/>
        <v>0</v>
      </c>
      <c r="K57" s="161">
        <v>0</v>
      </c>
      <c r="L57" s="161">
        <v>0</v>
      </c>
      <c r="M57" s="161">
        <v>0</v>
      </c>
      <c r="N57" s="161">
        <v>0</v>
      </c>
      <c r="O57" s="161">
        <v>0</v>
      </c>
      <c r="P57" s="162">
        <v>0</v>
      </c>
      <c r="Q57" s="160">
        <f t="shared" si="25"/>
        <v>0</v>
      </c>
      <c r="R57" s="161">
        <v>0</v>
      </c>
      <c r="S57" s="161">
        <v>0</v>
      </c>
      <c r="T57" s="161">
        <v>0</v>
      </c>
      <c r="U57" s="161">
        <v>0</v>
      </c>
      <c r="V57" s="161">
        <v>0</v>
      </c>
      <c r="W57" s="162">
        <v>0</v>
      </c>
      <c r="X57" s="160">
        <f t="shared" si="18"/>
        <v>0</v>
      </c>
      <c r="Y57" s="161">
        <f t="shared" si="18"/>
        <v>0</v>
      </c>
      <c r="Z57" s="161">
        <f t="shared" si="18"/>
        <v>0</v>
      </c>
      <c r="AA57" s="161">
        <f t="shared" si="18"/>
        <v>0</v>
      </c>
      <c r="AB57" s="161">
        <f t="shared" si="18"/>
        <v>0</v>
      </c>
      <c r="AC57" s="161">
        <f t="shared" si="18"/>
        <v>0</v>
      </c>
      <c r="AD57" s="162">
        <f t="shared" si="18"/>
        <v>0</v>
      </c>
      <c r="AE57" s="160">
        <f t="shared" si="19"/>
        <v>0</v>
      </c>
      <c r="AF57" s="10">
        <f t="shared" si="19"/>
        <v>0</v>
      </c>
      <c r="AG57" s="10">
        <f t="shared" si="19"/>
        <v>0</v>
      </c>
      <c r="AH57" s="10">
        <f t="shared" si="19"/>
        <v>0</v>
      </c>
      <c r="AI57" s="10">
        <f t="shared" si="19"/>
        <v>0</v>
      </c>
      <c r="AJ57" s="10">
        <f t="shared" si="19"/>
        <v>0</v>
      </c>
      <c r="AK57" s="312">
        <f t="shared" si="19"/>
        <v>0</v>
      </c>
    </row>
    <row r="58" spans="1:37" ht="12.75" customHeight="1" x14ac:dyDescent="0.25">
      <c r="A58" s="81">
        <v>49</v>
      </c>
      <c r="B58" s="159" t="s">
        <v>1323</v>
      </c>
      <c r="C58" s="244">
        <f t="shared" si="23"/>
        <v>0</v>
      </c>
      <c r="D58" s="161">
        <v>0</v>
      </c>
      <c r="E58" s="161">
        <v>0</v>
      </c>
      <c r="F58" s="161">
        <v>0</v>
      </c>
      <c r="G58" s="161">
        <v>0</v>
      </c>
      <c r="H58" s="161">
        <v>0</v>
      </c>
      <c r="I58" s="162">
        <v>0</v>
      </c>
      <c r="J58" s="160">
        <f t="shared" si="24"/>
        <v>0</v>
      </c>
      <c r="K58" s="161">
        <v>0</v>
      </c>
      <c r="L58" s="161">
        <v>0</v>
      </c>
      <c r="M58" s="161">
        <v>0</v>
      </c>
      <c r="N58" s="161">
        <v>0</v>
      </c>
      <c r="O58" s="161">
        <v>0</v>
      </c>
      <c r="P58" s="162">
        <v>0</v>
      </c>
      <c r="Q58" s="160">
        <f t="shared" si="25"/>
        <v>0</v>
      </c>
      <c r="R58" s="161">
        <v>0</v>
      </c>
      <c r="S58" s="161">
        <v>0</v>
      </c>
      <c r="T58" s="161">
        <v>0</v>
      </c>
      <c r="U58" s="161">
        <v>0</v>
      </c>
      <c r="V58" s="161">
        <v>0</v>
      </c>
      <c r="W58" s="162">
        <v>0</v>
      </c>
      <c r="X58" s="160">
        <f t="shared" si="18"/>
        <v>0</v>
      </c>
      <c r="Y58" s="161">
        <f t="shared" si="18"/>
        <v>0</v>
      </c>
      <c r="Z58" s="161">
        <f t="shared" si="18"/>
        <v>0</v>
      </c>
      <c r="AA58" s="161">
        <f t="shared" si="18"/>
        <v>0</v>
      </c>
      <c r="AB58" s="161">
        <f t="shared" si="18"/>
        <v>0</v>
      </c>
      <c r="AC58" s="161">
        <f t="shared" si="18"/>
        <v>0</v>
      </c>
      <c r="AD58" s="162">
        <f t="shared" si="18"/>
        <v>0</v>
      </c>
      <c r="AE58" s="160">
        <f t="shared" si="19"/>
        <v>0</v>
      </c>
      <c r="AF58" s="10">
        <f t="shared" si="19"/>
        <v>0</v>
      </c>
      <c r="AG58" s="10">
        <f t="shared" si="19"/>
        <v>0</v>
      </c>
      <c r="AH58" s="10">
        <f t="shared" si="19"/>
        <v>0</v>
      </c>
      <c r="AI58" s="10">
        <f t="shared" si="19"/>
        <v>0</v>
      </c>
      <c r="AJ58" s="10">
        <f t="shared" si="19"/>
        <v>0</v>
      </c>
      <c r="AK58" s="312">
        <f t="shared" si="19"/>
        <v>0</v>
      </c>
    </row>
    <row r="59" spans="1:37" ht="12.75" customHeight="1" x14ac:dyDescent="0.25">
      <c r="A59" s="81">
        <v>50</v>
      </c>
      <c r="B59" s="159" t="s">
        <v>1324</v>
      </c>
      <c r="C59" s="244">
        <f t="shared" si="23"/>
        <v>0</v>
      </c>
      <c r="D59" s="161">
        <v>0</v>
      </c>
      <c r="E59" s="161">
        <v>0</v>
      </c>
      <c r="F59" s="161">
        <v>0</v>
      </c>
      <c r="G59" s="161">
        <v>0</v>
      </c>
      <c r="H59" s="161">
        <v>0</v>
      </c>
      <c r="I59" s="162">
        <v>0</v>
      </c>
      <c r="J59" s="160">
        <f t="shared" si="24"/>
        <v>0</v>
      </c>
      <c r="K59" s="161">
        <v>0</v>
      </c>
      <c r="L59" s="161">
        <v>0</v>
      </c>
      <c r="M59" s="161">
        <v>0</v>
      </c>
      <c r="N59" s="161">
        <v>0</v>
      </c>
      <c r="O59" s="161">
        <v>0</v>
      </c>
      <c r="P59" s="162">
        <v>0</v>
      </c>
      <c r="Q59" s="160">
        <f t="shared" si="25"/>
        <v>0</v>
      </c>
      <c r="R59" s="161">
        <v>0</v>
      </c>
      <c r="S59" s="161">
        <v>0</v>
      </c>
      <c r="T59" s="161">
        <v>0</v>
      </c>
      <c r="U59" s="161">
        <v>0</v>
      </c>
      <c r="V59" s="161">
        <v>0</v>
      </c>
      <c r="W59" s="162">
        <v>0</v>
      </c>
      <c r="X59" s="160">
        <f t="shared" si="18"/>
        <v>0</v>
      </c>
      <c r="Y59" s="161">
        <f t="shared" si="18"/>
        <v>0</v>
      </c>
      <c r="Z59" s="161">
        <f t="shared" si="18"/>
        <v>0</v>
      </c>
      <c r="AA59" s="161">
        <f t="shared" si="18"/>
        <v>0</v>
      </c>
      <c r="AB59" s="161">
        <f t="shared" si="18"/>
        <v>0</v>
      </c>
      <c r="AC59" s="161">
        <f t="shared" si="18"/>
        <v>0</v>
      </c>
      <c r="AD59" s="162">
        <f t="shared" si="18"/>
        <v>0</v>
      </c>
      <c r="AE59" s="160">
        <f t="shared" si="19"/>
        <v>0</v>
      </c>
      <c r="AF59" s="10">
        <f t="shared" si="19"/>
        <v>0</v>
      </c>
      <c r="AG59" s="10">
        <f t="shared" si="19"/>
        <v>0</v>
      </c>
      <c r="AH59" s="10">
        <f t="shared" si="19"/>
        <v>0</v>
      </c>
      <c r="AI59" s="10">
        <f t="shared" si="19"/>
        <v>0</v>
      </c>
      <c r="AJ59" s="10">
        <f t="shared" si="19"/>
        <v>0</v>
      </c>
      <c r="AK59" s="312">
        <f t="shared" si="19"/>
        <v>0</v>
      </c>
    </row>
    <row r="60" spans="1:37" ht="12.75" customHeight="1" x14ac:dyDescent="0.25">
      <c r="A60" s="81">
        <v>51</v>
      </c>
      <c r="B60" s="159" t="s">
        <v>1325</v>
      </c>
      <c r="C60" s="244">
        <f t="shared" si="23"/>
        <v>0</v>
      </c>
      <c r="D60" s="161">
        <v>0</v>
      </c>
      <c r="E60" s="161">
        <v>0</v>
      </c>
      <c r="F60" s="161">
        <v>0</v>
      </c>
      <c r="G60" s="161">
        <v>0</v>
      </c>
      <c r="H60" s="161">
        <v>0</v>
      </c>
      <c r="I60" s="162">
        <v>0</v>
      </c>
      <c r="J60" s="160">
        <f t="shared" si="24"/>
        <v>0</v>
      </c>
      <c r="K60" s="161">
        <v>0</v>
      </c>
      <c r="L60" s="161">
        <v>0</v>
      </c>
      <c r="M60" s="161">
        <v>0</v>
      </c>
      <c r="N60" s="161">
        <v>0</v>
      </c>
      <c r="O60" s="161">
        <v>0</v>
      </c>
      <c r="P60" s="162">
        <v>0</v>
      </c>
      <c r="Q60" s="160">
        <f t="shared" si="25"/>
        <v>0</v>
      </c>
      <c r="R60" s="161">
        <v>0</v>
      </c>
      <c r="S60" s="161">
        <v>0</v>
      </c>
      <c r="T60" s="161">
        <v>0</v>
      </c>
      <c r="U60" s="161">
        <v>0</v>
      </c>
      <c r="V60" s="161">
        <v>0</v>
      </c>
      <c r="W60" s="162">
        <v>0</v>
      </c>
      <c r="X60" s="160">
        <f t="shared" si="18"/>
        <v>0</v>
      </c>
      <c r="Y60" s="161">
        <f t="shared" si="18"/>
        <v>0</v>
      </c>
      <c r="Z60" s="161">
        <f t="shared" si="18"/>
        <v>0</v>
      </c>
      <c r="AA60" s="161">
        <f t="shared" si="18"/>
        <v>0</v>
      </c>
      <c r="AB60" s="161">
        <f t="shared" si="18"/>
        <v>0</v>
      </c>
      <c r="AC60" s="161">
        <f t="shared" si="18"/>
        <v>0</v>
      </c>
      <c r="AD60" s="162">
        <f t="shared" si="18"/>
        <v>0</v>
      </c>
      <c r="AE60" s="160">
        <f t="shared" si="19"/>
        <v>0</v>
      </c>
      <c r="AF60" s="10">
        <f t="shared" si="19"/>
        <v>0</v>
      </c>
      <c r="AG60" s="10">
        <f t="shared" si="19"/>
        <v>0</v>
      </c>
      <c r="AH60" s="10">
        <f t="shared" si="19"/>
        <v>0</v>
      </c>
      <c r="AI60" s="10">
        <f t="shared" si="19"/>
        <v>0</v>
      </c>
      <c r="AJ60" s="10">
        <f t="shared" si="19"/>
        <v>0</v>
      </c>
      <c r="AK60" s="312">
        <f t="shared" si="19"/>
        <v>0</v>
      </c>
    </row>
    <row r="61" spans="1:37" ht="12.75" customHeight="1" x14ac:dyDescent="0.25">
      <c r="A61" s="81">
        <v>52</v>
      </c>
      <c r="B61" s="159" t="s">
        <v>1326</v>
      </c>
      <c r="C61" s="244">
        <f t="shared" si="23"/>
        <v>0</v>
      </c>
      <c r="D61" s="161">
        <v>0</v>
      </c>
      <c r="E61" s="161">
        <v>0</v>
      </c>
      <c r="F61" s="161">
        <v>0</v>
      </c>
      <c r="G61" s="161">
        <v>0</v>
      </c>
      <c r="H61" s="161">
        <v>0</v>
      </c>
      <c r="I61" s="162">
        <v>0</v>
      </c>
      <c r="J61" s="160">
        <f t="shared" si="24"/>
        <v>0</v>
      </c>
      <c r="K61" s="161">
        <v>0</v>
      </c>
      <c r="L61" s="161">
        <v>0</v>
      </c>
      <c r="M61" s="161">
        <v>0</v>
      </c>
      <c r="N61" s="161">
        <v>0</v>
      </c>
      <c r="O61" s="161">
        <v>0</v>
      </c>
      <c r="P61" s="162">
        <v>0</v>
      </c>
      <c r="Q61" s="160">
        <f t="shared" si="25"/>
        <v>0</v>
      </c>
      <c r="R61" s="161">
        <v>0</v>
      </c>
      <c r="S61" s="161">
        <v>0</v>
      </c>
      <c r="T61" s="161">
        <v>0</v>
      </c>
      <c r="U61" s="161">
        <v>0</v>
      </c>
      <c r="V61" s="161">
        <v>0</v>
      </c>
      <c r="W61" s="162">
        <v>0</v>
      </c>
      <c r="X61" s="160">
        <f t="shared" si="18"/>
        <v>0</v>
      </c>
      <c r="Y61" s="161">
        <f t="shared" si="18"/>
        <v>0</v>
      </c>
      <c r="Z61" s="161">
        <f t="shared" si="18"/>
        <v>0</v>
      </c>
      <c r="AA61" s="161">
        <f t="shared" si="18"/>
        <v>0</v>
      </c>
      <c r="AB61" s="161">
        <f t="shared" si="18"/>
        <v>0</v>
      </c>
      <c r="AC61" s="161">
        <f t="shared" si="18"/>
        <v>0</v>
      </c>
      <c r="AD61" s="162">
        <f t="shared" si="18"/>
        <v>0</v>
      </c>
      <c r="AE61" s="160">
        <f t="shared" si="19"/>
        <v>0</v>
      </c>
      <c r="AF61" s="10">
        <f t="shared" si="19"/>
        <v>0</v>
      </c>
      <c r="AG61" s="10">
        <f t="shared" si="19"/>
        <v>0</v>
      </c>
      <c r="AH61" s="10">
        <f t="shared" si="19"/>
        <v>0</v>
      </c>
      <c r="AI61" s="10">
        <f t="shared" si="19"/>
        <v>0</v>
      </c>
      <c r="AJ61" s="10">
        <f t="shared" si="19"/>
        <v>0</v>
      </c>
      <c r="AK61" s="312">
        <f t="shared" si="19"/>
        <v>0</v>
      </c>
    </row>
    <row r="62" spans="1:37" ht="12.75" customHeight="1" x14ac:dyDescent="0.25">
      <c r="A62" s="81">
        <v>53</v>
      </c>
      <c r="B62" s="159" t="s">
        <v>1327</v>
      </c>
      <c r="C62" s="244">
        <f t="shared" si="23"/>
        <v>0</v>
      </c>
      <c r="D62" s="161">
        <v>0</v>
      </c>
      <c r="E62" s="161">
        <v>0</v>
      </c>
      <c r="F62" s="161">
        <v>0</v>
      </c>
      <c r="G62" s="161">
        <v>0</v>
      </c>
      <c r="H62" s="161">
        <v>0</v>
      </c>
      <c r="I62" s="162">
        <v>0</v>
      </c>
      <c r="J62" s="160">
        <f t="shared" si="24"/>
        <v>0</v>
      </c>
      <c r="K62" s="161">
        <v>0</v>
      </c>
      <c r="L62" s="161">
        <v>0</v>
      </c>
      <c r="M62" s="161">
        <v>0</v>
      </c>
      <c r="N62" s="161">
        <v>0</v>
      </c>
      <c r="O62" s="161">
        <v>0</v>
      </c>
      <c r="P62" s="162">
        <v>0</v>
      </c>
      <c r="Q62" s="160">
        <f t="shared" si="25"/>
        <v>0</v>
      </c>
      <c r="R62" s="161">
        <v>0</v>
      </c>
      <c r="S62" s="161">
        <v>0</v>
      </c>
      <c r="T62" s="161">
        <v>0</v>
      </c>
      <c r="U62" s="161">
        <v>0</v>
      </c>
      <c r="V62" s="161">
        <v>0</v>
      </c>
      <c r="W62" s="162">
        <v>0</v>
      </c>
      <c r="X62" s="160">
        <f t="shared" si="18"/>
        <v>0</v>
      </c>
      <c r="Y62" s="161">
        <f t="shared" si="18"/>
        <v>0</v>
      </c>
      <c r="Z62" s="161">
        <f t="shared" si="18"/>
        <v>0</v>
      </c>
      <c r="AA62" s="161">
        <f t="shared" si="18"/>
        <v>0</v>
      </c>
      <c r="AB62" s="161">
        <f t="shared" si="18"/>
        <v>0</v>
      </c>
      <c r="AC62" s="161">
        <f t="shared" si="18"/>
        <v>0</v>
      </c>
      <c r="AD62" s="162">
        <f t="shared" si="18"/>
        <v>0</v>
      </c>
      <c r="AE62" s="160">
        <f t="shared" si="19"/>
        <v>0</v>
      </c>
      <c r="AF62" s="10">
        <f t="shared" si="19"/>
        <v>0</v>
      </c>
      <c r="AG62" s="10">
        <f t="shared" si="19"/>
        <v>0</v>
      </c>
      <c r="AH62" s="10">
        <f t="shared" si="19"/>
        <v>0</v>
      </c>
      <c r="AI62" s="10">
        <f t="shared" si="19"/>
        <v>0</v>
      </c>
      <c r="AJ62" s="10">
        <f t="shared" si="19"/>
        <v>0</v>
      </c>
      <c r="AK62" s="312">
        <f t="shared" si="19"/>
        <v>0</v>
      </c>
    </row>
    <row r="63" spans="1:37" ht="12.75" customHeight="1" x14ac:dyDescent="0.25">
      <c r="A63" s="81">
        <v>54</v>
      </c>
      <c r="B63" s="159" t="s">
        <v>1328</v>
      </c>
      <c r="C63" s="244">
        <f t="shared" si="23"/>
        <v>0</v>
      </c>
      <c r="D63" s="161">
        <v>0</v>
      </c>
      <c r="E63" s="161">
        <v>0</v>
      </c>
      <c r="F63" s="161">
        <v>0</v>
      </c>
      <c r="G63" s="161">
        <v>0</v>
      </c>
      <c r="H63" s="161">
        <v>0</v>
      </c>
      <c r="I63" s="162">
        <v>0</v>
      </c>
      <c r="J63" s="160">
        <f t="shared" si="24"/>
        <v>0</v>
      </c>
      <c r="K63" s="161">
        <v>0</v>
      </c>
      <c r="L63" s="161">
        <v>0</v>
      </c>
      <c r="M63" s="161">
        <v>0</v>
      </c>
      <c r="N63" s="161">
        <v>0</v>
      </c>
      <c r="O63" s="161">
        <v>0</v>
      </c>
      <c r="P63" s="162">
        <v>0</v>
      </c>
      <c r="Q63" s="160">
        <f t="shared" si="25"/>
        <v>0</v>
      </c>
      <c r="R63" s="161">
        <v>0</v>
      </c>
      <c r="S63" s="161">
        <v>0</v>
      </c>
      <c r="T63" s="161">
        <v>0</v>
      </c>
      <c r="U63" s="161">
        <v>0</v>
      </c>
      <c r="V63" s="161">
        <v>0</v>
      </c>
      <c r="W63" s="162">
        <v>0</v>
      </c>
      <c r="X63" s="160">
        <f t="shared" si="18"/>
        <v>0</v>
      </c>
      <c r="Y63" s="161">
        <f t="shared" si="18"/>
        <v>0</v>
      </c>
      <c r="Z63" s="161">
        <f t="shared" ref="Z63:AD73" si="26">S63-L63</f>
        <v>0</v>
      </c>
      <c r="AA63" s="161">
        <f t="shared" si="26"/>
        <v>0</v>
      </c>
      <c r="AB63" s="161">
        <f t="shared" si="26"/>
        <v>0</v>
      </c>
      <c r="AC63" s="161">
        <f t="shared" si="26"/>
        <v>0</v>
      </c>
      <c r="AD63" s="162">
        <f t="shared" si="26"/>
        <v>0</v>
      </c>
      <c r="AE63" s="160">
        <f t="shared" si="19"/>
        <v>0</v>
      </c>
      <c r="AF63" s="10">
        <f t="shared" si="19"/>
        <v>0</v>
      </c>
      <c r="AG63" s="10">
        <f t="shared" si="19"/>
        <v>0</v>
      </c>
      <c r="AH63" s="10">
        <f t="shared" ref="AH63:AK73" si="27">IF(M63=0,0,T63/M63*100)</f>
        <v>0</v>
      </c>
      <c r="AI63" s="10">
        <f t="shared" si="27"/>
        <v>0</v>
      </c>
      <c r="AJ63" s="10">
        <f t="shared" si="27"/>
        <v>0</v>
      </c>
      <c r="AK63" s="312">
        <f t="shared" si="27"/>
        <v>0</v>
      </c>
    </row>
    <row r="64" spans="1:37" ht="12.75" customHeight="1" x14ac:dyDescent="0.25">
      <c r="A64" s="81">
        <v>55</v>
      </c>
      <c r="B64" s="159" t="s">
        <v>1329</v>
      </c>
      <c r="C64" s="244">
        <f t="shared" si="23"/>
        <v>0</v>
      </c>
      <c r="D64" s="161">
        <v>0</v>
      </c>
      <c r="E64" s="161">
        <v>0</v>
      </c>
      <c r="F64" s="161">
        <v>0</v>
      </c>
      <c r="G64" s="161">
        <v>0</v>
      </c>
      <c r="H64" s="161">
        <v>0</v>
      </c>
      <c r="I64" s="162">
        <v>0</v>
      </c>
      <c r="J64" s="160">
        <f t="shared" si="24"/>
        <v>0</v>
      </c>
      <c r="K64" s="161">
        <v>0</v>
      </c>
      <c r="L64" s="161">
        <v>0</v>
      </c>
      <c r="M64" s="161">
        <v>0</v>
      </c>
      <c r="N64" s="161">
        <v>0</v>
      </c>
      <c r="O64" s="161">
        <v>0</v>
      </c>
      <c r="P64" s="162">
        <v>0</v>
      </c>
      <c r="Q64" s="160">
        <f t="shared" si="25"/>
        <v>0</v>
      </c>
      <c r="R64" s="161">
        <v>0</v>
      </c>
      <c r="S64" s="161">
        <v>0</v>
      </c>
      <c r="T64" s="161">
        <v>0</v>
      </c>
      <c r="U64" s="161">
        <v>0</v>
      </c>
      <c r="V64" s="161">
        <v>0</v>
      </c>
      <c r="W64" s="162">
        <v>0</v>
      </c>
      <c r="X64" s="160">
        <f t="shared" ref="X64:AD109" si="28">Q64-J64</f>
        <v>0</v>
      </c>
      <c r="Y64" s="161">
        <f t="shared" si="28"/>
        <v>0</v>
      </c>
      <c r="Z64" s="161">
        <f t="shared" si="26"/>
        <v>0</v>
      </c>
      <c r="AA64" s="161">
        <f t="shared" si="26"/>
        <v>0</v>
      </c>
      <c r="AB64" s="161">
        <f t="shared" si="26"/>
        <v>0</v>
      </c>
      <c r="AC64" s="161">
        <f t="shared" si="26"/>
        <v>0</v>
      </c>
      <c r="AD64" s="162">
        <f t="shared" si="26"/>
        <v>0</v>
      </c>
      <c r="AE64" s="160">
        <f t="shared" ref="AE64:AG73" si="29">IF(J64=0,0,Q64/J64*100)</f>
        <v>0</v>
      </c>
      <c r="AF64" s="10">
        <f t="shared" si="29"/>
        <v>0</v>
      </c>
      <c r="AG64" s="10">
        <f t="shared" si="29"/>
        <v>0</v>
      </c>
      <c r="AH64" s="10">
        <f t="shared" si="27"/>
        <v>0</v>
      </c>
      <c r="AI64" s="10">
        <f t="shared" si="27"/>
        <v>0</v>
      </c>
      <c r="AJ64" s="10">
        <f t="shared" si="27"/>
        <v>0</v>
      </c>
      <c r="AK64" s="312">
        <f t="shared" si="27"/>
        <v>0</v>
      </c>
    </row>
    <row r="65" spans="1:37" ht="12.75" customHeight="1" x14ac:dyDescent="0.25">
      <c r="A65" s="81">
        <v>56</v>
      </c>
      <c r="B65" s="159" t="s">
        <v>1330</v>
      </c>
      <c r="C65" s="244">
        <f t="shared" si="23"/>
        <v>0</v>
      </c>
      <c r="D65" s="161">
        <v>0</v>
      </c>
      <c r="E65" s="161">
        <v>0</v>
      </c>
      <c r="F65" s="161">
        <v>0</v>
      </c>
      <c r="G65" s="161">
        <v>0</v>
      </c>
      <c r="H65" s="161">
        <v>0</v>
      </c>
      <c r="I65" s="162">
        <v>0</v>
      </c>
      <c r="J65" s="160">
        <f t="shared" si="24"/>
        <v>0</v>
      </c>
      <c r="K65" s="161">
        <v>0</v>
      </c>
      <c r="L65" s="161">
        <v>0</v>
      </c>
      <c r="M65" s="161">
        <v>0</v>
      </c>
      <c r="N65" s="161">
        <v>0</v>
      </c>
      <c r="O65" s="161">
        <v>0</v>
      </c>
      <c r="P65" s="162">
        <v>0</v>
      </c>
      <c r="Q65" s="160">
        <f t="shared" si="25"/>
        <v>0</v>
      </c>
      <c r="R65" s="161">
        <v>0</v>
      </c>
      <c r="S65" s="161">
        <v>0</v>
      </c>
      <c r="T65" s="161">
        <v>0</v>
      </c>
      <c r="U65" s="161">
        <v>0</v>
      </c>
      <c r="V65" s="161">
        <v>0</v>
      </c>
      <c r="W65" s="162">
        <v>0</v>
      </c>
      <c r="X65" s="160">
        <f t="shared" si="28"/>
        <v>0</v>
      </c>
      <c r="Y65" s="161">
        <f t="shared" si="28"/>
        <v>0</v>
      </c>
      <c r="Z65" s="161">
        <f t="shared" si="26"/>
        <v>0</v>
      </c>
      <c r="AA65" s="161">
        <f t="shared" si="26"/>
        <v>0</v>
      </c>
      <c r="AB65" s="161">
        <f t="shared" si="26"/>
        <v>0</v>
      </c>
      <c r="AC65" s="161">
        <f t="shared" si="26"/>
        <v>0</v>
      </c>
      <c r="AD65" s="162">
        <f t="shared" si="26"/>
        <v>0</v>
      </c>
      <c r="AE65" s="160">
        <f t="shared" si="29"/>
        <v>0</v>
      </c>
      <c r="AF65" s="10">
        <f t="shared" si="29"/>
        <v>0</v>
      </c>
      <c r="AG65" s="10">
        <f t="shared" si="29"/>
        <v>0</v>
      </c>
      <c r="AH65" s="10">
        <f t="shared" si="27"/>
        <v>0</v>
      </c>
      <c r="AI65" s="10">
        <f t="shared" si="27"/>
        <v>0</v>
      </c>
      <c r="AJ65" s="10">
        <f t="shared" si="27"/>
        <v>0</v>
      </c>
      <c r="AK65" s="312">
        <f t="shared" si="27"/>
        <v>0</v>
      </c>
    </row>
    <row r="66" spans="1:37" ht="12.75" customHeight="1" x14ac:dyDescent="0.25">
      <c r="A66" s="81">
        <v>57</v>
      </c>
      <c r="B66" s="159" t="s">
        <v>1331</v>
      </c>
      <c r="C66" s="244">
        <f t="shared" si="23"/>
        <v>0</v>
      </c>
      <c r="D66" s="161">
        <v>0</v>
      </c>
      <c r="E66" s="161">
        <v>0</v>
      </c>
      <c r="F66" s="161">
        <v>0</v>
      </c>
      <c r="G66" s="161">
        <v>0</v>
      </c>
      <c r="H66" s="161">
        <v>0</v>
      </c>
      <c r="I66" s="162">
        <v>0</v>
      </c>
      <c r="J66" s="160">
        <f t="shared" si="24"/>
        <v>0</v>
      </c>
      <c r="K66" s="161">
        <v>0</v>
      </c>
      <c r="L66" s="161">
        <v>0</v>
      </c>
      <c r="M66" s="161">
        <v>0</v>
      </c>
      <c r="N66" s="161">
        <v>0</v>
      </c>
      <c r="O66" s="161">
        <v>0</v>
      </c>
      <c r="P66" s="162">
        <v>0</v>
      </c>
      <c r="Q66" s="160">
        <f t="shared" si="25"/>
        <v>0</v>
      </c>
      <c r="R66" s="161">
        <v>0</v>
      </c>
      <c r="S66" s="161">
        <v>0</v>
      </c>
      <c r="T66" s="161">
        <v>0</v>
      </c>
      <c r="U66" s="161">
        <v>0</v>
      </c>
      <c r="V66" s="161">
        <v>0</v>
      </c>
      <c r="W66" s="162">
        <v>0</v>
      </c>
      <c r="X66" s="160">
        <f t="shared" si="28"/>
        <v>0</v>
      </c>
      <c r="Y66" s="161">
        <f t="shared" si="28"/>
        <v>0</v>
      </c>
      <c r="Z66" s="161">
        <f t="shared" si="26"/>
        <v>0</v>
      </c>
      <c r="AA66" s="161">
        <f t="shared" si="26"/>
        <v>0</v>
      </c>
      <c r="AB66" s="161">
        <f t="shared" si="26"/>
        <v>0</v>
      </c>
      <c r="AC66" s="161">
        <f t="shared" si="26"/>
        <v>0</v>
      </c>
      <c r="AD66" s="162">
        <f t="shared" si="26"/>
        <v>0</v>
      </c>
      <c r="AE66" s="160">
        <f t="shared" si="29"/>
        <v>0</v>
      </c>
      <c r="AF66" s="10">
        <f t="shared" si="29"/>
        <v>0</v>
      </c>
      <c r="AG66" s="10">
        <f t="shared" si="29"/>
        <v>0</v>
      </c>
      <c r="AH66" s="10">
        <f t="shared" si="27"/>
        <v>0</v>
      </c>
      <c r="AI66" s="10">
        <f t="shared" si="27"/>
        <v>0</v>
      </c>
      <c r="AJ66" s="10">
        <f t="shared" si="27"/>
        <v>0</v>
      </c>
      <c r="AK66" s="312">
        <f t="shared" si="27"/>
        <v>0</v>
      </c>
    </row>
    <row r="67" spans="1:37" ht="12.75" customHeight="1" x14ac:dyDescent="0.25">
      <c r="A67" s="81">
        <v>58</v>
      </c>
      <c r="B67" s="159" t="s">
        <v>1332</v>
      </c>
      <c r="C67" s="244">
        <f t="shared" si="23"/>
        <v>0</v>
      </c>
      <c r="D67" s="161">
        <v>0</v>
      </c>
      <c r="E67" s="161">
        <v>0</v>
      </c>
      <c r="F67" s="161">
        <v>0</v>
      </c>
      <c r="G67" s="161">
        <v>0</v>
      </c>
      <c r="H67" s="161">
        <v>0</v>
      </c>
      <c r="I67" s="162">
        <v>0</v>
      </c>
      <c r="J67" s="160">
        <f t="shared" si="24"/>
        <v>0</v>
      </c>
      <c r="K67" s="161">
        <v>0</v>
      </c>
      <c r="L67" s="161">
        <v>0</v>
      </c>
      <c r="M67" s="161">
        <v>0</v>
      </c>
      <c r="N67" s="161">
        <v>0</v>
      </c>
      <c r="O67" s="161">
        <v>0</v>
      </c>
      <c r="P67" s="162">
        <v>0</v>
      </c>
      <c r="Q67" s="160">
        <f t="shared" si="25"/>
        <v>0</v>
      </c>
      <c r="R67" s="161">
        <v>0</v>
      </c>
      <c r="S67" s="161">
        <v>0</v>
      </c>
      <c r="T67" s="161">
        <v>0</v>
      </c>
      <c r="U67" s="161">
        <v>0</v>
      </c>
      <c r="V67" s="161">
        <v>0</v>
      </c>
      <c r="W67" s="162">
        <v>0</v>
      </c>
      <c r="X67" s="160">
        <f t="shared" si="28"/>
        <v>0</v>
      </c>
      <c r="Y67" s="161">
        <f t="shared" si="28"/>
        <v>0</v>
      </c>
      <c r="Z67" s="161">
        <f t="shared" si="26"/>
        <v>0</v>
      </c>
      <c r="AA67" s="161">
        <f t="shared" si="26"/>
        <v>0</v>
      </c>
      <c r="AB67" s="161">
        <f t="shared" si="26"/>
        <v>0</v>
      </c>
      <c r="AC67" s="161">
        <f t="shared" si="26"/>
        <v>0</v>
      </c>
      <c r="AD67" s="162">
        <f t="shared" si="26"/>
        <v>0</v>
      </c>
      <c r="AE67" s="160">
        <f t="shared" si="29"/>
        <v>0</v>
      </c>
      <c r="AF67" s="10">
        <f t="shared" si="29"/>
        <v>0</v>
      </c>
      <c r="AG67" s="10">
        <f t="shared" si="29"/>
        <v>0</v>
      </c>
      <c r="AH67" s="10">
        <f t="shared" si="27"/>
        <v>0</v>
      </c>
      <c r="AI67" s="10">
        <f t="shared" si="27"/>
        <v>0</v>
      </c>
      <c r="AJ67" s="10">
        <f t="shared" si="27"/>
        <v>0</v>
      </c>
      <c r="AK67" s="312">
        <f t="shared" si="27"/>
        <v>0</v>
      </c>
    </row>
    <row r="68" spans="1:37" ht="12.75" customHeight="1" x14ac:dyDescent="0.25">
      <c r="A68" s="81">
        <v>59</v>
      </c>
      <c r="B68" s="159" t="s">
        <v>1333</v>
      </c>
      <c r="C68" s="244">
        <f t="shared" si="23"/>
        <v>0</v>
      </c>
      <c r="D68" s="161">
        <v>0</v>
      </c>
      <c r="E68" s="161">
        <v>0</v>
      </c>
      <c r="F68" s="161">
        <v>0</v>
      </c>
      <c r="G68" s="161">
        <v>0</v>
      </c>
      <c r="H68" s="161">
        <v>0</v>
      </c>
      <c r="I68" s="162">
        <v>0</v>
      </c>
      <c r="J68" s="160">
        <f t="shared" si="24"/>
        <v>0</v>
      </c>
      <c r="K68" s="161">
        <v>0</v>
      </c>
      <c r="L68" s="161">
        <v>0</v>
      </c>
      <c r="M68" s="161">
        <v>0</v>
      </c>
      <c r="N68" s="161">
        <v>0</v>
      </c>
      <c r="O68" s="161">
        <v>0</v>
      </c>
      <c r="P68" s="162">
        <v>0</v>
      </c>
      <c r="Q68" s="160">
        <f t="shared" si="25"/>
        <v>0</v>
      </c>
      <c r="R68" s="161">
        <v>0</v>
      </c>
      <c r="S68" s="161">
        <v>0</v>
      </c>
      <c r="T68" s="161">
        <v>0</v>
      </c>
      <c r="U68" s="161">
        <v>0</v>
      </c>
      <c r="V68" s="161">
        <v>0</v>
      </c>
      <c r="W68" s="162">
        <v>0</v>
      </c>
      <c r="X68" s="160">
        <f t="shared" si="28"/>
        <v>0</v>
      </c>
      <c r="Y68" s="161">
        <f t="shared" si="28"/>
        <v>0</v>
      </c>
      <c r="Z68" s="161">
        <f t="shared" si="26"/>
        <v>0</v>
      </c>
      <c r="AA68" s="161">
        <f t="shared" si="26"/>
        <v>0</v>
      </c>
      <c r="AB68" s="161">
        <f t="shared" si="26"/>
        <v>0</v>
      </c>
      <c r="AC68" s="161">
        <f t="shared" si="26"/>
        <v>0</v>
      </c>
      <c r="AD68" s="162">
        <f t="shared" si="26"/>
        <v>0</v>
      </c>
      <c r="AE68" s="160">
        <f t="shared" si="29"/>
        <v>0</v>
      </c>
      <c r="AF68" s="10">
        <f t="shared" si="29"/>
        <v>0</v>
      </c>
      <c r="AG68" s="10">
        <f t="shared" si="29"/>
        <v>0</v>
      </c>
      <c r="AH68" s="10">
        <f t="shared" si="27"/>
        <v>0</v>
      </c>
      <c r="AI68" s="10">
        <f t="shared" si="27"/>
        <v>0</v>
      </c>
      <c r="AJ68" s="10">
        <f t="shared" si="27"/>
        <v>0</v>
      </c>
      <c r="AK68" s="312">
        <f t="shared" si="27"/>
        <v>0</v>
      </c>
    </row>
    <row r="69" spans="1:37" ht="12.75" customHeight="1" x14ac:dyDescent="0.25">
      <c r="A69" s="81">
        <v>60</v>
      </c>
      <c r="B69" s="159" t="s">
        <v>1334</v>
      </c>
      <c r="C69" s="244">
        <f t="shared" si="23"/>
        <v>0</v>
      </c>
      <c r="D69" s="161">
        <v>0</v>
      </c>
      <c r="E69" s="161">
        <v>0</v>
      </c>
      <c r="F69" s="161">
        <v>0</v>
      </c>
      <c r="G69" s="161">
        <v>0</v>
      </c>
      <c r="H69" s="161">
        <v>0</v>
      </c>
      <c r="I69" s="162">
        <v>0</v>
      </c>
      <c r="J69" s="160">
        <f t="shared" si="24"/>
        <v>0</v>
      </c>
      <c r="K69" s="161">
        <v>0</v>
      </c>
      <c r="L69" s="161">
        <v>0</v>
      </c>
      <c r="M69" s="161">
        <v>0</v>
      </c>
      <c r="N69" s="161">
        <v>0</v>
      </c>
      <c r="O69" s="161">
        <v>0</v>
      </c>
      <c r="P69" s="162">
        <v>0</v>
      </c>
      <c r="Q69" s="160">
        <f t="shared" si="25"/>
        <v>0</v>
      </c>
      <c r="R69" s="161">
        <v>0</v>
      </c>
      <c r="S69" s="161">
        <v>0</v>
      </c>
      <c r="T69" s="161">
        <v>0</v>
      </c>
      <c r="U69" s="161">
        <v>0</v>
      </c>
      <c r="V69" s="161">
        <v>0</v>
      </c>
      <c r="W69" s="162">
        <v>0</v>
      </c>
      <c r="X69" s="160">
        <f t="shared" si="28"/>
        <v>0</v>
      </c>
      <c r="Y69" s="161">
        <f t="shared" si="28"/>
        <v>0</v>
      </c>
      <c r="Z69" s="161">
        <f t="shared" si="26"/>
        <v>0</v>
      </c>
      <c r="AA69" s="161">
        <f t="shared" si="26"/>
        <v>0</v>
      </c>
      <c r="AB69" s="161">
        <f t="shared" si="26"/>
        <v>0</v>
      </c>
      <c r="AC69" s="161">
        <f t="shared" si="26"/>
        <v>0</v>
      </c>
      <c r="AD69" s="162">
        <f t="shared" si="26"/>
        <v>0</v>
      </c>
      <c r="AE69" s="160">
        <f t="shared" si="29"/>
        <v>0</v>
      </c>
      <c r="AF69" s="10">
        <f t="shared" si="29"/>
        <v>0</v>
      </c>
      <c r="AG69" s="10">
        <f t="shared" si="29"/>
        <v>0</v>
      </c>
      <c r="AH69" s="10">
        <f t="shared" si="27"/>
        <v>0</v>
      </c>
      <c r="AI69" s="10">
        <f t="shared" si="27"/>
        <v>0</v>
      </c>
      <c r="AJ69" s="10">
        <f t="shared" si="27"/>
        <v>0</v>
      </c>
      <c r="AK69" s="312">
        <f t="shared" si="27"/>
        <v>0</v>
      </c>
    </row>
    <row r="70" spans="1:37" ht="12.75" customHeight="1" x14ac:dyDescent="0.25">
      <c r="A70" s="81">
        <v>61</v>
      </c>
      <c r="B70" s="159" t="s">
        <v>1335</v>
      </c>
      <c r="C70" s="244">
        <f t="shared" si="23"/>
        <v>0</v>
      </c>
      <c r="D70" s="161">
        <v>0</v>
      </c>
      <c r="E70" s="161">
        <v>0</v>
      </c>
      <c r="F70" s="161">
        <v>0</v>
      </c>
      <c r="G70" s="161">
        <v>0</v>
      </c>
      <c r="H70" s="161">
        <v>0</v>
      </c>
      <c r="I70" s="162">
        <v>0</v>
      </c>
      <c r="J70" s="160">
        <f t="shared" si="24"/>
        <v>0</v>
      </c>
      <c r="K70" s="161">
        <v>0</v>
      </c>
      <c r="L70" s="161">
        <v>0</v>
      </c>
      <c r="M70" s="161">
        <v>0</v>
      </c>
      <c r="N70" s="161">
        <v>0</v>
      </c>
      <c r="O70" s="161">
        <v>0</v>
      </c>
      <c r="P70" s="162">
        <v>0</v>
      </c>
      <c r="Q70" s="160">
        <f t="shared" si="25"/>
        <v>0</v>
      </c>
      <c r="R70" s="161">
        <v>0</v>
      </c>
      <c r="S70" s="161">
        <v>0</v>
      </c>
      <c r="T70" s="161">
        <v>0</v>
      </c>
      <c r="U70" s="161">
        <v>0</v>
      </c>
      <c r="V70" s="161">
        <v>0</v>
      </c>
      <c r="W70" s="162">
        <v>0</v>
      </c>
      <c r="X70" s="160">
        <f t="shared" si="28"/>
        <v>0</v>
      </c>
      <c r="Y70" s="161">
        <f t="shared" si="28"/>
        <v>0</v>
      </c>
      <c r="Z70" s="161">
        <f t="shared" si="26"/>
        <v>0</v>
      </c>
      <c r="AA70" s="161">
        <f t="shared" si="26"/>
        <v>0</v>
      </c>
      <c r="AB70" s="161">
        <f t="shared" si="26"/>
        <v>0</v>
      </c>
      <c r="AC70" s="161">
        <f t="shared" si="26"/>
        <v>0</v>
      </c>
      <c r="AD70" s="162">
        <f t="shared" si="26"/>
        <v>0</v>
      </c>
      <c r="AE70" s="160">
        <f t="shared" si="29"/>
        <v>0</v>
      </c>
      <c r="AF70" s="10">
        <f t="shared" si="29"/>
        <v>0</v>
      </c>
      <c r="AG70" s="10">
        <f t="shared" si="29"/>
        <v>0</v>
      </c>
      <c r="AH70" s="10">
        <f t="shared" si="27"/>
        <v>0</v>
      </c>
      <c r="AI70" s="10">
        <f t="shared" si="27"/>
        <v>0</v>
      </c>
      <c r="AJ70" s="10">
        <f t="shared" si="27"/>
        <v>0</v>
      </c>
      <c r="AK70" s="312">
        <f t="shared" si="27"/>
        <v>0</v>
      </c>
    </row>
    <row r="71" spans="1:37" ht="12.75" customHeight="1" x14ac:dyDescent="0.25">
      <c r="A71" s="81">
        <v>62</v>
      </c>
      <c r="B71" s="159" t="s">
        <v>1336</v>
      </c>
      <c r="C71" s="244">
        <f t="shared" si="23"/>
        <v>0</v>
      </c>
      <c r="D71" s="161">
        <v>0</v>
      </c>
      <c r="E71" s="161">
        <v>0</v>
      </c>
      <c r="F71" s="161">
        <v>0</v>
      </c>
      <c r="G71" s="161">
        <v>0</v>
      </c>
      <c r="H71" s="161">
        <v>0</v>
      </c>
      <c r="I71" s="162">
        <v>0</v>
      </c>
      <c r="J71" s="160">
        <f t="shared" si="24"/>
        <v>0</v>
      </c>
      <c r="K71" s="161">
        <v>0</v>
      </c>
      <c r="L71" s="161">
        <v>0</v>
      </c>
      <c r="M71" s="161">
        <v>0</v>
      </c>
      <c r="N71" s="161">
        <v>0</v>
      </c>
      <c r="O71" s="161">
        <v>0</v>
      </c>
      <c r="P71" s="162">
        <v>0</v>
      </c>
      <c r="Q71" s="160">
        <f t="shared" si="25"/>
        <v>0</v>
      </c>
      <c r="R71" s="161">
        <v>0</v>
      </c>
      <c r="S71" s="161">
        <v>0</v>
      </c>
      <c r="T71" s="161">
        <v>0</v>
      </c>
      <c r="U71" s="161">
        <v>0</v>
      </c>
      <c r="V71" s="161">
        <v>0</v>
      </c>
      <c r="W71" s="162">
        <v>0</v>
      </c>
      <c r="X71" s="160">
        <f t="shared" si="28"/>
        <v>0</v>
      </c>
      <c r="Y71" s="161">
        <f t="shared" si="28"/>
        <v>0</v>
      </c>
      <c r="Z71" s="161">
        <f t="shared" si="26"/>
        <v>0</v>
      </c>
      <c r="AA71" s="161">
        <f t="shared" si="26"/>
        <v>0</v>
      </c>
      <c r="AB71" s="161">
        <f t="shared" si="26"/>
        <v>0</v>
      </c>
      <c r="AC71" s="161">
        <f t="shared" si="26"/>
        <v>0</v>
      </c>
      <c r="AD71" s="162">
        <f t="shared" si="26"/>
        <v>0</v>
      </c>
      <c r="AE71" s="160">
        <f t="shared" si="29"/>
        <v>0</v>
      </c>
      <c r="AF71" s="10">
        <f t="shared" si="29"/>
        <v>0</v>
      </c>
      <c r="AG71" s="10">
        <f t="shared" si="29"/>
        <v>0</v>
      </c>
      <c r="AH71" s="10">
        <f t="shared" si="27"/>
        <v>0</v>
      </c>
      <c r="AI71" s="10">
        <f t="shared" si="27"/>
        <v>0</v>
      </c>
      <c r="AJ71" s="10">
        <f t="shared" si="27"/>
        <v>0</v>
      </c>
      <c r="AK71" s="312">
        <f t="shared" si="27"/>
        <v>0</v>
      </c>
    </row>
    <row r="72" spans="1:37" ht="12.75" customHeight="1" x14ac:dyDescent="0.25">
      <c r="A72" s="81">
        <v>63</v>
      </c>
      <c r="B72" s="159" t="s">
        <v>1338</v>
      </c>
      <c r="C72" s="244">
        <f t="shared" si="23"/>
        <v>0</v>
      </c>
      <c r="D72" s="161">
        <v>0</v>
      </c>
      <c r="E72" s="161">
        <v>0</v>
      </c>
      <c r="F72" s="161">
        <v>0</v>
      </c>
      <c r="G72" s="161">
        <v>0</v>
      </c>
      <c r="H72" s="161">
        <v>0</v>
      </c>
      <c r="I72" s="162">
        <v>0</v>
      </c>
      <c r="J72" s="160">
        <f t="shared" si="24"/>
        <v>0</v>
      </c>
      <c r="K72" s="161">
        <v>0</v>
      </c>
      <c r="L72" s="161">
        <v>0</v>
      </c>
      <c r="M72" s="161">
        <v>0</v>
      </c>
      <c r="N72" s="161">
        <v>0</v>
      </c>
      <c r="O72" s="161">
        <v>0</v>
      </c>
      <c r="P72" s="162">
        <v>0</v>
      </c>
      <c r="Q72" s="160">
        <f t="shared" si="25"/>
        <v>0</v>
      </c>
      <c r="R72" s="161">
        <v>0</v>
      </c>
      <c r="S72" s="161">
        <v>0</v>
      </c>
      <c r="T72" s="161">
        <v>0</v>
      </c>
      <c r="U72" s="161">
        <v>0</v>
      </c>
      <c r="V72" s="161">
        <v>0</v>
      </c>
      <c r="W72" s="162">
        <v>0</v>
      </c>
      <c r="X72" s="160">
        <f t="shared" si="28"/>
        <v>0</v>
      </c>
      <c r="Y72" s="161">
        <f t="shared" si="28"/>
        <v>0</v>
      </c>
      <c r="Z72" s="161">
        <f t="shared" si="26"/>
        <v>0</v>
      </c>
      <c r="AA72" s="161">
        <f t="shared" si="26"/>
        <v>0</v>
      </c>
      <c r="AB72" s="161">
        <f t="shared" si="26"/>
        <v>0</v>
      </c>
      <c r="AC72" s="161">
        <f t="shared" si="26"/>
        <v>0</v>
      </c>
      <c r="AD72" s="162">
        <f t="shared" si="26"/>
        <v>0</v>
      </c>
      <c r="AE72" s="160">
        <f t="shared" si="29"/>
        <v>0</v>
      </c>
      <c r="AF72" s="10">
        <f t="shared" si="29"/>
        <v>0</v>
      </c>
      <c r="AG72" s="10">
        <f t="shared" si="29"/>
        <v>0</v>
      </c>
      <c r="AH72" s="10">
        <f t="shared" si="27"/>
        <v>0</v>
      </c>
      <c r="AI72" s="10">
        <f t="shared" si="27"/>
        <v>0</v>
      </c>
      <c r="AJ72" s="10">
        <f t="shared" si="27"/>
        <v>0</v>
      </c>
      <c r="AK72" s="312">
        <f t="shared" si="27"/>
        <v>0</v>
      </c>
    </row>
    <row r="73" spans="1:37" ht="12.75" customHeight="1" x14ac:dyDescent="0.25">
      <c r="A73" s="81">
        <v>64</v>
      </c>
      <c r="B73" s="159" t="s">
        <v>1337</v>
      </c>
      <c r="C73" s="244">
        <f t="shared" si="23"/>
        <v>0</v>
      </c>
      <c r="D73" s="161">
        <v>0</v>
      </c>
      <c r="E73" s="161">
        <v>0</v>
      </c>
      <c r="F73" s="161">
        <v>0</v>
      </c>
      <c r="G73" s="161">
        <v>0</v>
      </c>
      <c r="H73" s="161">
        <v>0</v>
      </c>
      <c r="I73" s="162">
        <v>0</v>
      </c>
      <c r="J73" s="160">
        <f t="shared" si="24"/>
        <v>0</v>
      </c>
      <c r="K73" s="161">
        <v>0</v>
      </c>
      <c r="L73" s="161">
        <v>0</v>
      </c>
      <c r="M73" s="161">
        <v>0</v>
      </c>
      <c r="N73" s="161">
        <v>0</v>
      </c>
      <c r="O73" s="161">
        <v>0</v>
      </c>
      <c r="P73" s="162">
        <v>0</v>
      </c>
      <c r="Q73" s="160">
        <f t="shared" si="25"/>
        <v>0</v>
      </c>
      <c r="R73" s="161">
        <v>0</v>
      </c>
      <c r="S73" s="161">
        <v>0</v>
      </c>
      <c r="T73" s="161">
        <v>0</v>
      </c>
      <c r="U73" s="161">
        <v>0</v>
      </c>
      <c r="V73" s="161">
        <v>0</v>
      </c>
      <c r="W73" s="162">
        <v>0</v>
      </c>
      <c r="X73" s="160">
        <f t="shared" si="28"/>
        <v>0</v>
      </c>
      <c r="Y73" s="161">
        <f t="shared" si="28"/>
        <v>0</v>
      </c>
      <c r="Z73" s="161">
        <f t="shared" si="26"/>
        <v>0</v>
      </c>
      <c r="AA73" s="161">
        <f t="shared" si="26"/>
        <v>0</v>
      </c>
      <c r="AB73" s="161">
        <f t="shared" si="26"/>
        <v>0</v>
      </c>
      <c r="AC73" s="161">
        <f t="shared" si="26"/>
        <v>0</v>
      </c>
      <c r="AD73" s="162">
        <f t="shared" si="26"/>
        <v>0</v>
      </c>
      <c r="AE73" s="160">
        <f t="shared" si="29"/>
        <v>0</v>
      </c>
      <c r="AF73" s="10">
        <f t="shared" si="29"/>
        <v>0</v>
      </c>
      <c r="AG73" s="10">
        <f t="shared" si="29"/>
        <v>0</v>
      </c>
      <c r="AH73" s="10">
        <f t="shared" si="27"/>
        <v>0</v>
      </c>
      <c r="AI73" s="10">
        <f t="shared" si="27"/>
        <v>0</v>
      </c>
      <c r="AJ73" s="10">
        <f t="shared" si="27"/>
        <v>0</v>
      </c>
      <c r="AK73" s="312">
        <f t="shared" si="27"/>
        <v>0</v>
      </c>
    </row>
    <row r="74" spans="1:37" ht="20.25" customHeight="1" x14ac:dyDescent="0.25">
      <c r="A74" s="81">
        <v>65</v>
      </c>
      <c r="B74" s="159"/>
      <c r="C74" s="244"/>
      <c r="D74" s="161"/>
      <c r="E74" s="161"/>
      <c r="F74" s="161"/>
      <c r="G74" s="161"/>
      <c r="H74" s="161"/>
      <c r="I74" s="162"/>
      <c r="J74" s="160"/>
      <c r="K74" s="161"/>
      <c r="L74" s="161"/>
      <c r="M74" s="161"/>
      <c r="N74" s="161"/>
      <c r="O74" s="161"/>
      <c r="P74" s="162"/>
      <c r="Q74" s="160"/>
      <c r="R74" s="161"/>
      <c r="S74" s="161"/>
      <c r="T74" s="161"/>
      <c r="U74" s="161"/>
      <c r="V74" s="161"/>
      <c r="W74" s="162"/>
      <c r="X74" s="160">
        <f t="shared" si="28"/>
        <v>0</v>
      </c>
      <c r="Y74" s="161"/>
      <c r="Z74" s="161"/>
      <c r="AA74" s="161"/>
      <c r="AB74" s="161"/>
      <c r="AC74" s="161"/>
      <c r="AD74" s="162"/>
      <c r="AE74" s="160"/>
      <c r="AF74" s="10"/>
      <c r="AG74" s="10"/>
      <c r="AH74" s="10"/>
      <c r="AI74" s="10"/>
      <c r="AJ74" s="10"/>
      <c r="AK74" s="312"/>
    </row>
    <row r="75" spans="1:37" ht="12.75" customHeight="1" x14ac:dyDescent="0.25">
      <c r="A75" s="81">
        <v>66</v>
      </c>
      <c r="B75" s="152" t="s">
        <v>1339</v>
      </c>
      <c r="C75" s="172">
        <f>C76+C77</f>
        <v>1537.5000000000002</v>
      </c>
      <c r="D75" s="153">
        <f t="shared" ref="D75:W75" si="30">D76+D77</f>
        <v>453.1</v>
      </c>
      <c r="E75" s="153">
        <f t="shared" si="30"/>
        <v>448.8</v>
      </c>
      <c r="F75" s="153">
        <f t="shared" si="30"/>
        <v>0</v>
      </c>
      <c r="G75" s="153">
        <f t="shared" si="30"/>
        <v>440.9</v>
      </c>
      <c r="H75" s="153">
        <f t="shared" si="30"/>
        <v>74.8</v>
      </c>
      <c r="I75" s="154">
        <f t="shared" si="30"/>
        <v>119.9</v>
      </c>
      <c r="J75" s="156">
        <f t="shared" si="30"/>
        <v>1537.5000000000002</v>
      </c>
      <c r="K75" s="153">
        <f t="shared" si="30"/>
        <v>453.1</v>
      </c>
      <c r="L75" s="153">
        <f t="shared" si="30"/>
        <v>448.8</v>
      </c>
      <c r="M75" s="153">
        <f t="shared" si="30"/>
        <v>0</v>
      </c>
      <c r="N75" s="153">
        <f t="shared" si="30"/>
        <v>440.9</v>
      </c>
      <c r="O75" s="153">
        <f t="shared" si="30"/>
        <v>74.8</v>
      </c>
      <c r="P75" s="154">
        <f t="shared" si="30"/>
        <v>119.9</v>
      </c>
      <c r="Q75" s="156">
        <f t="shared" si="30"/>
        <v>1436.6699999999998</v>
      </c>
      <c r="R75" s="153">
        <f t="shared" si="30"/>
        <v>442.5</v>
      </c>
      <c r="S75" s="153">
        <f t="shared" si="30"/>
        <v>431.49259999999998</v>
      </c>
      <c r="T75" s="153">
        <f t="shared" si="30"/>
        <v>0</v>
      </c>
      <c r="U75" s="153">
        <f t="shared" si="30"/>
        <v>392.85559999999998</v>
      </c>
      <c r="V75" s="153">
        <f t="shared" si="30"/>
        <v>72.116799999999998</v>
      </c>
      <c r="W75" s="154">
        <f t="shared" si="30"/>
        <v>97.704999999999998</v>
      </c>
      <c r="X75" s="156">
        <f t="shared" si="28"/>
        <v>-100.83000000000038</v>
      </c>
      <c r="Y75" s="153">
        <f t="shared" si="28"/>
        <v>-10.600000000000023</v>
      </c>
      <c r="Z75" s="153">
        <f t="shared" si="28"/>
        <v>-17.30740000000003</v>
      </c>
      <c r="AA75" s="153">
        <f t="shared" si="28"/>
        <v>0</v>
      </c>
      <c r="AB75" s="153">
        <f t="shared" si="28"/>
        <v>-48.044399999999996</v>
      </c>
      <c r="AC75" s="153">
        <f t="shared" si="28"/>
        <v>-2.6831999999999994</v>
      </c>
      <c r="AD75" s="154">
        <f t="shared" si="28"/>
        <v>-22.195000000000007</v>
      </c>
      <c r="AE75" s="156">
        <f t="shared" ref="AE75:AK112" si="31">IF(J75=0,0,Q75/J75*100)</f>
        <v>93.441951219512177</v>
      </c>
      <c r="AF75" s="13">
        <f t="shared" si="31"/>
        <v>97.660560582652835</v>
      </c>
      <c r="AG75" s="13">
        <f t="shared" si="31"/>
        <v>96.143627450980389</v>
      </c>
      <c r="AH75" s="13">
        <f t="shared" si="31"/>
        <v>0</v>
      </c>
      <c r="AI75" s="13">
        <f t="shared" si="31"/>
        <v>89.103107280562483</v>
      </c>
      <c r="AJ75" s="13">
        <f t="shared" si="31"/>
        <v>96.412834224598924</v>
      </c>
      <c r="AK75" s="313">
        <f t="shared" si="31"/>
        <v>81.48874061718098</v>
      </c>
    </row>
    <row r="76" spans="1:37" s="170" customFormat="1" ht="12.75" customHeight="1" x14ac:dyDescent="0.2">
      <c r="A76" s="81">
        <v>67</v>
      </c>
      <c r="B76" s="152" t="s">
        <v>1287</v>
      </c>
      <c r="C76" s="172">
        <f>C78</f>
        <v>1462.7000000000003</v>
      </c>
      <c r="D76" s="153">
        <f t="shared" ref="D76:W76" si="32">D78</f>
        <v>453.1</v>
      </c>
      <c r="E76" s="153">
        <f t="shared" si="32"/>
        <v>448.8</v>
      </c>
      <c r="F76" s="153">
        <f t="shared" si="32"/>
        <v>0</v>
      </c>
      <c r="G76" s="153">
        <f t="shared" si="32"/>
        <v>440.9</v>
      </c>
      <c r="H76" s="153">
        <f t="shared" si="32"/>
        <v>0</v>
      </c>
      <c r="I76" s="154">
        <f t="shared" si="32"/>
        <v>119.9</v>
      </c>
      <c r="J76" s="156">
        <f t="shared" si="32"/>
        <v>1462.7000000000003</v>
      </c>
      <c r="K76" s="153">
        <f t="shared" si="32"/>
        <v>453.1</v>
      </c>
      <c r="L76" s="153">
        <f t="shared" si="32"/>
        <v>448.8</v>
      </c>
      <c r="M76" s="153">
        <f t="shared" si="32"/>
        <v>0</v>
      </c>
      <c r="N76" s="153">
        <f t="shared" si="32"/>
        <v>440.9</v>
      </c>
      <c r="O76" s="153">
        <f t="shared" si="32"/>
        <v>0</v>
      </c>
      <c r="P76" s="154">
        <f t="shared" si="32"/>
        <v>119.9</v>
      </c>
      <c r="Q76" s="156">
        <f t="shared" si="32"/>
        <v>1364.5531999999998</v>
      </c>
      <c r="R76" s="153">
        <f t="shared" si="32"/>
        <v>442.5</v>
      </c>
      <c r="S76" s="153">
        <f t="shared" si="32"/>
        <v>431.49259999999998</v>
      </c>
      <c r="T76" s="153">
        <f t="shared" si="32"/>
        <v>0</v>
      </c>
      <c r="U76" s="153">
        <f t="shared" si="32"/>
        <v>392.85559999999998</v>
      </c>
      <c r="V76" s="153">
        <f t="shared" si="32"/>
        <v>0</v>
      </c>
      <c r="W76" s="154">
        <f t="shared" si="32"/>
        <v>97.704999999999998</v>
      </c>
      <c r="X76" s="156">
        <f t="shared" si="28"/>
        <v>-98.146800000000439</v>
      </c>
      <c r="Y76" s="153">
        <f t="shared" si="28"/>
        <v>-10.600000000000023</v>
      </c>
      <c r="Z76" s="153">
        <f t="shared" si="28"/>
        <v>-17.30740000000003</v>
      </c>
      <c r="AA76" s="153">
        <f t="shared" si="28"/>
        <v>0</v>
      </c>
      <c r="AB76" s="153">
        <f t="shared" si="28"/>
        <v>-48.044399999999996</v>
      </c>
      <c r="AC76" s="153">
        <f t="shared" si="28"/>
        <v>0</v>
      </c>
      <c r="AD76" s="154">
        <f t="shared" si="28"/>
        <v>-22.195000000000007</v>
      </c>
      <c r="AE76" s="156">
        <f t="shared" si="31"/>
        <v>93.290025295686036</v>
      </c>
      <c r="AF76" s="13">
        <f t="shared" si="31"/>
        <v>97.660560582652835</v>
      </c>
      <c r="AG76" s="13">
        <f t="shared" si="31"/>
        <v>96.143627450980389</v>
      </c>
      <c r="AH76" s="13">
        <f t="shared" si="31"/>
        <v>0</v>
      </c>
      <c r="AI76" s="13">
        <f t="shared" si="31"/>
        <v>89.103107280562483</v>
      </c>
      <c r="AJ76" s="13">
        <f t="shared" si="31"/>
        <v>0</v>
      </c>
      <c r="AK76" s="313">
        <f t="shared" si="31"/>
        <v>81.48874061718098</v>
      </c>
    </row>
    <row r="77" spans="1:37" s="170" customFormat="1" ht="12.75" customHeight="1" x14ac:dyDescent="0.2">
      <c r="A77" s="81">
        <v>68</v>
      </c>
      <c r="B77" s="152" t="s">
        <v>1288</v>
      </c>
      <c r="C77" s="172">
        <f>SUM(C79:C85)</f>
        <v>74.8</v>
      </c>
      <c r="D77" s="153">
        <f t="shared" ref="D77:W77" si="33">SUM(D79:D85)</f>
        <v>0</v>
      </c>
      <c r="E77" s="153">
        <f t="shared" si="33"/>
        <v>0</v>
      </c>
      <c r="F77" s="153">
        <f t="shared" si="33"/>
        <v>0</v>
      </c>
      <c r="G77" s="153">
        <f t="shared" si="33"/>
        <v>0</v>
      </c>
      <c r="H77" s="153">
        <f t="shared" si="33"/>
        <v>74.8</v>
      </c>
      <c r="I77" s="154">
        <f t="shared" si="33"/>
        <v>0</v>
      </c>
      <c r="J77" s="156">
        <f t="shared" si="33"/>
        <v>74.8</v>
      </c>
      <c r="K77" s="153">
        <f t="shared" si="33"/>
        <v>0</v>
      </c>
      <c r="L77" s="153">
        <f t="shared" si="33"/>
        <v>0</v>
      </c>
      <c r="M77" s="153">
        <f t="shared" si="33"/>
        <v>0</v>
      </c>
      <c r="N77" s="153">
        <f t="shared" si="33"/>
        <v>0</v>
      </c>
      <c r="O77" s="153">
        <f t="shared" si="33"/>
        <v>74.8</v>
      </c>
      <c r="P77" s="154">
        <f t="shared" si="33"/>
        <v>0</v>
      </c>
      <c r="Q77" s="156">
        <f t="shared" si="33"/>
        <v>72.116799999999998</v>
      </c>
      <c r="R77" s="153">
        <f t="shared" si="33"/>
        <v>0</v>
      </c>
      <c r="S77" s="153">
        <f t="shared" si="33"/>
        <v>0</v>
      </c>
      <c r="T77" s="153">
        <f t="shared" si="33"/>
        <v>0</v>
      </c>
      <c r="U77" s="153">
        <f t="shared" si="33"/>
        <v>0</v>
      </c>
      <c r="V77" s="153">
        <f t="shared" si="33"/>
        <v>72.116799999999998</v>
      </c>
      <c r="W77" s="154">
        <f t="shared" si="33"/>
        <v>0</v>
      </c>
      <c r="X77" s="156">
        <f t="shared" si="28"/>
        <v>-2.6831999999999994</v>
      </c>
      <c r="Y77" s="153">
        <f t="shared" si="28"/>
        <v>0</v>
      </c>
      <c r="Z77" s="153">
        <f t="shared" si="28"/>
        <v>0</v>
      </c>
      <c r="AA77" s="153">
        <f t="shared" si="28"/>
        <v>0</v>
      </c>
      <c r="AB77" s="153">
        <f t="shared" si="28"/>
        <v>0</v>
      </c>
      <c r="AC77" s="153">
        <f t="shared" si="28"/>
        <v>-2.6831999999999994</v>
      </c>
      <c r="AD77" s="154">
        <f t="shared" si="28"/>
        <v>0</v>
      </c>
      <c r="AE77" s="156">
        <f t="shared" si="31"/>
        <v>96.412834224598924</v>
      </c>
      <c r="AF77" s="13">
        <f t="shared" si="31"/>
        <v>0</v>
      </c>
      <c r="AG77" s="13">
        <f t="shared" si="31"/>
        <v>0</v>
      </c>
      <c r="AH77" s="13">
        <f t="shared" si="31"/>
        <v>0</v>
      </c>
      <c r="AI77" s="13">
        <f t="shared" si="31"/>
        <v>0</v>
      </c>
      <c r="AJ77" s="13">
        <f t="shared" si="31"/>
        <v>96.412834224598924</v>
      </c>
      <c r="AK77" s="313">
        <f t="shared" si="31"/>
        <v>0</v>
      </c>
    </row>
    <row r="78" spans="1:37" ht="12.75" customHeight="1" x14ac:dyDescent="0.25">
      <c r="A78" s="81">
        <v>69</v>
      </c>
      <c r="B78" s="159" t="s">
        <v>1313</v>
      </c>
      <c r="C78" s="244">
        <f t="shared" ref="C78:C85" si="34">SUM(D78:I78)</f>
        <v>1462.7000000000003</v>
      </c>
      <c r="D78" s="161">
        <v>453.1</v>
      </c>
      <c r="E78" s="161">
        <v>448.8</v>
      </c>
      <c r="F78" s="161">
        <v>0</v>
      </c>
      <c r="G78" s="161">
        <v>440.9</v>
      </c>
      <c r="H78" s="161">
        <v>0</v>
      </c>
      <c r="I78" s="162">
        <v>119.9</v>
      </c>
      <c r="J78" s="160">
        <f t="shared" ref="J78:J85" si="35">SUM(K78:P78)</f>
        <v>1462.7000000000003</v>
      </c>
      <c r="K78" s="161">
        <v>453.1</v>
      </c>
      <c r="L78" s="161">
        <v>448.8</v>
      </c>
      <c r="M78" s="161">
        <v>0</v>
      </c>
      <c r="N78" s="161">
        <v>440.9</v>
      </c>
      <c r="O78" s="161">
        <v>0</v>
      </c>
      <c r="P78" s="162">
        <v>119.9</v>
      </c>
      <c r="Q78" s="160">
        <f t="shared" ref="Q78:Q85" si="36">SUM(R78:W78)</f>
        <v>1364.5531999999998</v>
      </c>
      <c r="R78" s="161">
        <v>442.5</v>
      </c>
      <c r="S78" s="161">
        <v>431.49259999999998</v>
      </c>
      <c r="T78" s="161">
        <v>0</v>
      </c>
      <c r="U78" s="161">
        <v>392.85559999999998</v>
      </c>
      <c r="V78" s="161">
        <v>0</v>
      </c>
      <c r="W78" s="162">
        <v>97.704999999999998</v>
      </c>
      <c r="X78" s="160">
        <f t="shared" si="28"/>
        <v>-98.146800000000439</v>
      </c>
      <c r="Y78" s="161">
        <f t="shared" si="28"/>
        <v>-10.600000000000023</v>
      </c>
      <c r="Z78" s="161">
        <f t="shared" si="28"/>
        <v>-17.30740000000003</v>
      </c>
      <c r="AA78" s="161">
        <f t="shared" si="28"/>
        <v>0</v>
      </c>
      <c r="AB78" s="161">
        <f t="shared" si="28"/>
        <v>-48.044399999999996</v>
      </c>
      <c r="AC78" s="161">
        <f t="shared" si="28"/>
        <v>0</v>
      </c>
      <c r="AD78" s="162">
        <f t="shared" si="28"/>
        <v>-22.195000000000007</v>
      </c>
      <c r="AE78" s="160">
        <f t="shared" si="31"/>
        <v>93.290025295686036</v>
      </c>
      <c r="AF78" s="10">
        <f t="shared" si="31"/>
        <v>97.660560582652835</v>
      </c>
      <c r="AG78" s="10">
        <f t="shared" si="31"/>
        <v>96.143627450980389</v>
      </c>
      <c r="AH78" s="10">
        <f t="shared" si="31"/>
        <v>0</v>
      </c>
      <c r="AI78" s="10">
        <f t="shared" si="31"/>
        <v>89.103107280562483</v>
      </c>
      <c r="AJ78" s="10">
        <f t="shared" si="31"/>
        <v>0</v>
      </c>
      <c r="AK78" s="312">
        <f t="shared" si="31"/>
        <v>81.48874061718098</v>
      </c>
    </row>
    <row r="79" spans="1:37" ht="12.75" customHeight="1" x14ac:dyDescent="0.25">
      <c r="A79" s="81">
        <v>70</v>
      </c>
      <c r="B79" s="159" t="s">
        <v>1340</v>
      </c>
      <c r="C79" s="244">
        <f t="shared" si="34"/>
        <v>0</v>
      </c>
      <c r="D79" s="161">
        <v>0</v>
      </c>
      <c r="E79" s="161">
        <v>0</v>
      </c>
      <c r="F79" s="161">
        <v>0</v>
      </c>
      <c r="G79" s="161">
        <v>0</v>
      </c>
      <c r="H79" s="161">
        <v>0</v>
      </c>
      <c r="I79" s="162">
        <v>0</v>
      </c>
      <c r="J79" s="160">
        <f t="shared" si="35"/>
        <v>0</v>
      </c>
      <c r="K79" s="161">
        <v>0</v>
      </c>
      <c r="L79" s="161">
        <v>0</v>
      </c>
      <c r="M79" s="161">
        <v>0</v>
      </c>
      <c r="N79" s="161">
        <v>0</v>
      </c>
      <c r="O79" s="161">
        <v>0</v>
      </c>
      <c r="P79" s="162">
        <v>0</v>
      </c>
      <c r="Q79" s="160">
        <f t="shared" si="36"/>
        <v>0</v>
      </c>
      <c r="R79" s="161">
        <v>0</v>
      </c>
      <c r="S79" s="161">
        <v>0</v>
      </c>
      <c r="T79" s="161">
        <v>0</v>
      </c>
      <c r="U79" s="161">
        <v>0</v>
      </c>
      <c r="V79" s="161">
        <v>0</v>
      </c>
      <c r="W79" s="162">
        <v>0</v>
      </c>
      <c r="X79" s="160">
        <f t="shared" si="28"/>
        <v>0</v>
      </c>
      <c r="Y79" s="161">
        <f t="shared" si="28"/>
        <v>0</v>
      </c>
      <c r="Z79" s="161">
        <f t="shared" si="28"/>
        <v>0</v>
      </c>
      <c r="AA79" s="161">
        <f t="shared" si="28"/>
        <v>0</v>
      </c>
      <c r="AB79" s="161">
        <f t="shared" si="28"/>
        <v>0</v>
      </c>
      <c r="AC79" s="161">
        <f t="shared" si="28"/>
        <v>0</v>
      </c>
      <c r="AD79" s="162">
        <f t="shared" si="28"/>
        <v>0</v>
      </c>
      <c r="AE79" s="160">
        <f t="shared" si="31"/>
        <v>0</v>
      </c>
      <c r="AF79" s="10">
        <f t="shared" si="31"/>
        <v>0</v>
      </c>
      <c r="AG79" s="10">
        <f t="shared" si="31"/>
        <v>0</v>
      </c>
      <c r="AH79" s="10">
        <f t="shared" si="31"/>
        <v>0</v>
      </c>
      <c r="AI79" s="10">
        <f t="shared" si="31"/>
        <v>0</v>
      </c>
      <c r="AJ79" s="10">
        <f t="shared" si="31"/>
        <v>0</v>
      </c>
      <c r="AK79" s="312">
        <f t="shared" si="31"/>
        <v>0</v>
      </c>
    </row>
    <row r="80" spans="1:37" ht="12.75" customHeight="1" x14ac:dyDescent="0.25">
      <c r="A80" s="81">
        <v>71</v>
      </c>
      <c r="B80" s="159" t="s">
        <v>1339</v>
      </c>
      <c r="C80" s="244">
        <f t="shared" si="34"/>
        <v>74.8</v>
      </c>
      <c r="D80" s="161">
        <v>0</v>
      </c>
      <c r="E80" s="161">
        <v>0</v>
      </c>
      <c r="F80" s="161">
        <v>0</v>
      </c>
      <c r="G80" s="161">
        <v>0</v>
      </c>
      <c r="H80" s="161">
        <v>74.8</v>
      </c>
      <c r="I80" s="162">
        <v>0</v>
      </c>
      <c r="J80" s="160">
        <f t="shared" si="35"/>
        <v>74.8</v>
      </c>
      <c r="K80" s="161">
        <v>0</v>
      </c>
      <c r="L80" s="161">
        <v>0</v>
      </c>
      <c r="M80" s="161">
        <v>0</v>
      </c>
      <c r="N80" s="161">
        <v>0</v>
      </c>
      <c r="O80" s="161">
        <v>74.8</v>
      </c>
      <c r="P80" s="162">
        <v>0</v>
      </c>
      <c r="Q80" s="160">
        <f t="shared" si="36"/>
        <v>72.116799999999998</v>
      </c>
      <c r="R80" s="161">
        <v>0</v>
      </c>
      <c r="S80" s="161">
        <v>0</v>
      </c>
      <c r="T80" s="161">
        <v>0</v>
      </c>
      <c r="U80" s="161">
        <v>0</v>
      </c>
      <c r="V80" s="161">
        <v>72.116799999999998</v>
      </c>
      <c r="W80" s="162">
        <v>0</v>
      </c>
      <c r="X80" s="160">
        <f t="shared" si="28"/>
        <v>-2.6831999999999994</v>
      </c>
      <c r="Y80" s="161">
        <f t="shared" si="28"/>
        <v>0</v>
      </c>
      <c r="Z80" s="161">
        <f t="shared" si="28"/>
        <v>0</v>
      </c>
      <c r="AA80" s="161">
        <f t="shared" si="28"/>
        <v>0</v>
      </c>
      <c r="AB80" s="161">
        <f t="shared" si="28"/>
        <v>0</v>
      </c>
      <c r="AC80" s="161">
        <f t="shared" si="28"/>
        <v>-2.6831999999999994</v>
      </c>
      <c r="AD80" s="162">
        <f t="shared" si="28"/>
        <v>0</v>
      </c>
      <c r="AE80" s="160">
        <f t="shared" si="31"/>
        <v>96.412834224598924</v>
      </c>
      <c r="AF80" s="10">
        <f t="shared" si="31"/>
        <v>0</v>
      </c>
      <c r="AG80" s="10">
        <f t="shared" si="31"/>
        <v>0</v>
      </c>
      <c r="AH80" s="10">
        <f t="shared" si="31"/>
        <v>0</v>
      </c>
      <c r="AI80" s="10">
        <f t="shared" si="31"/>
        <v>0</v>
      </c>
      <c r="AJ80" s="10">
        <f t="shared" si="31"/>
        <v>96.412834224598924</v>
      </c>
      <c r="AK80" s="312">
        <f t="shared" si="31"/>
        <v>0</v>
      </c>
    </row>
    <row r="81" spans="1:37" ht="12.75" customHeight="1" x14ac:dyDescent="0.25">
      <c r="A81" s="81">
        <v>72</v>
      </c>
      <c r="B81" s="159" t="s">
        <v>1341</v>
      </c>
      <c r="C81" s="244">
        <f t="shared" si="34"/>
        <v>0</v>
      </c>
      <c r="D81" s="161">
        <v>0</v>
      </c>
      <c r="E81" s="161">
        <v>0</v>
      </c>
      <c r="F81" s="161">
        <v>0</v>
      </c>
      <c r="G81" s="161">
        <v>0</v>
      </c>
      <c r="H81" s="161">
        <v>0</v>
      </c>
      <c r="I81" s="162">
        <v>0</v>
      </c>
      <c r="J81" s="160">
        <f t="shared" si="35"/>
        <v>0</v>
      </c>
      <c r="K81" s="161">
        <v>0</v>
      </c>
      <c r="L81" s="161">
        <v>0</v>
      </c>
      <c r="M81" s="161">
        <v>0</v>
      </c>
      <c r="N81" s="161">
        <v>0</v>
      </c>
      <c r="O81" s="161">
        <v>0</v>
      </c>
      <c r="P81" s="162">
        <v>0</v>
      </c>
      <c r="Q81" s="160">
        <f t="shared" si="36"/>
        <v>0</v>
      </c>
      <c r="R81" s="161">
        <v>0</v>
      </c>
      <c r="S81" s="161">
        <v>0</v>
      </c>
      <c r="T81" s="161">
        <v>0</v>
      </c>
      <c r="U81" s="161">
        <v>0</v>
      </c>
      <c r="V81" s="161">
        <v>0</v>
      </c>
      <c r="W81" s="162">
        <v>0</v>
      </c>
      <c r="X81" s="160">
        <f t="shared" si="28"/>
        <v>0</v>
      </c>
      <c r="Y81" s="161">
        <f t="shared" si="28"/>
        <v>0</v>
      </c>
      <c r="Z81" s="161">
        <f t="shared" si="28"/>
        <v>0</v>
      </c>
      <c r="AA81" s="161">
        <f t="shared" si="28"/>
        <v>0</v>
      </c>
      <c r="AB81" s="161">
        <f t="shared" si="28"/>
        <v>0</v>
      </c>
      <c r="AC81" s="161">
        <f t="shared" si="28"/>
        <v>0</v>
      </c>
      <c r="AD81" s="162">
        <f t="shared" si="28"/>
        <v>0</v>
      </c>
      <c r="AE81" s="160">
        <f t="shared" si="31"/>
        <v>0</v>
      </c>
      <c r="AF81" s="10">
        <f t="shared" si="31"/>
        <v>0</v>
      </c>
      <c r="AG81" s="10">
        <f t="shared" si="31"/>
        <v>0</v>
      </c>
      <c r="AH81" s="10">
        <f t="shared" si="31"/>
        <v>0</v>
      </c>
      <c r="AI81" s="10">
        <f t="shared" si="31"/>
        <v>0</v>
      </c>
      <c r="AJ81" s="10">
        <f t="shared" si="31"/>
        <v>0</v>
      </c>
      <c r="AK81" s="312">
        <f t="shared" si="31"/>
        <v>0</v>
      </c>
    </row>
    <row r="82" spans="1:37" ht="12.75" customHeight="1" x14ac:dyDescent="0.25">
      <c r="A82" s="81">
        <v>73</v>
      </c>
      <c r="B82" s="159" t="s">
        <v>1342</v>
      </c>
      <c r="C82" s="244">
        <f t="shared" si="34"/>
        <v>0</v>
      </c>
      <c r="D82" s="161">
        <v>0</v>
      </c>
      <c r="E82" s="161">
        <v>0</v>
      </c>
      <c r="F82" s="161">
        <v>0</v>
      </c>
      <c r="G82" s="161">
        <v>0</v>
      </c>
      <c r="H82" s="161">
        <v>0</v>
      </c>
      <c r="I82" s="162">
        <v>0</v>
      </c>
      <c r="J82" s="160">
        <f t="shared" si="35"/>
        <v>0</v>
      </c>
      <c r="K82" s="161">
        <v>0</v>
      </c>
      <c r="L82" s="161">
        <v>0</v>
      </c>
      <c r="M82" s="161">
        <v>0</v>
      </c>
      <c r="N82" s="161">
        <v>0</v>
      </c>
      <c r="O82" s="161">
        <v>0</v>
      </c>
      <c r="P82" s="162">
        <v>0</v>
      </c>
      <c r="Q82" s="160">
        <f t="shared" si="36"/>
        <v>0</v>
      </c>
      <c r="R82" s="161">
        <v>0</v>
      </c>
      <c r="S82" s="161">
        <v>0</v>
      </c>
      <c r="T82" s="161">
        <v>0</v>
      </c>
      <c r="U82" s="161">
        <v>0</v>
      </c>
      <c r="V82" s="161">
        <v>0</v>
      </c>
      <c r="W82" s="162">
        <v>0</v>
      </c>
      <c r="X82" s="160">
        <f t="shared" si="28"/>
        <v>0</v>
      </c>
      <c r="Y82" s="161">
        <f t="shared" si="28"/>
        <v>0</v>
      </c>
      <c r="Z82" s="161">
        <f t="shared" si="28"/>
        <v>0</v>
      </c>
      <c r="AA82" s="161">
        <f t="shared" si="28"/>
        <v>0</v>
      </c>
      <c r="AB82" s="161">
        <f t="shared" si="28"/>
        <v>0</v>
      </c>
      <c r="AC82" s="161">
        <f t="shared" si="28"/>
        <v>0</v>
      </c>
      <c r="AD82" s="162">
        <f t="shared" si="28"/>
        <v>0</v>
      </c>
      <c r="AE82" s="160">
        <f t="shared" si="31"/>
        <v>0</v>
      </c>
      <c r="AF82" s="10">
        <f t="shared" si="31"/>
        <v>0</v>
      </c>
      <c r="AG82" s="10">
        <f t="shared" si="31"/>
        <v>0</v>
      </c>
      <c r="AH82" s="10">
        <f t="shared" si="31"/>
        <v>0</v>
      </c>
      <c r="AI82" s="10">
        <f t="shared" si="31"/>
        <v>0</v>
      </c>
      <c r="AJ82" s="10">
        <f t="shared" si="31"/>
        <v>0</v>
      </c>
      <c r="AK82" s="312">
        <f t="shared" si="31"/>
        <v>0</v>
      </c>
    </row>
    <row r="83" spans="1:37" ht="12.75" customHeight="1" x14ac:dyDescent="0.25">
      <c r="A83" s="81">
        <v>74</v>
      </c>
      <c r="B83" s="159" t="s">
        <v>1343</v>
      </c>
      <c r="C83" s="244">
        <f t="shared" si="34"/>
        <v>0</v>
      </c>
      <c r="D83" s="161">
        <v>0</v>
      </c>
      <c r="E83" s="161">
        <v>0</v>
      </c>
      <c r="F83" s="161">
        <v>0</v>
      </c>
      <c r="G83" s="161">
        <v>0</v>
      </c>
      <c r="H83" s="161">
        <v>0</v>
      </c>
      <c r="I83" s="162">
        <v>0</v>
      </c>
      <c r="J83" s="160">
        <f t="shared" si="35"/>
        <v>0</v>
      </c>
      <c r="K83" s="161">
        <v>0</v>
      </c>
      <c r="L83" s="161">
        <v>0</v>
      </c>
      <c r="M83" s="161">
        <v>0</v>
      </c>
      <c r="N83" s="161">
        <v>0</v>
      </c>
      <c r="O83" s="161">
        <v>0</v>
      </c>
      <c r="P83" s="162">
        <v>0</v>
      </c>
      <c r="Q83" s="160">
        <f t="shared" si="36"/>
        <v>0</v>
      </c>
      <c r="R83" s="161">
        <v>0</v>
      </c>
      <c r="S83" s="161">
        <v>0</v>
      </c>
      <c r="T83" s="161">
        <v>0</v>
      </c>
      <c r="U83" s="161">
        <v>0</v>
      </c>
      <c r="V83" s="161">
        <v>0</v>
      </c>
      <c r="W83" s="162">
        <v>0</v>
      </c>
      <c r="X83" s="160">
        <f t="shared" si="28"/>
        <v>0</v>
      </c>
      <c r="Y83" s="161">
        <f t="shared" si="28"/>
        <v>0</v>
      </c>
      <c r="Z83" s="161">
        <f t="shared" si="28"/>
        <v>0</v>
      </c>
      <c r="AA83" s="161">
        <f t="shared" si="28"/>
        <v>0</v>
      </c>
      <c r="AB83" s="161">
        <f t="shared" si="28"/>
        <v>0</v>
      </c>
      <c r="AC83" s="161">
        <f t="shared" si="28"/>
        <v>0</v>
      </c>
      <c r="AD83" s="162">
        <f t="shared" si="28"/>
        <v>0</v>
      </c>
      <c r="AE83" s="160">
        <f t="shared" si="31"/>
        <v>0</v>
      </c>
      <c r="AF83" s="10">
        <f t="shared" si="31"/>
        <v>0</v>
      </c>
      <c r="AG83" s="10">
        <f t="shared" si="31"/>
        <v>0</v>
      </c>
      <c r="AH83" s="10">
        <f t="shared" si="31"/>
        <v>0</v>
      </c>
      <c r="AI83" s="10">
        <f t="shared" si="31"/>
        <v>0</v>
      </c>
      <c r="AJ83" s="10">
        <f t="shared" si="31"/>
        <v>0</v>
      </c>
      <c r="AK83" s="312">
        <f t="shared" si="31"/>
        <v>0</v>
      </c>
    </row>
    <row r="84" spans="1:37" ht="12.75" customHeight="1" x14ac:dyDescent="0.25">
      <c r="A84" s="81">
        <v>75</v>
      </c>
      <c r="B84" s="159" t="s">
        <v>1344</v>
      </c>
      <c r="C84" s="244">
        <f t="shared" si="34"/>
        <v>0</v>
      </c>
      <c r="D84" s="161">
        <v>0</v>
      </c>
      <c r="E84" s="161">
        <v>0</v>
      </c>
      <c r="F84" s="161">
        <v>0</v>
      </c>
      <c r="G84" s="161">
        <v>0</v>
      </c>
      <c r="H84" s="161">
        <v>0</v>
      </c>
      <c r="I84" s="162">
        <v>0</v>
      </c>
      <c r="J84" s="160">
        <f t="shared" si="35"/>
        <v>0</v>
      </c>
      <c r="K84" s="161">
        <v>0</v>
      </c>
      <c r="L84" s="161">
        <v>0</v>
      </c>
      <c r="M84" s="161">
        <v>0</v>
      </c>
      <c r="N84" s="161">
        <v>0</v>
      </c>
      <c r="O84" s="161">
        <v>0</v>
      </c>
      <c r="P84" s="162">
        <v>0</v>
      </c>
      <c r="Q84" s="160">
        <f t="shared" si="36"/>
        <v>0</v>
      </c>
      <c r="R84" s="161">
        <v>0</v>
      </c>
      <c r="S84" s="161">
        <v>0</v>
      </c>
      <c r="T84" s="161">
        <v>0</v>
      </c>
      <c r="U84" s="161">
        <v>0</v>
      </c>
      <c r="V84" s="161">
        <v>0</v>
      </c>
      <c r="W84" s="162">
        <v>0</v>
      </c>
      <c r="X84" s="160">
        <f t="shared" si="28"/>
        <v>0</v>
      </c>
      <c r="Y84" s="161">
        <f t="shared" si="28"/>
        <v>0</v>
      </c>
      <c r="Z84" s="161">
        <f t="shared" si="28"/>
        <v>0</v>
      </c>
      <c r="AA84" s="161">
        <f t="shared" si="28"/>
        <v>0</v>
      </c>
      <c r="AB84" s="161">
        <f t="shared" si="28"/>
        <v>0</v>
      </c>
      <c r="AC84" s="161">
        <f t="shared" si="28"/>
        <v>0</v>
      </c>
      <c r="AD84" s="162">
        <f t="shared" si="28"/>
        <v>0</v>
      </c>
      <c r="AE84" s="160">
        <f t="shared" si="31"/>
        <v>0</v>
      </c>
      <c r="AF84" s="10">
        <f t="shared" si="31"/>
        <v>0</v>
      </c>
      <c r="AG84" s="10">
        <f t="shared" si="31"/>
        <v>0</v>
      </c>
      <c r="AH84" s="10">
        <f t="shared" si="31"/>
        <v>0</v>
      </c>
      <c r="AI84" s="10">
        <f t="shared" si="31"/>
        <v>0</v>
      </c>
      <c r="AJ84" s="10">
        <f t="shared" si="31"/>
        <v>0</v>
      </c>
      <c r="AK84" s="312">
        <f t="shared" si="31"/>
        <v>0</v>
      </c>
    </row>
    <row r="85" spans="1:37" ht="12.75" customHeight="1" x14ac:dyDescent="0.25">
      <c r="A85" s="81">
        <v>76</v>
      </c>
      <c r="B85" s="159" t="s">
        <v>1345</v>
      </c>
      <c r="C85" s="244">
        <f t="shared" si="34"/>
        <v>0</v>
      </c>
      <c r="D85" s="161">
        <v>0</v>
      </c>
      <c r="E85" s="161">
        <v>0</v>
      </c>
      <c r="F85" s="161">
        <v>0</v>
      </c>
      <c r="G85" s="161">
        <v>0</v>
      </c>
      <c r="H85" s="161">
        <v>0</v>
      </c>
      <c r="I85" s="162">
        <v>0</v>
      </c>
      <c r="J85" s="160">
        <f t="shared" si="35"/>
        <v>0</v>
      </c>
      <c r="K85" s="161">
        <v>0</v>
      </c>
      <c r="L85" s="161">
        <v>0</v>
      </c>
      <c r="M85" s="161">
        <v>0</v>
      </c>
      <c r="N85" s="161">
        <v>0</v>
      </c>
      <c r="O85" s="161">
        <v>0</v>
      </c>
      <c r="P85" s="162">
        <v>0</v>
      </c>
      <c r="Q85" s="160">
        <f t="shared" si="36"/>
        <v>0</v>
      </c>
      <c r="R85" s="161">
        <v>0</v>
      </c>
      <c r="S85" s="161">
        <v>0</v>
      </c>
      <c r="T85" s="161">
        <v>0</v>
      </c>
      <c r="U85" s="161">
        <v>0</v>
      </c>
      <c r="V85" s="161">
        <v>0</v>
      </c>
      <c r="W85" s="162">
        <v>0</v>
      </c>
      <c r="X85" s="160">
        <f t="shared" si="28"/>
        <v>0</v>
      </c>
      <c r="Y85" s="161">
        <f t="shared" si="28"/>
        <v>0</v>
      </c>
      <c r="Z85" s="161">
        <f t="shared" si="28"/>
        <v>0</v>
      </c>
      <c r="AA85" s="161">
        <f t="shared" si="28"/>
        <v>0</v>
      </c>
      <c r="AB85" s="161">
        <f t="shared" si="28"/>
        <v>0</v>
      </c>
      <c r="AC85" s="161">
        <f t="shared" si="28"/>
        <v>0</v>
      </c>
      <c r="AD85" s="162">
        <f t="shared" si="28"/>
        <v>0</v>
      </c>
      <c r="AE85" s="160">
        <f t="shared" si="31"/>
        <v>0</v>
      </c>
      <c r="AF85" s="10">
        <f t="shared" si="31"/>
        <v>0</v>
      </c>
      <c r="AG85" s="10">
        <f t="shared" si="31"/>
        <v>0</v>
      </c>
      <c r="AH85" s="10">
        <f t="shared" si="31"/>
        <v>0</v>
      </c>
      <c r="AI85" s="10">
        <f t="shared" si="31"/>
        <v>0</v>
      </c>
      <c r="AJ85" s="10">
        <f t="shared" si="31"/>
        <v>0</v>
      </c>
      <c r="AK85" s="312">
        <f t="shared" si="31"/>
        <v>0</v>
      </c>
    </row>
    <row r="86" spans="1:37" ht="12.75" customHeight="1" x14ac:dyDescent="0.25">
      <c r="A86" s="81">
        <v>77</v>
      </c>
      <c r="B86" s="159"/>
      <c r="C86" s="244"/>
      <c r="D86" s="161"/>
      <c r="E86" s="161"/>
      <c r="F86" s="161"/>
      <c r="G86" s="161"/>
      <c r="H86" s="161"/>
      <c r="I86" s="162"/>
      <c r="J86" s="160"/>
      <c r="K86" s="161"/>
      <c r="L86" s="161"/>
      <c r="M86" s="161"/>
      <c r="N86" s="161"/>
      <c r="O86" s="161"/>
      <c r="P86" s="162"/>
      <c r="Q86" s="160"/>
      <c r="R86" s="161"/>
      <c r="S86" s="161"/>
      <c r="T86" s="161"/>
      <c r="U86" s="161"/>
      <c r="V86" s="161"/>
      <c r="W86" s="162"/>
      <c r="X86" s="160">
        <f t="shared" si="28"/>
        <v>0</v>
      </c>
      <c r="Y86" s="161"/>
      <c r="Z86" s="161"/>
      <c r="AA86" s="161"/>
      <c r="AB86" s="161"/>
      <c r="AC86" s="161"/>
      <c r="AD86" s="162"/>
      <c r="AE86" s="160"/>
      <c r="AF86" s="10"/>
      <c r="AG86" s="10"/>
      <c r="AH86" s="10"/>
      <c r="AI86" s="10"/>
      <c r="AJ86" s="10"/>
      <c r="AK86" s="312"/>
    </row>
    <row r="87" spans="1:37" ht="12.75" customHeight="1" x14ac:dyDescent="0.25">
      <c r="A87" s="81">
        <v>78</v>
      </c>
      <c r="B87" s="152" t="s">
        <v>1346</v>
      </c>
      <c r="C87" s="172">
        <f>C88+C89</f>
        <v>3205.6</v>
      </c>
      <c r="D87" s="153">
        <f t="shared" ref="D87:W87" si="37">D88+D89</f>
        <v>1422</v>
      </c>
      <c r="E87" s="153">
        <f t="shared" si="37"/>
        <v>851.7</v>
      </c>
      <c r="F87" s="153">
        <f t="shared" si="37"/>
        <v>0</v>
      </c>
      <c r="G87" s="153">
        <f t="shared" si="37"/>
        <v>627</v>
      </c>
      <c r="H87" s="153">
        <f t="shared" si="37"/>
        <v>17.100000000000001</v>
      </c>
      <c r="I87" s="154">
        <f t="shared" si="37"/>
        <v>287.8</v>
      </c>
      <c r="J87" s="156">
        <f t="shared" si="37"/>
        <v>3205.6</v>
      </c>
      <c r="K87" s="153">
        <f t="shared" si="37"/>
        <v>1422</v>
      </c>
      <c r="L87" s="153">
        <f t="shared" si="37"/>
        <v>851.7</v>
      </c>
      <c r="M87" s="153">
        <f t="shared" si="37"/>
        <v>0</v>
      </c>
      <c r="N87" s="153">
        <f t="shared" si="37"/>
        <v>627</v>
      </c>
      <c r="O87" s="153">
        <f t="shared" si="37"/>
        <v>17.100000000000001</v>
      </c>
      <c r="P87" s="154">
        <f t="shared" si="37"/>
        <v>287.8</v>
      </c>
      <c r="Q87" s="156">
        <f t="shared" si="37"/>
        <v>2124.2716</v>
      </c>
      <c r="R87" s="153">
        <f t="shared" si="37"/>
        <v>1128.1089999999999</v>
      </c>
      <c r="S87" s="153">
        <f t="shared" si="37"/>
        <v>579.53150000000005</v>
      </c>
      <c r="T87" s="153">
        <f t="shared" si="37"/>
        <v>0</v>
      </c>
      <c r="U87" s="153">
        <f t="shared" si="37"/>
        <v>294.13310000000001</v>
      </c>
      <c r="V87" s="153">
        <f t="shared" si="37"/>
        <v>0</v>
      </c>
      <c r="W87" s="154">
        <f t="shared" si="37"/>
        <v>122.498</v>
      </c>
      <c r="X87" s="156">
        <f t="shared" si="28"/>
        <v>-1081.3283999999999</v>
      </c>
      <c r="Y87" s="153">
        <f t="shared" si="28"/>
        <v>-293.89100000000008</v>
      </c>
      <c r="Z87" s="153">
        <f t="shared" si="28"/>
        <v>-272.16849999999999</v>
      </c>
      <c r="AA87" s="153">
        <f t="shared" si="28"/>
        <v>0</v>
      </c>
      <c r="AB87" s="153">
        <f t="shared" si="28"/>
        <v>-332.86689999999999</v>
      </c>
      <c r="AC87" s="153">
        <f t="shared" si="28"/>
        <v>-17.100000000000001</v>
      </c>
      <c r="AD87" s="154">
        <f t="shared" si="28"/>
        <v>-165.30200000000002</v>
      </c>
      <c r="AE87" s="156">
        <f t="shared" si="31"/>
        <v>66.267519341152976</v>
      </c>
      <c r="AF87" s="13">
        <f t="shared" si="31"/>
        <v>79.332559774964835</v>
      </c>
      <c r="AG87" s="13">
        <f t="shared" si="31"/>
        <v>68.044088294000233</v>
      </c>
      <c r="AH87" s="13">
        <f t="shared" si="31"/>
        <v>0</v>
      </c>
      <c r="AI87" s="13">
        <f t="shared" si="31"/>
        <v>46.911180223285484</v>
      </c>
      <c r="AJ87" s="13">
        <f t="shared" si="31"/>
        <v>0</v>
      </c>
      <c r="AK87" s="313">
        <f t="shared" si="31"/>
        <v>42.56358582348853</v>
      </c>
    </row>
    <row r="88" spans="1:37" s="170" customFormat="1" ht="12.75" customHeight="1" x14ac:dyDescent="0.2">
      <c r="A88" s="81">
        <v>79</v>
      </c>
      <c r="B88" s="152" t="s">
        <v>1287</v>
      </c>
      <c r="C88" s="172">
        <f>C90</f>
        <v>3188.5</v>
      </c>
      <c r="D88" s="153">
        <f t="shared" ref="D88:W88" si="38">D90</f>
        <v>1422</v>
      </c>
      <c r="E88" s="153">
        <f t="shared" si="38"/>
        <v>851.7</v>
      </c>
      <c r="F88" s="153">
        <f t="shared" si="38"/>
        <v>0</v>
      </c>
      <c r="G88" s="153">
        <f t="shared" si="38"/>
        <v>627</v>
      </c>
      <c r="H88" s="153">
        <f t="shared" si="38"/>
        <v>0</v>
      </c>
      <c r="I88" s="154">
        <f t="shared" si="38"/>
        <v>287.8</v>
      </c>
      <c r="J88" s="156">
        <f t="shared" si="38"/>
        <v>3188.5</v>
      </c>
      <c r="K88" s="153">
        <f t="shared" si="38"/>
        <v>1422</v>
      </c>
      <c r="L88" s="153">
        <f t="shared" si="38"/>
        <v>851.7</v>
      </c>
      <c r="M88" s="153">
        <f t="shared" si="38"/>
        <v>0</v>
      </c>
      <c r="N88" s="153">
        <f t="shared" si="38"/>
        <v>627</v>
      </c>
      <c r="O88" s="153">
        <f t="shared" si="38"/>
        <v>0</v>
      </c>
      <c r="P88" s="154">
        <f t="shared" si="38"/>
        <v>287.8</v>
      </c>
      <c r="Q88" s="156">
        <f t="shared" si="38"/>
        <v>2124.2716</v>
      </c>
      <c r="R88" s="153">
        <f t="shared" si="38"/>
        <v>1128.1089999999999</v>
      </c>
      <c r="S88" s="153">
        <f t="shared" si="38"/>
        <v>579.53150000000005</v>
      </c>
      <c r="T88" s="153">
        <f t="shared" si="38"/>
        <v>0</v>
      </c>
      <c r="U88" s="153">
        <f t="shared" si="38"/>
        <v>294.13310000000001</v>
      </c>
      <c r="V88" s="153">
        <f t="shared" si="38"/>
        <v>0</v>
      </c>
      <c r="W88" s="154">
        <f t="shared" si="38"/>
        <v>122.498</v>
      </c>
      <c r="X88" s="156">
        <f t="shared" si="28"/>
        <v>-1064.2284</v>
      </c>
      <c r="Y88" s="153">
        <f t="shared" si="28"/>
        <v>-293.89100000000008</v>
      </c>
      <c r="Z88" s="153">
        <f t="shared" si="28"/>
        <v>-272.16849999999999</v>
      </c>
      <c r="AA88" s="153">
        <f t="shared" si="28"/>
        <v>0</v>
      </c>
      <c r="AB88" s="153">
        <f t="shared" si="28"/>
        <v>-332.86689999999999</v>
      </c>
      <c r="AC88" s="153">
        <f t="shared" si="28"/>
        <v>0</v>
      </c>
      <c r="AD88" s="154">
        <f t="shared" si="28"/>
        <v>-165.30200000000002</v>
      </c>
      <c r="AE88" s="156">
        <f t="shared" si="31"/>
        <v>66.622913595734673</v>
      </c>
      <c r="AF88" s="13">
        <f t="shared" si="31"/>
        <v>79.332559774964835</v>
      </c>
      <c r="AG88" s="13">
        <f t="shared" si="31"/>
        <v>68.044088294000233</v>
      </c>
      <c r="AH88" s="13">
        <f t="shared" si="31"/>
        <v>0</v>
      </c>
      <c r="AI88" s="13">
        <f t="shared" si="31"/>
        <v>46.911180223285484</v>
      </c>
      <c r="AJ88" s="13">
        <f t="shared" si="31"/>
        <v>0</v>
      </c>
      <c r="AK88" s="313">
        <f t="shared" si="31"/>
        <v>42.56358582348853</v>
      </c>
    </row>
    <row r="89" spans="1:37" s="170" customFormat="1" ht="12.75" customHeight="1" x14ac:dyDescent="0.2">
      <c r="A89" s="81">
        <v>80</v>
      </c>
      <c r="B89" s="152" t="s">
        <v>1288</v>
      </c>
      <c r="C89" s="172">
        <f>SUM(C91:C118)</f>
        <v>17.100000000000001</v>
      </c>
      <c r="D89" s="153">
        <f t="shared" ref="D89:W89" si="39">SUM(D91:D118)</f>
        <v>0</v>
      </c>
      <c r="E89" s="153">
        <f t="shared" si="39"/>
        <v>0</v>
      </c>
      <c r="F89" s="153">
        <f t="shared" si="39"/>
        <v>0</v>
      </c>
      <c r="G89" s="153">
        <f t="shared" si="39"/>
        <v>0</v>
      </c>
      <c r="H89" s="153">
        <f t="shared" si="39"/>
        <v>17.100000000000001</v>
      </c>
      <c r="I89" s="154">
        <f t="shared" si="39"/>
        <v>0</v>
      </c>
      <c r="J89" s="156">
        <f t="shared" si="39"/>
        <v>17.100000000000001</v>
      </c>
      <c r="K89" s="153">
        <f t="shared" si="39"/>
        <v>0</v>
      </c>
      <c r="L89" s="153">
        <f t="shared" si="39"/>
        <v>0</v>
      </c>
      <c r="M89" s="153">
        <f t="shared" si="39"/>
        <v>0</v>
      </c>
      <c r="N89" s="153">
        <f t="shared" si="39"/>
        <v>0</v>
      </c>
      <c r="O89" s="153">
        <f t="shared" si="39"/>
        <v>17.100000000000001</v>
      </c>
      <c r="P89" s="154">
        <f t="shared" si="39"/>
        <v>0</v>
      </c>
      <c r="Q89" s="156">
        <f t="shared" si="39"/>
        <v>0</v>
      </c>
      <c r="R89" s="153">
        <f t="shared" si="39"/>
        <v>0</v>
      </c>
      <c r="S89" s="153">
        <f t="shared" si="39"/>
        <v>0</v>
      </c>
      <c r="T89" s="153">
        <f t="shared" si="39"/>
        <v>0</v>
      </c>
      <c r="U89" s="153">
        <f t="shared" si="39"/>
        <v>0</v>
      </c>
      <c r="V89" s="153">
        <f t="shared" si="39"/>
        <v>0</v>
      </c>
      <c r="W89" s="154">
        <f t="shared" si="39"/>
        <v>0</v>
      </c>
      <c r="X89" s="156">
        <f t="shared" si="28"/>
        <v>-17.100000000000001</v>
      </c>
      <c r="Y89" s="153">
        <f t="shared" si="28"/>
        <v>0</v>
      </c>
      <c r="Z89" s="153">
        <f t="shared" si="28"/>
        <v>0</v>
      </c>
      <c r="AA89" s="153">
        <f t="shared" si="28"/>
        <v>0</v>
      </c>
      <c r="AB89" s="153">
        <f t="shared" si="28"/>
        <v>0</v>
      </c>
      <c r="AC89" s="153">
        <f t="shared" si="28"/>
        <v>-17.100000000000001</v>
      </c>
      <c r="AD89" s="154">
        <f t="shared" si="28"/>
        <v>0</v>
      </c>
      <c r="AE89" s="156">
        <f t="shared" si="31"/>
        <v>0</v>
      </c>
      <c r="AF89" s="13">
        <f t="shared" si="31"/>
        <v>0</v>
      </c>
      <c r="AG89" s="13">
        <f t="shared" si="31"/>
        <v>0</v>
      </c>
      <c r="AH89" s="13">
        <f t="shared" si="31"/>
        <v>0</v>
      </c>
      <c r="AI89" s="13">
        <f t="shared" si="31"/>
        <v>0</v>
      </c>
      <c r="AJ89" s="13">
        <f t="shared" si="31"/>
        <v>0</v>
      </c>
      <c r="AK89" s="313">
        <f t="shared" si="31"/>
        <v>0</v>
      </c>
    </row>
    <row r="90" spans="1:37" ht="12.75" customHeight="1" x14ac:dyDescent="0.25">
      <c r="A90" s="81">
        <v>81</v>
      </c>
      <c r="B90" s="159" t="s">
        <v>1313</v>
      </c>
      <c r="C90" s="244">
        <f t="shared" ref="C90:C118" si="40">SUM(D90:I90)</f>
        <v>3188.5</v>
      </c>
      <c r="D90" s="161">
        <v>1422</v>
      </c>
      <c r="E90" s="161">
        <v>851.7</v>
      </c>
      <c r="F90" s="161">
        <v>0</v>
      </c>
      <c r="G90" s="161">
        <v>627</v>
      </c>
      <c r="H90" s="161">
        <v>0</v>
      </c>
      <c r="I90" s="162">
        <v>287.8</v>
      </c>
      <c r="J90" s="160">
        <f t="shared" ref="J90:J118" si="41">SUM(K90:P90)</f>
        <v>3188.5</v>
      </c>
      <c r="K90" s="161">
        <v>1422</v>
      </c>
      <c r="L90" s="161">
        <v>851.7</v>
      </c>
      <c r="M90" s="161">
        <v>0</v>
      </c>
      <c r="N90" s="161">
        <v>627</v>
      </c>
      <c r="O90" s="161">
        <v>0</v>
      </c>
      <c r="P90" s="162">
        <v>287.8</v>
      </c>
      <c r="Q90" s="160">
        <f t="shared" ref="Q90:Q118" si="42">SUM(R90:W90)</f>
        <v>2124.2716</v>
      </c>
      <c r="R90" s="161">
        <v>1128.1089999999999</v>
      </c>
      <c r="S90" s="161">
        <v>579.53150000000005</v>
      </c>
      <c r="T90" s="161">
        <v>0</v>
      </c>
      <c r="U90" s="161">
        <v>294.13310000000001</v>
      </c>
      <c r="V90" s="161">
        <v>0</v>
      </c>
      <c r="W90" s="162">
        <v>122.498</v>
      </c>
      <c r="X90" s="160">
        <f t="shared" si="28"/>
        <v>-1064.2284</v>
      </c>
      <c r="Y90" s="161">
        <f t="shared" si="28"/>
        <v>-293.89100000000008</v>
      </c>
      <c r="Z90" s="161">
        <f t="shared" si="28"/>
        <v>-272.16849999999999</v>
      </c>
      <c r="AA90" s="161">
        <f t="shared" si="28"/>
        <v>0</v>
      </c>
      <c r="AB90" s="161">
        <f t="shared" si="28"/>
        <v>-332.86689999999999</v>
      </c>
      <c r="AC90" s="161">
        <f t="shared" si="28"/>
        <v>0</v>
      </c>
      <c r="AD90" s="162">
        <f t="shared" si="28"/>
        <v>-165.30200000000002</v>
      </c>
      <c r="AE90" s="160">
        <f t="shared" si="31"/>
        <v>66.622913595734673</v>
      </c>
      <c r="AF90" s="10">
        <f t="shared" si="31"/>
        <v>79.332559774964835</v>
      </c>
      <c r="AG90" s="10">
        <f t="shared" si="31"/>
        <v>68.044088294000233</v>
      </c>
      <c r="AH90" s="10">
        <f t="shared" si="31"/>
        <v>0</v>
      </c>
      <c r="AI90" s="10">
        <f t="shared" si="31"/>
        <v>46.911180223285484</v>
      </c>
      <c r="AJ90" s="10">
        <f t="shared" si="31"/>
        <v>0</v>
      </c>
      <c r="AK90" s="312">
        <f t="shared" si="31"/>
        <v>42.56358582348853</v>
      </c>
    </row>
    <row r="91" spans="1:37" ht="12.75" customHeight="1" x14ac:dyDescent="0.25">
      <c r="A91" s="81">
        <v>82</v>
      </c>
      <c r="B91" s="159" t="s">
        <v>1347</v>
      </c>
      <c r="C91" s="244">
        <f t="shared" si="40"/>
        <v>0</v>
      </c>
      <c r="D91" s="161">
        <v>0</v>
      </c>
      <c r="E91" s="161">
        <v>0</v>
      </c>
      <c r="F91" s="161">
        <v>0</v>
      </c>
      <c r="G91" s="161">
        <v>0</v>
      </c>
      <c r="H91" s="161">
        <v>0</v>
      </c>
      <c r="I91" s="162">
        <v>0</v>
      </c>
      <c r="J91" s="160">
        <f t="shared" si="41"/>
        <v>0</v>
      </c>
      <c r="K91" s="161">
        <v>0</v>
      </c>
      <c r="L91" s="161">
        <v>0</v>
      </c>
      <c r="M91" s="161">
        <v>0</v>
      </c>
      <c r="N91" s="161">
        <v>0</v>
      </c>
      <c r="O91" s="161">
        <v>0</v>
      </c>
      <c r="P91" s="162">
        <v>0</v>
      </c>
      <c r="Q91" s="160">
        <f t="shared" si="42"/>
        <v>0</v>
      </c>
      <c r="R91" s="161">
        <v>0</v>
      </c>
      <c r="S91" s="161">
        <v>0</v>
      </c>
      <c r="T91" s="161">
        <v>0</v>
      </c>
      <c r="U91" s="161">
        <v>0</v>
      </c>
      <c r="V91" s="161">
        <v>0</v>
      </c>
      <c r="W91" s="162">
        <v>0</v>
      </c>
      <c r="X91" s="160">
        <f t="shared" si="28"/>
        <v>0</v>
      </c>
      <c r="Y91" s="161">
        <f t="shared" si="28"/>
        <v>0</v>
      </c>
      <c r="Z91" s="161">
        <f t="shared" si="28"/>
        <v>0</v>
      </c>
      <c r="AA91" s="161">
        <f t="shared" si="28"/>
        <v>0</v>
      </c>
      <c r="AB91" s="161">
        <f t="shared" si="28"/>
        <v>0</v>
      </c>
      <c r="AC91" s="161">
        <f t="shared" si="28"/>
        <v>0</v>
      </c>
      <c r="AD91" s="162">
        <f t="shared" si="28"/>
        <v>0</v>
      </c>
      <c r="AE91" s="160">
        <f t="shared" si="31"/>
        <v>0</v>
      </c>
      <c r="AF91" s="10">
        <f t="shared" si="31"/>
        <v>0</v>
      </c>
      <c r="AG91" s="10">
        <f t="shared" si="31"/>
        <v>0</v>
      </c>
      <c r="AH91" s="10">
        <f t="shared" si="31"/>
        <v>0</v>
      </c>
      <c r="AI91" s="10">
        <f t="shared" si="31"/>
        <v>0</v>
      </c>
      <c r="AJ91" s="10">
        <f t="shared" si="31"/>
        <v>0</v>
      </c>
      <c r="AK91" s="312">
        <f t="shared" si="31"/>
        <v>0</v>
      </c>
    </row>
    <row r="92" spans="1:37" ht="12.75" customHeight="1" x14ac:dyDescent="0.25">
      <c r="A92" s="81">
        <v>83</v>
      </c>
      <c r="B92" s="159" t="s">
        <v>1348</v>
      </c>
      <c r="C92" s="244">
        <f t="shared" si="40"/>
        <v>0</v>
      </c>
      <c r="D92" s="161">
        <v>0</v>
      </c>
      <c r="E92" s="161">
        <v>0</v>
      </c>
      <c r="F92" s="161">
        <v>0</v>
      </c>
      <c r="G92" s="161">
        <v>0</v>
      </c>
      <c r="H92" s="161">
        <v>0</v>
      </c>
      <c r="I92" s="162">
        <v>0</v>
      </c>
      <c r="J92" s="160">
        <f t="shared" si="41"/>
        <v>0</v>
      </c>
      <c r="K92" s="161">
        <v>0</v>
      </c>
      <c r="L92" s="161">
        <v>0</v>
      </c>
      <c r="M92" s="161">
        <v>0</v>
      </c>
      <c r="N92" s="161">
        <v>0</v>
      </c>
      <c r="O92" s="161">
        <v>0</v>
      </c>
      <c r="P92" s="162">
        <v>0</v>
      </c>
      <c r="Q92" s="160">
        <f t="shared" si="42"/>
        <v>0</v>
      </c>
      <c r="R92" s="161">
        <v>0</v>
      </c>
      <c r="S92" s="161">
        <v>0</v>
      </c>
      <c r="T92" s="161">
        <v>0</v>
      </c>
      <c r="U92" s="161">
        <v>0</v>
      </c>
      <c r="V92" s="161">
        <v>0</v>
      </c>
      <c r="W92" s="162">
        <v>0</v>
      </c>
      <c r="X92" s="160">
        <f t="shared" si="28"/>
        <v>0</v>
      </c>
      <c r="Y92" s="161">
        <f t="shared" si="28"/>
        <v>0</v>
      </c>
      <c r="Z92" s="161">
        <f t="shared" si="28"/>
        <v>0</v>
      </c>
      <c r="AA92" s="161">
        <f t="shared" si="28"/>
        <v>0</v>
      </c>
      <c r="AB92" s="161">
        <f t="shared" si="28"/>
        <v>0</v>
      </c>
      <c r="AC92" s="161">
        <f t="shared" si="28"/>
        <v>0</v>
      </c>
      <c r="AD92" s="162">
        <f t="shared" si="28"/>
        <v>0</v>
      </c>
      <c r="AE92" s="160">
        <f t="shared" si="31"/>
        <v>0</v>
      </c>
      <c r="AF92" s="10">
        <f t="shared" si="31"/>
        <v>0</v>
      </c>
      <c r="AG92" s="10">
        <f t="shared" si="31"/>
        <v>0</v>
      </c>
      <c r="AH92" s="10">
        <f t="shared" si="31"/>
        <v>0</v>
      </c>
      <c r="AI92" s="10">
        <f t="shared" si="31"/>
        <v>0</v>
      </c>
      <c r="AJ92" s="10">
        <f t="shared" si="31"/>
        <v>0</v>
      </c>
      <c r="AK92" s="312">
        <f t="shared" si="31"/>
        <v>0</v>
      </c>
    </row>
    <row r="93" spans="1:37" ht="12.75" customHeight="1" x14ac:dyDescent="0.25">
      <c r="A93" s="81">
        <v>84</v>
      </c>
      <c r="B93" s="159" t="s">
        <v>1349</v>
      </c>
      <c r="C93" s="244">
        <f t="shared" si="40"/>
        <v>0</v>
      </c>
      <c r="D93" s="161">
        <v>0</v>
      </c>
      <c r="E93" s="161">
        <v>0</v>
      </c>
      <c r="F93" s="161">
        <v>0</v>
      </c>
      <c r="G93" s="161">
        <v>0</v>
      </c>
      <c r="H93" s="161">
        <v>0</v>
      </c>
      <c r="I93" s="162">
        <v>0</v>
      </c>
      <c r="J93" s="160">
        <f t="shared" si="41"/>
        <v>0</v>
      </c>
      <c r="K93" s="161">
        <v>0</v>
      </c>
      <c r="L93" s="161">
        <v>0</v>
      </c>
      <c r="M93" s="161">
        <v>0</v>
      </c>
      <c r="N93" s="161">
        <v>0</v>
      </c>
      <c r="O93" s="161">
        <v>0</v>
      </c>
      <c r="P93" s="162">
        <v>0</v>
      </c>
      <c r="Q93" s="160">
        <f t="shared" si="42"/>
        <v>0</v>
      </c>
      <c r="R93" s="161">
        <v>0</v>
      </c>
      <c r="S93" s="161">
        <v>0</v>
      </c>
      <c r="T93" s="161">
        <v>0</v>
      </c>
      <c r="U93" s="161">
        <v>0</v>
      </c>
      <c r="V93" s="161">
        <v>0</v>
      </c>
      <c r="W93" s="162">
        <v>0</v>
      </c>
      <c r="X93" s="160">
        <f t="shared" si="28"/>
        <v>0</v>
      </c>
      <c r="Y93" s="161">
        <f t="shared" si="28"/>
        <v>0</v>
      </c>
      <c r="Z93" s="161">
        <f t="shared" si="28"/>
        <v>0</v>
      </c>
      <c r="AA93" s="161">
        <f t="shared" si="28"/>
        <v>0</v>
      </c>
      <c r="AB93" s="161">
        <f t="shared" si="28"/>
        <v>0</v>
      </c>
      <c r="AC93" s="161">
        <f t="shared" si="28"/>
        <v>0</v>
      </c>
      <c r="AD93" s="162">
        <f t="shared" si="28"/>
        <v>0</v>
      </c>
      <c r="AE93" s="160">
        <f t="shared" si="31"/>
        <v>0</v>
      </c>
      <c r="AF93" s="10">
        <f t="shared" si="31"/>
        <v>0</v>
      </c>
      <c r="AG93" s="10">
        <f t="shared" si="31"/>
        <v>0</v>
      </c>
      <c r="AH93" s="10">
        <f t="shared" si="31"/>
        <v>0</v>
      </c>
      <c r="AI93" s="10">
        <f t="shared" si="31"/>
        <v>0</v>
      </c>
      <c r="AJ93" s="10">
        <f t="shared" si="31"/>
        <v>0</v>
      </c>
      <c r="AK93" s="312">
        <f t="shared" si="31"/>
        <v>0</v>
      </c>
    </row>
    <row r="94" spans="1:37" ht="12.75" customHeight="1" x14ac:dyDescent="0.25">
      <c r="A94" s="81">
        <v>85</v>
      </c>
      <c r="B94" s="159" t="s">
        <v>1350</v>
      </c>
      <c r="C94" s="244">
        <f t="shared" si="40"/>
        <v>0</v>
      </c>
      <c r="D94" s="161">
        <v>0</v>
      </c>
      <c r="E94" s="161">
        <v>0</v>
      </c>
      <c r="F94" s="161">
        <v>0</v>
      </c>
      <c r="G94" s="161">
        <v>0</v>
      </c>
      <c r="H94" s="161">
        <v>0</v>
      </c>
      <c r="I94" s="162">
        <v>0</v>
      </c>
      <c r="J94" s="160">
        <f t="shared" si="41"/>
        <v>0</v>
      </c>
      <c r="K94" s="161">
        <v>0</v>
      </c>
      <c r="L94" s="161">
        <v>0</v>
      </c>
      <c r="M94" s="161">
        <v>0</v>
      </c>
      <c r="N94" s="161">
        <v>0</v>
      </c>
      <c r="O94" s="161">
        <v>0</v>
      </c>
      <c r="P94" s="162">
        <v>0</v>
      </c>
      <c r="Q94" s="160">
        <f t="shared" si="42"/>
        <v>0</v>
      </c>
      <c r="R94" s="161">
        <v>0</v>
      </c>
      <c r="S94" s="161">
        <v>0</v>
      </c>
      <c r="T94" s="161">
        <v>0</v>
      </c>
      <c r="U94" s="161">
        <v>0</v>
      </c>
      <c r="V94" s="161">
        <v>0</v>
      </c>
      <c r="W94" s="162">
        <v>0</v>
      </c>
      <c r="X94" s="160">
        <f t="shared" si="28"/>
        <v>0</v>
      </c>
      <c r="Y94" s="161">
        <f t="shared" si="28"/>
        <v>0</v>
      </c>
      <c r="Z94" s="161">
        <f t="shared" si="28"/>
        <v>0</v>
      </c>
      <c r="AA94" s="161">
        <f t="shared" si="28"/>
        <v>0</v>
      </c>
      <c r="AB94" s="161">
        <f t="shared" si="28"/>
        <v>0</v>
      </c>
      <c r="AC94" s="161">
        <f t="shared" si="28"/>
        <v>0</v>
      </c>
      <c r="AD94" s="162">
        <f t="shared" si="28"/>
        <v>0</v>
      </c>
      <c r="AE94" s="160">
        <f t="shared" si="31"/>
        <v>0</v>
      </c>
      <c r="AF94" s="10">
        <f t="shared" si="31"/>
        <v>0</v>
      </c>
      <c r="AG94" s="10">
        <f t="shared" si="31"/>
        <v>0</v>
      </c>
      <c r="AH94" s="10">
        <f t="shared" si="31"/>
        <v>0</v>
      </c>
      <c r="AI94" s="10">
        <f t="shared" si="31"/>
        <v>0</v>
      </c>
      <c r="AJ94" s="10">
        <f t="shared" si="31"/>
        <v>0</v>
      </c>
      <c r="AK94" s="312">
        <f t="shared" si="31"/>
        <v>0</v>
      </c>
    </row>
    <row r="95" spans="1:37" ht="12.75" customHeight="1" x14ac:dyDescent="0.25">
      <c r="A95" s="81">
        <v>86</v>
      </c>
      <c r="B95" s="159" t="s">
        <v>1351</v>
      </c>
      <c r="C95" s="244">
        <f t="shared" si="40"/>
        <v>0</v>
      </c>
      <c r="D95" s="161">
        <v>0</v>
      </c>
      <c r="E95" s="161">
        <v>0</v>
      </c>
      <c r="F95" s="161">
        <v>0</v>
      </c>
      <c r="G95" s="161">
        <v>0</v>
      </c>
      <c r="H95" s="161">
        <v>0</v>
      </c>
      <c r="I95" s="162">
        <v>0</v>
      </c>
      <c r="J95" s="160">
        <f t="shared" si="41"/>
        <v>0</v>
      </c>
      <c r="K95" s="161">
        <v>0</v>
      </c>
      <c r="L95" s="161">
        <v>0</v>
      </c>
      <c r="M95" s="161">
        <v>0</v>
      </c>
      <c r="N95" s="161">
        <v>0</v>
      </c>
      <c r="O95" s="161">
        <v>0</v>
      </c>
      <c r="P95" s="162">
        <v>0</v>
      </c>
      <c r="Q95" s="160">
        <f t="shared" si="42"/>
        <v>0</v>
      </c>
      <c r="R95" s="161">
        <v>0</v>
      </c>
      <c r="S95" s="161">
        <v>0</v>
      </c>
      <c r="T95" s="161">
        <v>0</v>
      </c>
      <c r="U95" s="161">
        <v>0</v>
      </c>
      <c r="V95" s="161">
        <v>0</v>
      </c>
      <c r="W95" s="162">
        <v>0</v>
      </c>
      <c r="X95" s="160">
        <f t="shared" si="28"/>
        <v>0</v>
      </c>
      <c r="Y95" s="161">
        <f t="shared" si="28"/>
        <v>0</v>
      </c>
      <c r="Z95" s="161">
        <f t="shared" si="28"/>
        <v>0</v>
      </c>
      <c r="AA95" s="161">
        <f t="shared" si="28"/>
        <v>0</v>
      </c>
      <c r="AB95" s="161">
        <f t="shared" si="28"/>
        <v>0</v>
      </c>
      <c r="AC95" s="161">
        <f t="shared" si="28"/>
        <v>0</v>
      </c>
      <c r="AD95" s="162">
        <f t="shared" si="28"/>
        <v>0</v>
      </c>
      <c r="AE95" s="160">
        <f t="shared" si="31"/>
        <v>0</v>
      </c>
      <c r="AF95" s="10">
        <f t="shared" si="31"/>
        <v>0</v>
      </c>
      <c r="AG95" s="10">
        <f t="shared" si="31"/>
        <v>0</v>
      </c>
      <c r="AH95" s="10">
        <f t="shared" si="31"/>
        <v>0</v>
      </c>
      <c r="AI95" s="10">
        <f t="shared" si="31"/>
        <v>0</v>
      </c>
      <c r="AJ95" s="10">
        <f t="shared" si="31"/>
        <v>0</v>
      </c>
      <c r="AK95" s="312">
        <f t="shared" si="31"/>
        <v>0</v>
      </c>
    </row>
    <row r="96" spans="1:37" ht="12.75" customHeight="1" x14ac:dyDescent="0.25">
      <c r="A96" s="81">
        <v>87</v>
      </c>
      <c r="B96" s="159" t="s">
        <v>1346</v>
      </c>
      <c r="C96" s="244">
        <f t="shared" si="40"/>
        <v>17.100000000000001</v>
      </c>
      <c r="D96" s="161">
        <v>0</v>
      </c>
      <c r="E96" s="161">
        <v>0</v>
      </c>
      <c r="F96" s="161">
        <v>0</v>
      </c>
      <c r="G96" s="161">
        <v>0</v>
      </c>
      <c r="H96" s="161">
        <v>17.100000000000001</v>
      </c>
      <c r="I96" s="162">
        <v>0</v>
      </c>
      <c r="J96" s="160">
        <f t="shared" si="41"/>
        <v>17.100000000000001</v>
      </c>
      <c r="K96" s="161">
        <v>0</v>
      </c>
      <c r="L96" s="161">
        <v>0</v>
      </c>
      <c r="M96" s="161">
        <v>0</v>
      </c>
      <c r="N96" s="161">
        <v>0</v>
      </c>
      <c r="O96" s="161">
        <v>17.100000000000001</v>
      </c>
      <c r="P96" s="162">
        <v>0</v>
      </c>
      <c r="Q96" s="160">
        <f t="shared" si="42"/>
        <v>0</v>
      </c>
      <c r="R96" s="161">
        <v>0</v>
      </c>
      <c r="S96" s="161">
        <v>0</v>
      </c>
      <c r="T96" s="161">
        <v>0</v>
      </c>
      <c r="U96" s="161">
        <v>0</v>
      </c>
      <c r="V96" s="161">
        <v>0</v>
      </c>
      <c r="W96" s="162">
        <v>0</v>
      </c>
      <c r="X96" s="160">
        <f t="shared" si="28"/>
        <v>-17.100000000000001</v>
      </c>
      <c r="Y96" s="161">
        <f t="shared" si="28"/>
        <v>0</v>
      </c>
      <c r="Z96" s="161">
        <f t="shared" si="28"/>
        <v>0</v>
      </c>
      <c r="AA96" s="161">
        <f t="shared" si="28"/>
        <v>0</v>
      </c>
      <c r="AB96" s="161">
        <f t="shared" si="28"/>
        <v>0</v>
      </c>
      <c r="AC96" s="161">
        <f t="shared" si="28"/>
        <v>-17.100000000000001</v>
      </c>
      <c r="AD96" s="162">
        <f t="shared" si="28"/>
        <v>0</v>
      </c>
      <c r="AE96" s="160">
        <f t="shared" si="31"/>
        <v>0</v>
      </c>
      <c r="AF96" s="10">
        <f t="shared" si="31"/>
        <v>0</v>
      </c>
      <c r="AG96" s="10">
        <f t="shared" si="31"/>
        <v>0</v>
      </c>
      <c r="AH96" s="10">
        <f t="shared" si="31"/>
        <v>0</v>
      </c>
      <c r="AI96" s="10">
        <f t="shared" si="31"/>
        <v>0</v>
      </c>
      <c r="AJ96" s="10">
        <f t="shared" si="31"/>
        <v>0</v>
      </c>
      <c r="AK96" s="312">
        <f t="shared" si="31"/>
        <v>0</v>
      </c>
    </row>
    <row r="97" spans="1:37" ht="12.75" customHeight="1" x14ac:dyDescent="0.25">
      <c r="A97" s="81">
        <v>88</v>
      </c>
      <c r="B97" s="159" t="s">
        <v>1315</v>
      </c>
      <c r="C97" s="244">
        <f t="shared" si="40"/>
        <v>0</v>
      </c>
      <c r="D97" s="161">
        <v>0</v>
      </c>
      <c r="E97" s="161">
        <v>0</v>
      </c>
      <c r="F97" s="161">
        <v>0</v>
      </c>
      <c r="G97" s="161">
        <v>0</v>
      </c>
      <c r="H97" s="161">
        <v>0</v>
      </c>
      <c r="I97" s="162">
        <v>0</v>
      </c>
      <c r="J97" s="160">
        <f t="shared" si="41"/>
        <v>0</v>
      </c>
      <c r="K97" s="161">
        <v>0</v>
      </c>
      <c r="L97" s="161">
        <v>0</v>
      </c>
      <c r="M97" s="161">
        <v>0</v>
      </c>
      <c r="N97" s="161">
        <v>0</v>
      </c>
      <c r="O97" s="161">
        <v>0</v>
      </c>
      <c r="P97" s="162">
        <v>0</v>
      </c>
      <c r="Q97" s="160">
        <f t="shared" si="42"/>
        <v>0</v>
      </c>
      <c r="R97" s="161">
        <v>0</v>
      </c>
      <c r="S97" s="161">
        <v>0</v>
      </c>
      <c r="T97" s="161">
        <v>0</v>
      </c>
      <c r="U97" s="161">
        <v>0</v>
      </c>
      <c r="V97" s="161">
        <v>0</v>
      </c>
      <c r="W97" s="162">
        <v>0</v>
      </c>
      <c r="X97" s="160">
        <f t="shared" si="28"/>
        <v>0</v>
      </c>
      <c r="Y97" s="161">
        <f t="shared" si="28"/>
        <v>0</v>
      </c>
      <c r="Z97" s="161">
        <f t="shared" si="28"/>
        <v>0</v>
      </c>
      <c r="AA97" s="161">
        <f t="shared" si="28"/>
        <v>0</v>
      </c>
      <c r="AB97" s="161">
        <f t="shared" si="28"/>
        <v>0</v>
      </c>
      <c r="AC97" s="161">
        <f t="shared" si="28"/>
        <v>0</v>
      </c>
      <c r="AD97" s="162">
        <f t="shared" si="28"/>
        <v>0</v>
      </c>
      <c r="AE97" s="160">
        <f t="shared" si="31"/>
        <v>0</v>
      </c>
      <c r="AF97" s="10">
        <f t="shared" si="31"/>
        <v>0</v>
      </c>
      <c r="AG97" s="10">
        <f t="shared" si="31"/>
        <v>0</v>
      </c>
      <c r="AH97" s="10">
        <f t="shared" si="31"/>
        <v>0</v>
      </c>
      <c r="AI97" s="10">
        <f t="shared" si="31"/>
        <v>0</v>
      </c>
      <c r="AJ97" s="10">
        <f t="shared" si="31"/>
        <v>0</v>
      </c>
      <c r="AK97" s="312">
        <f t="shared" si="31"/>
        <v>0</v>
      </c>
    </row>
    <row r="98" spans="1:37" ht="12.75" customHeight="1" x14ac:dyDescent="0.25">
      <c r="A98" s="81">
        <v>89</v>
      </c>
      <c r="B98" s="159" t="s">
        <v>1352</v>
      </c>
      <c r="C98" s="244">
        <f t="shared" si="40"/>
        <v>0</v>
      </c>
      <c r="D98" s="161">
        <v>0</v>
      </c>
      <c r="E98" s="161">
        <v>0</v>
      </c>
      <c r="F98" s="161">
        <v>0</v>
      </c>
      <c r="G98" s="161">
        <v>0</v>
      </c>
      <c r="H98" s="161">
        <v>0</v>
      </c>
      <c r="I98" s="162">
        <v>0</v>
      </c>
      <c r="J98" s="160">
        <f t="shared" si="41"/>
        <v>0</v>
      </c>
      <c r="K98" s="161">
        <v>0</v>
      </c>
      <c r="L98" s="161">
        <v>0</v>
      </c>
      <c r="M98" s="161">
        <v>0</v>
      </c>
      <c r="N98" s="161">
        <v>0</v>
      </c>
      <c r="O98" s="161">
        <v>0</v>
      </c>
      <c r="P98" s="162">
        <v>0</v>
      </c>
      <c r="Q98" s="160">
        <f t="shared" si="42"/>
        <v>0</v>
      </c>
      <c r="R98" s="161">
        <v>0</v>
      </c>
      <c r="S98" s="161">
        <v>0</v>
      </c>
      <c r="T98" s="161">
        <v>0</v>
      </c>
      <c r="U98" s="161">
        <v>0</v>
      </c>
      <c r="V98" s="161">
        <v>0</v>
      </c>
      <c r="W98" s="162">
        <v>0</v>
      </c>
      <c r="X98" s="160">
        <f t="shared" si="28"/>
        <v>0</v>
      </c>
      <c r="Y98" s="161">
        <f t="shared" si="28"/>
        <v>0</v>
      </c>
      <c r="Z98" s="161">
        <f t="shared" si="28"/>
        <v>0</v>
      </c>
      <c r="AA98" s="161">
        <f t="shared" si="28"/>
        <v>0</v>
      </c>
      <c r="AB98" s="161">
        <f t="shared" si="28"/>
        <v>0</v>
      </c>
      <c r="AC98" s="161">
        <f t="shared" si="28"/>
        <v>0</v>
      </c>
      <c r="AD98" s="162">
        <f t="shared" si="28"/>
        <v>0</v>
      </c>
      <c r="AE98" s="160">
        <f t="shared" si="31"/>
        <v>0</v>
      </c>
      <c r="AF98" s="10">
        <f t="shared" si="31"/>
        <v>0</v>
      </c>
      <c r="AG98" s="10">
        <f t="shared" si="31"/>
        <v>0</v>
      </c>
      <c r="AH98" s="10">
        <f t="shared" si="31"/>
        <v>0</v>
      </c>
      <c r="AI98" s="10">
        <f t="shared" si="31"/>
        <v>0</v>
      </c>
      <c r="AJ98" s="10">
        <f t="shared" si="31"/>
        <v>0</v>
      </c>
      <c r="AK98" s="312">
        <f t="shared" si="31"/>
        <v>0</v>
      </c>
    </row>
    <row r="99" spans="1:37" ht="12.75" customHeight="1" x14ac:dyDescent="0.25">
      <c r="A99" s="81">
        <v>90</v>
      </c>
      <c r="B99" s="159" t="s">
        <v>1355</v>
      </c>
      <c r="C99" s="244">
        <f t="shared" si="40"/>
        <v>0</v>
      </c>
      <c r="D99" s="161">
        <v>0</v>
      </c>
      <c r="E99" s="161">
        <v>0</v>
      </c>
      <c r="F99" s="161">
        <v>0</v>
      </c>
      <c r="G99" s="161">
        <v>0</v>
      </c>
      <c r="H99" s="161">
        <v>0</v>
      </c>
      <c r="I99" s="162">
        <v>0</v>
      </c>
      <c r="J99" s="160">
        <f t="shared" si="41"/>
        <v>0</v>
      </c>
      <c r="K99" s="161">
        <v>0</v>
      </c>
      <c r="L99" s="161">
        <v>0</v>
      </c>
      <c r="M99" s="161">
        <v>0</v>
      </c>
      <c r="N99" s="161">
        <v>0</v>
      </c>
      <c r="O99" s="161">
        <v>0</v>
      </c>
      <c r="P99" s="162">
        <v>0</v>
      </c>
      <c r="Q99" s="160">
        <f t="shared" si="42"/>
        <v>0</v>
      </c>
      <c r="R99" s="161">
        <v>0</v>
      </c>
      <c r="S99" s="161">
        <v>0</v>
      </c>
      <c r="T99" s="161">
        <v>0</v>
      </c>
      <c r="U99" s="161">
        <v>0</v>
      </c>
      <c r="V99" s="161">
        <v>0</v>
      </c>
      <c r="W99" s="162">
        <v>0</v>
      </c>
      <c r="X99" s="160">
        <f t="shared" si="28"/>
        <v>0</v>
      </c>
      <c r="Y99" s="161">
        <f t="shared" si="28"/>
        <v>0</v>
      </c>
      <c r="Z99" s="161">
        <f t="shared" si="28"/>
        <v>0</v>
      </c>
      <c r="AA99" s="161">
        <f t="shared" si="28"/>
        <v>0</v>
      </c>
      <c r="AB99" s="161">
        <f t="shared" si="28"/>
        <v>0</v>
      </c>
      <c r="AC99" s="161">
        <f t="shared" si="28"/>
        <v>0</v>
      </c>
      <c r="AD99" s="162">
        <f t="shared" si="28"/>
        <v>0</v>
      </c>
      <c r="AE99" s="160">
        <f t="shared" si="31"/>
        <v>0</v>
      </c>
      <c r="AF99" s="10">
        <f t="shared" si="31"/>
        <v>0</v>
      </c>
      <c r="AG99" s="10">
        <f t="shared" si="31"/>
        <v>0</v>
      </c>
      <c r="AH99" s="10">
        <f t="shared" si="31"/>
        <v>0</v>
      </c>
      <c r="AI99" s="10">
        <f t="shared" si="31"/>
        <v>0</v>
      </c>
      <c r="AJ99" s="10">
        <f t="shared" si="31"/>
        <v>0</v>
      </c>
      <c r="AK99" s="312">
        <f t="shared" si="31"/>
        <v>0</v>
      </c>
    </row>
    <row r="100" spans="1:37" ht="12.75" customHeight="1" x14ac:dyDescent="0.25">
      <c r="A100" s="81">
        <v>91</v>
      </c>
      <c r="B100" s="159" t="s">
        <v>1356</v>
      </c>
      <c r="C100" s="244">
        <f t="shared" si="40"/>
        <v>0</v>
      </c>
      <c r="D100" s="161">
        <v>0</v>
      </c>
      <c r="E100" s="161">
        <v>0</v>
      </c>
      <c r="F100" s="161">
        <v>0</v>
      </c>
      <c r="G100" s="161">
        <v>0</v>
      </c>
      <c r="H100" s="161">
        <v>0</v>
      </c>
      <c r="I100" s="162">
        <v>0</v>
      </c>
      <c r="J100" s="160">
        <f t="shared" si="41"/>
        <v>0</v>
      </c>
      <c r="K100" s="161">
        <v>0</v>
      </c>
      <c r="L100" s="161">
        <v>0</v>
      </c>
      <c r="M100" s="161">
        <v>0</v>
      </c>
      <c r="N100" s="161">
        <v>0</v>
      </c>
      <c r="O100" s="161">
        <v>0</v>
      </c>
      <c r="P100" s="162">
        <v>0</v>
      </c>
      <c r="Q100" s="160">
        <f t="shared" si="42"/>
        <v>0</v>
      </c>
      <c r="R100" s="161">
        <v>0</v>
      </c>
      <c r="S100" s="161">
        <v>0</v>
      </c>
      <c r="T100" s="161">
        <v>0</v>
      </c>
      <c r="U100" s="161">
        <v>0</v>
      </c>
      <c r="V100" s="161">
        <v>0</v>
      </c>
      <c r="W100" s="162">
        <v>0</v>
      </c>
      <c r="X100" s="160">
        <f t="shared" si="28"/>
        <v>0</v>
      </c>
      <c r="Y100" s="161">
        <f t="shared" si="28"/>
        <v>0</v>
      </c>
      <c r="Z100" s="161">
        <f t="shared" si="28"/>
        <v>0</v>
      </c>
      <c r="AA100" s="161">
        <f t="shared" si="28"/>
        <v>0</v>
      </c>
      <c r="AB100" s="161">
        <f t="shared" si="28"/>
        <v>0</v>
      </c>
      <c r="AC100" s="161">
        <f t="shared" si="28"/>
        <v>0</v>
      </c>
      <c r="AD100" s="162">
        <f t="shared" si="28"/>
        <v>0</v>
      </c>
      <c r="AE100" s="160">
        <f t="shared" si="31"/>
        <v>0</v>
      </c>
      <c r="AF100" s="10">
        <f t="shared" si="31"/>
        <v>0</v>
      </c>
      <c r="AG100" s="10">
        <f t="shared" si="31"/>
        <v>0</v>
      </c>
      <c r="AH100" s="10">
        <f t="shared" si="31"/>
        <v>0</v>
      </c>
      <c r="AI100" s="10">
        <f t="shared" si="31"/>
        <v>0</v>
      </c>
      <c r="AJ100" s="10">
        <f t="shared" si="31"/>
        <v>0</v>
      </c>
      <c r="AK100" s="312">
        <f t="shared" si="31"/>
        <v>0</v>
      </c>
    </row>
    <row r="101" spans="1:37" ht="12.75" customHeight="1" x14ac:dyDescent="0.25">
      <c r="A101" s="81">
        <v>92</v>
      </c>
      <c r="B101" s="159" t="s">
        <v>1353</v>
      </c>
      <c r="C101" s="244">
        <f t="shared" si="40"/>
        <v>0</v>
      </c>
      <c r="D101" s="161">
        <v>0</v>
      </c>
      <c r="E101" s="161">
        <v>0</v>
      </c>
      <c r="F101" s="161">
        <v>0</v>
      </c>
      <c r="G101" s="161">
        <v>0</v>
      </c>
      <c r="H101" s="161">
        <v>0</v>
      </c>
      <c r="I101" s="162">
        <v>0</v>
      </c>
      <c r="J101" s="160">
        <f t="shared" si="41"/>
        <v>0</v>
      </c>
      <c r="K101" s="161">
        <v>0</v>
      </c>
      <c r="L101" s="161">
        <v>0</v>
      </c>
      <c r="M101" s="161">
        <v>0</v>
      </c>
      <c r="N101" s="161">
        <v>0</v>
      </c>
      <c r="O101" s="161">
        <v>0</v>
      </c>
      <c r="P101" s="162">
        <v>0</v>
      </c>
      <c r="Q101" s="160">
        <f t="shared" si="42"/>
        <v>0</v>
      </c>
      <c r="R101" s="161">
        <v>0</v>
      </c>
      <c r="S101" s="161">
        <v>0</v>
      </c>
      <c r="T101" s="161">
        <v>0</v>
      </c>
      <c r="U101" s="161">
        <v>0</v>
      </c>
      <c r="V101" s="161">
        <v>0</v>
      </c>
      <c r="W101" s="162">
        <v>0</v>
      </c>
      <c r="X101" s="160">
        <f t="shared" si="28"/>
        <v>0</v>
      </c>
      <c r="Y101" s="161">
        <f t="shared" si="28"/>
        <v>0</v>
      </c>
      <c r="Z101" s="161">
        <f t="shared" si="28"/>
        <v>0</v>
      </c>
      <c r="AA101" s="161">
        <f t="shared" si="28"/>
        <v>0</v>
      </c>
      <c r="AB101" s="161">
        <f t="shared" si="28"/>
        <v>0</v>
      </c>
      <c r="AC101" s="161">
        <f t="shared" si="28"/>
        <v>0</v>
      </c>
      <c r="AD101" s="162">
        <f t="shared" si="28"/>
        <v>0</v>
      </c>
      <c r="AE101" s="160">
        <f t="shared" si="31"/>
        <v>0</v>
      </c>
      <c r="AF101" s="10">
        <f t="shared" si="31"/>
        <v>0</v>
      </c>
      <c r="AG101" s="10">
        <f t="shared" si="31"/>
        <v>0</v>
      </c>
      <c r="AH101" s="10">
        <f t="shared" si="31"/>
        <v>0</v>
      </c>
      <c r="AI101" s="10">
        <f t="shared" si="31"/>
        <v>0</v>
      </c>
      <c r="AJ101" s="10">
        <f t="shared" si="31"/>
        <v>0</v>
      </c>
      <c r="AK101" s="312">
        <f t="shared" si="31"/>
        <v>0</v>
      </c>
    </row>
    <row r="102" spans="1:37" ht="12.75" customHeight="1" x14ac:dyDescent="0.25">
      <c r="A102" s="81">
        <v>93</v>
      </c>
      <c r="B102" s="159" t="s">
        <v>1354</v>
      </c>
      <c r="C102" s="244">
        <f t="shared" si="40"/>
        <v>0</v>
      </c>
      <c r="D102" s="161">
        <v>0</v>
      </c>
      <c r="E102" s="161">
        <v>0</v>
      </c>
      <c r="F102" s="161">
        <v>0</v>
      </c>
      <c r="G102" s="161">
        <v>0</v>
      </c>
      <c r="H102" s="161">
        <v>0</v>
      </c>
      <c r="I102" s="162">
        <v>0</v>
      </c>
      <c r="J102" s="160">
        <f t="shared" si="41"/>
        <v>0</v>
      </c>
      <c r="K102" s="161">
        <v>0</v>
      </c>
      <c r="L102" s="161">
        <v>0</v>
      </c>
      <c r="M102" s="161">
        <v>0</v>
      </c>
      <c r="N102" s="161">
        <v>0</v>
      </c>
      <c r="O102" s="161">
        <v>0</v>
      </c>
      <c r="P102" s="162">
        <v>0</v>
      </c>
      <c r="Q102" s="160">
        <f t="shared" si="42"/>
        <v>0</v>
      </c>
      <c r="R102" s="161">
        <v>0</v>
      </c>
      <c r="S102" s="161">
        <v>0</v>
      </c>
      <c r="T102" s="161">
        <v>0</v>
      </c>
      <c r="U102" s="161">
        <v>0</v>
      </c>
      <c r="V102" s="161">
        <v>0</v>
      </c>
      <c r="W102" s="162">
        <v>0</v>
      </c>
      <c r="X102" s="160">
        <f t="shared" si="28"/>
        <v>0</v>
      </c>
      <c r="Y102" s="161">
        <f t="shared" si="28"/>
        <v>0</v>
      </c>
      <c r="Z102" s="161">
        <f t="shared" si="28"/>
        <v>0</v>
      </c>
      <c r="AA102" s="161">
        <f t="shared" si="28"/>
        <v>0</v>
      </c>
      <c r="AB102" s="161">
        <f t="shared" si="28"/>
        <v>0</v>
      </c>
      <c r="AC102" s="161">
        <f t="shared" si="28"/>
        <v>0</v>
      </c>
      <c r="AD102" s="162">
        <f t="shared" si="28"/>
        <v>0</v>
      </c>
      <c r="AE102" s="160">
        <f t="shared" si="31"/>
        <v>0</v>
      </c>
      <c r="AF102" s="10">
        <f t="shared" si="31"/>
        <v>0</v>
      </c>
      <c r="AG102" s="10">
        <f t="shared" si="31"/>
        <v>0</v>
      </c>
      <c r="AH102" s="10">
        <f t="shared" si="31"/>
        <v>0</v>
      </c>
      <c r="AI102" s="10">
        <f t="shared" si="31"/>
        <v>0</v>
      </c>
      <c r="AJ102" s="10">
        <f t="shared" si="31"/>
        <v>0</v>
      </c>
      <c r="AK102" s="312">
        <f t="shared" si="31"/>
        <v>0</v>
      </c>
    </row>
    <row r="103" spans="1:37" ht="12.75" customHeight="1" x14ac:dyDescent="0.25">
      <c r="A103" s="81">
        <v>94</v>
      </c>
      <c r="B103" s="159" t="s">
        <v>1357</v>
      </c>
      <c r="C103" s="244">
        <f t="shared" si="40"/>
        <v>0</v>
      </c>
      <c r="D103" s="161">
        <v>0</v>
      </c>
      <c r="E103" s="161">
        <v>0</v>
      </c>
      <c r="F103" s="161">
        <v>0</v>
      </c>
      <c r="G103" s="161">
        <v>0</v>
      </c>
      <c r="H103" s="161">
        <v>0</v>
      </c>
      <c r="I103" s="162">
        <v>0</v>
      </c>
      <c r="J103" s="160">
        <f t="shared" si="41"/>
        <v>0</v>
      </c>
      <c r="K103" s="161">
        <v>0</v>
      </c>
      <c r="L103" s="161">
        <v>0</v>
      </c>
      <c r="M103" s="161">
        <v>0</v>
      </c>
      <c r="N103" s="161">
        <v>0</v>
      </c>
      <c r="O103" s="161">
        <v>0</v>
      </c>
      <c r="P103" s="162">
        <v>0</v>
      </c>
      <c r="Q103" s="160">
        <f t="shared" si="42"/>
        <v>0</v>
      </c>
      <c r="R103" s="161">
        <v>0</v>
      </c>
      <c r="S103" s="161">
        <v>0</v>
      </c>
      <c r="T103" s="161">
        <v>0</v>
      </c>
      <c r="U103" s="161">
        <v>0</v>
      </c>
      <c r="V103" s="161">
        <v>0</v>
      </c>
      <c r="W103" s="162">
        <v>0</v>
      </c>
      <c r="X103" s="160">
        <f t="shared" si="28"/>
        <v>0</v>
      </c>
      <c r="Y103" s="161">
        <f t="shared" si="28"/>
        <v>0</v>
      </c>
      <c r="Z103" s="161">
        <f t="shared" si="28"/>
        <v>0</v>
      </c>
      <c r="AA103" s="161">
        <f t="shared" si="28"/>
        <v>0</v>
      </c>
      <c r="AB103" s="161">
        <f t="shared" si="28"/>
        <v>0</v>
      </c>
      <c r="AC103" s="161">
        <f t="shared" si="28"/>
        <v>0</v>
      </c>
      <c r="AD103" s="162">
        <f t="shared" si="28"/>
        <v>0</v>
      </c>
      <c r="AE103" s="160">
        <f t="shared" si="31"/>
        <v>0</v>
      </c>
      <c r="AF103" s="10">
        <f t="shared" si="31"/>
        <v>0</v>
      </c>
      <c r="AG103" s="10">
        <f t="shared" si="31"/>
        <v>0</v>
      </c>
      <c r="AH103" s="10">
        <f t="shared" si="31"/>
        <v>0</v>
      </c>
      <c r="AI103" s="10">
        <f t="shared" si="31"/>
        <v>0</v>
      </c>
      <c r="AJ103" s="10">
        <f t="shared" si="31"/>
        <v>0</v>
      </c>
      <c r="AK103" s="312">
        <f t="shared" si="31"/>
        <v>0</v>
      </c>
    </row>
    <row r="104" spans="1:37" ht="12.75" customHeight="1" x14ac:dyDescent="0.25">
      <c r="A104" s="81">
        <v>95</v>
      </c>
      <c r="B104" s="159" t="s">
        <v>1358</v>
      </c>
      <c r="C104" s="244">
        <f t="shared" si="40"/>
        <v>0</v>
      </c>
      <c r="D104" s="161">
        <v>0</v>
      </c>
      <c r="E104" s="161">
        <v>0</v>
      </c>
      <c r="F104" s="161">
        <v>0</v>
      </c>
      <c r="G104" s="161">
        <v>0</v>
      </c>
      <c r="H104" s="161">
        <v>0</v>
      </c>
      <c r="I104" s="162">
        <v>0</v>
      </c>
      <c r="J104" s="160">
        <f t="shared" si="41"/>
        <v>0</v>
      </c>
      <c r="K104" s="161">
        <v>0</v>
      </c>
      <c r="L104" s="161">
        <v>0</v>
      </c>
      <c r="M104" s="161">
        <v>0</v>
      </c>
      <c r="N104" s="161">
        <v>0</v>
      </c>
      <c r="O104" s="161">
        <v>0</v>
      </c>
      <c r="P104" s="162">
        <v>0</v>
      </c>
      <c r="Q104" s="160">
        <f t="shared" si="42"/>
        <v>0</v>
      </c>
      <c r="R104" s="161">
        <v>0</v>
      </c>
      <c r="S104" s="161">
        <v>0</v>
      </c>
      <c r="T104" s="161">
        <v>0</v>
      </c>
      <c r="U104" s="161">
        <v>0</v>
      </c>
      <c r="V104" s="161">
        <v>0</v>
      </c>
      <c r="W104" s="162">
        <v>0</v>
      </c>
      <c r="X104" s="160">
        <f t="shared" si="28"/>
        <v>0</v>
      </c>
      <c r="Y104" s="161">
        <f t="shared" si="28"/>
        <v>0</v>
      </c>
      <c r="Z104" s="161">
        <f t="shared" si="28"/>
        <v>0</v>
      </c>
      <c r="AA104" s="161">
        <f t="shared" si="28"/>
        <v>0</v>
      </c>
      <c r="AB104" s="161">
        <f t="shared" si="28"/>
        <v>0</v>
      </c>
      <c r="AC104" s="161">
        <f t="shared" si="28"/>
        <v>0</v>
      </c>
      <c r="AD104" s="162">
        <f t="shared" si="28"/>
        <v>0</v>
      </c>
      <c r="AE104" s="160">
        <f t="shared" si="31"/>
        <v>0</v>
      </c>
      <c r="AF104" s="10">
        <f t="shared" si="31"/>
        <v>0</v>
      </c>
      <c r="AG104" s="10">
        <f t="shared" si="31"/>
        <v>0</v>
      </c>
      <c r="AH104" s="10">
        <f t="shared" si="31"/>
        <v>0</v>
      </c>
      <c r="AI104" s="10">
        <f t="shared" si="31"/>
        <v>0</v>
      </c>
      <c r="AJ104" s="10">
        <f t="shared" si="31"/>
        <v>0</v>
      </c>
      <c r="AK104" s="312">
        <f t="shared" si="31"/>
        <v>0</v>
      </c>
    </row>
    <row r="105" spans="1:37" ht="12.75" customHeight="1" x14ac:dyDescent="0.25">
      <c r="A105" s="81">
        <v>96</v>
      </c>
      <c r="B105" s="159" t="s">
        <v>1359</v>
      </c>
      <c r="C105" s="244">
        <f t="shared" si="40"/>
        <v>0</v>
      </c>
      <c r="D105" s="161">
        <v>0</v>
      </c>
      <c r="E105" s="161">
        <v>0</v>
      </c>
      <c r="F105" s="161">
        <v>0</v>
      </c>
      <c r="G105" s="161">
        <v>0</v>
      </c>
      <c r="H105" s="161">
        <v>0</v>
      </c>
      <c r="I105" s="162">
        <v>0</v>
      </c>
      <c r="J105" s="160">
        <f t="shared" si="41"/>
        <v>0</v>
      </c>
      <c r="K105" s="161">
        <v>0</v>
      </c>
      <c r="L105" s="161">
        <v>0</v>
      </c>
      <c r="M105" s="161">
        <v>0</v>
      </c>
      <c r="N105" s="161">
        <v>0</v>
      </c>
      <c r="O105" s="161">
        <v>0</v>
      </c>
      <c r="P105" s="162">
        <v>0</v>
      </c>
      <c r="Q105" s="160">
        <f t="shared" si="42"/>
        <v>0</v>
      </c>
      <c r="R105" s="161">
        <v>0</v>
      </c>
      <c r="S105" s="161">
        <v>0</v>
      </c>
      <c r="T105" s="161">
        <v>0</v>
      </c>
      <c r="U105" s="161">
        <v>0</v>
      </c>
      <c r="V105" s="161">
        <v>0</v>
      </c>
      <c r="W105" s="162">
        <v>0</v>
      </c>
      <c r="X105" s="160">
        <f t="shared" si="28"/>
        <v>0</v>
      </c>
      <c r="Y105" s="161">
        <f t="shared" si="28"/>
        <v>0</v>
      </c>
      <c r="Z105" s="161">
        <f t="shared" si="28"/>
        <v>0</v>
      </c>
      <c r="AA105" s="161">
        <f t="shared" si="28"/>
        <v>0</v>
      </c>
      <c r="AB105" s="161">
        <f t="shared" si="28"/>
        <v>0</v>
      </c>
      <c r="AC105" s="161">
        <f t="shared" si="28"/>
        <v>0</v>
      </c>
      <c r="AD105" s="162">
        <f t="shared" si="28"/>
        <v>0</v>
      </c>
      <c r="AE105" s="160">
        <f t="shared" si="31"/>
        <v>0</v>
      </c>
      <c r="AF105" s="10">
        <f t="shared" si="31"/>
        <v>0</v>
      </c>
      <c r="AG105" s="10">
        <f t="shared" si="31"/>
        <v>0</v>
      </c>
      <c r="AH105" s="10">
        <f t="shared" si="31"/>
        <v>0</v>
      </c>
      <c r="AI105" s="10">
        <f t="shared" si="31"/>
        <v>0</v>
      </c>
      <c r="AJ105" s="10">
        <f t="shared" si="31"/>
        <v>0</v>
      </c>
      <c r="AK105" s="312">
        <f t="shared" si="31"/>
        <v>0</v>
      </c>
    </row>
    <row r="106" spans="1:37" ht="12.75" customHeight="1" x14ac:dyDescent="0.25">
      <c r="A106" s="81">
        <v>97</v>
      </c>
      <c r="B106" s="159" t="s">
        <v>1360</v>
      </c>
      <c r="C106" s="244">
        <f t="shared" si="40"/>
        <v>0</v>
      </c>
      <c r="D106" s="161">
        <v>0</v>
      </c>
      <c r="E106" s="161">
        <v>0</v>
      </c>
      <c r="F106" s="161">
        <v>0</v>
      </c>
      <c r="G106" s="161">
        <v>0</v>
      </c>
      <c r="H106" s="161">
        <v>0</v>
      </c>
      <c r="I106" s="162">
        <v>0</v>
      </c>
      <c r="J106" s="160">
        <f t="shared" si="41"/>
        <v>0</v>
      </c>
      <c r="K106" s="161">
        <v>0</v>
      </c>
      <c r="L106" s="161">
        <v>0</v>
      </c>
      <c r="M106" s="161">
        <v>0</v>
      </c>
      <c r="N106" s="161">
        <v>0</v>
      </c>
      <c r="O106" s="161">
        <v>0</v>
      </c>
      <c r="P106" s="162">
        <v>0</v>
      </c>
      <c r="Q106" s="160">
        <f t="shared" si="42"/>
        <v>0</v>
      </c>
      <c r="R106" s="161">
        <v>0</v>
      </c>
      <c r="S106" s="161">
        <v>0</v>
      </c>
      <c r="T106" s="161">
        <v>0</v>
      </c>
      <c r="U106" s="161">
        <v>0</v>
      </c>
      <c r="V106" s="161">
        <v>0</v>
      </c>
      <c r="W106" s="162">
        <v>0</v>
      </c>
      <c r="X106" s="160">
        <f t="shared" si="28"/>
        <v>0</v>
      </c>
      <c r="Y106" s="161">
        <f t="shared" si="28"/>
        <v>0</v>
      </c>
      <c r="Z106" s="161">
        <f t="shared" si="28"/>
        <v>0</v>
      </c>
      <c r="AA106" s="161">
        <f t="shared" si="28"/>
        <v>0</v>
      </c>
      <c r="AB106" s="161">
        <f t="shared" si="28"/>
        <v>0</v>
      </c>
      <c r="AC106" s="161">
        <f t="shared" si="28"/>
        <v>0</v>
      </c>
      <c r="AD106" s="162">
        <f t="shared" si="28"/>
        <v>0</v>
      </c>
      <c r="AE106" s="160">
        <f t="shared" si="31"/>
        <v>0</v>
      </c>
      <c r="AF106" s="10">
        <f t="shared" si="31"/>
        <v>0</v>
      </c>
      <c r="AG106" s="10">
        <f t="shared" si="31"/>
        <v>0</v>
      </c>
      <c r="AH106" s="10">
        <f t="shared" si="31"/>
        <v>0</v>
      </c>
      <c r="AI106" s="10">
        <f t="shared" si="31"/>
        <v>0</v>
      </c>
      <c r="AJ106" s="10">
        <f t="shared" si="31"/>
        <v>0</v>
      </c>
      <c r="AK106" s="312">
        <f t="shared" si="31"/>
        <v>0</v>
      </c>
    </row>
    <row r="107" spans="1:37" ht="12.75" customHeight="1" x14ac:dyDescent="0.25">
      <c r="A107" s="81">
        <v>98</v>
      </c>
      <c r="B107" s="159" t="s">
        <v>1361</v>
      </c>
      <c r="C107" s="244">
        <f t="shared" si="40"/>
        <v>0</v>
      </c>
      <c r="D107" s="161">
        <v>0</v>
      </c>
      <c r="E107" s="161">
        <v>0</v>
      </c>
      <c r="F107" s="161">
        <v>0</v>
      </c>
      <c r="G107" s="161">
        <v>0</v>
      </c>
      <c r="H107" s="161">
        <v>0</v>
      </c>
      <c r="I107" s="162">
        <v>0</v>
      </c>
      <c r="J107" s="160">
        <f t="shared" si="41"/>
        <v>0</v>
      </c>
      <c r="K107" s="161">
        <v>0</v>
      </c>
      <c r="L107" s="161">
        <v>0</v>
      </c>
      <c r="M107" s="161">
        <v>0</v>
      </c>
      <c r="N107" s="161">
        <v>0</v>
      </c>
      <c r="O107" s="161">
        <v>0</v>
      </c>
      <c r="P107" s="162">
        <v>0</v>
      </c>
      <c r="Q107" s="160">
        <f t="shared" si="42"/>
        <v>0</v>
      </c>
      <c r="R107" s="161">
        <v>0</v>
      </c>
      <c r="S107" s="161">
        <v>0</v>
      </c>
      <c r="T107" s="161">
        <v>0</v>
      </c>
      <c r="U107" s="161">
        <v>0</v>
      </c>
      <c r="V107" s="161">
        <v>0</v>
      </c>
      <c r="W107" s="162">
        <v>0</v>
      </c>
      <c r="X107" s="160">
        <f t="shared" si="28"/>
        <v>0</v>
      </c>
      <c r="Y107" s="161">
        <f t="shared" si="28"/>
        <v>0</v>
      </c>
      <c r="Z107" s="161">
        <f t="shared" si="28"/>
        <v>0</v>
      </c>
      <c r="AA107" s="161">
        <f t="shared" si="28"/>
        <v>0</v>
      </c>
      <c r="AB107" s="161">
        <f t="shared" si="28"/>
        <v>0</v>
      </c>
      <c r="AC107" s="161">
        <f t="shared" si="28"/>
        <v>0</v>
      </c>
      <c r="AD107" s="162">
        <f t="shared" si="28"/>
        <v>0</v>
      </c>
      <c r="AE107" s="160">
        <f t="shared" si="31"/>
        <v>0</v>
      </c>
      <c r="AF107" s="10">
        <f t="shared" si="31"/>
        <v>0</v>
      </c>
      <c r="AG107" s="10">
        <f t="shared" si="31"/>
        <v>0</v>
      </c>
      <c r="AH107" s="10">
        <f t="shared" si="31"/>
        <v>0</v>
      </c>
      <c r="AI107" s="10">
        <f t="shared" si="31"/>
        <v>0</v>
      </c>
      <c r="AJ107" s="10">
        <f t="shared" si="31"/>
        <v>0</v>
      </c>
      <c r="AK107" s="312">
        <f t="shared" si="31"/>
        <v>0</v>
      </c>
    </row>
    <row r="108" spans="1:37" ht="12.75" customHeight="1" x14ac:dyDescent="0.25">
      <c r="A108" s="81">
        <v>99</v>
      </c>
      <c r="B108" s="159" t="s">
        <v>1362</v>
      </c>
      <c r="C108" s="244">
        <f t="shared" si="40"/>
        <v>0</v>
      </c>
      <c r="D108" s="161">
        <v>0</v>
      </c>
      <c r="E108" s="161">
        <v>0</v>
      </c>
      <c r="F108" s="161">
        <v>0</v>
      </c>
      <c r="G108" s="161">
        <v>0</v>
      </c>
      <c r="H108" s="161">
        <v>0</v>
      </c>
      <c r="I108" s="162">
        <v>0</v>
      </c>
      <c r="J108" s="160">
        <f t="shared" si="41"/>
        <v>0</v>
      </c>
      <c r="K108" s="161">
        <v>0</v>
      </c>
      <c r="L108" s="161">
        <v>0</v>
      </c>
      <c r="M108" s="161">
        <v>0</v>
      </c>
      <c r="N108" s="161">
        <v>0</v>
      </c>
      <c r="O108" s="161">
        <v>0</v>
      </c>
      <c r="P108" s="162">
        <v>0</v>
      </c>
      <c r="Q108" s="160">
        <f t="shared" si="42"/>
        <v>0</v>
      </c>
      <c r="R108" s="161">
        <v>0</v>
      </c>
      <c r="S108" s="161">
        <v>0</v>
      </c>
      <c r="T108" s="161">
        <v>0</v>
      </c>
      <c r="U108" s="161">
        <v>0</v>
      </c>
      <c r="V108" s="161">
        <v>0</v>
      </c>
      <c r="W108" s="162">
        <v>0</v>
      </c>
      <c r="X108" s="160">
        <f t="shared" si="28"/>
        <v>0</v>
      </c>
      <c r="Y108" s="161">
        <f t="shared" si="28"/>
        <v>0</v>
      </c>
      <c r="Z108" s="161">
        <f t="shared" si="28"/>
        <v>0</v>
      </c>
      <c r="AA108" s="161">
        <f t="shared" si="28"/>
        <v>0</v>
      </c>
      <c r="AB108" s="161">
        <f t="shared" si="28"/>
        <v>0</v>
      </c>
      <c r="AC108" s="161">
        <f t="shared" si="28"/>
        <v>0</v>
      </c>
      <c r="AD108" s="162">
        <f t="shared" si="28"/>
        <v>0</v>
      </c>
      <c r="AE108" s="160">
        <f t="shared" si="31"/>
        <v>0</v>
      </c>
      <c r="AF108" s="10">
        <f t="shared" si="31"/>
        <v>0</v>
      </c>
      <c r="AG108" s="10">
        <f t="shared" si="31"/>
        <v>0</v>
      </c>
      <c r="AH108" s="10">
        <f t="shared" si="31"/>
        <v>0</v>
      </c>
      <c r="AI108" s="10">
        <f t="shared" si="31"/>
        <v>0</v>
      </c>
      <c r="AJ108" s="10">
        <f t="shared" si="31"/>
        <v>0</v>
      </c>
      <c r="AK108" s="312">
        <f t="shared" si="31"/>
        <v>0</v>
      </c>
    </row>
    <row r="109" spans="1:37" ht="12.75" customHeight="1" x14ac:dyDescent="0.25">
      <c r="A109" s="81">
        <v>100</v>
      </c>
      <c r="B109" s="159" t="s">
        <v>1363</v>
      </c>
      <c r="C109" s="244">
        <f t="shared" si="40"/>
        <v>0</v>
      </c>
      <c r="D109" s="161">
        <v>0</v>
      </c>
      <c r="E109" s="161">
        <v>0</v>
      </c>
      <c r="F109" s="161">
        <v>0</v>
      </c>
      <c r="G109" s="161">
        <v>0</v>
      </c>
      <c r="H109" s="161">
        <v>0</v>
      </c>
      <c r="I109" s="162">
        <v>0</v>
      </c>
      <c r="J109" s="160">
        <f t="shared" si="41"/>
        <v>0</v>
      </c>
      <c r="K109" s="161">
        <v>0</v>
      </c>
      <c r="L109" s="161">
        <v>0</v>
      </c>
      <c r="M109" s="161">
        <v>0</v>
      </c>
      <c r="N109" s="161">
        <v>0</v>
      </c>
      <c r="O109" s="161">
        <v>0</v>
      </c>
      <c r="P109" s="162">
        <v>0</v>
      </c>
      <c r="Q109" s="160">
        <f t="shared" si="42"/>
        <v>0</v>
      </c>
      <c r="R109" s="161">
        <v>0</v>
      </c>
      <c r="S109" s="161">
        <v>0</v>
      </c>
      <c r="T109" s="161">
        <v>0</v>
      </c>
      <c r="U109" s="161">
        <v>0</v>
      </c>
      <c r="V109" s="161">
        <v>0</v>
      </c>
      <c r="W109" s="162">
        <v>0</v>
      </c>
      <c r="X109" s="160">
        <f t="shared" si="28"/>
        <v>0</v>
      </c>
      <c r="Y109" s="161">
        <f t="shared" si="28"/>
        <v>0</v>
      </c>
      <c r="Z109" s="161">
        <f t="shared" ref="Z109:AD118" si="43">S109-L109</f>
        <v>0</v>
      </c>
      <c r="AA109" s="161">
        <f t="shared" si="43"/>
        <v>0</v>
      </c>
      <c r="AB109" s="161">
        <f t="shared" si="43"/>
        <v>0</v>
      </c>
      <c r="AC109" s="161">
        <f t="shared" si="43"/>
        <v>0</v>
      </c>
      <c r="AD109" s="162">
        <f t="shared" si="43"/>
        <v>0</v>
      </c>
      <c r="AE109" s="160">
        <f t="shared" si="31"/>
        <v>0</v>
      </c>
      <c r="AF109" s="10">
        <f t="shared" si="31"/>
        <v>0</v>
      </c>
      <c r="AG109" s="10">
        <f t="shared" si="31"/>
        <v>0</v>
      </c>
      <c r="AH109" s="10">
        <f t="shared" si="31"/>
        <v>0</v>
      </c>
      <c r="AI109" s="10">
        <f t="shared" si="31"/>
        <v>0</v>
      </c>
      <c r="AJ109" s="10">
        <f t="shared" si="31"/>
        <v>0</v>
      </c>
      <c r="AK109" s="312">
        <f t="shared" si="31"/>
        <v>0</v>
      </c>
    </row>
    <row r="110" spans="1:37" ht="12.75" customHeight="1" x14ac:dyDescent="0.25">
      <c r="A110" s="81">
        <v>101</v>
      </c>
      <c r="B110" s="159" t="s">
        <v>1364</v>
      </c>
      <c r="C110" s="244">
        <f t="shared" si="40"/>
        <v>0</v>
      </c>
      <c r="D110" s="161">
        <v>0</v>
      </c>
      <c r="E110" s="161">
        <v>0</v>
      </c>
      <c r="F110" s="161">
        <v>0</v>
      </c>
      <c r="G110" s="161">
        <v>0</v>
      </c>
      <c r="H110" s="161">
        <v>0</v>
      </c>
      <c r="I110" s="162">
        <v>0</v>
      </c>
      <c r="J110" s="160">
        <f t="shared" si="41"/>
        <v>0</v>
      </c>
      <c r="K110" s="161">
        <v>0</v>
      </c>
      <c r="L110" s="161">
        <v>0</v>
      </c>
      <c r="M110" s="161">
        <v>0</v>
      </c>
      <c r="N110" s="161">
        <v>0</v>
      </c>
      <c r="O110" s="161">
        <v>0</v>
      </c>
      <c r="P110" s="162">
        <v>0</v>
      </c>
      <c r="Q110" s="160">
        <f t="shared" si="42"/>
        <v>0</v>
      </c>
      <c r="R110" s="161">
        <v>0</v>
      </c>
      <c r="S110" s="161">
        <v>0</v>
      </c>
      <c r="T110" s="161">
        <v>0</v>
      </c>
      <c r="U110" s="161">
        <v>0</v>
      </c>
      <c r="V110" s="161">
        <v>0</v>
      </c>
      <c r="W110" s="162">
        <v>0</v>
      </c>
      <c r="X110" s="160">
        <f t="shared" ref="X110:AD153" si="44">Q110-J110</f>
        <v>0</v>
      </c>
      <c r="Y110" s="161">
        <f t="shared" si="44"/>
        <v>0</v>
      </c>
      <c r="Z110" s="161">
        <f t="shared" si="43"/>
        <v>0</v>
      </c>
      <c r="AA110" s="161">
        <f t="shared" si="43"/>
        <v>0</v>
      </c>
      <c r="AB110" s="161">
        <f t="shared" si="43"/>
        <v>0</v>
      </c>
      <c r="AC110" s="161">
        <f t="shared" si="43"/>
        <v>0</v>
      </c>
      <c r="AD110" s="162">
        <f t="shared" si="43"/>
        <v>0</v>
      </c>
      <c r="AE110" s="160">
        <f t="shared" si="31"/>
        <v>0</v>
      </c>
      <c r="AF110" s="10">
        <f t="shared" si="31"/>
        <v>0</v>
      </c>
      <c r="AG110" s="10">
        <f t="shared" si="31"/>
        <v>0</v>
      </c>
      <c r="AH110" s="10">
        <f t="shared" si="31"/>
        <v>0</v>
      </c>
      <c r="AI110" s="10">
        <f t="shared" si="31"/>
        <v>0</v>
      </c>
      <c r="AJ110" s="10">
        <f t="shared" si="31"/>
        <v>0</v>
      </c>
      <c r="AK110" s="312">
        <f t="shared" si="31"/>
        <v>0</v>
      </c>
    </row>
    <row r="111" spans="1:37" ht="12.75" customHeight="1" x14ac:dyDescent="0.25">
      <c r="A111" s="81">
        <v>102</v>
      </c>
      <c r="B111" s="159" t="s">
        <v>1365</v>
      </c>
      <c r="C111" s="244">
        <f t="shared" si="40"/>
        <v>0</v>
      </c>
      <c r="D111" s="161">
        <v>0</v>
      </c>
      <c r="E111" s="161">
        <v>0</v>
      </c>
      <c r="F111" s="161">
        <v>0</v>
      </c>
      <c r="G111" s="161">
        <v>0</v>
      </c>
      <c r="H111" s="161">
        <v>0</v>
      </c>
      <c r="I111" s="162">
        <v>0</v>
      </c>
      <c r="J111" s="160">
        <f t="shared" si="41"/>
        <v>0</v>
      </c>
      <c r="K111" s="161">
        <v>0</v>
      </c>
      <c r="L111" s="161">
        <v>0</v>
      </c>
      <c r="M111" s="161">
        <v>0</v>
      </c>
      <c r="N111" s="161">
        <v>0</v>
      </c>
      <c r="O111" s="161">
        <v>0</v>
      </c>
      <c r="P111" s="162">
        <v>0</v>
      </c>
      <c r="Q111" s="160">
        <f t="shared" si="42"/>
        <v>0</v>
      </c>
      <c r="R111" s="161">
        <v>0</v>
      </c>
      <c r="S111" s="161">
        <v>0</v>
      </c>
      <c r="T111" s="161">
        <v>0</v>
      </c>
      <c r="U111" s="161">
        <v>0</v>
      </c>
      <c r="V111" s="161">
        <v>0</v>
      </c>
      <c r="W111" s="162">
        <v>0</v>
      </c>
      <c r="X111" s="160">
        <f t="shared" si="44"/>
        <v>0</v>
      </c>
      <c r="Y111" s="161">
        <f t="shared" si="44"/>
        <v>0</v>
      </c>
      <c r="Z111" s="161">
        <f t="shared" si="43"/>
        <v>0</v>
      </c>
      <c r="AA111" s="161">
        <f t="shared" si="43"/>
        <v>0</v>
      </c>
      <c r="AB111" s="161">
        <f t="shared" si="43"/>
        <v>0</v>
      </c>
      <c r="AC111" s="161">
        <f t="shared" si="43"/>
        <v>0</v>
      </c>
      <c r="AD111" s="162">
        <f t="shared" si="43"/>
        <v>0</v>
      </c>
      <c r="AE111" s="160">
        <f t="shared" si="31"/>
        <v>0</v>
      </c>
      <c r="AF111" s="10">
        <f t="shared" si="31"/>
        <v>0</v>
      </c>
      <c r="AG111" s="10">
        <f t="shared" si="31"/>
        <v>0</v>
      </c>
      <c r="AH111" s="10">
        <f t="shared" si="31"/>
        <v>0</v>
      </c>
      <c r="AI111" s="10">
        <f t="shared" si="31"/>
        <v>0</v>
      </c>
      <c r="AJ111" s="10">
        <f t="shared" si="31"/>
        <v>0</v>
      </c>
      <c r="AK111" s="312">
        <f t="shared" si="31"/>
        <v>0</v>
      </c>
    </row>
    <row r="112" spans="1:37" ht="12.75" customHeight="1" x14ac:dyDescent="0.25">
      <c r="A112" s="81">
        <v>103</v>
      </c>
      <c r="B112" s="159" t="s">
        <v>1366</v>
      </c>
      <c r="C112" s="244">
        <f t="shared" si="40"/>
        <v>0</v>
      </c>
      <c r="D112" s="161">
        <v>0</v>
      </c>
      <c r="E112" s="161">
        <v>0</v>
      </c>
      <c r="F112" s="161">
        <v>0</v>
      </c>
      <c r="G112" s="161">
        <v>0</v>
      </c>
      <c r="H112" s="161">
        <v>0</v>
      </c>
      <c r="I112" s="162">
        <v>0</v>
      </c>
      <c r="J112" s="160">
        <f t="shared" si="41"/>
        <v>0</v>
      </c>
      <c r="K112" s="161">
        <v>0</v>
      </c>
      <c r="L112" s="161">
        <v>0</v>
      </c>
      <c r="M112" s="161">
        <v>0</v>
      </c>
      <c r="N112" s="161">
        <v>0</v>
      </c>
      <c r="O112" s="161">
        <v>0</v>
      </c>
      <c r="P112" s="162">
        <v>0</v>
      </c>
      <c r="Q112" s="160">
        <f t="shared" si="42"/>
        <v>0</v>
      </c>
      <c r="R112" s="161">
        <v>0</v>
      </c>
      <c r="S112" s="161">
        <v>0</v>
      </c>
      <c r="T112" s="161">
        <v>0</v>
      </c>
      <c r="U112" s="161">
        <v>0</v>
      </c>
      <c r="V112" s="161">
        <v>0</v>
      </c>
      <c r="W112" s="162">
        <v>0</v>
      </c>
      <c r="X112" s="160">
        <f t="shared" si="44"/>
        <v>0</v>
      </c>
      <c r="Y112" s="161">
        <f t="shared" si="44"/>
        <v>0</v>
      </c>
      <c r="Z112" s="161">
        <f t="shared" si="43"/>
        <v>0</v>
      </c>
      <c r="AA112" s="161">
        <f t="shared" si="43"/>
        <v>0</v>
      </c>
      <c r="AB112" s="161">
        <f t="shared" si="43"/>
        <v>0</v>
      </c>
      <c r="AC112" s="161">
        <f t="shared" si="43"/>
        <v>0</v>
      </c>
      <c r="AD112" s="162">
        <f t="shared" si="43"/>
        <v>0</v>
      </c>
      <c r="AE112" s="160">
        <f t="shared" si="31"/>
        <v>0</v>
      </c>
      <c r="AF112" s="10">
        <f t="shared" si="31"/>
        <v>0</v>
      </c>
      <c r="AG112" s="10">
        <f t="shared" si="31"/>
        <v>0</v>
      </c>
      <c r="AH112" s="10">
        <f t="shared" ref="AH112:AK175" si="45">IF(M112=0,0,T112/M112*100)</f>
        <v>0</v>
      </c>
      <c r="AI112" s="10">
        <f t="shared" si="45"/>
        <v>0</v>
      </c>
      <c r="AJ112" s="10">
        <f t="shared" si="45"/>
        <v>0</v>
      </c>
      <c r="AK112" s="312">
        <f t="shared" si="45"/>
        <v>0</v>
      </c>
    </row>
    <row r="113" spans="1:37" ht="12.75" customHeight="1" x14ac:dyDescent="0.25">
      <c r="A113" s="81">
        <v>104</v>
      </c>
      <c r="B113" s="159" t="s">
        <v>1367</v>
      </c>
      <c r="C113" s="244">
        <f t="shared" si="40"/>
        <v>0</v>
      </c>
      <c r="D113" s="161">
        <v>0</v>
      </c>
      <c r="E113" s="161">
        <v>0</v>
      </c>
      <c r="F113" s="161">
        <v>0</v>
      </c>
      <c r="G113" s="161">
        <v>0</v>
      </c>
      <c r="H113" s="161">
        <v>0</v>
      </c>
      <c r="I113" s="162">
        <v>0</v>
      </c>
      <c r="J113" s="160">
        <f t="shared" si="41"/>
        <v>0</v>
      </c>
      <c r="K113" s="161">
        <v>0</v>
      </c>
      <c r="L113" s="161">
        <v>0</v>
      </c>
      <c r="M113" s="161">
        <v>0</v>
      </c>
      <c r="N113" s="161">
        <v>0</v>
      </c>
      <c r="O113" s="161">
        <v>0</v>
      </c>
      <c r="P113" s="162">
        <v>0</v>
      </c>
      <c r="Q113" s="160">
        <f t="shared" si="42"/>
        <v>0</v>
      </c>
      <c r="R113" s="161">
        <v>0</v>
      </c>
      <c r="S113" s="161">
        <v>0</v>
      </c>
      <c r="T113" s="161">
        <v>0</v>
      </c>
      <c r="U113" s="161">
        <v>0</v>
      </c>
      <c r="V113" s="161">
        <v>0</v>
      </c>
      <c r="W113" s="162">
        <v>0</v>
      </c>
      <c r="X113" s="160">
        <f t="shared" si="44"/>
        <v>0</v>
      </c>
      <c r="Y113" s="161">
        <f t="shared" si="44"/>
        <v>0</v>
      </c>
      <c r="Z113" s="161">
        <f t="shared" si="43"/>
        <v>0</v>
      </c>
      <c r="AA113" s="161">
        <f t="shared" si="43"/>
        <v>0</v>
      </c>
      <c r="AB113" s="161">
        <f t="shared" si="43"/>
        <v>0</v>
      </c>
      <c r="AC113" s="161">
        <f t="shared" si="43"/>
        <v>0</v>
      </c>
      <c r="AD113" s="162">
        <f t="shared" si="43"/>
        <v>0</v>
      </c>
      <c r="AE113" s="160">
        <f t="shared" ref="AE113:AK176" si="46">IF(J113=0,0,Q113/J113*100)</f>
        <v>0</v>
      </c>
      <c r="AF113" s="10">
        <f t="shared" si="46"/>
        <v>0</v>
      </c>
      <c r="AG113" s="10">
        <f t="shared" si="46"/>
        <v>0</v>
      </c>
      <c r="AH113" s="10">
        <f t="shared" si="45"/>
        <v>0</v>
      </c>
      <c r="AI113" s="10">
        <f t="shared" si="45"/>
        <v>0</v>
      </c>
      <c r="AJ113" s="10">
        <f t="shared" si="45"/>
        <v>0</v>
      </c>
      <c r="AK113" s="312">
        <f t="shared" si="45"/>
        <v>0</v>
      </c>
    </row>
    <row r="114" spans="1:37" ht="12.75" customHeight="1" x14ac:dyDescent="0.25">
      <c r="A114" s="81">
        <v>105</v>
      </c>
      <c r="B114" s="159" t="s">
        <v>1369</v>
      </c>
      <c r="C114" s="244">
        <f t="shared" si="40"/>
        <v>0</v>
      </c>
      <c r="D114" s="161">
        <v>0</v>
      </c>
      <c r="E114" s="161">
        <v>0</v>
      </c>
      <c r="F114" s="161">
        <v>0</v>
      </c>
      <c r="G114" s="161">
        <v>0</v>
      </c>
      <c r="H114" s="161">
        <v>0</v>
      </c>
      <c r="I114" s="162">
        <v>0</v>
      </c>
      <c r="J114" s="160">
        <f t="shared" si="41"/>
        <v>0</v>
      </c>
      <c r="K114" s="161">
        <v>0</v>
      </c>
      <c r="L114" s="161">
        <v>0</v>
      </c>
      <c r="M114" s="161">
        <v>0</v>
      </c>
      <c r="N114" s="161">
        <v>0</v>
      </c>
      <c r="O114" s="161">
        <v>0</v>
      </c>
      <c r="P114" s="162">
        <v>0</v>
      </c>
      <c r="Q114" s="160">
        <f t="shared" si="42"/>
        <v>0</v>
      </c>
      <c r="R114" s="161">
        <v>0</v>
      </c>
      <c r="S114" s="161">
        <v>0</v>
      </c>
      <c r="T114" s="161">
        <v>0</v>
      </c>
      <c r="U114" s="161">
        <v>0</v>
      </c>
      <c r="V114" s="161">
        <v>0</v>
      </c>
      <c r="W114" s="162">
        <v>0</v>
      </c>
      <c r="X114" s="160">
        <f t="shared" si="44"/>
        <v>0</v>
      </c>
      <c r="Y114" s="161">
        <f t="shared" si="44"/>
        <v>0</v>
      </c>
      <c r="Z114" s="161">
        <f t="shared" si="43"/>
        <v>0</v>
      </c>
      <c r="AA114" s="161">
        <f t="shared" si="43"/>
        <v>0</v>
      </c>
      <c r="AB114" s="161">
        <f t="shared" si="43"/>
        <v>0</v>
      </c>
      <c r="AC114" s="161">
        <f t="shared" si="43"/>
        <v>0</v>
      </c>
      <c r="AD114" s="162">
        <f t="shared" si="43"/>
        <v>0</v>
      </c>
      <c r="AE114" s="160">
        <f t="shared" si="46"/>
        <v>0</v>
      </c>
      <c r="AF114" s="10">
        <f t="shared" si="46"/>
        <v>0</v>
      </c>
      <c r="AG114" s="10">
        <f t="shared" si="46"/>
        <v>0</v>
      </c>
      <c r="AH114" s="10">
        <f t="shared" si="45"/>
        <v>0</v>
      </c>
      <c r="AI114" s="10">
        <f t="shared" si="45"/>
        <v>0</v>
      </c>
      <c r="AJ114" s="10">
        <f t="shared" si="45"/>
        <v>0</v>
      </c>
      <c r="AK114" s="312">
        <f t="shared" si="45"/>
        <v>0</v>
      </c>
    </row>
    <row r="115" spans="1:37" ht="12.75" customHeight="1" x14ac:dyDescent="0.25">
      <c r="A115" s="81">
        <v>106</v>
      </c>
      <c r="B115" s="159" t="s">
        <v>1368</v>
      </c>
      <c r="C115" s="244">
        <f t="shared" si="40"/>
        <v>0</v>
      </c>
      <c r="D115" s="161">
        <v>0</v>
      </c>
      <c r="E115" s="161">
        <v>0</v>
      </c>
      <c r="F115" s="161">
        <v>0</v>
      </c>
      <c r="G115" s="161">
        <v>0</v>
      </c>
      <c r="H115" s="161">
        <v>0</v>
      </c>
      <c r="I115" s="162">
        <v>0</v>
      </c>
      <c r="J115" s="160">
        <f t="shared" si="41"/>
        <v>0</v>
      </c>
      <c r="K115" s="161">
        <v>0</v>
      </c>
      <c r="L115" s="161">
        <v>0</v>
      </c>
      <c r="M115" s="161">
        <v>0</v>
      </c>
      <c r="N115" s="161">
        <v>0</v>
      </c>
      <c r="O115" s="161">
        <v>0</v>
      </c>
      <c r="P115" s="162">
        <v>0</v>
      </c>
      <c r="Q115" s="160">
        <f t="shared" si="42"/>
        <v>0</v>
      </c>
      <c r="R115" s="161">
        <v>0</v>
      </c>
      <c r="S115" s="161">
        <v>0</v>
      </c>
      <c r="T115" s="161">
        <v>0</v>
      </c>
      <c r="U115" s="161">
        <v>0</v>
      </c>
      <c r="V115" s="161">
        <v>0</v>
      </c>
      <c r="W115" s="162">
        <v>0</v>
      </c>
      <c r="X115" s="160">
        <f t="shared" si="44"/>
        <v>0</v>
      </c>
      <c r="Y115" s="161">
        <f t="shared" si="44"/>
        <v>0</v>
      </c>
      <c r="Z115" s="161">
        <f t="shared" si="43"/>
        <v>0</v>
      </c>
      <c r="AA115" s="161">
        <f t="shared" si="43"/>
        <v>0</v>
      </c>
      <c r="AB115" s="161">
        <f t="shared" si="43"/>
        <v>0</v>
      </c>
      <c r="AC115" s="161">
        <f t="shared" si="43"/>
        <v>0</v>
      </c>
      <c r="AD115" s="162">
        <f t="shared" si="43"/>
        <v>0</v>
      </c>
      <c r="AE115" s="160">
        <f t="shared" si="46"/>
        <v>0</v>
      </c>
      <c r="AF115" s="10">
        <f t="shared" si="46"/>
        <v>0</v>
      </c>
      <c r="AG115" s="10">
        <f t="shared" si="46"/>
        <v>0</v>
      </c>
      <c r="AH115" s="10">
        <f t="shared" si="45"/>
        <v>0</v>
      </c>
      <c r="AI115" s="10">
        <f t="shared" si="45"/>
        <v>0</v>
      </c>
      <c r="AJ115" s="10">
        <f t="shared" si="45"/>
        <v>0</v>
      </c>
      <c r="AK115" s="312">
        <f t="shared" si="45"/>
        <v>0</v>
      </c>
    </row>
    <row r="116" spans="1:37" ht="12.75" customHeight="1" x14ac:dyDescent="0.25">
      <c r="A116" s="81">
        <v>107</v>
      </c>
      <c r="B116" s="159" t="s">
        <v>1370</v>
      </c>
      <c r="C116" s="244">
        <f t="shared" si="40"/>
        <v>0</v>
      </c>
      <c r="D116" s="161">
        <v>0</v>
      </c>
      <c r="E116" s="161">
        <v>0</v>
      </c>
      <c r="F116" s="161">
        <v>0</v>
      </c>
      <c r="G116" s="161">
        <v>0</v>
      </c>
      <c r="H116" s="161">
        <v>0</v>
      </c>
      <c r="I116" s="162">
        <v>0</v>
      </c>
      <c r="J116" s="160">
        <f t="shared" si="41"/>
        <v>0</v>
      </c>
      <c r="K116" s="161">
        <v>0</v>
      </c>
      <c r="L116" s="161">
        <v>0</v>
      </c>
      <c r="M116" s="161">
        <v>0</v>
      </c>
      <c r="N116" s="161">
        <v>0</v>
      </c>
      <c r="O116" s="161">
        <v>0</v>
      </c>
      <c r="P116" s="162">
        <v>0</v>
      </c>
      <c r="Q116" s="160">
        <f t="shared" si="42"/>
        <v>0</v>
      </c>
      <c r="R116" s="161">
        <v>0</v>
      </c>
      <c r="S116" s="161">
        <v>0</v>
      </c>
      <c r="T116" s="161">
        <v>0</v>
      </c>
      <c r="U116" s="161">
        <v>0</v>
      </c>
      <c r="V116" s="161">
        <v>0</v>
      </c>
      <c r="W116" s="162">
        <v>0</v>
      </c>
      <c r="X116" s="160">
        <f t="shared" si="44"/>
        <v>0</v>
      </c>
      <c r="Y116" s="161">
        <f t="shared" si="44"/>
        <v>0</v>
      </c>
      <c r="Z116" s="161">
        <f t="shared" si="43"/>
        <v>0</v>
      </c>
      <c r="AA116" s="161">
        <f t="shared" si="43"/>
        <v>0</v>
      </c>
      <c r="AB116" s="161">
        <f t="shared" si="43"/>
        <v>0</v>
      </c>
      <c r="AC116" s="161">
        <f t="shared" si="43"/>
        <v>0</v>
      </c>
      <c r="AD116" s="162">
        <f t="shared" si="43"/>
        <v>0</v>
      </c>
      <c r="AE116" s="160">
        <f t="shared" si="46"/>
        <v>0</v>
      </c>
      <c r="AF116" s="10">
        <f t="shared" si="46"/>
        <v>0</v>
      </c>
      <c r="AG116" s="10">
        <f t="shared" si="46"/>
        <v>0</v>
      </c>
      <c r="AH116" s="10">
        <f t="shared" si="45"/>
        <v>0</v>
      </c>
      <c r="AI116" s="10">
        <f t="shared" si="45"/>
        <v>0</v>
      </c>
      <c r="AJ116" s="10">
        <f t="shared" si="45"/>
        <v>0</v>
      </c>
      <c r="AK116" s="312">
        <f t="shared" si="45"/>
        <v>0</v>
      </c>
    </row>
    <row r="117" spans="1:37" ht="12.75" customHeight="1" x14ac:dyDescent="0.25">
      <c r="A117" s="81">
        <v>108</v>
      </c>
      <c r="B117" s="159" t="s">
        <v>1371</v>
      </c>
      <c r="C117" s="244">
        <f t="shared" si="40"/>
        <v>0</v>
      </c>
      <c r="D117" s="161">
        <v>0</v>
      </c>
      <c r="E117" s="161">
        <v>0</v>
      </c>
      <c r="F117" s="161">
        <v>0</v>
      </c>
      <c r="G117" s="161">
        <v>0</v>
      </c>
      <c r="H117" s="161">
        <v>0</v>
      </c>
      <c r="I117" s="162">
        <v>0</v>
      </c>
      <c r="J117" s="160">
        <f t="shared" si="41"/>
        <v>0</v>
      </c>
      <c r="K117" s="161">
        <v>0</v>
      </c>
      <c r="L117" s="161">
        <v>0</v>
      </c>
      <c r="M117" s="161">
        <v>0</v>
      </c>
      <c r="N117" s="161">
        <v>0</v>
      </c>
      <c r="O117" s="161">
        <v>0</v>
      </c>
      <c r="P117" s="162">
        <v>0</v>
      </c>
      <c r="Q117" s="160">
        <f t="shared" si="42"/>
        <v>0</v>
      </c>
      <c r="R117" s="161">
        <v>0</v>
      </c>
      <c r="S117" s="161">
        <v>0</v>
      </c>
      <c r="T117" s="161">
        <v>0</v>
      </c>
      <c r="U117" s="161">
        <v>0</v>
      </c>
      <c r="V117" s="161">
        <v>0</v>
      </c>
      <c r="W117" s="162">
        <v>0</v>
      </c>
      <c r="X117" s="160">
        <f t="shared" si="44"/>
        <v>0</v>
      </c>
      <c r="Y117" s="161">
        <f t="shared" si="44"/>
        <v>0</v>
      </c>
      <c r="Z117" s="161">
        <f t="shared" si="43"/>
        <v>0</v>
      </c>
      <c r="AA117" s="161">
        <f t="shared" si="43"/>
        <v>0</v>
      </c>
      <c r="AB117" s="161">
        <f t="shared" si="43"/>
        <v>0</v>
      </c>
      <c r="AC117" s="161">
        <f t="shared" si="43"/>
        <v>0</v>
      </c>
      <c r="AD117" s="162">
        <f t="shared" si="43"/>
        <v>0</v>
      </c>
      <c r="AE117" s="160">
        <f t="shared" si="46"/>
        <v>0</v>
      </c>
      <c r="AF117" s="10">
        <f t="shared" si="46"/>
        <v>0</v>
      </c>
      <c r="AG117" s="10">
        <f t="shared" si="46"/>
        <v>0</v>
      </c>
      <c r="AH117" s="10">
        <f t="shared" si="45"/>
        <v>0</v>
      </c>
      <c r="AI117" s="10">
        <f t="shared" si="45"/>
        <v>0</v>
      </c>
      <c r="AJ117" s="10">
        <f t="shared" si="45"/>
        <v>0</v>
      </c>
      <c r="AK117" s="312">
        <f t="shared" si="45"/>
        <v>0</v>
      </c>
    </row>
    <row r="118" spans="1:37" ht="12.75" customHeight="1" x14ac:dyDescent="0.25">
      <c r="A118" s="81">
        <v>109</v>
      </c>
      <c r="B118" s="159" t="s">
        <v>1372</v>
      </c>
      <c r="C118" s="244">
        <f t="shared" si="40"/>
        <v>0</v>
      </c>
      <c r="D118" s="161">
        <v>0</v>
      </c>
      <c r="E118" s="161">
        <v>0</v>
      </c>
      <c r="F118" s="161">
        <v>0</v>
      </c>
      <c r="G118" s="161">
        <v>0</v>
      </c>
      <c r="H118" s="161">
        <v>0</v>
      </c>
      <c r="I118" s="162">
        <v>0</v>
      </c>
      <c r="J118" s="160">
        <f t="shared" si="41"/>
        <v>0</v>
      </c>
      <c r="K118" s="161">
        <v>0</v>
      </c>
      <c r="L118" s="161">
        <v>0</v>
      </c>
      <c r="M118" s="161">
        <v>0</v>
      </c>
      <c r="N118" s="161">
        <v>0</v>
      </c>
      <c r="O118" s="161">
        <v>0</v>
      </c>
      <c r="P118" s="162">
        <v>0</v>
      </c>
      <c r="Q118" s="160">
        <f t="shared" si="42"/>
        <v>0</v>
      </c>
      <c r="R118" s="161">
        <v>0</v>
      </c>
      <c r="S118" s="161">
        <v>0</v>
      </c>
      <c r="T118" s="161">
        <v>0</v>
      </c>
      <c r="U118" s="161">
        <v>0</v>
      </c>
      <c r="V118" s="161">
        <v>0</v>
      </c>
      <c r="W118" s="162">
        <v>0</v>
      </c>
      <c r="X118" s="160">
        <f t="shared" si="44"/>
        <v>0</v>
      </c>
      <c r="Y118" s="161">
        <f t="shared" si="44"/>
        <v>0</v>
      </c>
      <c r="Z118" s="161">
        <f t="shared" si="43"/>
        <v>0</v>
      </c>
      <c r="AA118" s="161">
        <f t="shared" si="43"/>
        <v>0</v>
      </c>
      <c r="AB118" s="161">
        <f t="shared" si="43"/>
        <v>0</v>
      </c>
      <c r="AC118" s="161">
        <f t="shared" si="43"/>
        <v>0</v>
      </c>
      <c r="AD118" s="162">
        <f t="shared" si="43"/>
        <v>0</v>
      </c>
      <c r="AE118" s="160">
        <f t="shared" si="46"/>
        <v>0</v>
      </c>
      <c r="AF118" s="10">
        <f t="shared" si="46"/>
        <v>0</v>
      </c>
      <c r="AG118" s="10">
        <f t="shared" si="46"/>
        <v>0</v>
      </c>
      <c r="AH118" s="10">
        <f t="shared" si="45"/>
        <v>0</v>
      </c>
      <c r="AI118" s="10">
        <f t="shared" si="45"/>
        <v>0</v>
      </c>
      <c r="AJ118" s="10">
        <f t="shared" si="45"/>
        <v>0</v>
      </c>
      <c r="AK118" s="312">
        <f t="shared" si="45"/>
        <v>0</v>
      </c>
    </row>
    <row r="119" spans="1:37" ht="18" customHeight="1" x14ac:dyDescent="0.25">
      <c r="A119" s="81">
        <v>110</v>
      </c>
      <c r="B119" s="159"/>
      <c r="C119" s="244"/>
      <c r="D119" s="161"/>
      <c r="E119" s="161"/>
      <c r="F119" s="161"/>
      <c r="G119" s="161"/>
      <c r="H119" s="161"/>
      <c r="I119" s="162"/>
      <c r="J119" s="160"/>
      <c r="K119" s="161"/>
      <c r="L119" s="161"/>
      <c r="M119" s="161"/>
      <c r="N119" s="161"/>
      <c r="O119" s="161"/>
      <c r="P119" s="162"/>
      <c r="Q119" s="160"/>
      <c r="R119" s="161"/>
      <c r="S119" s="161"/>
      <c r="T119" s="161"/>
      <c r="U119" s="161"/>
      <c r="V119" s="161"/>
      <c r="W119" s="162"/>
      <c r="X119" s="160">
        <f t="shared" si="44"/>
        <v>0</v>
      </c>
      <c r="Y119" s="161"/>
      <c r="Z119" s="161"/>
      <c r="AA119" s="161"/>
      <c r="AB119" s="161"/>
      <c r="AC119" s="161"/>
      <c r="AD119" s="162"/>
      <c r="AE119" s="160"/>
      <c r="AF119" s="10"/>
      <c r="AG119" s="10"/>
      <c r="AH119" s="10"/>
      <c r="AI119" s="10"/>
      <c r="AJ119" s="10"/>
      <c r="AK119" s="312"/>
    </row>
    <row r="120" spans="1:37" ht="12.75" customHeight="1" x14ac:dyDescent="0.25">
      <c r="A120" s="81">
        <v>111</v>
      </c>
      <c r="B120" s="152" t="s">
        <v>1373</v>
      </c>
      <c r="C120" s="172">
        <f>C121+C122</f>
        <v>6315.2999999999993</v>
      </c>
      <c r="D120" s="153">
        <f t="shared" ref="D120:W120" si="47">D121+D122</f>
        <v>1696.7</v>
      </c>
      <c r="E120" s="153">
        <f t="shared" si="47"/>
        <v>1700</v>
      </c>
      <c r="F120" s="153">
        <f t="shared" si="47"/>
        <v>0</v>
      </c>
      <c r="G120" s="153">
        <f t="shared" si="47"/>
        <v>1311.8</v>
      </c>
      <c r="H120" s="153">
        <f t="shared" si="47"/>
        <v>1122.1000000000001</v>
      </c>
      <c r="I120" s="154">
        <f t="shared" si="47"/>
        <v>484.7</v>
      </c>
      <c r="J120" s="156">
        <f t="shared" si="47"/>
        <v>6315.2999999999993</v>
      </c>
      <c r="K120" s="153">
        <f t="shared" si="47"/>
        <v>1696.7</v>
      </c>
      <c r="L120" s="153">
        <f t="shared" si="47"/>
        <v>1700</v>
      </c>
      <c r="M120" s="153">
        <f t="shared" si="47"/>
        <v>0</v>
      </c>
      <c r="N120" s="153">
        <f t="shared" si="47"/>
        <v>1311.8</v>
      </c>
      <c r="O120" s="153">
        <f t="shared" si="47"/>
        <v>1122.1000000000001</v>
      </c>
      <c r="P120" s="154">
        <f t="shared" si="47"/>
        <v>484.7</v>
      </c>
      <c r="Q120" s="156">
        <f t="shared" si="47"/>
        <v>5265.1902</v>
      </c>
      <c r="R120" s="153">
        <f t="shared" si="47"/>
        <v>1597.771</v>
      </c>
      <c r="S120" s="153">
        <f t="shared" si="47"/>
        <v>1401.921</v>
      </c>
      <c r="T120" s="153">
        <f t="shared" si="47"/>
        <v>0</v>
      </c>
      <c r="U120" s="153">
        <f t="shared" si="47"/>
        <v>1024.556</v>
      </c>
      <c r="V120" s="153">
        <f t="shared" si="47"/>
        <v>866.7962</v>
      </c>
      <c r="W120" s="154">
        <f t="shared" si="47"/>
        <v>374.14600000000002</v>
      </c>
      <c r="X120" s="156">
        <f t="shared" si="44"/>
        <v>-1050.1097999999993</v>
      </c>
      <c r="Y120" s="153">
        <f t="shared" si="44"/>
        <v>-98.929000000000087</v>
      </c>
      <c r="Z120" s="153">
        <f t="shared" si="44"/>
        <v>-298.07899999999995</v>
      </c>
      <c r="AA120" s="153">
        <f t="shared" si="44"/>
        <v>0</v>
      </c>
      <c r="AB120" s="153">
        <f t="shared" si="44"/>
        <v>-287.24399999999991</v>
      </c>
      <c r="AC120" s="153">
        <f t="shared" si="44"/>
        <v>-255.30380000000014</v>
      </c>
      <c r="AD120" s="154">
        <f t="shared" si="44"/>
        <v>-110.55399999999997</v>
      </c>
      <c r="AE120" s="156">
        <f t="shared" si="46"/>
        <v>83.371972827894169</v>
      </c>
      <c r="AF120" s="13">
        <f t="shared" si="46"/>
        <v>94.169328696882175</v>
      </c>
      <c r="AG120" s="13">
        <f t="shared" si="46"/>
        <v>82.465941176470594</v>
      </c>
      <c r="AH120" s="13">
        <f t="shared" si="45"/>
        <v>0</v>
      </c>
      <c r="AI120" s="13">
        <f t="shared" si="45"/>
        <v>78.103064491538348</v>
      </c>
      <c r="AJ120" s="13">
        <f t="shared" si="45"/>
        <v>77.247678460030286</v>
      </c>
      <c r="AK120" s="313">
        <f t="shared" si="45"/>
        <v>77.191252321023313</v>
      </c>
    </row>
    <row r="121" spans="1:37" s="170" customFormat="1" ht="12.75" customHeight="1" x14ac:dyDescent="0.2">
      <c r="A121" s="81">
        <v>112</v>
      </c>
      <c r="B121" s="152" t="s">
        <v>1287</v>
      </c>
      <c r="C121" s="172">
        <f>C123</f>
        <v>6246.9</v>
      </c>
      <c r="D121" s="153">
        <f t="shared" ref="D121:W121" si="48">D123</f>
        <v>1696.7</v>
      </c>
      <c r="E121" s="153">
        <f t="shared" si="48"/>
        <v>1700</v>
      </c>
      <c r="F121" s="153">
        <f t="shared" si="48"/>
        <v>0</v>
      </c>
      <c r="G121" s="153">
        <f t="shared" si="48"/>
        <v>1311.8</v>
      </c>
      <c r="H121" s="153">
        <f t="shared" si="48"/>
        <v>1053.7</v>
      </c>
      <c r="I121" s="154">
        <f t="shared" si="48"/>
        <v>484.7</v>
      </c>
      <c r="J121" s="156">
        <f t="shared" si="48"/>
        <v>6246.9</v>
      </c>
      <c r="K121" s="153">
        <f t="shared" si="48"/>
        <v>1696.7</v>
      </c>
      <c r="L121" s="153">
        <f t="shared" si="48"/>
        <v>1700</v>
      </c>
      <c r="M121" s="153">
        <f t="shared" si="48"/>
        <v>0</v>
      </c>
      <c r="N121" s="153">
        <f t="shared" si="48"/>
        <v>1311.8</v>
      </c>
      <c r="O121" s="153">
        <f t="shared" si="48"/>
        <v>1053.7</v>
      </c>
      <c r="P121" s="154">
        <f t="shared" si="48"/>
        <v>484.7</v>
      </c>
      <c r="Q121" s="156">
        <f t="shared" si="48"/>
        <v>5196.9214000000002</v>
      </c>
      <c r="R121" s="153">
        <f t="shared" si="48"/>
        <v>1597.771</v>
      </c>
      <c r="S121" s="153">
        <f t="shared" si="48"/>
        <v>1401.921</v>
      </c>
      <c r="T121" s="153">
        <f t="shared" si="48"/>
        <v>0</v>
      </c>
      <c r="U121" s="153">
        <f t="shared" si="48"/>
        <v>1024.556</v>
      </c>
      <c r="V121" s="153">
        <f t="shared" si="48"/>
        <v>798.52739999999994</v>
      </c>
      <c r="W121" s="154">
        <f t="shared" si="48"/>
        <v>374.14600000000002</v>
      </c>
      <c r="X121" s="156">
        <f t="shared" si="44"/>
        <v>-1049.9785999999995</v>
      </c>
      <c r="Y121" s="153">
        <f t="shared" si="44"/>
        <v>-98.929000000000087</v>
      </c>
      <c r="Z121" s="153">
        <f t="shared" si="44"/>
        <v>-298.07899999999995</v>
      </c>
      <c r="AA121" s="153">
        <f t="shared" si="44"/>
        <v>0</v>
      </c>
      <c r="AB121" s="153">
        <f t="shared" si="44"/>
        <v>-287.24399999999991</v>
      </c>
      <c r="AC121" s="153">
        <f t="shared" si="44"/>
        <v>-255.1726000000001</v>
      </c>
      <c r="AD121" s="154">
        <f t="shared" si="44"/>
        <v>-110.55399999999997</v>
      </c>
      <c r="AE121" s="156">
        <f t="shared" si="46"/>
        <v>83.192005634794867</v>
      </c>
      <c r="AF121" s="13">
        <f t="shared" si="46"/>
        <v>94.169328696882175</v>
      </c>
      <c r="AG121" s="13">
        <f t="shared" si="46"/>
        <v>82.465941176470594</v>
      </c>
      <c r="AH121" s="13">
        <f t="shared" si="45"/>
        <v>0</v>
      </c>
      <c r="AI121" s="13">
        <f t="shared" si="45"/>
        <v>78.103064491538348</v>
      </c>
      <c r="AJ121" s="13">
        <f t="shared" si="45"/>
        <v>75.783183069184773</v>
      </c>
      <c r="AK121" s="313">
        <f t="shared" si="45"/>
        <v>77.191252321023313</v>
      </c>
    </row>
    <row r="122" spans="1:37" s="170" customFormat="1" ht="12.75" customHeight="1" x14ac:dyDescent="0.2">
      <c r="A122" s="81">
        <v>113</v>
      </c>
      <c r="B122" s="152" t="s">
        <v>1288</v>
      </c>
      <c r="C122" s="172">
        <f>SUM(C124:C160)</f>
        <v>68.400000000000006</v>
      </c>
      <c r="D122" s="153">
        <f t="shared" ref="D122:W122" si="49">SUM(D124:D160)</f>
        <v>0</v>
      </c>
      <c r="E122" s="153">
        <f t="shared" si="49"/>
        <v>0</v>
      </c>
      <c r="F122" s="153">
        <f t="shared" si="49"/>
        <v>0</v>
      </c>
      <c r="G122" s="153">
        <f t="shared" si="49"/>
        <v>0</v>
      </c>
      <c r="H122" s="153">
        <f t="shared" si="49"/>
        <v>68.400000000000006</v>
      </c>
      <c r="I122" s="154">
        <f t="shared" si="49"/>
        <v>0</v>
      </c>
      <c r="J122" s="156">
        <f t="shared" si="49"/>
        <v>68.400000000000006</v>
      </c>
      <c r="K122" s="153">
        <f t="shared" si="49"/>
        <v>0</v>
      </c>
      <c r="L122" s="153">
        <f t="shared" si="49"/>
        <v>0</v>
      </c>
      <c r="M122" s="153">
        <f t="shared" si="49"/>
        <v>0</v>
      </c>
      <c r="N122" s="153">
        <f t="shared" si="49"/>
        <v>0</v>
      </c>
      <c r="O122" s="153">
        <f t="shared" si="49"/>
        <v>68.400000000000006</v>
      </c>
      <c r="P122" s="154">
        <f t="shared" si="49"/>
        <v>0</v>
      </c>
      <c r="Q122" s="156">
        <f t="shared" si="49"/>
        <v>68.268799999999999</v>
      </c>
      <c r="R122" s="153">
        <f t="shared" si="49"/>
        <v>0</v>
      </c>
      <c r="S122" s="153">
        <f t="shared" si="49"/>
        <v>0</v>
      </c>
      <c r="T122" s="153">
        <f t="shared" si="49"/>
        <v>0</v>
      </c>
      <c r="U122" s="153">
        <f t="shared" si="49"/>
        <v>0</v>
      </c>
      <c r="V122" s="153">
        <f t="shared" si="49"/>
        <v>68.268799999999999</v>
      </c>
      <c r="W122" s="154">
        <f t="shared" si="49"/>
        <v>0</v>
      </c>
      <c r="X122" s="156">
        <f t="shared" si="44"/>
        <v>-0.13120000000000687</v>
      </c>
      <c r="Y122" s="153">
        <f t="shared" si="44"/>
        <v>0</v>
      </c>
      <c r="Z122" s="153">
        <f t="shared" si="44"/>
        <v>0</v>
      </c>
      <c r="AA122" s="153">
        <f t="shared" si="44"/>
        <v>0</v>
      </c>
      <c r="AB122" s="153">
        <f t="shared" si="44"/>
        <v>0</v>
      </c>
      <c r="AC122" s="153">
        <f t="shared" si="44"/>
        <v>-0.13120000000000687</v>
      </c>
      <c r="AD122" s="154">
        <f t="shared" si="44"/>
        <v>0</v>
      </c>
      <c r="AE122" s="156">
        <f t="shared" si="46"/>
        <v>99.808187134502916</v>
      </c>
      <c r="AF122" s="13">
        <f t="shared" si="46"/>
        <v>0</v>
      </c>
      <c r="AG122" s="13">
        <f t="shared" si="46"/>
        <v>0</v>
      </c>
      <c r="AH122" s="13">
        <f t="shared" si="45"/>
        <v>0</v>
      </c>
      <c r="AI122" s="13">
        <f t="shared" si="45"/>
        <v>0</v>
      </c>
      <c r="AJ122" s="13">
        <f t="shared" si="45"/>
        <v>99.808187134502916</v>
      </c>
      <c r="AK122" s="313">
        <f t="shared" si="45"/>
        <v>0</v>
      </c>
    </row>
    <row r="123" spans="1:37" ht="12.75" customHeight="1" x14ac:dyDescent="0.25">
      <c r="A123" s="81">
        <v>114</v>
      </c>
      <c r="B123" s="159" t="s">
        <v>1313</v>
      </c>
      <c r="C123" s="244">
        <f t="shared" ref="C123:C160" si="50">SUM(D123:I123)</f>
        <v>6246.9</v>
      </c>
      <c r="D123" s="161">
        <v>1696.7</v>
      </c>
      <c r="E123" s="161">
        <v>1700</v>
      </c>
      <c r="F123" s="161">
        <v>0</v>
      </c>
      <c r="G123" s="161">
        <v>1311.8</v>
      </c>
      <c r="H123" s="161">
        <v>1053.7</v>
      </c>
      <c r="I123" s="162">
        <v>484.7</v>
      </c>
      <c r="J123" s="160">
        <f t="shared" ref="J123:J160" si="51">SUM(K123:P123)</f>
        <v>6246.9</v>
      </c>
      <c r="K123" s="161">
        <v>1696.7</v>
      </c>
      <c r="L123" s="161">
        <v>1700</v>
      </c>
      <c r="M123" s="161">
        <v>0</v>
      </c>
      <c r="N123" s="161">
        <v>1311.8</v>
      </c>
      <c r="O123" s="161">
        <v>1053.7</v>
      </c>
      <c r="P123" s="162">
        <v>484.7</v>
      </c>
      <c r="Q123" s="160">
        <f t="shared" ref="Q123:Q160" si="52">SUM(R123:W123)</f>
        <v>5196.9214000000002</v>
      </c>
      <c r="R123" s="161">
        <v>1597.771</v>
      </c>
      <c r="S123" s="161">
        <v>1401.921</v>
      </c>
      <c r="T123" s="161">
        <v>0</v>
      </c>
      <c r="U123" s="161">
        <v>1024.556</v>
      </c>
      <c r="V123" s="161">
        <v>798.52739999999994</v>
      </c>
      <c r="W123" s="162">
        <v>374.14600000000002</v>
      </c>
      <c r="X123" s="160">
        <f t="shared" si="44"/>
        <v>-1049.9785999999995</v>
      </c>
      <c r="Y123" s="161">
        <f t="shared" si="44"/>
        <v>-98.929000000000087</v>
      </c>
      <c r="Z123" s="161">
        <f t="shared" si="44"/>
        <v>-298.07899999999995</v>
      </c>
      <c r="AA123" s="161">
        <f t="shared" si="44"/>
        <v>0</v>
      </c>
      <c r="AB123" s="161">
        <f t="shared" si="44"/>
        <v>-287.24399999999991</v>
      </c>
      <c r="AC123" s="161">
        <f t="shared" si="44"/>
        <v>-255.1726000000001</v>
      </c>
      <c r="AD123" s="162">
        <f t="shared" si="44"/>
        <v>-110.55399999999997</v>
      </c>
      <c r="AE123" s="160">
        <f t="shared" si="46"/>
        <v>83.192005634794867</v>
      </c>
      <c r="AF123" s="10">
        <f t="shared" si="46"/>
        <v>94.169328696882175</v>
      </c>
      <c r="AG123" s="10">
        <f t="shared" si="46"/>
        <v>82.465941176470594</v>
      </c>
      <c r="AH123" s="10">
        <f t="shared" si="45"/>
        <v>0</v>
      </c>
      <c r="AI123" s="10">
        <f t="shared" si="45"/>
        <v>78.103064491538348</v>
      </c>
      <c r="AJ123" s="10">
        <f t="shared" si="45"/>
        <v>75.783183069184773</v>
      </c>
      <c r="AK123" s="312">
        <f t="shared" si="45"/>
        <v>77.191252321023313</v>
      </c>
    </row>
    <row r="124" spans="1:37" ht="12.75" customHeight="1" x14ac:dyDescent="0.25">
      <c r="A124" s="81">
        <v>115</v>
      </c>
      <c r="B124" s="159" t="s">
        <v>1374</v>
      </c>
      <c r="C124" s="244">
        <f t="shared" si="50"/>
        <v>0</v>
      </c>
      <c r="D124" s="161">
        <v>0</v>
      </c>
      <c r="E124" s="161">
        <v>0</v>
      </c>
      <c r="F124" s="161">
        <v>0</v>
      </c>
      <c r="G124" s="161">
        <v>0</v>
      </c>
      <c r="H124" s="161">
        <v>0</v>
      </c>
      <c r="I124" s="162">
        <v>0</v>
      </c>
      <c r="J124" s="160">
        <f t="shared" si="51"/>
        <v>0</v>
      </c>
      <c r="K124" s="161">
        <v>0</v>
      </c>
      <c r="L124" s="161">
        <v>0</v>
      </c>
      <c r="M124" s="161">
        <v>0</v>
      </c>
      <c r="N124" s="161">
        <v>0</v>
      </c>
      <c r="O124" s="161">
        <v>0</v>
      </c>
      <c r="P124" s="162">
        <v>0</v>
      </c>
      <c r="Q124" s="160">
        <f t="shared" si="52"/>
        <v>0</v>
      </c>
      <c r="R124" s="161">
        <v>0</v>
      </c>
      <c r="S124" s="161">
        <v>0</v>
      </c>
      <c r="T124" s="161">
        <v>0</v>
      </c>
      <c r="U124" s="161">
        <v>0</v>
      </c>
      <c r="V124" s="161">
        <v>0</v>
      </c>
      <c r="W124" s="162">
        <v>0</v>
      </c>
      <c r="X124" s="160">
        <f t="shared" si="44"/>
        <v>0</v>
      </c>
      <c r="Y124" s="161">
        <f t="shared" si="44"/>
        <v>0</v>
      </c>
      <c r="Z124" s="161">
        <f t="shared" si="44"/>
        <v>0</v>
      </c>
      <c r="AA124" s="161">
        <f t="shared" si="44"/>
        <v>0</v>
      </c>
      <c r="AB124" s="161">
        <f t="shared" si="44"/>
        <v>0</v>
      </c>
      <c r="AC124" s="161">
        <f t="shared" si="44"/>
        <v>0</v>
      </c>
      <c r="AD124" s="162">
        <f t="shared" si="44"/>
        <v>0</v>
      </c>
      <c r="AE124" s="160">
        <f t="shared" si="46"/>
        <v>0</v>
      </c>
      <c r="AF124" s="10">
        <f t="shared" si="46"/>
        <v>0</v>
      </c>
      <c r="AG124" s="10">
        <f t="shared" si="46"/>
        <v>0</v>
      </c>
      <c r="AH124" s="10">
        <f t="shared" si="45"/>
        <v>0</v>
      </c>
      <c r="AI124" s="10">
        <f t="shared" si="45"/>
        <v>0</v>
      </c>
      <c r="AJ124" s="10">
        <f t="shared" si="45"/>
        <v>0</v>
      </c>
      <c r="AK124" s="312">
        <f t="shared" si="45"/>
        <v>0</v>
      </c>
    </row>
    <row r="125" spans="1:37" ht="12.75" customHeight="1" x14ac:dyDescent="0.25">
      <c r="A125" s="81">
        <v>116</v>
      </c>
      <c r="B125" s="159" t="s">
        <v>1375</v>
      </c>
      <c r="C125" s="244">
        <f t="shared" si="50"/>
        <v>0</v>
      </c>
      <c r="D125" s="161">
        <v>0</v>
      </c>
      <c r="E125" s="161">
        <v>0</v>
      </c>
      <c r="F125" s="161">
        <v>0</v>
      </c>
      <c r="G125" s="161">
        <v>0</v>
      </c>
      <c r="H125" s="161">
        <v>0</v>
      </c>
      <c r="I125" s="162">
        <v>0</v>
      </c>
      <c r="J125" s="160">
        <f t="shared" si="51"/>
        <v>0</v>
      </c>
      <c r="K125" s="161">
        <v>0</v>
      </c>
      <c r="L125" s="161">
        <v>0</v>
      </c>
      <c r="M125" s="161">
        <v>0</v>
      </c>
      <c r="N125" s="161">
        <v>0</v>
      </c>
      <c r="O125" s="161">
        <v>0</v>
      </c>
      <c r="P125" s="162">
        <v>0</v>
      </c>
      <c r="Q125" s="160">
        <f t="shared" si="52"/>
        <v>0</v>
      </c>
      <c r="R125" s="161">
        <v>0</v>
      </c>
      <c r="S125" s="161">
        <v>0</v>
      </c>
      <c r="T125" s="161">
        <v>0</v>
      </c>
      <c r="U125" s="161">
        <v>0</v>
      </c>
      <c r="V125" s="161">
        <v>0</v>
      </c>
      <c r="W125" s="162">
        <v>0</v>
      </c>
      <c r="X125" s="160">
        <f t="shared" si="44"/>
        <v>0</v>
      </c>
      <c r="Y125" s="161">
        <f t="shared" si="44"/>
        <v>0</v>
      </c>
      <c r="Z125" s="161">
        <f t="shared" si="44"/>
        <v>0</v>
      </c>
      <c r="AA125" s="161">
        <f t="shared" si="44"/>
        <v>0</v>
      </c>
      <c r="AB125" s="161">
        <f t="shared" si="44"/>
        <v>0</v>
      </c>
      <c r="AC125" s="161">
        <f t="shared" si="44"/>
        <v>0</v>
      </c>
      <c r="AD125" s="162">
        <f t="shared" si="44"/>
        <v>0</v>
      </c>
      <c r="AE125" s="160">
        <f t="shared" si="46"/>
        <v>0</v>
      </c>
      <c r="AF125" s="10">
        <f t="shared" si="46"/>
        <v>0</v>
      </c>
      <c r="AG125" s="10">
        <f t="shared" si="46"/>
        <v>0</v>
      </c>
      <c r="AH125" s="10">
        <f t="shared" si="45"/>
        <v>0</v>
      </c>
      <c r="AI125" s="10">
        <f t="shared" si="45"/>
        <v>0</v>
      </c>
      <c r="AJ125" s="10">
        <f t="shared" si="45"/>
        <v>0</v>
      </c>
      <c r="AK125" s="312">
        <f t="shared" si="45"/>
        <v>0</v>
      </c>
    </row>
    <row r="126" spans="1:37" ht="12.75" customHeight="1" x14ac:dyDescent="0.25">
      <c r="A126" s="81">
        <v>117</v>
      </c>
      <c r="B126" s="159" t="s">
        <v>1376</v>
      </c>
      <c r="C126" s="244">
        <f t="shared" si="50"/>
        <v>0</v>
      </c>
      <c r="D126" s="161">
        <v>0</v>
      </c>
      <c r="E126" s="161">
        <v>0</v>
      </c>
      <c r="F126" s="161">
        <v>0</v>
      </c>
      <c r="G126" s="161">
        <v>0</v>
      </c>
      <c r="H126" s="161">
        <v>0</v>
      </c>
      <c r="I126" s="162">
        <v>0</v>
      </c>
      <c r="J126" s="160">
        <f t="shared" si="51"/>
        <v>0</v>
      </c>
      <c r="K126" s="161">
        <v>0</v>
      </c>
      <c r="L126" s="161">
        <v>0</v>
      </c>
      <c r="M126" s="161">
        <v>0</v>
      </c>
      <c r="N126" s="161">
        <v>0</v>
      </c>
      <c r="O126" s="161">
        <v>0</v>
      </c>
      <c r="P126" s="162">
        <v>0</v>
      </c>
      <c r="Q126" s="160">
        <f t="shared" si="52"/>
        <v>0</v>
      </c>
      <c r="R126" s="161">
        <v>0</v>
      </c>
      <c r="S126" s="161">
        <v>0</v>
      </c>
      <c r="T126" s="161">
        <v>0</v>
      </c>
      <c r="U126" s="161">
        <v>0</v>
      </c>
      <c r="V126" s="161">
        <v>0</v>
      </c>
      <c r="W126" s="162">
        <v>0</v>
      </c>
      <c r="X126" s="160">
        <f t="shared" si="44"/>
        <v>0</v>
      </c>
      <c r="Y126" s="161">
        <f t="shared" si="44"/>
        <v>0</v>
      </c>
      <c r="Z126" s="161">
        <f t="shared" si="44"/>
        <v>0</v>
      </c>
      <c r="AA126" s="161">
        <f t="shared" si="44"/>
        <v>0</v>
      </c>
      <c r="AB126" s="161">
        <f t="shared" si="44"/>
        <v>0</v>
      </c>
      <c r="AC126" s="161">
        <f t="shared" si="44"/>
        <v>0</v>
      </c>
      <c r="AD126" s="162">
        <f t="shared" si="44"/>
        <v>0</v>
      </c>
      <c r="AE126" s="160">
        <f t="shared" si="46"/>
        <v>0</v>
      </c>
      <c r="AF126" s="10">
        <f t="shared" si="46"/>
        <v>0</v>
      </c>
      <c r="AG126" s="10">
        <f t="shared" si="46"/>
        <v>0</v>
      </c>
      <c r="AH126" s="10">
        <f t="shared" si="45"/>
        <v>0</v>
      </c>
      <c r="AI126" s="10">
        <f t="shared" si="45"/>
        <v>0</v>
      </c>
      <c r="AJ126" s="10">
        <f t="shared" si="45"/>
        <v>0</v>
      </c>
      <c r="AK126" s="312">
        <f t="shared" si="45"/>
        <v>0</v>
      </c>
    </row>
    <row r="127" spans="1:37" ht="12.75" customHeight="1" x14ac:dyDescent="0.25">
      <c r="A127" s="81">
        <v>118</v>
      </c>
      <c r="B127" s="159" t="s">
        <v>1377</v>
      </c>
      <c r="C127" s="244">
        <f t="shared" si="50"/>
        <v>0</v>
      </c>
      <c r="D127" s="161">
        <v>0</v>
      </c>
      <c r="E127" s="161">
        <v>0</v>
      </c>
      <c r="F127" s="161">
        <v>0</v>
      </c>
      <c r="G127" s="161">
        <v>0</v>
      </c>
      <c r="H127" s="161">
        <v>0</v>
      </c>
      <c r="I127" s="162">
        <v>0</v>
      </c>
      <c r="J127" s="160">
        <f t="shared" si="51"/>
        <v>0</v>
      </c>
      <c r="K127" s="161">
        <v>0</v>
      </c>
      <c r="L127" s="161">
        <v>0</v>
      </c>
      <c r="M127" s="161">
        <v>0</v>
      </c>
      <c r="N127" s="161">
        <v>0</v>
      </c>
      <c r="O127" s="161">
        <v>0</v>
      </c>
      <c r="P127" s="162">
        <v>0</v>
      </c>
      <c r="Q127" s="160">
        <f t="shared" si="52"/>
        <v>0</v>
      </c>
      <c r="R127" s="161">
        <v>0</v>
      </c>
      <c r="S127" s="161">
        <v>0</v>
      </c>
      <c r="T127" s="161">
        <v>0</v>
      </c>
      <c r="U127" s="161">
        <v>0</v>
      </c>
      <c r="V127" s="161">
        <v>0</v>
      </c>
      <c r="W127" s="162">
        <v>0</v>
      </c>
      <c r="X127" s="160">
        <f t="shared" si="44"/>
        <v>0</v>
      </c>
      <c r="Y127" s="161">
        <f t="shared" si="44"/>
        <v>0</v>
      </c>
      <c r="Z127" s="161">
        <f t="shared" si="44"/>
        <v>0</v>
      </c>
      <c r="AA127" s="161">
        <f t="shared" si="44"/>
        <v>0</v>
      </c>
      <c r="AB127" s="161">
        <f t="shared" si="44"/>
        <v>0</v>
      </c>
      <c r="AC127" s="161">
        <f t="shared" si="44"/>
        <v>0</v>
      </c>
      <c r="AD127" s="162">
        <f t="shared" si="44"/>
        <v>0</v>
      </c>
      <c r="AE127" s="160">
        <f t="shared" si="46"/>
        <v>0</v>
      </c>
      <c r="AF127" s="10">
        <f t="shared" si="46"/>
        <v>0</v>
      </c>
      <c r="AG127" s="10">
        <f t="shared" si="46"/>
        <v>0</v>
      </c>
      <c r="AH127" s="10">
        <f t="shared" si="45"/>
        <v>0</v>
      </c>
      <c r="AI127" s="10">
        <f t="shared" si="45"/>
        <v>0</v>
      </c>
      <c r="AJ127" s="10">
        <f t="shared" si="45"/>
        <v>0</v>
      </c>
      <c r="AK127" s="312">
        <f t="shared" si="45"/>
        <v>0</v>
      </c>
    </row>
    <row r="128" spans="1:37" ht="12.75" customHeight="1" x14ac:dyDescent="0.25">
      <c r="A128" s="81">
        <v>119</v>
      </c>
      <c r="B128" s="159" t="s">
        <v>1378</v>
      </c>
      <c r="C128" s="244">
        <f t="shared" si="50"/>
        <v>0</v>
      </c>
      <c r="D128" s="161">
        <v>0</v>
      </c>
      <c r="E128" s="161">
        <v>0</v>
      </c>
      <c r="F128" s="161">
        <v>0</v>
      </c>
      <c r="G128" s="161">
        <v>0</v>
      </c>
      <c r="H128" s="161">
        <v>0</v>
      </c>
      <c r="I128" s="162">
        <v>0</v>
      </c>
      <c r="J128" s="160">
        <f t="shared" si="51"/>
        <v>0</v>
      </c>
      <c r="K128" s="161">
        <v>0</v>
      </c>
      <c r="L128" s="161">
        <v>0</v>
      </c>
      <c r="M128" s="161">
        <v>0</v>
      </c>
      <c r="N128" s="161">
        <v>0</v>
      </c>
      <c r="O128" s="161">
        <v>0</v>
      </c>
      <c r="P128" s="162">
        <v>0</v>
      </c>
      <c r="Q128" s="160">
        <f t="shared" si="52"/>
        <v>0</v>
      </c>
      <c r="R128" s="161">
        <v>0</v>
      </c>
      <c r="S128" s="161">
        <v>0</v>
      </c>
      <c r="T128" s="161">
        <v>0</v>
      </c>
      <c r="U128" s="161">
        <v>0</v>
      </c>
      <c r="V128" s="161">
        <v>0</v>
      </c>
      <c r="W128" s="162">
        <v>0</v>
      </c>
      <c r="X128" s="160">
        <f t="shared" si="44"/>
        <v>0</v>
      </c>
      <c r="Y128" s="161">
        <f t="shared" si="44"/>
        <v>0</v>
      </c>
      <c r="Z128" s="161">
        <f t="shared" si="44"/>
        <v>0</v>
      </c>
      <c r="AA128" s="161">
        <f t="shared" si="44"/>
        <v>0</v>
      </c>
      <c r="AB128" s="161">
        <f t="shared" si="44"/>
        <v>0</v>
      </c>
      <c r="AC128" s="161">
        <f t="shared" si="44"/>
        <v>0</v>
      </c>
      <c r="AD128" s="162">
        <f t="shared" si="44"/>
        <v>0</v>
      </c>
      <c r="AE128" s="160">
        <f t="shared" si="46"/>
        <v>0</v>
      </c>
      <c r="AF128" s="10">
        <f t="shared" si="46"/>
        <v>0</v>
      </c>
      <c r="AG128" s="10">
        <f t="shared" si="46"/>
        <v>0</v>
      </c>
      <c r="AH128" s="10">
        <f t="shared" si="45"/>
        <v>0</v>
      </c>
      <c r="AI128" s="10">
        <f t="shared" si="45"/>
        <v>0</v>
      </c>
      <c r="AJ128" s="10">
        <f t="shared" si="45"/>
        <v>0</v>
      </c>
      <c r="AK128" s="312">
        <f t="shared" si="45"/>
        <v>0</v>
      </c>
    </row>
    <row r="129" spans="1:37" ht="12.75" customHeight="1" x14ac:dyDescent="0.25">
      <c r="A129" s="81">
        <v>120</v>
      </c>
      <c r="B129" s="159" t="s">
        <v>1379</v>
      </c>
      <c r="C129" s="244">
        <f t="shared" si="50"/>
        <v>0</v>
      </c>
      <c r="D129" s="161">
        <v>0</v>
      </c>
      <c r="E129" s="161">
        <v>0</v>
      </c>
      <c r="F129" s="161">
        <v>0</v>
      </c>
      <c r="G129" s="161">
        <v>0</v>
      </c>
      <c r="H129" s="161">
        <v>0</v>
      </c>
      <c r="I129" s="162">
        <v>0</v>
      </c>
      <c r="J129" s="160">
        <f t="shared" si="51"/>
        <v>0</v>
      </c>
      <c r="K129" s="161">
        <v>0</v>
      </c>
      <c r="L129" s="161">
        <v>0</v>
      </c>
      <c r="M129" s="161">
        <v>0</v>
      </c>
      <c r="N129" s="161">
        <v>0</v>
      </c>
      <c r="O129" s="161">
        <v>0</v>
      </c>
      <c r="P129" s="162">
        <v>0</v>
      </c>
      <c r="Q129" s="160">
        <f t="shared" si="52"/>
        <v>0</v>
      </c>
      <c r="R129" s="161">
        <v>0</v>
      </c>
      <c r="S129" s="161">
        <v>0</v>
      </c>
      <c r="T129" s="161">
        <v>0</v>
      </c>
      <c r="U129" s="161">
        <v>0</v>
      </c>
      <c r="V129" s="161">
        <v>0</v>
      </c>
      <c r="W129" s="162">
        <v>0</v>
      </c>
      <c r="X129" s="160">
        <f t="shared" si="44"/>
        <v>0</v>
      </c>
      <c r="Y129" s="161">
        <f t="shared" si="44"/>
        <v>0</v>
      </c>
      <c r="Z129" s="161">
        <f t="shared" si="44"/>
        <v>0</v>
      </c>
      <c r="AA129" s="161">
        <f t="shared" si="44"/>
        <v>0</v>
      </c>
      <c r="AB129" s="161">
        <f t="shared" si="44"/>
        <v>0</v>
      </c>
      <c r="AC129" s="161">
        <f t="shared" si="44"/>
        <v>0</v>
      </c>
      <c r="AD129" s="162">
        <f t="shared" si="44"/>
        <v>0</v>
      </c>
      <c r="AE129" s="160">
        <f t="shared" si="46"/>
        <v>0</v>
      </c>
      <c r="AF129" s="10">
        <f t="shared" si="46"/>
        <v>0</v>
      </c>
      <c r="AG129" s="10">
        <f t="shared" si="46"/>
        <v>0</v>
      </c>
      <c r="AH129" s="10">
        <f t="shared" si="45"/>
        <v>0</v>
      </c>
      <c r="AI129" s="10">
        <f t="shared" si="45"/>
        <v>0</v>
      </c>
      <c r="AJ129" s="10">
        <f t="shared" si="45"/>
        <v>0</v>
      </c>
      <c r="AK129" s="312">
        <f t="shared" si="45"/>
        <v>0</v>
      </c>
    </row>
    <row r="130" spans="1:37" ht="12.75" customHeight="1" x14ac:dyDescent="0.25">
      <c r="A130" s="81">
        <v>121</v>
      </c>
      <c r="B130" s="159" t="s">
        <v>1380</v>
      </c>
      <c r="C130" s="244">
        <f t="shared" si="50"/>
        <v>0</v>
      </c>
      <c r="D130" s="161">
        <v>0</v>
      </c>
      <c r="E130" s="161">
        <v>0</v>
      </c>
      <c r="F130" s="161">
        <v>0</v>
      </c>
      <c r="G130" s="161">
        <v>0</v>
      </c>
      <c r="H130" s="161">
        <v>0</v>
      </c>
      <c r="I130" s="162">
        <v>0</v>
      </c>
      <c r="J130" s="160">
        <f t="shared" si="51"/>
        <v>0</v>
      </c>
      <c r="K130" s="161">
        <v>0</v>
      </c>
      <c r="L130" s="161">
        <v>0</v>
      </c>
      <c r="M130" s="161">
        <v>0</v>
      </c>
      <c r="N130" s="161">
        <v>0</v>
      </c>
      <c r="O130" s="161">
        <v>0</v>
      </c>
      <c r="P130" s="162">
        <v>0</v>
      </c>
      <c r="Q130" s="160">
        <f t="shared" si="52"/>
        <v>0</v>
      </c>
      <c r="R130" s="161">
        <v>0</v>
      </c>
      <c r="S130" s="161">
        <v>0</v>
      </c>
      <c r="T130" s="161">
        <v>0</v>
      </c>
      <c r="U130" s="161">
        <v>0</v>
      </c>
      <c r="V130" s="161">
        <v>0</v>
      </c>
      <c r="W130" s="162">
        <v>0</v>
      </c>
      <c r="X130" s="160">
        <f t="shared" si="44"/>
        <v>0</v>
      </c>
      <c r="Y130" s="161">
        <f t="shared" si="44"/>
        <v>0</v>
      </c>
      <c r="Z130" s="161">
        <f t="shared" si="44"/>
        <v>0</v>
      </c>
      <c r="AA130" s="161">
        <f t="shared" si="44"/>
        <v>0</v>
      </c>
      <c r="AB130" s="161">
        <f t="shared" si="44"/>
        <v>0</v>
      </c>
      <c r="AC130" s="161">
        <f t="shared" si="44"/>
        <v>0</v>
      </c>
      <c r="AD130" s="162">
        <f t="shared" si="44"/>
        <v>0</v>
      </c>
      <c r="AE130" s="160">
        <f t="shared" si="46"/>
        <v>0</v>
      </c>
      <c r="AF130" s="10">
        <f t="shared" si="46"/>
        <v>0</v>
      </c>
      <c r="AG130" s="10">
        <f t="shared" si="46"/>
        <v>0</v>
      </c>
      <c r="AH130" s="10">
        <f t="shared" si="45"/>
        <v>0</v>
      </c>
      <c r="AI130" s="10">
        <f t="shared" si="45"/>
        <v>0</v>
      </c>
      <c r="AJ130" s="10">
        <f t="shared" si="45"/>
        <v>0</v>
      </c>
      <c r="AK130" s="312">
        <f t="shared" si="45"/>
        <v>0</v>
      </c>
    </row>
    <row r="131" spans="1:37" ht="12.75" customHeight="1" x14ac:dyDescent="0.25">
      <c r="A131" s="81">
        <v>122</v>
      </c>
      <c r="B131" s="159" t="s">
        <v>1381</v>
      </c>
      <c r="C131" s="244">
        <f t="shared" si="50"/>
        <v>0</v>
      </c>
      <c r="D131" s="161">
        <v>0</v>
      </c>
      <c r="E131" s="161">
        <v>0</v>
      </c>
      <c r="F131" s="161">
        <v>0</v>
      </c>
      <c r="G131" s="161">
        <v>0</v>
      </c>
      <c r="H131" s="161">
        <v>0</v>
      </c>
      <c r="I131" s="162">
        <v>0</v>
      </c>
      <c r="J131" s="160">
        <f t="shared" si="51"/>
        <v>0</v>
      </c>
      <c r="K131" s="161">
        <v>0</v>
      </c>
      <c r="L131" s="161">
        <v>0</v>
      </c>
      <c r="M131" s="161">
        <v>0</v>
      </c>
      <c r="N131" s="161">
        <v>0</v>
      </c>
      <c r="O131" s="161">
        <v>0</v>
      </c>
      <c r="P131" s="162">
        <v>0</v>
      </c>
      <c r="Q131" s="160">
        <f t="shared" si="52"/>
        <v>0</v>
      </c>
      <c r="R131" s="161">
        <v>0</v>
      </c>
      <c r="S131" s="161">
        <v>0</v>
      </c>
      <c r="T131" s="161">
        <v>0</v>
      </c>
      <c r="U131" s="161">
        <v>0</v>
      </c>
      <c r="V131" s="161">
        <v>0</v>
      </c>
      <c r="W131" s="162">
        <v>0</v>
      </c>
      <c r="X131" s="160">
        <f t="shared" si="44"/>
        <v>0</v>
      </c>
      <c r="Y131" s="161">
        <f t="shared" si="44"/>
        <v>0</v>
      </c>
      <c r="Z131" s="161">
        <f t="shared" si="44"/>
        <v>0</v>
      </c>
      <c r="AA131" s="161">
        <f t="shared" si="44"/>
        <v>0</v>
      </c>
      <c r="AB131" s="161">
        <f t="shared" si="44"/>
        <v>0</v>
      </c>
      <c r="AC131" s="161">
        <f t="shared" si="44"/>
        <v>0</v>
      </c>
      <c r="AD131" s="162">
        <f t="shared" si="44"/>
        <v>0</v>
      </c>
      <c r="AE131" s="160">
        <f t="shared" si="46"/>
        <v>0</v>
      </c>
      <c r="AF131" s="10">
        <f t="shared" si="46"/>
        <v>0</v>
      </c>
      <c r="AG131" s="10">
        <f t="shared" si="46"/>
        <v>0</v>
      </c>
      <c r="AH131" s="10">
        <f t="shared" si="45"/>
        <v>0</v>
      </c>
      <c r="AI131" s="10">
        <f t="shared" si="45"/>
        <v>0</v>
      </c>
      <c r="AJ131" s="10">
        <f t="shared" si="45"/>
        <v>0</v>
      </c>
      <c r="AK131" s="312">
        <f t="shared" si="45"/>
        <v>0</v>
      </c>
    </row>
    <row r="132" spans="1:37" ht="12.75" customHeight="1" x14ac:dyDescent="0.25">
      <c r="A132" s="81">
        <v>123</v>
      </c>
      <c r="B132" s="159" t="s">
        <v>1382</v>
      </c>
      <c r="C132" s="244">
        <f t="shared" si="50"/>
        <v>0</v>
      </c>
      <c r="D132" s="161">
        <v>0</v>
      </c>
      <c r="E132" s="161">
        <v>0</v>
      </c>
      <c r="F132" s="161">
        <v>0</v>
      </c>
      <c r="G132" s="161">
        <v>0</v>
      </c>
      <c r="H132" s="161">
        <v>0</v>
      </c>
      <c r="I132" s="162">
        <v>0</v>
      </c>
      <c r="J132" s="160">
        <f t="shared" si="51"/>
        <v>0</v>
      </c>
      <c r="K132" s="161">
        <v>0</v>
      </c>
      <c r="L132" s="161">
        <v>0</v>
      </c>
      <c r="M132" s="161">
        <v>0</v>
      </c>
      <c r="N132" s="161">
        <v>0</v>
      </c>
      <c r="O132" s="161">
        <v>0</v>
      </c>
      <c r="P132" s="162">
        <v>0</v>
      </c>
      <c r="Q132" s="160">
        <f t="shared" si="52"/>
        <v>0</v>
      </c>
      <c r="R132" s="161">
        <v>0</v>
      </c>
      <c r="S132" s="161">
        <v>0</v>
      </c>
      <c r="T132" s="161">
        <v>0</v>
      </c>
      <c r="U132" s="161">
        <v>0</v>
      </c>
      <c r="V132" s="161">
        <v>0</v>
      </c>
      <c r="W132" s="162">
        <v>0</v>
      </c>
      <c r="X132" s="160">
        <f t="shared" si="44"/>
        <v>0</v>
      </c>
      <c r="Y132" s="161">
        <f t="shared" si="44"/>
        <v>0</v>
      </c>
      <c r="Z132" s="161">
        <f t="shared" si="44"/>
        <v>0</v>
      </c>
      <c r="AA132" s="161">
        <f t="shared" si="44"/>
        <v>0</v>
      </c>
      <c r="AB132" s="161">
        <f t="shared" si="44"/>
        <v>0</v>
      </c>
      <c r="AC132" s="161">
        <f t="shared" si="44"/>
        <v>0</v>
      </c>
      <c r="AD132" s="162">
        <f t="shared" si="44"/>
        <v>0</v>
      </c>
      <c r="AE132" s="160">
        <f t="shared" si="46"/>
        <v>0</v>
      </c>
      <c r="AF132" s="10">
        <f t="shared" si="46"/>
        <v>0</v>
      </c>
      <c r="AG132" s="10">
        <f t="shared" si="46"/>
        <v>0</v>
      </c>
      <c r="AH132" s="10">
        <f t="shared" si="45"/>
        <v>0</v>
      </c>
      <c r="AI132" s="10">
        <f t="shared" si="45"/>
        <v>0</v>
      </c>
      <c r="AJ132" s="10">
        <f t="shared" si="45"/>
        <v>0</v>
      </c>
      <c r="AK132" s="312">
        <f t="shared" si="45"/>
        <v>0</v>
      </c>
    </row>
    <row r="133" spans="1:37" ht="12.75" customHeight="1" x14ac:dyDescent="0.25">
      <c r="A133" s="81">
        <v>124</v>
      </c>
      <c r="B133" s="159" t="s">
        <v>1383</v>
      </c>
      <c r="C133" s="244">
        <f t="shared" si="50"/>
        <v>0</v>
      </c>
      <c r="D133" s="161">
        <v>0</v>
      </c>
      <c r="E133" s="161">
        <v>0</v>
      </c>
      <c r="F133" s="161">
        <v>0</v>
      </c>
      <c r="G133" s="161">
        <v>0</v>
      </c>
      <c r="H133" s="161">
        <v>0</v>
      </c>
      <c r="I133" s="162">
        <v>0</v>
      </c>
      <c r="J133" s="160">
        <f t="shared" si="51"/>
        <v>0</v>
      </c>
      <c r="K133" s="161">
        <v>0</v>
      </c>
      <c r="L133" s="161">
        <v>0</v>
      </c>
      <c r="M133" s="161">
        <v>0</v>
      </c>
      <c r="N133" s="161">
        <v>0</v>
      </c>
      <c r="O133" s="161">
        <v>0</v>
      </c>
      <c r="P133" s="162">
        <v>0</v>
      </c>
      <c r="Q133" s="160">
        <f t="shared" si="52"/>
        <v>0</v>
      </c>
      <c r="R133" s="161">
        <v>0</v>
      </c>
      <c r="S133" s="161">
        <v>0</v>
      </c>
      <c r="T133" s="161">
        <v>0</v>
      </c>
      <c r="U133" s="161">
        <v>0</v>
      </c>
      <c r="V133" s="161">
        <v>0</v>
      </c>
      <c r="W133" s="162">
        <v>0</v>
      </c>
      <c r="X133" s="160">
        <f t="shared" si="44"/>
        <v>0</v>
      </c>
      <c r="Y133" s="161">
        <f t="shared" si="44"/>
        <v>0</v>
      </c>
      <c r="Z133" s="161">
        <f t="shared" si="44"/>
        <v>0</v>
      </c>
      <c r="AA133" s="161">
        <f t="shared" si="44"/>
        <v>0</v>
      </c>
      <c r="AB133" s="161">
        <f t="shared" si="44"/>
        <v>0</v>
      </c>
      <c r="AC133" s="161">
        <f t="shared" si="44"/>
        <v>0</v>
      </c>
      <c r="AD133" s="162">
        <f t="shared" si="44"/>
        <v>0</v>
      </c>
      <c r="AE133" s="160">
        <f t="shared" si="46"/>
        <v>0</v>
      </c>
      <c r="AF133" s="10">
        <f t="shared" si="46"/>
        <v>0</v>
      </c>
      <c r="AG133" s="10">
        <f t="shared" si="46"/>
        <v>0</v>
      </c>
      <c r="AH133" s="10">
        <f t="shared" si="45"/>
        <v>0</v>
      </c>
      <c r="AI133" s="10">
        <f t="shared" si="45"/>
        <v>0</v>
      </c>
      <c r="AJ133" s="10">
        <f t="shared" si="45"/>
        <v>0</v>
      </c>
      <c r="AK133" s="312">
        <f t="shared" si="45"/>
        <v>0</v>
      </c>
    </row>
    <row r="134" spans="1:37" ht="12.75" customHeight="1" x14ac:dyDescent="0.25">
      <c r="A134" s="81">
        <v>125</v>
      </c>
      <c r="B134" s="159" t="s">
        <v>1384</v>
      </c>
      <c r="C134" s="244">
        <f t="shared" si="50"/>
        <v>0</v>
      </c>
      <c r="D134" s="161">
        <v>0</v>
      </c>
      <c r="E134" s="161">
        <v>0</v>
      </c>
      <c r="F134" s="161">
        <v>0</v>
      </c>
      <c r="G134" s="161">
        <v>0</v>
      </c>
      <c r="H134" s="161">
        <v>0</v>
      </c>
      <c r="I134" s="162">
        <v>0</v>
      </c>
      <c r="J134" s="160">
        <f t="shared" si="51"/>
        <v>0</v>
      </c>
      <c r="K134" s="161">
        <v>0</v>
      </c>
      <c r="L134" s="161">
        <v>0</v>
      </c>
      <c r="M134" s="161">
        <v>0</v>
      </c>
      <c r="N134" s="161">
        <v>0</v>
      </c>
      <c r="O134" s="161">
        <v>0</v>
      </c>
      <c r="P134" s="162">
        <v>0</v>
      </c>
      <c r="Q134" s="160">
        <f t="shared" si="52"/>
        <v>0</v>
      </c>
      <c r="R134" s="161">
        <v>0</v>
      </c>
      <c r="S134" s="161">
        <v>0</v>
      </c>
      <c r="T134" s="161">
        <v>0</v>
      </c>
      <c r="U134" s="161">
        <v>0</v>
      </c>
      <c r="V134" s="161">
        <v>0</v>
      </c>
      <c r="W134" s="162">
        <v>0</v>
      </c>
      <c r="X134" s="160">
        <f t="shared" si="44"/>
        <v>0</v>
      </c>
      <c r="Y134" s="161">
        <f t="shared" si="44"/>
        <v>0</v>
      </c>
      <c r="Z134" s="161">
        <f t="shared" si="44"/>
        <v>0</v>
      </c>
      <c r="AA134" s="161">
        <f t="shared" si="44"/>
        <v>0</v>
      </c>
      <c r="AB134" s="161">
        <f t="shared" si="44"/>
        <v>0</v>
      </c>
      <c r="AC134" s="161">
        <f t="shared" si="44"/>
        <v>0</v>
      </c>
      <c r="AD134" s="162">
        <f t="shared" si="44"/>
        <v>0</v>
      </c>
      <c r="AE134" s="160">
        <f t="shared" si="46"/>
        <v>0</v>
      </c>
      <c r="AF134" s="10">
        <f t="shared" si="46"/>
        <v>0</v>
      </c>
      <c r="AG134" s="10">
        <f t="shared" si="46"/>
        <v>0</v>
      </c>
      <c r="AH134" s="10">
        <f t="shared" si="45"/>
        <v>0</v>
      </c>
      <c r="AI134" s="10">
        <f t="shared" si="45"/>
        <v>0</v>
      </c>
      <c r="AJ134" s="10">
        <f t="shared" si="45"/>
        <v>0</v>
      </c>
      <c r="AK134" s="312">
        <f t="shared" si="45"/>
        <v>0</v>
      </c>
    </row>
    <row r="135" spans="1:37" ht="12.75" customHeight="1" x14ac:dyDescent="0.25">
      <c r="A135" s="81">
        <v>126</v>
      </c>
      <c r="B135" s="159" t="s">
        <v>1373</v>
      </c>
      <c r="C135" s="244">
        <f t="shared" si="50"/>
        <v>0</v>
      </c>
      <c r="D135" s="161">
        <v>0</v>
      </c>
      <c r="E135" s="161">
        <v>0</v>
      </c>
      <c r="F135" s="161">
        <v>0</v>
      </c>
      <c r="G135" s="161">
        <v>0</v>
      </c>
      <c r="H135" s="161">
        <v>0</v>
      </c>
      <c r="I135" s="162">
        <v>0</v>
      </c>
      <c r="J135" s="160">
        <f t="shared" si="51"/>
        <v>0</v>
      </c>
      <c r="K135" s="161">
        <v>0</v>
      </c>
      <c r="L135" s="161">
        <v>0</v>
      </c>
      <c r="M135" s="161">
        <v>0</v>
      </c>
      <c r="N135" s="161">
        <v>0</v>
      </c>
      <c r="O135" s="161">
        <v>0</v>
      </c>
      <c r="P135" s="162">
        <v>0</v>
      </c>
      <c r="Q135" s="160">
        <f t="shared" si="52"/>
        <v>0</v>
      </c>
      <c r="R135" s="161">
        <v>0</v>
      </c>
      <c r="S135" s="161">
        <v>0</v>
      </c>
      <c r="T135" s="161">
        <v>0</v>
      </c>
      <c r="U135" s="161">
        <v>0</v>
      </c>
      <c r="V135" s="161">
        <v>0</v>
      </c>
      <c r="W135" s="162">
        <v>0</v>
      </c>
      <c r="X135" s="160">
        <f t="shared" si="44"/>
        <v>0</v>
      </c>
      <c r="Y135" s="161">
        <f t="shared" si="44"/>
        <v>0</v>
      </c>
      <c r="Z135" s="161">
        <f t="shared" si="44"/>
        <v>0</v>
      </c>
      <c r="AA135" s="161">
        <f t="shared" si="44"/>
        <v>0</v>
      </c>
      <c r="AB135" s="161">
        <f t="shared" si="44"/>
        <v>0</v>
      </c>
      <c r="AC135" s="161">
        <f t="shared" si="44"/>
        <v>0</v>
      </c>
      <c r="AD135" s="162">
        <f t="shared" si="44"/>
        <v>0</v>
      </c>
      <c r="AE135" s="160">
        <f t="shared" si="46"/>
        <v>0</v>
      </c>
      <c r="AF135" s="10">
        <f t="shared" si="46"/>
        <v>0</v>
      </c>
      <c r="AG135" s="10">
        <f t="shared" si="46"/>
        <v>0</v>
      </c>
      <c r="AH135" s="10">
        <f t="shared" si="45"/>
        <v>0</v>
      </c>
      <c r="AI135" s="10">
        <f t="shared" si="45"/>
        <v>0</v>
      </c>
      <c r="AJ135" s="10">
        <f t="shared" si="45"/>
        <v>0</v>
      </c>
      <c r="AK135" s="312">
        <f t="shared" si="45"/>
        <v>0</v>
      </c>
    </row>
    <row r="136" spans="1:37" ht="12.75" customHeight="1" x14ac:dyDescent="0.25">
      <c r="A136" s="81">
        <v>127</v>
      </c>
      <c r="B136" s="159" t="s">
        <v>1386</v>
      </c>
      <c r="C136" s="244">
        <f t="shared" si="50"/>
        <v>0</v>
      </c>
      <c r="D136" s="161">
        <v>0</v>
      </c>
      <c r="E136" s="161">
        <v>0</v>
      </c>
      <c r="F136" s="161">
        <v>0</v>
      </c>
      <c r="G136" s="161">
        <v>0</v>
      </c>
      <c r="H136" s="161">
        <v>0</v>
      </c>
      <c r="I136" s="162">
        <v>0</v>
      </c>
      <c r="J136" s="160">
        <f t="shared" si="51"/>
        <v>0</v>
      </c>
      <c r="K136" s="161">
        <v>0</v>
      </c>
      <c r="L136" s="161">
        <v>0</v>
      </c>
      <c r="M136" s="161">
        <v>0</v>
      </c>
      <c r="N136" s="161">
        <v>0</v>
      </c>
      <c r="O136" s="161">
        <v>0</v>
      </c>
      <c r="P136" s="162">
        <v>0</v>
      </c>
      <c r="Q136" s="160">
        <f t="shared" si="52"/>
        <v>0</v>
      </c>
      <c r="R136" s="161">
        <v>0</v>
      </c>
      <c r="S136" s="161">
        <v>0</v>
      </c>
      <c r="T136" s="161">
        <v>0</v>
      </c>
      <c r="U136" s="161">
        <v>0</v>
      </c>
      <c r="V136" s="161">
        <v>0</v>
      </c>
      <c r="W136" s="162">
        <v>0</v>
      </c>
      <c r="X136" s="160">
        <f t="shared" si="44"/>
        <v>0</v>
      </c>
      <c r="Y136" s="161">
        <f t="shared" si="44"/>
        <v>0</v>
      </c>
      <c r="Z136" s="161">
        <f t="shared" si="44"/>
        <v>0</v>
      </c>
      <c r="AA136" s="161">
        <f t="shared" si="44"/>
        <v>0</v>
      </c>
      <c r="AB136" s="161">
        <f t="shared" si="44"/>
        <v>0</v>
      </c>
      <c r="AC136" s="161">
        <f t="shared" si="44"/>
        <v>0</v>
      </c>
      <c r="AD136" s="162">
        <f t="shared" si="44"/>
        <v>0</v>
      </c>
      <c r="AE136" s="160">
        <f t="shared" si="46"/>
        <v>0</v>
      </c>
      <c r="AF136" s="10">
        <f t="shared" si="46"/>
        <v>0</v>
      </c>
      <c r="AG136" s="10">
        <f t="shared" si="46"/>
        <v>0</v>
      </c>
      <c r="AH136" s="10">
        <f t="shared" si="45"/>
        <v>0</v>
      </c>
      <c r="AI136" s="10">
        <f t="shared" si="45"/>
        <v>0</v>
      </c>
      <c r="AJ136" s="10">
        <f t="shared" si="45"/>
        <v>0</v>
      </c>
      <c r="AK136" s="312">
        <f t="shared" si="45"/>
        <v>0</v>
      </c>
    </row>
    <row r="137" spans="1:37" ht="12.75" customHeight="1" x14ac:dyDescent="0.25">
      <c r="A137" s="81">
        <v>128</v>
      </c>
      <c r="B137" s="159" t="s">
        <v>1387</v>
      </c>
      <c r="C137" s="244">
        <f t="shared" si="50"/>
        <v>0</v>
      </c>
      <c r="D137" s="161">
        <v>0</v>
      </c>
      <c r="E137" s="161">
        <v>0</v>
      </c>
      <c r="F137" s="161">
        <v>0</v>
      </c>
      <c r="G137" s="161">
        <v>0</v>
      </c>
      <c r="H137" s="161">
        <v>0</v>
      </c>
      <c r="I137" s="162">
        <v>0</v>
      </c>
      <c r="J137" s="160">
        <f t="shared" si="51"/>
        <v>0</v>
      </c>
      <c r="K137" s="161">
        <v>0</v>
      </c>
      <c r="L137" s="161">
        <v>0</v>
      </c>
      <c r="M137" s="161">
        <v>0</v>
      </c>
      <c r="N137" s="161">
        <v>0</v>
      </c>
      <c r="O137" s="161">
        <v>0</v>
      </c>
      <c r="P137" s="162">
        <v>0</v>
      </c>
      <c r="Q137" s="160">
        <f t="shared" si="52"/>
        <v>0</v>
      </c>
      <c r="R137" s="161">
        <v>0</v>
      </c>
      <c r="S137" s="161">
        <v>0</v>
      </c>
      <c r="T137" s="161">
        <v>0</v>
      </c>
      <c r="U137" s="161">
        <v>0</v>
      </c>
      <c r="V137" s="161">
        <v>0</v>
      </c>
      <c r="W137" s="162">
        <v>0</v>
      </c>
      <c r="X137" s="160">
        <f t="shared" si="44"/>
        <v>0</v>
      </c>
      <c r="Y137" s="161">
        <f t="shared" si="44"/>
        <v>0</v>
      </c>
      <c r="Z137" s="161">
        <f t="shared" si="44"/>
        <v>0</v>
      </c>
      <c r="AA137" s="161">
        <f t="shared" si="44"/>
        <v>0</v>
      </c>
      <c r="AB137" s="161">
        <f t="shared" si="44"/>
        <v>0</v>
      </c>
      <c r="AC137" s="161">
        <f t="shared" si="44"/>
        <v>0</v>
      </c>
      <c r="AD137" s="162">
        <f t="shared" si="44"/>
        <v>0</v>
      </c>
      <c r="AE137" s="160">
        <f t="shared" si="46"/>
        <v>0</v>
      </c>
      <c r="AF137" s="10">
        <f t="shared" si="46"/>
        <v>0</v>
      </c>
      <c r="AG137" s="10">
        <f t="shared" si="46"/>
        <v>0</v>
      </c>
      <c r="AH137" s="10">
        <f t="shared" si="45"/>
        <v>0</v>
      </c>
      <c r="AI137" s="10">
        <f t="shared" si="45"/>
        <v>0</v>
      </c>
      <c r="AJ137" s="10">
        <f t="shared" si="45"/>
        <v>0</v>
      </c>
      <c r="AK137" s="312">
        <f t="shared" si="45"/>
        <v>0</v>
      </c>
    </row>
    <row r="138" spans="1:37" ht="12.75" customHeight="1" x14ac:dyDescent="0.25">
      <c r="A138" s="81">
        <v>129</v>
      </c>
      <c r="B138" s="159" t="s">
        <v>1385</v>
      </c>
      <c r="C138" s="244">
        <f t="shared" si="50"/>
        <v>0</v>
      </c>
      <c r="D138" s="161">
        <v>0</v>
      </c>
      <c r="E138" s="161">
        <v>0</v>
      </c>
      <c r="F138" s="161">
        <v>0</v>
      </c>
      <c r="G138" s="161">
        <v>0</v>
      </c>
      <c r="H138" s="161">
        <v>0</v>
      </c>
      <c r="I138" s="162">
        <v>0</v>
      </c>
      <c r="J138" s="160">
        <f t="shared" si="51"/>
        <v>0</v>
      </c>
      <c r="K138" s="161">
        <v>0</v>
      </c>
      <c r="L138" s="161">
        <v>0</v>
      </c>
      <c r="M138" s="161">
        <v>0</v>
      </c>
      <c r="N138" s="161">
        <v>0</v>
      </c>
      <c r="O138" s="161">
        <v>0</v>
      </c>
      <c r="P138" s="162">
        <v>0</v>
      </c>
      <c r="Q138" s="160">
        <f t="shared" si="52"/>
        <v>0</v>
      </c>
      <c r="R138" s="161">
        <v>0</v>
      </c>
      <c r="S138" s="161">
        <v>0</v>
      </c>
      <c r="T138" s="161">
        <v>0</v>
      </c>
      <c r="U138" s="161">
        <v>0</v>
      </c>
      <c r="V138" s="161">
        <v>0</v>
      </c>
      <c r="W138" s="162">
        <v>0</v>
      </c>
      <c r="X138" s="160">
        <f t="shared" si="44"/>
        <v>0</v>
      </c>
      <c r="Y138" s="161">
        <f t="shared" si="44"/>
        <v>0</v>
      </c>
      <c r="Z138" s="161">
        <f t="shared" si="44"/>
        <v>0</v>
      </c>
      <c r="AA138" s="161">
        <f t="shared" si="44"/>
        <v>0</v>
      </c>
      <c r="AB138" s="161">
        <f t="shared" si="44"/>
        <v>0</v>
      </c>
      <c r="AC138" s="161">
        <f t="shared" si="44"/>
        <v>0</v>
      </c>
      <c r="AD138" s="162">
        <f t="shared" si="44"/>
        <v>0</v>
      </c>
      <c r="AE138" s="160">
        <f t="shared" si="46"/>
        <v>0</v>
      </c>
      <c r="AF138" s="10">
        <f t="shared" si="46"/>
        <v>0</v>
      </c>
      <c r="AG138" s="10">
        <f t="shared" si="46"/>
        <v>0</v>
      </c>
      <c r="AH138" s="10">
        <f t="shared" si="45"/>
        <v>0</v>
      </c>
      <c r="AI138" s="10">
        <f t="shared" si="45"/>
        <v>0</v>
      </c>
      <c r="AJ138" s="10">
        <f t="shared" si="45"/>
        <v>0</v>
      </c>
      <c r="AK138" s="312">
        <f t="shared" si="45"/>
        <v>0</v>
      </c>
    </row>
    <row r="139" spans="1:37" ht="12.75" customHeight="1" x14ac:dyDescent="0.25">
      <c r="A139" s="81">
        <v>130</v>
      </c>
      <c r="B139" s="159" t="s">
        <v>1388</v>
      </c>
      <c r="C139" s="244">
        <f t="shared" si="50"/>
        <v>0</v>
      </c>
      <c r="D139" s="161">
        <v>0</v>
      </c>
      <c r="E139" s="161">
        <v>0</v>
      </c>
      <c r="F139" s="161">
        <v>0</v>
      </c>
      <c r="G139" s="161">
        <v>0</v>
      </c>
      <c r="H139" s="161">
        <v>0</v>
      </c>
      <c r="I139" s="162">
        <v>0</v>
      </c>
      <c r="J139" s="160">
        <f t="shared" si="51"/>
        <v>0</v>
      </c>
      <c r="K139" s="161">
        <v>0</v>
      </c>
      <c r="L139" s="161">
        <v>0</v>
      </c>
      <c r="M139" s="161">
        <v>0</v>
      </c>
      <c r="N139" s="161">
        <v>0</v>
      </c>
      <c r="O139" s="161">
        <v>0</v>
      </c>
      <c r="P139" s="162">
        <v>0</v>
      </c>
      <c r="Q139" s="160">
        <f t="shared" si="52"/>
        <v>0</v>
      </c>
      <c r="R139" s="161">
        <v>0</v>
      </c>
      <c r="S139" s="161">
        <v>0</v>
      </c>
      <c r="T139" s="161">
        <v>0</v>
      </c>
      <c r="U139" s="161">
        <v>0</v>
      </c>
      <c r="V139" s="161">
        <v>0</v>
      </c>
      <c r="W139" s="162">
        <v>0</v>
      </c>
      <c r="X139" s="160">
        <f t="shared" si="44"/>
        <v>0</v>
      </c>
      <c r="Y139" s="161">
        <f t="shared" si="44"/>
        <v>0</v>
      </c>
      <c r="Z139" s="161">
        <f t="shared" si="44"/>
        <v>0</v>
      </c>
      <c r="AA139" s="161">
        <f t="shared" si="44"/>
        <v>0</v>
      </c>
      <c r="AB139" s="161">
        <f t="shared" si="44"/>
        <v>0</v>
      </c>
      <c r="AC139" s="161">
        <f t="shared" si="44"/>
        <v>0</v>
      </c>
      <c r="AD139" s="162">
        <f t="shared" si="44"/>
        <v>0</v>
      </c>
      <c r="AE139" s="160">
        <f t="shared" si="46"/>
        <v>0</v>
      </c>
      <c r="AF139" s="10">
        <f t="shared" si="46"/>
        <v>0</v>
      </c>
      <c r="AG139" s="10">
        <f t="shared" si="46"/>
        <v>0</v>
      </c>
      <c r="AH139" s="10">
        <f t="shared" si="45"/>
        <v>0</v>
      </c>
      <c r="AI139" s="10">
        <f t="shared" si="45"/>
        <v>0</v>
      </c>
      <c r="AJ139" s="10">
        <f t="shared" si="45"/>
        <v>0</v>
      </c>
      <c r="AK139" s="312">
        <f t="shared" si="45"/>
        <v>0</v>
      </c>
    </row>
    <row r="140" spans="1:37" ht="12.75" customHeight="1" x14ac:dyDescent="0.25">
      <c r="A140" s="81">
        <v>131</v>
      </c>
      <c r="B140" s="159" t="s">
        <v>1389</v>
      </c>
      <c r="C140" s="244">
        <f t="shared" si="50"/>
        <v>0</v>
      </c>
      <c r="D140" s="161">
        <v>0</v>
      </c>
      <c r="E140" s="161">
        <v>0</v>
      </c>
      <c r="F140" s="161">
        <v>0</v>
      </c>
      <c r="G140" s="161">
        <v>0</v>
      </c>
      <c r="H140" s="161">
        <v>0</v>
      </c>
      <c r="I140" s="162">
        <v>0</v>
      </c>
      <c r="J140" s="160">
        <f t="shared" si="51"/>
        <v>0</v>
      </c>
      <c r="K140" s="161">
        <v>0</v>
      </c>
      <c r="L140" s="161">
        <v>0</v>
      </c>
      <c r="M140" s="161">
        <v>0</v>
      </c>
      <c r="N140" s="161">
        <v>0</v>
      </c>
      <c r="O140" s="161">
        <v>0</v>
      </c>
      <c r="P140" s="162">
        <v>0</v>
      </c>
      <c r="Q140" s="160">
        <f t="shared" si="52"/>
        <v>0</v>
      </c>
      <c r="R140" s="161">
        <v>0</v>
      </c>
      <c r="S140" s="161">
        <v>0</v>
      </c>
      <c r="T140" s="161">
        <v>0</v>
      </c>
      <c r="U140" s="161">
        <v>0</v>
      </c>
      <c r="V140" s="161">
        <v>0</v>
      </c>
      <c r="W140" s="162">
        <v>0</v>
      </c>
      <c r="X140" s="160">
        <f t="shared" si="44"/>
        <v>0</v>
      </c>
      <c r="Y140" s="161">
        <f t="shared" si="44"/>
        <v>0</v>
      </c>
      <c r="Z140" s="161">
        <f t="shared" si="44"/>
        <v>0</v>
      </c>
      <c r="AA140" s="161">
        <f t="shared" si="44"/>
        <v>0</v>
      </c>
      <c r="AB140" s="161">
        <f t="shared" si="44"/>
        <v>0</v>
      </c>
      <c r="AC140" s="161">
        <f t="shared" si="44"/>
        <v>0</v>
      </c>
      <c r="AD140" s="162">
        <f t="shared" si="44"/>
        <v>0</v>
      </c>
      <c r="AE140" s="160">
        <f t="shared" si="46"/>
        <v>0</v>
      </c>
      <c r="AF140" s="10">
        <f t="shared" si="46"/>
        <v>0</v>
      </c>
      <c r="AG140" s="10">
        <f t="shared" si="46"/>
        <v>0</v>
      </c>
      <c r="AH140" s="10">
        <f t="shared" si="45"/>
        <v>0</v>
      </c>
      <c r="AI140" s="10">
        <f t="shared" si="45"/>
        <v>0</v>
      </c>
      <c r="AJ140" s="10">
        <f t="shared" si="45"/>
        <v>0</v>
      </c>
      <c r="AK140" s="312">
        <f t="shared" si="45"/>
        <v>0</v>
      </c>
    </row>
    <row r="141" spans="1:37" ht="12.75" customHeight="1" x14ac:dyDescent="0.25">
      <c r="A141" s="81">
        <v>132</v>
      </c>
      <c r="B141" s="159" t="s">
        <v>1390</v>
      </c>
      <c r="C141" s="244">
        <f t="shared" si="50"/>
        <v>0</v>
      </c>
      <c r="D141" s="161">
        <v>0</v>
      </c>
      <c r="E141" s="161">
        <v>0</v>
      </c>
      <c r="F141" s="161">
        <v>0</v>
      </c>
      <c r="G141" s="161">
        <v>0</v>
      </c>
      <c r="H141" s="161">
        <v>0</v>
      </c>
      <c r="I141" s="162">
        <v>0</v>
      </c>
      <c r="J141" s="160">
        <f t="shared" si="51"/>
        <v>0</v>
      </c>
      <c r="K141" s="161">
        <v>0</v>
      </c>
      <c r="L141" s="161">
        <v>0</v>
      </c>
      <c r="M141" s="161">
        <v>0</v>
      </c>
      <c r="N141" s="161">
        <v>0</v>
      </c>
      <c r="O141" s="161">
        <v>0</v>
      </c>
      <c r="P141" s="162">
        <v>0</v>
      </c>
      <c r="Q141" s="160">
        <f t="shared" si="52"/>
        <v>0</v>
      </c>
      <c r="R141" s="161">
        <v>0</v>
      </c>
      <c r="S141" s="161">
        <v>0</v>
      </c>
      <c r="T141" s="161">
        <v>0</v>
      </c>
      <c r="U141" s="161">
        <v>0</v>
      </c>
      <c r="V141" s="161">
        <v>0</v>
      </c>
      <c r="W141" s="162">
        <v>0</v>
      </c>
      <c r="X141" s="160">
        <f t="shared" si="44"/>
        <v>0</v>
      </c>
      <c r="Y141" s="161">
        <f t="shared" si="44"/>
        <v>0</v>
      </c>
      <c r="Z141" s="161">
        <f t="shared" si="44"/>
        <v>0</v>
      </c>
      <c r="AA141" s="161">
        <f t="shared" si="44"/>
        <v>0</v>
      </c>
      <c r="AB141" s="161">
        <f t="shared" si="44"/>
        <v>0</v>
      </c>
      <c r="AC141" s="161">
        <f t="shared" si="44"/>
        <v>0</v>
      </c>
      <c r="AD141" s="162">
        <f t="shared" si="44"/>
        <v>0</v>
      </c>
      <c r="AE141" s="160">
        <f t="shared" si="46"/>
        <v>0</v>
      </c>
      <c r="AF141" s="10">
        <f t="shared" si="46"/>
        <v>0</v>
      </c>
      <c r="AG141" s="10">
        <f t="shared" si="46"/>
        <v>0</v>
      </c>
      <c r="AH141" s="10">
        <f t="shared" si="45"/>
        <v>0</v>
      </c>
      <c r="AI141" s="10">
        <f t="shared" si="45"/>
        <v>0</v>
      </c>
      <c r="AJ141" s="10">
        <f t="shared" si="45"/>
        <v>0</v>
      </c>
      <c r="AK141" s="312">
        <f t="shared" si="45"/>
        <v>0</v>
      </c>
    </row>
    <row r="142" spans="1:37" ht="12.75" customHeight="1" x14ac:dyDescent="0.25">
      <c r="A142" s="81">
        <v>133</v>
      </c>
      <c r="B142" s="159" t="s">
        <v>1391</v>
      </c>
      <c r="C142" s="244">
        <f t="shared" si="50"/>
        <v>0</v>
      </c>
      <c r="D142" s="161">
        <v>0</v>
      </c>
      <c r="E142" s="161">
        <v>0</v>
      </c>
      <c r="F142" s="161">
        <v>0</v>
      </c>
      <c r="G142" s="161">
        <v>0</v>
      </c>
      <c r="H142" s="161">
        <v>0</v>
      </c>
      <c r="I142" s="162">
        <v>0</v>
      </c>
      <c r="J142" s="160">
        <f t="shared" si="51"/>
        <v>0</v>
      </c>
      <c r="K142" s="161">
        <v>0</v>
      </c>
      <c r="L142" s="161">
        <v>0</v>
      </c>
      <c r="M142" s="161">
        <v>0</v>
      </c>
      <c r="N142" s="161">
        <v>0</v>
      </c>
      <c r="O142" s="161">
        <v>0</v>
      </c>
      <c r="P142" s="162">
        <v>0</v>
      </c>
      <c r="Q142" s="160">
        <f t="shared" si="52"/>
        <v>0</v>
      </c>
      <c r="R142" s="161">
        <v>0</v>
      </c>
      <c r="S142" s="161">
        <v>0</v>
      </c>
      <c r="T142" s="161">
        <v>0</v>
      </c>
      <c r="U142" s="161">
        <v>0</v>
      </c>
      <c r="V142" s="161">
        <v>0</v>
      </c>
      <c r="W142" s="162">
        <v>0</v>
      </c>
      <c r="X142" s="160">
        <f t="shared" si="44"/>
        <v>0</v>
      </c>
      <c r="Y142" s="161">
        <f t="shared" si="44"/>
        <v>0</v>
      </c>
      <c r="Z142" s="161">
        <f t="shared" si="44"/>
        <v>0</v>
      </c>
      <c r="AA142" s="161">
        <f t="shared" si="44"/>
        <v>0</v>
      </c>
      <c r="AB142" s="161">
        <f t="shared" si="44"/>
        <v>0</v>
      </c>
      <c r="AC142" s="161">
        <f t="shared" si="44"/>
        <v>0</v>
      </c>
      <c r="AD142" s="162">
        <f t="shared" si="44"/>
        <v>0</v>
      </c>
      <c r="AE142" s="160">
        <f t="shared" si="46"/>
        <v>0</v>
      </c>
      <c r="AF142" s="10">
        <f t="shared" si="46"/>
        <v>0</v>
      </c>
      <c r="AG142" s="10">
        <f t="shared" si="46"/>
        <v>0</v>
      </c>
      <c r="AH142" s="10">
        <f t="shared" si="45"/>
        <v>0</v>
      </c>
      <c r="AI142" s="10">
        <f t="shared" si="45"/>
        <v>0</v>
      </c>
      <c r="AJ142" s="10">
        <f t="shared" si="45"/>
        <v>0</v>
      </c>
      <c r="AK142" s="312">
        <f t="shared" si="45"/>
        <v>0</v>
      </c>
    </row>
    <row r="143" spans="1:37" ht="12.75" customHeight="1" x14ac:dyDescent="0.25">
      <c r="A143" s="81">
        <v>134</v>
      </c>
      <c r="B143" s="159" t="s">
        <v>1392</v>
      </c>
      <c r="C143" s="244">
        <f t="shared" si="50"/>
        <v>0</v>
      </c>
      <c r="D143" s="161">
        <v>0</v>
      </c>
      <c r="E143" s="161">
        <v>0</v>
      </c>
      <c r="F143" s="161">
        <v>0</v>
      </c>
      <c r="G143" s="161">
        <v>0</v>
      </c>
      <c r="H143" s="161">
        <v>0</v>
      </c>
      <c r="I143" s="162">
        <v>0</v>
      </c>
      <c r="J143" s="160">
        <f t="shared" si="51"/>
        <v>0</v>
      </c>
      <c r="K143" s="161">
        <v>0</v>
      </c>
      <c r="L143" s="161">
        <v>0</v>
      </c>
      <c r="M143" s="161">
        <v>0</v>
      </c>
      <c r="N143" s="161">
        <v>0</v>
      </c>
      <c r="O143" s="161">
        <v>0</v>
      </c>
      <c r="P143" s="162">
        <v>0</v>
      </c>
      <c r="Q143" s="160">
        <f t="shared" si="52"/>
        <v>0</v>
      </c>
      <c r="R143" s="161">
        <v>0</v>
      </c>
      <c r="S143" s="161">
        <v>0</v>
      </c>
      <c r="T143" s="161">
        <v>0</v>
      </c>
      <c r="U143" s="161">
        <v>0</v>
      </c>
      <c r="V143" s="161">
        <v>0</v>
      </c>
      <c r="W143" s="162">
        <v>0</v>
      </c>
      <c r="X143" s="160">
        <f t="shared" si="44"/>
        <v>0</v>
      </c>
      <c r="Y143" s="161">
        <f t="shared" si="44"/>
        <v>0</v>
      </c>
      <c r="Z143" s="161">
        <f t="shared" si="44"/>
        <v>0</v>
      </c>
      <c r="AA143" s="161">
        <f t="shared" si="44"/>
        <v>0</v>
      </c>
      <c r="AB143" s="161">
        <f t="shared" si="44"/>
        <v>0</v>
      </c>
      <c r="AC143" s="161">
        <f t="shared" si="44"/>
        <v>0</v>
      </c>
      <c r="AD143" s="162">
        <f t="shared" si="44"/>
        <v>0</v>
      </c>
      <c r="AE143" s="160">
        <f t="shared" si="46"/>
        <v>0</v>
      </c>
      <c r="AF143" s="10">
        <f t="shared" si="46"/>
        <v>0</v>
      </c>
      <c r="AG143" s="10">
        <f t="shared" si="46"/>
        <v>0</v>
      </c>
      <c r="AH143" s="10">
        <f t="shared" si="45"/>
        <v>0</v>
      </c>
      <c r="AI143" s="10">
        <f t="shared" si="45"/>
        <v>0</v>
      </c>
      <c r="AJ143" s="10">
        <f t="shared" si="45"/>
        <v>0</v>
      </c>
      <c r="AK143" s="312">
        <f t="shared" si="45"/>
        <v>0</v>
      </c>
    </row>
    <row r="144" spans="1:37" ht="12.75" customHeight="1" x14ac:dyDescent="0.25">
      <c r="A144" s="81">
        <v>135</v>
      </c>
      <c r="B144" s="159" t="s">
        <v>1393</v>
      </c>
      <c r="C144" s="244">
        <f t="shared" si="50"/>
        <v>0</v>
      </c>
      <c r="D144" s="161">
        <v>0</v>
      </c>
      <c r="E144" s="161">
        <v>0</v>
      </c>
      <c r="F144" s="161">
        <v>0</v>
      </c>
      <c r="G144" s="161">
        <v>0</v>
      </c>
      <c r="H144" s="161">
        <v>0</v>
      </c>
      <c r="I144" s="162">
        <v>0</v>
      </c>
      <c r="J144" s="160">
        <f t="shared" si="51"/>
        <v>0</v>
      </c>
      <c r="K144" s="161">
        <v>0</v>
      </c>
      <c r="L144" s="161">
        <v>0</v>
      </c>
      <c r="M144" s="161">
        <v>0</v>
      </c>
      <c r="N144" s="161">
        <v>0</v>
      </c>
      <c r="O144" s="161">
        <v>0</v>
      </c>
      <c r="P144" s="162">
        <v>0</v>
      </c>
      <c r="Q144" s="160">
        <f t="shared" si="52"/>
        <v>0</v>
      </c>
      <c r="R144" s="161">
        <v>0</v>
      </c>
      <c r="S144" s="161">
        <v>0</v>
      </c>
      <c r="T144" s="161">
        <v>0</v>
      </c>
      <c r="U144" s="161">
        <v>0</v>
      </c>
      <c r="V144" s="161">
        <v>0</v>
      </c>
      <c r="W144" s="162">
        <v>0</v>
      </c>
      <c r="X144" s="160">
        <f t="shared" si="44"/>
        <v>0</v>
      </c>
      <c r="Y144" s="161">
        <f t="shared" si="44"/>
        <v>0</v>
      </c>
      <c r="Z144" s="161">
        <f t="shared" si="44"/>
        <v>0</v>
      </c>
      <c r="AA144" s="161">
        <f t="shared" si="44"/>
        <v>0</v>
      </c>
      <c r="AB144" s="161">
        <f t="shared" si="44"/>
        <v>0</v>
      </c>
      <c r="AC144" s="161">
        <f t="shared" si="44"/>
        <v>0</v>
      </c>
      <c r="AD144" s="162">
        <f t="shared" si="44"/>
        <v>0</v>
      </c>
      <c r="AE144" s="160">
        <f t="shared" si="46"/>
        <v>0</v>
      </c>
      <c r="AF144" s="10">
        <f t="shared" si="46"/>
        <v>0</v>
      </c>
      <c r="AG144" s="10">
        <f t="shared" si="46"/>
        <v>0</v>
      </c>
      <c r="AH144" s="10">
        <f t="shared" si="45"/>
        <v>0</v>
      </c>
      <c r="AI144" s="10">
        <f t="shared" si="45"/>
        <v>0</v>
      </c>
      <c r="AJ144" s="10">
        <f t="shared" si="45"/>
        <v>0</v>
      </c>
      <c r="AK144" s="312">
        <f t="shared" si="45"/>
        <v>0</v>
      </c>
    </row>
    <row r="145" spans="1:37" ht="12.75" customHeight="1" x14ac:dyDescent="0.25">
      <c r="A145" s="81">
        <v>136</v>
      </c>
      <c r="B145" s="159" t="s">
        <v>1394</v>
      </c>
      <c r="C145" s="244">
        <f t="shared" si="50"/>
        <v>0</v>
      </c>
      <c r="D145" s="161">
        <v>0</v>
      </c>
      <c r="E145" s="161">
        <v>0</v>
      </c>
      <c r="F145" s="161">
        <v>0</v>
      </c>
      <c r="G145" s="161">
        <v>0</v>
      </c>
      <c r="H145" s="161">
        <v>0</v>
      </c>
      <c r="I145" s="162">
        <v>0</v>
      </c>
      <c r="J145" s="160">
        <f t="shared" si="51"/>
        <v>0</v>
      </c>
      <c r="K145" s="161">
        <v>0</v>
      </c>
      <c r="L145" s="161">
        <v>0</v>
      </c>
      <c r="M145" s="161">
        <v>0</v>
      </c>
      <c r="N145" s="161">
        <v>0</v>
      </c>
      <c r="O145" s="161">
        <v>0</v>
      </c>
      <c r="P145" s="162">
        <v>0</v>
      </c>
      <c r="Q145" s="160">
        <f t="shared" si="52"/>
        <v>0</v>
      </c>
      <c r="R145" s="161">
        <v>0</v>
      </c>
      <c r="S145" s="161">
        <v>0</v>
      </c>
      <c r="T145" s="161">
        <v>0</v>
      </c>
      <c r="U145" s="161">
        <v>0</v>
      </c>
      <c r="V145" s="161">
        <v>0</v>
      </c>
      <c r="W145" s="162">
        <v>0</v>
      </c>
      <c r="X145" s="160">
        <f t="shared" si="44"/>
        <v>0</v>
      </c>
      <c r="Y145" s="161">
        <f t="shared" si="44"/>
        <v>0</v>
      </c>
      <c r="Z145" s="161">
        <f t="shared" si="44"/>
        <v>0</v>
      </c>
      <c r="AA145" s="161">
        <f t="shared" si="44"/>
        <v>0</v>
      </c>
      <c r="AB145" s="161">
        <f t="shared" si="44"/>
        <v>0</v>
      </c>
      <c r="AC145" s="161">
        <f t="shared" si="44"/>
        <v>0</v>
      </c>
      <c r="AD145" s="162">
        <f t="shared" si="44"/>
        <v>0</v>
      </c>
      <c r="AE145" s="160">
        <f t="shared" si="46"/>
        <v>0</v>
      </c>
      <c r="AF145" s="10">
        <f t="shared" si="46"/>
        <v>0</v>
      </c>
      <c r="AG145" s="10">
        <f t="shared" si="46"/>
        <v>0</v>
      </c>
      <c r="AH145" s="10">
        <f t="shared" si="45"/>
        <v>0</v>
      </c>
      <c r="AI145" s="10">
        <f t="shared" si="45"/>
        <v>0</v>
      </c>
      <c r="AJ145" s="10">
        <f t="shared" si="45"/>
        <v>0</v>
      </c>
      <c r="AK145" s="312">
        <f t="shared" si="45"/>
        <v>0</v>
      </c>
    </row>
    <row r="146" spans="1:37" ht="12.75" customHeight="1" x14ac:dyDescent="0.25">
      <c r="A146" s="81">
        <v>137</v>
      </c>
      <c r="B146" s="159" t="s">
        <v>1395</v>
      </c>
      <c r="C146" s="244">
        <f t="shared" si="50"/>
        <v>0</v>
      </c>
      <c r="D146" s="161">
        <v>0</v>
      </c>
      <c r="E146" s="161">
        <v>0</v>
      </c>
      <c r="F146" s="161">
        <v>0</v>
      </c>
      <c r="G146" s="161">
        <v>0</v>
      </c>
      <c r="H146" s="161">
        <v>0</v>
      </c>
      <c r="I146" s="162">
        <v>0</v>
      </c>
      <c r="J146" s="160">
        <f t="shared" si="51"/>
        <v>0</v>
      </c>
      <c r="K146" s="161">
        <v>0</v>
      </c>
      <c r="L146" s="161">
        <v>0</v>
      </c>
      <c r="M146" s="161">
        <v>0</v>
      </c>
      <c r="N146" s="161">
        <v>0</v>
      </c>
      <c r="O146" s="161">
        <v>0</v>
      </c>
      <c r="P146" s="162">
        <v>0</v>
      </c>
      <c r="Q146" s="160">
        <f t="shared" si="52"/>
        <v>0</v>
      </c>
      <c r="R146" s="161">
        <v>0</v>
      </c>
      <c r="S146" s="161">
        <v>0</v>
      </c>
      <c r="T146" s="161">
        <v>0</v>
      </c>
      <c r="U146" s="161">
        <v>0</v>
      </c>
      <c r="V146" s="161">
        <v>0</v>
      </c>
      <c r="W146" s="162">
        <v>0</v>
      </c>
      <c r="X146" s="160">
        <f t="shared" si="44"/>
        <v>0</v>
      </c>
      <c r="Y146" s="161">
        <f t="shared" si="44"/>
        <v>0</v>
      </c>
      <c r="Z146" s="161">
        <f t="shared" si="44"/>
        <v>0</v>
      </c>
      <c r="AA146" s="161">
        <f t="shared" si="44"/>
        <v>0</v>
      </c>
      <c r="AB146" s="161">
        <f t="shared" si="44"/>
        <v>0</v>
      </c>
      <c r="AC146" s="161">
        <f t="shared" si="44"/>
        <v>0</v>
      </c>
      <c r="AD146" s="162">
        <f t="shared" si="44"/>
        <v>0</v>
      </c>
      <c r="AE146" s="160">
        <f t="shared" si="46"/>
        <v>0</v>
      </c>
      <c r="AF146" s="10">
        <f t="shared" si="46"/>
        <v>0</v>
      </c>
      <c r="AG146" s="10">
        <f t="shared" si="46"/>
        <v>0</v>
      </c>
      <c r="AH146" s="10">
        <f t="shared" si="45"/>
        <v>0</v>
      </c>
      <c r="AI146" s="10">
        <f t="shared" si="45"/>
        <v>0</v>
      </c>
      <c r="AJ146" s="10">
        <f t="shared" si="45"/>
        <v>0</v>
      </c>
      <c r="AK146" s="312">
        <f t="shared" si="45"/>
        <v>0</v>
      </c>
    </row>
    <row r="147" spans="1:37" ht="12.75" customHeight="1" x14ac:dyDescent="0.25">
      <c r="A147" s="81">
        <v>138</v>
      </c>
      <c r="B147" s="159" t="s">
        <v>1396</v>
      </c>
      <c r="C147" s="244">
        <f t="shared" si="50"/>
        <v>0</v>
      </c>
      <c r="D147" s="161">
        <v>0</v>
      </c>
      <c r="E147" s="161">
        <v>0</v>
      </c>
      <c r="F147" s="161">
        <v>0</v>
      </c>
      <c r="G147" s="161">
        <v>0</v>
      </c>
      <c r="H147" s="161">
        <v>0</v>
      </c>
      <c r="I147" s="162">
        <v>0</v>
      </c>
      <c r="J147" s="160">
        <f t="shared" si="51"/>
        <v>0</v>
      </c>
      <c r="K147" s="161">
        <v>0</v>
      </c>
      <c r="L147" s="161">
        <v>0</v>
      </c>
      <c r="M147" s="161">
        <v>0</v>
      </c>
      <c r="N147" s="161">
        <v>0</v>
      </c>
      <c r="O147" s="161">
        <v>0</v>
      </c>
      <c r="P147" s="162">
        <v>0</v>
      </c>
      <c r="Q147" s="160">
        <f t="shared" si="52"/>
        <v>0</v>
      </c>
      <c r="R147" s="161">
        <v>0</v>
      </c>
      <c r="S147" s="161">
        <v>0</v>
      </c>
      <c r="T147" s="161">
        <v>0</v>
      </c>
      <c r="U147" s="161">
        <v>0</v>
      </c>
      <c r="V147" s="161">
        <v>0</v>
      </c>
      <c r="W147" s="162">
        <v>0</v>
      </c>
      <c r="X147" s="160">
        <f t="shared" si="44"/>
        <v>0</v>
      </c>
      <c r="Y147" s="161">
        <f t="shared" si="44"/>
        <v>0</v>
      </c>
      <c r="Z147" s="161">
        <f t="shared" si="44"/>
        <v>0</v>
      </c>
      <c r="AA147" s="161">
        <f t="shared" si="44"/>
        <v>0</v>
      </c>
      <c r="AB147" s="161">
        <f t="shared" si="44"/>
        <v>0</v>
      </c>
      <c r="AC147" s="161">
        <f t="shared" si="44"/>
        <v>0</v>
      </c>
      <c r="AD147" s="162">
        <f t="shared" si="44"/>
        <v>0</v>
      </c>
      <c r="AE147" s="160">
        <f t="shared" si="46"/>
        <v>0</v>
      </c>
      <c r="AF147" s="10">
        <f t="shared" si="46"/>
        <v>0</v>
      </c>
      <c r="AG147" s="10">
        <f t="shared" si="46"/>
        <v>0</v>
      </c>
      <c r="AH147" s="10">
        <f t="shared" si="45"/>
        <v>0</v>
      </c>
      <c r="AI147" s="10">
        <f t="shared" si="45"/>
        <v>0</v>
      </c>
      <c r="AJ147" s="10">
        <f t="shared" si="45"/>
        <v>0</v>
      </c>
      <c r="AK147" s="312">
        <f t="shared" si="45"/>
        <v>0</v>
      </c>
    </row>
    <row r="148" spans="1:37" ht="12.75" customHeight="1" x14ac:dyDescent="0.25">
      <c r="A148" s="81">
        <v>139</v>
      </c>
      <c r="B148" s="159" t="s">
        <v>1397</v>
      </c>
      <c r="C148" s="244">
        <f t="shared" si="50"/>
        <v>0</v>
      </c>
      <c r="D148" s="161">
        <v>0</v>
      </c>
      <c r="E148" s="161">
        <v>0</v>
      </c>
      <c r="F148" s="161">
        <v>0</v>
      </c>
      <c r="G148" s="161">
        <v>0</v>
      </c>
      <c r="H148" s="161">
        <v>0</v>
      </c>
      <c r="I148" s="162">
        <v>0</v>
      </c>
      <c r="J148" s="160">
        <f t="shared" si="51"/>
        <v>0</v>
      </c>
      <c r="K148" s="161">
        <v>0</v>
      </c>
      <c r="L148" s="161">
        <v>0</v>
      </c>
      <c r="M148" s="161">
        <v>0</v>
      </c>
      <c r="N148" s="161">
        <v>0</v>
      </c>
      <c r="O148" s="161">
        <v>0</v>
      </c>
      <c r="P148" s="162">
        <v>0</v>
      </c>
      <c r="Q148" s="160">
        <f t="shared" si="52"/>
        <v>0</v>
      </c>
      <c r="R148" s="161">
        <v>0</v>
      </c>
      <c r="S148" s="161">
        <v>0</v>
      </c>
      <c r="T148" s="161">
        <v>0</v>
      </c>
      <c r="U148" s="161">
        <v>0</v>
      </c>
      <c r="V148" s="161">
        <v>0</v>
      </c>
      <c r="W148" s="162">
        <v>0</v>
      </c>
      <c r="X148" s="160">
        <f t="shared" si="44"/>
        <v>0</v>
      </c>
      <c r="Y148" s="161">
        <f t="shared" si="44"/>
        <v>0</v>
      </c>
      <c r="Z148" s="161">
        <f t="shared" si="44"/>
        <v>0</v>
      </c>
      <c r="AA148" s="161">
        <f t="shared" si="44"/>
        <v>0</v>
      </c>
      <c r="AB148" s="161">
        <f t="shared" si="44"/>
        <v>0</v>
      </c>
      <c r="AC148" s="161">
        <f t="shared" si="44"/>
        <v>0</v>
      </c>
      <c r="AD148" s="162">
        <f t="shared" si="44"/>
        <v>0</v>
      </c>
      <c r="AE148" s="160">
        <f t="shared" si="46"/>
        <v>0</v>
      </c>
      <c r="AF148" s="10">
        <f t="shared" si="46"/>
        <v>0</v>
      </c>
      <c r="AG148" s="10">
        <f t="shared" si="46"/>
        <v>0</v>
      </c>
      <c r="AH148" s="10">
        <f t="shared" si="45"/>
        <v>0</v>
      </c>
      <c r="AI148" s="10">
        <f t="shared" si="45"/>
        <v>0</v>
      </c>
      <c r="AJ148" s="10">
        <f t="shared" si="45"/>
        <v>0</v>
      </c>
      <c r="AK148" s="312">
        <f t="shared" si="45"/>
        <v>0</v>
      </c>
    </row>
    <row r="149" spans="1:37" ht="12.75" customHeight="1" x14ac:dyDescent="0.25">
      <c r="A149" s="81">
        <v>140</v>
      </c>
      <c r="B149" s="159" t="s">
        <v>1398</v>
      </c>
      <c r="C149" s="244">
        <f t="shared" si="50"/>
        <v>0</v>
      </c>
      <c r="D149" s="161">
        <v>0</v>
      </c>
      <c r="E149" s="161">
        <v>0</v>
      </c>
      <c r="F149" s="161">
        <v>0</v>
      </c>
      <c r="G149" s="161">
        <v>0</v>
      </c>
      <c r="H149" s="161">
        <v>0</v>
      </c>
      <c r="I149" s="162">
        <v>0</v>
      </c>
      <c r="J149" s="160">
        <f t="shared" si="51"/>
        <v>0</v>
      </c>
      <c r="K149" s="161">
        <v>0</v>
      </c>
      <c r="L149" s="161">
        <v>0</v>
      </c>
      <c r="M149" s="161">
        <v>0</v>
      </c>
      <c r="N149" s="161">
        <v>0</v>
      </c>
      <c r="O149" s="161">
        <v>0</v>
      </c>
      <c r="P149" s="162">
        <v>0</v>
      </c>
      <c r="Q149" s="160">
        <f t="shared" si="52"/>
        <v>0</v>
      </c>
      <c r="R149" s="161">
        <v>0</v>
      </c>
      <c r="S149" s="161">
        <v>0</v>
      </c>
      <c r="T149" s="161">
        <v>0</v>
      </c>
      <c r="U149" s="161">
        <v>0</v>
      </c>
      <c r="V149" s="161">
        <v>0</v>
      </c>
      <c r="W149" s="162">
        <v>0</v>
      </c>
      <c r="X149" s="160">
        <f t="shared" si="44"/>
        <v>0</v>
      </c>
      <c r="Y149" s="161">
        <f t="shared" si="44"/>
        <v>0</v>
      </c>
      <c r="Z149" s="161">
        <f t="shared" si="44"/>
        <v>0</v>
      </c>
      <c r="AA149" s="161">
        <f t="shared" si="44"/>
        <v>0</v>
      </c>
      <c r="AB149" s="161">
        <f t="shared" si="44"/>
        <v>0</v>
      </c>
      <c r="AC149" s="161">
        <f t="shared" si="44"/>
        <v>0</v>
      </c>
      <c r="AD149" s="162">
        <f t="shared" si="44"/>
        <v>0</v>
      </c>
      <c r="AE149" s="160">
        <f t="shared" si="46"/>
        <v>0</v>
      </c>
      <c r="AF149" s="10">
        <f t="shared" si="46"/>
        <v>0</v>
      </c>
      <c r="AG149" s="10">
        <f t="shared" si="46"/>
        <v>0</v>
      </c>
      <c r="AH149" s="10">
        <f t="shared" si="45"/>
        <v>0</v>
      </c>
      <c r="AI149" s="10">
        <f t="shared" si="45"/>
        <v>0</v>
      </c>
      <c r="AJ149" s="10">
        <f t="shared" si="45"/>
        <v>0</v>
      </c>
      <c r="AK149" s="312">
        <f t="shared" si="45"/>
        <v>0</v>
      </c>
    </row>
    <row r="150" spans="1:37" ht="12.75" customHeight="1" x14ac:dyDescent="0.25">
      <c r="A150" s="81">
        <v>141</v>
      </c>
      <c r="B150" s="159" t="s">
        <v>1399</v>
      </c>
      <c r="C150" s="244">
        <f t="shared" si="50"/>
        <v>0</v>
      </c>
      <c r="D150" s="161">
        <v>0</v>
      </c>
      <c r="E150" s="161">
        <v>0</v>
      </c>
      <c r="F150" s="161">
        <v>0</v>
      </c>
      <c r="G150" s="161">
        <v>0</v>
      </c>
      <c r="H150" s="161">
        <v>0</v>
      </c>
      <c r="I150" s="162">
        <v>0</v>
      </c>
      <c r="J150" s="160">
        <f t="shared" si="51"/>
        <v>0</v>
      </c>
      <c r="K150" s="161">
        <v>0</v>
      </c>
      <c r="L150" s="161">
        <v>0</v>
      </c>
      <c r="M150" s="161">
        <v>0</v>
      </c>
      <c r="N150" s="161">
        <v>0</v>
      </c>
      <c r="O150" s="161">
        <v>0</v>
      </c>
      <c r="P150" s="162">
        <v>0</v>
      </c>
      <c r="Q150" s="160">
        <f t="shared" si="52"/>
        <v>0</v>
      </c>
      <c r="R150" s="161">
        <v>0</v>
      </c>
      <c r="S150" s="161">
        <v>0</v>
      </c>
      <c r="T150" s="161">
        <v>0</v>
      </c>
      <c r="U150" s="161">
        <v>0</v>
      </c>
      <c r="V150" s="161">
        <v>0</v>
      </c>
      <c r="W150" s="162">
        <v>0</v>
      </c>
      <c r="X150" s="160">
        <f t="shared" si="44"/>
        <v>0</v>
      </c>
      <c r="Y150" s="161">
        <f t="shared" si="44"/>
        <v>0</v>
      </c>
      <c r="Z150" s="161">
        <f t="shared" si="44"/>
        <v>0</v>
      </c>
      <c r="AA150" s="161">
        <f t="shared" si="44"/>
        <v>0</v>
      </c>
      <c r="AB150" s="161">
        <f t="shared" si="44"/>
        <v>0</v>
      </c>
      <c r="AC150" s="161">
        <f t="shared" si="44"/>
        <v>0</v>
      </c>
      <c r="AD150" s="162">
        <f t="shared" si="44"/>
        <v>0</v>
      </c>
      <c r="AE150" s="160">
        <f t="shared" si="46"/>
        <v>0</v>
      </c>
      <c r="AF150" s="10">
        <f t="shared" si="46"/>
        <v>0</v>
      </c>
      <c r="AG150" s="10">
        <f t="shared" si="46"/>
        <v>0</v>
      </c>
      <c r="AH150" s="10">
        <f t="shared" si="45"/>
        <v>0</v>
      </c>
      <c r="AI150" s="10">
        <f t="shared" si="45"/>
        <v>0</v>
      </c>
      <c r="AJ150" s="10">
        <f t="shared" si="45"/>
        <v>0</v>
      </c>
      <c r="AK150" s="312">
        <f t="shared" si="45"/>
        <v>0</v>
      </c>
    </row>
    <row r="151" spans="1:37" ht="12.75" customHeight="1" x14ac:dyDescent="0.25">
      <c r="A151" s="81">
        <v>142</v>
      </c>
      <c r="B151" s="159" t="s">
        <v>1400</v>
      </c>
      <c r="C151" s="244">
        <f t="shared" si="50"/>
        <v>0</v>
      </c>
      <c r="D151" s="161">
        <v>0</v>
      </c>
      <c r="E151" s="161">
        <v>0</v>
      </c>
      <c r="F151" s="161">
        <v>0</v>
      </c>
      <c r="G151" s="161">
        <v>0</v>
      </c>
      <c r="H151" s="161">
        <v>0</v>
      </c>
      <c r="I151" s="162">
        <v>0</v>
      </c>
      <c r="J151" s="160">
        <f t="shared" si="51"/>
        <v>0</v>
      </c>
      <c r="K151" s="161">
        <v>0</v>
      </c>
      <c r="L151" s="161">
        <v>0</v>
      </c>
      <c r="M151" s="161">
        <v>0</v>
      </c>
      <c r="N151" s="161">
        <v>0</v>
      </c>
      <c r="O151" s="161">
        <v>0</v>
      </c>
      <c r="P151" s="162">
        <v>0</v>
      </c>
      <c r="Q151" s="160">
        <f t="shared" si="52"/>
        <v>0</v>
      </c>
      <c r="R151" s="161">
        <v>0</v>
      </c>
      <c r="S151" s="161">
        <v>0</v>
      </c>
      <c r="T151" s="161">
        <v>0</v>
      </c>
      <c r="U151" s="161">
        <v>0</v>
      </c>
      <c r="V151" s="161">
        <v>0</v>
      </c>
      <c r="W151" s="162">
        <v>0</v>
      </c>
      <c r="X151" s="160">
        <f t="shared" si="44"/>
        <v>0</v>
      </c>
      <c r="Y151" s="161">
        <f t="shared" si="44"/>
        <v>0</v>
      </c>
      <c r="Z151" s="161">
        <f t="shared" si="44"/>
        <v>0</v>
      </c>
      <c r="AA151" s="161">
        <f t="shared" si="44"/>
        <v>0</v>
      </c>
      <c r="AB151" s="161">
        <f t="shared" si="44"/>
        <v>0</v>
      </c>
      <c r="AC151" s="161">
        <f t="shared" si="44"/>
        <v>0</v>
      </c>
      <c r="AD151" s="162">
        <f t="shared" si="44"/>
        <v>0</v>
      </c>
      <c r="AE151" s="160">
        <f t="shared" si="46"/>
        <v>0</v>
      </c>
      <c r="AF151" s="10">
        <f t="shared" si="46"/>
        <v>0</v>
      </c>
      <c r="AG151" s="10">
        <f t="shared" si="46"/>
        <v>0</v>
      </c>
      <c r="AH151" s="10">
        <f t="shared" si="45"/>
        <v>0</v>
      </c>
      <c r="AI151" s="10">
        <f t="shared" si="45"/>
        <v>0</v>
      </c>
      <c r="AJ151" s="10">
        <f t="shared" si="45"/>
        <v>0</v>
      </c>
      <c r="AK151" s="312">
        <f t="shared" si="45"/>
        <v>0</v>
      </c>
    </row>
    <row r="152" spans="1:37" ht="12.75" customHeight="1" x14ac:dyDescent="0.25">
      <c r="A152" s="81">
        <v>143</v>
      </c>
      <c r="B152" s="159" t="s">
        <v>1401</v>
      </c>
      <c r="C152" s="244">
        <f t="shared" si="50"/>
        <v>0</v>
      </c>
      <c r="D152" s="161">
        <v>0</v>
      </c>
      <c r="E152" s="161">
        <v>0</v>
      </c>
      <c r="F152" s="161">
        <v>0</v>
      </c>
      <c r="G152" s="161">
        <v>0</v>
      </c>
      <c r="H152" s="161">
        <v>0</v>
      </c>
      <c r="I152" s="162">
        <v>0</v>
      </c>
      <c r="J152" s="160">
        <f t="shared" si="51"/>
        <v>0</v>
      </c>
      <c r="K152" s="161">
        <v>0</v>
      </c>
      <c r="L152" s="161">
        <v>0</v>
      </c>
      <c r="M152" s="161">
        <v>0</v>
      </c>
      <c r="N152" s="161">
        <v>0</v>
      </c>
      <c r="O152" s="161">
        <v>0</v>
      </c>
      <c r="P152" s="162">
        <v>0</v>
      </c>
      <c r="Q152" s="160">
        <f t="shared" si="52"/>
        <v>0</v>
      </c>
      <c r="R152" s="161">
        <v>0</v>
      </c>
      <c r="S152" s="161">
        <v>0</v>
      </c>
      <c r="T152" s="161">
        <v>0</v>
      </c>
      <c r="U152" s="161">
        <v>0</v>
      </c>
      <c r="V152" s="161">
        <v>0</v>
      </c>
      <c r="W152" s="162">
        <v>0</v>
      </c>
      <c r="X152" s="160">
        <f t="shared" si="44"/>
        <v>0</v>
      </c>
      <c r="Y152" s="161">
        <f t="shared" si="44"/>
        <v>0</v>
      </c>
      <c r="Z152" s="161">
        <f t="shared" si="44"/>
        <v>0</v>
      </c>
      <c r="AA152" s="161">
        <f t="shared" si="44"/>
        <v>0</v>
      </c>
      <c r="AB152" s="161">
        <f t="shared" si="44"/>
        <v>0</v>
      </c>
      <c r="AC152" s="161">
        <f t="shared" si="44"/>
        <v>0</v>
      </c>
      <c r="AD152" s="162">
        <f t="shared" si="44"/>
        <v>0</v>
      </c>
      <c r="AE152" s="160">
        <f t="shared" si="46"/>
        <v>0</v>
      </c>
      <c r="AF152" s="10">
        <f t="shared" si="46"/>
        <v>0</v>
      </c>
      <c r="AG152" s="10">
        <f t="shared" si="46"/>
        <v>0</v>
      </c>
      <c r="AH152" s="10">
        <f t="shared" si="45"/>
        <v>0</v>
      </c>
      <c r="AI152" s="10">
        <f t="shared" si="45"/>
        <v>0</v>
      </c>
      <c r="AJ152" s="10">
        <f t="shared" si="45"/>
        <v>0</v>
      </c>
      <c r="AK152" s="312">
        <f t="shared" si="45"/>
        <v>0</v>
      </c>
    </row>
    <row r="153" spans="1:37" ht="12.75" customHeight="1" x14ac:dyDescent="0.25">
      <c r="A153" s="81">
        <v>144</v>
      </c>
      <c r="B153" s="159" t="s">
        <v>1402</v>
      </c>
      <c r="C153" s="244">
        <f t="shared" si="50"/>
        <v>0</v>
      </c>
      <c r="D153" s="161">
        <v>0</v>
      </c>
      <c r="E153" s="161">
        <v>0</v>
      </c>
      <c r="F153" s="161">
        <v>0</v>
      </c>
      <c r="G153" s="161">
        <v>0</v>
      </c>
      <c r="H153" s="161">
        <v>0</v>
      </c>
      <c r="I153" s="162">
        <v>0</v>
      </c>
      <c r="J153" s="160">
        <f t="shared" si="51"/>
        <v>0</v>
      </c>
      <c r="K153" s="161">
        <v>0</v>
      </c>
      <c r="L153" s="161">
        <v>0</v>
      </c>
      <c r="M153" s="161">
        <v>0</v>
      </c>
      <c r="N153" s="161">
        <v>0</v>
      </c>
      <c r="O153" s="161">
        <v>0</v>
      </c>
      <c r="P153" s="162">
        <v>0</v>
      </c>
      <c r="Q153" s="160">
        <f t="shared" si="52"/>
        <v>0</v>
      </c>
      <c r="R153" s="161">
        <v>0</v>
      </c>
      <c r="S153" s="161">
        <v>0</v>
      </c>
      <c r="T153" s="161">
        <v>0</v>
      </c>
      <c r="U153" s="161">
        <v>0</v>
      </c>
      <c r="V153" s="161">
        <v>0</v>
      </c>
      <c r="W153" s="162">
        <v>0</v>
      </c>
      <c r="X153" s="160">
        <f t="shared" si="44"/>
        <v>0</v>
      </c>
      <c r="Y153" s="161">
        <f t="shared" si="44"/>
        <v>0</v>
      </c>
      <c r="Z153" s="161">
        <f t="shared" si="44"/>
        <v>0</v>
      </c>
      <c r="AA153" s="161">
        <f t="shared" si="44"/>
        <v>0</v>
      </c>
      <c r="AB153" s="161">
        <f t="shared" si="44"/>
        <v>0</v>
      </c>
      <c r="AC153" s="161">
        <f t="shared" ref="AB153:AD160" si="53">V153-O153</f>
        <v>0</v>
      </c>
      <c r="AD153" s="162">
        <f t="shared" si="53"/>
        <v>0</v>
      </c>
      <c r="AE153" s="160">
        <f t="shared" si="46"/>
        <v>0</v>
      </c>
      <c r="AF153" s="10">
        <f t="shared" si="46"/>
        <v>0</v>
      </c>
      <c r="AG153" s="10">
        <f t="shared" si="46"/>
        <v>0</v>
      </c>
      <c r="AH153" s="10">
        <f t="shared" si="45"/>
        <v>0</v>
      </c>
      <c r="AI153" s="10">
        <f t="shared" si="45"/>
        <v>0</v>
      </c>
      <c r="AJ153" s="10">
        <f t="shared" si="45"/>
        <v>0</v>
      </c>
      <c r="AK153" s="312">
        <f t="shared" si="45"/>
        <v>0</v>
      </c>
    </row>
    <row r="154" spans="1:37" ht="12.75" customHeight="1" x14ac:dyDescent="0.25">
      <c r="A154" s="81">
        <v>145</v>
      </c>
      <c r="B154" s="159" t="s">
        <v>1403</v>
      </c>
      <c r="C154" s="244">
        <f t="shared" si="50"/>
        <v>0</v>
      </c>
      <c r="D154" s="161">
        <v>0</v>
      </c>
      <c r="E154" s="161">
        <v>0</v>
      </c>
      <c r="F154" s="161">
        <v>0</v>
      </c>
      <c r="G154" s="161">
        <v>0</v>
      </c>
      <c r="H154" s="161">
        <v>0</v>
      </c>
      <c r="I154" s="162">
        <v>0</v>
      </c>
      <c r="J154" s="160">
        <f t="shared" si="51"/>
        <v>0</v>
      </c>
      <c r="K154" s="161">
        <v>0</v>
      </c>
      <c r="L154" s="161">
        <v>0</v>
      </c>
      <c r="M154" s="161">
        <v>0</v>
      </c>
      <c r="N154" s="161">
        <v>0</v>
      </c>
      <c r="O154" s="161">
        <v>0</v>
      </c>
      <c r="P154" s="162">
        <v>0</v>
      </c>
      <c r="Q154" s="160">
        <f t="shared" si="52"/>
        <v>0</v>
      </c>
      <c r="R154" s="161">
        <v>0</v>
      </c>
      <c r="S154" s="161">
        <v>0</v>
      </c>
      <c r="T154" s="161">
        <v>0</v>
      </c>
      <c r="U154" s="161">
        <v>0</v>
      </c>
      <c r="V154" s="161">
        <v>0</v>
      </c>
      <c r="W154" s="162">
        <v>0</v>
      </c>
      <c r="X154" s="160">
        <f t="shared" ref="X154:AD195" si="54">Q154-J154</f>
        <v>0</v>
      </c>
      <c r="Y154" s="161">
        <f t="shared" si="54"/>
        <v>0</v>
      </c>
      <c r="Z154" s="161">
        <f t="shared" si="54"/>
        <v>0</v>
      </c>
      <c r="AA154" s="161">
        <f t="shared" si="54"/>
        <v>0</v>
      </c>
      <c r="AB154" s="161">
        <f t="shared" si="53"/>
        <v>0</v>
      </c>
      <c r="AC154" s="161">
        <f t="shared" si="53"/>
        <v>0</v>
      </c>
      <c r="AD154" s="162">
        <f t="shared" si="53"/>
        <v>0</v>
      </c>
      <c r="AE154" s="160">
        <f t="shared" si="46"/>
        <v>0</v>
      </c>
      <c r="AF154" s="10">
        <f t="shared" si="46"/>
        <v>0</v>
      </c>
      <c r="AG154" s="10">
        <f t="shared" si="46"/>
        <v>0</v>
      </c>
      <c r="AH154" s="10">
        <f t="shared" si="45"/>
        <v>0</v>
      </c>
      <c r="AI154" s="10">
        <f t="shared" si="45"/>
        <v>0</v>
      </c>
      <c r="AJ154" s="10">
        <f t="shared" si="45"/>
        <v>0</v>
      </c>
      <c r="AK154" s="312">
        <f t="shared" si="45"/>
        <v>0</v>
      </c>
    </row>
    <row r="155" spans="1:37" ht="12.75" customHeight="1" x14ac:dyDescent="0.25">
      <c r="A155" s="81">
        <v>146</v>
      </c>
      <c r="B155" s="159" t="s">
        <v>1404</v>
      </c>
      <c r="C155" s="244">
        <f t="shared" si="50"/>
        <v>0</v>
      </c>
      <c r="D155" s="161">
        <v>0</v>
      </c>
      <c r="E155" s="161">
        <v>0</v>
      </c>
      <c r="F155" s="161">
        <v>0</v>
      </c>
      <c r="G155" s="161">
        <v>0</v>
      </c>
      <c r="H155" s="161">
        <v>0</v>
      </c>
      <c r="I155" s="162">
        <v>0</v>
      </c>
      <c r="J155" s="160">
        <f t="shared" si="51"/>
        <v>0</v>
      </c>
      <c r="K155" s="161">
        <v>0</v>
      </c>
      <c r="L155" s="161">
        <v>0</v>
      </c>
      <c r="M155" s="161">
        <v>0</v>
      </c>
      <c r="N155" s="161">
        <v>0</v>
      </c>
      <c r="O155" s="161">
        <v>0</v>
      </c>
      <c r="P155" s="162">
        <v>0</v>
      </c>
      <c r="Q155" s="160">
        <f t="shared" si="52"/>
        <v>0</v>
      </c>
      <c r="R155" s="161">
        <v>0</v>
      </c>
      <c r="S155" s="161">
        <v>0</v>
      </c>
      <c r="T155" s="161">
        <v>0</v>
      </c>
      <c r="U155" s="161">
        <v>0</v>
      </c>
      <c r="V155" s="161">
        <v>0</v>
      </c>
      <c r="W155" s="162">
        <v>0</v>
      </c>
      <c r="X155" s="160">
        <f t="shared" si="54"/>
        <v>0</v>
      </c>
      <c r="Y155" s="161">
        <f t="shared" si="54"/>
        <v>0</v>
      </c>
      <c r="Z155" s="161">
        <f t="shared" si="54"/>
        <v>0</v>
      </c>
      <c r="AA155" s="161">
        <f t="shared" si="54"/>
        <v>0</v>
      </c>
      <c r="AB155" s="161">
        <f t="shared" si="53"/>
        <v>0</v>
      </c>
      <c r="AC155" s="161">
        <f t="shared" si="53"/>
        <v>0</v>
      </c>
      <c r="AD155" s="162">
        <f t="shared" si="53"/>
        <v>0</v>
      </c>
      <c r="AE155" s="160">
        <f t="shared" si="46"/>
        <v>0</v>
      </c>
      <c r="AF155" s="10">
        <f t="shared" si="46"/>
        <v>0</v>
      </c>
      <c r="AG155" s="10">
        <f t="shared" si="46"/>
        <v>0</v>
      </c>
      <c r="AH155" s="10">
        <f t="shared" si="45"/>
        <v>0</v>
      </c>
      <c r="AI155" s="10">
        <f t="shared" si="45"/>
        <v>0</v>
      </c>
      <c r="AJ155" s="10">
        <f t="shared" si="45"/>
        <v>0</v>
      </c>
      <c r="AK155" s="312">
        <f t="shared" si="45"/>
        <v>0</v>
      </c>
    </row>
    <row r="156" spans="1:37" ht="12.75" customHeight="1" x14ac:dyDescent="0.25">
      <c r="A156" s="81">
        <v>147</v>
      </c>
      <c r="B156" s="159" t="s">
        <v>1405</v>
      </c>
      <c r="C156" s="244">
        <f t="shared" si="50"/>
        <v>0</v>
      </c>
      <c r="D156" s="161">
        <v>0</v>
      </c>
      <c r="E156" s="161">
        <v>0</v>
      </c>
      <c r="F156" s="161">
        <v>0</v>
      </c>
      <c r="G156" s="161">
        <v>0</v>
      </c>
      <c r="H156" s="161">
        <v>0</v>
      </c>
      <c r="I156" s="162">
        <v>0</v>
      </c>
      <c r="J156" s="160">
        <f t="shared" si="51"/>
        <v>0</v>
      </c>
      <c r="K156" s="161">
        <v>0</v>
      </c>
      <c r="L156" s="161">
        <v>0</v>
      </c>
      <c r="M156" s="161">
        <v>0</v>
      </c>
      <c r="N156" s="161">
        <v>0</v>
      </c>
      <c r="O156" s="161">
        <v>0</v>
      </c>
      <c r="P156" s="162">
        <v>0</v>
      </c>
      <c r="Q156" s="160">
        <f t="shared" si="52"/>
        <v>0</v>
      </c>
      <c r="R156" s="161">
        <v>0</v>
      </c>
      <c r="S156" s="161">
        <v>0</v>
      </c>
      <c r="T156" s="161">
        <v>0</v>
      </c>
      <c r="U156" s="161">
        <v>0</v>
      </c>
      <c r="V156" s="161">
        <v>0</v>
      </c>
      <c r="W156" s="162">
        <v>0</v>
      </c>
      <c r="X156" s="160">
        <f t="shared" si="54"/>
        <v>0</v>
      </c>
      <c r="Y156" s="161">
        <f t="shared" si="54"/>
        <v>0</v>
      </c>
      <c r="Z156" s="161">
        <f t="shared" si="54"/>
        <v>0</v>
      </c>
      <c r="AA156" s="161">
        <f t="shared" si="54"/>
        <v>0</v>
      </c>
      <c r="AB156" s="161">
        <f t="shared" si="53"/>
        <v>0</v>
      </c>
      <c r="AC156" s="161">
        <f t="shared" si="53"/>
        <v>0</v>
      </c>
      <c r="AD156" s="162">
        <f t="shared" si="53"/>
        <v>0</v>
      </c>
      <c r="AE156" s="160">
        <f t="shared" si="46"/>
        <v>0</v>
      </c>
      <c r="AF156" s="10">
        <f t="shared" si="46"/>
        <v>0</v>
      </c>
      <c r="AG156" s="10">
        <f t="shared" si="46"/>
        <v>0</v>
      </c>
      <c r="AH156" s="10">
        <f t="shared" si="45"/>
        <v>0</v>
      </c>
      <c r="AI156" s="10">
        <f t="shared" si="45"/>
        <v>0</v>
      </c>
      <c r="AJ156" s="10">
        <f t="shared" si="45"/>
        <v>0</v>
      </c>
      <c r="AK156" s="312">
        <f t="shared" si="45"/>
        <v>0</v>
      </c>
    </row>
    <row r="157" spans="1:37" ht="12.75" customHeight="1" x14ac:dyDescent="0.25">
      <c r="A157" s="81">
        <v>148</v>
      </c>
      <c r="B157" s="159" t="s">
        <v>1406</v>
      </c>
      <c r="C157" s="244">
        <f t="shared" si="50"/>
        <v>0</v>
      </c>
      <c r="D157" s="161">
        <v>0</v>
      </c>
      <c r="E157" s="161">
        <v>0</v>
      </c>
      <c r="F157" s="161">
        <v>0</v>
      </c>
      <c r="G157" s="161">
        <v>0</v>
      </c>
      <c r="H157" s="161">
        <v>0</v>
      </c>
      <c r="I157" s="162">
        <v>0</v>
      </c>
      <c r="J157" s="160">
        <f t="shared" si="51"/>
        <v>0</v>
      </c>
      <c r="K157" s="161">
        <v>0</v>
      </c>
      <c r="L157" s="161">
        <v>0</v>
      </c>
      <c r="M157" s="161">
        <v>0</v>
      </c>
      <c r="N157" s="161">
        <v>0</v>
      </c>
      <c r="O157" s="161">
        <v>0</v>
      </c>
      <c r="P157" s="162">
        <v>0</v>
      </c>
      <c r="Q157" s="160">
        <f t="shared" si="52"/>
        <v>0</v>
      </c>
      <c r="R157" s="161">
        <v>0</v>
      </c>
      <c r="S157" s="161">
        <v>0</v>
      </c>
      <c r="T157" s="161">
        <v>0</v>
      </c>
      <c r="U157" s="161">
        <v>0</v>
      </c>
      <c r="V157" s="161">
        <v>0</v>
      </c>
      <c r="W157" s="162">
        <v>0</v>
      </c>
      <c r="X157" s="160">
        <f t="shared" si="54"/>
        <v>0</v>
      </c>
      <c r="Y157" s="161">
        <f t="shared" si="54"/>
        <v>0</v>
      </c>
      <c r="Z157" s="161">
        <f t="shared" si="54"/>
        <v>0</v>
      </c>
      <c r="AA157" s="161">
        <f t="shared" si="54"/>
        <v>0</v>
      </c>
      <c r="AB157" s="161">
        <f t="shared" si="53"/>
        <v>0</v>
      </c>
      <c r="AC157" s="161">
        <f t="shared" si="53"/>
        <v>0</v>
      </c>
      <c r="AD157" s="162">
        <f t="shared" si="53"/>
        <v>0</v>
      </c>
      <c r="AE157" s="160">
        <f t="shared" si="46"/>
        <v>0</v>
      </c>
      <c r="AF157" s="10">
        <f t="shared" si="46"/>
        <v>0</v>
      </c>
      <c r="AG157" s="10">
        <f t="shared" si="46"/>
        <v>0</v>
      </c>
      <c r="AH157" s="10">
        <f t="shared" si="45"/>
        <v>0</v>
      </c>
      <c r="AI157" s="10">
        <f t="shared" si="45"/>
        <v>0</v>
      </c>
      <c r="AJ157" s="10">
        <f t="shared" si="45"/>
        <v>0</v>
      </c>
      <c r="AK157" s="312">
        <f t="shared" si="45"/>
        <v>0</v>
      </c>
    </row>
    <row r="158" spans="1:37" ht="12.75" customHeight="1" x14ac:dyDescent="0.25">
      <c r="A158" s="81">
        <v>149</v>
      </c>
      <c r="B158" s="159" t="s">
        <v>1407</v>
      </c>
      <c r="C158" s="244">
        <f t="shared" si="50"/>
        <v>0</v>
      </c>
      <c r="D158" s="161">
        <v>0</v>
      </c>
      <c r="E158" s="161">
        <v>0</v>
      </c>
      <c r="F158" s="161">
        <v>0</v>
      </c>
      <c r="G158" s="161">
        <v>0</v>
      </c>
      <c r="H158" s="161">
        <v>0</v>
      </c>
      <c r="I158" s="162">
        <v>0</v>
      </c>
      <c r="J158" s="160">
        <f t="shared" si="51"/>
        <v>0</v>
      </c>
      <c r="K158" s="161">
        <v>0</v>
      </c>
      <c r="L158" s="161">
        <v>0</v>
      </c>
      <c r="M158" s="161">
        <v>0</v>
      </c>
      <c r="N158" s="161">
        <v>0</v>
      </c>
      <c r="O158" s="161">
        <v>0</v>
      </c>
      <c r="P158" s="162">
        <v>0</v>
      </c>
      <c r="Q158" s="160">
        <f t="shared" si="52"/>
        <v>0</v>
      </c>
      <c r="R158" s="161">
        <v>0</v>
      </c>
      <c r="S158" s="161">
        <v>0</v>
      </c>
      <c r="T158" s="161">
        <v>0</v>
      </c>
      <c r="U158" s="161">
        <v>0</v>
      </c>
      <c r="V158" s="161">
        <v>0</v>
      </c>
      <c r="W158" s="162">
        <v>0</v>
      </c>
      <c r="X158" s="160">
        <f t="shared" si="54"/>
        <v>0</v>
      </c>
      <c r="Y158" s="161">
        <f t="shared" si="54"/>
        <v>0</v>
      </c>
      <c r="Z158" s="161">
        <f t="shared" si="54"/>
        <v>0</v>
      </c>
      <c r="AA158" s="161">
        <f t="shared" si="54"/>
        <v>0</v>
      </c>
      <c r="AB158" s="161">
        <f t="shared" si="53"/>
        <v>0</v>
      </c>
      <c r="AC158" s="161">
        <f t="shared" si="53"/>
        <v>0</v>
      </c>
      <c r="AD158" s="162">
        <f t="shared" si="53"/>
        <v>0</v>
      </c>
      <c r="AE158" s="160">
        <f t="shared" si="46"/>
        <v>0</v>
      </c>
      <c r="AF158" s="10">
        <f t="shared" si="46"/>
        <v>0</v>
      </c>
      <c r="AG158" s="10">
        <f t="shared" si="46"/>
        <v>0</v>
      </c>
      <c r="AH158" s="10">
        <f t="shared" si="45"/>
        <v>0</v>
      </c>
      <c r="AI158" s="10">
        <f t="shared" si="45"/>
        <v>0</v>
      </c>
      <c r="AJ158" s="10">
        <f t="shared" si="45"/>
        <v>0</v>
      </c>
      <c r="AK158" s="312">
        <f t="shared" si="45"/>
        <v>0</v>
      </c>
    </row>
    <row r="159" spans="1:37" ht="12.75" customHeight="1" x14ac:dyDescent="0.25">
      <c r="A159" s="81">
        <v>150</v>
      </c>
      <c r="B159" s="159" t="s">
        <v>1408</v>
      </c>
      <c r="C159" s="244">
        <f t="shared" si="50"/>
        <v>0</v>
      </c>
      <c r="D159" s="161">
        <v>0</v>
      </c>
      <c r="E159" s="161">
        <v>0</v>
      </c>
      <c r="F159" s="161">
        <v>0</v>
      </c>
      <c r="G159" s="161">
        <v>0</v>
      </c>
      <c r="H159" s="161">
        <v>0</v>
      </c>
      <c r="I159" s="162">
        <v>0</v>
      </c>
      <c r="J159" s="160">
        <f t="shared" si="51"/>
        <v>0</v>
      </c>
      <c r="K159" s="161">
        <v>0</v>
      </c>
      <c r="L159" s="161">
        <v>0</v>
      </c>
      <c r="M159" s="161">
        <v>0</v>
      </c>
      <c r="N159" s="161">
        <v>0</v>
      </c>
      <c r="O159" s="161">
        <v>0</v>
      </c>
      <c r="P159" s="162">
        <v>0</v>
      </c>
      <c r="Q159" s="160">
        <f t="shared" si="52"/>
        <v>0</v>
      </c>
      <c r="R159" s="161">
        <v>0</v>
      </c>
      <c r="S159" s="161">
        <v>0</v>
      </c>
      <c r="T159" s="161">
        <v>0</v>
      </c>
      <c r="U159" s="161">
        <v>0</v>
      </c>
      <c r="V159" s="161">
        <v>0</v>
      </c>
      <c r="W159" s="162">
        <v>0</v>
      </c>
      <c r="X159" s="160">
        <f t="shared" si="54"/>
        <v>0</v>
      </c>
      <c r="Y159" s="161">
        <f t="shared" si="54"/>
        <v>0</v>
      </c>
      <c r="Z159" s="161">
        <f t="shared" si="54"/>
        <v>0</v>
      </c>
      <c r="AA159" s="161">
        <f t="shared" si="54"/>
        <v>0</v>
      </c>
      <c r="AB159" s="161">
        <f t="shared" si="53"/>
        <v>0</v>
      </c>
      <c r="AC159" s="161">
        <f t="shared" si="53"/>
        <v>0</v>
      </c>
      <c r="AD159" s="162">
        <f t="shared" si="53"/>
        <v>0</v>
      </c>
      <c r="AE159" s="160">
        <f t="shared" si="46"/>
        <v>0</v>
      </c>
      <c r="AF159" s="10">
        <f t="shared" si="46"/>
        <v>0</v>
      </c>
      <c r="AG159" s="10">
        <f t="shared" si="46"/>
        <v>0</v>
      </c>
      <c r="AH159" s="10">
        <f t="shared" si="45"/>
        <v>0</v>
      </c>
      <c r="AI159" s="10">
        <f t="shared" si="45"/>
        <v>0</v>
      </c>
      <c r="AJ159" s="10">
        <f t="shared" si="45"/>
        <v>0</v>
      </c>
      <c r="AK159" s="312">
        <f t="shared" si="45"/>
        <v>0</v>
      </c>
    </row>
    <row r="160" spans="1:37" ht="12.75" customHeight="1" x14ac:dyDescent="0.25">
      <c r="A160" s="81">
        <v>151</v>
      </c>
      <c r="B160" s="159" t="s">
        <v>1409</v>
      </c>
      <c r="C160" s="244">
        <f t="shared" si="50"/>
        <v>68.400000000000006</v>
      </c>
      <c r="D160" s="161">
        <v>0</v>
      </c>
      <c r="E160" s="161">
        <v>0</v>
      </c>
      <c r="F160" s="161">
        <v>0</v>
      </c>
      <c r="G160" s="161">
        <v>0</v>
      </c>
      <c r="H160" s="161">
        <v>68.400000000000006</v>
      </c>
      <c r="I160" s="162">
        <v>0</v>
      </c>
      <c r="J160" s="160">
        <f t="shared" si="51"/>
        <v>68.400000000000006</v>
      </c>
      <c r="K160" s="161">
        <v>0</v>
      </c>
      <c r="L160" s="161">
        <v>0</v>
      </c>
      <c r="M160" s="161">
        <v>0</v>
      </c>
      <c r="N160" s="161">
        <v>0</v>
      </c>
      <c r="O160" s="161">
        <v>68.400000000000006</v>
      </c>
      <c r="P160" s="162">
        <v>0</v>
      </c>
      <c r="Q160" s="160">
        <f t="shared" si="52"/>
        <v>68.268799999999999</v>
      </c>
      <c r="R160" s="161">
        <v>0</v>
      </c>
      <c r="S160" s="161">
        <v>0</v>
      </c>
      <c r="T160" s="161">
        <v>0</v>
      </c>
      <c r="U160" s="161">
        <v>0</v>
      </c>
      <c r="V160" s="161">
        <v>68.268799999999999</v>
      </c>
      <c r="W160" s="162">
        <v>0</v>
      </c>
      <c r="X160" s="160">
        <f t="shared" si="54"/>
        <v>-0.13120000000000687</v>
      </c>
      <c r="Y160" s="161">
        <f t="shared" si="54"/>
        <v>0</v>
      </c>
      <c r="Z160" s="161">
        <f t="shared" si="54"/>
        <v>0</v>
      </c>
      <c r="AA160" s="161">
        <f t="shared" si="54"/>
        <v>0</v>
      </c>
      <c r="AB160" s="161">
        <f t="shared" si="53"/>
        <v>0</v>
      </c>
      <c r="AC160" s="161">
        <f t="shared" si="53"/>
        <v>-0.13120000000000687</v>
      </c>
      <c r="AD160" s="162">
        <f t="shared" si="53"/>
        <v>0</v>
      </c>
      <c r="AE160" s="160">
        <f t="shared" si="46"/>
        <v>99.808187134502916</v>
      </c>
      <c r="AF160" s="10">
        <f t="shared" si="46"/>
        <v>0</v>
      </c>
      <c r="AG160" s="10">
        <f t="shared" si="46"/>
        <v>0</v>
      </c>
      <c r="AH160" s="10">
        <f t="shared" si="45"/>
        <v>0</v>
      </c>
      <c r="AI160" s="10">
        <f t="shared" si="45"/>
        <v>0</v>
      </c>
      <c r="AJ160" s="10">
        <f t="shared" si="45"/>
        <v>99.808187134502916</v>
      </c>
      <c r="AK160" s="312">
        <f t="shared" si="45"/>
        <v>0</v>
      </c>
    </row>
    <row r="161" spans="1:37" ht="15.75" customHeight="1" x14ac:dyDescent="0.25">
      <c r="A161" s="81">
        <v>152</v>
      </c>
      <c r="B161" s="159"/>
      <c r="C161" s="244"/>
      <c r="D161" s="161"/>
      <c r="E161" s="161"/>
      <c r="F161" s="161"/>
      <c r="G161" s="161"/>
      <c r="H161" s="161"/>
      <c r="I161" s="162"/>
      <c r="J161" s="160"/>
      <c r="K161" s="161"/>
      <c r="L161" s="161"/>
      <c r="M161" s="161"/>
      <c r="N161" s="161"/>
      <c r="O161" s="161"/>
      <c r="P161" s="162"/>
      <c r="Q161" s="160"/>
      <c r="R161" s="161"/>
      <c r="S161" s="161"/>
      <c r="T161" s="161"/>
      <c r="U161" s="161"/>
      <c r="V161" s="161"/>
      <c r="W161" s="162"/>
      <c r="X161" s="160">
        <f t="shared" si="54"/>
        <v>0</v>
      </c>
      <c r="Y161" s="161"/>
      <c r="Z161" s="161"/>
      <c r="AA161" s="161"/>
      <c r="AB161" s="161"/>
      <c r="AC161" s="161"/>
      <c r="AD161" s="162"/>
      <c r="AE161" s="160"/>
      <c r="AF161" s="10"/>
      <c r="AG161" s="10"/>
      <c r="AH161" s="10"/>
      <c r="AI161" s="10"/>
      <c r="AJ161" s="10"/>
      <c r="AK161" s="312"/>
    </row>
    <row r="162" spans="1:37" ht="12.75" customHeight="1" x14ac:dyDescent="0.25">
      <c r="A162" s="81">
        <v>153</v>
      </c>
      <c r="B162" s="152" t="s">
        <v>1410</v>
      </c>
      <c r="C162" s="172">
        <f>C163+C164</f>
        <v>3745.6</v>
      </c>
      <c r="D162" s="153">
        <f t="shared" ref="D162:W162" si="55">D163+D164</f>
        <v>847.9</v>
      </c>
      <c r="E162" s="153">
        <f t="shared" si="55"/>
        <v>1614.1</v>
      </c>
      <c r="F162" s="153">
        <f t="shared" si="55"/>
        <v>0</v>
      </c>
      <c r="G162" s="153">
        <f t="shared" si="55"/>
        <v>809.2</v>
      </c>
      <c r="H162" s="153">
        <f t="shared" si="55"/>
        <v>103.1</v>
      </c>
      <c r="I162" s="154">
        <f t="shared" si="55"/>
        <v>371.3</v>
      </c>
      <c r="J162" s="156">
        <f t="shared" si="55"/>
        <v>3745.6</v>
      </c>
      <c r="K162" s="153">
        <f t="shared" si="55"/>
        <v>847.9</v>
      </c>
      <c r="L162" s="153">
        <f t="shared" si="55"/>
        <v>1614.1</v>
      </c>
      <c r="M162" s="153">
        <f t="shared" si="55"/>
        <v>0</v>
      </c>
      <c r="N162" s="153">
        <f t="shared" si="55"/>
        <v>809.2</v>
      </c>
      <c r="O162" s="153">
        <f t="shared" si="55"/>
        <v>103.1</v>
      </c>
      <c r="P162" s="154">
        <f t="shared" si="55"/>
        <v>371.3</v>
      </c>
      <c r="Q162" s="156">
        <f t="shared" si="55"/>
        <v>3044.7784999999999</v>
      </c>
      <c r="R162" s="153">
        <f t="shared" si="55"/>
        <v>807.10969999999998</v>
      </c>
      <c r="S162" s="153">
        <f t="shared" si="55"/>
        <v>1614.1</v>
      </c>
      <c r="T162" s="153">
        <f t="shared" si="55"/>
        <v>0</v>
      </c>
      <c r="U162" s="153">
        <f t="shared" si="55"/>
        <v>336.11439999999999</v>
      </c>
      <c r="V162" s="153">
        <f t="shared" si="55"/>
        <v>29.410399999999999</v>
      </c>
      <c r="W162" s="154">
        <f t="shared" si="55"/>
        <v>258.04399999999998</v>
      </c>
      <c r="X162" s="156">
        <f t="shared" si="54"/>
        <v>-700.82150000000001</v>
      </c>
      <c r="Y162" s="153">
        <f t="shared" si="54"/>
        <v>-40.790300000000002</v>
      </c>
      <c r="Z162" s="153">
        <f t="shared" si="54"/>
        <v>0</v>
      </c>
      <c r="AA162" s="153">
        <f t="shared" si="54"/>
        <v>0</v>
      </c>
      <c r="AB162" s="153">
        <f t="shared" si="54"/>
        <v>-473.08560000000006</v>
      </c>
      <c r="AC162" s="153">
        <f t="shared" si="54"/>
        <v>-73.689599999999999</v>
      </c>
      <c r="AD162" s="154">
        <f t="shared" si="54"/>
        <v>-113.25600000000003</v>
      </c>
      <c r="AE162" s="156">
        <f t="shared" si="46"/>
        <v>81.289472981631789</v>
      </c>
      <c r="AF162" s="13">
        <f t="shared" si="46"/>
        <v>95.189255808467976</v>
      </c>
      <c r="AG162" s="13">
        <f t="shared" si="46"/>
        <v>100</v>
      </c>
      <c r="AH162" s="13">
        <f t="shared" si="45"/>
        <v>0</v>
      </c>
      <c r="AI162" s="13">
        <f t="shared" si="45"/>
        <v>41.536628769154717</v>
      </c>
      <c r="AJ162" s="13">
        <f t="shared" si="45"/>
        <v>28.526091173617846</v>
      </c>
      <c r="AK162" s="313">
        <f t="shared" si="45"/>
        <v>69.49744142203069</v>
      </c>
    </row>
    <row r="163" spans="1:37" s="170" customFormat="1" ht="12.75" customHeight="1" x14ac:dyDescent="0.2">
      <c r="A163" s="81">
        <v>154</v>
      </c>
      <c r="B163" s="152" t="s">
        <v>1287</v>
      </c>
      <c r="C163" s="172">
        <f>C165</f>
        <v>3642.5</v>
      </c>
      <c r="D163" s="153">
        <f t="shared" ref="D163:W163" si="56">D165</f>
        <v>847.9</v>
      </c>
      <c r="E163" s="153">
        <f t="shared" si="56"/>
        <v>1614.1</v>
      </c>
      <c r="F163" s="153">
        <f t="shared" si="56"/>
        <v>0</v>
      </c>
      <c r="G163" s="153">
        <f t="shared" si="56"/>
        <v>809.2</v>
      </c>
      <c r="H163" s="153">
        <f t="shared" si="56"/>
        <v>0</v>
      </c>
      <c r="I163" s="154">
        <f t="shared" si="56"/>
        <v>371.3</v>
      </c>
      <c r="J163" s="156">
        <f t="shared" si="56"/>
        <v>3642.5</v>
      </c>
      <c r="K163" s="153">
        <f t="shared" si="56"/>
        <v>847.9</v>
      </c>
      <c r="L163" s="153">
        <f t="shared" si="56"/>
        <v>1614.1</v>
      </c>
      <c r="M163" s="153">
        <f t="shared" si="56"/>
        <v>0</v>
      </c>
      <c r="N163" s="153">
        <f t="shared" si="56"/>
        <v>809.2</v>
      </c>
      <c r="O163" s="153">
        <f t="shared" si="56"/>
        <v>0</v>
      </c>
      <c r="P163" s="154">
        <f t="shared" si="56"/>
        <v>371.3</v>
      </c>
      <c r="Q163" s="156">
        <f t="shared" si="56"/>
        <v>3015.3680999999997</v>
      </c>
      <c r="R163" s="153">
        <f t="shared" si="56"/>
        <v>807.10969999999998</v>
      </c>
      <c r="S163" s="153">
        <f t="shared" si="56"/>
        <v>1614.1</v>
      </c>
      <c r="T163" s="153">
        <f t="shared" si="56"/>
        <v>0</v>
      </c>
      <c r="U163" s="153">
        <f t="shared" si="56"/>
        <v>336.11439999999999</v>
      </c>
      <c r="V163" s="153">
        <f t="shared" si="56"/>
        <v>0</v>
      </c>
      <c r="W163" s="154">
        <f t="shared" si="56"/>
        <v>258.04399999999998</v>
      </c>
      <c r="X163" s="156">
        <f t="shared" si="54"/>
        <v>-627.13190000000031</v>
      </c>
      <c r="Y163" s="153">
        <f t="shared" si="54"/>
        <v>-40.790300000000002</v>
      </c>
      <c r="Z163" s="153">
        <f t="shared" si="54"/>
        <v>0</v>
      </c>
      <c r="AA163" s="153">
        <f t="shared" si="54"/>
        <v>0</v>
      </c>
      <c r="AB163" s="153">
        <f t="shared" si="54"/>
        <v>-473.08560000000006</v>
      </c>
      <c r="AC163" s="153">
        <f t="shared" si="54"/>
        <v>0</v>
      </c>
      <c r="AD163" s="154">
        <f t="shared" si="54"/>
        <v>-113.25600000000003</v>
      </c>
      <c r="AE163" s="156">
        <f t="shared" si="46"/>
        <v>82.782926561427587</v>
      </c>
      <c r="AF163" s="13">
        <f t="shared" si="46"/>
        <v>95.189255808467976</v>
      </c>
      <c r="AG163" s="13">
        <f t="shared" si="46"/>
        <v>100</v>
      </c>
      <c r="AH163" s="13">
        <f t="shared" si="45"/>
        <v>0</v>
      </c>
      <c r="AI163" s="13">
        <f t="shared" si="45"/>
        <v>41.536628769154717</v>
      </c>
      <c r="AJ163" s="13">
        <f t="shared" si="45"/>
        <v>0</v>
      </c>
      <c r="AK163" s="313">
        <f t="shared" si="45"/>
        <v>69.49744142203069</v>
      </c>
    </row>
    <row r="164" spans="1:37" s="170" customFormat="1" ht="12.75" customHeight="1" x14ac:dyDescent="0.2">
      <c r="A164" s="81">
        <v>155</v>
      </c>
      <c r="B164" s="152" t="s">
        <v>1288</v>
      </c>
      <c r="C164" s="172">
        <f>SUM(C166:C192)</f>
        <v>103.1</v>
      </c>
      <c r="D164" s="153">
        <f t="shared" ref="D164:W164" si="57">SUM(D166:D192)</f>
        <v>0</v>
      </c>
      <c r="E164" s="153">
        <f t="shared" si="57"/>
        <v>0</v>
      </c>
      <c r="F164" s="153">
        <f t="shared" si="57"/>
        <v>0</v>
      </c>
      <c r="G164" s="153">
        <f t="shared" si="57"/>
        <v>0</v>
      </c>
      <c r="H164" s="153">
        <f t="shared" si="57"/>
        <v>103.1</v>
      </c>
      <c r="I164" s="154">
        <f t="shared" si="57"/>
        <v>0</v>
      </c>
      <c r="J164" s="156">
        <f t="shared" si="57"/>
        <v>103.1</v>
      </c>
      <c r="K164" s="153">
        <f t="shared" si="57"/>
        <v>0</v>
      </c>
      <c r="L164" s="153">
        <f t="shared" si="57"/>
        <v>0</v>
      </c>
      <c r="M164" s="153">
        <f t="shared" si="57"/>
        <v>0</v>
      </c>
      <c r="N164" s="153">
        <f t="shared" si="57"/>
        <v>0</v>
      </c>
      <c r="O164" s="153">
        <f t="shared" si="57"/>
        <v>103.1</v>
      </c>
      <c r="P164" s="154">
        <f t="shared" si="57"/>
        <v>0</v>
      </c>
      <c r="Q164" s="156">
        <f t="shared" si="57"/>
        <v>29.410399999999999</v>
      </c>
      <c r="R164" s="153">
        <f t="shared" si="57"/>
        <v>0</v>
      </c>
      <c r="S164" s="153">
        <f t="shared" si="57"/>
        <v>0</v>
      </c>
      <c r="T164" s="153">
        <f t="shared" si="57"/>
        <v>0</v>
      </c>
      <c r="U164" s="153">
        <f t="shared" si="57"/>
        <v>0</v>
      </c>
      <c r="V164" s="153">
        <f t="shared" si="57"/>
        <v>29.410399999999999</v>
      </c>
      <c r="W164" s="154">
        <f t="shared" si="57"/>
        <v>0</v>
      </c>
      <c r="X164" s="156">
        <f t="shared" si="54"/>
        <v>-73.689599999999999</v>
      </c>
      <c r="Y164" s="153">
        <f t="shared" si="54"/>
        <v>0</v>
      </c>
      <c r="Z164" s="153">
        <f t="shared" si="54"/>
        <v>0</v>
      </c>
      <c r="AA164" s="153">
        <f t="shared" si="54"/>
        <v>0</v>
      </c>
      <c r="AB164" s="153">
        <f t="shared" si="54"/>
        <v>0</v>
      </c>
      <c r="AC164" s="153">
        <f t="shared" si="54"/>
        <v>-73.689599999999999</v>
      </c>
      <c r="AD164" s="154">
        <f t="shared" si="54"/>
        <v>0</v>
      </c>
      <c r="AE164" s="156">
        <f t="shared" si="46"/>
        <v>28.526091173617846</v>
      </c>
      <c r="AF164" s="13">
        <f t="shared" si="46"/>
        <v>0</v>
      </c>
      <c r="AG164" s="13">
        <f t="shared" si="46"/>
        <v>0</v>
      </c>
      <c r="AH164" s="13">
        <f t="shared" si="45"/>
        <v>0</v>
      </c>
      <c r="AI164" s="13">
        <f t="shared" si="45"/>
        <v>0</v>
      </c>
      <c r="AJ164" s="13">
        <f t="shared" si="45"/>
        <v>28.526091173617846</v>
      </c>
      <c r="AK164" s="313">
        <f t="shared" si="45"/>
        <v>0</v>
      </c>
    </row>
    <row r="165" spans="1:37" ht="12.75" customHeight="1" x14ac:dyDescent="0.25">
      <c r="A165" s="81">
        <v>156</v>
      </c>
      <c r="B165" s="159" t="s">
        <v>1313</v>
      </c>
      <c r="C165" s="244">
        <f t="shared" ref="C165:C192" si="58">SUM(D165:I165)</f>
        <v>3642.5</v>
      </c>
      <c r="D165" s="161">
        <v>847.9</v>
      </c>
      <c r="E165" s="161">
        <v>1614.1</v>
      </c>
      <c r="F165" s="161">
        <v>0</v>
      </c>
      <c r="G165" s="161">
        <v>809.2</v>
      </c>
      <c r="H165" s="161">
        <v>0</v>
      </c>
      <c r="I165" s="162">
        <v>371.3</v>
      </c>
      <c r="J165" s="160">
        <f t="shared" ref="J165:J192" si="59">SUM(K165:P165)</f>
        <v>3642.5</v>
      </c>
      <c r="K165" s="161">
        <v>847.9</v>
      </c>
      <c r="L165" s="161">
        <v>1614.1</v>
      </c>
      <c r="M165" s="161">
        <v>0</v>
      </c>
      <c r="N165" s="161">
        <v>809.2</v>
      </c>
      <c r="O165" s="161">
        <v>0</v>
      </c>
      <c r="P165" s="162">
        <v>371.3</v>
      </c>
      <c r="Q165" s="160">
        <f t="shared" ref="Q165:Q192" si="60">SUM(R165:W165)</f>
        <v>3015.3680999999997</v>
      </c>
      <c r="R165" s="161">
        <v>807.10969999999998</v>
      </c>
      <c r="S165" s="161">
        <v>1614.1</v>
      </c>
      <c r="T165" s="161">
        <v>0</v>
      </c>
      <c r="U165" s="161">
        <v>336.11439999999999</v>
      </c>
      <c r="V165" s="161">
        <v>0</v>
      </c>
      <c r="W165" s="162">
        <v>258.04399999999998</v>
      </c>
      <c r="X165" s="160">
        <f t="shared" si="54"/>
        <v>-627.13190000000031</v>
      </c>
      <c r="Y165" s="161">
        <f t="shared" si="54"/>
        <v>-40.790300000000002</v>
      </c>
      <c r="Z165" s="161">
        <f t="shared" si="54"/>
        <v>0</v>
      </c>
      <c r="AA165" s="161">
        <f t="shared" si="54"/>
        <v>0</v>
      </c>
      <c r="AB165" s="161">
        <f t="shared" si="54"/>
        <v>-473.08560000000006</v>
      </c>
      <c r="AC165" s="161">
        <f t="shared" si="54"/>
        <v>0</v>
      </c>
      <c r="AD165" s="162">
        <f t="shared" si="54"/>
        <v>-113.25600000000003</v>
      </c>
      <c r="AE165" s="160">
        <f t="shared" si="46"/>
        <v>82.782926561427587</v>
      </c>
      <c r="AF165" s="10">
        <f t="shared" si="46"/>
        <v>95.189255808467976</v>
      </c>
      <c r="AG165" s="10">
        <f t="shared" si="46"/>
        <v>100</v>
      </c>
      <c r="AH165" s="10">
        <f t="shared" si="45"/>
        <v>0</v>
      </c>
      <c r="AI165" s="10">
        <f t="shared" si="45"/>
        <v>41.536628769154717</v>
      </c>
      <c r="AJ165" s="10">
        <f t="shared" si="45"/>
        <v>0</v>
      </c>
      <c r="AK165" s="312">
        <f t="shared" si="45"/>
        <v>69.49744142203069</v>
      </c>
    </row>
    <row r="166" spans="1:37" ht="12.75" customHeight="1" x14ac:dyDescent="0.25">
      <c r="A166" s="81">
        <v>157</v>
      </c>
      <c r="B166" s="159" t="s">
        <v>1411</v>
      </c>
      <c r="C166" s="244">
        <f t="shared" si="58"/>
        <v>0</v>
      </c>
      <c r="D166" s="161">
        <v>0</v>
      </c>
      <c r="E166" s="161">
        <v>0</v>
      </c>
      <c r="F166" s="161">
        <v>0</v>
      </c>
      <c r="G166" s="161">
        <v>0</v>
      </c>
      <c r="H166" s="161">
        <v>0</v>
      </c>
      <c r="I166" s="162">
        <v>0</v>
      </c>
      <c r="J166" s="160">
        <f t="shared" si="59"/>
        <v>0</v>
      </c>
      <c r="K166" s="161">
        <v>0</v>
      </c>
      <c r="L166" s="161">
        <v>0</v>
      </c>
      <c r="M166" s="161">
        <v>0</v>
      </c>
      <c r="N166" s="161">
        <v>0</v>
      </c>
      <c r="O166" s="161">
        <v>0</v>
      </c>
      <c r="P166" s="162">
        <v>0</v>
      </c>
      <c r="Q166" s="160">
        <f t="shared" si="60"/>
        <v>0</v>
      </c>
      <c r="R166" s="161">
        <v>0</v>
      </c>
      <c r="S166" s="161">
        <v>0</v>
      </c>
      <c r="T166" s="161">
        <v>0</v>
      </c>
      <c r="U166" s="161">
        <v>0</v>
      </c>
      <c r="V166" s="161">
        <v>0</v>
      </c>
      <c r="W166" s="162">
        <v>0</v>
      </c>
      <c r="X166" s="160">
        <f t="shared" si="54"/>
        <v>0</v>
      </c>
      <c r="Y166" s="161">
        <f t="shared" si="54"/>
        <v>0</v>
      </c>
      <c r="Z166" s="161">
        <f t="shared" si="54"/>
        <v>0</v>
      </c>
      <c r="AA166" s="161">
        <f t="shared" si="54"/>
        <v>0</v>
      </c>
      <c r="AB166" s="161">
        <f t="shared" si="54"/>
        <v>0</v>
      </c>
      <c r="AC166" s="161">
        <f t="shared" si="54"/>
        <v>0</v>
      </c>
      <c r="AD166" s="162">
        <f t="shared" si="54"/>
        <v>0</v>
      </c>
      <c r="AE166" s="160">
        <f t="shared" si="46"/>
        <v>0</v>
      </c>
      <c r="AF166" s="10">
        <f t="shared" si="46"/>
        <v>0</v>
      </c>
      <c r="AG166" s="10">
        <f t="shared" si="46"/>
        <v>0</v>
      </c>
      <c r="AH166" s="10">
        <f t="shared" si="45"/>
        <v>0</v>
      </c>
      <c r="AI166" s="10">
        <f t="shared" si="45"/>
        <v>0</v>
      </c>
      <c r="AJ166" s="10">
        <f t="shared" si="45"/>
        <v>0</v>
      </c>
      <c r="AK166" s="312">
        <f t="shared" si="45"/>
        <v>0</v>
      </c>
    </row>
    <row r="167" spans="1:37" ht="12.75" customHeight="1" x14ac:dyDescent="0.25">
      <c r="A167" s="81">
        <v>158</v>
      </c>
      <c r="B167" s="159" t="s">
        <v>1412</v>
      </c>
      <c r="C167" s="244">
        <f t="shared" si="58"/>
        <v>0</v>
      </c>
      <c r="D167" s="161">
        <v>0</v>
      </c>
      <c r="E167" s="161">
        <v>0</v>
      </c>
      <c r="F167" s="161">
        <v>0</v>
      </c>
      <c r="G167" s="161">
        <v>0</v>
      </c>
      <c r="H167" s="161">
        <v>0</v>
      </c>
      <c r="I167" s="162">
        <v>0</v>
      </c>
      <c r="J167" s="160">
        <f t="shared" si="59"/>
        <v>0</v>
      </c>
      <c r="K167" s="161">
        <v>0</v>
      </c>
      <c r="L167" s="161">
        <v>0</v>
      </c>
      <c r="M167" s="161">
        <v>0</v>
      </c>
      <c r="N167" s="161">
        <v>0</v>
      </c>
      <c r="O167" s="161">
        <v>0</v>
      </c>
      <c r="P167" s="162">
        <v>0</v>
      </c>
      <c r="Q167" s="160">
        <f t="shared" si="60"/>
        <v>0</v>
      </c>
      <c r="R167" s="161">
        <v>0</v>
      </c>
      <c r="S167" s="161">
        <v>0</v>
      </c>
      <c r="T167" s="161">
        <v>0</v>
      </c>
      <c r="U167" s="161">
        <v>0</v>
      </c>
      <c r="V167" s="161">
        <v>0</v>
      </c>
      <c r="W167" s="162">
        <v>0</v>
      </c>
      <c r="X167" s="160">
        <f t="shared" si="54"/>
        <v>0</v>
      </c>
      <c r="Y167" s="161">
        <f t="shared" si="54"/>
        <v>0</v>
      </c>
      <c r="Z167" s="161">
        <f t="shared" si="54"/>
        <v>0</v>
      </c>
      <c r="AA167" s="161">
        <f t="shared" si="54"/>
        <v>0</v>
      </c>
      <c r="AB167" s="161">
        <f t="shared" si="54"/>
        <v>0</v>
      </c>
      <c r="AC167" s="161">
        <f t="shared" si="54"/>
        <v>0</v>
      </c>
      <c r="AD167" s="162">
        <f t="shared" si="54"/>
        <v>0</v>
      </c>
      <c r="AE167" s="160">
        <f t="shared" si="46"/>
        <v>0</v>
      </c>
      <c r="AF167" s="10">
        <f t="shared" si="46"/>
        <v>0</v>
      </c>
      <c r="AG167" s="10">
        <f t="shared" si="46"/>
        <v>0</v>
      </c>
      <c r="AH167" s="10">
        <f t="shared" si="45"/>
        <v>0</v>
      </c>
      <c r="AI167" s="10">
        <f t="shared" si="45"/>
        <v>0</v>
      </c>
      <c r="AJ167" s="10">
        <f t="shared" si="45"/>
        <v>0</v>
      </c>
      <c r="AK167" s="312">
        <f t="shared" si="45"/>
        <v>0</v>
      </c>
    </row>
    <row r="168" spans="1:37" ht="12.75" customHeight="1" x14ac:dyDescent="0.25">
      <c r="A168" s="81">
        <v>159</v>
      </c>
      <c r="B168" s="159" t="s">
        <v>1413</v>
      </c>
      <c r="C168" s="244">
        <f t="shared" si="58"/>
        <v>103.1</v>
      </c>
      <c r="D168" s="161">
        <v>0</v>
      </c>
      <c r="E168" s="161">
        <v>0</v>
      </c>
      <c r="F168" s="161">
        <v>0</v>
      </c>
      <c r="G168" s="161">
        <v>0</v>
      </c>
      <c r="H168" s="161">
        <v>103.1</v>
      </c>
      <c r="I168" s="162">
        <v>0</v>
      </c>
      <c r="J168" s="160">
        <f t="shared" si="59"/>
        <v>103.1</v>
      </c>
      <c r="K168" s="161">
        <v>0</v>
      </c>
      <c r="L168" s="161">
        <v>0</v>
      </c>
      <c r="M168" s="161">
        <v>0</v>
      </c>
      <c r="N168" s="161">
        <v>0</v>
      </c>
      <c r="O168" s="161">
        <v>103.1</v>
      </c>
      <c r="P168" s="162">
        <v>0</v>
      </c>
      <c r="Q168" s="160">
        <f t="shared" si="60"/>
        <v>29.410399999999999</v>
      </c>
      <c r="R168" s="161">
        <v>0</v>
      </c>
      <c r="S168" s="161">
        <v>0</v>
      </c>
      <c r="T168" s="161">
        <v>0</v>
      </c>
      <c r="U168" s="161">
        <v>0</v>
      </c>
      <c r="V168" s="161">
        <v>29.410399999999999</v>
      </c>
      <c r="W168" s="162">
        <v>0</v>
      </c>
      <c r="X168" s="160">
        <f t="shared" si="54"/>
        <v>-73.689599999999999</v>
      </c>
      <c r="Y168" s="161">
        <f t="shared" si="54"/>
        <v>0</v>
      </c>
      <c r="Z168" s="161">
        <f t="shared" si="54"/>
        <v>0</v>
      </c>
      <c r="AA168" s="161">
        <f t="shared" si="54"/>
        <v>0</v>
      </c>
      <c r="AB168" s="161">
        <f t="shared" si="54"/>
        <v>0</v>
      </c>
      <c r="AC168" s="161">
        <f t="shared" si="54"/>
        <v>-73.689599999999999</v>
      </c>
      <c r="AD168" s="162">
        <f t="shared" si="54"/>
        <v>0</v>
      </c>
      <c r="AE168" s="160">
        <f t="shared" si="46"/>
        <v>28.526091173617846</v>
      </c>
      <c r="AF168" s="10">
        <f t="shared" si="46"/>
        <v>0</v>
      </c>
      <c r="AG168" s="10">
        <f t="shared" si="46"/>
        <v>0</v>
      </c>
      <c r="AH168" s="10">
        <f t="shared" si="45"/>
        <v>0</v>
      </c>
      <c r="AI168" s="10">
        <f t="shared" si="45"/>
        <v>0</v>
      </c>
      <c r="AJ168" s="10">
        <f t="shared" si="45"/>
        <v>28.526091173617846</v>
      </c>
      <c r="AK168" s="312">
        <f t="shared" si="45"/>
        <v>0</v>
      </c>
    </row>
    <row r="169" spans="1:37" ht="12.75" customHeight="1" x14ac:dyDescent="0.25">
      <c r="A169" s="81">
        <v>160</v>
      </c>
      <c r="B169" s="159" t="s">
        <v>1410</v>
      </c>
      <c r="C169" s="244">
        <f t="shared" si="58"/>
        <v>0</v>
      </c>
      <c r="D169" s="161">
        <v>0</v>
      </c>
      <c r="E169" s="161">
        <v>0</v>
      </c>
      <c r="F169" s="161">
        <v>0</v>
      </c>
      <c r="G169" s="161">
        <v>0</v>
      </c>
      <c r="H169" s="161">
        <v>0</v>
      </c>
      <c r="I169" s="162">
        <v>0</v>
      </c>
      <c r="J169" s="160">
        <f t="shared" si="59"/>
        <v>0</v>
      </c>
      <c r="K169" s="161">
        <v>0</v>
      </c>
      <c r="L169" s="161">
        <v>0</v>
      </c>
      <c r="M169" s="161">
        <v>0</v>
      </c>
      <c r="N169" s="161">
        <v>0</v>
      </c>
      <c r="O169" s="161">
        <v>0</v>
      </c>
      <c r="P169" s="162">
        <v>0</v>
      </c>
      <c r="Q169" s="160">
        <f t="shared" si="60"/>
        <v>0</v>
      </c>
      <c r="R169" s="161">
        <v>0</v>
      </c>
      <c r="S169" s="161">
        <v>0</v>
      </c>
      <c r="T169" s="161">
        <v>0</v>
      </c>
      <c r="U169" s="161">
        <v>0</v>
      </c>
      <c r="V169" s="161">
        <v>0</v>
      </c>
      <c r="W169" s="162">
        <v>0</v>
      </c>
      <c r="X169" s="160">
        <f t="shared" si="54"/>
        <v>0</v>
      </c>
      <c r="Y169" s="161">
        <f t="shared" si="54"/>
        <v>0</v>
      </c>
      <c r="Z169" s="161">
        <f t="shared" si="54"/>
        <v>0</v>
      </c>
      <c r="AA169" s="161">
        <f t="shared" si="54"/>
        <v>0</v>
      </c>
      <c r="AB169" s="161">
        <f t="shared" si="54"/>
        <v>0</v>
      </c>
      <c r="AC169" s="161">
        <f t="shared" si="54"/>
        <v>0</v>
      </c>
      <c r="AD169" s="162">
        <f t="shared" si="54"/>
        <v>0</v>
      </c>
      <c r="AE169" s="160">
        <f t="shared" si="46"/>
        <v>0</v>
      </c>
      <c r="AF169" s="10">
        <f t="shared" si="46"/>
        <v>0</v>
      </c>
      <c r="AG169" s="10">
        <f t="shared" si="46"/>
        <v>0</v>
      </c>
      <c r="AH169" s="10">
        <f t="shared" si="45"/>
        <v>0</v>
      </c>
      <c r="AI169" s="10">
        <f t="shared" si="45"/>
        <v>0</v>
      </c>
      <c r="AJ169" s="10">
        <f t="shared" si="45"/>
        <v>0</v>
      </c>
      <c r="AK169" s="312">
        <f t="shared" si="45"/>
        <v>0</v>
      </c>
    </row>
    <row r="170" spans="1:37" ht="12.75" customHeight="1" x14ac:dyDescent="0.25">
      <c r="A170" s="81">
        <v>161</v>
      </c>
      <c r="B170" s="159" t="s">
        <v>1414</v>
      </c>
      <c r="C170" s="244">
        <f t="shared" si="58"/>
        <v>0</v>
      </c>
      <c r="D170" s="161">
        <v>0</v>
      </c>
      <c r="E170" s="161">
        <v>0</v>
      </c>
      <c r="F170" s="161">
        <v>0</v>
      </c>
      <c r="G170" s="161">
        <v>0</v>
      </c>
      <c r="H170" s="161">
        <v>0</v>
      </c>
      <c r="I170" s="162">
        <v>0</v>
      </c>
      <c r="J170" s="160">
        <f t="shared" si="59"/>
        <v>0</v>
      </c>
      <c r="K170" s="161">
        <v>0</v>
      </c>
      <c r="L170" s="161">
        <v>0</v>
      </c>
      <c r="M170" s="161">
        <v>0</v>
      </c>
      <c r="N170" s="161">
        <v>0</v>
      </c>
      <c r="O170" s="161">
        <v>0</v>
      </c>
      <c r="P170" s="162">
        <v>0</v>
      </c>
      <c r="Q170" s="160">
        <f t="shared" si="60"/>
        <v>0</v>
      </c>
      <c r="R170" s="161">
        <v>0</v>
      </c>
      <c r="S170" s="161">
        <v>0</v>
      </c>
      <c r="T170" s="161">
        <v>0</v>
      </c>
      <c r="U170" s="161">
        <v>0</v>
      </c>
      <c r="V170" s="161">
        <v>0</v>
      </c>
      <c r="W170" s="162">
        <v>0</v>
      </c>
      <c r="X170" s="160">
        <f t="shared" si="54"/>
        <v>0</v>
      </c>
      <c r="Y170" s="161">
        <f t="shared" si="54"/>
        <v>0</v>
      </c>
      <c r="Z170" s="161">
        <f t="shared" si="54"/>
        <v>0</v>
      </c>
      <c r="AA170" s="161">
        <f t="shared" si="54"/>
        <v>0</v>
      </c>
      <c r="AB170" s="161">
        <f t="shared" si="54"/>
        <v>0</v>
      </c>
      <c r="AC170" s="161">
        <f t="shared" si="54"/>
        <v>0</v>
      </c>
      <c r="AD170" s="162">
        <f t="shared" si="54"/>
        <v>0</v>
      </c>
      <c r="AE170" s="160">
        <f t="shared" si="46"/>
        <v>0</v>
      </c>
      <c r="AF170" s="10">
        <f t="shared" si="46"/>
        <v>0</v>
      </c>
      <c r="AG170" s="10">
        <f t="shared" si="46"/>
        <v>0</v>
      </c>
      <c r="AH170" s="10">
        <f t="shared" si="45"/>
        <v>0</v>
      </c>
      <c r="AI170" s="10">
        <f t="shared" si="45"/>
        <v>0</v>
      </c>
      <c r="AJ170" s="10">
        <f t="shared" si="45"/>
        <v>0</v>
      </c>
      <c r="AK170" s="312">
        <f t="shared" si="45"/>
        <v>0</v>
      </c>
    </row>
    <row r="171" spans="1:37" ht="12.75" customHeight="1" x14ac:dyDescent="0.25">
      <c r="A171" s="81">
        <v>162</v>
      </c>
      <c r="B171" s="159" t="s">
        <v>1417</v>
      </c>
      <c r="C171" s="244">
        <f t="shared" si="58"/>
        <v>0</v>
      </c>
      <c r="D171" s="161">
        <v>0</v>
      </c>
      <c r="E171" s="161">
        <v>0</v>
      </c>
      <c r="F171" s="161">
        <v>0</v>
      </c>
      <c r="G171" s="161">
        <v>0</v>
      </c>
      <c r="H171" s="161">
        <v>0</v>
      </c>
      <c r="I171" s="162">
        <v>0</v>
      </c>
      <c r="J171" s="160">
        <f t="shared" si="59"/>
        <v>0</v>
      </c>
      <c r="K171" s="161">
        <v>0</v>
      </c>
      <c r="L171" s="161">
        <v>0</v>
      </c>
      <c r="M171" s="161">
        <v>0</v>
      </c>
      <c r="N171" s="161">
        <v>0</v>
      </c>
      <c r="O171" s="161">
        <v>0</v>
      </c>
      <c r="P171" s="162">
        <v>0</v>
      </c>
      <c r="Q171" s="160">
        <f t="shared" si="60"/>
        <v>0</v>
      </c>
      <c r="R171" s="161">
        <v>0</v>
      </c>
      <c r="S171" s="161">
        <v>0</v>
      </c>
      <c r="T171" s="161">
        <v>0</v>
      </c>
      <c r="U171" s="161">
        <v>0</v>
      </c>
      <c r="V171" s="161">
        <v>0</v>
      </c>
      <c r="W171" s="162">
        <v>0</v>
      </c>
      <c r="X171" s="160">
        <f t="shared" si="54"/>
        <v>0</v>
      </c>
      <c r="Y171" s="161">
        <f t="shared" si="54"/>
        <v>0</v>
      </c>
      <c r="Z171" s="161">
        <f t="shared" si="54"/>
        <v>0</v>
      </c>
      <c r="AA171" s="161">
        <f t="shared" si="54"/>
        <v>0</v>
      </c>
      <c r="AB171" s="161">
        <f t="shared" si="54"/>
        <v>0</v>
      </c>
      <c r="AC171" s="161">
        <f t="shared" si="54"/>
        <v>0</v>
      </c>
      <c r="AD171" s="162">
        <f t="shared" si="54"/>
        <v>0</v>
      </c>
      <c r="AE171" s="160">
        <f t="shared" si="46"/>
        <v>0</v>
      </c>
      <c r="AF171" s="10">
        <f t="shared" si="46"/>
        <v>0</v>
      </c>
      <c r="AG171" s="10">
        <f t="shared" si="46"/>
        <v>0</v>
      </c>
      <c r="AH171" s="10">
        <f t="shared" si="45"/>
        <v>0</v>
      </c>
      <c r="AI171" s="10">
        <f t="shared" si="45"/>
        <v>0</v>
      </c>
      <c r="AJ171" s="10">
        <f t="shared" si="45"/>
        <v>0</v>
      </c>
      <c r="AK171" s="312">
        <f t="shared" si="45"/>
        <v>0</v>
      </c>
    </row>
    <row r="172" spans="1:37" ht="12.75" customHeight="1" x14ac:dyDescent="0.25">
      <c r="A172" s="81">
        <v>163</v>
      </c>
      <c r="B172" s="159" t="s">
        <v>1415</v>
      </c>
      <c r="C172" s="244">
        <f t="shared" si="58"/>
        <v>0</v>
      </c>
      <c r="D172" s="161">
        <v>0</v>
      </c>
      <c r="E172" s="161">
        <v>0</v>
      </c>
      <c r="F172" s="161">
        <v>0</v>
      </c>
      <c r="G172" s="161">
        <v>0</v>
      </c>
      <c r="H172" s="161">
        <v>0</v>
      </c>
      <c r="I172" s="162">
        <v>0</v>
      </c>
      <c r="J172" s="160">
        <f t="shared" si="59"/>
        <v>0</v>
      </c>
      <c r="K172" s="161">
        <v>0</v>
      </c>
      <c r="L172" s="161">
        <v>0</v>
      </c>
      <c r="M172" s="161">
        <v>0</v>
      </c>
      <c r="N172" s="161">
        <v>0</v>
      </c>
      <c r="O172" s="161">
        <v>0</v>
      </c>
      <c r="P172" s="162">
        <v>0</v>
      </c>
      <c r="Q172" s="160">
        <f t="shared" si="60"/>
        <v>0</v>
      </c>
      <c r="R172" s="161">
        <v>0</v>
      </c>
      <c r="S172" s="161">
        <v>0</v>
      </c>
      <c r="T172" s="161">
        <v>0</v>
      </c>
      <c r="U172" s="161">
        <v>0</v>
      </c>
      <c r="V172" s="161">
        <v>0</v>
      </c>
      <c r="W172" s="162">
        <v>0</v>
      </c>
      <c r="X172" s="160">
        <f t="shared" si="54"/>
        <v>0</v>
      </c>
      <c r="Y172" s="161">
        <f t="shared" si="54"/>
        <v>0</v>
      </c>
      <c r="Z172" s="161">
        <f t="shared" si="54"/>
        <v>0</v>
      </c>
      <c r="AA172" s="161">
        <f t="shared" si="54"/>
        <v>0</v>
      </c>
      <c r="AB172" s="161">
        <f t="shared" si="54"/>
        <v>0</v>
      </c>
      <c r="AC172" s="161">
        <f t="shared" si="54"/>
        <v>0</v>
      </c>
      <c r="AD172" s="162">
        <f t="shared" si="54"/>
        <v>0</v>
      </c>
      <c r="AE172" s="160">
        <f t="shared" si="46"/>
        <v>0</v>
      </c>
      <c r="AF172" s="10">
        <f t="shared" si="46"/>
        <v>0</v>
      </c>
      <c r="AG172" s="10">
        <f t="shared" si="46"/>
        <v>0</v>
      </c>
      <c r="AH172" s="10">
        <f t="shared" si="45"/>
        <v>0</v>
      </c>
      <c r="AI172" s="10">
        <f t="shared" si="45"/>
        <v>0</v>
      </c>
      <c r="AJ172" s="10">
        <f t="shared" si="45"/>
        <v>0</v>
      </c>
      <c r="AK172" s="312">
        <f t="shared" si="45"/>
        <v>0</v>
      </c>
    </row>
    <row r="173" spans="1:37" ht="12.75" customHeight="1" x14ac:dyDescent="0.25">
      <c r="A173" s="81">
        <v>164</v>
      </c>
      <c r="B173" s="159" t="s">
        <v>1419</v>
      </c>
      <c r="C173" s="244">
        <f t="shared" si="58"/>
        <v>0</v>
      </c>
      <c r="D173" s="161">
        <v>0</v>
      </c>
      <c r="E173" s="161">
        <v>0</v>
      </c>
      <c r="F173" s="161">
        <v>0</v>
      </c>
      <c r="G173" s="161">
        <v>0</v>
      </c>
      <c r="H173" s="161">
        <v>0</v>
      </c>
      <c r="I173" s="162">
        <v>0</v>
      </c>
      <c r="J173" s="160">
        <f t="shared" si="59"/>
        <v>0</v>
      </c>
      <c r="K173" s="161">
        <v>0</v>
      </c>
      <c r="L173" s="161">
        <v>0</v>
      </c>
      <c r="M173" s="161">
        <v>0</v>
      </c>
      <c r="N173" s="161">
        <v>0</v>
      </c>
      <c r="O173" s="161">
        <v>0</v>
      </c>
      <c r="P173" s="162">
        <v>0</v>
      </c>
      <c r="Q173" s="160">
        <f t="shared" si="60"/>
        <v>0</v>
      </c>
      <c r="R173" s="161">
        <v>0</v>
      </c>
      <c r="S173" s="161">
        <v>0</v>
      </c>
      <c r="T173" s="161">
        <v>0</v>
      </c>
      <c r="U173" s="161">
        <v>0</v>
      </c>
      <c r="V173" s="161">
        <v>0</v>
      </c>
      <c r="W173" s="162">
        <v>0</v>
      </c>
      <c r="X173" s="160">
        <f t="shared" si="54"/>
        <v>0</v>
      </c>
      <c r="Y173" s="161">
        <f t="shared" si="54"/>
        <v>0</v>
      </c>
      <c r="Z173" s="161">
        <f t="shared" si="54"/>
        <v>0</v>
      </c>
      <c r="AA173" s="161">
        <f t="shared" si="54"/>
        <v>0</v>
      </c>
      <c r="AB173" s="161">
        <f t="shared" si="54"/>
        <v>0</v>
      </c>
      <c r="AC173" s="161">
        <f t="shared" si="54"/>
        <v>0</v>
      </c>
      <c r="AD173" s="162">
        <f t="shared" si="54"/>
        <v>0</v>
      </c>
      <c r="AE173" s="160">
        <f t="shared" si="46"/>
        <v>0</v>
      </c>
      <c r="AF173" s="10">
        <f t="shared" si="46"/>
        <v>0</v>
      </c>
      <c r="AG173" s="10">
        <f t="shared" si="46"/>
        <v>0</v>
      </c>
      <c r="AH173" s="10">
        <f t="shared" si="45"/>
        <v>0</v>
      </c>
      <c r="AI173" s="10">
        <f t="shared" si="45"/>
        <v>0</v>
      </c>
      <c r="AJ173" s="10">
        <f t="shared" si="45"/>
        <v>0</v>
      </c>
      <c r="AK173" s="312">
        <f t="shared" si="45"/>
        <v>0</v>
      </c>
    </row>
    <row r="174" spans="1:37" ht="12.75" customHeight="1" x14ac:dyDescent="0.25">
      <c r="A174" s="81">
        <v>165</v>
      </c>
      <c r="B174" s="159" t="s">
        <v>1416</v>
      </c>
      <c r="C174" s="244">
        <f t="shared" si="58"/>
        <v>0</v>
      </c>
      <c r="D174" s="161">
        <v>0</v>
      </c>
      <c r="E174" s="161">
        <v>0</v>
      </c>
      <c r="F174" s="161">
        <v>0</v>
      </c>
      <c r="G174" s="161">
        <v>0</v>
      </c>
      <c r="H174" s="161">
        <v>0</v>
      </c>
      <c r="I174" s="162">
        <v>0</v>
      </c>
      <c r="J174" s="160">
        <f t="shared" si="59"/>
        <v>0</v>
      </c>
      <c r="K174" s="161">
        <v>0</v>
      </c>
      <c r="L174" s="161">
        <v>0</v>
      </c>
      <c r="M174" s="161">
        <v>0</v>
      </c>
      <c r="N174" s="161">
        <v>0</v>
      </c>
      <c r="O174" s="161">
        <v>0</v>
      </c>
      <c r="P174" s="162">
        <v>0</v>
      </c>
      <c r="Q174" s="160">
        <f t="shared" si="60"/>
        <v>0</v>
      </c>
      <c r="R174" s="161">
        <v>0</v>
      </c>
      <c r="S174" s="161">
        <v>0</v>
      </c>
      <c r="T174" s="161">
        <v>0</v>
      </c>
      <c r="U174" s="161">
        <v>0</v>
      </c>
      <c r="V174" s="161">
        <v>0</v>
      </c>
      <c r="W174" s="162">
        <v>0</v>
      </c>
      <c r="X174" s="160">
        <f t="shared" si="54"/>
        <v>0</v>
      </c>
      <c r="Y174" s="161">
        <f t="shared" si="54"/>
        <v>0</v>
      </c>
      <c r="Z174" s="161">
        <f t="shared" si="54"/>
        <v>0</v>
      </c>
      <c r="AA174" s="161">
        <f t="shared" si="54"/>
        <v>0</v>
      </c>
      <c r="AB174" s="161">
        <f t="shared" si="54"/>
        <v>0</v>
      </c>
      <c r="AC174" s="161">
        <f t="shared" si="54"/>
        <v>0</v>
      </c>
      <c r="AD174" s="162">
        <f t="shared" si="54"/>
        <v>0</v>
      </c>
      <c r="AE174" s="160">
        <f t="shared" si="46"/>
        <v>0</v>
      </c>
      <c r="AF174" s="10">
        <f t="shared" si="46"/>
        <v>0</v>
      </c>
      <c r="AG174" s="10">
        <f t="shared" si="46"/>
        <v>0</v>
      </c>
      <c r="AH174" s="10">
        <f t="shared" si="45"/>
        <v>0</v>
      </c>
      <c r="AI174" s="10">
        <f t="shared" si="45"/>
        <v>0</v>
      </c>
      <c r="AJ174" s="10">
        <f t="shared" si="45"/>
        <v>0</v>
      </c>
      <c r="AK174" s="312">
        <f t="shared" si="45"/>
        <v>0</v>
      </c>
    </row>
    <row r="175" spans="1:37" ht="12.75" customHeight="1" x14ac:dyDescent="0.25">
      <c r="A175" s="81">
        <v>166</v>
      </c>
      <c r="B175" s="159" t="s">
        <v>1418</v>
      </c>
      <c r="C175" s="244">
        <f t="shared" si="58"/>
        <v>0</v>
      </c>
      <c r="D175" s="161">
        <v>0</v>
      </c>
      <c r="E175" s="161">
        <v>0</v>
      </c>
      <c r="F175" s="161">
        <v>0</v>
      </c>
      <c r="G175" s="161">
        <v>0</v>
      </c>
      <c r="H175" s="161">
        <v>0</v>
      </c>
      <c r="I175" s="162">
        <v>0</v>
      </c>
      <c r="J175" s="160">
        <f t="shared" si="59"/>
        <v>0</v>
      </c>
      <c r="K175" s="161">
        <v>0</v>
      </c>
      <c r="L175" s="161">
        <v>0</v>
      </c>
      <c r="M175" s="161">
        <v>0</v>
      </c>
      <c r="N175" s="161">
        <v>0</v>
      </c>
      <c r="O175" s="161">
        <v>0</v>
      </c>
      <c r="P175" s="162">
        <v>0</v>
      </c>
      <c r="Q175" s="160">
        <f t="shared" si="60"/>
        <v>0</v>
      </c>
      <c r="R175" s="161">
        <v>0</v>
      </c>
      <c r="S175" s="161">
        <v>0</v>
      </c>
      <c r="T175" s="161">
        <v>0</v>
      </c>
      <c r="U175" s="161">
        <v>0</v>
      </c>
      <c r="V175" s="161">
        <v>0</v>
      </c>
      <c r="W175" s="162">
        <v>0</v>
      </c>
      <c r="X175" s="160">
        <f t="shared" si="54"/>
        <v>0</v>
      </c>
      <c r="Y175" s="161">
        <f t="shared" si="54"/>
        <v>0</v>
      </c>
      <c r="Z175" s="161">
        <f t="shared" si="54"/>
        <v>0</v>
      </c>
      <c r="AA175" s="161">
        <f t="shared" si="54"/>
        <v>0</v>
      </c>
      <c r="AB175" s="161">
        <f t="shared" si="54"/>
        <v>0</v>
      </c>
      <c r="AC175" s="161">
        <f t="shared" si="54"/>
        <v>0</v>
      </c>
      <c r="AD175" s="162">
        <f t="shared" si="54"/>
        <v>0</v>
      </c>
      <c r="AE175" s="160">
        <f t="shared" si="46"/>
        <v>0</v>
      </c>
      <c r="AF175" s="10">
        <f t="shared" si="46"/>
        <v>0</v>
      </c>
      <c r="AG175" s="10">
        <f t="shared" si="46"/>
        <v>0</v>
      </c>
      <c r="AH175" s="10">
        <f t="shared" si="45"/>
        <v>0</v>
      </c>
      <c r="AI175" s="10">
        <f t="shared" si="45"/>
        <v>0</v>
      </c>
      <c r="AJ175" s="10">
        <f t="shared" si="45"/>
        <v>0</v>
      </c>
      <c r="AK175" s="312">
        <f t="shared" si="45"/>
        <v>0</v>
      </c>
    </row>
    <row r="176" spans="1:37" ht="12.75" customHeight="1" x14ac:dyDescent="0.25">
      <c r="A176" s="81">
        <v>167</v>
      </c>
      <c r="B176" s="159" t="s">
        <v>1420</v>
      </c>
      <c r="C176" s="244">
        <f t="shared" si="58"/>
        <v>0</v>
      </c>
      <c r="D176" s="161">
        <v>0</v>
      </c>
      <c r="E176" s="161">
        <v>0</v>
      </c>
      <c r="F176" s="161">
        <v>0</v>
      </c>
      <c r="G176" s="161">
        <v>0</v>
      </c>
      <c r="H176" s="161">
        <v>0</v>
      </c>
      <c r="I176" s="162">
        <v>0</v>
      </c>
      <c r="J176" s="160">
        <f t="shared" si="59"/>
        <v>0</v>
      </c>
      <c r="K176" s="161">
        <v>0</v>
      </c>
      <c r="L176" s="161">
        <v>0</v>
      </c>
      <c r="M176" s="161">
        <v>0</v>
      </c>
      <c r="N176" s="161">
        <v>0</v>
      </c>
      <c r="O176" s="161">
        <v>0</v>
      </c>
      <c r="P176" s="162">
        <v>0</v>
      </c>
      <c r="Q176" s="160">
        <f t="shared" si="60"/>
        <v>0</v>
      </c>
      <c r="R176" s="161">
        <v>0</v>
      </c>
      <c r="S176" s="161">
        <v>0</v>
      </c>
      <c r="T176" s="161">
        <v>0</v>
      </c>
      <c r="U176" s="161">
        <v>0</v>
      </c>
      <c r="V176" s="161">
        <v>0</v>
      </c>
      <c r="W176" s="162">
        <v>0</v>
      </c>
      <c r="X176" s="160">
        <f t="shared" si="54"/>
        <v>0</v>
      </c>
      <c r="Y176" s="161">
        <f t="shared" si="54"/>
        <v>0</v>
      </c>
      <c r="Z176" s="161">
        <f t="shared" si="54"/>
        <v>0</v>
      </c>
      <c r="AA176" s="161">
        <f t="shared" si="54"/>
        <v>0</v>
      </c>
      <c r="AB176" s="161">
        <f t="shared" si="54"/>
        <v>0</v>
      </c>
      <c r="AC176" s="161">
        <f t="shared" si="54"/>
        <v>0</v>
      </c>
      <c r="AD176" s="162">
        <f t="shared" si="54"/>
        <v>0</v>
      </c>
      <c r="AE176" s="160">
        <f t="shared" si="46"/>
        <v>0</v>
      </c>
      <c r="AF176" s="10">
        <f t="shared" si="46"/>
        <v>0</v>
      </c>
      <c r="AG176" s="10">
        <f t="shared" si="46"/>
        <v>0</v>
      </c>
      <c r="AH176" s="10">
        <f t="shared" si="46"/>
        <v>0</v>
      </c>
      <c r="AI176" s="10">
        <f t="shared" si="46"/>
        <v>0</v>
      </c>
      <c r="AJ176" s="10">
        <f t="shared" si="46"/>
        <v>0</v>
      </c>
      <c r="AK176" s="312">
        <f t="shared" si="46"/>
        <v>0</v>
      </c>
    </row>
    <row r="177" spans="1:37" ht="12.75" customHeight="1" x14ac:dyDescent="0.25">
      <c r="A177" s="81">
        <v>168</v>
      </c>
      <c r="B177" s="159" t="s">
        <v>1421</v>
      </c>
      <c r="C177" s="244">
        <f t="shared" si="58"/>
        <v>0</v>
      </c>
      <c r="D177" s="161">
        <v>0</v>
      </c>
      <c r="E177" s="161">
        <v>0</v>
      </c>
      <c r="F177" s="161">
        <v>0</v>
      </c>
      <c r="G177" s="161">
        <v>0</v>
      </c>
      <c r="H177" s="161">
        <v>0</v>
      </c>
      <c r="I177" s="162">
        <v>0</v>
      </c>
      <c r="J177" s="160">
        <f t="shared" si="59"/>
        <v>0</v>
      </c>
      <c r="K177" s="161">
        <v>0</v>
      </c>
      <c r="L177" s="161">
        <v>0</v>
      </c>
      <c r="M177" s="161">
        <v>0</v>
      </c>
      <c r="N177" s="161">
        <v>0</v>
      </c>
      <c r="O177" s="161">
        <v>0</v>
      </c>
      <c r="P177" s="162">
        <v>0</v>
      </c>
      <c r="Q177" s="160">
        <f t="shared" si="60"/>
        <v>0</v>
      </c>
      <c r="R177" s="161">
        <v>0</v>
      </c>
      <c r="S177" s="161">
        <v>0</v>
      </c>
      <c r="T177" s="161">
        <v>0</v>
      </c>
      <c r="U177" s="161">
        <v>0</v>
      </c>
      <c r="V177" s="161">
        <v>0</v>
      </c>
      <c r="W177" s="162">
        <v>0</v>
      </c>
      <c r="X177" s="160">
        <f t="shared" si="54"/>
        <v>0</v>
      </c>
      <c r="Y177" s="161">
        <f t="shared" si="54"/>
        <v>0</v>
      </c>
      <c r="Z177" s="161">
        <f t="shared" si="54"/>
        <v>0</v>
      </c>
      <c r="AA177" s="161">
        <f t="shared" si="54"/>
        <v>0</v>
      </c>
      <c r="AB177" s="161">
        <f t="shared" si="54"/>
        <v>0</v>
      </c>
      <c r="AC177" s="161">
        <f t="shared" si="54"/>
        <v>0</v>
      </c>
      <c r="AD177" s="162">
        <f t="shared" si="54"/>
        <v>0</v>
      </c>
      <c r="AE177" s="160">
        <f t="shared" ref="AE177:AK214" si="61">IF(J177=0,0,Q177/J177*100)</f>
        <v>0</v>
      </c>
      <c r="AF177" s="10">
        <f t="shared" si="61"/>
        <v>0</v>
      </c>
      <c r="AG177" s="10">
        <f t="shared" si="61"/>
        <v>0</v>
      </c>
      <c r="AH177" s="10">
        <f t="shared" si="61"/>
        <v>0</v>
      </c>
      <c r="AI177" s="10">
        <f t="shared" si="61"/>
        <v>0</v>
      </c>
      <c r="AJ177" s="10">
        <f t="shared" si="61"/>
        <v>0</v>
      </c>
      <c r="AK177" s="312">
        <f t="shared" si="61"/>
        <v>0</v>
      </c>
    </row>
    <row r="178" spans="1:37" ht="12.75" customHeight="1" x14ac:dyDescent="0.25">
      <c r="A178" s="81">
        <v>169</v>
      </c>
      <c r="B178" s="159" t="s">
        <v>1422</v>
      </c>
      <c r="C178" s="244">
        <f t="shared" si="58"/>
        <v>0</v>
      </c>
      <c r="D178" s="161">
        <v>0</v>
      </c>
      <c r="E178" s="161">
        <v>0</v>
      </c>
      <c r="F178" s="161">
        <v>0</v>
      </c>
      <c r="G178" s="161">
        <v>0</v>
      </c>
      <c r="H178" s="161">
        <v>0</v>
      </c>
      <c r="I178" s="162">
        <v>0</v>
      </c>
      <c r="J178" s="160">
        <f t="shared" si="59"/>
        <v>0</v>
      </c>
      <c r="K178" s="161">
        <v>0</v>
      </c>
      <c r="L178" s="161">
        <v>0</v>
      </c>
      <c r="M178" s="161">
        <v>0</v>
      </c>
      <c r="N178" s="161">
        <v>0</v>
      </c>
      <c r="O178" s="161">
        <v>0</v>
      </c>
      <c r="P178" s="162">
        <v>0</v>
      </c>
      <c r="Q178" s="160">
        <f t="shared" si="60"/>
        <v>0</v>
      </c>
      <c r="R178" s="161">
        <v>0</v>
      </c>
      <c r="S178" s="161">
        <v>0</v>
      </c>
      <c r="T178" s="161">
        <v>0</v>
      </c>
      <c r="U178" s="161">
        <v>0</v>
      </c>
      <c r="V178" s="161">
        <v>0</v>
      </c>
      <c r="W178" s="162">
        <v>0</v>
      </c>
      <c r="X178" s="160">
        <f t="shared" si="54"/>
        <v>0</v>
      </c>
      <c r="Y178" s="161">
        <f t="shared" si="54"/>
        <v>0</v>
      </c>
      <c r="Z178" s="161">
        <f t="shared" si="54"/>
        <v>0</v>
      </c>
      <c r="AA178" s="161">
        <f t="shared" si="54"/>
        <v>0</v>
      </c>
      <c r="AB178" s="161">
        <f t="shared" si="54"/>
        <v>0</v>
      </c>
      <c r="AC178" s="161">
        <f t="shared" si="54"/>
        <v>0</v>
      </c>
      <c r="AD178" s="162">
        <f t="shared" si="54"/>
        <v>0</v>
      </c>
      <c r="AE178" s="160">
        <f t="shared" si="61"/>
        <v>0</v>
      </c>
      <c r="AF178" s="10">
        <f t="shared" si="61"/>
        <v>0</v>
      </c>
      <c r="AG178" s="10">
        <f t="shared" si="61"/>
        <v>0</v>
      </c>
      <c r="AH178" s="10">
        <f t="shared" si="61"/>
        <v>0</v>
      </c>
      <c r="AI178" s="10">
        <f t="shared" si="61"/>
        <v>0</v>
      </c>
      <c r="AJ178" s="10">
        <f t="shared" si="61"/>
        <v>0</v>
      </c>
      <c r="AK178" s="312">
        <f t="shared" si="61"/>
        <v>0</v>
      </c>
    </row>
    <row r="179" spans="1:37" ht="12.75" customHeight="1" x14ac:dyDescent="0.25">
      <c r="A179" s="81">
        <v>170</v>
      </c>
      <c r="B179" s="159" t="s">
        <v>1423</v>
      </c>
      <c r="C179" s="244">
        <f t="shared" si="58"/>
        <v>0</v>
      </c>
      <c r="D179" s="161">
        <v>0</v>
      </c>
      <c r="E179" s="161">
        <v>0</v>
      </c>
      <c r="F179" s="161">
        <v>0</v>
      </c>
      <c r="G179" s="161">
        <v>0</v>
      </c>
      <c r="H179" s="161">
        <v>0</v>
      </c>
      <c r="I179" s="162">
        <v>0</v>
      </c>
      <c r="J179" s="160">
        <f t="shared" si="59"/>
        <v>0</v>
      </c>
      <c r="K179" s="161">
        <v>0</v>
      </c>
      <c r="L179" s="161">
        <v>0</v>
      </c>
      <c r="M179" s="161">
        <v>0</v>
      </c>
      <c r="N179" s="161">
        <v>0</v>
      </c>
      <c r="O179" s="161">
        <v>0</v>
      </c>
      <c r="P179" s="162">
        <v>0</v>
      </c>
      <c r="Q179" s="160">
        <f t="shared" si="60"/>
        <v>0</v>
      </c>
      <c r="R179" s="161">
        <v>0</v>
      </c>
      <c r="S179" s="161">
        <v>0</v>
      </c>
      <c r="T179" s="161">
        <v>0</v>
      </c>
      <c r="U179" s="161">
        <v>0</v>
      </c>
      <c r="V179" s="161">
        <v>0</v>
      </c>
      <c r="W179" s="162">
        <v>0</v>
      </c>
      <c r="X179" s="160">
        <f t="shared" si="54"/>
        <v>0</v>
      </c>
      <c r="Y179" s="161">
        <f t="shared" si="54"/>
        <v>0</v>
      </c>
      <c r="Z179" s="161">
        <f t="shared" si="54"/>
        <v>0</v>
      </c>
      <c r="AA179" s="161">
        <f t="shared" si="54"/>
        <v>0</v>
      </c>
      <c r="AB179" s="161">
        <f t="shared" si="54"/>
        <v>0</v>
      </c>
      <c r="AC179" s="161">
        <f t="shared" si="54"/>
        <v>0</v>
      </c>
      <c r="AD179" s="162">
        <f t="shared" si="54"/>
        <v>0</v>
      </c>
      <c r="AE179" s="160">
        <f t="shared" si="61"/>
        <v>0</v>
      </c>
      <c r="AF179" s="10">
        <f t="shared" si="61"/>
        <v>0</v>
      </c>
      <c r="AG179" s="10">
        <f t="shared" si="61"/>
        <v>0</v>
      </c>
      <c r="AH179" s="10">
        <f t="shared" si="61"/>
        <v>0</v>
      </c>
      <c r="AI179" s="10">
        <f t="shared" si="61"/>
        <v>0</v>
      </c>
      <c r="AJ179" s="10">
        <f t="shared" si="61"/>
        <v>0</v>
      </c>
      <c r="AK179" s="312">
        <f t="shared" si="61"/>
        <v>0</v>
      </c>
    </row>
    <row r="180" spans="1:37" ht="12.75" customHeight="1" x14ac:dyDescent="0.25">
      <c r="A180" s="81">
        <v>171</v>
      </c>
      <c r="B180" s="159" t="s">
        <v>1424</v>
      </c>
      <c r="C180" s="244">
        <f t="shared" si="58"/>
        <v>0</v>
      </c>
      <c r="D180" s="161">
        <v>0</v>
      </c>
      <c r="E180" s="161">
        <v>0</v>
      </c>
      <c r="F180" s="161">
        <v>0</v>
      </c>
      <c r="G180" s="161">
        <v>0</v>
      </c>
      <c r="H180" s="161">
        <v>0</v>
      </c>
      <c r="I180" s="162">
        <v>0</v>
      </c>
      <c r="J180" s="160">
        <f t="shared" si="59"/>
        <v>0</v>
      </c>
      <c r="K180" s="161">
        <v>0</v>
      </c>
      <c r="L180" s="161">
        <v>0</v>
      </c>
      <c r="M180" s="161">
        <v>0</v>
      </c>
      <c r="N180" s="161">
        <v>0</v>
      </c>
      <c r="O180" s="161">
        <v>0</v>
      </c>
      <c r="P180" s="162">
        <v>0</v>
      </c>
      <c r="Q180" s="160">
        <f t="shared" si="60"/>
        <v>0</v>
      </c>
      <c r="R180" s="161">
        <v>0</v>
      </c>
      <c r="S180" s="161">
        <v>0</v>
      </c>
      <c r="T180" s="161">
        <v>0</v>
      </c>
      <c r="U180" s="161">
        <v>0</v>
      </c>
      <c r="V180" s="161">
        <v>0</v>
      </c>
      <c r="W180" s="162">
        <v>0</v>
      </c>
      <c r="X180" s="160">
        <f t="shared" si="54"/>
        <v>0</v>
      </c>
      <c r="Y180" s="161">
        <f t="shared" si="54"/>
        <v>0</v>
      </c>
      <c r="Z180" s="161">
        <f t="shared" si="54"/>
        <v>0</v>
      </c>
      <c r="AA180" s="161">
        <f t="shared" si="54"/>
        <v>0</v>
      </c>
      <c r="AB180" s="161">
        <f t="shared" si="54"/>
        <v>0</v>
      </c>
      <c r="AC180" s="161">
        <f t="shared" si="54"/>
        <v>0</v>
      </c>
      <c r="AD180" s="162">
        <f t="shared" si="54"/>
        <v>0</v>
      </c>
      <c r="AE180" s="160">
        <f t="shared" si="61"/>
        <v>0</v>
      </c>
      <c r="AF180" s="10">
        <f t="shared" si="61"/>
        <v>0</v>
      </c>
      <c r="AG180" s="10">
        <f t="shared" si="61"/>
        <v>0</v>
      </c>
      <c r="AH180" s="10">
        <f t="shared" si="61"/>
        <v>0</v>
      </c>
      <c r="AI180" s="10">
        <f t="shared" si="61"/>
        <v>0</v>
      </c>
      <c r="AJ180" s="10">
        <f t="shared" si="61"/>
        <v>0</v>
      </c>
      <c r="AK180" s="312">
        <f t="shared" si="61"/>
        <v>0</v>
      </c>
    </row>
    <row r="181" spans="1:37" ht="12.75" customHeight="1" x14ac:dyDescent="0.25">
      <c r="A181" s="81">
        <v>172</v>
      </c>
      <c r="B181" s="159" t="s">
        <v>1425</v>
      </c>
      <c r="C181" s="244">
        <f t="shared" si="58"/>
        <v>0</v>
      </c>
      <c r="D181" s="161">
        <v>0</v>
      </c>
      <c r="E181" s="161">
        <v>0</v>
      </c>
      <c r="F181" s="161">
        <v>0</v>
      </c>
      <c r="G181" s="161">
        <v>0</v>
      </c>
      <c r="H181" s="161">
        <v>0</v>
      </c>
      <c r="I181" s="162">
        <v>0</v>
      </c>
      <c r="J181" s="160">
        <f t="shared" si="59"/>
        <v>0</v>
      </c>
      <c r="K181" s="161">
        <v>0</v>
      </c>
      <c r="L181" s="161">
        <v>0</v>
      </c>
      <c r="M181" s="161">
        <v>0</v>
      </c>
      <c r="N181" s="161">
        <v>0</v>
      </c>
      <c r="O181" s="161">
        <v>0</v>
      </c>
      <c r="P181" s="162">
        <v>0</v>
      </c>
      <c r="Q181" s="160">
        <f t="shared" si="60"/>
        <v>0</v>
      </c>
      <c r="R181" s="161">
        <v>0</v>
      </c>
      <c r="S181" s="161">
        <v>0</v>
      </c>
      <c r="T181" s="161">
        <v>0</v>
      </c>
      <c r="U181" s="161">
        <v>0</v>
      </c>
      <c r="V181" s="161">
        <v>0</v>
      </c>
      <c r="W181" s="162">
        <v>0</v>
      </c>
      <c r="X181" s="160">
        <f t="shared" si="54"/>
        <v>0</v>
      </c>
      <c r="Y181" s="161">
        <f t="shared" si="54"/>
        <v>0</v>
      </c>
      <c r="Z181" s="161">
        <f t="shared" si="54"/>
        <v>0</v>
      </c>
      <c r="AA181" s="161">
        <f t="shared" si="54"/>
        <v>0</v>
      </c>
      <c r="AB181" s="161">
        <f t="shared" si="54"/>
        <v>0</v>
      </c>
      <c r="AC181" s="161">
        <f t="shared" si="54"/>
        <v>0</v>
      </c>
      <c r="AD181" s="162">
        <f t="shared" si="54"/>
        <v>0</v>
      </c>
      <c r="AE181" s="160">
        <f t="shared" si="61"/>
        <v>0</v>
      </c>
      <c r="AF181" s="10">
        <f t="shared" si="61"/>
        <v>0</v>
      </c>
      <c r="AG181" s="10">
        <f t="shared" si="61"/>
        <v>0</v>
      </c>
      <c r="AH181" s="10">
        <f t="shared" si="61"/>
        <v>0</v>
      </c>
      <c r="AI181" s="10">
        <f t="shared" si="61"/>
        <v>0</v>
      </c>
      <c r="AJ181" s="10">
        <f t="shared" si="61"/>
        <v>0</v>
      </c>
      <c r="AK181" s="312">
        <f t="shared" si="61"/>
        <v>0</v>
      </c>
    </row>
    <row r="182" spans="1:37" ht="12.75" customHeight="1" x14ac:dyDescent="0.25">
      <c r="A182" s="81">
        <v>173</v>
      </c>
      <c r="B182" s="159" t="s">
        <v>1426</v>
      </c>
      <c r="C182" s="244">
        <f t="shared" si="58"/>
        <v>0</v>
      </c>
      <c r="D182" s="161">
        <v>0</v>
      </c>
      <c r="E182" s="161">
        <v>0</v>
      </c>
      <c r="F182" s="161">
        <v>0</v>
      </c>
      <c r="G182" s="161">
        <v>0</v>
      </c>
      <c r="H182" s="161">
        <v>0</v>
      </c>
      <c r="I182" s="162">
        <v>0</v>
      </c>
      <c r="J182" s="160">
        <f t="shared" si="59"/>
        <v>0</v>
      </c>
      <c r="K182" s="161">
        <v>0</v>
      </c>
      <c r="L182" s="161">
        <v>0</v>
      </c>
      <c r="M182" s="161">
        <v>0</v>
      </c>
      <c r="N182" s="161">
        <v>0</v>
      </c>
      <c r="O182" s="161">
        <v>0</v>
      </c>
      <c r="P182" s="162">
        <v>0</v>
      </c>
      <c r="Q182" s="160">
        <f t="shared" si="60"/>
        <v>0</v>
      </c>
      <c r="R182" s="161">
        <v>0</v>
      </c>
      <c r="S182" s="161">
        <v>0</v>
      </c>
      <c r="T182" s="161">
        <v>0</v>
      </c>
      <c r="U182" s="161">
        <v>0</v>
      </c>
      <c r="V182" s="161">
        <v>0</v>
      </c>
      <c r="W182" s="162">
        <v>0</v>
      </c>
      <c r="X182" s="160">
        <f t="shared" si="54"/>
        <v>0</v>
      </c>
      <c r="Y182" s="161">
        <f t="shared" si="54"/>
        <v>0</v>
      </c>
      <c r="Z182" s="161">
        <f t="shared" si="54"/>
        <v>0</v>
      </c>
      <c r="AA182" s="161">
        <f t="shared" si="54"/>
        <v>0</v>
      </c>
      <c r="AB182" s="161">
        <f t="shared" si="54"/>
        <v>0</v>
      </c>
      <c r="AC182" s="161">
        <f t="shared" si="54"/>
        <v>0</v>
      </c>
      <c r="AD182" s="162">
        <f t="shared" si="54"/>
        <v>0</v>
      </c>
      <c r="AE182" s="160">
        <f t="shared" si="61"/>
        <v>0</v>
      </c>
      <c r="AF182" s="10">
        <f t="shared" si="61"/>
        <v>0</v>
      </c>
      <c r="AG182" s="10">
        <f t="shared" si="61"/>
        <v>0</v>
      </c>
      <c r="AH182" s="10">
        <f t="shared" si="61"/>
        <v>0</v>
      </c>
      <c r="AI182" s="10">
        <f t="shared" si="61"/>
        <v>0</v>
      </c>
      <c r="AJ182" s="10">
        <f t="shared" si="61"/>
        <v>0</v>
      </c>
      <c r="AK182" s="312">
        <f t="shared" si="61"/>
        <v>0</v>
      </c>
    </row>
    <row r="183" spans="1:37" ht="12.75" customHeight="1" x14ac:dyDescent="0.25">
      <c r="A183" s="81">
        <v>174</v>
      </c>
      <c r="B183" s="159" t="s">
        <v>1427</v>
      </c>
      <c r="C183" s="244">
        <f t="shared" si="58"/>
        <v>0</v>
      </c>
      <c r="D183" s="161">
        <v>0</v>
      </c>
      <c r="E183" s="161">
        <v>0</v>
      </c>
      <c r="F183" s="161">
        <v>0</v>
      </c>
      <c r="G183" s="161">
        <v>0</v>
      </c>
      <c r="H183" s="161">
        <v>0</v>
      </c>
      <c r="I183" s="162">
        <v>0</v>
      </c>
      <c r="J183" s="160">
        <f t="shared" si="59"/>
        <v>0</v>
      </c>
      <c r="K183" s="161">
        <v>0</v>
      </c>
      <c r="L183" s="161">
        <v>0</v>
      </c>
      <c r="M183" s="161">
        <v>0</v>
      </c>
      <c r="N183" s="161">
        <v>0</v>
      </c>
      <c r="O183" s="161">
        <v>0</v>
      </c>
      <c r="P183" s="162">
        <v>0</v>
      </c>
      <c r="Q183" s="160">
        <f t="shared" si="60"/>
        <v>0</v>
      </c>
      <c r="R183" s="161">
        <v>0</v>
      </c>
      <c r="S183" s="161">
        <v>0</v>
      </c>
      <c r="T183" s="161">
        <v>0</v>
      </c>
      <c r="U183" s="161">
        <v>0</v>
      </c>
      <c r="V183" s="161">
        <v>0</v>
      </c>
      <c r="W183" s="162">
        <v>0</v>
      </c>
      <c r="X183" s="160">
        <f t="shared" si="54"/>
        <v>0</v>
      </c>
      <c r="Y183" s="161">
        <f t="shared" si="54"/>
        <v>0</v>
      </c>
      <c r="Z183" s="161">
        <f t="shared" si="54"/>
        <v>0</v>
      </c>
      <c r="AA183" s="161">
        <f t="shared" si="54"/>
        <v>0</v>
      </c>
      <c r="AB183" s="161">
        <f t="shared" si="54"/>
        <v>0</v>
      </c>
      <c r="AC183" s="161">
        <f t="shared" si="54"/>
        <v>0</v>
      </c>
      <c r="AD183" s="162">
        <f t="shared" si="54"/>
        <v>0</v>
      </c>
      <c r="AE183" s="160">
        <f t="shared" si="61"/>
        <v>0</v>
      </c>
      <c r="AF183" s="10">
        <f t="shared" si="61"/>
        <v>0</v>
      </c>
      <c r="AG183" s="10">
        <f t="shared" si="61"/>
        <v>0</v>
      </c>
      <c r="AH183" s="10">
        <f t="shared" si="61"/>
        <v>0</v>
      </c>
      <c r="AI183" s="10">
        <f t="shared" si="61"/>
        <v>0</v>
      </c>
      <c r="AJ183" s="10">
        <f t="shared" si="61"/>
        <v>0</v>
      </c>
      <c r="AK183" s="312">
        <f t="shared" si="61"/>
        <v>0</v>
      </c>
    </row>
    <row r="184" spans="1:37" ht="12.75" customHeight="1" x14ac:dyDescent="0.25">
      <c r="A184" s="81">
        <v>175</v>
      </c>
      <c r="B184" s="159" t="s">
        <v>1428</v>
      </c>
      <c r="C184" s="244">
        <f t="shared" si="58"/>
        <v>0</v>
      </c>
      <c r="D184" s="161">
        <v>0</v>
      </c>
      <c r="E184" s="161">
        <v>0</v>
      </c>
      <c r="F184" s="161">
        <v>0</v>
      </c>
      <c r="G184" s="161">
        <v>0</v>
      </c>
      <c r="H184" s="161">
        <v>0</v>
      </c>
      <c r="I184" s="162">
        <v>0</v>
      </c>
      <c r="J184" s="160">
        <f t="shared" si="59"/>
        <v>0</v>
      </c>
      <c r="K184" s="161">
        <v>0</v>
      </c>
      <c r="L184" s="161">
        <v>0</v>
      </c>
      <c r="M184" s="161">
        <v>0</v>
      </c>
      <c r="N184" s="161">
        <v>0</v>
      </c>
      <c r="O184" s="161">
        <v>0</v>
      </c>
      <c r="P184" s="162">
        <v>0</v>
      </c>
      <c r="Q184" s="160">
        <f t="shared" si="60"/>
        <v>0</v>
      </c>
      <c r="R184" s="161">
        <v>0</v>
      </c>
      <c r="S184" s="161">
        <v>0</v>
      </c>
      <c r="T184" s="161">
        <v>0</v>
      </c>
      <c r="U184" s="161">
        <v>0</v>
      </c>
      <c r="V184" s="161">
        <v>0</v>
      </c>
      <c r="W184" s="162">
        <v>0</v>
      </c>
      <c r="X184" s="160">
        <f t="shared" si="54"/>
        <v>0</v>
      </c>
      <c r="Y184" s="161">
        <f t="shared" si="54"/>
        <v>0</v>
      </c>
      <c r="Z184" s="161">
        <f t="shared" si="54"/>
        <v>0</v>
      </c>
      <c r="AA184" s="161">
        <f t="shared" si="54"/>
        <v>0</v>
      </c>
      <c r="AB184" s="161">
        <f t="shared" si="54"/>
        <v>0</v>
      </c>
      <c r="AC184" s="161">
        <f t="shared" si="54"/>
        <v>0</v>
      </c>
      <c r="AD184" s="162">
        <f t="shared" si="54"/>
        <v>0</v>
      </c>
      <c r="AE184" s="160">
        <f t="shared" si="61"/>
        <v>0</v>
      </c>
      <c r="AF184" s="10">
        <f t="shared" si="61"/>
        <v>0</v>
      </c>
      <c r="AG184" s="10">
        <f t="shared" si="61"/>
        <v>0</v>
      </c>
      <c r="AH184" s="10">
        <f t="shared" si="61"/>
        <v>0</v>
      </c>
      <c r="AI184" s="10">
        <f t="shared" si="61"/>
        <v>0</v>
      </c>
      <c r="AJ184" s="10">
        <f t="shared" si="61"/>
        <v>0</v>
      </c>
      <c r="AK184" s="312">
        <f t="shared" si="61"/>
        <v>0</v>
      </c>
    </row>
    <row r="185" spans="1:37" ht="12.75" customHeight="1" x14ac:dyDescent="0.25">
      <c r="A185" s="81">
        <v>176</v>
      </c>
      <c r="B185" s="159" t="s">
        <v>1429</v>
      </c>
      <c r="C185" s="244">
        <f t="shared" si="58"/>
        <v>0</v>
      </c>
      <c r="D185" s="161">
        <v>0</v>
      </c>
      <c r="E185" s="161">
        <v>0</v>
      </c>
      <c r="F185" s="161">
        <v>0</v>
      </c>
      <c r="G185" s="161">
        <v>0</v>
      </c>
      <c r="H185" s="161">
        <v>0</v>
      </c>
      <c r="I185" s="162">
        <v>0</v>
      </c>
      <c r="J185" s="160">
        <f t="shared" si="59"/>
        <v>0</v>
      </c>
      <c r="K185" s="161">
        <v>0</v>
      </c>
      <c r="L185" s="161">
        <v>0</v>
      </c>
      <c r="M185" s="161">
        <v>0</v>
      </c>
      <c r="N185" s="161">
        <v>0</v>
      </c>
      <c r="O185" s="161">
        <v>0</v>
      </c>
      <c r="P185" s="162">
        <v>0</v>
      </c>
      <c r="Q185" s="160">
        <f t="shared" si="60"/>
        <v>0</v>
      </c>
      <c r="R185" s="161">
        <v>0</v>
      </c>
      <c r="S185" s="161">
        <v>0</v>
      </c>
      <c r="T185" s="161">
        <v>0</v>
      </c>
      <c r="U185" s="161">
        <v>0</v>
      </c>
      <c r="V185" s="161">
        <v>0</v>
      </c>
      <c r="W185" s="162">
        <v>0</v>
      </c>
      <c r="X185" s="160">
        <f t="shared" si="54"/>
        <v>0</v>
      </c>
      <c r="Y185" s="161">
        <f t="shared" si="54"/>
        <v>0</v>
      </c>
      <c r="Z185" s="161">
        <f t="shared" si="54"/>
        <v>0</v>
      </c>
      <c r="AA185" s="161">
        <f t="shared" si="54"/>
        <v>0</v>
      </c>
      <c r="AB185" s="161">
        <f t="shared" si="54"/>
        <v>0</v>
      </c>
      <c r="AC185" s="161">
        <f t="shared" si="54"/>
        <v>0</v>
      </c>
      <c r="AD185" s="162">
        <f t="shared" si="54"/>
        <v>0</v>
      </c>
      <c r="AE185" s="160">
        <f t="shared" si="61"/>
        <v>0</v>
      </c>
      <c r="AF185" s="10">
        <f t="shared" si="61"/>
        <v>0</v>
      </c>
      <c r="AG185" s="10">
        <f t="shared" si="61"/>
        <v>0</v>
      </c>
      <c r="AH185" s="10">
        <f t="shared" si="61"/>
        <v>0</v>
      </c>
      <c r="AI185" s="10">
        <f t="shared" si="61"/>
        <v>0</v>
      </c>
      <c r="AJ185" s="10">
        <f t="shared" si="61"/>
        <v>0</v>
      </c>
      <c r="AK185" s="312">
        <f t="shared" si="61"/>
        <v>0</v>
      </c>
    </row>
    <row r="186" spans="1:37" ht="12.75" customHeight="1" x14ac:dyDescent="0.25">
      <c r="A186" s="81">
        <v>177</v>
      </c>
      <c r="B186" s="159" t="s">
        <v>1430</v>
      </c>
      <c r="C186" s="244">
        <f t="shared" si="58"/>
        <v>0</v>
      </c>
      <c r="D186" s="161">
        <v>0</v>
      </c>
      <c r="E186" s="161">
        <v>0</v>
      </c>
      <c r="F186" s="161">
        <v>0</v>
      </c>
      <c r="G186" s="161">
        <v>0</v>
      </c>
      <c r="H186" s="161">
        <v>0</v>
      </c>
      <c r="I186" s="162">
        <v>0</v>
      </c>
      <c r="J186" s="160">
        <f t="shared" si="59"/>
        <v>0</v>
      </c>
      <c r="K186" s="161">
        <v>0</v>
      </c>
      <c r="L186" s="161">
        <v>0</v>
      </c>
      <c r="M186" s="161">
        <v>0</v>
      </c>
      <c r="N186" s="161">
        <v>0</v>
      </c>
      <c r="O186" s="161">
        <v>0</v>
      </c>
      <c r="P186" s="162">
        <v>0</v>
      </c>
      <c r="Q186" s="160">
        <f t="shared" si="60"/>
        <v>0</v>
      </c>
      <c r="R186" s="161">
        <v>0</v>
      </c>
      <c r="S186" s="161">
        <v>0</v>
      </c>
      <c r="T186" s="161">
        <v>0</v>
      </c>
      <c r="U186" s="161">
        <v>0</v>
      </c>
      <c r="V186" s="161">
        <v>0</v>
      </c>
      <c r="W186" s="162">
        <v>0</v>
      </c>
      <c r="X186" s="160">
        <f t="shared" si="54"/>
        <v>0</v>
      </c>
      <c r="Y186" s="161">
        <f t="shared" si="54"/>
        <v>0</v>
      </c>
      <c r="Z186" s="161">
        <f t="shared" si="54"/>
        <v>0</v>
      </c>
      <c r="AA186" s="161">
        <f t="shared" si="54"/>
        <v>0</v>
      </c>
      <c r="AB186" s="161">
        <f t="shared" si="54"/>
        <v>0</v>
      </c>
      <c r="AC186" s="161">
        <f t="shared" si="54"/>
        <v>0</v>
      </c>
      <c r="AD186" s="162">
        <f t="shared" si="54"/>
        <v>0</v>
      </c>
      <c r="AE186" s="160">
        <f t="shared" si="61"/>
        <v>0</v>
      </c>
      <c r="AF186" s="10">
        <f t="shared" si="61"/>
        <v>0</v>
      </c>
      <c r="AG186" s="10">
        <f t="shared" si="61"/>
        <v>0</v>
      </c>
      <c r="AH186" s="10">
        <f t="shared" si="61"/>
        <v>0</v>
      </c>
      <c r="AI186" s="10">
        <f t="shared" si="61"/>
        <v>0</v>
      </c>
      <c r="AJ186" s="10">
        <f t="shared" si="61"/>
        <v>0</v>
      </c>
      <c r="AK186" s="312">
        <f t="shared" si="61"/>
        <v>0</v>
      </c>
    </row>
    <row r="187" spans="1:37" ht="12.75" customHeight="1" x14ac:dyDescent="0.25">
      <c r="A187" s="81">
        <v>178</v>
      </c>
      <c r="B187" s="159" t="s">
        <v>1432</v>
      </c>
      <c r="C187" s="244">
        <f t="shared" si="58"/>
        <v>0</v>
      </c>
      <c r="D187" s="161">
        <v>0</v>
      </c>
      <c r="E187" s="161">
        <v>0</v>
      </c>
      <c r="F187" s="161">
        <v>0</v>
      </c>
      <c r="G187" s="161">
        <v>0</v>
      </c>
      <c r="H187" s="161">
        <v>0</v>
      </c>
      <c r="I187" s="162">
        <v>0</v>
      </c>
      <c r="J187" s="160">
        <f t="shared" si="59"/>
        <v>0</v>
      </c>
      <c r="K187" s="161">
        <v>0</v>
      </c>
      <c r="L187" s="161">
        <v>0</v>
      </c>
      <c r="M187" s="161">
        <v>0</v>
      </c>
      <c r="N187" s="161">
        <v>0</v>
      </c>
      <c r="O187" s="161">
        <v>0</v>
      </c>
      <c r="P187" s="162">
        <v>0</v>
      </c>
      <c r="Q187" s="160">
        <f t="shared" si="60"/>
        <v>0</v>
      </c>
      <c r="R187" s="161">
        <v>0</v>
      </c>
      <c r="S187" s="161">
        <v>0</v>
      </c>
      <c r="T187" s="161">
        <v>0</v>
      </c>
      <c r="U187" s="161">
        <v>0</v>
      </c>
      <c r="V187" s="161">
        <v>0</v>
      </c>
      <c r="W187" s="162">
        <v>0</v>
      </c>
      <c r="X187" s="160">
        <f t="shared" si="54"/>
        <v>0</v>
      </c>
      <c r="Y187" s="161">
        <f t="shared" si="54"/>
        <v>0</v>
      </c>
      <c r="Z187" s="161">
        <f t="shared" si="54"/>
        <v>0</v>
      </c>
      <c r="AA187" s="161">
        <f t="shared" si="54"/>
        <v>0</v>
      </c>
      <c r="AB187" s="161">
        <f t="shared" si="54"/>
        <v>0</v>
      </c>
      <c r="AC187" s="161">
        <f t="shared" si="54"/>
        <v>0</v>
      </c>
      <c r="AD187" s="162">
        <f t="shared" si="54"/>
        <v>0</v>
      </c>
      <c r="AE187" s="160">
        <f t="shared" si="61"/>
        <v>0</v>
      </c>
      <c r="AF187" s="10">
        <f t="shared" si="61"/>
        <v>0</v>
      </c>
      <c r="AG187" s="10">
        <f t="shared" si="61"/>
        <v>0</v>
      </c>
      <c r="AH187" s="10">
        <f t="shared" si="61"/>
        <v>0</v>
      </c>
      <c r="AI187" s="10">
        <f t="shared" si="61"/>
        <v>0</v>
      </c>
      <c r="AJ187" s="10">
        <f t="shared" si="61"/>
        <v>0</v>
      </c>
      <c r="AK187" s="312">
        <f t="shared" si="61"/>
        <v>0</v>
      </c>
    </row>
    <row r="188" spans="1:37" ht="12.75" customHeight="1" x14ac:dyDescent="0.25">
      <c r="A188" s="81">
        <v>179</v>
      </c>
      <c r="B188" s="159" t="s">
        <v>1431</v>
      </c>
      <c r="C188" s="244">
        <f t="shared" si="58"/>
        <v>0</v>
      </c>
      <c r="D188" s="161">
        <v>0</v>
      </c>
      <c r="E188" s="161">
        <v>0</v>
      </c>
      <c r="F188" s="161">
        <v>0</v>
      </c>
      <c r="G188" s="161">
        <v>0</v>
      </c>
      <c r="H188" s="161">
        <v>0</v>
      </c>
      <c r="I188" s="162">
        <v>0</v>
      </c>
      <c r="J188" s="160">
        <f t="shared" si="59"/>
        <v>0</v>
      </c>
      <c r="K188" s="161">
        <v>0</v>
      </c>
      <c r="L188" s="161">
        <v>0</v>
      </c>
      <c r="M188" s="161">
        <v>0</v>
      </c>
      <c r="N188" s="161">
        <v>0</v>
      </c>
      <c r="O188" s="161">
        <v>0</v>
      </c>
      <c r="P188" s="162">
        <v>0</v>
      </c>
      <c r="Q188" s="160">
        <f t="shared" si="60"/>
        <v>0</v>
      </c>
      <c r="R188" s="161">
        <v>0</v>
      </c>
      <c r="S188" s="161">
        <v>0</v>
      </c>
      <c r="T188" s="161">
        <v>0</v>
      </c>
      <c r="U188" s="161">
        <v>0</v>
      </c>
      <c r="V188" s="161">
        <v>0</v>
      </c>
      <c r="W188" s="162">
        <v>0</v>
      </c>
      <c r="X188" s="160">
        <f t="shared" si="54"/>
        <v>0</v>
      </c>
      <c r="Y188" s="161">
        <f t="shared" si="54"/>
        <v>0</v>
      </c>
      <c r="Z188" s="161">
        <f t="shared" si="54"/>
        <v>0</v>
      </c>
      <c r="AA188" s="161">
        <f t="shared" si="54"/>
        <v>0</v>
      </c>
      <c r="AB188" s="161">
        <f t="shared" si="54"/>
        <v>0</v>
      </c>
      <c r="AC188" s="161">
        <f t="shared" si="54"/>
        <v>0</v>
      </c>
      <c r="AD188" s="162">
        <f t="shared" si="54"/>
        <v>0</v>
      </c>
      <c r="AE188" s="160">
        <f t="shared" si="61"/>
        <v>0</v>
      </c>
      <c r="AF188" s="10">
        <f t="shared" si="61"/>
        <v>0</v>
      </c>
      <c r="AG188" s="10">
        <f t="shared" si="61"/>
        <v>0</v>
      </c>
      <c r="AH188" s="10">
        <f t="shared" si="61"/>
        <v>0</v>
      </c>
      <c r="AI188" s="10">
        <f t="shared" si="61"/>
        <v>0</v>
      </c>
      <c r="AJ188" s="10">
        <f t="shared" si="61"/>
        <v>0</v>
      </c>
      <c r="AK188" s="312">
        <f t="shared" si="61"/>
        <v>0</v>
      </c>
    </row>
    <row r="189" spans="1:37" ht="12.75" customHeight="1" x14ac:dyDescent="0.25">
      <c r="A189" s="81">
        <v>180</v>
      </c>
      <c r="B189" s="159" t="s">
        <v>1433</v>
      </c>
      <c r="C189" s="244">
        <f t="shared" si="58"/>
        <v>0</v>
      </c>
      <c r="D189" s="161">
        <v>0</v>
      </c>
      <c r="E189" s="161">
        <v>0</v>
      </c>
      <c r="F189" s="161">
        <v>0</v>
      </c>
      <c r="G189" s="161">
        <v>0</v>
      </c>
      <c r="H189" s="161">
        <v>0</v>
      </c>
      <c r="I189" s="162">
        <v>0</v>
      </c>
      <c r="J189" s="160">
        <f t="shared" si="59"/>
        <v>0</v>
      </c>
      <c r="K189" s="161">
        <v>0</v>
      </c>
      <c r="L189" s="161">
        <v>0</v>
      </c>
      <c r="M189" s="161">
        <v>0</v>
      </c>
      <c r="N189" s="161">
        <v>0</v>
      </c>
      <c r="O189" s="161">
        <v>0</v>
      </c>
      <c r="P189" s="162">
        <v>0</v>
      </c>
      <c r="Q189" s="160">
        <f t="shared" si="60"/>
        <v>0</v>
      </c>
      <c r="R189" s="161">
        <v>0</v>
      </c>
      <c r="S189" s="161">
        <v>0</v>
      </c>
      <c r="T189" s="161">
        <v>0</v>
      </c>
      <c r="U189" s="161">
        <v>0</v>
      </c>
      <c r="V189" s="161">
        <v>0</v>
      </c>
      <c r="W189" s="162">
        <v>0</v>
      </c>
      <c r="X189" s="160">
        <f t="shared" si="54"/>
        <v>0</v>
      </c>
      <c r="Y189" s="161">
        <f t="shared" si="54"/>
        <v>0</v>
      </c>
      <c r="Z189" s="161">
        <f t="shared" si="54"/>
        <v>0</v>
      </c>
      <c r="AA189" s="161">
        <f t="shared" si="54"/>
        <v>0</v>
      </c>
      <c r="AB189" s="161">
        <f t="shared" si="54"/>
        <v>0</v>
      </c>
      <c r="AC189" s="161">
        <f t="shared" si="54"/>
        <v>0</v>
      </c>
      <c r="AD189" s="162">
        <f t="shared" si="54"/>
        <v>0</v>
      </c>
      <c r="AE189" s="160">
        <f t="shared" si="61"/>
        <v>0</v>
      </c>
      <c r="AF189" s="10">
        <f t="shared" si="61"/>
        <v>0</v>
      </c>
      <c r="AG189" s="10">
        <f t="shared" si="61"/>
        <v>0</v>
      </c>
      <c r="AH189" s="10">
        <f t="shared" si="61"/>
        <v>0</v>
      </c>
      <c r="AI189" s="10">
        <f t="shared" si="61"/>
        <v>0</v>
      </c>
      <c r="AJ189" s="10">
        <f t="shared" si="61"/>
        <v>0</v>
      </c>
      <c r="AK189" s="312">
        <f t="shared" si="61"/>
        <v>0</v>
      </c>
    </row>
    <row r="190" spans="1:37" ht="12.75" customHeight="1" x14ac:dyDescent="0.25">
      <c r="A190" s="81">
        <v>181</v>
      </c>
      <c r="B190" s="159" t="s">
        <v>1435</v>
      </c>
      <c r="C190" s="244">
        <f t="shared" si="58"/>
        <v>0</v>
      </c>
      <c r="D190" s="161">
        <v>0</v>
      </c>
      <c r="E190" s="161">
        <v>0</v>
      </c>
      <c r="F190" s="161">
        <v>0</v>
      </c>
      <c r="G190" s="161">
        <v>0</v>
      </c>
      <c r="H190" s="161">
        <v>0</v>
      </c>
      <c r="I190" s="162">
        <v>0</v>
      </c>
      <c r="J190" s="160">
        <f t="shared" si="59"/>
        <v>0</v>
      </c>
      <c r="K190" s="161">
        <v>0</v>
      </c>
      <c r="L190" s="161">
        <v>0</v>
      </c>
      <c r="M190" s="161">
        <v>0</v>
      </c>
      <c r="N190" s="161">
        <v>0</v>
      </c>
      <c r="O190" s="161">
        <v>0</v>
      </c>
      <c r="P190" s="162">
        <v>0</v>
      </c>
      <c r="Q190" s="160">
        <f t="shared" si="60"/>
        <v>0</v>
      </c>
      <c r="R190" s="161">
        <v>0</v>
      </c>
      <c r="S190" s="161">
        <v>0</v>
      </c>
      <c r="T190" s="161">
        <v>0</v>
      </c>
      <c r="U190" s="161">
        <v>0</v>
      </c>
      <c r="V190" s="161">
        <v>0</v>
      </c>
      <c r="W190" s="162">
        <v>0</v>
      </c>
      <c r="X190" s="160">
        <f t="shared" si="54"/>
        <v>0</v>
      </c>
      <c r="Y190" s="161">
        <f t="shared" si="54"/>
        <v>0</v>
      </c>
      <c r="Z190" s="161">
        <f t="shared" si="54"/>
        <v>0</v>
      </c>
      <c r="AA190" s="161">
        <f t="shared" si="54"/>
        <v>0</v>
      </c>
      <c r="AB190" s="161">
        <f t="shared" si="54"/>
        <v>0</v>
      </c>
      <c r="AC190" s="161">
        <f t="shared" si="54"/>
        <v>0</v>
      </c>
      <c r="AD190" s="162">
        <f t="shared" si="54"/>
        <v>0</v>
      </c>
      <c r="AE190" s="160">
        <f t="shared" si="61"/>
        <v>0</v>
      </c>
      <c r="AF190" s="10">
        <f t="shared" si="61"/>
        <v>0</v>
      </c>
      <c r="AG190" s="10">
        <f t="shared" si="61"/>
        <v>0</v>
      </c>
      <c r="AH190" s="10">
        <f t="shared" si="61"/>
        <v>0</v>
      </c>
      <c r="AI190" s="10">
        <f t="shared" si="61"/>
        <v>0</v>
      </c>
      <c r="AJ190" s="10">
        <f t="shared" si="61"/>
        <v>0</v>
      </c>
      <c r="AK190" s="312">
        <f t="shared" si="61"/>
        <v>0</v>
      </c>
    </row>
    <row r="191" spans="1:37" ht="12.75" customHeight="1" x14ac:dyDescent="0.25">
      <c r="A191" s="81">
        <v>182</v>
      </c>
      <c r="B191" s="159" t="s">
        <v>1434</v>
      </c>
      <c r="C191" s="244">
        <f t="shared" si="58"/>
        <v>0</v>
      </c>
      <c r="D191" s="161">
        <v>0</v>
      </c>
      <c r="E191" s="161">
        <v>0</v>
      </c>
      <c r="F191" s="161">
        <v>0</v>
      </c>
      <c r="G191" s="161">
        <v>0</v>
      </c>
      <c r="H191" s="161">
        <v>0</v>
      </c>
      <c r="I191" s="162">
        <v>0</v>
      </c>
      <c r="J191" s="160">
        <f t="shared" si="59"/>
        <v>0</v>
      </c>
      <c r="K191" s="161">
        <v>0</v>
      </c>
      <c r="L191" s="161">
        <v>0</v>
      </c>
      <c r="M191" s="161">
        <v>0</v>
      </c>
      <c r="N191" s="161">
        <v>0</v>
      </c>
      <c r="O191" s="161">
        <v>0</v>
      </c>
      <c r="P191" s="162">
        <v>0</v>
      </c>
      <c r="Q191" s="160">
        <f t="shared" si="60"/>
        <v>0</v>
      </c>
      <c r="R191" s="161">
        <v>0</v>
      </c>
      <c r="S191" s="161">
        <v>0</v>
      </c>
      <c r="T191" s="161">
        <v>0</v>
      </c>
      <c r="U191" s="161">
        <v>0</v>
      </c>
      <c r="V191" s="161">
        <v>0</v>
      </c>
      <c r="W191" s="162">
        <v>0</v>
      </c>
      <c r="X191" s="160">
        <f t="shared" si="54"/>
        <v>0</v>
      </c>
      <c r="Y191" s="161">
        <f t="shared" si="54"/>
        <v>0</v>
      </c>
      <c r="Z191" s="161">
        <f t="shared" si="54"/>
        <v>0</v>
      </c>
      <c r="AA191" s="161">
        <f t="shared" si="54"/>
        <v>0</v>
      </c>
      <c r="AB191" s="161">
        <f t="shared" si="54"/>
        <v>0</v>
      </c>
      <c r="AC191" s="161">
        <f t="shared" si="54"/>
        <v>0</v>
      </c>
      <c r="AD191" s="162">
        <f t="shared" si="54"/>
        <v>0</v>
      </c>
      <c r="AE191" s="160">
        <f t="shared" si="61"/>
        <v>0</v>
      </c>
      <c r="AF191" s="10">
        <f t="shared" si="61"/>
        <v>0</v>
      </c>
      <c r="AG191" s="10">
        <f t="shared" si="61"/>
        <v>0</v>
      </c>
      <c r="AH191" s="10">
        <f t="shared" si="61"/>
        <v>0</v>
      </c>
      <c r="AI191" s="10">
        <f t="shared" si="61"/>
        <v>0</v>
      </c>
      <c r="AJ191" s="10">
        <f t="shared" si="61"/>
        <v>0</v>
      </c>
      <c r="AK191" s="312">
        <f t="shared" si="61"/>
        <v>0</v>
      </c>
    </row>
    <row r="192" spans="1:37" ht="12.75" customHeight="1" x14ac:dyDescent="0.25">
      <c r="A192" s="81">
        <v>183</v>
      </c>
      <c r="B192" s="159" t="s">
        <v>1436</v>
      </c>
      <c r="C192" s="244">
        <f t="shared" si="58"/>
        <v>0</v>
      </c>
      <c r="D192" s="161">
        <v>0</v>
      </c>
      <c r="E192" s="161">
        <v>0</v>
      </c>
      <c r="F192" s="161">
        <v>0</v>
      </c>
      <c r="G192" s="161">
        <v>0</v>
      </c>
      <c r="H192" s="161">
        <v>0</v>
      </c>
      <c r="I192" s="162">
        <v>0</v>
      </c>
      <c r="J192" s="160">
        <f t="shared" si="59"/>
        <v>0</v>
      </c>
      <c r="K192" s="161">
        <v>0</v>
      </c>
      <c r="L192" s="161">
        <v>0</v>
      </c>
      <c r="M192" s="161">
        <v>0</v>
      </c>
      <c r="N192" s="161">
        <v>0</v>
      </c>
      <c r="O192" s="161">
        <v>0</v>
      </c>
      <c r="P192" s="162">
        <v>0</v>
      </c>
      <c r="Q192" s="160">
        <f t="shared" si="60"/>
        <v>0</v>
      </c>
      <c r="R192" s="161">
        <v>0</v>
      </c>
      <c r="S192" s="161">
        <v>0</v>
      </c>
      <c r="T192" s="161">
        <v>0</v>
      </c>
      <c r="U192" s="161">
        <v>0</v>
      </c>
      <c r="V192" s="161">
        <v>0</v>
      </c>
      <c r="W192" s="162">
        <v>0</v>
      </c>
      <c r="X192" s="160">
        <f t="shared" si="54"/>
        <v>0</v>
      </c>
      <c r="Y192" s="161">
        <f t="shared" si="54"/>
        <v>0</v>
      </c>
      <c r="Z192" s="161">
        <f t="shared" si="54"/>
        <v>0</v>
      </c>
      <c r="AA192" s="161">
        <f t="shared" si="54"/>
        <v>0</v>
      </c>
      <c r="AB192" s="161">
        <f t="shared" si="54"/>
        <v>0</v>
      </c>
      <c r="AC192" s="161">
        <f t="shared" si="54"/>
        <v>0</v>
      </c>
      <c r="AD192" s="162">
        <f t="shared" si="54"/>
        <v>0</v>
      </c>
      <c r="AE192" s="160">
        <f t="shared" si="61"/>
        <v>0</v>
      </c>
      <c r="AF192" s="10">
        <f t="shared" si="61"/>
        <v>0</v>
      </c>
      <c r="AG192" s="10">
        <f t="shared" si="61"/>
        <v>0</v>
      </c>
      <c r="AH192" s="10">
        <f t="shared" si="61"/>
        <v>0</v>
      </c>
      <c r="AI192" s="10">
        <f t="shared" si="61"/>
        <v>0</v>
      </c>
      <c r="AJ192" s="10">
        <f t="shared" si="61"/>
        <v>0</v>
      </c>
      <c r="AK192" s="312">
        <f t="shared" si="61"/>
        <v>0</v>
      </c>
    </row>
    <row r="193" spans="1:37" ht="16.5" customHeight="1" x14ac:dyDescent="0.25">
      <c r="A193" s="81">
        <v>184</v>
      </c>
      <c r="B193" s="159"/>
      <c r="C193" s="244"/>
      <c r="D193" s="161"/>
      <c r="E193" s="161"/>
      <c r="F193" s="161"/>
      <c r="G193" s="161"/>
      <c r="H193" s="161"/>
      <c r="I193" s="162"/>
      <c r="J193" s="160"/>
      <c r="K193" s="161"/>
      <c r="L193" s="161"/>
      <c r="M193" s="161"/>
      <c r="N193" s="161"/>
      <c r="O193" s="161"/>
      <c r="P193" s="162"/>
      <c r="Q193" s="160"/>
      <c r="R193" s="161"/>
      <c r="S193" s="161"/>
      <c r="T193" s="161"/>
      <c r="U193" s="161"/>
      <c r="V193" s="161"/>
      <c r="W193" s="162"/>
      <c r="X193" s="160">
        <f t="shared" si="54"/>
        <v>0</v>
      </c>
      <c r="Y193" s="161"/>
      <c r="Z193" s="161"/>
      <c r="AA193" s="161"/>
      <c r="AB193" s="161"/>
      <c r="AC193" s="161"/>
      <c r="AD193" s="162"/>
      <c r="AE193" s="160"/>
      <c r="AF193" s="10"/>
      <c r="AG193" s="10"/>
      <c r="AH193" s="10"/>
      <c r="AI193" s="10"/>
      <c r="AJ193" s="10"/>
      <c r="AK193" s="312"/>
    </row>
    <row r="194" spans="1:37" ht="12.75" customHeight="1" x14ac:dyDescent="0.25">
      <c r="A194" s="81">
        <v>185</v>
      </c>
      <c r="B194" s="152" t="s">
        <v>1437</v>
      </c>
      <c r="C194" s="172">
        <f>C195+C196</f>
        <v>4385.5999999999995</v>
      </c>
      <c r="D194" s="153">
        <f t="shared" ref="D194:W194" si="62">D195+D196</f>
        <v>1487.7</v>
      </c>
      <c r="E194" s="153">
        <f t="shared" si="62"/>
        <v>1502.6</v>
      </c>
      <c r="F194" s="153">
        <f t="shared" si="62"/>
        <v>0</v>
      </c>
      <c r="G194" s="153">
        <f t="shared" si="62"/>
        <v>707.5</v>
      </c>
      <c r="H194" s="153">
        <f t="shared" si="62"/>
        <v>278.89999999999998</v>
      </c>
      <c r="I194" s="154">
        <f t="shared" si="62"/>
        <v>408.9</v>
      </c>
      <c r="J194" s="156">
        <f t="shared" si="62"/>
        <v>4385.5999999999995</v>
      </c>
      <c r="K194" s="153">
        <f t="shared" si="62"/>
        <v>1487.7</v>
      </c>
      <c r="L194" s="153">
        <f t="shared" si="62"/>
        <v>1502.6</v>
      </c>
      <c r="M194" s="153">
        <f t="shared" si="62"/>
        <v>0</v>
      </c>
      <c r="N194" s="153">
        <f t="shared" si="62"/>
        <v>707.5</v>
      </c>
      <c r="O194" s="153">
        <f t="shared" si="62"/>
        <v>278.89999999999998</v>
      </c>
      <c r="P194" s="154">
        <f t="shared" si="62"/>
        <v>408.9</v>
      </c>
      <c r="Q194" s="156">
        <f t="shared" si="62"/>
        <v>4018.0151999999998</v>
      </c>
      <c r="R194" s="153">
        <f t="shared" si="62"/>
        <v>1478.1733999999999</v>
      </c>
      <c r="S194" s="153">
        <f t="shared" si="62"/>
        <v>1318.431</v>
      </c>
      <c r="T194" s="153">
        <f t="shared" si="62"/>
        <v>0</v>
      </c>
      <c r="U194" s="153">
        <f t="shared" si="62"/>
        <v>707.5</v>
      </c>
      <c r="V194" s="153">
        <f t="shared" si="62"/>
        <v>226.82679999999999</v>
      </c>
      <c r="W194" s="154">
        <f t="shared" si="62"/>
        <v>287.084</v>
      </c>
      <c r="X194" s="156">
        <f t="shared" si="54"/>
        <v>-367.58479999999963</v>
      </c>
      <c r="Y194" s="153">
        <f t="shared" si="54"/>
        <v>-9.5266000000001441</v>
      </c>
      <c r="Z194" s="153">
        <f t="shared" si="54"/>
        <v>-184.16899999999987</v>
      </c>
      <c r="AA194" s="153">
        <f t="shared" si="54"/>
        <v>0</v>
      </c>
      <c r="AB194" s="153">
        <f t="shared" si="54"/>
        <v>0</v>
      </c>
      <c r="AC194" s="153">
        <f t="shared" si="54"/>
        <v>-52.073199999999986</v>
      </c>
      <c r="AD194" s="154">
        <f t="shared" si="54"/>
        <v>-121.81599999999997</v>
      </c>
      <c r="AE194" s="156">
        <f t="shared" si="61"/>
        <v>91.618369208318143</v>
      </c>
      <c r="AF194" s="13">
        <f t="shared" si="61"/>
        <v>99.359642401021702</v>
      </c>
      <c r="AG194" s="13">
        <f t="shared" si="61"/>
        <v>87.743311593238388</v>
      </c>
      <c r="AH194" s="13">
        <f t="shared" si="61"/>
        <v>0</v>
      </c>
      <c r="AI194" s="13">
        <f t="shared" si="61"/>
        <v>100</v>
      </c>
      <c r="AJ194" s="13">
        <f t="shared" si="61"/>
        <v>81.329078522768015</v>
      </c>
      <c r="AK194" s="313">
        <f t="shared" si="61"/>
        <v>70.208853020298363</v>
      </c>
    </row>
    <row r="195" spans="1:37" s="170" customFormat="1" ht="12.75" customHeight="1" x14ac:dyDescent="0.2">
      <c r="A195" s="81">
        <v>186</v>
      </c>
      <c r="B195" s="152" t="s">
        <v>1287</v>
      </c>
      <c r="C195" s="172">
        <f>C197</f>
        <v>4106.7</v>
      </c>
      <c r="D195" s="153">
        <f t="shared" ref="D195:W195" si="63">D197</f>
        <v>1487.7</v>
      </c>
      <c r="E195" s="153">
        <f t="shared" si="63"/>
        <v>1502.6</v>
      </c>
      <c r="F195" s="153">
        <f t="shared" si="63"/>
        <v>0</v>
      </c>
      <c r="G195" s="153">
        <f t="shared" si="63"/>
        <v>707.5</v>
      </c>
      <c r="H195" s="153">
        <f t="shared" si="63"/>
        <v>0</v>
      </c>
      <c r="I195" s="154">
        <f t="shared" si="63"/>
        <v>408.9</v>
      </c>
      <c r="J195" s="156">
        <f t="shared" si="63"/>
        <v>4106.7</v>
      </c>
      <c r="K195" s="153">
        <f t="shared" si="63"/>
        <v>1487.7</v>
      </c>
      <c r="L195" s="153">
        <f t="shared" si="63"/>
        <v>1502.6</v>
      </c>
      <c r="M195" s="153">
        <f t="shared" si="63"/>
        <v>0</v>
      </c>
      <c r="N195" s="153">
        <f t="shared" si="63"/>
        <v>707.5</v>
      </c>
      <c r="O195" s="153">
        <f t="shared" si="63"/>
        <v>0</v>
      </c>
      <c r="P195" s="154">
        <f t="shared" si="63"/>
        <v>408.9</v>
      </c>
      <c r="Q195" s="156">
        <f t="shared" si="63"/>
        <v>3791.1884</v>
      </c>
      <c r="R195" s="153">
        <f t="shared" si="63"/>
        <v>1478.1733999999999</v>
      </c>
      <c r="S195" s="153">
        <f t="shared" si="63"/>
        <v>1318.431</v>
      </c>
      <c r="T195" s="153">
        <f t="shared" si="63"/>
        <v>0</v>
      </c>
      <c r="U195" s="153">
        <f t="shared" si="63"/>
        <v>707.5</v>
      </c>
      <c r="V195" s="153">
        <f t="shared" si="63"/>
        <v>0</v>
      </c>
      <c r="W195" s="154">
        <f t="shared" si="63"/>
        <v>287.084</v>
      </c>
      <c r="X195" s="156">
        <f t="shared" si="54"/>
        <v>-315.51159999999982</v>
      </c>
      <c r="Y195" s="153">
        <f t="shared" ref="Y195:AD225" si="64">R195-K195</f>
        <v>-9.5266000000001441</v>
      </c>
      <c r="Z195" s="153">
        <f t="shared" si="64"/>
        <v>-184.16899999999987</v>
      </c>
      <c r="AA195" s="153">
        <f t="shared" si="64"/>
        <v>0</v>
      </c>
      <c r="AB195" s="153">
        <f t="shared" si="64"/>
        <v>0</v>
      </c>
      <c r="AC195" s="153">
        <f t="shared" si="64"/>
        <v>0</v>
      </c>
      <c r="AD195" s="154">
        <f t="shared" si="64"/>
        <v>-121.81599999999997</v>
      </c>
      <c r="AE195" s="156">
        <f t="shared" si="61"/>
        <v>92.317150023132939</v>
      </c>
      <c r="AF195" s="13">
        <f t="shared" si="61"/>
        <v>99.359642401021702</v>
      </c>
      <c r="AG195" s="13">
        <f t="shared" si="61"/>
        <v>87.743311593238388</v>
      </c>
      <c r="AH195" s="13">
        <f t="shared" si="61"/>
        <v>0</v>
      </c>
      <c r="AI195" s="13">
        <f t="shared" si="61"/>
        <v>100</v>
      </c>
      <c r="AJ195" s="13">
        <f t="shared" si="61"/>
        <v>0</v>
      </c>
      <c r="AK195" s="313">
        <f t="shared" si="61"/>
        <v>70.208853020298363</v>
      </c>
    </row>
    <row r="196" spans="1:37" s="170" customFormat="1" ht="12.75" customHeight="1" x14ac:dyDescent="0.2">
      <c r="A196" s="81">
        <v>187</v>
      </c>
      <c r="B196" s="152" t="s">
        <v>1288</v>
      </c>
      <c r="C196" s="172">
        <f>SUM(C198:C225)</f>
        <v>278.89999999999998</v>
      </c>
      <c r="D196" s="153">
        <f t="shared" ref="D196:W196" si="65">SUM(D198:D225)</f>
        <v>0</v>
      </c>
      <c r="E196" s="153">
        <f t="shared" si="65"/>
        <v>0</v>
      </c>
      <c r="F196" s="153">
        <f t="shared" si="65"/>
        <v>0</v>
      </c>
      <c r="G196" s="153">
        <f t="shared" si="65"/>
        <v>0</v>
      </c>
      <c r="H196" s="153">
        <f t="shared" si="65"/>
        <v>278.89999999999998</v>
      </c>
      <c r="I196" s="154">
        <f t="shared" si="65"/>
        <v>0</v>
      </c>
      <c r="J196" s="156">
        <f t="shared" si="65"/>
        <v>278.89999999999998</v>
      </c>
      <c r="K196" s="153">
        <f t="shared" si="65"/>
        <v>0</v>
      </c>
      <c r="L196" s="153">
        <f t="shared" si="65"/>
        <v>0</v>
      </c>
      <c r="M196" s="153">
        <f t="shared" si="65"/>
        <v>0</v>
      </c>
      <c r="N196" s="153">
        <f t="shared" si="65"/>
        <v>0</v>
      </c>
      <c r="O196" s="153">
        <f t="shared" si="65"/>
        <v>278.89999999999998</v>
      </c>
      <c r="P196" s="154">
        <f t="shared" si="65"/>
        <v>0</v>
      </c>
      <c r="Q196" s="156">
        <f t="shared" si="65"/>
        <v>226.82679999999999</v>
      </c>
      <c r="R196" s="153">
        <f t="shared" si="65"/>
        <v>0</v>
      </c>
      <c r="S196" s="153">
        <f t="shared" si="65"/>
        <v>0</v>
      </c>
      <c r="T196" s="153">
        <f t="shared" si="65"/>
        <v>0</v>
      </c>
      <c r="U196" s="153">
        <f t="shared" si="65"/>
        <v>0</v>
      </c>
      <c r="V196" s="153">
        <f t="shared" si="65"/>
        <v>226.82679999999999</v>
      </c>
      <c r="W196" s="154">
        <f t="shared" si="65"/>
        <v>0</v>
      </c>
      <c r="X196" s="156">
        <f t="shared" ref="X196:AD259" si="66">Q196-J196</f>
        <v>-52.073199999999986</v>
      </c>
      <c r="Y196" s="153">
        <f t="shared" si="64"/>
        <v>0</v>
      </c>
      <c r="Z196" s="153">
        <f t="shared" si="64"/>
        <v>0</v>
      </c>
      <c r="AA196" s="153">
        <f t="shared" si="64"/>
        <v>0</v>
      </c>
      <c r="AB196" s="153">
        <f t="shared" si="64"/>
        <v>0</v>
      </c>
      <c r="AC196" s="153">
        <f t="shared" si="64"/>
        <v>-52.073199999999986</v>
      </c>
      <c r="AD196" s="154">
        <f t="shared" si="64"/>
        <v>0</v>
      </c>
      <c r="AE196" s="156">
        <f t="shared" si="61"/>
        <v>81.329078522768015</v>
      </c>
      <c r="AF196" s="13">
        <f t="shared" si="61"/>
        <v>0</v>
      </c>
      <c r="AG196" s="13">
        <f t="shared" si="61"/>
        <v>0</v>
      </c>
      <c r="AH196" s="13">
        <f t="shared" si="61"/>
        <v>0</v>
      </c>
      <c r="AI196" s="13">
        <f t="shared" si="61"/>
        <v>0</v>
      </c>
      <c r="AJ196" s="13">
        <f t="shared" si="61"/>
        <v>81.329078522768015</v>
      </c>
      <c r="AK196" s="313">
        <f t="shared" si="61"/>
        <v>0</v>
      </c>
    </row>
    <row r="197" spans="1:37" ht="12.75" customHeight="1" x14ac:dyDescent="0.25">
      <c r="A197" s="81">
        <v>188</v>
      </c>
      <c r="B197" s="159" t="s">
        <v>1313</v>
      </c>
      <c r="C197" s="244">
        <f t="shared" ref="C197:C225" si="67">SUM(D197:I197)</f>
        <v>4106.7</v>
      </c>
      <c r="D197" s="161">
        <v>1487.7</v>
      </c>
      <c r="E197" s="161">
        <v>1502.6</v>
      </c>
      <c r="F197" s="161">
        <v>0</v>
      </c>
      <c r="G197" s="161">
        <v>707.5</v>
      </c>
      <c r="H197" s="161">
        <v>0</v>
      </c>
      <c r="I197" s="162">
        <v>408.9</v>
      </c>
      <c r="J197" s="160">
        <f t="shared" ref="J197:J225" si="68">SUM(K197:P197)</f>
        <v>4106.7</v>
      </c>
      <c r="K197" s="161">
        <v>1487.7</v>
      </c>
      <c r="L197" s="161">
        <v>1502.6</v>
      </c>
      <c r="M197" s="161">
        <v>0</v>
      </c>
      <c r="N197" s="161">
        <v>707.5</v>
      </c>
      <c r="O197" s="161">
        <v>0</v>
      </c>
      <c r="P197" s="162">
        <v>408.9</v>
      </c>
      <c r="Q197" s="160">
        <f t="shared" ref="Q197:Q225" si="69">SUM(R197:W197)</f>
        <v>3791.1884</v>
      </c>
      <c r="R197" s="161">
        <v>1478.1733999999999</v>
      </c>
      <c r="S197" s="161">
        <v>1318.431</v>
      </c>
      <c r="T197" s="161">
        <v>0</v>
      </c>
      <c r="U197" s="161">
        <v>707.5</v>
      </c>
      <c r="V197" s="161">
        <v>0</v>
      </c>
      <c r="W197" s="162">
        <v>287.084</v>
      </c>
      <c r="X197" s="160">
        <f t="shared" si="66"/>
        <v>-315.51159999999982</v>
      </c>
      <c r="Y197" s="161">
        <f t="shared" si="64"/>
        <v>-9.5266000000001441</v>
      </c>
      <c r="Z197" s="161">
        <f t="shared" si="64"/>
        <v>-184.16899999999987</v>
      </c>
      <c r="AA197" s="161">
        <f t="shared" si="64"/>
        <v>0</v>
      </c>
      <c r="AB197" s="161">
        <f t="shared" si="64"/>
        <v>0</v>
      </c>
      <c r="AC197" s="161">
        <f t="shared" si="64"/>
        <v>0</v>
      </c>
      <c r="AD197" s="162">
        <f t="shared" si="64"/>
        <v>-121.81599999999997</v>
      </c>
      <c r="AE197" s="160">
        <f t="shared" si="61"/>
        <v>92.317150023132939</v>
      </c>
      <c r="AF197" s="10">
        <f t="shared" si="61"/>
        <v>99.359642401021702</v>
      </c>
      <c r="AG197" s="10">
        <f t="shared" si="61"/>
        <v>87.743311593238388</v>
      </c>
      <c r="AH197" s="10">
        <f t="shared" si="61"/>
        <v>0</v>
      </c>
      <c r="AI197" s="10">
        <f t="shared" si="61"/>
        <v>100</v>
      </c>
      <c r="AJ197" s="10">
        <f t="shared" si="61"/>
        <v>0</v>
      </c>
      <c r="AK197" s="312">
        <f t="shared" si="61"/>
        <v>70.208853020298363</v>
      </c>
    </row>
    <row r="198" spans="1:37" ht="12.75" customHeight="1" x14ac:dyDescent="0.25">
      <c r="A198" s="81">
        <v>189</v>
      </c>
      <c r="B198" s="159" t="s">
        <v>1438</v>
      </c>
      <c r="C198" s="244">
        <f t="shared" si="67"/>
        <v>0</v>
      </c>
      <c r="D198" s="161">
        <v>0</v>
      </c>
      <c r="E198" s="161">
        <v>0</v>
      </c>
      <c r="F198" s="161">
        <v>0</v>
      </c>
      <c r="G198" s="161">
        <v>0</v>
      </c>
      <c r="H198" s="161">
        <v>0</v>
      </c>
      <c r="I198" s="162">
        <v>0</v>
      </c>
      <c r="J198" s="160">
        <f t="shared" si="68"/>
        <v>0</v>
      </c>
      <c r="K198" s="161">
        <v>0</v>
      </c>
      <c r="L198" s="161">
        <v>0</v>
      </c>
      <c r="M198" s="161">
        <v>0</v>
      </c>
      <c r="N198" s="161">
        <v>0</v>
      </c>
      <c r="O198" s="161">
        <v>0</v>
      </c>
      <c r="P198" s="162">
        <v>0</v>
      </c>
      <c r="Q198" s="160">
        <f t="shared" si="69"/>
        <v>0</v>
      </c>
      <c r="R198" s="161">
        <v>0</v>
      </c>
      <c r="S198" s="161">
        <v>0</v>
      </c>
      <c r="T198" s="161">
        <v>0</v>
      </c>
      <c r="U198" s="161">
        <v>0</v>
      </c>
      <c r="V198" s="161">
        <v>0</v>
      </c>
      <c r="W198" s="162">
        <v>0</v>
      </c>
      <c r="X198" s="160">
        <f t="shared" si="66"/>
        <v>0</v>
      </c>
      <c r="Y198" s="161">
        <f t="shared" si="64"/>
        <v>0</v>
      </c>
      <c r="Z198" s="161">
        <f t="shared" si="64"/>
        <v>0</v>
      </c>
      <c r="AA198" s="161">
        <f t="shared" si="64"/>
        <v>0</v>
      </c>
      <c r="AB198" s="161">
        <f t="shared" si="64"/>
        <v>0</v>
      </c>
      <c r="AC198" s="161">
        <f t="shared" si="64"/>
        <v>0</v>
      </c>
      <c r="AD198" s="162">
        <f t="shared" si="64"/>
        <v>0</v>
      </c>
      <c r="AE198" s="160">
        <f t="shared" si="61"/>
        <v>0</v>
      </c>
      <c r="AF198" s="10">
        <f t="shared" si="61"/>
        <v>0</v>
      </c>
      <c r="AG198" s="10">
        <f t="shared" si="61"/>
        <v>0</v>
      </c>
      <c r="AH198" s="10">
        <f t="shared" si="61"/>
        <v>0</v>
      </c>
      <c r="AI198" s="10">
        <f t="shared" si="61"/>
        <v>0</v>
      </c>
      <c r="AJ198" s="10">
        <f t="shared" si="61"/>
        <v>0</v>
      </c>
      <c r="AK198" s="312">
        <f t="shared" si="61"/>
        <v>0</v>
      </c>
    </row>
    <row r="199" spans="1:37" ht="12.75" customHeight="1" x14ac:dyDescent="0.25">
      <c r="A199" s="81">
        <v>190</v>
      </c>
      <c r="B199" s="159" t="s">
        <v>1439</v>
      </c>
      <c r="C199" s="244">
        <f t="shared" si="67"/>
        <v>0</v>
      </c>
      <c r="D199" s="161">
        <v>0</v>
      </c>
      <c r="E199" s="161">
        <v>0</v>
      </c>
      <c r="F199" s="161">
        <v>0</v>
      </c>
      <c r="G199" s="161">
        <v>0</v>
      </c>
      <c r="H199" s="161">
        <v>0</v>
      </c>
      <c r="I199" s="162">
        <v>0</v>
      </c>
      <c r="J199" s="160">
        <f t="shared" si="68"/>
        <v>0</v>
      </c>
      <c r="K199" s="161">
        <v>0</v>
      </c>
      <c r="L199" s="161">
        <v>0</v>
      </c>
      <c r="M199" s="161">
        <v>0</v>
      </c>
      <c r="N199" s="161">
        <v>0</v>
      </c>
      <c r="O199" s="161">
        <v>0</v>
      </c>
      <c r="P199" s="162">
        <v>0</v>
      </c>
      <c r="Q199" s="160">
        <f t="shared" si="69"/>
        <v>0</v>
      </c>
      <c r="R199" s="161">
        <v>0</v>
      </c>
      <c r="S199" s="161">
        <v>0</v>
      </c>
      <c r="T199" s="161">
        <v>0</v>
      </c>
      <c r="U199" s="161">
        <v>0</v>
      </c>
      <c r="V199" s="161">
        <v>0</v>
      </c>
      <c r="W199" s="162">
        <v>0</v>
      </c>
      <c r="X199" s="160">
        <f t="shared" si="66"/>
        <v>0</v>
      </c>
      <c r="Y199" s="161">
        <f t="shared" si="64"/>
        <v>0</v>
      </c>
      <c r="Z199" s="161">
        <f t="shared" si="64"/>
        <v>0</v>
      </c>
      <c r="AA199" s="161">
        <f t="shared" si="64"/>
        <v>0</v>
      </c>
      <c r="AB199" s="161">
        <f t="shared" si="64"/>
        <v>0</v>
      </c>
      <c r="AC199" s="161">
        <f t="shared" si="64"/>
        <v>0</v>
      </c>
      <c r="AD199" s="162">
        <f t="shared" si="64"/>
        <v>0</v>
      </c>
      <c r="AE199" s="160">
        <f t="shared" si="61"/>
        <v>0</v>
      </c>
      <c r="AF199" s="10">
        <f t="shared" si="61"/>
        <v>0</v>
      </c>
      <c r="AG199" s="10">
        <f t="shared" si="61"/>
        <v>0</v>
      </c>
      <c r="AH199" s="10">
        <f t="shared" si="61"/>
        <v>0</v>
      </c>
      <c r="AI199" s="10">
        <f t="shared" si="61"/>
        <v>0</v>
      </c>
      <c r="AJ199" s="10">
        <f t="shared" si="61"/>
        <v>0</v>
      </c>
      <c r="AK199" s="312">
        <f t="shared" si="61"/>
        <v>0</v>
      </c>
    </row>
    <row r="200" spans="1:37" ht="12.75" customHeight="1" x14ac:dyDescent="0.25">
      <c r="A200" s="81">
        <v>191</v>
      </c>
      <c r="B200" s="159" t="s">
        <v>1440</v>
      </c>
      <c r="C200" s="244">
        <f t="shared" si="67"/>
        <v>54.5</v>
      </c>
      <c r="D200" s="161">
        <v>0</v>
      </c>
      <c r="E200" s="161">
        <v>0</v>
      </c>
      <c r="F200" s="161">
        <v>0</v>
      </c>
      <c r="G200" s="161">
        <v>0</v>
      </c>
      <c r="H200" s="161">
        <v>54.5</v>
      </c>
      <c r="I200" s="162">
        <v>0</v>
      </c>
      <c r="J200" s="160">
        <f t="shared" si="68"/>
        <v>54.5</v>
      </c>
      <c r="K200" s="161">
        <v>0</v>
      </c>
      <c r="L200" s="161">
        <v>0</v>
      </c>
      <c r="M200" s="161">
        <v>0</v>
      </c>
      <c r="N200" s="161">
        <v>0</v>
      </c>
      <c r="O200" s="161">
        <v>54.5</v>
      </c>
      <c r="P200" s="162">
        <v>0</v>
      </c>
      <c r="Q200" s="160">
        <f t="shared" si="69"/>
        <v>43.999299999999998</v>
      </c>
      <c r="R200" s="161">
        <v>0</v>
      </c>
      <c r="S200" s="161">
        <v>0</v>
      </c>
      <c r="T200" s="161">
        <v>0</v>
      </c>
      <c r="U200" s="161">
        <v>0</v>
      </c>
      <c r="V200" s="161">
        <v>43.999299999999998</v>
      </c>
      <c r="W200" s="162">
        <v>0</v>
      </c>
      <c r="X200" s="160">
        <f t="shared" si="66"/>
        <v>-10.500700000000002</v>
      </c>
      <c r="Y200" s="161">
        <f t="shared" si="64"/>
        <v>0</v>
      </c>
      <c r="Z200" s="161">
        <f t="shared" si="64"/>
        <v>0</v>
      </c>
      <c r="AA200" s="161">
        <f t="shared" si="64"/>
        <v>0</v>
      </c>
      <c r="AB200" s="161">
        <f t="shared" si="64"/>
        <v>0</v>
      </c>
      <c r="AC200" s="161">
        <f t="shared" si="64"/>
        <v>-10.500700000000002</v>
      </c>
      <c r="AD200" s="162">
        <f t="shared" si="64"/>
        <v>0</v>
      </c>
      <c r="AE200" s="160">
        <f t="shared" si="61"/>
        <v>80.732660550458718</v>
      </c>
      <c r="AF200" s="10">
        <f t="shared" si="61"/>
        <v>0</v>
      </c>
      <c r="AG200" s="10">
        <f t="shared" si="61"/>
        <v>0</v>
      </c>
      <c r="AH200" s="10">
        <f t="shared" si="61"/>
        <v>0</v>
      </c>
      <c r="AI200" s="10">
        <f t="shared" si="61"/>
        <v>0</v>
      </c>
      <c r="AJ200" s="10">
        <f t="shared" si="61"/>
        <v>80.732660550458718</v>
      </c>
      <c r="AK200" s="312">
        <f t="shared" si="61"/>
        <v>0</v>
      </c>
    </row>
    <row r="201" spans="1:37" ht="12.75" customHeight="1" x14ac:dyDescent="0.25">
      <c r="A201" s="81">
        <v>192</v>
      </c>
      <c r="B201" s="159" t="s">
        <v>1441</v>
      </c>
      <c r="C201" s="244">
        <f t="shared" si="67"/>
        <v>0</v>
      </c>
      <c r="D201" s="161">
        <v>0</v>
      </c>
      <c r="E201" s="161">
        <v>0</v>
      </c>
      <c r="F201" s="161">
        <v>0</v>
      </c>
      <c r="G201" s="161">
        <v>0</v>
      </c>
      <c r="H201" s="161">
        <v>0</v>
      </c>
      <c r="I201" s="162">
        <v>0</v>
      </c>
      <c r="J201" s="160">
        <f t="shared" si="68"/>
        <v>0</v>
      </c>
      <c r="K201" s="161">
        <v>0</v>
      </c>
      <c r="L201" s="161">
        <v>0</v>
      </c>
      <c r="M201" s="161">
        <v>0</v>
      </c>
      <c r="N201" s="161">
        <v>0</v>
      </c>
      <c r="O201" s="161">
        <v>0</v>
      </c>
      <c r="P201" s="162">
        <v>0</v>
      </c>
      <c r="Q201" s="160">
        <f t="shared" si="69"/>
        <v>0</v>
      </c>
      <c r="R201" s="161">
        <v>0</v>
      </c>
      <c r="S201" s="161">
        <v>0</v>
      </c>
      <c r="T201" s="161">
        <v>0</v>
      </c>
      <c r="U201" s="161">
        <v>0</v>
      </c>
      <c r="V201" s="161">
        <v>0</v>
      </c>
      <c r="W201" s="162">
        <v>0</v>
      </c>
      <c r="X201" s="160">
        <f t="shared" si="66"/>
        <v>0</v>
      </c>
      <c r="Y201" s="161">
        <f t="shared" si="64"/>
        <v>0</v>
      </c>
      <c r="Z201" s="161">
        <f t="shared" si="64"/>
        <v>0</v>
      </c>
      <c r="AA201" s="161">
        <f t="shared" si="64"/>
        <v>0</v>
      </c>
      <c r="AB201" s="161">
        <f t="shared" si="64"/>
        <v>0</v>
      </c>
      <c r="AC201" s="161">
        <f t="shared" si="64"/>
        <v>0</v>
      </c>
      <c r="AD201" s="162">
        <f t="shared" si="64"/>
        <v>0</v>
      </c>
      <c r="AE201" s="160">
        <f t="shared" si="61"/>
        <v>0</v>
      </c>
      <c r="AF201" s="10">
        <f t="shared" si="61"/>
        <v>0</v>
      </c>
      <c r="AG201" s="10">
        <f t="shared" si="61"/>
        <v>0</v>
      </c>
      <c r="AH201" s="10">
        <f t="shared" si="61"/>
        <v>0</v>
      </c>
      <c r="AI201" s="10">
        <f t="shared" si="61"/>
        <v>0</v>
      </c>
      <c r="AJ201" s="10">
        <f t="shared" si="61"/>
        <v>0</v>
      </c>
      <c r="AK201" s="312">
        <f t="shared" si="61"/>
        <v>0</v>
      </c>
    </row>
    <row r="202" spans="1:37" ht="12.75" customHeight="1" x14ac:dyDescent="0.25">
      <c r="A202" s="81">
        <v>193</v>
      </c>
      <c r="B202" s="159" t="s">
        <v>1437</v>
      </c>
      <c r="C202" s="244">
        <f t="shared" si="67"/>
        <v>94.1</v>
      </c>
      <c r="D202" s="161">
        <v>0</v>
      </c>
      <c r="E202" s="161">
        <v>0</v>
      </c>
      <c r="F202" s="161">
        <v>0</v>
      </c>
      <c r="G202" s="161">
        <v>0</v>
      </c>
      <c r="H202" s="161">
        <v>94.1</v>
      </c>
      <c r="I202" s="162">
        <v>0</v>
      </c>
      <c r="J202" s="160">
        <f t="shared" si="68"/>
        <v>94.1</v>
      </c>
      <c r="K202" s="161">
        <v>0</v>
      </c>
      <c r="L202" s="161">
        <v>0</v>
      </c>
      <c r="M202" s="161">
        <v>0</v>
      </c>
      <c r="N202" s="161">
        <v>0</v>
      </c>
      <c r="O202" s="161">
        <v>94.1</v>
      </c>
      <c r="P202" s="162">
        <v>0</v>
      </c>
      <c r="Q202" s="160">
        <f t="shared" si="69"/>
        <v>53.246299999999998</v>
      </c>
      <c r="R202" s="161">
        <v>0</v>
      </c>
      <c r="S202" s="161">
        <v>0</v>
      </c>
      <c r="T202" s="161">
        <v>0</v>
      </c>
      <c r="U202" s="161">
        <v>0</v>
      </c>
      <c r="V202" s="161">
        <v>53.246299999999998</v>
      </c>
      <c r="W202" s="162">
        <v>0</v>
      </c>
      <c r="X202" s="160">
        <f t="shared" si="66"/>
        <v>-40.853699999999996</v>
      </c>
      <c r="Y202" s="161">
        <f t="shared" si="64"/>
        <v>0</v>
      </c>
      <c r="Z202" s="161">
        <f t="shared" si="64"/>
        <v>0</v>
      </c>
      <c r="AA202" s="161">
        <f t="shared" si="64"/>
        <v>0</v>
      </c>
      <c r="AB202" s="161">
        <f t="shared" si="64"/>
        <v>0</v>
      </c>
      <c r="AC202" s="161">
        <f t="shared" si="64"/>
        <v>-40.853699999999996</v>
      </c>
      <c r="AD202" s="162">
        <f t="shared" si="64"/>
        <v>0</v>
      </c>
      <c r="AE202" s="160">
        <f t="shared" si="61"/>
        <v>56.584803400637618</v>
      </c>
      <c r="AF202" s="10">
        <f t="shared" si="61"/>
        <v>0</v>
      </c>
      <c r="AG202" s="10">
        <f t="shared" si="61"/>
        <v>0</v>
      </c>
      <c r="AH202" s="10">
        <f t="shared" si="61"/>
        <v>0</v>
      </c>
      <c r="AI202" s="10">
        <f t="shared" si="61"/>
        <v>0</v>
      </c>
      <c r="AJ202" s="10">
        <f t="shared" si="61"/>
        <v>56.584803400637618</v>
      </c>
      <c r="AK202" s="312">
        <f t="shared" si="61"/>
        <v>0</v>
      </c>
    </row>
    <row r="203" spans="1:37" ht="12.75" customHeight="1" x14ac:dyDescent="0.25">
      <c r="A203" s="81">
        <v>194</v>
      </c>
      <c r="B203" s="159" t="s">
        <v>1442</v>
      </c>
      <c r="C203" s="244">
        <f t="shared" si="67"/>
        <v>0</v>
      </c>
      <c r="D203" s="161">
        <v>0</v>
      </c>
      <c r="E203" s="161">
        <v>0</v>
      </c>
      <c r="F203" s="161">
        <v>0</v>
      </c>
      <c r="G203" s="161">
        <v>0</v>
      </c>
      <c r="H203" s="161">
        <v>0</v>
      </c>
      <c r="I203" s="162">
        <v>0</v>
      </c>
      <c r="J203" s="160">
        <f t="shared" si="68"/>
        <v>0</v>
      </c>
      <c r="K203" s="161">
        <v>0</v>
      </c>
      <c r="L203" s="161">
        <v>0</v>
      </c>
      <c r="M203" s="161">
        <v>0</v>
      </c>
      <c r="N203" s="161">
        <v>0</v>
      </c>
      <c r="O203" s="161">
        <v>0</v>
      </c>
      <c r="P203" s="162">
        <v>0</v>
      </c>
      <c r="Q203" s="160">
        <f t="shared" si="69"/>
        <v>0</v>
      </c>
      <c r="R203" s="161">
        <v>0</v>
      </c>
      <c r="S203" s="161">
        <v>0</v>
      </c>
      <c r="T203" s="161">
        <v>0</v>
      </c>
      <c r="U203" s="161">
        <v>0</v>
      </c>
      <c r="V203" s="161">
        <v>0</v>
      </c>
      <c r="W203" s="162">
        <v>0</v>
      </c>
      <c r="X203" s="160">
        <f t="shared" si="66"/>
        <v>0</v>
      </c>
      <c r="Y203" s="161">
        <f t="shared" si="64"/>
        <v>0</v>
      </c>
      <c r="Z203" s="161">
        <f t="shared" si="64"/>
        <v>0</v>
      </c>
      <c r="AA203" s="161">
        <f t="shared" si="64"/>
        <v>0</v>
      </c>
      <c r="AB203" s="161">
        <f t="shared" si="64"/>
        <v>0</v>
      </c>
      <c r="AC203" s="161">
        <f t="shared" si="64"/>
        <v>0</v>
      </c>
      <c r="AD203" s="162">
        <f t="shared" si="64"/>
        <v>0</v>
      </c>
      <c r="AE203" s="160">
        <f t="shared" si="61"/>
        <v>0</v>
      </c>
      <c r="AF203" s="10">
        <f t="shared" si="61"/>
        <v>0</v>
      </c>
      <c r="AG203" s="10">
        <f t="shared" si="61"/>
        <v>0</v>
      </c>
      <c r="AH203" s="10">
        <f t="shared" si="61"/>
        <v>0</v>
      </c>
      <c r="AI203" s="10">
        <f t="shared" si="61"/>
        <v>0</v>
      </c>
      <c r="AJ203" s="10">
        <f t="shared" si="61"/>
        <v>0</v>
      </c>
      <c r="AK203" s="312">
        <f t="shared" si="61"/>
        <v>0</v>
      </c>
    </row>
    <row r="204" spans="1:37" ht="12.75" customHeight="1" x14ac:dyDescent="0.25">
      <c r="A204" s="81">
        <v>195</v>
      </c>
      <c r="B204" s="159" t="s">
        <v>1443</v>
      </c>
      <c r="C204" s="244">
        <f t="shared" si="67"/>
        <v>0</v>
      </c>
      <c r="D204" s="161">
        <v>0</v>
      </c>
      <c r="E204" s="161">
        <v>0</v>
      </c>
      <c r="F204" s="161">
        <v>0</v>
      </c>
      <c r="G204" s="161">
        <v>0</v>
      </c>
      <c r="H204" s="161">
        <v>0</v>
      </c>
      <c r="I204" s="162">
        <v>0</v>
      </c>
      <c r="J204" s="160">
        <f t="shared" si="68"/>
        <v>0</v>
      </c>
      <c r="K204" s="161">
        <v>0</v>
      </c>
      <c r="L204" s="161">
        <v>0</v>
      </c>
      <c r="M204" s="161">
        <v>0</v>
      </c>
      <c r="N204" s="161">
        <v>0</v>
      </c>
      <c r="O204" s="161">
        <v>0</v>
      </c>
      <c r="P204" s="162">
        <v>0</v>
      </c>
      <c r="Q204" s="160">
        <f t="shared" si="69"/>
        <v>0</v>
      </c>
      <c r="R204" s="161">
        <v>0</v>
      </c>
      <c r="S204" s="161">
        <v>0</v>
      </c>
      <c r="T204" s="161">
        <v>0</v>
      </c>
      <c r="U204" s="161">
        <v>0</v>
      </c>
      <c r="V204" s="161">
        <v>0</v>
      </c>
      <c r="W204" s="162">
        <v>0</v>
      </c>
      <c r="X204" s="160">
        <f t="shared" si="66"/>
        <v>0</v>
      </c>
      <c r="Y204" s="161">
        <f t="shared" si="64"/>
        <v>0</v>
      </c>
      <c r="Z204" s="161">
        <f t="shared" si="64"/>
        <v>0</v>
      </c>
      <c r="AA204" s="161">
        <f t="shared" si="64"/>
        <v>0</v>
      </c>
      <c r="AB204" s="161">
        <f t="shared" si="64"/>
        <v>0</v>
      </c>
      <c r="AC204" s="161">
        <f t="shared" si="64"/>
        <v>0</v>
      </c>
      <c r="AD204" s="162">
        <f t="shared" si="64"/>
        <v>0</v>
      </c>
      <c r="AE204" s="160">
        <f t="shared" si="61"/>
        <v>0</v>
      </c>
      <c r="AF204" s="10">
        <f t="shared" si="61"/>
        <v>0</v>
      </c>
      <c r="AG204" s="10">
        <f t="shared" si="61"/>
        <v>0</v>
      </c>
      <c r="AH204" s="10">
        <f t="shared" si="61"/>
        <v>0</v>
      </c>
      <c r="AI204" s="10">
        <f t="shared" si="61"/>
        <v>0</v>
      </c>
      <c r="AJ204" s="10">
        <f t="shared" si="61"/>
        <v>0</v>
      </c>
      <c r="AK204" s="312">
        <f t="shared" si="61"/>
        <v>0</v>
      </c>
    </row>
    <row r="205" spans="1:37" ht="12.75" customHeight="1" x14ac:dyDescent="0.25">
      <c r="A205" s="81">
        <v>196</v>
      </c>
      <c r="B205" s="159" t="s">
        <v>1445</v>
      </c>
      <c r="C205" s="244">
        <f t="shared" si="67"/>
        <v>0</v>
      </c>
      <c r="D205" s="161">
        <v>0</v>
      </c>
      <c r="E205" s="161">
        <v>0</v>
      </c>
      <c r="F205" s="161">
        <v>0</v>
      </c>
      <c r="G205" s="161">
        <v>0</v>
      </c>
      <c r="H205" s="161">
        <v>0</v>
      </c>
      <c r="I205" s="162">
        <v>0</v>
      </c>
      <c r="J205" s="160">
        <f t="shared" si="68"/>
        <v>0</v>
      </c>
      <c r="K205" s="161">
        <v>0</v>
      </c>
      <c r="L205" s="161">
        <v>0</v>
      </c>
      <c r="M205" s="161">
        <v>0</v>
      </c>
      <c r="N205" s="161">
        <v>0</v>
      </c>
      <c r="O205" s="161">
        <v>0</v>
      </c>
      <c r="P205" s="162">
        <v>0</v>
      </c>
      <c r="Q205" s="160">
        <f t="shared" si="69"/>
        <v>0</v>
      </c>
      <c r="R205" s="161">
        <v>0</v>
      </c>
      <c r="S205" s="161">
        <v>0</v>
      </c>
      <c r="T205" s="161">
        <v>0</v>
      </c>
      <c r="U205" s="161">
        <v>0</v>
      </c>
      <c r="V205" s="161">
        <v>0</v>
      </c>
      <c r="W205" s="162">
        <v>0</v>
      </c>
      <c r="X205" s="160">
        <f t="shared" si="66"/>
        <v>0</v>
      </c>
      <c r="Y205" s="161">
        <f t="shared" si="64"/>
        <v>0</v>
      </c>
      <c r="Z205" s="161">
        <f t="shared" si="64"/>
        <v>0</v>
      </c>
      <c r="AA205" s="161">
        <f t="shared" si="64"/>
        <v>0</v>
      </c>
      <c r="AB205" s="161">
        <f t="shared" si="64"/>
        <v>0</v>
      </c>
      <c r="AC205" s="161">
        <f t="shared" si="64"/>
        <v>0</v>
      </c>
      <c r="AD205" s="162">
        <f t="shared" si="64"/>
        <v>0</v>
      </c>
      <c r="AE205" s="160">
        <f t="shared" si="61"/>
        <v>0</v>
      </c>
      <c r="AF205" s="10">
        <f t="shared" si="61"/>
        <v>0</v>
      </c>
      <c r="AG205" s="10">
        <f t="shared" si="61"/>
        <v>0</v>
      </c>
      <c r="AH205" s="10">
        <f t="shared" si="61"/>
        <v>0</v>
      </c>
      <c r="AI205" s="10">
        <f t="shared" si="61"/>
        <v>0</v>
      </c>
      <c r="AJ205" s="10">
        <f t="shared" si="61"/>
        <v>0</v>
      </c>
      <c r="AK205" s="312">
        <f t="shared" si="61"/>
        <v>0</v>
      </c>
    </row>
    <row r="206" spans="1:37" ht="12.75" customHeight="1" x14ac:dyDescent="0.25">
      <c r="A206" s="81">
        <v>197</v>
      </c>
      <c r="B206" s="159" t="s">
        <v>1444</v>
      </c>
      <c r="C206" s="244">
        <f t="shared" si="67"/>
        <v>0</v>
      </c>
      <c r="D206" s="161">
        <v>0</v>
      </c>
      <c r="E206" s="161">
        <v>0</v>
      </c>
      <c r="F206" s="161">
        <v>0</v>
      </c>
      <c r="G206" s="161">
        <v>0</v>
      </c>
      <c r="H206" s="161">
        <v>0</v>
      </c>
      <c r="I206" s="162">
        <v>0</v>
      </c>
      <c r="J206" s="160">
        <f t="shared" si="68"/>
        <v>0</v>
      </c>
      <c r="K206" s="161">
        <v>0</v>
      </c>
      <c r="L206" s="161">
        <v>0</v>
      </c>
      <c r="M206" s="161">
        <v>0</v>
      </c>
      <c r="N206" s="161">
        <v>0</v>
      </c>
      <c r="O206" s="161">
        <v>0</v>
      </c>
      <c r="P206" s="162">
        <v>0</v>
      </c>
      <c r="Q206" s="160">
        <f t="shared" si="69"/>
        <v>0</v>
      </c>
      <c r="R206" s="161">
        <v>0</v>
      </c>
      <c r="S206" s="161">
        <v>0</v>
      </c>
      <c r="T206" s="161">
        <v>0</v>
      </c>
      <c r="U206" s="161">
        <v>0</v>
      </c>
      <c r="V206" s="161">
        <v>0</v>
      </c>
      <c r="W206" s="162">
        <v>0</v>
      </c>
      <c r="X206" s="160">
        <f t="shared" si="66"/>
        <v>0</v>
      </c>
      <c r="Y206" s="161">
        <f t="shared" si="64"/>
        <v>0</v>
      </c>
      <c r="Z206" s="161">
        <f t="shared" si="64"/>
        <v>0</v>
      </c>
      <c r="AA206" s="161">
        <f t="shared" si="64"/>
        <v>0</v>
      </c>
      <c r="AB206" s="161">
        <f t="shared" si="64"/>
        <v>0</v>
      </c>
      <c r="AC206" s="161">
        <f t="shared" si="64"/>
        <v>0</v>
      </c>
      <c r="AD206" s="162">
        <f t="shared" si="64"/>
        <v>0</v>
      </c>
      <c r="AE206" s="160">
        <f t="shared" si="61"/>
        <v>0</v>
      </c>
      <c r="AF206" s="10">
        <f t="shared" si="61"/>
        <v>0</v>
      </c>
      <c r="AG206" s="10">
        <f t="shared" si="61"/>
        <v>0</v>
      </c>
      <c r="AH206" s="10">
        <f t="shared" si="61"/>
        <v>0</v>
      </c>
      <c r="AI206" s="10">
        <f t="shared" si="61"/>
        <v>0</v>
      </c>
      <c r="AJ206" s="10">
        <f t="shared" si="61"/>
        <v>0</v>
      </c>
      <c r="AK206" s="312">
        <f t="shared" si="61"/>
        <v>0</v>
      </c>
    </row>
    <row r="207" spans="1:37" ht="12.75" customHeight="1" x14ac:dyDescent="0.25">
      <c r="A207" s="81">
        <v>198</v>
      </c>
      <c r="B207" s="159" t="s">
        <v>1446</v>
      </c>
      <c r="C207" s="244">
        <f t="shared" si="67"/>
        <v>0</v>
      </c>
      <c r="D207" s="161">
        <v>0</v>
      </c>
      <c r="E207" s="161">
        <v>0</v>
      </c>
      <c r="F207" s="161">
        <v>0</v>
      </c>
      <c r="G207" s="161">
        <v>0</v>
      </c>
      <c r="H207" s="161">
        <v>0</v>
      </c>
      <c r="I207" s="162">
        <v>0</v>
      </c>
      <c r="J207" s="160">
        <f t="shared" si="68"/>
        <v>0</v>
      </c>
      <c r="K207" s="161">
        <v>0</v>
      </c>
      <c r="L207" s="161">
        <v>0</v>
      </c>
      <c r="M207" s="161">
        <v>0</v>
      </c>
      <c r="N207" s="161">
        <v>0</v>
      </c>
      <c r="O207" s="161">
        <v>0</v>
      </c>
      <c r="P207" s="162">
        <v>0</v>
      </c>
      <c r="Q207" s="160">
        <f t="shared" si="69"/>
        <v>0</v>
      </c>
      <c r="R207" s="161">
        <v>0</v>
      </c>
      <c r="S207" s="161">
        <v>0</v>
      </c>
      <c r="T207" s="161">
        <v>0</v>
      </c>
      <c r="U207" s="161">
        <v>0</v>
      </c>
      <c r="V207" s="161">
        <v>0</v>
      </c>
      <c r="W207" s="162">
        <v>0</v>
      </c>
      <c r="X207" s="160">
        <f t="shared" si="66"/>
        <v>0</v>
      </c>
      <c r="Y207" s="161">
        <f t="shared" si="64"/>
        <v>0</v>
      </c>
      <c r="Z207" s="161">
        <f t="shared" si="64"/>
        <v>0</v>
      </c>
      <c r="AA207" s="161">
        <f t="shared" si="64"/>
        <v>0</v>
      </c>
      <c r="AB207" s="161">
        <f t="shared" si="64"/>
        <v>0</v>
      </c>
      <c r="AC207" s="161">
        <f t="shared" si="64"/>
        <v>0</v>
      </c>
      <c r="AD207" s="162">
        <f t="shared" si="64"/>
        <v>0</v>
      </c>
      <c r="AE207" s="160">
        <f t="shared" si="61"/>
        <v>0</v>
      </c>
      <c r="AF207" s="10">
        <f t="shared" si="61"/>
        <v>0</v>
      </c>
      <c r="AG207" s="10">
        <f t="shared" si="61"/>
        <v>0</v>
      </c>
      <c r="AH207" s="10">
        <f t="shared" si="61"/>
        <v>0</v>
      </c>
      <c r="AI207" s="10">
        <f t="shared" si="61"/>
        <v>0</v>
      </c>
      <c r="AJ207" s="10">
        <f t="shared" si="61"/>
        <v>0</v>
      </c>
      <c r="AK207" s="312">
        <f t="shared" si="61"/>
        <v>0</v>
      </c>
    </row>
    <row r="208" spans="1:37" ht="12.75" customHeight="1" x14ac:dyDescent="0.25">
      <c r="A208" s="81">
        <v>199</v>
      </c>
      <c r="B208" s="159" t="s">
        <v>1447</v>
      </c>
      <c r="C208" s="244">
        <f t="shared" si="67"/>
        <v>0</v>
      </c>
      <c r="D208" s="161">
        <v>0</v>
      </c>
      <c r="E208" s="161">
        <v>0</v>
      </c>
      <c r="F208" s="161">
        <v>0</v>
      </c>
      <c r="G208" s="161">
        <v>0</v>
      </c>
      <c r="H208" s="161">
        <v>0</v>
      </c>
      <c r="I208" s="162">
        <v>0</v>
      </c>
      <c r="J208" s="160">
        <f t="shared" si="68"/>
        <v>0</v>
      </c>
      <c r="K208" s="161">
        <v>0</v>
      </c>
      <c r="L208" s="161">
        <v>0</v>
      </c>
      <c r="M208" s="161">
        <v>0</v>
      </c>
      <c r="N208" s="161">
        <v>0</v>
      </c>
      <c r="O208" s="161">
        <v>0</v>
      </c>
      <c r="P208" s="162">
        <v>0</v>
      </c>
      <c r="Q208" s="160">
        <f t="shared" si="69"/>
        <v>0</v>
      </c>
      <c r="R208" s="161">
        <v>0</v>
      </c>
      <c r="S208" s="161">
        <v>0</v>
      </c>
      <c r="T208" s="161">
        <v>0</v>
      </c>
      <c r="U208" s="161">
        <v>0</v>
      </c>
      <c r="V208" s="161">
        <v>0</v>
      </c>
      <c r="W208" s="162">
        <v>0</v>
      </c>
      <c r="X208" s="160">
        <f t="shared" si="66"/>
        <v>0</v>
      </c>
      <c r="Y208" s="161">
        <f t="shared" si="64"/>
        <v>0</v>
      </c>
      <c r="Z208" s="161">
        <f t="shared" si="64"/>
        <v>0</v>
      </c>
      <c r="AA208" s="161">
        <f t="shared" si="64"/>
        <v>0</v>
      </c>
      <c r="AB208" s="161">
        <f t="shared" si="64"/>
        <v>0</v>
      </c>
      <c r="AC208" s="161">
        <f t="shared" si="64"/>
        <v>0</v>
      </c>
      <c r="AD208" s="162">
        <f t="shared" si="64"/>
        <v>0</v>
      </c>
      <c r="AE208" s="160">
        <f t="shared" si="61"/>
        <v>0</v>
      </c>
      <c r="AF208" s="10">
        <f t="shared" si="61"/>
        <v>0</v>
      </c>
      <c r="AG208" s="10">
        <f t="shared" si="61"/>
        <v>0</v>
      </c>
      <c r="AH208" s="10">
        <f t="shared" si="61"/>
        <v>0</v>
      </c>
      <c r="AI208" s="10">
        <f t="shared" si="61"/>
        <v>0</v>
      </c>
      <c r="AJ208" s="10">
        <f t="shared" si="61"/>
        <v>0</v>
      </c>
      <c r="AK208" s="312">
        <f t="shared" si="61"/>
        <v>0</v>
      </c>
    </row>
    <row r="209" spans="1:37" ht="12.75" customHeight="1" x14ac:dyDescent="0.25">
      <c r="A209" s="81">
        <v>200</v>
      </c>
      <c r="B209" s="159" t="s">
        <v>1448</v>
      </c>
      <c r="C209" s="244">
        <f t="shared" si="67"/>
        <v>0</v>
      </c>
      <c r="D209" s="161">
        <v>0</v>
      </c>
      <c r="E209" s="161">
        <v>0</v>
      </c>
      <c r="F209" s="161">
        <v>0</v>
      </c>
      <c r="G209" s="161">
        <v>0</v>
      </c>
      <c r="H209" s="161">
        <v>0</v>
      </c>
      <c r="I209" s="162">
        <v>0</v>
      </c>
      <c r="J209" s="160">
        <f t="shared" si="68"/>
        <v>0</v>
      </c>
      <c r="K209" s="161">
        <v>0</v>
      </c>
      <c r="L209" s="161">
        <v>0</v>
      </c>
      <c r="M209" s="161">
        <v>0</v>
      </c>
      <c r="N209" s="161">
        <v>0</v>
      </c>
      <c r="O209" s="161">
        <v>0</v>
      </c>
      <c r="P209" s="162">
        <v>0</v>
      </c>
      <c r="Q209" s="160">
        <f t="shared" si="69"/>
        <v>0</v>
      </c>
      <c r="R209" s="161">
        <v>0</v>
      </c>
      <c r="S209" s="161">
        <v>0</v>
      </c>
      <c r="T209" s="161">
        <v>0</v>
      </c>
      <c r="U209" s="161">
        <v>0</v>
      </c>
      <c r="V209" s="161">
        <v>0</v>
      </c>
      <c r="W209" s="162">
        <v>0</v>
      </c>
      <c r="X209" s="160">
        <f t="shared" si="66"/>
        <v>0</v>
      </c>
      <c r="Y209" s="161">
        <f t="shared" si="64"/>
        <v>0</v>
      </c>
      <c r="Z209" s="161">
        <f t="shared" si="64"/>
        <v>0</v>
      </c>
      <c r="AA209" s="161">
        <f t="shared" si="64"/>
        <v>0</v>
      </c>
      <c r="AB209" s="161">
        <f t="shared" si="64"/>
        <v>0</v>
      </c>
      <c r="AC209" s="161">
        <f t="shared" si="64"/>
        <v>0</v>
      </c>
      <c r="AD209" s="162">
        <f t="shared" si="64"/>
        <v>0</v>
      </c>
      <c r="AE209" s="160">
        <f t="shared" si="61"/>
        <v>0</v>
      </c>
      <c r="AF209" s="10">
        <f t="shared" si="61"/>
        <v>0</v>
      </c>
      <c r="AG209" s="10">
        <f t="shared" si="61"/>
        <v>0</v>
      </c>
      <c r="AH209" s="10">
        <f t="shared" si="61"/>
        <v>0</v>
      </c>
      <c r="AI209" s="10">
        <f t="shared" si="61"/>
        <v>0</v>
      </c>
      <c r="AJ209" s="10">
        <f t="shared" si="61"/>
        <v>0</v>
      </c>
      <c r="AK209" s="312">
        <f t="shared" si="61"/>
        <v>0</v>
      </c>
    </row>
    <row r="210" spans="1:37" ht="12.75" customHeight="1" x14ac:dyDescent="0.25">
      <c r="A210" s="81">
        <v>201</v>
      </c>
      <c r="B210" s="159" t="s">
        <v>1449</v>
      </c>
      <c r="C210" s="244">
        <f t="shared" si="67"/>
        <v>0</v>
      </c>
      <c r="D210" s="161">
        <v>0</v>
      </c>
      <c r="E210" s="161">
        <v>0</v>
      </c>
      <c r="F210" s="161">
        <v>0</v>
      </c>
      <c r="G210" s="161">
        <v>0</v>
      </c>
      <c r="H210" s="161">
        <v>0</v>
      </c>
      <c r="I210" s="162">
        <v>0</v>
      </c>
      <c r="J210" s="160">
        <f t="shared" si="68"/>
        <v>0</v>
      </c>
      <c r="K210" s="161">
        <v>0</v>
      </c>
      <c r="L210" s="161">
        <v>0</v>
      </c>
      <c r="M210" s="161">
        <v>0</v>
      </c>
      <c r="N210" s="161">
        <v>0</v>
      </c>
      <c r="O210" s="161">
        <v>0</v>
      </c>
      <c r="P210" s="162">
        <v>0</v>
      </c>
      <c r="Q210" s="160">
        <f t="shared" si="69"/>
        <v>0</v>
      </c>
      <c r="R210" s="161">
        <v>0</v>
      </c>
      <c r="S210" s="161">
        <v>0</v>
      </c>
      <c r="T210" s="161">
        <v>0</v>
      </c>
      <c r="U210" s="161">
        <v>0</v>
      </c>
      <c r="V210" s="161">
        <v>0</v>
      </c>
      <c r="W210" s="162">
        <v>0</v>
      </c>
      <c r="X210" s="160">
        <f t="shared" si="66"/>
        <v>0</v>
      </c>
      <c r="Y210" s="161">
        <f t="shared" si="64"/>
        <v>0</v>
      </c>
      <c r="Z210" s="161">
        <f t="shared" si="64"/>
        <v>0</v>
      </c>
      <c r="AA210" s="161">
        <f t="shared" si="64"/>
        <v>0</v>
      </c>
      <c r="AB210" s="161">
        <f t="shared" si="64"/>
        <v>0</v>
      </c>
      <c r="AC210" s="161">
        <f t="shared" si="64"/>
        <v>0</v>
      </c>
      <c r="AD210" s="162">
        <f t="shared" si="64"/>
        <v>0</v>
      </c>
      <c r="AE210" s="160">
        <f t="shared" si="61"/>
        <v>0</v>
      </c>
      <c r="AF210" s="10">
        <f t="shared" si="61"/>
        <v>0</v>
      </c>
      <c r="AG210" s="10">
        <f t="shared" si="61"/>
        <v>0</v>
      </c>
      <c r="AH210" s="10">
        <f t="shared" si="61"/>
        <v>0</v>
      </c>
      <c r="AI210" s="10">
        <f t="shared" si="61"/>
        <v>0</v>
      </c>
      <c r="AJ210" s="10">
        <f t="shared" si="61"/>
        <v>0</v>
      </c>
      <c r="AK210" s="312">
        <f t="shared" si="61"/>
        <v>0</v>
      </c>
    </row>
    <row r="211" spans="1:37" ht="12.75" customHeight="1" x14ac:dyDescent="0.25">
      <c r="A211" s="81">
        <v>202</v>
      </c>
      <c r="B211" s="159" t="s">
        <v>1450</v>
      </c>
      <c r="C211" s="244">
        <f t="shared" si="67"/>
        <v>0</v>
      </c>
      <c r="D211" s="161">
        <v>0</v>
      </c>
      <c r="E211" s="161">
        <v>0</v>
      </c>
      <c r="F211" s="161">
        <v>0</v>
      </c>
      <c r="G211" s="161">
        <v>0</v>
      </c>
      <c r="H211" s="161">
        <v>0</v>
      </c>
      <c r="I211" s="162">
        <v>0</v>
      </c>
      <c r="J211" s="160">
        <f t="shared" si="68"/>
        <v>0</v>
      </c>
      <c r="K211" s="161">
        <v>0</v>
      </c>
      <c r="L211" s="161">
        <v>0</v>
      </c>
      <c r="M211" s="161">
        <v>0</v>
      </c>
      <c r="N211" s="161">
        <v>0</v>
      </c>
      <c r="O211" s="161">
        <v>0</v>
      </c>
      <c r="P211" s="162">
        <v>0</v>
      </c>
      <c r="Q211" s="160">
        <f t="shared" si="69"/>
        <v>0</v>
      </c>
      <c r="R211" s="161">
        <v>0</v>
      </c>
      <c r="S211" s="161">
        <v>0</v>
      </c>
      <c r="T211" s="161">
        <v>0</v>
      </c>
      <c r="U211" s="161">
        <v>0</v>
      </c>
      <c r="V211" s="161">
        <v>0</v>
      </c>
      <c r="W211" s="162">
        <v>0</v>
      </c>
      <c r="X211" s="160">
        <f t="shared" si="66"/>
        <v>0</v>
      </c>
      <c r="Y211" s="161">
        <f t="shared" si="64"/>
        <v>0</v>
      </c>
      <c r="Z211" s="161">
        <f t="shared" si="64"/>
        <v>0</v>
      </c>
      <c r="AA211" s="161">
        <f t="shared" si="64"/>
        <v>0</v>
      </c>
      <c r="AB211" s="161">
        <f t="shared" si="64"/>
        <v>0</v>
      </c>
      <c r="AC211" s="161">
        <f t="shared" si="64"/>
        <v>0</v>
      </c>
      <c r="AD211" s="162">
        <f t="shared" si="64"/>
        <v>0</v>
      </c>
      <c r="AE211" s="160">
        <f t="shared" si="61"/>
        <v>0</v>
      </c>
      <c r="AF211" s="10">
        <f t="shared" si="61"/>
        <v>0</v>
      </c>
      <c r="AG211" s="10">
        <f t="shared" si="61"/>
        <v>0</v>
      </c>
      <c r="AH211" s="10">
        <f t="shared" si="61"/>
        <v>0</v>
      </c>
      <c r="AI211" s="10">
        <f t="shared" si="61"/>
        <v>0</v>
      </c>
      <c r="AJ211" s="10">
        <f t="shared" si="61"/>
        <v>0</v>
      </c>
      <c r="AK211" s="312">
        <f t="shared" si="61"/>
        <v>0</v>
      </c>
    </row>
    <row r="212" spans="1:37" ht="12.75" customHeight="1" x14ac:dyDescent="0.25">
      <c r="A212" s="81">
        <v>203</v>
      </c>
      <c r="B212" s="159" t="s">
        <v>1451</v>
      </c>
      <c r="C212" s="244">
        <f t="shared" si="67"/>
        <v>0</v>
      </c>
      <c r="D212" s="161">
        <v>0</v>
      </c>
      <c r="E212" s="161">
        <v>0</v>
      </c>
      <c r="F212" s="161">
        <v>0</v>
      </c>
      <c r="G212" s="161">
        <v>0</v>
      </c>
      <c r="H212" s="161">
        <v>0</v>
      </c>
      <c r="I212" s="162">
        <v>0</v>
      </c>
      <c r="J212" s="160">
        <f t="shared" si="68"/>
        <v>0</v>
      </c>
      <c r="K212" s="161">
        <v>0</v>
      </c>
      <c r="L212" s="161">
        <v>0</v>
      </c>
      <c r="M212" s="161">
        <v>0</v>
      </c>
      <c r="N212" s="161">
        <v>0</v>
      </c>
      <c r="O212" s="161">
        <v>0</v>
      </c>
      <c r="P212" s="162">
        <v>0</v>
      </c>
      <c r="Q212" s="160">
        <f t="shared" si="69"/>
        <v>0</v>
      </c>
      <c r="R212" s="161">
        <v>0</v>
      </c>
      <c r="S212" s="161">
        <v>0</v>
      </c>
      <c r="T212" s="161">
        <v>0</v>
      </c>
      <c r="U212" s="161">
        <v>0</v>
      </c>
      <c r="V212" s="161">
        <v>0</v>
      </c>
      <c r="W212" s="162">
        <v>0</v>
      </c>
      <c r="X212" s="160">
        <f t="shared" si="66"/>
        <v>0</v>
      </c>
      <c r="Y212" s="161">
        <f t="shared" si="64"/>
        <v>0</v>
      </c>
      <c r="Z212" s="161">
        <f t="shared" si="64"/>
        <v>0</v>
      </c>
      <c r="AA212" s="161">
        <f t="shared" si="64"/>
        <v>0</v>
      </c>
      <c r="AB212" s="161">
        <f t="shared" si="64"/>
        <v>0</v>
      </c>
      <c r="AC212" s="161">
        <f t="shared" si="64"/>
        <v>0</v>
      </c>
      <c r="AD212" s="162">
        <f t="shared" si="64"/>
        <v>0</v>
      </c>
      <c r="AE212" s="160">
        <f t="shared" si="61"/>
        <v>0</v>
      </c>
      <c r="AF212" s="10">
        <f t="shared" si="61"/>
        <v>0</v>
      </c>
      <c r="AG212" s="10">
        <f t="shared" si="61"/>
        <v>0</v>
      </c>
      <c r="AH212" s="10">
        <f t="shared" si="61"/>
        <v>0</v>
      </c>
      <c r="AI212" s="10">
        <f t="shared" si="61"/>
        <v>0</v>
      </c>
      <c r="AJ212" s="10">
        <f t="shared" si="61"/>
        <v>0</v>
      </c>
      <c r="AK212" s="312">
        <f t="shared" si="61"/>
        <v>0</v>
      </c>
    </row>
    <row r="213" spans="1:37" ht="12.75" customHeight="1" x14ac:dyDescent="0.25">
      <c r="A213" s="81">
        <v>204</v>
      </c>
      <c r="B213" s="159" t="s">
        <v>1452</v>
      </c>
      <c r="C213" s="244">
        <f t="shared" si="67"/>
        <v>0</v>
      </c>
      <c r="D213" s="161">
        <v>0</v>
      </c>
      <c r="E213" s="161">
        <v>0</v>
      </c>
      <c r="F213" s="161">
        <v>0</v>
      </c>
      <c r="G213" s="161">
        <v>0</v>
      </c>
      <c r="H213" s="161">
        <v>0</v>
      </c>
      <c r="I213" s="162">
        <v>0</v>
      </c>
      <c r="J213" s="160">
        <f t="shared" si="68"/>
        <v>0</v>
      </c>
      <c r="K213" s="161">
        <v>0</v>
      </c>
      <c r="L213" s="161">
        <v>0</v>
      </c>
      <c r="M213" s="161">
        <v>0</v>
      </c>
      <c r="N213" s="161">
        <v>0</v>
      </c>
      <c r="O213" s="161">
        <v>0</v>
      </c>
      <c r="P213" s="162">
        <v>0</v>
      </c>
      <c r="Q213" s="160">
        <f t="shared" si="69"/>
        <v>0</v>
      </c>
      <c r="R213" s="161">
        <v>0</v>
      </c>
      <c r="S213" s="161">
        <v>0</v>
      </c>
      <c r="T213" s="161">
        <v>0</v>
      </c>
      <c r="U213" s="161">
        <v>0</v>
      </c>
      <c r="V213" s="161">
        <v>0</v>
      </c>
      <c r="W213" s="162">
        <v>0</v>
      </c>
      <c r="X213" s="160">
        <f t="shared" si="66"/>
        <v>0</v>
      </c>
      <c r="Y213" s="161">
        <f t="shared" si="64"/>
        <v>0</v>
      </c>
      <c r="Z213" s="161">
        <f t="shared" si="64"/>
        <v>0</v>
      </c>
      <c r="AA213" s="161">
        <f t="shared" si="64"/>
        <v>0</v>
      </c>
      <c r="AB213" s="161">
        <f t="shared" si="64"/>
        <v>0</v>
      </c>
      <c r="AC213" s="161">
        <f t="shared" si="64"/>
        <v>0</v>
      </c>
      <c r="AD213" s="162">
        <f t="shared" si="64"/>
        <v>0</v>
      </c>
      <c r="AE213" s="160">
        <f t="shared" si="61"/>
        <v>0</v>
      </c>
      <c r="AF213" s="10">
        <f t="shared" si="61"/>
        <v>0</v>
      </c>
      <c r="AG213" s="10">
        <f t="shared" si="61"/>
        <v>0</v>
      </c>
      <c r="AH213" s="10">
        <f t="shared" si="61"/>
        <v>0</v>
      </c>
      <c r="AI213" s="10">
        <f t="shared" si="61"/>
        <v>0</v>
      </c>
      <c r="AJ213" s="10">
        <f t="shared" si="61"/>
        <v>0</v>
      </c>
      <c r="AK213" s="312">
        <f t="shared" si="61"/>
        <v>0</v>
      </c>
    </row>
    <row r="214" spans="1:37" ht="12.75" customHeight="1" x14ac:dyDescent="0.25">
      <c r="A214" s="81">
        <v>205</v>
      </c>
      <c r="B214" s="159" t="s">
        <v>1453</v>
      </c>
      <c r="C214" s="244">
        <f t="shared" si="67"/>
        <v>0</v>
      </c>
      <c r="D214" s="161">
        <v>0</v>
      </c>
      <c r="E214" s="161">
        <v>0</v>
      </c>
      <c r="F214" s="161">
        <v>0</v>
      </c>
      <c r="G214" s="161">
        <v>0</v>
      </c>
      <c r="H214" s="161">
        <v>0</v>
      </c>
      <c r="I214" s="162">
        <v>0</v>
      </c>
      <c r="J214" s="160">
        <f t="shared" si="68"/>
        <v>0</v>
      </c>
      <c r="K214" s="161">
        <v>0</v>
      </c>
      <c r="L214" s="161">
        <v>0</v>
      </c>
      <c r="M214" s="161">
        <v>0</v>
      </c>
      <c r="N214" s="161">
        <v>0</v>
      </c>
      <c r="O214" s="161">
        <v>0</v>
      </c>
      <c r="P214" s="162">
        <v>0</v>
      </c>
      <c r="Q214" s="160">
        <f t="shared" si="69"/>
        <v>0</v>
      </c>
      <c r="R214" s="161">
        <v>0</v>
      </c>
      <c r="S214" s="161">
        <v>0</v>
      </c>
      <c r="T214" s="161">
        <v>0</v>
      </c>
      <c r="U214" s="161">
        <v>0</v>
      </c>
      <c r="V214" s="161">
        <v>0</v>
      </c>
      <c r="W214" s="162">
        <v>0</v>
      </c>
      <c r="X214" s="160">
        <f t="shared" si="66"/>
        <v>0</v>
      </c>
      <c r="Y214" s="161">
        <f t="shared" si="64"/>
        <v>0</v>
      </c>
      <c r="Z214" s="161">
        <f t="shared" si="64"/>
        <v>0</v>
      </c>
      <c r="AA214" s="161">
        <f t="shared" si="64"/>
        <v>0</v>
      </c>
      <c r="AB214" s="161">
        <f t="shared" si="64"/>
        <v>0</v>
      </c>
      <c r="AC214" s="161">
        <f t="shared" si="64"/>
        <v>0</v>
      </c>
      <c r="AD214" s="162">
        <f t="shared" si="64"/>
        <v>0</v>
      </c>
      <c r="AE214" s="160">
        <f t="shared" si="61"/>
        <v>0</v>
      </c>
      <c r="AF214" s="10">
        <f t="shared" si="61"/>
        <v>0</v>
      </c>
      <c r="AG214" s="10">
        <f t="shared" si="61"/>
        <v>0</v>
      </c>
      <c r="AH214" s="10">
        <f t="shared" ref="AH214:AK277" si="70">IF(M214=0,0,T214/M214*100)</f>
        <v>0</v>
      </c>
      <c r="AI214" s="10">
        <f t="shared" si="70"/>
        <v>0</v>
      </c>
      <c r="AJ214" s="10">
        <f t="shared" si="70"/>
        <v>0</v>
      </c>
      <c r="AK214" s="312">
        <f t="shared" si="70"/>
        <v>0</v>
      </c>
    </row>
    <row r="215" spans="1:37" ht="12.75" customHeight="1" x14ac:dyDescent="0.25">
      <c r="A215" s="81">
        <v>206</v>
      </c>
      <c r="B215" s="159" t="s">
        <v>1454</v>
      </c>
      <c r="C215" s="244">
        <f t="shared" si="67"/>
        <v>0</v>
      </c>
      <c r="D215" s="161">
        <v>0</v>
      </c>
      <c r="E215" s="161">
        <v>0</v>
      </c>
      <c r="F215" s="161">
        <v>0</v>
      </c>
      <c r="G215" s="161">
        <v>0</v>
      </c>
      <c r="H215" s="161">
        <v>0</v>
      </c>
      <c r="I215" s="162">
        <v>0</v>
      </c>
      <c r="J215" s="160">
        <f t="shared" si="68"/>
        <v>0</v>
      </c>
      <c r="K215" s="161">
        <v>0</v>
      </c>
      <c r="L215" s="161">
        <v>0</v>
      </c>
      <c r="M215" s="161">
        <v>0</v>
      </c>
      <c r="N215" s="161">
        <v>0</v>
      </c>
      <c r="O215" s="161">
        <v>0</v>
      </c>
      <c r="P215" s="162">
        <v>0</v>
      </c>
      <c r="Q215" s="160">
        <f t="shared" si="69"/>
        <v>0</v>
      </c>
      <c r="R215" s="161">
        <v>0</v>
      </c>
      <c r="S215" s="161">
        <v>0</v>
      </c>
      <c r="T215" s="161">
        <v>0</v>
      </c>
      <c r="U215" s="161">
        <v>0</v>
      </c>
      <c r="V215" s="161">
        <v>0</v>
      </c>
      <c r="W215" s="162">
        <v>0</v>
      </c>
      <c r="X215" s="160">
        <f t="shared" si="66"/>
        <v>0</v>
      </c>
      <c r="Y215" s="161">
        <f t="shared" si="64"/>
        <v>0</v>
      </c>
      <c r="Z215" s="161">
        <f t="shared" si="64"/>
        <v>0</v>
      </c>
      <c r="AA215" s="161">
        <f t="shared" si="64"/>
        <v>0</v>
      </c>
      <c r="AB215" s="161">
        <f t="shared" si="64"/>
        <v>0</v>
      </c>
      <c r="AC215" s="161">
        <f t="shared" si="64"/>
        <v>0</v>
      </c>
      <c r="AD215" s="162">
        <f t="shared" si="64"/>
        <v>0</v>
      </c>
      <c r="AE215" s="160">
        <f t="shared" ref="AE215:AK278" si="71">IF(J215=0,0,Q215/J215*100)</f>
        <v>0</v>
      </c>
      <c r="AF215" s="10">
        <f t="shared" si="71"/>
        <v>0</v>
      </c>
      <c r="AG215" s="10">
        <f t="shared" si="71"/>
        <v>0</v>
      </c>
      <c r="AH215" s="10">
        <f t="shared" si="70"/>
        <v>0</v>
      </c>
      <c r="AI215" s="10">
        <f t="shared" si="70"/>
        <v>0</v>
      </c>
      <c r="AJ215" s="10">
        <f t="shared" si="70"/>
        <v>0</v>
      </c>
      <c r="AK215" s="312">
        <f t="shared" si="70"/>
        <v>0</v>
      </c>
    </row>
    <row r="216" spans="1:37" ht="12.75" customHeight="1" x14ac:dyDescent="0.25">
      <c r="A216" s="81">
        <v>207</v>
      </c>
      <c r="B216" s="159" t="s">
        <v>1455</v>
      </c>
      <c r="C216" s="244">
        <f t="shared" si="67"/>
        <v>65.900000000000006</v>
      </c>
      <c r="D216" s="161">
        <v>0</v>
      </c>
      <c r="E216" s="161">
        <v>0</v>
      </c>
      <c r="F216" s="161">
        <v>0</v>
      </c>
      <c r="G216" s="161">
        <v>0</v>
      </c>
      <c r="H216" s="161">
        <v>65.900000000000006</v>
      </c>
      <c r="I216" s="162">
        <v>0</v>
      </c>
      <c r="J216" s="160">
        <f t="shared" si="68"/>
        <v>65.900000000000006</v>
      </c>
      <c r="K216" s="161">
        <v>0</v>
      </c>
      <c r="L216" s="161">
        <v>0</v>
      </c>
      <c r="M216" s="161">
        <v>0</v>
      </c>
      <c r="N216" s="161">
        <v>0</v>
      </c>
      <c r="O216" s="161">
        <v>65.900000000000006</v>
      </c>
      <c r="P216" s="162">
        <v>0</v>
      </c>
      <c r="Q216" s="160">
        <f t="shared" si="69"/>
        <v>65.504300000000001</v>
      </c>
      <c r="R216" s="161">
        <v>0</v>
      </c>
      <c r="S216" s="161">
        <v>0</v>
      </c>
      <c r="T216" s="161">
        <v>0</v>
      </c>
      <c r="U216" s="161">
        <v>0</v>
      </c>
      <c r="V216" s="161">
        <v>65.504300000000001</v>
      </c>
      <c r="W216" s="162">
        <v>0</v>
      </c>
      <c r="X216" s="160">
        <f t="shared" si="66"/>
        <v>-0.39570000000000505</v>
      </c>
      <c r="Y216" s="161">
        <f t="shared" si="64"/>
        <v>0</v>
      </c>
      <c r="Z216" s="161">
        <f t="shared" si="64"/>
        <v>0</v>
      </c>
      <c r="AA216" s="161">
        <f t="shared" si="64"/>
        <v>0</v>
      </c>
      <c r="AB216" s="161">
        <f t="shared" si="64"/>
        <v>0</v>
      </c>
      <c r="AC216" s="161">
        <f t="shared" si="64"/>
        <v>-0.39570000000000505</v>
      </c>
      <c r="AD216" s="162">
        <f t="shared" si="64"/>
        <v>0</v>
      </c>
      <c r="AE216" s="160">
        <f t="shared" si="71"/>
        <v>99.399544764795138</v>
      </c>
      <c r="AF216" s="10">
        <f t="shared" si="71"/>
        <v>0</v>
      </c>
      <c r="AG216" s="10">
        <f t="shared" si="71"/>
        <v>0</v>
      </c>
      <c r="AH216" s="10">
        <f t="shared" si="70"/>
        <v>0</v>
      </c>
      <c r="AI216" s="10">
        <f t="shared" si="70"/>
        <v>0</v>
      </c>
      <c r="AJ216" s="10">
        <f t="shared" si="70"/>
        <v>99.399544764795138</v>
      </c>
      <c r="AK216" s="312">
        <f t="shared" si="70"/>
        <v>0</v>
      </c>
    </row>
    <row r="217" spans="1:37" ht="12.75" customHeight="1" x14ac:dyDescent="0.25">
      <c r="A217" s="81">
        <v>208</v>
      </c>
      <c r="B217" s="159" t="s">
        <v>1456</v>
      </c>
      <c r="C217" s="244">
        <f t="shared" si="67"/>
        <v>0</v>
      </c>
      <c r="D217" s="161">
        <v>0</v>
      </c>
      <c r="E217" s="161">
        <v>0</v>
      </c>
      <c r="F217" s="161">
        <v>0</v>
      </c>
      <c r="G217" s="161">
        <v>0</v>
      </c>
      <c r="H217" s="161">
        <v>0</v>
      </c>
      <c r="I217" s="162">
        <v>0</v>
      </c>
      <c r="J217" s="160">
        <f t="shared" si="68"/>
        <v>0</v>
      </c>
      <c r="K217" s="161">
        <v>0</v>
      </c>
      <c r="L217" s="161">
        <v>0</v>
      </c>
      <c r="M217" s="161">
        <v>0</v>
      </c>
      <c r="N217" s="161">
        <v>0</v>
      </c>
      <c r="O217" s="161">
        <v>0</v>
      </c>
      <c r="P217" s="162">
        <v>0</v>
      </c>
      <c r="Q217" s="160">
        <f t="shared" si="69"/>
        <v>0</v>
      </c>
      <c r="R217" s="161">
        <v>0</v>
      </c>
      <c r="S217" s="161">
        <v>0</v>
      </c>
      <c r="T217" s="161">
        <v>0</v>
      </c>
      <c r="U217" s="161">
        <v>0</v>
      </c>
      <c r="V217" s="161">
        <v>0</v>
      </c>
      <c r="W217" s="162">
        <v>0</v>
      </c>
      <c r="X217" s="160">
        <f t="shared" si="66"/>
        <v>0</v>
      </c>
      <c r="Y217" s="161">
        <f t="shared" si="64"/>
        <v>0</v>
      </c>
      <c r="Z217" s="161">
        <f t="shared" si="64"/>
        <v>0</v>
      </c>
      <c r="AA217" s="161">
        <f t="shared" si="64"/>
        <v>0</v>
      </c>
      <c r="AB217" s="161">
        <f t="shared" si="64"/>
        <v>0</v>
      </c>
      <c r="AC217" s="161">
        <f t="shared" si="64"/>
        <v>0</v>
      </c>
      <c r="AD217" s="162">
        <f t="shared" si="64"/>
        <v>0</v>
      </c>
      <c r="AE217" s="160">
        <f t="shared" si="71"/>
        <v>0</v>
      </c>
      <c r="AF217" s="10">
        <f t="shared" si="71"/>
        <v>0</v>
      </c>
      <c r="AG217" s="10">
        <f t="shared" si="71"/>
        <v>0</v>
      </c>
      <c r="AH217" s="10">
        <f t="shared" si="70"/>
        <v>0</v>
      </c>
      <c r="AI217" s="10">
        <f t="shared" si="70"/>
        <v>0</v>
      </c>
      <c r="AJ217" s="10">
        <f t="shared" si="70"/>
        <v>0</v>
      </c>
      <c r="AK217" s="312">
        <f t="shared" si="70"/>
        <v>0</v>
      </c>
    </row>
    <row r="218" spans="1:37" ht="12.75" customHeight="1" x14ac:dyDescent="0.25">
      <c r="A218" s="81">
        <v>209</v>
      </c>
      <c r="B218" s="159" t="s">
        <v>1457</v>
      </c>
      <c r="C218" s="244">
        <f t="shared" si="67"/>
        <v>0</v>
      </c>
      <c r="D218" s="161">
        <v>0</v>
      </c>
      <c r="E218" s="161">
        <v>0</v>
      </c>
      <c r="F218" s="161">
        <v>0</v>
      </c>
      <c r="G218" s="161">
        <v>0</v>
      </c>
      <c r="H218" s="161">
        <v>0</v>
      </c>
      <c r="I218" s="162">
        <v>0</v>
      </c>
      <c r="J218" s="160">
        <f t="shared" si="68"/>
        <v>0</v>
      </c>
      <c r="K218" s="161">
        <v>0</v>
      </c>
      <c r="L218" s="161">
        <v>0</v>
      </c>
      <c r="M218" s="161">
        <v>0</v>
      </c>
      <c r="N218" s="161">
        <v>0</v>
      </c>
      <c r="O218" s="161">
        <v>0</v>
      </c>
      <c r="P218" s="162">
        <v>0</v>
      </c>
      <c r="Q218" s="160">
        <f t="shared" si="69"/>
        <v>0</v>
      </c>
      <c r="R218" s="161">
        <v>0</v>
      </c>
      <c r="S218" s="161">
        <v>0</v>
      </c>
      <c r="T218" s="161">
        <v>0</v>
      </c>
      <c r="U218" s="161">
        <v>0</v>
      </c>
      <c r="V218" s="161">
        <v>0</v>
      </c>
      <c r="W218" s="162">
        <v>0</v>
      </c>
      <c r="X218" s="160">
        <f t="shared" si="66"/>
        <v>0</v>
      </c>
      <c r="Y218" s="161">
        <f t="shared" si="64"/>
        <v>0</v>
      </c>
      <c r="Z218" s="161">
        <f t="shared" si="64"/>
        <v>0</v>
      </c>
      <c r="AA218" s="161">
        <f t="shared" si="64"/>
        <v>0</v>
      </c>
      <c r="AB218" s="161">
        <f t="shared" si="64"/>
        <v>0</v>
      </c>
      <c r="AC218" s="161">
        <f t="shared" si="64"/>
        <v>0</v>
      </c>
      <c r="AD218" s="162">
        <f t="shared" si="64"/>
        <v>0</v>
      </c>
      <c r="AE218" s="160">
        <f t="shared" si="71"/>
        <v>0</v>
      </c>
      <c r="AF218" s="10">
        <f t="shared" si="71"/>
        <v>0</v>
      </c>
      <c r="AG218" s="10">
        <f t="shared" si="71"/>
        <v>0</v>
      </c>
      <c r="AH218" s="10">
        <f t="shared" si="70"/>
        <v>0</v>
      </c>
      <c r="AI218" s="10">
        <f t="shared" si="70"/>
        <v>0</v>
      </c>
      <c r="AJ218" s="10">
        <f t="shared" si="70"/>
        <v>0</v>
      </c>
      <c r="AK218" s="312">
        <f t="shared" si="70"/>
        <v>0</v>
      </c>
    </row>
    <row r="219" spans="1:37" ht="12.75" customHeight="1" x14ac:dyDescent="0.25">
      <c r="A219" s="81">
        <v>210</v>
      </c>
      <c r="B219" s="159" t="s">
        <v>1458</v>
      </c>
      <c r="C219" s="244">
        <f t="shared" si="67"/>
        <v>0</v>
      </c>
      <c r="D219" s="161">
        <v>0</v>
      </c>
      <c r="E219" s="161">
        <v>0</v>
      </c>
      <c r="F219" s="161">
        <v>0</v>
      </c>
      <c r="G219" s="161">
        <v>0</v>
      </c>
      <c r="H219" s="161">
        <v>0</v>
      </c>
      <c r="I219" s="162">
        <v>0</v>
      </c>
      <c r="J219" s="160">
        <f t="shared" si="68"/>
        <v>0</v>
      </c>
      <c r="K219" s="161">
        <v>0</v>
      </c>
      <c r="L219" s="161">
        <v>0</v>
      </c>
      <c r="M219" s="161">
        <v>0</v>
      </c>
      <c r="N219" s="161">
        <v>0</v>
      </c>
      <c r="O219" s="161">
        <v>0</v>
      </c>
      <c r="P219" s="162">
        <v>0</v>
      </c>
      <c r="Q219" s="160">
        <f t="shared" si="69"/>
        <v>0</v>
      </c>
      <c r="R219" s="161">
        <v>0</v>
      </c>
      <c r="S219" s="161">
        <v>0</v>
      </c>
      <c r="T219" s="161">
        <v>0</v>
      </c>
      <c r="U219" s="161">
        <v>0</v>
      </c>
      <c r="V219" s="161">
        <v>0</v>
      </c>
      <c r="W219" s="162">
        <v>0</v>
      </c>
      <c r="X219" s="160">
        <f t="shared" si="66"/>
        <v>0</v>
      </c>
      <c r="Y219" s="161">
        <f t="shared" si="64"/>
        <v>0</v>
      </c>
      <c r="Z219" s="161">
        <f t="shared" si="64"/>
        <v>0</v>
      </c>
      <c r="AA219" s="161">
        <f t="shared" si="64"/>
        <v>0</v>
      </c>
      <c r="AB219" s="161">
        <f t="shared" si="64"/>
        <v>0</v>
      </c>
      <c r="AC219" s="161">
        <f t="shared" si="64"/>
        <v>0</v>
      </c>
      <c r="AD219" s="162">
        <f t="shared" si="64"/>
        <v>0</v>
      </c>
      <c r="AE219" s="160">
        <f t="shared" si="71"/>
        <v>0</v>
      </c>
      <c r="AF219" s="10">
        <f t="shared" si="71"/>
        <v>0</v>
      </c>
      <c r="AG219" s="10">
        <f t="shared" si="71"/>
        <v>0</v>
      </c>
      <c r="AH219" s="10">
        <f t="shared" si="70"/>
        <v>0</v>
      </c>
      <c r="AI219" s="10">
        <f t="shared" si="70"/>
        <v>0</v>
      </c>
      <c r="AJ219" s="10">
        <f t="shared" si="70"/>
        <v>0</v>
      </c>
      <c r="AK219" s="312">
        <f t="shared" si="70"/>
        <v>0</v>
      </c>
    </row>
    <row r="220" spans="1:37" ht="12.75" customHeight="1" x14ac:dyDescent="0.25">
      <c r="A220" s="81">
        <v>211</v>
      </c>
      <c r="B220" s="159" t="s">
        <v>1459</v>
      </c>
      <c r="C220" s="244">
        <f t="shared" si="67"/>
        <v>0</v>
      </c>
      <c r="D220" s="161">
        <v>0</v>
      </c>
      <c r="E220" s="161">
        <v>0</v>
      </c>
      <c r="F220" s="161">
        <v>0</v>
      </c>
      <c r="G220" s="161">
        <v>0</v>
      </c>
      <c r="H220" s="161">
        <v>0</v>
      </c>
      <c r="I220" s="162">
        <v>0</v>
      </c>
      <c r="J220" s="160">
        <f t="shared" si="68"/>
        <v>0</v>
      </c>
      <c r="K220" s="161">
        <v>0</v>
      </c>
      <c r="L220" s="161">
        <v>0</v>
      </c>
      <c r="M220" s="161">
        <v>0</v>
      </c>
      <c r="N220" s="161">
        <v>0</v>
      </c>
      <c r="O220" s="161">
        <v>0</v>
      </c>
      <c r="P220" s="162">
        <v>0</v>
      </c>
      <c r="Q220" s="160">
        <f t="shared" si="69"/>
        <v>0</v>
      </c>
      <c r="R220" s="161">
        <v>0</v>
      </c>
      <c r="S220" s="161">
        <v>0</v>
      </c>
      <c r="T220" s="161">
        <v>0</v>
      </c>
      <c r="U220" s="161">
        <v>0</v>
      </c>
      <c r="V220" s="161">
        <v>0</v>
      </c>
      <c r="W220" s="162">
        <v>0</v>
      </c>
      <c r="X220" s="160">
        <f t="shared" si="66"/>
        <v>0</v>
      </c>
      <c r="Y220" s="161">
        <f t="shared" si="64"/>
        <v>0</v>
      </c>
      <c r="Z220" s="161">
        <f t="shared" si="64"/>
        <v>0</v>
      </c>
      <c r="AA220" s="161">
        <f t="shared" si="64"/>
        <v>0</v>
      </c>
      <c r="AB220" s="161">
        <f t="shared" si="64"/>
        <v>0</v>
      </c>
      <c r="AC220" s="161">
        <f t="shared" si="64"/>
        <v>0</v>
      </c>
      <c r="AD220" s="162">
        <f t="shared" si="64"/>
        <v>0</v>
      </c>
      <c r="AE220" s="160">
        <f t="shared" si="71"/>
        <v>0</v>
      </c>
      <c r="AF220" s="10">
        <f t="shared" si="71"/>
        <v>0</v>
      </c>
      <c r="AG220" s="10">
        <f t="shared" si="71"/>
        <v>0</v>
      </c>
      <c r="AH220" s="10">
        <f t="shared" si="70"/>
        <v>0</v>
      </c>
      <c r="AI220" s="10">
        <f t="shared" si="70"/>
        <v>0</v>
      </c>
      <c r="AJ220" s="10">
        <f t="shared" si="70"/>
        <v>0</v>
      </c>
      <c r="AK220" s="312">
        <f t="shared" si="70"/>
        <v>0</v>
      </c>
    </row>
    <row r="221" spans="1:37" ht="12.75" customHeight="1" x14ac:dyDescent="0.25">
      <c r="A221" s="81">
        <v>212</v>
      </c>
      <c r="B221" s="159" t="s">
        <v>1460</v>
      </c>
      <c r="C221" s="244">
        <f t="shared" si="67"/>
        <v>0</v>
      </c>
      <c r="D221" s="161">
        <v>0</v>
      </c>
      <c r="E221" s="161">
        <v>0</v>
      </c>
      <c r="F221" s="161">
        <v>0</v>
      </c>
      <c r="G221" s="161">
        <v>0</v>
      </c>
      <c r="H221" s="161">
        <v>0</v>
      </c>
      <c r="I221" s="162">
        <v>0</v>
      </c>
      <c r="J221" s="160">
        <f t="shared" si="68"/>
        <v>0</v>
      </c>
      <c r="K221" s="161">
        <v>0</v>
      </c>
      <c r="L221" s="161">
        <v>0</v>
      </c>
      <c r="M221" s="161">
        <v>0</v>
      </c>
      <c r="N221" s="161">
        <v>0</v>
      </c>
      <c r="O221" s="161">
        <v>0</v>
      </c>
      <c r="P221" s="162">
        <v>0</v>
      </c>
      <c r="Q221" s="160">
        <f t="shared" si="69"/>
        <v>0</v>
      </c>
      <c r="R221" s="161">
        <v>0</v>
      </c>
      <c r="S221" s="161">
        <v>0</v>
      </c>
      <c r="T221" s="161">
        <v>0</v>
      </c>
      <c r="U221" s="161">
        <v>0</v>
      </c>
      <c r="V221" s="161">
        <v>0</v>
      </c>
      <c r="W221" s="162">
        <v>0</v>
      </c>
      <c r="X221" s="160">
        <f t="shared" si="66"/>
        <v>0</v>
      </c>
      <c r="Y221" s="161">
        <f t="shared" si="64"/>
        <v>0</v>
      </c>
      <c r="Z221" s="161">
        <f t="shared" si="64"/>
        <v>0</v>
      </c>
      <c r="AA221" s="161">
        <f t="shared" si="64"/>
        <v>0</v>
      </c>
      <c r="AB221" s="161">
        <f t="shared" si="64"/>
        <v>0</v>
      </c>
      <c r="AC221" s="161">
        <f t="shared" si="64"/>
        <v>0</v>
      </c>
      <c r="AD221" s="162">
        <f t="shared" si="64"/>
        <v>0</v>
      </c>
      <c r="AE221" s="160">
        <f t="shared" si="71"/>
        <v>0</v>
      </c>
      <c r="AF221" s="10">
        <f t="shared" si="71"/>
        <v>0</v>
      </c>
      <c r="AG221" s="10">
        <f t="shared" si="71"/>
        <v>0</v>
      </c>
      <c r="AH221" s="10">
        <f t="shared" si="70"/>
        <v>0</v>
      </c>
      <c r="AI221" s="10">
        <f t="shared" si="70"/>
        <v>0</v>
      </c>
      <c r="AJ221" s="10">
        <f t="shared" si="70"/>
        <v>0</v>
      </c>
      <c r="AK221" s="312">
        <f t="shared" si="70"/>
        <v>0</v>
      </c>
    </row>
    <row r="222" spans="1:37" ht="12.75" customHeight="1" x14ac:dyDescent="0.25">
      <c r="A222" s="81">
        <v>213</v>
      </c>
      <c r="B222" s="159" t="s">
        <v>1462</v>
      </c>
      <c r="C222" s="244">
        <f t="shared" si="67"/>
        <v>64.400000000000006</v>
      </c>
      <c r="D222" s="161">
        <v>0</v>
      </c>
      <c r="E222" s="161">
        <v>0</v>
      </c>
      <c r="F222" s="161">
        <v>0</v>
      </c>
      <c r="G222" s="161">
        <v>0</v>
      </c>
      <c r="H222" s="161">
        <v>64.400000000000006</v>
      </c>
      <c r="I222" s="162">
        <v>0</v>
      </c>
      <c r="J222" s="160">
        <f t="shared" si="68"/>
        <v>64.400000000000006</v>
      </c>
      <c r="K222" s="161">
        <v>0</v>
      </c>
      <c r="L222" s="161">
        <v>0</v>
      </c>
      <c r="M222" s="161">
        <v>0</v>
      </c>
      <c r="N222" s="161">
        <v>0</v>
      </c>
      <c r="O222" s="161">
        <v>64.400000000000006</v>
      </c>
      <c r="P222" s="162">
        <v>0</v>
      </c>
      <c r="Q222" s="160">
        <f t="shared" si="69"/>
        <v>64.076899999999995</v>
      </c>
      <c r="R222" s="161">
        <v>0</v>
      </c>
      <c r="S222" s="161">
        <v>0</v>
      </c>
      <c r="T222" s="161">
        <v>0</v>
      </c>
      <c r="U222" s="161">
        <v>0</v>
      </c>
      <c r="V222" s="161">
        <v>64.076899999999995</v>
      </c>
      <c r="W222" s="162">
        <v>0</v>
      </c>
      <c r="X222" s="160">
        <f t="shared" si="66"/>
        <v>-0.32310000000001082</v>
      </c>
      <c r="Y222" s="161">
        <f t="shared" si="64"/>
        <v>0</v>
      </c>
      <c r="Z222" s="161">
        <f t="shared" si="64"/>
        <v>0</v>
      </c>
      <c r="AA222" s="161">
        <f t="shared" si="64"/>
        <v>0</v>
      </c>
      <c r="AB222" s="161">
        <f t="shared" si="64"/>
        <v>0</v>
      </c>
      <c r="AC222" s="161">
        <f t="shared" si="64"/>
        <v>-0.32310000000001082</v>
      </c>
      <c r="AD222" s="162">
        <f t="shared" si="64"/>
        <v>0</v>
      </c>
      <c r="AE222" s="160">
        <f t="shared" si="71"/>
        <v>99.498291925465821</v>
      </c>
      <c r="AF222" s="10">
        <f t="shared" si="71"/>
        <v>0</v>
      </c>
      <c r="AG222" s="10">
        <f t="shared" si="71"/>
        <v>0</v>
      </c>
      <c r="AH222" s="10">
        <f t="shared" si="70"/>
        <v>0</v>
      </c>
      <c r="AI222" s="10">
        <f t="shared" si="70"/>
        <v>0</v>
      </c>
      <c r="AJ222" s="10">
        <f t="shared" si="70"/>
        <v>99.498291925465821</v>
      </c>
      <c r="AK222" s="312">
        <f t="shared" si="70"/>
        <v>0</v>
      </c>
    </row>
    <row r="223" spans="1:37" ht="12.75" customHeight="1" x14ac:dyDescent="0.25">
      <c r="A223" s="81">
        <v>214</v>
      </c>
      <c r="B223" s="159" t="s">
        <v>1461</v>
      </c>
      <c r="C223" s="244">
        <f t="shared" si="67"/>
        <v>0</v>
      </c>
      <c r="D223" s="161">
        <v>0</v>
      </c>
      <c r="E223" s="161">
        <v>0</v>
      </c>
      <c r="F223" s="161">
        <v>0</v>
      </c>
      <c r="G223" s="161">
        <v>0</v>
      </c>
      <c r="H223" s="161">
        <v>0</v>
      </c>
      <c r="I223" s="162">
        <v>0</v>
      </c>
      <c r="J223" s="160">
        <f t="shared" si="68"/>
        <v>0</v>
      </c>
      <c r="K223" s="161">
        <v>0</v>
      </c>
      <c r="L223" s="161">
        <v>0</v>
      </c>
      <c r="M223" s="161">
        <v>0</v>
      </c>
      <c r="N223" s="161">
        <v>0</v>
      </c>
      <c r="O223" s="161">
        <v>0</v>
      </c>
      <c r="P223" s="162">
        <v>0</v>
      </c>
      <c r="Q223" s="160">
        <f t="shared" si="69"/>
        <v>0</v>
      </c>
      <c r="R223" s="161">
        <v>0</v>
      </c>
      <c r="S223" s="161">
        <v>0</v>
      </c>
      <c r="T223" s="161">
        <v>0</v>
      </c>
      <c r="U223" s="161">
        <v>0</v>
      </c>
      <c r="V223" s="161">
        <v>0</v>
      </c>
      <c r="W223" s="162">
        <v>0</v>
      </c>
      <c r="X223" s="160">
        <f t="shared" si="66"/>
        <v>0</v>
      </c>
      <c r="Y223" s="161">
        <f t="shared" si="64"/>
        <v>0</v>
      </c>
      <c r="Z223" s="161">
        <f t="shared" si="64"/>
        <v>0</v>
      </c>
      <c r="AA223" s="161">
        <f t="shared" si="64"/>
        <v>0</v>
      </c>
      <c r="AB223" s="161">
        <f t="shared" si="64"/>
        <v>0</v>
      </c>
      <c r="AC223" s="161">
        <f t="shared" si="64"/>
        <v>0</v>
      </c>
      <c r="AD223" s="162">
        <f t="shared" si="64"/>
        <v>0</v>
      </c>
      <c r="AE223" s="160">
        <f t="shared" si="71"/>
        <v>0</v>
      </c>
      <c r="AF223" s="10">
        <f t="shared" si="71"/>
        <v>0</v>
      </c>
      <c r="AG223" s="10">
        <f t="shared" si="71"/>
        <v>0</v>
      </c>
      <c r="AH223" s="10">
        <f t="shared" si="70"/>
        <v>0</v>
      </c>
      <c r="AI223" s="10">
        <f t="shared" si="70"/>
        <v>0</v>
      </c>
      <c r="AJ223" s="10">
        <f t="shared" si="70"/>
        <v>0</v>
      </c>
      <c r="AK223" s="312">
        <f t="shared" si="70"/>
        <v>0</v>
      </c>
    </row>
    <row r="224" spans="1:37" ht="12.75" customHeight="1" x14ac:dyDescent="0.25">
      <c r="A224" s="81">
        <v>215</v>
      </c>
      <c r="B224" s="159" t="s">
        <v>1463</v>
      </c>
      <c r="C224" s="244">
        <f t="shared" si="67"/>
        <v>0</v>
      </c>
      <c r="D224" s="161">
        <v>0</v>
      </c>
      <c r="E224" s="161">
        <v>0</v>
      </c>
      <c r="F224" s="161">
        <v>0</v>
      </c>
      <c r="G224" s="161">
        <v>0</v>
      </c>
      <c r="H224" s="161">
        <v>0</v>
      </c>
      <c r="I224" s="162">
        <v>0</v>
      </c>
      <c r="J224" s="160">
        <f t="shared" si="68"/>
        <v>0</v>
      </c>
      <c r="K224" s="161">
        <v>0</v>
      </c>
      <c r="L224" s="161">
        <v>0</v>
      </c>
      <c r="M224" s="161">
        <v>0</v>
      </c>
      <c r="N224" s="161">
        <v>0</v>
      </c>
      <c r="O224" s="161">
        <v>0</v>
      </c>
      <c r="P224" s="162">
        <v>0</v>
      </c>
      <c r="Q224" s="160">
        <f t="shared" si="69"/>
        <v>0</v>
      </c>
      <c r="R224" s="161">
        <v>0</v>
      </c>
      <c r="S224" s="161">
        <v>0</v>
      </c>
      <c r="T224" s="161">
        <v>0</v>
      </c>
      <c r="U224" s="161">
        <v>0</v>
      </c>
      <c r="V224" s="161">
        <v>0</v>
      </c>
      <c r="W224" s="162">
        <v>0</v>
      </c>
      <c r="X224" s="160">
        <f t="shared" si="66"/>
        <v>0</v>
      </c>
      <c r="Y224" s="161">
        <f t="shared" si="64"/>
        <v>0</v>
      </c>
      <c r="Z224" s="161">
        <f t="shared" si="64"/>
        <v>0</v>
      </c>
      <c r="AA224" s="161">
        <f t="shared" si="64"/>
        <v>0</v>
      </c>
      <c r="AB224" s="161">
        <f t="shared" si="64"/>
        <v>0</v>
      </c>
      <c r="AC224" s="161">
        <f t="shared" si="64"/>
        <v>0</v>
      </c>
      <c r="AD224" s="162">
        <f t="shared" si="64"/>
        <v>0</v>
      </c>
      <c r="AE224" s="160">
        <f t="shared" si="71"/>
        <v>0</v>
      </c>
      <c r="AF224" s="10">
        <f t="shared" si="71"/>
        <v>0</v>
      </c>
      <c r="AG224" s="10">
        <f t="shared" si="71"/>
        <v>0</v>
      </c>
      <c r="AH224" s="10">
        <f t="shared" si="70"/>
        <v>0</v>
      </c>
      <c r="AI224" s="10">
        <f t="shared" si="70"/>
        <v>0</v>
      </c>
      <c r="AJ224" s="10">
        <f t="shared" si="70"/>
        <v>0</v>
      </c>
      <c r="AK224" s="312">
        <f t="shared" si="70"/>
        <v>0</v>
      </c>
    </row>
    <row r="225" spans="1:37" ht="12.75" customHeight="1" x14ac:dyDescent="0.25">
      <c r="A225" s="81">
        <v>216</v>
      </c>
      <c r="B225" s="159" t="s">
        <v>1464</v>
      </c>
      <c r="C225" s="244">
        <f t="shared" si="67"/>
        <v>0</v>
      </c>
      <c r="D225" s="161">
        <v>0</v>
      </c>
      <c r="E225" s="161">
        <v>0</v>
      </c>
      <c r="F225" s="161">
        <v>0</v>
      </c>
      <c r="G225" s="161">
        <v>0</v>
      </c>
      <c r="H225" s="161">
        <v>0</v>
      </c>
      <c r="I225" s="162">
        <v>0</v>
      </c>
      <c r="J225" s="160">
        <f t="shared" si="68"/>
        <v>0</v>
      </c>
      <c r="K225" s="161">
        <v>0</v>
      </c>
      <c r="L225" s="161">
        <v>0</v>
      </c>
      <c r="M225" s="161">
        <v>0</v>
      </c>
      <c r="N225" s="161">
        <v>0</v>
      </c>
      <c r="O225" s="161">
        <v>0</v>
      </c>
      <c r="P225" s="162">
        <v>0</v>
      </c>
      <c r="Q225" s="160">
        <f t="shared" si="69"/>
        <v>0</v>
      </c>
      <c r="R225" s="161">
        <v>0</v>
      </c>
      <c r="S225" s="161">
        <v>0</v>
      </c>
      <c r="T225" s="161">
        <v>0</v>
      </c>
      <c r="U225" s="161">
        <v>0</v>
      </c>
      <c r="V225" s="161">
        <v>0</v>
      </c>
      <c r="W225" s="162">
        <v>0</v>
      </c>
      <c r="X225" s="160">
        <f t="shared" si="66"/>
        <v>0</v>
      </c>
      <c r="Y225" s="161">
        <f t="shared" si="64"/>
        <v>0</v>
      </c>
      <c r="Z225" s="161">
        <f t="shared" si="64"/>
        <v>0</v>
      </c>
      <c r="AA225" s="161">
        <f t="shared" si="64"/>
        <v>0</v>
      </c>
      <c r="AB225" s="161">
        <f t="shared" si="64"/>
        <v>0</v>
      </c>
      <c r="AC225" s="161">
        <f t="shared" si="64"/>
        <v>0</v>
      </c>
      <c r="AD225" s="162">
        <f t="shared" si="64"/>
        <v>0</v>
      </c>
      <c r="AE225" s="160">
        <f t="shared" si="71"/>
        <v>0</v>
      </c>
      <c r="AF225" s="10">
        <f t="shared" si="71"/>
        <v>0</v>
      </c>
      <c r="AG225" s="10">
        <f t="shared" si="71"/>
        <v>0</v>
      </c>
      <c r="AH225" s="10">
        <f t="shared" si="70"/>
        <v>0</v>
      </c>
      <c r="AI225" s="10">
        <f t="shared" si="70"/>
        <v>0</v>
      </c>
      <c r="AJ225" s="10">
        <f t="shared" si="70"/>
        <v>0</v>
      </c>
      <c r="AK225" s="312">
        <f t="shared" si="70"/>
        <v>0</v>
      </c>
    </row>
    <row r="226" spans="1:37" ht="15.75" customHeight="1" x14ac:dyDescent="0.25">
      <c r="A226" s="81">
        <v>217</v>
      </c>
      <c r="B226" s="159"/>
      <c r="C226" s="244"/>
      <c r="D226" s="161"/>
      <c r="E226" s="161"/>
      <c r="F226" s="161"/>
      <c r="G226" s="161"/>
      <c r="H226" s="161"/>
      <c r="I226" s="162"/>
      <c r="J226" s="160"/>
      <c r="K226" s="161"/>
      <c r="L226" s="161"/>
      <c r="M226" s="161"/>
      <c r="N226" s="161"/>
      <c r="O226" s="161"/>
      <c r="P226" s="162"/>
      <c r="Q226" s="160"/>
      <c r="R226" s="161"/>
      <c r="S226" s="161"/>
      <c r="T226" s="161"/>
      <c r="U226" s="161"/>
      <c r="V226" s="161"/>
      <c r="W226" s="162"/>
      <c r="X226" s="160">
        <f t="shared" si="66"/>
        <v>0</v>
      </c>
      <c r="Y226" s="161"/>
      <c r="Z226" s="161"/>
      <c r="AA226" s="161"/>
      <c r="AB226" s="161"/>
      <c r="AC226" s="161"/>
      <c r="AD226" s="162"/>
      <c r="AE226" s="160"/>
      <c r="AF226" s="10"/>
      <c r="AG226" s="10"/>
      <c r="AH226" s="10"/>
      <c r="AI226" s="10"/>
      <c r="AJ226" s="10"/>
      <c r="AK226" s="312"/>
    </row>
    <row r="227" spans="1:37" ht="12.75" customHeight="1" x14ac:dyDescent="0.25">
      <c r="A227" s="81">
        <v>218</v>
      </c>
      <c r="B227" s="152" t="s">
        <v>1465</v>
      </c>
      <c r="C227" s="172">
        <f>C228+C229</f>
        <v>17064.3</v>
      </c>
      <c r="D227" s="153">
        <f t="shared" ref="D227:W227" si="72">D228+D229</f>
        <v>1149.5</v>
      </c>
      <c r="E227" s="153">
        <f t="shared" si="72"/>
        <v>2015.5</v>
      </c>
      <c r="F227" s="153">
        <f t="shared" si="72"/>
        <v>10887.2</v>
      </c>
      <c r="G227" s="153">
        <f t="shared" si="72"/>
        <v>779.6</v>
      </c>
      <c r="H227" s="153">
        <f t="shared" si="72"/>
        <v>1818.9</v>
      </c>
      <c r="I227" s="154">
        <f t="shared" si="72"/>
        <v>413.6</v>
      </c>
      <c r="J227" s="156">
        <f t="shared" si="72"/>
        <v>17064.3</v>
      </c>
      <c r="K227" s="153">
        <f t="shared" si="72"/>
        <v>1149.5</v>
      </c>
      <c r="L227" s="153">
        <f t="shared" si="72"/>
        <v>2015.5</v>
      </c>
      <c r="M227" s="153">
        <f t="shared" si="72"/>
        <v>10887.2</v>
      </c>
      <c r="N227" s="153">
        <f t="shared" si="72"/>
        <v>779.6</v>
      </c>
      <c r="O227" s="153">
        <f t="shared" si="72"/>
        <v>1818.9</v>
      </c>
      <c r="P227" s="154">
        <f t="shared" si="72"/>
        <v>413.6</v>
      </c>
      <c r="Q227" s="156">
        <f t="shared" si="72"/>
        <v>13634.909800000001</v>
      </c>
      <c r="R227" s="153">
        <f t="shared" si="72"/>
        <v>1104.7094999999999</v>
      </c>
      <c r="S227" s="153">
        <f t="shared" si="72"/>
        <v>1866.7828999999999</v>
      </c>
      <c r="T227" s="153">
        <f t="shared" si="72"/>
        <v>7923.3590999999997</v>
      </c>
      <c r="U227" s="153">
        <f t="shared" si="72"/>
        <v>594.19320000000005</v>
      </c>
      <c r="V227" s="153">
        <f t="shared" si="72"/>
        <v>1793.6850999999999</v>
      </c>
      <c r="W227" s="154">
        <f t="shared" si="72"/>
        <v>352.18</v>
      </c>
      <c r="X227" s="156">
        <f t="shared" si="66"/>
        <v>-3429.390199999998</v>
      </c>
      <c r="Y227" s="153">
        <f t="shared" si="66"/>
        <v>-44.790500000000065</v>
      </c>
      <c r="Z227" s="153">
        <f t="shared" si="66"/>
        <v>-148.71710000000007</v>
      </c>
      <c r="AA227" s="153">
        <f t="shared" si="66"/>
        <v>-2963.8409000000011</v>
      </c>
      <c r="AB227" s="153">
        <f t="shared" si="66"/>
        <v>-185.40679999999998</v>
      </c>
      <c r="AC227" s="153">
        <f t="shared" si="66"/>
        <v>-25.214900000000171</v>
      </c>
      <c r="AD227" s="154">
        <f t="shared" si="66"/>
        <v>-61.420000000000016</v>
      </c>
      <c r="AE227" s="156">
        <f t="shared" si="71"/>
        <v>79.903129926220245</v>
      </c>
      <c r="AF227" s="13">
        <f t="shared" si="71"/>
        <v>96.103479773814698</v>
      </c>
      <c r="AG227" s="13">
        <f t="shared" si="71"/>
        <v>92.621329694864798</v>
      </c>
      <c r="AH227" s="13">
        <f t="shared" si="70"/>
        <v>72.776830590050693</v>
      </c>
      <c r="AI227" s="13">
        <f t="shared" si="70"/>
        <v>76.21770138532581</v>
      </c>
      <c r="AJ227" s="13">
        <f t="shared" si="70"/>
        <v>98.613728077409419</v>
      </c>
      <c r="AK227" s="313">
        <f t="shared" si="70"/>
        <v>85.149903288201159</v>
      </c>
    </row>
    <row r="228" spans="1:37" s="170" customFormat="1" ht="12.75" customHeight="1" x14ac:dyDescent="0.2">
      <c r="A228" s="81">
        <v>219</v>
      </c>
      <c r="B228" s="152" t="s">
        <v>1287</v>
      </c>
      <c r="C228" s="172">
        <f>C230</f>
        <v>17064.3</v>
      </c>
      <c r="D228" s="153">
        <f t="shared" ref="D228:W228" si="73">D230</f>
        <v>1149.5</v>
      </c>
      <c r="E228" s="153">
        <f t="shared" si="73"/>
        <v>2015.5</v>
      </c>
      <c r="F228" s="153">
        <f t="shared" si="73"/>
        <v>10887.2</v>
      </c>
      <c r="G228" s="153">
        <f t="shared" si="73"/>
        <v>779.6</v>
      </c>
      <c r="H228" s="153">
        <f t="shared" si="73"/>
        <v>1818.9</v>
      </c>
      <c r="I228" s="154">
        <f t="shared" si="73"/>
        <v>413.6</v>
      </c>
      <c r="J228" s="156">
        <f t="shared" si="73"/>
        <v>17064.3</v>
      </c>
      <c r="K228" s="153">
        <f t="shared" si="73"/>
        <v>1149.5</v>
      </c>
      <c r="L228" s="153">
        <f t="shared" si="73"/>
        <v>2015.5</v>
      </c>
      <c r="M228" s="153">
        <f t="shared" si="73"/>
        <v>10887.2</v>
      </c>
      <c r="N228" s="153">
        <f t="shared" si="73"/>
        <v>779.6</v>
      </c>
      <c r="O228" s="153">
        <f t="shared" si="73"/>
        <v>1818.9</v>
      </c>
      <c r="P228" s="154">
        <f t="shared" si="73"/>
        <v>413.6</v>
      </c>
      <c r="Q228" s="156">
        <f t="shared" si="73"/>
        <v>13634.909800000001</v>
      </c>
      <c r="R228" s="153">
        <f t="shared" si="73"/>
        <v>1104.7094999999999</v>
      </c>
      <c r="S228" s="153">
        <f t="shared" si="73"/>
        <v>1866.7828999999999</v>
      </c>
      <c r="T228" s="153">
        <f t="shared" si="73"/>
        <v>7923.3590999999997</v>
      </c>
      <c r="U228" s="153">
        <f t="shared" si="73"/>
        <v>594.19320000000005</v>
      </c>
      <c r="V228" s="153">
        <f t="shared" si="73"/>
        <v>1793.6850999999999</v>
      </c>
      <c r="W228" s="154">
        <f t="shared" si="73"/>
        <v>352.18</v>
      </c>
      <c r="X228" s="156">
        <f t="shared" si="66"/>
        <v>-3429.390199999998</v>
      </c>
      <c r="Y228" s="153">
        <f t="shared" si="66"/>
        <v>-44.790500000000065</v>
      </c>
      <c r="Z228" s="153">
        <f t="shared" si="66"/>
        <v>-148.71710000000007</v>
      </c>
      <c r="AA228" s="153">
        <f t="shared" si="66"/>
        <v>-2963.8409000000011</v>
      </c>
      <c r="AB228" s="153">
        <f t="shared" si="66"/>
        <v>-185.40679999999998</v>
      </c>
      <c r="AC228" s="153">
        <f t="shared" si="66"/>
        <v>-25.214900000000171</v>
      </c>
      <c r="AD228" s="154">
        <f t="shared" si="66"/>
        <v>-61.420000000000016</v>
      </c>
      <c r="AE228" s="156">
        <f t="shared" si="71"/>
        <v>79.903129926220245</v>
      </c>
      <c r="AF228" s="13">
        <f t="shared" si="71"/>
        <v>96.103479773814698</v>
      </c>
      <c r="AG228" s="13">
        <f t="shared" si="71"/>
        <v>92.621329694864798</v>
      </c>
      <c r="AH228" s="13">
        <f t="shared" si="70"/>
        <v>72.776830590050693</v>
      </c>
      <c r="AI228" s="13">
        <f t="shared" si="70"/>
        <v>76.21770138532581</v>
      </c>
      <c r="AJ228" s="13">
        <f t="shared" si="70"/>
        <v>98.613728077409419</v>
      </c>
      <c r="AK228" s="313">
        <f t="shared" si="70"/>
        <v>85.149903288201159</v>
      </c>
    </row>
    <row r="229" spans="1:37" s="170" customFormat="1" ht="12.75" customHeight="1" x14ac:dyDescent="0.2">
      <c r="A229" s="81">
        <v>220</v>
      </c>
      <c r="B229" s="152" t="s">
        <v>1288</v>
      </c>
      <c r="C229" s="172">
        <f>SUM(C231:C257)</f>
        <v>0</v>
      </c>
      <c r="D229" s="153">
        <f t="shared" ref="D229:W229" si="74">SUM(D231:D257)</f>
        <v>0</v>
      </c>
      <c r="E229" s="153">
        <f t="shared" si="74"/>
        <v>0</v>
      </c>
      <c r="F229" s="153">
        <f t="shared" si="74"/>
        <v>0</v>
      </c>
      <c r="G229" s="153">
        <f t="shared" si="74"/>
        <v>0</v>
      </c>
      <c r="H229" s="153">
        <f t="shared" si="74"/>
        <v>0</v>
      </c>
      <c r="I229" s="154">
        <f t="shared" si="74"/>
        <v>0</v>
      </c>
      <c r="J229" s="156">
        <f t="shared" si="74"/>
        <v>0</v>
      </c>
      <c r="K229" s="153">
        <f t="shared" si="74"/>
        <v>0</v>
      </c>
      <c r="L229" s="153">
        <f t="shared" si="74"/>
        <v>0</v>
      </c>
      <c r="M229" s="153">
        <f t="shared" si="74"/>
        <v>0</v>
      </c>
      <c r="N229" s="153">
        <f t="shared" si="74"/>
        <v>0</v>
      </c>
      <c r="O229" s="153">
        <f t="shared" si="74"/>
        <v>0</v>
      </c>
      <c r="P229" s="154">
        <f t="shared" si="74"/>
        <v>0</v>
      </c>
      <c r="Q229" s="156">
        <f t="shared" si="74"/>
        <v>0</v>
      </c>
      <c r="R229" s="153">
        <f t="shared" si="74"/>
        <v>0</v>
      </c>
      <c r="S229" s="153">
        <f t="shared" si="74"/>
        <v>0</v>
      </c>
      <c r="T229" s="153">
        <f t="shared" si="74"/>
        <v>0</v>
      </c>
      <c r="U229" s="153">
        <f t="shared" si="74"/>
        <v>0</v>
      </c>
      <c r="V229" s="153">
        <f t="shared" si="74"/>
        <v>0</v>
      </c>
      <c r="W229" s="154">
        <f t="shared" si="74"/>
        <v>0</v>
      </c>
      <c r="X229" s="156">
        <f t="shared" si="66"/>
        <v>0</v>
      </c>
      <c r="Y229" s="153">
        <f t="shared" si="66"/>
        <v>0</v>
      </c>
      <c r="Z229" s="153">
        <f t="shared" si="66"/>
        <v>0</v>
      </c>
      <c r="AA229" s="153">
        <f t="shared" si="66"/>
        <v>0</v>
      </c>
      <c r="AB229" s="153">
        <f t="shared" si="66"/>
        <v>0</v>
      </c>
      <c r="AC229" s="153">
        <f t="shared" si="66"/>
        <v>0</v>
      </c>
      <c r="AD229" s="154">
        <f t="shared" si="66"/>
        <v>0</v>
      </c>
      <c r="AE229" s="156">
        <f t="shared" si="71"/>
        <v>0</v>
      </c>
      <c r="AF229" s="13">
        <f t="shared" si="71"/>
        <v>0</v>
      </c>
      <c r="AG229" s="13">
        <f t="shared" si="71"/>
        <v>0</v>
      </c>
      <c r="AH229" s="13">
        <f t="shared" si="70"/>
        <v>0</v>
      </c>
      <c r="AI229" s="13">
        <f t="shared" si="70"/>
        <v>0</v>
      </c>
      <c r="AJ229" s="13">
        <f t="shared" si="70"/>
        <v>0</v>
      </c>
      <c r="AK229" s="313">
        <f t="shared" si="70"/>
        <v>0</v>
      </c>
    </row>
    <row r="230" spans="1:37" ht="12.75" customHeight="1" x14ac:dyDescent="0.25">
      <c r="A230" s="81">
        <v>221</v>
      </c>
      <c r="B230" s="159" t="s">
        <v>1313</v>
      </c>
      <c r="C230" s="244">
        <f t="shared" ref="C230:C257" si="75">SUM(D230:I230)</f>
        <v>17064.3</v>
      </c>
      <c r="D230" s="161">
        <v>1149.5</v>
      </c>
      <c r="E230" s="161">
        <v>2015.5</v>
      </c>
      <c r="F230" s="161">
        <v>10887.2</v>
      </c>
      <c r="G230" s="161">
        <v>779.6</v>
      </c>
      <c r="H230" s="161">
        <v>1818.9</v>
      </c>
      <c r="I230" s="162">
        <v>413.6</v>
      </c>
      <c r="J230" s="160">
        <f t="shared" ref="J230:J257" si="76">SUM(K230:P230)</f>
        <v>17064.3</v>
      </c>
      <c r="K230" s="161">
        <v>1149.5</v>
      </c>
      <c r="L230" s="161">
        <v>2015.5</v>
      </c>
      <c r="M230" s="161">
        <v>10887.2</v>
      </c>
      <c r="N230" s="161">
        <v>779.6</v>
      </c>
      <c r="O230" s="161">
        <v>1818.9</v>
      </c>
      <c r="P230" s="162">
        <v>413.6</v>
      </c>
      <c r="Q230" s="160">
        <f t="shared" ref="Q230:Q257" si="77">SUM(R230:W230)</f>
        <v>13634.909800000001</v>
      </c>
      <c r="R230" s="161">
        <v>1104.7094999999999</v>
      </c>
      <c r="S230" s="161">
        <v>1866.7828999999999</v>
      </c>
      <c r="T230" s="161">
        <v>7923.3590999999997</v>
      </c>
      <c r="U230" s="161">
        <v>594.19320000000005</v>
      </c>
      <c r="V230" s="161">
        <v>1793.6850999999999</v>
      </c>
      <c r="W230" s="162">
        <v>352.18</v>
      </c>
      <c r="X230" s="160">
        <f t="shared" si="66"/>
        <v>-3429.390199999998</v>
      </c>
      <c r="Y230" s="161">
        <f t="shared" si="66"/>
        <v>-44.790500000000065</v>
      </c>
      <c r="Z230" s="161">
        <f t="shared" si="66"/>
        <v>-148.71710000000007</v>
      </c>
      <c r="AA230" s="161">
        <f t="shared" si="66"/>
        <v>-2963.8409000000011</v>
      </c>
      <c r="AB230" s="161">
        <f t="shared" si="66"/>
        <v>-185.40679999999998</v>
      </c>
      <c r="AC230" s="161">
        <f t="shared" si="66"/>
        <v>-25.214900000000171</v>
      </c>
      <c r="AD230" s="162">
        <f t="shared" si="66"/>
        <v>-61.420000000000016</v>
      </c>
      <c r="AE230" s="160">
        <f t="shared" si="71"/>
        <v>79.903129926220245</v>
      </c>
      <c r="AF230" s="10">
        <f t="shared" si="71"/>
        <v>96.103479773814698</v>
      </c>
      <c r="AG230" s="10">
        <f t="shared" si="71"/>
        <v>92.621329694864798</v>
      </c>
      <c r="AH230" s="10">
        <f t="shared" si="70"/>
        <v>72.776830590050693</v>
      </c>
      <c r="AI230" s="10">
        <f t="shared" si="70"/>
        <v>76.21770138532581</v>
      </c>
      <c r="AJ230" s="10">
        <f t="shared" si="70"/>
        <v>98.613728077409419</v>
      </c>
      <c r="AK230" s="312">
        <f t="shared" si="70"/>
        <v>85.149903288201159</v>
      </c>
    </row>
    <row r="231" spans="1:37" ht="12.75" customHeight="1" x14ac:dyDescent="0.25">
      <c r="A231" s="81">
        <v>222</v>
      </c>
      <c r="B231" s="159" t="s">
        <v>1466</v>
      </c>
      <c r="C231" s="244">
        <f t="shared" si="75"/>
        <v>0</v>
      </c>
      <c r="D231" s="161">
        <v>0</v>
      </c>
      <c r="E231" s="161">
        <v>0</v>
      </c>
      <c r="F231" s="161">
        <v>0</v>
      </c>
      <c r="G231" s="161">
        <v>0</v>
      </c>
      <c r="H231" s="161">
        <v>0</v>
      </c>
      <c r="I231" s="162">
        <v>0</v>
      </c>
      <c r="J231" s="160">
        <f t="shared" si="76"/>
        <v>0</v>
      </c>
      <c r="K231" s="161">
        <v>0</v>
      </c>
      <c r="L231" s="161">
        <v>0</v>
      </c>
      <c r="M231" s="161">
        <v>0</v>
      </c>
      <c r="N231" s="161">
        <v>0</v>
      </c>
      <c r="O231" s="161">
        <v>0</v>
      </c>
      <c r="P231" s="162">
        <v>0</v>
      </c>
      <c r="Q231" s="160">
        <f t="shared" si="77"/>
        <v>0</v>
      </c>
      <c r="R231" s="161">
        <v>0</v>
      </c>
      <c r="S231" s="161">
        <v>0</v>
      </c>
      <c r="T231" s="161">
        <v>0</v>
      </c>
      <c r="U231" s="161">
        <v>0</v>
      </c>
      <c r="V231" s="161">
        <v>0</v>
      </c>
      <c r="W231" s="162">
        <v>0</v>
      </c>
      <c r="X231" s="160">
        <f t="shared" si="66"/>
        <v>0</v>
      </c>
      <c r="Y231" s="161">
        <f t="shared" si="66"/>
        <v>0</v>
      </c>
      <c r="Z231" s="161">
        <f t="shared" si="66"/>
        <v>0</v>
      </c>
      <c r="AA231" s="161">
        <f t="shared" si="66"/>
        <v>0</v>
      </c>
      <c r="AB231" s="161">
        <f t="shared" si="66"/>
        <v>0</v>
      </c>
      <c r="AC231" s="161">
        <f t="shared" si="66"/>
        <v>0</v>
      </c>
      <c r="AD231" s="162">
        <f t="shared" si="66"/>
        <v>0</v>
      </c>
      <c r="AE231" s="160">
        <f t="shared" si="71"/>
        <v>0</v>
      </c>
      <c r="AF231" s="10">
        <f t="shared" si="71"/>
        <v>0</v>
      </c>
      <c r="AG231" s="10">
        <f t="shared" si="71"/>
        <v>0</v>
      </c>
      <c r="AH231" s="10">
        <f t="shared" si="70"/>
        <v>0</v>
      </c>
      <c r="AI231" s="10">
        <f t="shared" si="70"/>
        <v>0</v>
      </c>
      <c r="AJ231" s="10">
        <f t="shared" si="70"/>
        <v>0</v>
      </c>
      <c r="AK231" s="312">
        <f t="shared" si="70"/>
        <v>0</v>
      </c>
    </row>
    <row r="232" spans="1:37" ht="12.75" customHeight="1" x14ac:dyDescent="0.25">
      <c r="A232" s="81">
        <v>223</v>
      </c>
      <c r="B232" s="159" t="s">
        <v>1412</v>
      </c>
      <c r="C232" s="244">
        <f t="shared" si="75"/>
        <v>0</v>
      </c>
      <c r="D232" s="161">
        <v>0</v>
      </c>
      <c r="E232" s="161">
        <v>0</v>
      </c>
      <c r="F232" s="161">
        <v>0</v>
      </c>
      <c r="G232" s="161">
        <v>0</v>
      </c>
      <c r="H232" s="161">
        <v>0</v>
      </c>
      <c r="I232" s="162">
        <v>0</v>
      </c>
      <c r="J232" s="160">
        <f t="shared" si="76"/>
        <v>0</v>
      </c>
      <c r="K232" s="161">
        <v>0</v>
      </c>
      <c r="L232" s="161">
        <v>0</v>
      </c>
      <c r="M232" s="161">
        <v>0</v>
      </c>
      <c r="N232" s="161">
        <v>0</v>
      </c>
      <c r="O232" s="161">
        <v>0</v>
      </c>
      <c r="P232" s="162">
        <v>0</v>
      </c>
      <c r="Q232" s="160">
        <f t="shared" si="77"/>
        <v>0</v>
      </c>
      <c r="R232" s="161">
        <v>0</v>
      </c>
      <c r="S232" s="161">
        <v>0</v>
      </c>
      <c r="T232" s="161">
        <v>0</v>
      </c>
      <c r="U232" s="161">
        <v>0</v>
      </c>
      <c r="V232" s="161">
        <v>0</v>
      </c>
      <c r="W232" s="162">
        <v>0</v>
      </c>
      <c r="X232" s="160">
        <f t="shared" si="66"/>
        <v>0</v>
      </c>
      <c r="Y232" s="161">
        <f t="shared" si="66"/>
        <v>0</v>
      </c>
      <c r="Z232" s="161">
        <f t="shared" si="66"/>
        <v>0</v>
      </c>
      <c r="AA232" s="161">
        <f t="shared" si="66"/>
        <v>0</v>
      </c>
      <c r="AB232" s="161">
        <f t="shared" si="66"/>
        <v>0</v>
      </c>
      <c r="AC232" s="161">
        <f t="shared" si="66"/>
        <v>0</v>
      </c>
      <c r="AD232" s="162">
        <f t="shared" si="66"/>
        <v>0</v>
      </c>
      <c r="AE232" s="160">
        <f t="shared" si="71"/>
        <v>0</v>
      </c>
      <c r="AF232" s="10">
        <f t="shared" si="71"/>
        <v>0</v>
      </c>
      <c r="AG232" s="10">
        <f t="shared" si="71"/>
        <v>0</v>
      </c>
      <c r="AH232" s="10">
        <f t="shared" si="70"/>
        <v>0</v>
      </c>
      <c r="AI232" s="10">
        <f t="shared" si="70"/>
        <v>0</v>
      </c>
      <c r="AJ232" s="10">
        <f t="shared" si="70"/>
        <v>0</v>
      </c>
      <c r="AK232" s="312">
        <f t="shared" si="70"/>
        <v>0</v>
      </c>
    </row>
    <row r="233" spans="1:37" ht="12.75" customHeight="1" x14ac:dyDescent="0.25">
      <c r="A233" s="81">
        <v>224</v>
      </c>
      <c r="B233" s="159" t="s">
        <v>1467</v>
      </c>
      <c r="C233" s="244">
        <f t="shared" si="75"/>
        <v>0</v>
      </c>
      <c r="D233" s="161">
        <v>0</v>
      </c>
      <c r="E233" s="161">
        <v>0</v>
      </c>
      <c r="F233" s="161">
        <v>0</v>
      </c>
      <c r="G233" s="161">
        <v>0</v>
      </c>
      <c r="H233" s="161">
        <v>0</v>
      </c>
      <c r="I233" s="162">
        <v>0</v>
      </c>
      <c r="J233" s="160">
        <f t="shared" si="76"/>
        <v>0</v>
      </c>
      <c r="K233" s="161">
        <v>0</v>
      </c>
      <c r="L233" s="161">
        <v>0</v>
      </c>
      <c r="M233" s="161">
        <v>0</v>
      </c>
      <c r="N233" s="161">
        <v>0</v>
      </c>
      <c r="O233" s="161">
        <v>0</v>
      </c>
      <c r="P233" s="162">
        <v>0</v>
      </c>
      <c r="Q233" s="160">
        <f t="shared" si="77"/>
        <v>0</v>
      </c>
      <c r="R233" s="161">
        <v>0</v>
      </c>
      <c r="S233" s="161">
        <v>0</v>
      </c>
      <c r="T233" s="161">
        <v>0</v>
      </c>
      <c r="U233" s="161">
        <v>0</v>
      </c>
      <c r="V233" s="161">
        <v>0</v>
      </c>
      <c r="W233" s="162">
        <v>0</v>
      </c>
      <c r="X233" s="160">
        <f t="shared" si="66"/>
        <v>0</v>
      </c>
      <c r="Y233" s="161">
        <f t="shared" si="66"/>
        <v>0</v>
      </c>
      <c r="Z233" s="161">
        <f t="shared" si="66"/>
        <v>0</v>
      </c>
      <c r="AA233" s="161">
        <f t="shared" si="66"/>
        <v>0</v>
      </c>
      <c r="AB233" s="161">
        <f t="shared" si="66"/>
        <v>0</v>
      </c>
      <c r="AC233" s="161">
        <f t="shared" si="66"/>
        <v>0</v>
      </c>
      <c r="AD233" s="162">
        <f t="shared" si="66"/>
        <v>0</v>
      </c>
      <c r="AE233" s="160">
        <f t="shared" si="71"/>
        <v>0</v>
      </c>
      <c r="AF233" s="10">
        <f t="shared" si="71"/>
        <v>0</v>
      </c>
      <c r="AG233" s="10">
        <f t="shared" si="71"/>
        <v>0</v>
      </c>
      <c r="AH233" s="10">
        <f t="shared" si="70"/>
        <v>0</v>
      </c>
      <c r="AI233" s="10">
        <f t="shared" si="70"/>
        <v>0</v>
      </c>
      <c r="AJ233" s="10">
        <f t="shared" si="70"/>
        <v>0</v>
      </c>
      <c r="AK233" s="312">
        <f t="shared" si="70"/>
        <v>0</v>
      </c>
    </row>
    <row r="234" spans="1:37" ht="12.75" customHeight="1" x14ac:dyDescent="0.25">
      <c r="A234" s="81">
        <v>225</v>
      </c>
      <c r="B234" s="159" t="s">
        <v>1465</v>
      </c>
      <c r="C234" s="244">
        <f t="shared" si="75"/>
        <v>0</v>
      </c>
      <c r="D234" s="161">
        <v>0</v>
      </c>
      <c r="E234" s="161">
        <v>0</v>
      </c>
      <c r="F234" s="161">
        <v>0</v>
      </c>
      <c r="G234" s="161">
        <v>0</v>
      </c>
      <c r="H234" s="161">
        <v>0</v>
      </c>
      <c r="I234" s="162">
        <v>0</v>
      </c>
      <c r="J234" s="160">
        <f t="shared" si="76"/>
        <v>0</v>
      </c>
      <c r="K234" s="161">
        <v>0</v>
      </c>
      <c r="L234" s="161">
        <v>0</v>
      </c>
      <c r="M234" s="161">
        <v>0</v>
      </c>
      <c r="N234" s="161">
        <v>0</v>
      </c>
      <c r="O234" s="161">
        <v>0</v>
      </c>
      <c r="P234" s="162">
        <v>0</v>
      </c>
      <c r="Q234" s="160">
        <f t="shared" si="77"/>
        <v>0</v>
      </c>
      <c r="R234" s="161">
        <v>0</v>
      </c>
      <c r="S234" s="161">
        <v>0</v>
      </c>
      <c r="T234" s="161">
        <v>0</v>
      </c>
      <c r="U234" s="161">
        <v>0</v>
      </c>
      <c r="V234" s="161">
        <v>0</v>
      </c>
      <c r="W234" s="162">
        <v>0</v>
      </c>
      <c r="X234" s="160">
        <f t="shared" si="66"/>
        <v>0</v>
      </c>
      <c r="Y234" s="161">
        <f t="shared" si="66"/>
        <v>0</v>
      </c>
      <c r="Z234" s="161">
        <f t="shared" si="66"/>
        <v>0</v>
      </c>
      <c r="AA234" s="161">
        <f t="shared" si="66"/>
        <v>0</v>
      </c>
      <c r="AB234" s="161">
        <f t="shared" si="66"/>
        <v>0</v>
      </c>
      <c r="AC234" s="161">
        <f t="shared" si="66"/>
        <v>0</v>
      </c>
      <c r="AD234" s="162">
        <f t="shared" si="66"/>
        <v>0</v>
      </c>
      <c r="AE234" s="160">
        <f t="shared" si="71"/>
        <v>0</v>
      </c>
      <c r="AF234" s="10">
        <f t="shared" si="71"/>
        <v>0</v>
      </c>
      <c r="AG234" s="10">
        <f t="shared" si="71"/>
        <v>0</v>
      </c>
      <c r="AH234" s="10">
        <f t="shared" si="70"/>
        <v>0</v>
      </c>
      <c r="AI234" s="10">
        <f t="shared" si="70"/>
        <v>0</v>
      </c>
      <c r="AJ234" s="10">
        <f t="shared" si="70"/>
        <v>0</v>
      </c>
      <c r="AK234" s="312">
        <f t="shared" si="70"/>
        <v>0</v>
      </c>
    </row>
    <row r="235" spans="1:37" ht="12.75" customHeight="1" x14ac:dyDescent="0.25">
      <c r="A235" s="81">
        <v>226</v>
      </c>
      <c r="B235" s="159" t="s">
        <v>1468</v>
      </c>
      <c r="C235" s="244">
        <f t="shared" si="75"/>
        <v>0</v>
      </c>
      <c r="D235" s="161">
        <v>0</v>
      </c>
      <c r="E235" s="161">
        <v>0</v>
      </c>
      <c r="F235" s="161">
        <v>0</v>
      </c>
      <c r="G235" s="161">
        <v>0</v>
      </c>
      <c r="H235" s="161">
        <v>0</v>
      </c>
      <c r="I235" s="162">
        <v>0</v>
      </c>
      <c r="J235" s="160">
        <f t="shared" si="76"/>
        <v>0</v>
      </c>
      <c r="K235" s="161">
        <v>0</v>
      </c>
      <c r="L235" s="161">
        <v>0</v>
      </c>
      <c r="M235" s="161">
        <v>0</v>
      </c>
      <c r="N235" s="161">
        <v>0</v>
      </c>
      <c r="O235" s="161">
        <v>0</v>
      </c>
      <c r="P235" s="162">
        <v>0</v>
      </c>
      <c r="Q235" s="160">
        <f t="shared" si="77"/>
        <v>0</v>
      </c>
      <c r="R235" s="161">
        <v>0</v>
      </c>
      <c r="S235" s="161">
        <v>0</v>
      </c>
      <c r="T235" s="161">
        <v>0</v>
      </c>
      <c r="U235" s="161">
        <v>0</v>
      </c>
      <c r="V235" s="161">
        <v>0</v>
      </c>
      <c r="W235" s="162">
        <v>0</v>
      </c>
      <c r="X235" s="160">
        <f t="shared" si="66"/>
        <v>0</v>
      </c>
      <c r="Y235" s="161">
        <f t="shared" si="66"/>
        <v>0</v>
      </c>
      <c r="Z235" s="161">
        <f t="shared" si="66"/>
        <v>0</v>
      </c>
      <c r="AA235" s="161">
        <f t="shared" si="66"/>
        <v>0</v>
      </c>
      <c r="AB235" s="161">
        <f t="shared" si="66"/>
        <v>0</v>
      </c>
      <c r="AC235" s="161">
        <f t="shared" si="66"/>
        <v>0</v>
      </c>
      <c r="AD235" s="162">
        <f t="shared" si="66"/>
        <v>0</v>
      </c>
      <c r="AE235" s="160">
        <f t="shared" si="71"/>
        <v>0</v>
      </c>
      <c r="AF235" s="10">
        <f t="shared" si="71"/>
        <v>0</v>
      </c>
      <c r="AG235" s="10">
        <f t="shared" si="71"/>
        <v>0</v>
      </c>
      <c r="AH235" s="10">
        <f t="shared" si="70"/>
        <v>0</v>
      </c>
      <c r="AI235" s="10">
        <f t="shared" si="70"/>
        <v>0</v>
      </c>
      <c r="AJ235" s="10">
        <f t="shared" si="70"/>
        <v>0</v>
      </c>
      <c r="AK235" s="312">
        <f t="shared" si="70"/>
        <v>0</v>
      </c>
    </row>
    <row r="236" spans="1:37" ht="12.75" customHeight="1" x14ac:dyDescent="0.25">
      <c r="A236" s="81">
        <v>227</v>
      </c>
      <c r="B236" s="159" t="s">
        <v>1469</v>
      </c>
      <c r="C236" s="244">
        <f t="shared" si="75"/>
        <v>0</v>
      </c>
      <c r="D236" s="161">
        <v>0</v>
      </c>
      <c r="E236" s="161">
        <v>0</v>
      </c>
      <c r="F236" s="161">
        <v>0</v>
      </c>
      <c r="G236" s="161">
        <v>0</v>
      </c>
      <c r="H236" s="161">
        <v>0</v>
      </c>
      <c r="I236" s="162">
        <v>0</v>
      </c>
      <c r="J236" s="160">
        <f t="shared" si="76"/>
        <v>0</v>
      </c>
      <c r="K236" s="161">
        <v>0</v>
      </c>
      <c r="L236" s="161">
        <v>0</v>
      </c>
      <c r="M236" s="161">
        <v>0</v>
      </c>
      <c r="N236" s="161">
        <v>0</v>
      </c>
      <c r="O236" s="161">
        <v>0</v>
      </c>
      <c r="P236" s="162">
        <v>0</v>
      </c>
      <c r="Q236" s="160">
        <f t="shared" si="77"/>
        <v>0</v>
      </c>
      <c r="R236" s="161">
        <v>0</v>
      </c>
      <c r="S236" s="161">
        <v>0</v>
      </c>
      <c r="T236" s="161">
        <v>0</v>
      </c>
      <c r="U236" s="161">
        <v>0</v>
      </c>
      <c r="V236" s="161">
        <v>0</v>
      </c>
      <c r="W236" s="162">
        <v>0</v>
      </c>
      <c r="X236" s="160">
        <f t="shared" si="66"/>
        <v>0</v>
      </c>
      <c r="Y236" s="161">
        <f t="shared" si="66"/>
        <v>0</v>
      </c>
      <c r="Z236" s="161">
        <f t="shared" si="66"/>
        <v>0</v>
      </c>
      <c r="AA236" s="161">
        <f t="shared" si="66"/>
        <v>0</v>
      </c>
      <c r="AB236" s="161">
        <f t="shared" si="66"/>
        <v>0</v>
      </c>
      <c r="AC236" s="161">
        <f t="shared" si="66"/>
        <v>0</v>
      </c>
      <c r="AD236" s="162">
        <f t="shared" si="66"/>
        <v>0</v>
      </c>
      <c r="AE236" s="160">
        <f t="shared" si="71"/>
        <v>0</v>
      </c>
      <c r="AF236" s="10">
        <f t="shared" si="71"/>
        <v>0</v>
      </c>
      <c r="AG236" s="10">
        <f t="shared" si="71"/>
        <v>0</v>
      </c>
      <c r="AH236" s="10">
        <f t="shared" si="70"/>
        <v>0</v>
      </c>
      <c r="AI236" s="10">
        <f t="shared" si="70"/>
        <v>0</v>
      </c>
      <c r="AJ236" s="10">
        <f t="shared" si="70"/>
        <v>0</v>
      </c>
      <c r="AK236" s="312">
        <f t="shared" si="70"/>
        <v>0</v>
      </c>
    </row>
    <row r="237" spans="1:37" ht="12.75" customHeight="1" x14ac:dyDescent="0.25">
      <c r="A237" s="81">
        <v>228</v>
      </c>
      <c r="B237" s="159" t="s">
        <v>1470</v>
      </c>
      <c r="C237" s="244">
        <f t="shared" si="75"/>
        <v>0</v>
      </c>
      <c r="D237" s="161">
        <v>0</v>
      </c>
      <c r="E237" s="161">
        <v>0</v>
      </c>
      <c r="F237" s="161">
        <v>0</v>
      </c>
      <c r="G237" s="161">
        <v>0</v>
      </c>
      <c r="H237" s="161">
        <v>0</v>
      </c>
      <c r="I237" s="162">
        <v>0</v>
      </c>
      <c r="J237" s="160">
        <f t="shared" si="76"/>
        <v>0</v>
      </c>
      <c r="K237" s="161">
        <v>0</v>
      </c>
      <c r="L237" s="161">
        <v>0</v>
      </c>
      <c r="M237" s="161">
        <v>0</v>
      </c>
      <c r="N237" s="161">
        <v>0</v>
      </c>
      <c r="O237" s="161">
        <v>0</v>
      </c>
      <c r="P237" s="162">
        <v>0</v>
      </c>
      <c r="Q237" s="160">
        <f t="shared" si="77"/>
        <v>0</v>
      </c>
      <c r="R237" s="161">
        <v>0</v>
      </c>
      <c r="S237" s="161">
        <v>0</v>
      </c>
      <c r="T237" s="161">
        <v>0</v>
      </c>
      <c r="U237" s="161">
        <v>0</v>
      </c>
      <c r="V237" s="161">
        <v>0</v>
      </c>
      <c r="W237" s="162">
        <v>0</v>
      </c>
      <c r="X237" s="160">
        <f t="shared" si="66"/>
        <v>0</v>
      </c>
      <c r="Y237" s="161">
        <f t="shared" si="66"/>
        <v>0</v>
      </c>
      <c r="Z237" s="161">
        <f t="shared" si="66"/>
        <v>0</v>
      </c>
      <c r="AA237" s="161">
        <f t="shared" si="66"/>
        <v>0</v>
      </c>
      <c r="AB237" s="161">
        <f t="shared" si="66"/>
        <v>0</v>
      </c>
      <c r="AC237" s="161">
        <f t="shared" si="66"/>
        <v>0</v>
      </c>
      <c r="AD237" s="162">
        <f t="shared" si="66"/>
        <v>0</v>
      </c>
      <c r="AE237" s="160">
        <f t="shared" si="71"/>
        <v>0</v>
      </c>
      <c r="AF237" s="10">
        <f t="shared" si="71"/>
        <v>0</v>
      </c>
      <c r="AG237" s="10">
        <f t="shared" si="71"/>
        <v>0</v>
      </c>
      <c r="AH237" s="10">
        <f t="shared" si="70"/>
        <v>0</v>
      </c>
      <c r="AI237" s="10">
        <f t="shared" si="70"/>
        <v>0</v>
      </c>
      <c r="AJ237" s="10">
        <f t="shared" si="70"/>
        <v>0</v>
      </c>
      <c r="AK237" s="312">
        <f t="shared" si="70"/>
        <v>0</v>
      </c>
    </row>
    <row r="238" spans="1:37" ht="12.75" customHeight="1" x14ac:dyDescent="0.25">
      <c r="A238" s="81">
        <v>229</v>
      </c>
      <c r="B238" s="159" t="s">
        <v>1471</v>
      </c>
      <c r="C238" s="244">
        <f t="shared" si="75"/>
        <v>0</v>
      </c>
      <c r="D238" s="161">
        <v>0</v>
      </c>
      <c r="E238" s="161">
        <v>0</v>
      </c>
      <c r="F238" s="161">
        <v>0</v>
      </c>
      <c r="G238" s="161">
        <v>0</v>
      </c>
      <c r="H238" s="161">
        <v>0</v>
      </c>
      <c r="I238" s="162">
        <v>0</v>
      </c>
      <c r="J238" s="160">
        <f t="shared" si="76"/>
        <v>0</v>
      </c>
      <c r="K238" s="161">
        <v>0</v>
      </c>
      <c r="L238" s="161">
        <v>0</v>
      </c>
      <c r="M238" s="161">
        <v>0</v>
      </c>
      <c r="N238" s="161">
        <v>0</v>
      </c>
      <c r="O238" s="161">
        <v>0</v>
      </c>
      <c r="P238" s="162">
        <v>0</v>
      </c>
      <c r="Q238" s="160">
        <f t="shared" si="77"/>
        <v>0</v>
      </c>
      <c r="R238" s="161">
        <v>0</v>
      </c>
      <c r="S238" s="161">
        <v>0</v>
      </c>
      <c r="T238" s="161">
        <v>0</v>
      </c>
      <c r="U238" s="161">
        <v>0</v>
      </c>
      <c r="V238" s="161">
        <v>0</v>
      </c>
      <c r="W238" s="162">
        <v>0</v>
      </c>
      <c r="X238" s="160">
        <f t="shared" si="66"/>
        <v>0</v>
      </c>
      <c r="Y238" s="161">
        <f t="shared" si="66"/>
        <v>0</v>
      </c>
      <c r="Z238" s="161">
        <f t="shared" si="66"/>
        <v>0</v>
      </c>
      <c r="AA238" s="161">
        <f t="shared" si="66"/>
        <v>0</v>
      </c>
      <c r="AB238" s="161">
        <f t="shared" si="66"/>
        <v>0</v>
      </c>
      <c r="AC238" s="161">
        <f t="shared" si="66"/>
        <v>0</v>
      </c>
      <c r="AD238" s="162">
        <f t="shared" si="66"/>
        <v>0</v>
      </c>
      <c r="AE238" s="160">
        <f t="shared" si="71"/>
        <v>0</v>
      </c>
      <c r="AF238" s="10">
        <f t="shared" si="71"/>
        <v>0</v>
      </c>
      <c r="AG238" s="10">
        <f t="shared" si="71"/>
        <v>0</v>
      </c>
      <c r="AH238" s="10">
        <f t="shared" si="70"/>
        <v>0</v>
      </c>
      <c r="AI238" s="10">
        <f t="shared" si="70"/>
        <v>0</v>
      </c>
      <c r="AJ238" s="10">
        <f t="shared" si="70"/>
        <v>0</v>
      </c>
      <c r="AK238" s="312">
        <f t="shared" si="70"/>
        <v>0</v>
      </c>
    </row>
    <row r="239" spans="1:37" ht="12.75" customHeight="1" x14ac:dyDescent="0.25">
      <c r="A239" s="81">
        <v>230</v>
      </c>
      <c r="B239" s="159" t="s">
        <v>1472</v>
      </c>
      <c r="C239" s="244">
        <f t="shared" si="75"/>
        <v>0</v>
      </c>
      <c r="D239" s="161">
        <v>0</v>
      </c>
      <c r="E239" s="161">
        <v>0</v>
      </c>
      <c r="F239" s="161">
        <v>0</v>
      </c>
      <c r="G239" s="161">
        <v>0</v>
      </c>
      <c r="H239" s="161">
        <v>0</v>
      </c>
      <c r="I239" s="162">
        <v>0</v>
      </c>
      <c r="J239" s="160">
        <f t="shared" si="76"/>
        <v>0</v>
      </c>
      <c r="K239" s="161">
        <v>0</v>
      </c>
      <c r="L239" s="161">
        <v>0</v>
      </c>
      <c r="M239" s="161">
        <v>0</v>
      </c>
      <c r="N239" s="161">
        <v>0</v>
      </c>
      <c r="O239" s="161">
        <v>0</v>
      </c>
      <c r="P239" s="162">
        <v>0</v>
      </c>
      <c r="Q239" s="160">
        <f t="shared" si="77"/>
        <v>0</v>
      </c>
      <c r="R239" s="161">
        <v>0</v>
      </c>
      <c r="S239" s="161">
        <v>0</v>
      </c>
      <c r="T239" s="161">
        <v>0</v>
      </c>
      <c r="U239" s="161">
        <v>0</v>
      </c>
      <c r="V239" s="161">
        <v>0</v>
      </c>
      <c r="W239" s="162">
        <v>0</v>
      </c>
      <c r="X239" s="160">
        <f t="shared" si="66"/>
        <v>0</v>
      </c>
      <c r="Y239" s="161">
        <f t="shared" si="66"/>
        <v>0</v>
      </c>
      <c r="Z239" s="161">
        <f t="shared" si="66"/>
        <v>0</v>
      </c>
      <c r="AA239" s="161">
        <f t="shared" si="66"/>
        <v>0</v>
      </c>
      <c r="AB239" s="161">
        <f t="shared" si="66"/>
        <v>0</v>
      </c>
      <c r="AC239" s="161">
        <f t="shared" si="66"/>
        <v>0</v>
      </c>
      <c r="AD239" s="162">
        <f t="shared" si="66"/>
        <v>0</v>
      </c>
      <c r="AE239" s="160">
        <f t="shared" si="71"/>
        <v>0</v>
      </c>
      <c r="AF239" s="10">
        <f t="shared" si="71"/>
        <v>0</v>
      </c>
      <c r="AG239" s="10">
        <f t="shared" si="71"/>
        <v>0</v>
      </c>
      <c r="AH239" s="10">
        <f t="shared" si="70"/>
        <v>0</v>
      </c>
      <c r="AI239" s="10">
        <f t="shared" si="70"/>
        <v>0</v>
      </c>
      <c r="AJ239" s="10">
        <f t="shared" si="70"/>
        <v>0</v>
      </c>
      <c r="AK239" s="312">
        <f t="shared" si="70"/>
        <v>0</v>
      </c>
    </row>
    <row r="240" spans="1:37" ht="12.75" customHeight="1" x14ac:dyDescent="0.25">
      <c r="A240" s="81">
        <v>231</v>
      </c>
      <c r="B240" s="159" t="s">
        <v>1474</v>
      </c>
      <c r="C240" s="244">
        <f t="shared" si="75"/>
        <v>0</v>
      </c>
      <c r="D240" s="161">
        <v>0</v>
      </c>
      <c r="E240" s="161">
        <v>0</v>
      </c>
      <c r="F240" s="161">
        <v>0</v>
      </c>
      <c r="G240" s="161">
        <v>0</v>
      </c>
      <c r="H240" s="161">
        <v>0</v>
      </c>
      <c r="I240" s="162">
        <v>0</v>
      </c>
      <c r="J240" s="160">
        <f t="shared" si="76"/>
        <v>0</v>
      </c>
      <c r="K240" s="161">
        <v>0</v>
      </c>
      <c r="L240" s="161">
        <v>0</v>
      </c>
      <c r="M240" s="161">
        <v>0</v>
      </c>
      <c r="N240" s="161">
        <v>0</v>
      </c>
      <c r="O240" s="161">
        <v>0</v>
      </c>
      <c r="P240" s="162">
        <v>0</v>
      </c>
      <c r="Q240" s="160">
        <f t="shared" si="77"/>
        <v>0</v>
      </c>
      <c r="R240" s="161">
        <v>0</v>
      </c>
      <c r="S240" s="161">
        <v>0</v>
      </c>
      <c r="T240" s="161">
        <v>0</v>
      </c>
      <c r="U240" s="161">
        <v>0</v>
      </c>
      <c r="V240" s="161">
        <v>0</v>
      </c>
      <c r="W240" s="162">
        <v>0</v>
      </c>
      <c r="X240" s="160">
        <f t="shared" si="66"/>
        <v>0</v>
      </c>
      <c r="Y240" s="161">
        <f t="shared" si="66"/>
        <v>0</v>
      </c>
      <c r="Z240" s="161">
        <f t="shared" si="66"/>
        <v>0</v>
      </c>
      <c r="AA240" s="161">
        <f t="shared" si="66"/>
        <v>0</v>
      </c>
      <c r="AB240" s="161">
        <f t="shared" si="66"/>
        <v>0</v>
      </c>
      <c r="AC240" s="161">
        <f t="shared" si="66"/>
        <v>0</v>
      </c>
      <c r="AD240" s="162">
        <f t="shared" si="66"/>
        <v>0</v>
      </c>
      <c r="AE240" s="160">
        <f t="shared" si="71"/>
        <v>0</v>
      </c>
      <c r="AF240" s="10">
        <f t="shared" si="71"/>
        <v>0</v>
      </c>
      <c r="AG240" s="10">
        <f t="shared" si="71"/>
        <v>0</v>
      </c>
      <c r="AH240" s="10">
        <f t="shared" si="70"/>
        <v>0</v>
      </c>
      <c r="AI240" s="10">
        <f t="shared" si="70"/>
        <v>0</v>
      </c>
      <c r="AJ240" s="10">
        <f t="shared" si="70"/>
        <v>0</v>
      </c>
      <c r="AK240" s="312">
        <f t="shared" si="70"/>
        <v>0</v>
      </c>
    </row>
    <row r="241" spans="1:37" ht="12.75" customHeight="1" x14ac:dyDescent="0.25">
      <c r="A241" s="81">
        <v>232</v>
      </c>
      <c r="B241" s="159" t="s">
        <v>1473</v>
      </c>
      <c r="C241" s="244">
        <f t="shared" si="75"/>
        <v>0</v>
      </c>
      <c r="D241" s="161">
        <v>0</v>
      </c>
      <c r="E241" s="161">
        <v>0</v>
      </c>
      <c r="F241" s="161">
        <v>0</v>
      </c>
      <c r="G241" s="161">
        <v>0</v>
      </c>
      <c r="H241" s="161">
        <v>0</v>
      </c>
      <c r="I241" s="162">
        <v>0</v>
      </c>
      <c r="J241" s="160">
        <f t="shared" si="76"/>
        <v>0</v>
      </c>
      <c r="K241" s="161">
        <v>0</v>
      </c>
      <c r="L241" s="161">
        <v>0</v>
      </c>
      <c r="M241" s="161">
        <v>0</v>
      </c>
      <c r="N241" s="161">
        <v>0</v>
      </c>
      <c r="O241" s="161">
        <v>0</v>
      </c>
      <c r="P241" s="162">
        <v>0</v>
      </c>
      <c r="Q241" s="160">
        <f t="shared" si="77"/>
        <v>0</v>
      </c>
      <c r="R241" s="161">
        <v>0</v>
      </c>
      <c r="S241" s="161">
        <v>0</v>
      </c>
      <c r="T241" s="161">
        <v>0</v>
      </c>
      <c r="U241" s="161">
        <v>0</v>
      </c>
      <c r="V241" s="161">
        <v>0</v>
      </c>
      <c r="W241" s="162">
        <v>0</v>
      </c>
      <c r="X241" s="160">
        <f t="shared" si="66"/>
        <v>0</v>
      </c>
      <c r="Y241" s="161">
        <f t="shared" si="66"/>
        <v>0</v>
      </c>
      <c r="Z241" s="161">
        <f t="shared" si="66"/>
        <v>0</v>
      </c>
      <c r="AA241" s="161">
        <f t="shared" si="66"/>
        <v>0</v>
      </c>
      <c r="AB241" s="161">
        <f t="shared" si="66"/>
        <v>0</v>
      </c>
      <c r="AC241" s="161">
        <f t="shared" si="66"/>
        <v>0</v>
      </c>
      <c r="AD241" s="162">
        <f t="shared" si="66"/>
        <v>0</v>
      </c>
      <c r="AE241" s="160">
        <f t="shared" si="71"/>
        <v>0</v>
      </c>
      <c r="AF241" s="10">
        <f t="shared" si="71"/>
        <v>0</v>
      </c>
      <c r="AG241" s="10">
        <f t="shared" si="71"/>
        <v>0</v>
      </c>
      <c r="AH241" s="10">
        <f t="shared" si="70"/>
        <v>0</v>
      </c>
      <c r="AI241" s="10">
        <f t="shared" si="70"/>
        <v>0</v>
      </c>
      <c r="AJ241" s="10">
        <f t="shared" si="70"/>
        <v>0</v>
      </c>
      <c r="AK241" s="312">
        <f t="shared" si="70"/>
        <v>0</v>
      </c>
    </row>
    <row r="242" spans="1:37" ht="12.75" customHeight="1" x14ac:dyDescent="0.25">
      <c r="A242" s="81">
        <v>233</v>
      </c>
      <c r="B242" s="159" t="s">
        <v>1475</v>
      </c>
      <c r="C242" s="244">
        <f t="shared" si="75"/>
        <v>0</v>
      </c>
      <c r="D242" s="161">
        <v>0</v>
      </c>
      <c r="E242" s="161">
        <v>0</v>
      </c>
      <c r="F242" s="161">
        <v>0</v>
      </c>
      <c r="G242" s="161">
        <v>0</v>
      </c>
      <c r="H242" s="161">
        <v>0</v>
      </c>
      <c r="I242" s="162">
        <v>0</v>
      </c>
      <c r="J242" s="160">
        <f t="shared" si="76"/>
        <v>0</v>
      </c>
      <c r="K242" s="161">
        <v>0</v>
      </c>
      <c r="L242" s="161">
        <v>0</v>
      </c>
      <c r="M242" s="161">
        <v>0</v>
      </c>
      <c r="N242" s="161">
        <v>0</v>
      </c>
      <c r="O242" s="161">
        <v>0</v>
      </c>
      <c r="P242" s="162">
        <v>0</v>
      </c>
      <c r="Q242" s="160">
        <f t="shared" si="77"/>
        <v>0</v>
      </c>
      <c r="R242" s="161">
        <v>0</v>
      </c>
      <c r="S242" s="161">
        <v>0</v>
      </c>
      <c r="T242" s="161">
        <v>0</v>
      </c>
      <c r="U242" s="161">
        <v>0</v>
      </c>
      <c r="V242" s="161">
        <v>0</v>
      </c>
      <c r="W242" s="162">
        <v>0</v>
      </c>
      <c r="X242" s="160">
        <f t="shared" si="66"/>
        <v>0</v>
      </c>
      <c r="Y242" s="161">
        <f t="shared" si="66"/>
        <v>0</v>
      </c>
      <c r="Z242" s="161">
        <f t="shared" si="66"/>
        <v>0</v>
      </c>
      <c r="AA242" s="161">
        <f t="shared" si="66"/>
        <v>0</v>
      </c>
      <c r="AB242" s="161">
        <f t="shared" si="66"/>
        <v>0</v>
      </c>
      <c r="AC242" s="161">
        <f t="shared" si="66"/>
        <v>0</v>
      </c>
      <c r="AD242" s="162">
        <f t="shared" si="66"/>
        <v>0</v>
      </c>
      <c r="AE242" s="160">
        <f t="shared" si="71"/>
        <v>0</v>
      </c>
      <c r="AF242" s="10">
        <f t="shared" si="71"/>
        <v>0</v>
      </c>
      <c r="AG242" s="10">
        <f t="shared" si="71"/>
        <v>0</v>
      </c>
      <c r="AH242" s="10">
        <f t="shared" si="70"/>
        <v>0</v>
      </c>
      <c r="AI242" s="10">
        <f t="shared" si="70"/>
        <v>0</v>
      </c>
      <c r="AJ242" s="10">
        <f t="shared" si="70"/>
        <v>0</v>
      </c>
      <c r="AK242" s="312">
        <f t="shared" si="70"/>
        <v>0</v>
      </c>
    </row>
    <row r="243" spans="1:37" ht="12.75" customHeight="1" x14ac:dyDescent="0.25">
      <c r="A243" s="81">
        <v>234</v>
      </c>
      <c r="B243" s="159" t="s">
        <v>1476</v>
      </c>
      <c r="C243" s="244">
        <f t="shared" si="75"/>
        <v>0</v>
      </c>
      <c r="D243" s="161">
        <v>0</v>
      </c>
      <c r="E243" s="161">
        <v>0</v>
      </c>
      <c r="F243" s="161">
        <v>0</v>
      </c>
      <c r="G243" s="161">
        <v>0</v>
      </c>
      <c r="H243" s="161">
        <v>0</v>
      </c>
      <c r="I243" s="162">
        <v>0</v>
      </c>
      <c r="J243" s="160">
        <f t="shared" si="76"/>
        <v>0</v>
      </c>
      <c r="K243" s="161">
        <v>0</v>
      </c>
      <c r="L243" s="161">
        <v>0</v>
      </c>
      <c r="M243" s="161">
        <v>0</v>
      </c>
      <c r="N243" s="161">
        <v>0</v>
      </c>
      <c r="O243" s="161">
        <v>0</v>
      </c>
      <c r="P243" s="162">
        <v>0</v>
      </c>
      <c r="Q243" s="160">
        <f t="shared" si="77"/>
        <v>0</v>
      </c>
      <c r="R243" s="161">
        <v>0</v>
      </c>
      <c r="S243" s="161">
        <v>0</v>
      </c>
      <c r="T243" s="161">
        <v>0</v>
      </c>
      <c r="U243" s="161">
        <v>0</v>
      </c>
      <c r="V243" s="161">
        <v>0</v>
      </c>
      <c r="W243" s="162">
        <v>0</v>
      </c>
      <c r="X243" s="160">
        <f t="shared" si="66"/>
        <v>0</v>
      </c>
      <c r="Y243" s="161">
        <f t="shared" si="66"/>
        <v>0</v>
      </c>
      <c r="Z243" s="161">
        <f t="shared" si="66"/>
        <v>0</v>
      </c>
      <c r="AA243" s="161">
        <f t="shared" si="66"/>
        <v>0</v>
      </c>
      <c r="AB243" s="161">
        <f t="shared" si="66"/>
        <v>0</v>
      </c>
      <c r="AC243" s="161">
        <f t="shared" si="66"/>
        <v>0</v>
      </c>
      <c r="AD243" s="162">
        <f t="shared" si="66"/>
        <v>0</v>
      </c>
      <c r="AE243" s="160">
        <f t="shared" si="71"/>
        <v>0</v>
      </c>
      <c r="AF243" s="10">
        <f t="shared" si="71"/>
        <v>0</v>
      </c>
      <c r="AG243" s="10">
        <f t="shared" si="71"/>
        <v>0</v>
      </c>
      <c r="AH243" s="10">
        <f t="shared" si="70"/>
        <v>0</v>
      </c>
      <c r="AI243" s="10">
        <f t="shared" si="70"/>
        <v>0</v>
      </c>
      <c r="AJ243" s="10">
        <f t="shared" si="70"/>
        <v>0</v>
      </c>
      <c r="AK243" s="312">
        <f t="shared" si="70"/>
        <v>0</v>
      </c>
    </row>
    <row r="244" spans="1:37" ht="12.75" customHeight="1" x14ac:dyDescent="0.25">
      <c r="A244" s="81">
        <v>235</v>
      </c>
      <c r="B244" s="159" t="s">
        <v>1477</v>
      </c>
      <c r="C244" s="244">
        <f t="shared" si="75"/>
        <v>0</v>
      </c>
      <c r="D244" s="161">
        <v>0</v>
      </c>
      <c r="E244" s="161">
        <v>0</v>
      </c>
      <c r="F244" s="161">
        <v>0</v>
      </c>
      <c r="G244" s="161">
        <v>0</v>
      </c>
      <c r="H244" s="161">
        <v>0</v>
      </c>
      <c r="I244" s="162">
        <v>0</v>
      </c>
      <c r="J244" s="160">
        <f t="shared" si="76"/>
        <v>0</v>
      </c>
      <c r="K244" s="161">
        <v>0</v>
      </c>
      <c r="L244" s="161">
        <v>0</v>
      </c>
      <c r="M244" s="161">
        <v>0</v>
      </c>
      <c r="N244" s="161">
        <v>0</v>
      </c>
      <c r="O244" s="161">
        <v>0</v>
      </c>
      <c r="P244" s="162">
        <v>0</v>
      </c>
      <c r="Q244" s="160">
        <f t="shared" si="77"/>
        <v>0</v>
      </c>
      <c r="R244" s="161">
        <v>0</v>
      </c>
      <c r="S244" s="161">
        <v>0</v>
      </c>
      <c r="T244" s="161">
        <v>0</v>
      </c>
      <c r="U244" s="161">
        <v>0</v>
      </c>
      <c r="V244" s="161">
        <v>0</v>
      </c>
      <c r="W244" s="162">
        <v>0</v>
      </c>
      <c r="X244" s="160">
        <f t="shared" si="66"/>
        <v>0</v>
      </c>
      <c r="Y244" s="161">
        <f t="shared" si="66"/>
        <v>0</v>
      </c>
      <c r="Z244" s="161">
        <f t="shared" si="66"/>
        <v>0</v>
      </c>
      <c r="AA244" s="161">
        <f t="shared" si="66"/>
        <v>0</v>
      </c>
      <c r="AB244" s="161">
        <f t="shared" si="66"/>
        <v>0</v>
      </c>
      <c r="AC244" s="161">
        <f t="shared" si="66"/>
        <v>0</v>
      </c>
      <c r="AD244" s="162">
        <f t="shared" si="66"/>
        <v>0</v>
      </c>
      <c r="AE244" s="160">
        <f t="shared" si="71"/>
        <v>0</v>
      </c>
      <c r="AF244" s="10">
        <f t="shared" si="71"/>
        <v>0</v>
      </c>
      <c r="AG244" s="10">
        <f t="shared" si="71"/>
        <v>0</v>
      </c>
      <c r="AH244" s="10">
        <f t="shared" si="70"/>
        <v>0</v>
      </c>
      <c r="AI244" s="10">
        <f t="shared" si="70"/>
        <v>0</v>
      </c>
      <c r="AJ244" s="10">
        <f t="shared" si="70"/>
        <v>0</v>
      </c>
      <c r="AK244" s="312">
        <f t="shared" si="70"/>
        <v>0</v>
      </c>
    </row>
    <row r="245" spans="1:37" ht="12.75" customHeight="1" x14ac:dyDescent="0.25">
      <c r="A245" s="81">
        <v>236</v>
      </c>
      <c r="B245" s="159" t="s">
        <v>1478</v>
      </c>
      <c r="C245" s="244">
        <f t="shared" si="75"/>
        <v>0</v>
      </c>
      <c r="D245" s="161">
        <v>0</v>
      </c>
      <c r="E245" s="161">
        <v>0</v>
      </c>
      <c r="F245" s="161">
        <v>0</v>
      </c>
      <c r="G245" s="161">
        <v>0</v>
      </c>
      <c r="H245" s="161">
        <v>0</v>
      </c>
      <c r="I245" s="162">
        <v>0</v>
      </c>
      <c r="J245" s="160">
        <f t="shared" si="76"/>
        <v>0</v>
      </c>
      <c r="K245" s="161">
        <v>0</v>
      </c>
      <c r="L245" s="161">
        <v>0</v>
      </c>
      <c r="M245" s="161">
        <v>0</v>
      </c>
      <c r="N245" s="161">
        <v>0</v>
      </c>
      <c r="O245" s="161">
        <v>0</v>
      </c>
      <c r="P245" s="162">
        <v>0</v>
      </c>
      <c r="Q245" s="160">
        <f t="shared" si="77"/>
        <v>0</v>
      </c>
      <c r="R245" s="161">
        <v>0</v>
      </c>
      <c r="S245" s="161">
        <v>0</v>
      </c>
      <c r="T245" s="161">
        <v>0</v>
      </c>
      <c r="U245" s="161">
        <v>0</v>
      </c>
      <c r="V245" s="161">
        <v>0</v>
      </c>
      <c r="W245" s="162">
        <v>0</v>
      </c>
      <c r="X245" s="160">
        <f t="shared" si="66"/>
        <v>0</v>
      </c>
      <c r="Y245" s="161">
        <f t="shared" si="66"/>
        <v>0</v>
      </c>
      <c r="Z245" s="161">
        <f t="shared" si="66"/>
        <v>0</v>
      </c>
      <c r="AA245" s="161">
        <f t="shared" si="66"/>
        <v>0</v>
      </c>
      <c r="AB245" s="161">
        <f t="shared" si="66"/>
        <v>0</v>
      </c>
      <c r="AC245" s="161">
        <f t="shared" si="66"/>
        <v>0</v>
      </c>
      <c r="AD245" s="162">
        <f t="shared" si="66"/>
        <v>0</v>
      </c>
      <c r="AE245" s="160">
        <f t="shared" si="71"/>
        <v>0</v>
      </c>
      <c r="AF245" s="10">
        <f t="shared" si="71"/>
        <v>0</v>
      </c>
      <c r="AG245" s="10">
        <f t="shared" si="71"/>
        <v>0</v>
      </c>
      <c r="AH245" s="10">
        <f t="shared" si="70"/>
        <v>0</v>
      </c>
      <c r="AI245" s="10">
        <f t="shared" si="70"/>
        <v>0</v>
      </c>
      <c r="AJ245" s="10">
        <f t="shared" si="70"/>
        <v>0</v>
      </c>
      <c r="AK245" s="312">
        <f t="shared" si="70"/>
        <v>0</v>
      </c>
    </row>
    <row r="246" spans="1:37" ht="12.75" customHeight="1" x14ac:dyDescent="0.25">
      <c r="A246" s="81">
        <v>237</v>
      </c>
      <c r="B246" s="159" t="s">
        <v>1479</v>
      </c>
      <c r="C246" s="244">
        <f t="shared" si="75"/>
        <v>0</v>
      </c>
      <c r="D246" s="161">
        <v>0</v>
      </c>
      <c r="E246" s="161">
        <v>0</v>
      </c>
      <c r="F246" s="161">
        <v>0</v>
      </c>
      <c r="G246" s="161">
        <v>0</v>
      </c>
      <c r="H246" s="161">
        <v>0</v>
      </c>
      <c r="I246" s="162">
        <v>0</v>
      </c>
      <c r="J246" s="160">
        <f t="shared" si="76"/>
        <v>0</v>
      </c>
      <c r="K246" s="161">
        <v>0</v>
      </c>
      <c r="L246" s="161">
        <v>0</v>
      </c>
      <c r="M246" s="161">
        <v>0</v>
      </c>
      <c r="N246" s="161">
        <v>0</v>
      </c>
      <c r="O246" s="161">
        <v>0</v>
      </c>
      <c r="P246" s="162">
        <v>0</v>
      </c>
      <c r="Q246" s="160">
        <f t="shared" si="77"/>
        <v>0</v>
      </c>
      <c r="R246" s="161">
        <v>0</v>
      </c>
      <c r="S246" s="161">
        <v>0</v>
      </c>
      <c r="T246" s="161">
        <v>0</v>
      </c>
      <c r="U246" s="161">
        <v>0</v>
      </c>
      <c r="V246" s="161">
        <v>0</v>
      </c>
      <c r="W246" s="162">
        <v>0</v>
      </c>
      <c r="X246" s="160">
        <f t="shared" si="66"/>
        <v>0</v>
      </c>
      <c r="Y246" s="161">
        <f t="shared" si="66"/>
        <v>0</v>
      </c>
      <c r="Z246" s="161">
        <f t="shared" si="66"/>
        <v>0</v>
      </c>
      <c r="AA246" s="161">
        <f t="shared" si="66"/>
        <v>0</v>
      </c>
      <c r="AB246" s="161">
        <f t="shared" si="66"/>
        <v>0</v>
      </c>
      <c r="AC246" s="161">
        <f t="shared" si="66"/>
        <v>0</v>
      </c>
      <c r="AD246" s="162">
        <f t="shared" si="66"/>
        <v>0</v>
      </c>
      <c r="AE246" s="160">
        <f t="shared" si="71"/>
        <v>0</v>
      </c>
      <c r="AF246" s="10">
        <f t="shared" si="71"/>
        <v>0</v>
      </c>
      <c r="AG246" s="10">
        <f t="shared" si="71"/>
        <v>0</v>
      </c>
      <c r="AH246" s="10">
        <f t="shared" si="70"/>
        <v>0</v>
      </c>
      <c r="AI246" s="10">
        <f t="shared" si="70"/>
        <v>0</v>
      </c>
      <c r="AJ246" s="10">
        <f t="shared" si="70"/>
        <v>0</v>
      </c>
      <c r="AK246" s="312">
        <f t="shared" si="70"/>
        <v>0</v>
      </c>
    </row>
    <row r="247" spans="1:37" ht="12.75" customHeight="1" x14ac:dyDescent="0.25">
      <c r="A247" s="81">
        <v>238</v>
      </c>
      <c r="B247" s="159" t="s">
        <v>1480</v>
      </c>
      <c r="C247" s="244">
        <f t="shared" si="75"/>
        <v>0</v>
      </c>
      <c r="D247" s="161">
        <v>0</v>
      </c>
      <c r="E247" s="161">
        <v>0</v>
      </c>
      <c r="F247" s="161">
        <v>0</v>
      </c>
      <c r="G247" s="161">
        <v>0</v>
      </c>
      <c r="H247" s="161">
        <v>0</v>
      </c>
      <c r="I247" s="162">
        <v>0</v>
      </c>
      <c r="J247" s="160">
        <f t="shared" si="76"/>
        <v>0</v>
      </c>
      <c r="K247" s="161">
        <v>0</v>
      </c>
      <c r="L247" s="161">
        <v>0</v>
      </c>
      <c r="M247" s="161">
        <v>0</v>
      </c>
      <c r="N247" s="161">
        <v>0</v>
      </c>
      <c r="O247" s="161">
        <v>0</v>
      </c>
      <c r="P247" s="162">
        <v>0</v>
      </c>
      <c r="Q247" s="160">
        <f t="shared" si="77"/>
        <v>0</v>
      </c>
      <c r="R247" s="161">
        <v>0</v>
      </c>
      <c r="S247" s="161">
        <v>0</v>
      </c>
      <c r="T247" s="161">
        <v>0</v>
      </c>
      <c r="U247" s="161">
        <v>0</v>
      </c>
      <c r="V247" s="161">
        <v>0</v>
      </c>
      <c r="W247" s="162">
        <v>0</v>
      </c>
      <c r="X247" s="160">
        <f t="shared" si="66"/>
        <v>0</v>
      </c>
      <c r="Y247" s="161">
        <f t="shared" si="66"/>
        <v>0</v>
      </c>
      <c r="Z247" s="161">
        <f t="shared" si="66"/>
        <v>0</v>
      </c>
      <c r="AA247" s="161">
        <f t="shared" si="66"/>
        <v>0</v>
      </c>
      <c r="AB247" s="161">
        <f t="shared" si="66"/>
        <v>0</v>
      </c>
      <c r="AC247" s="161">
        <f t="shared" si="66"/>
        <v>0</v>
      </c>
      <c r="AD247" s="162">
        <f t="shared" si="66"/>
        <v>0</v>
      </c>
      <c r="AE247" s="160">
        <f t="shared" si="71"/>
        <v>0</v>
      </c>
      <c r="AF247" s="10">
        <f t="shared" si="71"/>
        <v>0</v>
      </c>
      <c r="AG247" s="10">
        <f t="shared" si="71"/>
        <v>0</v>
      </c>
      <c r="AH247" s="10">
        <f t="shared" si="70"/>
        <v>0</v>
      </c>
      <c r="AI247" s="10">
        <f t="shared" si="70"/>
        <v>0</v>
      </c>
      <c r="AJ247" s="10">
        <f t="shared" si="70"/>
        <v>0</v>
      </c>
      <c r="AK247" s="312">
        <f t="shared" si="70"/>
        <v>0</v>
      </c>
    </row>
    <row r="248" spans="1:37" ht="12.75" customHeight="1" x14ac:dyDescent="0.25">
      <c r="A248" s="81">
        <v>239</v>
      </c>
      <c r="B248" s="159" t="s">
        <v>1481</v>
      </c>
      <c r="C248" s="244">
        <f t="shared" si="75"/>
        <v>0</v>
      </c>
      <c r="D248" s="161">
        <v>0</v>
      </c>
      <c r="E248" s="161">
        <v>0</v>
      </c>
      <c r="F248" s="161">
        <v>0</v>
      </c>
      <c r="G248" s="161">
        <v>0</v>
      </c>
      <c r="H248" s="161">
        <v>0</v>
      </c>
      <c r="I248" s="162">
        <v>0</v>
      </c>
      <c r="J248" s="160">
        <f t="shared" si="76"/>
        <v>0</v>
      </c>
      <c r="K248" s="161">
        <v>0</v>
      </c>
      <c r="L248" s="161">
        <v>0</v>
      </c>
      <c r="M248" s="161">
        <v>0</v>
      </c>
      <c r="N248" s="161">
        <v>0</v>
      </c>
      <c r="O248" s="161">
        <v>0</v>
      </c>
      <c r="P248" s="162">
        <v>0</v>
      </c>
      <c r="Q248" s="160">
        <f t="shared" si="77"/>
        <v>0</v>
      </c>
      <c r="R248" s="161">
        <v>0</v>
      </c>
      <c r="S248" s="161">
        <v>0</v>
      </c>
      <c r="T248" s="161">
        <v>0</v>
      </c>
      <c r="U248" s="161">
        <v>0</v>
      </c>
      <c r="V248" s="161">
        <v>0</v>
      </c>
      <c r="W248" s="162">
        <v>0</v>
      </c>
      <c r="X248" s="160">
        <f t="shared" si="66"/>
        <v>0</v>
      </c>
      <c r="Y248" s="161">
        <f t="shared" si="66"/>
        <v>0</v>
      </c>
      <c r="Z248" s="161">
        <f t="shared" si="66"/>
        <v>0</v>
      </c>
      <c r="AA248" s="161">
        <f t="shared" si="66"/>
        <v>0</v>
      </c>
      <c r="AB248" s="161">
        <f t="shared" si="66"/>
        <v>0</v>
      </c>
      <c r="AC248" s="161">
        <f t="shared" si="66"/>
        <v>0</v>
      </c>
      <c r="AD248" s="162">
        <f t="shared" si="66"/>
        <v>0</v>
      </c>
      <c r="AE248" s="160">
        <f t="shared" si="71"/>
        <v>0</v>
      </c>
      <c r="AF248" s="10">
        <f t="shared" si="71"/>
        <v>0</v>
      </c>
      <c r="AG248" s="10">
        <f t="shared" si="71"/>
        <v>0</v>
      </c>
      <c r="AH248" s="10">
        <f t="shared" si="70"/>
        <v>0</v>
      </c>
      <c r="AI248" s="10">
        <f t="shared" si="70"/>
        <v>0</v>
      </c>
      <c r="AJ248" s="10">
        <f t="shared" si="70"/>
        <v>0</v>
      </c>
      <c r="AK248" s="312">
        <f t="shared" si="70"/>
        <v>0</v>
      </c>
    </row>
    <row r="249" spans="1:37" ht="12.75" customHeight="1" x14ac:dyDescent="0.25">
      <c r="A249" s="81">
        <v>240</v>
      </c>
      <c r="B249" s="159" t="s">
        <v>1482</v>
      </c>
      <c r="C249" s="244">
        <f t="shared" si="75"/>
        <v>0</v>
      </c>
      <c r="D249" s="161">
        <v>0</v>
      </c>
      <c r="E249" s="161">
        <v>0</v>
      </c>
      <c r="F249" s="161">
        <v>0</v>
      </c>
      <c r="G249" s="161">
        <v>0</v>
      </c>
      <c r="H249" s="161">
        <v>0</v>
      </c>
      <c r="I249" s="162">
        <v>0</v>
      </c>
      <c r="J249" s="160">
        <f t="shared" si="76"/>
        <v>0</v>
      </c>
      <c r="K249" s="161">
        <v>0</v>
      </c>
      <c r="L249" s="161">
        <v>0</v>
      </c>
      <c r="M249" s="161">
        <v>0</v>
      </c>
      <c r="N249" s="161">
        <v>0</v>
      </c>
      <c r="O249" s="161">
        <v>0</v>
      </c>
      <c r="P249" s="162">
        <v>0</v>
      </c>
      <c r="Q249" s="160">
        <f t="shared" si="77"/>
        <v>0</v>
      </c>
      <c r="R249" s="161">
        <v>0</v>
      </c>
      <c r="S249" s="161">
        <v>0</v>
      </c>
      <c r="T249" s="161">
        <v>0</v>
      </c>
      <c r="U249" s="161">
        <v>0</v>
      </c>
      <c r="V249" s="161">
        <v>0</v>
      </c>
      <c r="W249" s="162">
        <v>0</v>
      </c>
      <c r="X249" s="160">
        <f t="shared" si="66"/>
        <v>0</v>
      </c>
      <c r="Y249" s="161">
        <f t="shared" si="66"/>
        <v>0</v>
      </c>
      <c r="Z249" s="161">
        <f t="shared" si="66"/>
        <v>0</v>
      </c>
      <c r="AA249" s="161">
        <f t="shared" si="66"/>
        <v>0</v>
      </c>
      <c r="AB249" s="161">
        <f t="shared" si="66"/>
        <v>0</v>
      </c>
      <c r="AC249" s="161">
        <f t="shared" si="66"/>
        <v>0</v>
      </c>
      <c r="AD249" s="162">
        <f t="shared" si="66"/>
        <v>0</v>
      </c>
      <c r="AE249" s="160">
        <f t="shared" si="71"/>
        <v>0</v>
      </c>
      <c r="AF249" s="10">
        <f t="shared" si="71"/>
        <v>0</v>
      </c>
      <c r="AG249" s="10">
        <f t="shared" si="71"/>
        <v>0</v>
      </c>
      <c r="AH249" s="10">
        <f t="shared" si="70"/>
        <v>0</v>
      </c>
      <c r="AI249" s="10">
        <f t="shared" si="70"/>
        <v>0</v>
      </c>
      <c r="AJ249" s="10">
        <f t="shared" si="70"/>
        <v>0</v>
      </c>
      <c r="AK249" s="312">
        <f t="shared" si="70"/>
        <v>0</v>
      </c>
    </row>
    <row r="250" spans="1:37" ht="12.75" customHeight="1" x14ac:dyDescent="0.25">
      <c r="A250" s="81">
        <v>241</v>
      </c>
      <c r="B250" s="159" t="s">
        <v>1483</v>
      </c>
      <c r="C250" s="244">
        <f t="shared" si="75"/>
        <v>0</v>
      </c>
      <c r="D250" s="161">
        <v>0</v>
      </c>
      <c r="E250" s="161">
        <v>0</v>
      </c>
      <c r="F250" s="161">
        <v>0</v>
      </c>
      <c r="G250" s="161">
        <v>0</v>
      </c>
      <c r="H250" s="161">
        <v>0</v>
      </c>
      <c r="I250" s="162">
        <v>0</v>
      </c>
      <c r="J250" s="160">
        <f t="shared" si="76"/>
        <v>0</v>
      </c>
      <c r="K250" s="161">
        <v>0</v>
      </c>
      <c r="L250" s="161">
        <v>0</v>
      </c>
      <c r="M250" s="161">
        <v>0</v>
      </c>
      <c r="N250" s="161">
        <v>0</v>
      </c>
      <c r="O250" s="161">
        <v>0</v>
      </c>
      <c r="P250" s="162">
        <v>0</v>
      </c>
      <c r="Q250" s="160">
        <f t="shared" si="77"/>
        <v>0</v>
      </c>
      <c r="R250" s="161">
        <v>0</v>
      </c>
      <c r="S250" s="161">
        <v>0</v>
      </c>
      <c r="T250" s="161">
        <v>0</v>
      </c>
      <c r="U250" s="161">
        <v>0</v>
      </c>
      <c r="V250" s="161">
        <v>0</v>
      </c>
      <c r="W250" s="162">
        <v>0</v>
      </c>
      <c r="X250" s="160">
        <f t="shared" si="66"/>
        <v>0</v>
      </c>
      <c r="Y250" s="161">
        <f t="shared" si="66"/>
        <v>0</v>
      </c>
      <c r="Z250" s="161">
        <f t="shared" si="66"/>
        <v>0</v>
      </c>
      <c r="AA250" s="161">
        <f t="shared" si="66"/>
        <v>0</v>
      </c>
      <c r="AB250" s="161">
        <f t="shared" si="66"/>
        <v>0</v>
      </c>
      <c r="AC250" s="161">
        <f t="shared" si="66"/>
        <v>0</v>
      </c>
      <c r="AD250" s="162">
        <f t="shared" si="66"/>
        <v>0</v>
      </c>
      <c r="AE250" s="160">
        <f t="shared" si="71"/>
        <v>0</v>
      </c>
      <c r="AF250" s="10">
        <f t="shared" si="71"/>
        <v>0</v>
      </c>
      <c r="AG250" s="10">
        <f t="shared" si="71"/>
        <v>0</v>
      </c>
      <c r="AH250" s="10">
        <f t="shared" si="70"/>
        <v>0</v>
      </c>
      <c r="AI250" s="10">
        <f t="shared" si="70"/>
        <v>0</v>
      </c>
      <c r="AJ250" s="10">
        <f t="shared" si="70"/>
        <v>0</v>
      </c>
      <c r="AK250" s="312">
        <f t="shared" si="70"/>
        <v>0</v>
      </c>
    </row>
    <row r="251" spans="1:37" ht="12.75" customHeight="1" x14ac:dyDescent="0.25">
      <c r="A251" s="81">
        <v>242</v>
      </c>
      <c r="B251" s="159" t="s">
        <v>1485</v>
      </c>
      <c r="C251" s="244">
        <f t="shared" si="75"/>
        <v>0</v>
      </c>
      <c r="D251" s="161">
        <v>0</v>
      </c>
      <c r="E251" s="161">
        <v>0</v>
      </c>
      <c r="F251" s="161">
        <v>0</v>
      </c>
      <c r="G251" s="161">
        <v>0</v>
      </c>
      <c r="H251" s="161">
        <v>0</v>
      </c>
      <c r="I251" s="162">
        <v>0</v>
      </c>
      <c r="J251" s="160">
        <f t="shared" si="76"/>
        <v>0</v>
      </c>
      <c r="K251" s="161">
        <v>0</v>
      </c>
      <c r="L251" s="161">
        <v>0</v>
      </c>
      <c r="M251" s="161">
        <v>0</v>
      </c>
      <c r="N251" s="161">
        <v>0</v>
      </c>
      <c r="O251" s="161">
        <v>0</v>
      </c>
      <c r="P251" s="162">
        <v>0</v>
      </c>
      <c r="Q251" s="160">
        <f t="shared" si="77"/>
        <v>0</v>
      </c>
      <c r="R251" s="161">
        <v>0</v>
      </c>
      <c r="S251" s="161">
        <v>0</v>
      </c>
      <c r="T251" s="161">
        <v>0</v>
      </c>
      <c r="U251" s="161">
        <v>0</v>
      </c>
      <c r="V251" s="161">
        <v>0</v>
      </c>
      <c r="W251" s="162">
        <v>0</v>
      </c>
      <c r="X251" s="160">
        <f t="shared" si="66"/>
        <v>0</v>
      </c>
      <c r="Y251" s="161">
        <f t="shared" si="66"/>
        <v>0</v>
      </c>
      <c r="Z251" s="161">
        <f t="shared" si="66"/>
        <v>0</v>
      </c>
      <c r="AA251" s="161">
        <f t="shared" si="66"/>
        <v>0</v>
      </c>
      <c r="AB251" s="161">
        <f t="shared" si="66"/>
        <v>0</v>
      </c>
      <c r="AC251" s="161">
        <f t="shared" si="66"/>
        <v>0</v>
      </c>
      <c r="AD251" s="162">
        <f t="shared" si="66"/>
        <v>0</v>
      </c>
      <c r="AE251" s="160">
        <f t="shared" si="71"/>
        <v>0</v>
      </c>
      <c r="AF251" s="10">
        <f t="shared" si="71"/>
        <v>0</v>
      </c>
      <c r="AG251" s="10">
        <f t="shared" si="71"/>
        <v>0</v>
      </c>
      <c r="AH251" s="10">
        <f t="shared" si="70"/>
        <v>0</v>
      </c>
      <c r="AI251" s="10">
        <f t="shared" si="70"/>
        <v>0</v>
      </c>
      <c r="AJ251" s="10">
        <f t="shared" si="70"/>
        <v>0</v>
      </c>
      <c r="AK251" s="312">
        <f t="shared" si="70"/>
        <v>0</v>
      </c>
    </row>
    <row r="252" spans="1:37" ht="12.75" customHeight="1" x14ac:dyDescent="0.25">
      <c r="A252" s="81">
        <v>243</v>
      </c>
      <c r="B252" s="159" t="s">
        <v>1486</v>
      </c>
      <c r="C252" s="244">
        <f t="shared" si="75"/>
        <v>0</v>
      </c>
      <c r="D252" s="161">
        <v>0</v>
      </c>
      <c r="E252" s="161">
        <v>0</v>
      </c>
      <c r="F252" s="161">
        <v>0</v>
      </c>
      <c r="G252" s="161">
        <v>0</v>
      </c>
      <c r="H252" s="161">
        <v>0</v>
      </c>
      <c r="I252" s="162">
        <v>0</v>
      </c>
      <c r="J252" s="160">
        <f t="shared" si="76"/>
        <v>0</v>
      </c>
      <c r="K252" s="161">
        <v>0</v>
      </c>
      <c r="L252" s="161">
        <v>0</v>
      </c>
      <c r="M252" s="161">
        <v>0</v>
      </c>
      <c r="N252" s="161">
        <v>0</v>
      </c>
      <c r="O252" s="161">
        <v>0</v>
      </c>
      <c r="P252" s="162">
        <v>0</v>
      </c>
      <c r="Q252" s="160">
        <f t="shared" si="77"/>
        <v>0</v>
      </c>
      <c r="R252" s="161">
        <v>0</v>
      </c>
      <c r="S252" s="161">
        <v>0</v>
      </c>
      <c r="T252" s="161">
        <v>0</v>
      </c>
      <c r="U252" s="161">
        <v>0</v>
      </c>
      <c r="V252" s="161">
        <v>0</v>
      </c>
      <c r="W252" s="162">
        <v>0</v>
      </c>
      <c r="X252" s="160">
        <f t="shared" si="66"/>
        <v>0</v>
      </c>
      <c r="Y252" s="161">
        <f t="shared" si="66"/>
        <v>0</v>
      </c>
      <c r="Z252" s="161">
        <f t="shared" si="66"/>
        <v>0</v>
      </c>
      <c r="AA252" s="161">
        <f t="shared" si="66"/>
        <v>0</v>
      </c>
      <c r="AB252" s="161">
        <f t="shared" si="66"/>
        <v>0</v>
      </c>
      <c r="AC252" s="161">
        <f t="shared" si="66"/>
        <v>0</v>
      </c>
      <c r="AD252" s="162">
        <f t="shared" si="66"/>
        <v>0</v>
      </c>
      <c r="AE252" s="160">
        <f t="shared" si="71"/>
        <v>0</v>
      </c>
      <c r="AF252" s="10">
        <f t="shared" si="71"/>
        <v>0</v>
      </c>
      <c r="AG252" s="10">
        <f t="shared" si="71"/>
        <v>0</v>
      </c>
      <c r="AH252" s="10">
        <f t="shared" si="70"/>
        <v>0</v>
      </c>
      <c r="AI252" s="10">
        <f t="shared" si="70"/>
        <v>0</v>
      </c>
      <c r="AJ252" s="10">
        <f t="shared" si="70"/>
        <v>0</v>
      </c>
      <c r="AK252" s="312">
        <f t="shared" si="70"/>
        <v>0</v>
      </c>
    </row>
    <row r="253" spans="1:37" ht="12.75" customHeight="1" x14ac:dyDescent="0.25">
      <c r="A253" s="81">
        <v>244</v>
      </c>
      <c r="B253" s="159" t="s">
        <v>1484</v>
      </c>
      <c r="C253" s="244">
        <f t="shared" si="75"/>
        <v>0</v>
      </c>
      <c r="D253" s="161">
        <v>0</v>
      </c>
      <c r="E253" s="161">
        <v>0</v>
      </c>
      <c r="F253" s="161">
        <v>0</v>
      </c>
      <c r="G253" s="161">
        <v>0</v>
      </c>
      <c r="H253" s="161">
        <v>0</v>
      </c>
      <c r="I253" s="162">
        <v>0</v>
      </c>
      <c r="J253" s="160">
        <f t="shared" si="76"/>
        <v>0</v>
      </c>
      <c r="K253" s="161">
        <v>0</v>
      </c>
      <c r="L253" s="161">
        <v>0</v>
      </c>
      <c r="M253" s="161">
        <v>0</v>
      </c>
      <c r="N253" s="161">
        <v>0</v>
      </c>
      <c r="O253" s="161">
        <v>0</v>
      </c>
      <c r="P253" s="162">
        <v>0</v>
      </c>
      <c r="Q253" s="160">
        <f t="shared" si="77"/>
        <v>0</v>
      </c>
      <c r="R253" s="161">
        <v>0</v>
      </c>
      <c r="S253" s="161">
        <v>0</v>
      </c>
      <c r="T253" s="161">
        <v>0</v>
      </c>
      <c r="U253" s="161">
        <v>0</v>
      </c>
      <c r="V253" s="161">
        <v>0</v>
      </c>
      <c r="W253" s="162">
        <v>0</v>
      </c>
      <c r="X253" s="160">
        <f t="shared" si="66"/>
        <v>0</v>
      </c>
      <c r="Y253" s="161">
        <f t="shared" si="66"/>
        <v>0</v>
      </c>
      <c r="Z253" s="161">
        <f t="shared" si="66"/>
        <v>0</v>
      </c>
      <c r="AA253" s="161">
        <f t="shared" si="66"/>
        <v>0</v>
      </c>
      <c r="AB253" s="161">
        <f t="shared" si="66"/>
        <v>0</v>
      </c>
      <c r="AC253" s="161">
        <f t="shared" si="66"/>
        <v>0</v>
      </c>
      <c r="AD253" s="162">
        <f t="shared" si="66"/>
        <v>0</v>
      </c>
      <c r="AE253" s="160">
        <f t="shared" si="71"/>
        <v>0</v>
      </c>
      <c r="AF253" s="10">
        <f t="shared" si="71"/>
        <v>0</v>
      </c>
      <c r="AG253" s="10">
        <f t="shared" si="71"/>
        <v>0</v>
      </c>
      <c r="AH253" s="10">
        <f t="shared" si="70"/>
        <v>0</v>
      </c>
      <c r="AI253" s="10">
        <f t="shared" si="70"/>
        <v>0</v>
      </c>
      <c r="AJ253" s="10">
        <f t="shared" si="70"/>
        <v>0</v>
      </c>
      <c r="AK253" s="312">
        <f t="shared" si="70"/>
        <v>0</v>
      </c>
    </row>
    <row r="254" spans="1:37" ht="12.75" customHeight="1" x14ac:dyDescent="0.25">
      <c r="A254" s="81">
        <v>245</v>
      </c>
      <c r="B254" s="159" t="s">
        <v>1487</v>
      </c>
      <c r="C254" s="244">
        <f t="shared" si="75"/>
        <v>0</v>
      </c>
      <c r="D254" s="161">
        <v>0</v>
      </c>
      <c r="E254" s="161">
        <v>0</v>
      </c>
      <c r="F254" s="161">
        <v>0</v>
      </c>
      <c r="G254" s="161">
        <v>0</v>
      </c>
      <c r="H254" s="161">
        <v>0</v>
      </c>
      <c r="I254" s="162">
        <v>0</v>
      </c>
      <c r="J254" s="160">
        <f t="shared" si="76"/>
        <v>0</v>
      </c>
      <c r="K254" s="161">
        <v>0</v>
      </c>
      <c r="L254" s="161">
        <v>0</v>
      </c>
      <c r="M254" s="161">
        <v>0</v>
      </c>
      <c r="N254" s="161">
        <v>0</v>
      </c>
      <c r="O254" s="161">
        <v>0</v>
      </c>
      <c r="P254" s="162">
        <v>0</v>
      </c>
      <c r="Q254" s="160">
        <f t="shared" si="77"/>
        <v>0</v>
      </c>
      <c r="R254" s="161">
        <v>0</v>
      </c>
      <c r="S254" s="161">
        <v>0</v>
      </c>
      <c r="T254" s="161">
        <v>0</v>
      </c>
      <c r="U254" s="161">
        <v>0</v>
      </c>
      <c r="V254" s="161">
        <v>0</v>
      </c>
      <c r="W254" s="162">
        <v>0</v>
      </c>
      <c r="X254" s="160">
        <f t="shared" si="66"/>
        <v>0</v>
      </c>
      <c r="Y254" s="161">
        <f t="shared" si="66"/>
        <v>0</v>
      </c>
      <c r="Z254" s="161">
        <f t="shared" si="66"/>
        <v>0</v>
      </c>
      <c r="AA254" s="161">
        <f t="shared" si="66"/>
        <v>0</v>
      </c>
      <c r="AB254" s="161">
        <f t="shared" si="66"/>
        <v>0</v>
      </c>
      <c r="AC254" s="161">
        <f t="shared" si="66"/>
        <v>0</v>
      </c>
      <c r="AD254" s="162">
        <f t="shared" si="66"/>
        <v>0</v>
      </c>
      <c r="AE254" s="160">
        <f t="shared" si="71"/>
        <v>0</v>
      </c>
      <c r="AF254" s="10">
        <f t="shared" si="71"/>
        <v>0</v>
      </c>
      <c r="AG254" s="10">
        <f t="shared" si="71"/>
        <v>0</v>
      </c>
      <c r="AH254" s="10">
        <f t="shared" si="70"/>
        <v>0</v>
      </c>
      <c r="AI254" s="10">
        <f t="shared" si="70"/>
        <v>0</v>
      </c>
      <c r="AJ254" s="10">
        <f t="shared" si="70"/>
        <v>0</v>
      </c>
      <c r="AK254" s="312">
        <f t="shared" si="70"/>
        <v>0</v>
      </c>
    </row>
    <row r="255" spans="1:37" ht="12.75" customHeight="1" x14ac:dyDescent="0.25">
      <c r="A255" s="81">
        <v>246</v>
      </c>
      <c r="B255" s="159" t="s">
        <v>1488</v>
      </c>
      <c r="C255" s="244">
        <f t="shared" si="75"/>
        <v>0</v>
      </c>
      <c r="D255" s="161">
        <v>0</v>
      </c>
      <c r="E255" s="161">
        <v>0</v>
      </c>
      <c r="F255" s="161">
        <v>0</v>
      </c>
      <c r="G255" s="161">
        <v>0</v>
      </c>
      <c r="H255" s="161">
        <v>0</v>
      </c>
      <c r="I255" s="162">
        <v>0</v>
      </c>
      <c r="J255" s="160">
        <f t="shared" si="76"/>
        <v>0</v>
      </c>
      <c r="K255" s="161">
        <v>0</v>
      </c>
      <c r="L255" s="161">
        <v>0</v>
      </c>
      <c r="M255" s="161">
        <v>0</v>
      </c>
      <c r="N255" s="161">
        <v>0</v>
      </c>
      <c r="O255" s="161">
        <v>0</v>
      </c>
      <c r="P255" s="162">
        <v>0</v>
      </c>
      <c r="Q255" s="160">
        <f t="shared" si="77"/>
        <v>0</v>
      </c>
      <c r="R255" s="161">
        <v>0</v>
      </c>
      <c r="S255" s="161">
        <v>0</v>
      </c>
      <c r="T255" s="161">
        <v>0</v>
      </c>
      <c r="U255" s="161">
        <v>0</v>
      </c>
      <c r="V255" s="161">
        <v>0</v>
      </c>
      <c r="W255" s="162">
        <v>0</v>
      </c>
      <c r="X255" s="160">
        <f t="shared" si="66"/>
        <v>0</v>
      </c>
      <c r="Y255" s="161">
        <f t="shared" si="66"/>
        <v>0</v>
      </c>
      <c r="Z255" s="161">
        <f t="shared" si="66"/>
        <v>0</v>
      </c>
      <c r="AA255" s="161">
        <f t="shared" si="66"/>
        <v>0</v>
      </c>
      <c r="AB255" s="161">
        <f t="shared" si="66"/>
        <v>0</v>
      </c>
      <c r="AC255" s="161">
        <f t="shared" si="66"/>
        <v>0</v>
      </c>
      <c r="AD255" s="162">
        <f t="shared" si="66"/>
        <v>0</v>
      </c>
      <c r="AE255" s="160">
        <f t="shared" si="71"/>
        <v>0</v>
      </c>
      <c r="AF255" s="10">
        <f t="shared" si="71"/>
        <v>0</v>
      </c>
      <c r="AG255" s="10">
        <f t="shared" si="71"/>
        <v>0</v>
      </c>
      <c r="AH255" s="10">
        <f t="shared" si="70"/>
        <v>0</v>
      </c>
      <c r="AI255" s="10">
        <f t="shared" si="70"/>
        <v>0</v>
      </c>
      <c r="AJ255" s="10">
        <f t="shared" si="70"/>
        <v>0</v>
      </c>
      <c r="AK255" s="312">
        <f t="shared" si="70"/>
        <v>0</v>
      </c>
    </row>
    <row r="256" spans="1:37" ht="12.75" customHeight="1" x14ac:dyDescent="0.25">
      <c r="A256" s="81">
        <v>247</v>
      </c>
      <c r="B256" s="159" t="s">
        <v>1489</v>
      </c>
      <c r="C256" s="244">
        <f t="shared" si="75"/>
        <v>0</v>
      </c>
      <c r="D256" s="161">
        <v>0</v>
      </c>
      <c r="E256" s="161">
        <v>0</v>
      </c>
      <c r="F256" s="161">
        <v>0</v>
      </c>
      <c r="G256" s="161">
        <v>0</v>
      </c>
      <c r="H256" s="161">
        <v>0</v>
      </c>
      <c r="I256" s="162">
        <v>0</v>
      </c>
      <c r="J256" s="160">
        <f t="shared" si="76"/>
        <v>0</v>
      </c>
      <c r="K256" s="161">
        <v>0</v>
      </c>
      <c r="L256" s="161">
        <v>0</v>
      </c>
      <c r="M256" s="161">
        <v>0</v>
      </c>
      <c r="N256" s="161">
        <v>0</v>
      </c>
      <c r="O256" s="161">
        <v>0</v>
      </c>
      <c r="P256" s="162">
        <v>0</v>
      </c>
      <c r="Q256" s="160">
        <f t="shared" si="77"/>
        <v>0</v>
      </c>
      <c r="R256" s="161">
        <v>0</v>
      </c>
      <c r="S256" s="161">
        <v>0</v>
      </c>
      <c r="T256" s="161">
        <v>0</v>
      </c>
      <c r="U256" s="161">
        <v>0</v>
      </c>
      <c r="V256" s="161">
        <v>0</v>
      </c>
      <c r="W256" s="162">
        <v>0</v>
      </c>
      <c r="X256" s="160">
        <f t="shared" si="66"/>
        <v>0</v>
      </c>
      <c r="Y256" s="161">
        <f t="shared" si="66"/>
        <v>0</v>
      </c>
      <c r="Z256" s="161">
        <f t="shared" si="66"/>
        <v>0</v>
      </c>
      <c r="AA256" s="161">
        <f t="shared" si="66"/>
        <v>0</v>
      </c>
      <c r="AB256" s="161">
        <f t="shared" si="66"/>
        <v>0</v>
      </c>
      <c r="AC256" s="161">
        <f t="shared" si="66"/>
        <v>0</v>
      </c>
      <c r="AD256" s="162">
        <f t="shared" si="66"/>
        <v>0</v>
      </c>
      <c r="AE256" s="160">
        <f t="shared" si="71"/>
        <v>0</v>
      </c>
      <c r="AF256" s="10">
        <f t="shared" si="71"/>
        <v>0</v>
      </c>
      <c r="AG256" s="10">
        <f t="shared" si="71"/>
        <v>0</v>
      </c>
      <c r="AH256" s="10">
        <f t="shared" si="70"/>
        <v>0</v>
      </c>
      <c r="AI256" s="10">
        <f t="shared" si="70"/>
        <v>0</v>
      </c>
      <c r="AJ256" s="10">
        <f t="shared" si="70"/>
        <v>0</v>
      </c>
      <c r="AK256" s="312">
        <f t="shared" si="70"/>
        <v>0</v>
      </c>
    </row>
    <row r="257" spans="1:37" ht="12.75" customHeight="1" x14ac:dyDescent="0.25">
      <c r="A257" s="81">
        <v>248</v>
      </c>
      <c r="B257" s="159" t="s">
        <v>1490</v>
      </c>
      <c r="C257" s="244">
        <f t="shared" si="75"/>
        <v>0</v>
      </c>
      <c r="D257" s="161">
        <v>0</v>
      </c>
      <c r="E257" s="161">
        <v>0</v>
      </c>
      <c r="F257" s="161">
        <v>0</v>
      </c>
      <c r="G257" s="161">
        <v>0</v>
      </c>
      <c r="H257" s="161">
        <v>0</v>
      </c>
      <c r="I257" s="162">
        <v>0</v>
      </c>
      <c r="J257" s="160">
        <f t="shared" si="76"/>
        <v>0</v>
      </c>
      <c r="K257" s="161">
        <v>0</v>
      </c>
      <c r="L257" s="161">
        <v>0</v>
      </c>
      <c r="M257" s="161">
        <v>0</v>
      </c>
      <c r="N257" s="161">
        <v>0</v>
      </c>
      <c r="O257" s="161">
        <v>0</v>
      </c>
      <c r="P257" s="162">
        <v>0</v>
      </c>
      <c r="Q257" s="160">
        <f t="shared" si="77"/>
        <v>0</v>
      </c>
      <c r="R257" s="161">
        <v>0</v>
      </c>
      <c r="S257" s="161">
        <v>0</v>
      </c>
      <c r="T257" s="161">
        <v>0</v>
      </c>
      <c r="U257" s="161">
        <v>0</v>
      </c>
      <c r="V257" s="161">
        <v>0</v>
      </c>
      <c r="W257" s="162">
        <v>0</v>
      </c>
      <c r="X257" s="160">
        <f t="shared" si="66"/>
        <v>0</v>
      </c>
      <c r="Y257" s="161">
        <f t="shared" si="66"/>
        <v>0</v>
      </c>
      <c r="Z257" s="161">
        <f t="shared" si="66"/>
        <v>0</v>
      </c>
      <c r="AA257" s="161">
        <f t="shared" si="66"/>
        <v>0</v>
      </c>
      <c r="AB257" s="161">
        <f t="shared" si="66"/>
        <v>0</v>
      </c>
      <c r="AC257" s="161">
        <f t="shared" si="66"/>
        <v>0</v>
      </c>
      <c r="AD257" s="162">
        <f t="shared" si="66"/>
        <v>0</v>
      </c>
      <c r="AE257" s="160">
        <f t="shared" si="71"/>
        <v>0</v>
      </c>
      <c r="AF257" s="10">
        <f t="shared" si="71"/>
        <v>0</v>
      </c>
      <c r="AG257" s="10">
        <f t="shared" si="71"/>
        <v>0</v>
      </c>
      <c r="AH257" s="10">
        <f t="shared" si="70"/>
        <v>0</v>
      </c>
      <c r="AI257" s="10">
        <f t="shared" si="70"/>
        <v>0</v>
      </c>
      <c r="AJ257" s="10">
        <f t="shared" si="70"/>
        <v>0</v>
      </c>
      <c r="AK257" s="312">
        <f t="shared" si="70"/>
        <v>0</v>
      </c>
    </row>
    <row r="258" spans="1:37" ht="15" customHeight="1" x14ac:dyDescent="0.25">
      <c r="A258" s="81">
        <v>249</v>
      </c>
      <c r="B258" s="159"/>
      <c r="C258" s="244"/>
      <c r="D258" s="161"/>
      <c r="E258" s="161"/>
      <c r="F258" s="161"/>
      <c r="G258" s="161"/>
      <c r="H258" s="161"/>
      <c r="I258" s="162"/>
      <c r="J258" s="160"/>
      <c r="K258" s="161"/>
      <c r="L258" s="161"/>
      <c r="M258" s="161"/>
      <c r="N258" s="161"/>
      <c r="O258" s="161"/>
      <c r="P258" s="162"/>
      <c r="Q258" s="160"/>
      <c r="R258" s="161"/>
      <c r="S258" s="161"/>
      <c r="T258" s="161"/>
      <c r="U258" s="161"/>
      <c r="V258" s="161"/>
      <c r="W258" s="162"/>
      <c r="X258" s="160">
        <f t="shared" si="66"/>
        <v>0</v>
      </c>
      <c r="Y258" s="161"/>
      <c r="Z258" s="161"/>
      <c r="AA258" s="161"/>
      <c r="AB258" s="161"/>
      <c r="AC258" s="161"/>
      <c r="AD258" s="162"/>
      <c r="AE258" s="160"/>
      <c r="AF258" s="10"/>
      <c r="AG258" s="10"/>
      <c r="AH258" s="10"/>
      <c r="AI258" s="10"/>
      <c r="AJ258" s="10"/>
      <c r="AK258" s="312"/>
    </row>
    <row r="259" spans="1:37" ht="12.75" customHeight="1" x14ac:dyDescent="0.25">
      <c r="A259" s="81">
        <v>250</v>
      </c>
      <c r="B259" s="152" t="s">
        <v>1491</v>
      </c>
      <c r="C259" s="172">
        <f>C260+C261</f>
        <v>2959.7</v>
      </c>
      <c r="D259" s="153">
        <f t="shared" ref="D259:W259" si="78">D260+D261</f>
        <v>787.6</v>
      </c>
      <c r="E259" s="153">
        <f t="shared" si="78"/>
        <v>1249.3</v>
      </c>
      <c r="F259" s="153">
        <f t="shared" si="78"/>
        <v>0</v>
      </c>
      <c r="G259" s="153">
        <f t="shared" si="78"/>
        <v>592.29999999999995</v>
      </c>
      <c r="H259" s="153">
        <f t="shared" si="78"/>
        <v>67.3</v>
      </c>
      <c r="I259" s="154">
        <f t="shared" si="78"/>
        <v>263.2</v>
      </c>
      <c r="J259" s="156">
        <f t="shared" si="78"/>
        <v>2959.7</v>
      </c>
      <c r="K259" s="153">
        <f t="shared" si="78"/>
        <v>787.6</v>
      </c>
      <c r="L259" s="153">
        <f t="shared" si="78"/>
        <v>1249.3</v>
      </c>
      <c r="M259" s="153">
        <f t="shared" si="78"/>
        <v>0</v>
      </c>
      <c r="N259" s="153">
        <f t="shared" si="78"/>
        <v>592.29999999999995</v>
      </c>
      <c r="O259" s="153">
        <f t="shared" si="78"/>
        <v>67.3</v>
      </c>
      <c r="P259" s="154">
        <f t="shared" si="78"/>
        <v>263.2</v>
      </c>
      <c r="Q259" s="156">
        <f t="shared" si="78"/>
        <v>2221.0864999999994</v>
      </c>
      <c r="R259" s="153">
        <f t="shared" si="78"/>
        <v>767.99279999999999</v>
      </c>
      <c r="S259" s="153">
        <f t="shared" si="78"/>
        <v>813.1789</v>
      </c>
      <c r="T259" s="153">
        <f t="shared" si="78"/>
        <v>0</v>
      </c>
      <c r="U259" s="153">
        <f t="shared" si="78"/>
        <v>424.44319999999999</v>
      </c>
      <c r="V259" s="153">
        <f t="shared" si="78"/>
        <v>55.648299999999999</v>
      </c>
      <c r="W259" s="154">
        <f t="shared" si="78"/>
        <v>159.82329999999999</v>
      </c>
      <c r="X259" s="156">
        <f t="shared" si="66"/>
        <v>-738.61350000000039</v>
      </c>
      <c r="Y259" s="153">
        <f t="shared" si="66"/>
        <v>-19.607200000000034</v>
      </c>
      <c r="Z259" s="153">
        <f t="shared" si="66"/>
        <v>-436.12109999999996</v>
      </c>
      <c r="AA259" s="153">
        <f t="shared" si="66"/>
        <v>0</v>
      </c>
      <c r="AB259" s="153">
        <f t="shared" si="66"/>
        <v>-167.85679999999996</v>
      </c>
      <c r="AC259" s="153">
        <f t="shared" si="66"/>
        <v>-11.651699999999998</v>
      </c>
      <c r="AD259" s="154">
        <f t="shared" ref="AD259:AD285" si="79">W259-P259</f>
        <v>-103.3767</v>
      </c>
      <c r="AE259" s="156">
        <f t="shared" si="71"/>
        <v>75.044311923505745</v>
      </c>
      <c r="AF259" s="13">
        <f t="shared" si="71"/>
        <v>97.510512950736398</v>
      </c>
      <c r="AG259" s="13">
        <f t="shared" si="71"/>
        <v>65.090762827183227</v>
      </c>
      <c r="AH259" s="13">
        <f t="shared" si="70"/>
        <v>0</v>
      </c>
      <c r="AI259" s="13">
        <f t="shared" si="70"/>
        <v>71.660172210028705</v>
      </c>
      <c r="AJ259" s="13">
        <f t="shared" si="70"/>
        <v>82.68692421991085</v>
      </c>
      <c r="AK259" s="313">
        <f t="shared" si="70"/>
        <v>60.723138297872339</v>
      </c>
    </row>
    <row r="260" spans="1:37" s="170" customFormat="1" ht="12.75" customHeight="1" x14ac:dyDescent="0.2">
      <c r="A260" s="81">
        <v>251</v>
      </c>
      <c r="B260" s="152" t="s">
        <v>1287</v>
      </c>
      <c r="C260" s="172">
        <f>C262</f>
        <v>2892.3999999999996</v>
      </c>
      <c r="D260" s="153">
        <f t="shared" ref="D260:W260" si="80">D262</f>
        <v>787.6</v>
      </c>
      <c r="E260" s="153">
        <f t="shared" si="80"/>
        <v>1249.3</v>
      </c>
      <c r="F260" s="153">
        <f t="shared" si="80"/>
        <v>0</v>
      </c>
      <c r="G260" s="153">
        <f t="shared" si="80"/>
        <v>592.29999999999995</v>
      </c>
      <c r="H260" s="153">
        <f t="shared" si="80"/>
        <v>0</v>
      </c>
      <c r="I260" s="154">
        <f t="shared" si="80"/>
        <v>263.2</v>
      </c>
      <c r="J260" s="156">
        <f t="shared" si="80"/>
        <v>2892.3999999999996</v>
      </c>
      <c r="K260" s="153">
        <f t="shared" si="80"/>
        <v>787.6</v>
      </c>
      <c r="L260" s="153">
        <f t="shared" si="80"/>
        <v>1249.3</v>
      </c>
      <c r="M260" s="153">
        <f t="shared" si="80"/>
        <v>0</v>
      </c>
      <c r="N260" s="153">
        <f t="shared" si="80"/>
        <v>592.29999999999995</v>
      </c>
      <c r="O260" s="153">
        <f t="shared" si="80"/>
        <v>0</v>
      </c>
      <c r="P260" s="154">
        <f t="shared" si="80"/>
        <v>263.2</v>
      </c>
      <c r="Q260" s="156">
        <f t="shared" si="80"/>
        <v>2165.4381999999996</v>
      </c>
      <c r="R260" s="153">
        <f t="shared" si="80"/>
        <v>767.99279999999999</v>
      </c>
      <c r="S260" s="153">
        <f t="shared" si="80"/>
        <v>813.1789</v>
      </c>
      <c r="T260" s="153">
        <f t="shared" si="80"/>
        <v>0</v>
      </c>
      <c r="U260" s="153">
        <f t="shared" si="80"/>
        <v>424.44319999999999</v>
      </c>
      <c r="V260" s="153">
        <f t="shared" si="80"/>
        <v>0</v>
      </c>
      <c r="W260" s="154">
        <f t="shared" si="80"/>
        <v>159.82329999999999</v>
      </c>
      <c r="X260" s="156">
        <f t="shared" ref="X260:AD300" si="81">Q260-J260</f>
        <v>-726.96180000000004</v>
      </c>
      <c r="Y260" s="153">
        <f t="shared" si="81"/>
        <v>-19.607200000000034</v>
      </c>
      <c r="Z260" s="153">
        <f t="shared" si="81"/>
        <v>-436.12109999999996</v>
      </c>
      <c r="AA260" s="153">
        <f t="shared" si="81"/>
        <v>0</v>
      </c>
      <c r="AB260" s="153">
        <f t="shared" si="81"/>
        <v>-167.85679999999996</v>
      </c>
      <c r="AC260" s="153">
        <f t="shared" si="81"/>
        <v>0</v>
      </c>
      <c r="AD260" s="154">
        <f t="shared" si="79"/>
        <v>-103.3767</v>
      </c>
      <c r="AE260" s="156">
        <f t="shared" si="71"/>
        <v>74.866484580279348</v>
      </c>
      <c r="AF260" s="13">
        <f t="shared" si="71"/>
        <v>97.510512950736398</v>
      </c>
      <c r="AG260" s="13">
        <f t="shared" si="71"/>
        <v>65.090762827183227</v>
      </c>
      <c r="AH260" s="13">
        <f t="shared" si="70"/>
        <v>0</v>
      </c>
      <c r="AI260" s="13">
        <f t="shared" si="70"/>
        <v>71.660172210028705</v>
      </c>
      <c r="AJ260" s="13">
        <f t="shared" si="70"/>
        <v>0</v>
      </c>
      <c r="AK260" s="313">
        <f t="shared" si="70"/>
        <v>60.723138297872339</v>
      </c>
    </row>
    <row r="261" spans="1:37" s="170" customFormat="1" ht="12.75" customHeight="1" x14ac:dyDescent="0.2">
      <c r="A261" s="81">
        <v>252</v>
      </c>
      <c r="B261" s="152" t="s">
        <v>1288</v>
      </c>
      <c r="C261" s="172">
        <f>SUM(C263:C285)</f>
        <v>67.3</v>
      </c>
      <c r="D261" s="153">
        <f t="shared" ref="D261:W261" si="82">SUM(D263:D285)</f>
        <v>0</v>
      </c>
      <c r="E261" s="153">
        <f t="shared" si="82"/>
        <v>0</v>
      </c>
      <c r="F261" s="153">
        <f t="shared" si="82"/>
        <v>0</v>
      </c>
      <c r="G261" s="153">
        <f t="shared" si="82"/>
        <v>0</v>
      </c>
      <c r="H261" s="153">
        <f t="shared" si="82"/>
        <v>67.3</v>
      </c>
      <c r="I261" s="154">
        <f t="shared" si="82"/>
        <v>0</v>
      </c>
      <c r="J261" s="156">
        <f t="shared" si="82"/>
        <v>67.3</v>
      </c>
      <c r="K261" s="153">
        <f t="shared" si="82"/>
        <v>0</v>
      </c>
      <c r="L261" s="153">
        <f t="shared" si="82"/>
        <v>0</v>
      </c>
      <c r="M261" s="153">
        <f t="shared" si="82"/>
        <v>0</v>
      </c>
      <c r="N261" s="153">
        <f t="shared" si="82"/>
        <v>0</v>
      </c>
      <c r="O261" s="153">
        <f t="shared" si="82"/>
        <v>67.3</v>
      </c>
      <c r="P261" s="154">
        <f t="shared" si="82"/>
        <v>0</v>
      </c>
      <c r="Q261" s="156">
        <f t="shared" si="82"/>
        <v>55.648299999999999</v>
      </c>
      <c r="R261" s="153">
        <f t="shared" si="82"/>
        <v>0</v>
      </c>
      <c r="S261" s="153">
        <f t="shared" si="82"/>
        <v>0</v>
      </c>
      <c r="T261" s="153">
        <f t="shared" si="82"/>
        <v>0</v>
      </c>
      <c r="U261" s="153">
        <f t="shared" si="82"/>
        <v>0</v>
      </c>
      <c r="V261" s="153">
        <f t="shared" si="82"/>
        <v>55.648299999999999</v>
      </c>
      <c r="W261" s="154">
        <f t="shared" si="82"/>
        <v>0</v>
      </c>
      <c r="X261" s="156">
        <f t="shared" si="81"/>
        <v>-11.651699999999998</v>
      </c>
      <c r="Y261" s="153">
        <f t="shared" si="81"/>
        <v>0</v>
      </c>
      <c r="Z261" s="153">
        <f t="shared" si="81"/>
        <v>0</v>
      </c>
      <c r="AA261" s="153">
        <f t="shared" si="81"/>
        <v>0</v>
      </c>
      <c r="AB261" s="153">
        <f t="shared" si="81"/>
        <v>0</v>
      </c>
      <c r="AC261" s="153">
        <f t="shared" si="81"/>
        <v>-11.651699999999998</v>
      </c>
      <c r="AD261" s="154">
        <f t="shared" si="79"/>
        <v>0</v>
      </c>
      <c r="AE261" s="156">
        <f t="shared" si="71"/>
        <v>82.68692421991085</v>
      </c>
      <c r="AF261" s="13">
        <f t="shared" si="71"/>
        <v>0</v>
      </c>
      <c r="AG261" s="13">
        <f t="shared" si="71"/>
        <v>0</v>
      </c>
      <c r="AH261" s="13">
        <f t="shared" si="70"/>
        <v>0</v>
      </c>
      <c r="AI261" s="13">
        <f t="shared" si="70"/>
        <v>0</v>
      </c>
      <c r="AJ261" s="13">
        <f t="shared" si="70"/>
        <v>82.68692421991085</v>
      </c>
      <c r="AK261" s="313">
        <f t="shared" si="70"/>
        <v>0</v>
      </c>
    </row>
    <row r="262" spans="1:37" ht="12.75" customHeight="1" x14ac:dyDescent="0.25">
      <c r="A262" s="81">
        <v>253</v>
      </c>
      <c r="B262" s="159" t="s">
        <v>1313</v>
      </c>
      <c r="C262" s="244">
        <f t="shared" ref="C262:C285" si="83">SUM(D262:I262)</f>
        <v>2892.3999999999996</v>
      </c>
      <c r="D262" s="161">
        <v>787.6</v>
      </c>
      <c r="E262" s="161">
        <v>1249.3</v>
      </c>
      <c r="F262" s="161">
        <v>0</v>
      </c>
      <c r="G262" s="161">
        <v>592.29999999999995</v>
      </c>
      <c r="H262" s="161">
        <v>0</v>
      </c>
      <c r="I262" s="162">
        <v>263.2</v>
      </c>
      <c r="J262" s="160">
        <f t="shared" ref="J262:J285" si="84">SUM(K262:P262)</f>
        <v>2892.3999999999996</v>
      </c>
      <c r="K262" s="161">
        <v>787.6</v>
      </c>
      <c r="L262" s="161">
        <v>1249.3</v>
      </c>
      <c r="M262" s="161">
        <v>0</v>
      </c>
      <c r="N262" s="161">
        <v>592.29999999999995</v>
      </c>
      <c r="O262" s="161">
        <v>0</v>
      </c>
      <c r="P262" s="162">
        <v>263.2</v>
      </c>
      <c r="Q262" s="160">
        <f t="shared" ref="Q262:Q285" si="85">SUM(R262:W262)</f>
        <v>2165.4381999999996</v>
      </c>
      <c r="R262" s="161">
        <v>767.99279999999999</v>
      </c>
      <c r="S262" s="161">
        <v>813.1789</v>
      </c>
      <c r="T262" s="161">
        <v>0</v>
      </c>
      <c r="U262" s="161">
        <v>424.44319999999999</v>
      </c>
      <c r="V262" s="161">
        <v>0</v>
      </c>
      <c r="W262" s="162">
        <v>159.82329999999999</v>
      </c>
      <c r="X262" s="160">
        <f t="shared" si="81"/>
        <v>-726.96180000000004</v>
      </c>
      <c r="Y262" s="161">
        <f t="shared" si="81"/>
        <v>-19.607200000000034</v>
      </c>
      <c r="Z262" s="161">
        <f t="shared" si="81"/>
        <v>-436.12109999999996</v>
      </c>
      <c r="AA262" s="161">
        <f t="shared" si="81"/>
        <v>0</v>
      </c>
      <c r="AB262" s="161">
        <f t="shared" si="81"/>
        <v>-167.85679999999996</v>
      </c>
      <c r="AC262" s="161">
        <f t="shared" si="81"/>
        <v>0</v>
      </c>
      <c r="AD262" s="162">
        <f t="shared" si="79"/>
        <v>-103.3767</v>
      </c>
      <c r="AE262" s="160">
        <f t="shared" si="71"/>
        <v>74.866484580279348</v>
      </c>
      <c r="AF262" s="10">
        <f t="shared" si="71"/>
        <v>97.510512950736398</v>
      </c>
      <c r="AG262" s="10">
        <f t="shared" si="71"/>
        <v>65.090762827183227</v>
      </c>
      <c r="AH262" s="10">
        <f t="shared" si="70"/>
        <v>0</v>
      </c>
      <c r="AI262" s="10">
        <f t="shared" si="70"/>
        <v>71.660172210028705</v>
      </c>
      <c r="AJ262" s="10">
        <f t="shared" si="70"/>
        <v>0</v>
      </c>
      <c r="AK262" s="312">
        <f t="shared" si="70"/>
        <v>60.723138297872339</v>
      </c>
    </row>
    <row r="263" spans="1:37" ht="12.75" customHeight="1" x14ac:dyDescent="0.25">
      <c r="A263" s="81">
        <v>254</v>
      </c>
      <c r="B263" s="159" t="s">
        <v>1492</v>
      </c>
      <c r="C263" s="244">
        <f t="shared" si="83"/>
        <v>0</v>
      </c>
      <c r="D263" s="161">
        <v>0</v>
      </c>
      <c r="E263" s="161">
        <v>0</v>
      </c>
      <c r="F263" s="161">
        <v>0</v>
      </c>
      <c r="G263" s="161">
        <v>0</v>
      </c>
      <c r="H263" s="161">
        <v>0</v>
      </c>
      <c r="I263" s="162">
        <v>0</v>
      </c>
      <c r="J263" s="160">
        <f t="shared" si="84"/>
        <v>0</v>
      </c>
      <c r="K263" s="161">
        <v>0</v>
      </c>
      <c r="L263" s="161">
        <v>0</v>
      </c>
      <c r="M263" s="161">
        <v>0</v>
      </c>
      <c r="N263" s="161">
        <v>0</v>
      </c>
      <c r="O263" s="161">
        <v>0</v>
      </c>
      <c r="P263" s="162">
        <v>0</v>
      </c>
      <c r="Q263" s="160">
        <f t="shared" si="85"/>
        <v>0</v>
      </c>
      <c r="R263" s="161">
        <v>0</v>
      </c>
      <c r="S263" s="161">
        <v>0</v>
      </c>
      <c r="T263" s="161">
        <v>0</v>
      </c>
      <c r="U263" s="161">
        <v>0</v>
      </c>
      <c r="V263" s="161">
        <v>0</v>
      </c>
      <c r="W263" s="162">
        <v>0</v>
      </c>
      <c r="X263" s="160">
        <f t="shared" si="81"/>
        <v>0</v>
      </c>
      <c r="Y263" s="161">
        <f t="shared" si="81"/>
        <v>0</v>
      </c>
      <c r="Z263" s="161">
        <f t="shared" si="81"/>
        <v>0</v>
      </c>
      <c r="AA263" s="161">
        <f t="shared" si="81"/>
        <v>0</v>
      </c>
      <c r="AB263" s="161">
        <f t="shared" si="81"/>
        <v>0</v>
      </c>
      <c r="AC263" s="161">
        <f t="shared" si="81"/>
        <v>0</v>
      </c>
      <c r="AD263" s="162">
        <f t="shared" si="79"/>
        <v>0</v>
      </c>
      <c r="AE263" s="160">
        <f t="shared" si="71"/>
        <v>0</v>
      </c>
      <c r="AF263" s="10">
        <f t="shared" si="71"/>
        <v>0</v>
      </c>
      <c r="AG263" s="10">
        <f t="shared" si="71"/>
        <v>0</v>
      </c>
      <c r="AH263" s="10">
        <f t="shared" si="70"/>
        <v>0</v>
      </c>
      <c r="AI263" s="10">
        <f t="shared" si="70"/>
        <v>0</v>
      </c>
      <c r="AJ263" s="10">
        <f t="shared" si="70"/>
        <v>0</v>
      </c>
      <c r="AK263" s="312">
        <f t="shared" si="70"/>
        <v>0</v>
      </c>
    </row>
    <row r="264" spans="1:37" ht="12.75" customHeight="1" x14ac:dyDescent="0.25">
      <c r="A264" s="81">
        <v>255</v>
      </c>
      <c r="B264" s="159" t="s">
        <v>1493</v>
      </c>
      <c r="C264" s="244">
        <f t="shared" si="83"/>
        <v>0</v>
      </c>
      <c r="D264" s="161">
        <v>0</v>
      </c>
      <c r="E264" s="161">
        <v>0</v>
      </c>
      <c r="F264" s="161">
        <v>0</v>
      </c>
      <c r="G264" s="161">
        <v>0</v>
      </c>
      <c r="H264" s="161">
        <v>0</v>
      </c>
      <c r="I264" s="162">
        <v>0</v>
      </c>
      <c r="J264" s="160">
        <f t="shared" si="84"/>
        <v>0</v>
      </c>
      <c r="K264" s="161">
        <v>0</v>
      </c>
      <c r="L264" s="161">
        <v>0</v>
      </c>
      <c r="M264" s="161">
        <v>0</v>
      </c>
      <c r="N264" s="161">
        <v>0</v>
      </c>
      <c r="O264" s="161">
        <v>0</v>
      </c>
      <c r="P264" s="162">
        <v>0</v>
      </c>
      <c r="Q264" s="160">
        <f t="shared" si="85"/>
        <v>0</v>
      </c>
      <c r="R264" s="161">
        <v>0</v>
      </c>
      <c r="S264" s="161">
        <v>0</v>
      </c>
      <c r="T264" s="161">
        <v>0</v>
      </c>
      <c r="U264" s="161">
        <v>0</v>
      </c>
      <c r="V264" s="161">
        <v>0</v>
      </c>
      <c r="W264" s="162">
        <v>0</v>
      </c>
      <c r="X264" s="160">
        <f t="shared" si="81"/>
        <v>0</v>
      </c>
      <c r="Y264" s="161">
        <f t="shared" si="81"/>
        <v>0</v>
      </c>
      <c r="Z264" s="161">
        <f t="shared" si="81"/>
        <v>0</v>
      </c>
      <c r="AA264" s="161">
        <f t="shared" si="81"/>
        <v>0</v>
      </c>
      <c r="AB264" s="161">
        <f t="shared" si="81"/>
        <v>0</v>
      </c>
      <c r="AC264" s="161">
        <f t="shared" si="81"/>
        <v>0</v>
      </c>
      <c r="AD264" s="162">
        <f t="shared" si="79"/>
        <v>0</v>
      </c>
      <c r="AE264" s="160">
        <f t="shared" si="71"/>
        <v>0</v>
      </c>
      <c r="AF264" s="10">
        <f t="shared" si="71"/>
        <v>0</v>
      </c>
      <c r="AG264" s="10">
        <f t="shared" si="71"/>
        <v>0</v>
      </c>
      <c r="AH264" s="10">
        <f t="shared" si="70"/>
        <v>0</v>
      </c>
      <c r="AI264" s="10">
        <f t="shared" si="70"/>
        <v>0</v>
      </c>
      <c r="AJ264" s="10">
        <f t="shared" si="70"/>
        <v>0</v>
      </c>
      <c r="AK264" s="312">
        <f t="shared" si="70"/>
        <v>0</v>
      </c>
    </row>
    <row r="265" spans="1:37" ht="12.75" customHeight="1" x14ac:dyDescent="0.25">
      <c r="A265" s="81">
        <v>256</v>
      </c>
      <c r="B265" s="159" t="s">
        <v>1494</v>
      </c>
      <c r="C265" s="244">
        <f t="shared" si="83"/>
        <v>0</v>
      </c>
      <c r="D265" s="161">
        <v>0</v>
      </c>
      <c r="E265" s="161">
        <v>0</v>
      </c>
      <c r="F265" s="161">
        <v>0</v>
      </c>
      <c r="G265" s="161">
        <v>0</v>
      </c>
      <c r="H265" s="161">
        <v>0</v>
      </c>
      <c r="I265" s="162">
        <v>0</v>
      </c>
      <c r="J265" s="160">
        <f t="shared" si="84"/>
        <v>0</v>
      </c>
      <c r="K265" s="161">
        <v>0</v>
      </c>
      <c r="L265" s="161">
        <v>0</v>
      </c>
      <c r="M265" s="161">
        <v>0</v>
      </c>
      <c r="N265" s="161">
        <v>0</v>
      </c>
      <c r="O265" s="161">
        <v>0</v>
      </c>
      <c r="P265" s="162">
        <v>0</v>
      </c>
      <c r="Q265" s="160">
        <f t="shared" si="85"/>
        <v>0</v>
      </c>
      <c r="R265" s="161">
        <v>0</v>
      </c>
      <c r="S265" s="161">
        <v>0</v>
      </c>
      <c r="T265" s="161">
        <v>0</v>
      </c>
      <c r="U265" s="161">
        <v>0</v>
      </c>
      <c r="V265" s="161">
        <v>0</v>
      </c>
      <c r="W265" s="162">
        <v>0</v>
      </c>
      <c r="X265" s="160">
        <f t="shared" si="81"/>
        <v>0</v>
      </c>
      <c r="Y265" s="161">
        <f t="shared" si="81"/>
        <v>0</v>
      </c>
      <c r="Z265" s="161">
        <f t="shared" si="81"/>
        <v>0</v>
      </c>
      <c r="AA265" s="161">
        <f t="shared" si="81"/>
        <v>0</v>
      </c>
      <c r="AB265" s="161">
        <f t="shared" si="81"/>
        <v>0</v>
      </c>
      <c r="AC265" s="161">
        <f t="shared" si="81"/>
        <v>0</v>
      </c>
      <c r="AD265" s="162">
        <f t="shared" si="79"/>
        <v>0</v>
      </c>
      <c r="AE265" s="160">
        <f t="shared" si="71"/>
        <v>0</v>
      </c>
      <c r="AF265" s="10">
        <f t="shared" si="71"/>
        <v>0</v>
      </c>
      <c r="AG265" s="10">
        <f t="shared" si="71"/>
        <v>0</v>
      </c>
      <c r="AH265" s="10">
        <f t="shared" si="70"/>
        <v>0</v>
      </c>
      <c r="AI265" s="10">
        <f t="shared" si="70"/>
        <v>0</v>
      </c>
      <c r="AJ265" s="10">
        <f t="shared" si="70"/>
        <v>0</v>
      </c>
      <c r="AK265" s="312">
        <f t="shared" si="70"/>
        <v>0</v>
      </c>
    </row>
    <row r="266" spans="1:37" ht="12.75" customHeight="1" x14ac:dyDescent="0.25">
      <c r="A266" s="81">
        <v>257</v>
      </c>
      <c r="B266" s="159" t="s">
        <v>1491</v>
      </c>
      <c r="C266" s="244">
        <f t="shared" si="83"/>
        <v>67.3</v>
      </c>
      <c r="D266" s="161">
        <v>0</v>
      </c>
      <c r="E266" s="161">
        <v>0</v>
      </c>
      <c r="F266" s="161">
        <v>0</v>
      </c>
      <c r="G266" s="161">
        <v>0</v>
      </c>
      <c r="H266" s="161">
        <v>67.3</v>
      </c>
      <c r="I266" s="162">
        <v>0</v>
      </c>
      <c r="J266" s="160">
        <f t="shared" si="84"/>
        <v>67.3</v>
      </c>
      <c r="K266" s="161">
        <v>0</v>
      </c>
      <c r="L266" s="161">
        <v>0</v>
      </c>
      <c r="M266" s="161">
        <v>0</v>
      </c>
      <c r="N266" s="161">
        <v>0</v>
      </c>
      <c r="O266" s="161">
        <v>67.3</v>
      </c>
      <c r="P266" s="162">
        <v>0</v>
      </c>
      <c r="Q266" s="160">
        <f t="shared" si="85"/>
        <v>55.648299999999999</v>
      </c>
      <c r="R266" s="161">
        <v>0</v>
      </c>
      <c r="S266" s="161">
        <v>0</v>
      </c>
      <c r="T266" s="161">
        <v>0</v>
      </c>
      <c r="U266" s="161">
        <v>0</v>
      </c>
      <c r="V266" s="161">
        <v>55.648299999999999</v>
      </c>
      <c r="W266" s="162">
        <v>0</v>
      </c>
      <c r="X266" s="160">
        <f t="shared" si="81"/>
        <v>-11.651699999999998</v>
      </c>
      <c r="Y266" s="161">
        <f t="shared" si="81"/>
        <v>0</v>
      </c>
      <c r="Z266" s="161">
        <f t="shared" si="81"/>
        <v>0</v>
      </c>
      <c r="AA266" s="161">
        <f t="shared" si="81"/>
        <v>0</v>
      </c>
      <c r="AB266" s="161">
        <f t="shared" si="81"/>
        <v>0</v>
      </c>
      <c r="AC266" s="161">
        <f t="shared" si="81"/>
        <v>-11.651699999999998</v>
      </c>
      <c r="AD266" s="162">
        <f t="shared" si="79"/>
        <v>0</v>
      </c>
      <c r="AE266" s="160">
        <f t="shared" si="71"/>
        <v>82.68692421991085</v>
      </c>
      <c r="AF266" s="10">
        <f t="shared" si="71"/>
        <v>0</v>
      </c>
      <c r="AG266" s="10">
        <f t="shared" si="71"/>
        <v>0</v>
      </c>
      <c r="AH266" s="10">
        <f t="shared" si="70"/>
        <v>0</v>
      </c>
      <c r="AI266" s="10">
        <f t="shared" si="70"/>
        <v>0</v>
      </c>
      <c r="AJ266" s="10">
        <f t="shared" si="70"/>
        <v>82.68692421991085</v>
      </c>
      <c r="AK266" s="312">
        <f t="shared" si="70"/>
        <v>0</v>
      </c>
    </row>
    <row r="267" spans="1:37" ht="12.75" customHeight="1" x14ac:dyDescent="0.25">
      <c r="A267" s="81">
        <v>258</v>
      </c>
      <c r="B267" s="159" t="s">
        <v>1495</v>
      </c>
      <c r="C267" s="244">
        <f t="shared" si="83"/>
        <v>0</v>
      </c>
      <c r="D267" s="161">
        <v>0</v>
      </c>
      <c r="E267" s="161">
        <v>0</v>
      </c>
      <c r="F267" s="161">
        <v>0</v>
      </c>
      <c r="G267" s="161">
        <v>0</v>
      </c>
      <c r="H267" s="161">
        <v>0</v>
      </c>
      <c r="I267" s="162">
        <v>0</v>
      </c>
      <c r="J267" s="160">
        <f t="shared" si="84"/>
        <v>0</v>
      </c>
      <c r="K267" s="161">
        <v>0</v>
      </c>
      <c r="L267" s="161">
        <v>0</v>
      </c>
      <c r="M267" s="161">
        <v>0</v>
      </c>
      <c r="N267" s="161">
        <v>0</v>
      </c>
      <c r="O267" s="161">
        <v>0</v>
      </c>
      <c r="P267" s="162">
        <v>0</v>
      </c>
      <c r="Q267" s="160">
        <f t="shared" si="85"/>
        <v>0</v>
      </c>
      <c r="R267" s="161">
        <v>0</v>
      </c>
      <c r="S267" s="161">
        <v>0</v>
      </c>
      <c r="T267" s="161">
        <v>0</v>
      </c>
      <c r="U267" s="161">
        <v>0</v>
      </c>
      <c r="V267" s="161">
        <v>0</v>
      </c>
      <c r="W267" s="162">
        <v>0</v>
      </c>
      <c r="X267" s="160">
        <f t="shared" si="81"/>
        <v>0</v>
      </c>
      <c r="Y267" s="161">
        <f t="shared" si="81"/>
        <v>0</v>
      </c>
      <c r="Z267" s="161">
        <f t="shared" si="81"/>
        <v>0</v>
      </c>
      <c r="AA267" s="161">
        <f t="shared" si="81"/>
        <v>0</v>
      </c>
      <c r="AB267" s="161">
        <f t="shared" si="81"/>
        <v>0</v>
      </c>
      <c r="AC267" s="161">
        <f t="shared" si="81"/>
        <v>0</v>
      </c>
      <c r="AD267" s="162">
        <f t="shared" si="79"/>
        <v>0</v>
      </c>
      <c r="AE267" s="160">
        <f t="shared" si="71"/>
        <v>0</v>
      </c>
      <c r="AF267" s="10">
        <f t="shared" si="71"/>
        <v>0</v>
      </c>
      <c r="AG267" s="10">
        <f t="shared" si="71"/>
        <v>0</v>
      </c>
      <c r="AH267" s="10">
        <f t="shared" si="70"/>
        <v>0</v>
      </c>
      <c r="AI267" s="10">
        <f t="shared" si="70"/>
        <v>0</v>
      </c>
      <c r="AJ267" s="10">
        <f t="shared" si="70"/>
        <v>0</v>
      </c>
      <c r="AK267" s="312">
        <f t="shared" si="70"/>
        <v>0</v>
      </c>
    </row>
    <row r="268" spans="1:37" ht="12.75" customHeight="1" x14ac:dyDescent="0.25">
      <c r="A268" s="81">
        <v>259</v>
      </c>
      <c r="B268" s="159" t="s">
        <v>1496</v>
      </c>
      <c r="C268" s="244">
        <f t="shared" si="83"/>
        <v>0</v>
      </c>
      <c r="D268" s="161">
        <v>0</v>
      </c>
      <c r="E268" s="161">
        <v>0</v>
      </c>
      <c r="F268" s="161">
        <v>0</v>
      </c>
      <c r="G268" s="161">
        <v>0</v>
      </c>
      <c r="H268" s="161">
        <v>0</v>
      </c>
      <c r="I268" s="162">
        <v>0</v>
      </c>
      <c r="J268" s="160">
        <f t="shared" si="84"/>
        <v>0</v>
      </c>
      <c r="K268" s="161">
        <v>0</v>
      </c>
      <c r="L268" s="161">
        <v>0</v>
      </c>
      <c r="M268" s="161">
        <v>0</v>
      </c>
      <c r="N268" s="161">
        <v>0</v>
      </c>
      <c r="O268" s="161">
        <v>0</v>
      </c>
      <c r="P268" s="162">
        <v>0</v>
      </c>
      <c r="Q268" s="160">
        <f t="shared" si="85"/>
        <v>0</v>
      </c>
      <c r="R268" s="161">
        <v>0</v>
      </c>
      <c r="S268" s="161">
        <v>0</v>
      </c>
      <c r="T268" s="161">
        <v>0</v>
      </c>
      <c r="U268" s="161">
        <v>0</v>
      </c>
      <c r="V268" s="161">
        <v>0</v>
      </c>
      <c r="W268" s="162">
        <v>0</v>
      </c>
      <c r="X268" s="160">
        <f t="shared" si="81"/>
        <v>0</v>
      </c>
      <c r="Y268" s="161">
        <f t="shared" si="81"/>
        <v>0</v>
      </c>
      <c r="Z268" s="161">
        <f t="shared" si="81"/>
        <v>0</v>
      </c>
      <c r="AA268" s="161">
        <f t="shared" si="81"/>
        <v>0</v>
      </c>
      <c r="AB268" s="161">
        <f t="shared" si="81"/>
        <v>0</v>
      </c>
      <c r="AC268" s="161">
        <f t="shared" si="81"/>
        <v>0</v>
      </c>
      <c r="AD268" s="162">
        <f t="shared" si="79"/>
        <v>0</v>
      </c>
      <c r="AE268" s="160">
        <f t="shared" si="71"/>
        <v>0</v>
      </c>
      <c r="AF268" s="10">
        <f t="shared" si="71"/>
        <v>0</v>
      </c>
      <c r="AG268" s="10">
        <f t="shared" si="71"/>
        <v>0</v>
      </c>
      <c r="AH268" s="10">
        <f t="shared" si="70"/>
        <v>0</v>
      </c>
      <c r="AI268" s="10">
        <f t="shared" si="70"/>
        <v>0</v>
      </c>
      <c r="AJ268" s="10">
        <f t="shared" si="70"/>
        <v>0</v>
      </c>
      <c r="AK268" s="312">
        <f t="shared" si="70"/>
        <v>0</v>
      </c>
    </row>
    <row r="269" spans="1:37" ht="12.75" customHeight="1" x14ac:dyDescent="0.25">
      <c r="A269" s="81">
        <v>260</v>
      </c>
      <c r="B269" s="159" t="s">
        <v>1497</v>
      </c>
      <c r="C269" s="244">
        <f t="shared" si="83"/>
        <v>0</v>
      </c>
      <c r="D269" s="161">
        <v>0</v>
      </c>
      <c r="E269" s="161">
        <v>0</v>
      </c>
      <c r="F269" s="161">
        <v>0</v>
      </c>
      <c r="G269" s="161">
        <v>0</v>
      </c>
      <c r="H269" s="161">
        <v>0</v>
      </c>
      <c r="I269" s="162">
        <v>0</v>
      </c>
      <c r="J269" s="160">
        <f t="shared" si="84"/>
        <v>0</v>
      </c>
      <c r="K269" s="161">
        <v>0</v>
      </c>
      <c r="L269" s="161">
        <v>0</v>
      </c>
      <c r="M269" s="161">
        <v>0</v>
      </c>
      <c r="N269" s="161">
        <v>0</v>
      </c>
      <c r="O269" s="161">
        <v>0</v>
      </c>
      <c r="P269" s="162">
        <v>0</v>
      </c>
      <c r="Q269" s="160">
        <f t="shared" si="85"/>
        <v>0</v>
      </c>
      <c r="R269" s="161">
        <v>0</v>
      </c>
      <c r="S269" s="161">
        <v>0</v>
      </c>
      <c r="T269" s="161">
        <v>0</v>
      </c>
      <c r="U269" s="161">
        <v>0</v>
      </c>
      <c r="V269" s="161">
        <v>0</v>
      </c>
      <c r="W269" s="162">
        <v>0</v>
      </c>
      <c r="X269" s="160">
        <f t="shared" si="81"/>
        <v>0</v>
      </c>
      <c r="Y269" s="161">
        <f t="shared" si="81"/>
        <v>0</v>
      </c>
      <c r="Z269" s="161">
        <f t="shared" si="81"/>
        <v>0</v>
      </c>
      <c r="AA269" s="161">
        <f t="shared" si="81"/>
        <v>0</v>
      </c>
      <c r="AB269" s="161">
        <f t="shared" si="81"/>
        <v>0</v>
      </c>
      <c r="AC269" s="161">
        <f t="shared" si="81"/>
        <v>0</v>
      </c>
      <c r="AD269" s="162">
        <f t="shared" si="79"/>
        <v>0</v>
      </c>
      <c r="AE269" s="160">
        <f t="shared" si="71"/>
        <v>0</v>
      </c>
      <c r="AF269" s="10">
        <f t="shared" si="71"/>
        <v>0</v>
      </c>
      <c r="AG269" s="10">
        <f t="shared" si="71"/>
        <v>0</v>
      </c>
      <c r="AH269" s="10">
        <f t="shared" si="70"/>
        <v>0</v>
      </c>
      <c r="AI269" s="10">
        <f t="shared" si="70"/>
        <v>0</v>
      </c>
      <c r="AJ269" s="10">
        <f t="shared" si="70"/>
        <v>0</v>
      </c>
      <c r="AK269" s="312">
        <f t="shared" si="70"/>
        <v>0</v>
      </c>
    </row>
    <row r="270" spans="1:37" ht="12.75" customHeight="1" x14ac:dyDescent="0.25">
      <c r="A270" s="81">
        <v>261</v>
      </c>
      <c r="B270" s="159" t="s">
        <v>1498</v>
      </c>
      <c r="C270" s="244">
        <f t="shared" si="83"/>
        <v>0</v>
      </c>
      <c r="D270" s="161">
        <v>0</v>
      </c>
      <c r="E270" s="161">
        <v>0</v>
      </c>
      <c r="F270" s="161">
        <v>0</v>
      </c>
      <c r="G270" s="161">
        <v>0</v>
      </c>
      <c r="H270" s="161">
        <v>0</v>
      </c>
      <c r="I270" s="162">
        <v>0</v>
      </c>
      <c r="J270" s="160">
        <f t="shared" si="84"/>
        <v>0</v>
      </c>
      <c r="K270" s="161">
        <v>0</v>
      </c>
      <c r="L270" s="161">
        <v>0</v>
      </c>
      <c r="M270" s="161">
        <v>0</v>
      </c>
      <c r="N270" s="161">
        <v>0</v>
      </c>
      <c r="O270" s="161">
        <v>0</v>
      </c>
      <c r="P270" s="162">
        <v>0</v>
      </c>
      <c r="Q270" s="160">
        <f t="shared" si="85"/>
        <v>0</v>
      </c>
      <c r="R270" s="161">
        <v>0</v>
      </c>
      <c r="S270" s="161">
        <v>0</v>
      </c>
      <c r="T270" s="161">
        <v>0</v>
      </c>
      <c r="U270" s="161">
        <v>0</v>
      </c>
      <c r="V270" s="161">
        <v>0</v>
      </c>
      <c r="W270" s="162">
        <v>0</v>
      </c>
      <c r="X270" s="160">
        <f t="shared" si="81"/>
        <v>0</v>
      </c>
      <c r="Y270" s="161">
        <f t="shared" si="81"/>
        <v>0</v>
      </c>
      <c r="Z270" s="161">
        <f t="shared" si="81"/>
        <v>0</v>
      </c>
      <c r="AA270" s="161">
        <f t="shared" si="81"/>
        <v>0</v>
      </c>
      <c r="AB270" s="161">
        <f t="shared" si="81"/>
        <v>0</v>
      </c>
      <c r="AC270" s="161">
        <f t="shared" si="81"/>
        <v>0</v>
      </c>
      <c r="AD270" s="162">
        <f t="shared" si="79"/>
        <v>0</v>
      </c>
      <c r="AE270" s="160">
        <f t="shared" si="71"/>
        <v>0</v>
      </c>
      <c r="AF270" s="10">
        <f t="shared" si="71"/>
        <v>0</v>
      </c>
      <c r="AG270" s="10">
        <f t="shared" si="71"/>
        <v>0</v>
      </c>
      <c r="AH270" s="10">
        <f t="shared" si="70"/>
        <v>0</v>
      </c>
      <c r="AI270" s="10">
        <f t="shared" si="70"/>
        <v>0</v>
      </c>
      <c r="AJ270" s="10">
        <f t="shared" si="70"/>
        <v>0</v>
      </c>
      <c r="AK270" s="312">
        <f t="shared" si="70"/>
        <v>0</v>
      </c>
    </row>
    <row r="271" spans="1:37" ht="12.75" customHeight="1" x14ac:dyDescent="0.25">
      <c r="A271" s="81">
        <v>262</v>
      </c>
      <c r="B271" s="159" t="s">
        <v>1499</v>
      </c>
      <c r="C271" s="244">
        <f t="shared" si="83"/>
        <v>0</v>
      </c>
      <c r="D271" s="161">
        <v>0</v>
      </c>
      <c r="E271" s="161">
        <v>0</v>
      </c>
      <c r="F271" s="161">
        <v>0</v>
      </c>
      <c r="G271" s="161">
        <v>0</v>
      </c>
      <c r="H271" s="161">
        <v>0</v>
      </c>
      <c r="I271" s="162">
        <v>0</v>
      </c>
      <c r="J271" s="160">
        <f t="shared" si="84"/>
        <v>0</v>
      </c>
      <c r="K271" s="161">
        <v>0</v>
      </c>
      <c r="L271" s="161">
        <v>0</v>
      </c>
      <c r="M271" s="161">
        <v>0</v>
      </c>
      <c r="N271" s="161">
        <v>0</v>
      </c>
      <c r="O271" s="161">
        <v>0</v>
      </c>
      <c r="P271" s="162">
        <v>0</v>
      </c>
      <c r="Q271" s="160">
        <f t="shared" si="85"/>
        <v>0</v>
      </c>
      <c r="R271" s="161">
        <v>0</v>
      </c>
      <c r="S271" s="161">
        <v>0</v>
      </c>
      <c r="T271" s="161">
        <v>0</v>
      </c>
      <c r="U271" s="161">
        <v>0</v>
      </c>
      <c r="V271" s="161">
        <v>0</v>
      </c>
      <c r="W271" s="162">
        <v>0</v>
      </c>
      <c r="X271" s="160">
        <f t="shared" si="81"/>
        <v>0</v>
      </c>
      <c r="Y271" s="161">
        <f t="shared" si="81"/>
        <v>0</v>
      </c>
      <c r="Z271" s="161">
        <f t="shared" si="81"/>
        <v>0</v>
      </c>
      <c r="AA271" s="161">
        <f t="shared" si="81"/>
        <v>0</v>
      </c>
      <c r="AB271" s="161">
        <f t="shared" si="81"/>
        <v>0</v>
      </c>
      <c r="AC271" s="161">
        <f t="shared" si="81"/>
        <v>0</v>
      </c>
      <c r="AD271" s="162">
        <f t="shared" si="79"/>
        <v>0</v>
      </c>
      <c r="AE271" s="160">
        <f t="shared" si="71"/>
        <v>0</v>
      </c>
      <c r="AF271" s="10">
        <f t="shared" si="71"/>
        <v>0</v>
      </c>
      <c r="AG271" s="10">
        <f t="shared" si="71"/>
        <v>0</v>
      </c>
      <c r="AH271" s="10">
        <f t="shared" si="70"/>
        <v>0</v>
      </c>
      <c r="AI271" s="10">
        <f t="shared" si="70"/>
        <v>0</v>
      </c>
      <c r="AJ271" s="10">
        <f t="shared" si="70"/>
        <v>0</v>
      </c>
      <c r="AK271" s="312">
        <f t="shared" si="70"/>
        <v>0</v>
      </c>
    </row>
    <row r="272" spans="1:37" ht="12.75" customHeight="1" x14ac:dyDescent="0.25">
      <c r="A272" s="81">
        <v>263</v>
      </c>
      <c r="B272" s="159" t="s">
        <v>1500</v>
      </c>
      <c r="C272" s="244">
        <f t="shared" si="83"/>
        <v>0</v>
      </c>
      <c r="D272" s="161">
        <v>0</v>
      </c>
      <c r="E272" s="161">
        <v>0</v>
      </c>
      <c r="F272" s="161">
        <v>0</v>
      </c>
      <c r="G272" s="161">
        <v>0</v>
      </c>
      <c r="H272" s="161">
        <v>0</v>
      </c>
      <c r="I272" s="162">
        <v>0</v>
      </c>
      <c r="J272" s="160">
        <f t="shared" si="84"/>
        <v>0</v>
      </c>
      <c r="K272" s="161">
        <v>0</v>
      </c>
      <c r="L272" s="161">
        <v>0</v>
      </c>
      <c r="M272" s="161">
        <v>0</v>
      </c>
      <c r="N272" s="161">
        <v>0</v>
      </c>
      <c r="O272" s="161">
        <v>0</v>
      </c>
      <c r="P272" s="162">
        <v>0</v>
      </c>
      <c r="Q272" s="160">
        <f t="shared" si="85"/>
        <v>0</v>
      </c>
      <c r="R272" s="161">
        <v>0</v>
      </c>
      <c r="S272" s="161">
        <v>0</v>
      </c>
      <c r="T272" s="161">
        <v>0</v>
      </c>
      <c r="U272" s="161">
        <v>0</v>
      </c>
      <c r="V272" s="161">
        <v>0</v>
      </c>
      <c r="W272" s="162">
        <v>0</v>
      </c>
      <c r="X272" s="160">
        <f t="shared" si="81"/>
        <v>0</v>
      </c>
      <c r="Y272" s="161">
        <f t="shared" si="81"/>
        <v>0</v>
      </c>
      <c r="Z272" s="161">
        <f t="shared" si="81"/>
        <v>0</v>
      </c>
      <c r="AA272" s="161">
        <f t="shared" si="81"/>
        <v>0</v>
      </c>
      <c r="AB272" s="161">
        <f t="shared" si="81"/>
        <v>0</v>
      </c>
      <c r="AC272" s="161">
        <f t="shared" si="81"/>
        <v>0</v>
      </c>
      <c r="AD272" s="162">
        <f t="shared" si="79"/>
        <v>0</v>
      </c>
      <c r="AE272" s="160">
        <f t="shared" si="71"/>
        <v>0</v>
      </c>
      <c r="AF272" s="10">
        <f t="shared" si="71"/>
        <v>0</v>
      </c>
      <c r="AG272" s="10">
        <f t="shared" si="71"/>
        <v>0</v>
      </c>
      <c r="AH272" s="10">
        <f t="shared" si="70"/>
        <v>0</v>
      </c>
      <c r="AI272" s="10">
        <f t="shared" si="70"/>
        <v>0</v>
      </c>
      <c r="AJ272" s="10">
        <f t="shared" si="70"/>
        <v>0</v>
      </c>
      <c r="AK272" s="312">
        <f t="shared" si="70"/>
        <v>0</v>
      </c>
    </row>
    <row r="273" spans="1:37" ht="12.75" customHeight="1" x14ac:dyDescent="0.25">
      <c r="A273" s="81">
        <v>264</v>
      </c>
      <c r="B273" s="159" t="s">
        <v>1501</v>
      </c>
      <c r="C273" s="244">
        <f t="shared" si="83"/>
        <v>0</v>
      </c>
      <c r="D273" s="161">
        <v>0</v>
      </c>
      <c r="E273" s="161">
        <v>0</v>
      </c>
      <c r="F273" s="161">
        <v>0</v>
      </c>
      <c r="G273" s="161">
        <v>0</v>
      </c>
      <c r="H273" s="161">
        <v>0</v>
      </c>
      <c r="I273" s="162">
        <v>0</v>
      </c>
      <c r="J273" s="160">
        <f t="shared" si="84"/>
        <v>0</v>
      </c>
      <c r="K273" s="161">
        <v>0</v>
      </c>
      <c r="L273" s="161">
        <v>0</v>
      </c>
      <c r="M273" s="161">
        <v>0</v>
      </c>
      <c r="N273" s="161">
        <v>0</v>
      </c>
      <c r="O273" s="161">
        <v>0</v>
      </c>
      <c r="P273" s="162">
        <v>0</v>
      </c>
      <c r="Q273" s="160">
        <f t="shared" si="85"/>
        <v>0</v>
      </c>
      <c r="R273" s="161">
        <v>0</v>
      </c>
      <c r="S273" s="161">
        <v>0</v>
      </c>
      <c r="T273" s="161">
        <v>0</v>
      </c>
      <c r="U273" s="161">
        <v>0</v>
      </c>
      <c r="V273" s="161">
        <v>0</v>
      </c>
      <c r="W273" s="162">
        <v>0</v>
      </c>
      <c r="X273" s="160">
        <f t="shared" si="81"/>
        <v>0</v>
      </c>
      <c r="Y273" s="161">
        <f t="shared" si="81"/>
        <v>0</v>
      </c>
      <c r="Z273" s="161">
        <f t="shared" si="81"/>
        <v>0</v>
      </c>
      <c r="AA273" s="161">
        <f t="shared" si="81"/>
        <v>0</v>
      </c>
      <c r="AB273" s="161">
        <f t="shared" si="81"/>
        <v>0</v>
      </c>
      <c r="AC273" s="161">
        <f t="shared" si="81"/>
        <v>0</v>
      </c>
      <c r="AD273" s="162">
        <f t="shared" si="79"/>
        <v>0</v>
      </c>
      <c r="AE273" s="160">
        <f t="shared" si="71"/>
        <v>0</v>
      </c>
      <c r="AF273" s="10">
        <f t="shared" si="71"/>
        <v>0</v>
      </c>
      <c r="AG273" s="10">
        <f t="shared" si="71"/>
        <v>0</v>
      </c>
      <c r="AH273" s="10">
        <f t="shared" si="70"/>
        <v>0</v>
      </c>
      <c r="AI273" s="10">
        <f t="shared" si="70"/>
        <v>0</v>
      </c>
      <c r="AJ273" s="10">
        <f t="shared" si="70"/>
        <v>0</v>
      </c>
      <c r="AK273" s="312">
        <f t="shared" si="70"/>
        <v>0</v>
      </c>
    </row>
    <row r="274" spans="1:37" ht="12.75" customHeight="1" x14ac:dyDescent="0.25">
      <c r="A274" s="81">
        <v>265</v>
      </c>
      <c r="B274" s="159" t="s">
        <v>1502</v>
      </c>
      <c r="C274" s="244">
        <f t="shared" si="83"/>
        <v>0</v>
      </c>
      <c r="D274" s="161">
        <v>0</v>
      </c>
      <c r="E274" s="161">
        <v>0</v>
      </c>
      <c r="F274" s="161">
        <v>0</v>
      </c>
      <c r="G274" s="161">
        <v>0</v>
      </c>
      <c r="H274" s="161">
        <v>0</v>
      </c>
      <c r="I274" s="162">
        <v>0</v>
      </c>
      <c r="J274" s="160">
        <f t="shared" si="84"/>
        <v>0</v>
      </c>
      <c r="K274" s="161">
        <v>0</v>
      </c>
      <c r="L274" s="161">
        <v>0</v>
      </c>
      <c r="M274" s="161">
        <v>0</v>
      </c>
      <c r="N274" s="161">
        <v>0</v>
      </c>
      <c r="O274" s="161">
        <v>0</v>
      </c>
      <c r="P274" s="162">
        <v>0</v>
      </c>
      <c r="Q274" s="160">
        <f t="shared" si="85"/>
        <v>0</v>
      </c>
      <c r="R274" s="161">
        <v>0</v>
      </c>
      <c r="S274" s="161">
        <v>0</v>
      </c>
      <c r="T274" s="161">
        <v>0</v>
      </c>
      <c r="U274" s="161">
        <v>0</v>
      </c>
      <c r="V274" s="161">
        <v>0</v>
      </c>
      <c r="W274" s="162">
        <v>0</v>
      </c>
      <c r="X274" s="160">
        <f t="shared" si="81"/>
        <v>0</v>
      </c>
      <c r="Y274" s="161">
        <f t="shared" si="81"/>
        <v>0</v>
      </c>
      <c r="Z274" s="161">
        <f t="shared" si="81"/>
        <v>0</v>
      </c>
      <c r="AA274" s="161">
        <f t="shared" si="81"/>
        <v>0</v>
      </c>
      <c r="AB274" s="161">
        <f t="shared" si="81"/>
        <v>0</v>
      </c>
      <c r="AC274" s="161">
        <f t="shared" si="81"/>
        <v>0</v>
      </c>
      <c r="AD274" s="162">
        <f t="shared" si="79"/>
        <v>0</v>
      </c>
      <c r="AE274" s="160">
        <f t="shared" si="71"/>
        <v>0</v>
      </c>
      <c r="AF274" s="10">
        <f t="shared" si="71"/>
        <v>0</v>
      </c>
      <c r="AG274" s="10">
        <f t="shared" si="71"/>
        <v>0</v>
      </c>
      <c r="AH274" s="10">
        <f t="shared" si="70"/>
        <v>0</v>
      </c>
      <c r="AI274" s="10">
        <f t="shared" si="70"/>
        <v>0</v>
      </c>
      <c r="AJ274" s="10">
        <f t="shared" si="70"/>
        <v>0</v>
      </c>
      <c r="AK274" s="312">
        <f t="shared" si="70"/>
        <v>0</v>
      </c>
    </row>
    <row r="275" spans="1:37" ht="12.75" customHeight="1" x14ac:dyDescent="0.25">
      <c r="A275" s="81">
        <v>266</v>
      </c>
      <c r="B275" s="159" t="s">
        <v>1503</v>
      </c>
      <c r="C275" s="244">
        <f t="shared" si="83"/>
        <v>0</v>
      </c>
      <c r="D275" s="161">
        <v>0</v>
      </c>
      <c r="E275" s="161">
        <v>0</v>
      </c>
      <c r="F275" s="161">
        <v>0</v>
      </c>
      <c r="G275" s="161">
        <v>0</v>
      </c>
      <c r="H275" s="161">
        <v>0</v>
      </c>
      <c r="I275" s="162">
        <v>0</v>
      </c>
      <c r="J275" s="160">
        <f t="shared" si="84"/>
        <v>0</v>
      </c>
      <c r="K275" s="161">
        <v>0</v>
      </c>
      <c r="L275" s="161">
        <v>0</v>
      </c>
      <c r="M275" s="161">
        <v>0</v>
      </c>
      <c r="N275" s="161">
        <v>0</v>
      </c>
      <c r="O275" s="161">
        <v>0</v>
      </c>
      <c r="P275" s="162">
        <v>0</v>
      </c>
      <c r="Q275" s="160">
        <f t="shared" si="85"/>
        <v>0</v>
      </c>
      <c r="R275" s="161">
        <v>0</v>
      </c>
      <c r="S275" s="161">
        <v>0</v>
      </c>
      <c r="T275" s="161">
        <v>0</v>
      </c>
      <c r="U275" s="161">
        <v>0</v>
      </c>
      <c r="V275" s="161">
        <v>0</v>
      </c>
      <c r="W275" s="162">
        <v>0</v>
      </c>
      <c r="X275" s="160">
        <f t="shared" si="81"/>
        <v>0</v>
      </c>
      <c r="Y275" s="161">
        <f t="shared" si="81"/>
        <v>0</v>
      </c>
      <c r="Z275" s="161">
        <f t="shared" si="81"/>
        <v>0</v>
      </c>
      <c r="AA275" s="161">
        <f t="shared" si="81"/>
        <v>0</v>
      </c>
      <c r="AB275" s="161">
        <f t="shared" si="81"/>
        <v>0</v>
      </c>
      <c r="AC275" s="161">
        <f t="shared" si="81"/>
        <v>0</v>
      </c>
      <c r="AD275" s="162">
        <f t="shared" si="79"/>
        <v>0</v>
      </c>
      <c r="AE275" s="160">
        <f t="shared" si="71"/>
        <v>0</v>
      </c>
      <c r="AF275" s="10">
        <f t="shared" si="71"/>
        <v>0</v>
      </c>
      <c r="AG275" s="10">
        <f t="shared" si="71"/>
        <v>0</v>
      </c>
      <c r="AH275" s="10">
        <f t="shared" si="70"/>
        <v>0</v>
      </c>
      <c r="AI275" s="10">
        <f t="shared" si="70"/>
        <v>0</v>
      </c>
      <c r="AJ275" s="10">
        <f t="shared" si="70"/>
        <v>0</v>
      </c>
      <c r="AK275" s="312">
        <f t="shared" si="70"/>
        <v>0</v>
      </c>
    </row>
    <row r="276" spans="1:37" ht="12.75" customHeight="1" x14ac:dyDescent="0.25">
      <c r="A276" s="81">
        <v>267</v>
      </c>
      <c r="B276" s="159" t="s">
        <v>1504</v>
      </c>
      <c r="C276" s="244">
        <f t="shared" si="83"/>
        <v>0</v>
      </c>
      <c r="D276" s="161">
        <v>0</v>
      </c>
      <c r="E276" s="161">
        <v>0</v>
      </c>
      <c r="F276" s="161">
        <v>0</v>
      </c>
      <c r="G276" s="161">
        <v>0</v>
      </c>
      <c r="H276" s="161">
        <v>0</v>
      </c>
      <c r="I276" s="162">
        <v>0</v>
      </c>
      <c r="J276" s="160">
        <f t="shared" si="84"/>
        <v>0</v>
      </c>
      <c r="K276" s="161">
        <v>0</v>
      </c>
      <c r="L276" s="161">
        <v>0</v>
      </c>
      <c r="M276" s="161">
        <v>0</v>
      </c>
      <c r="N276" s="161">
        <v>0</v>
      </c>
      <c r="O276" s="161">
        <v>0</v>
      </c>
      <c r="P276" s="162">
        <v>0</v>
      </c>
      <c r="Q276" s="160">
        <f t="shared" si="85"/>
        <v>0</v>
      </c>
      <c r="R276" s="161">
        <v>0</v>
      </c>
      <c r="S276" s="161">
        <v>0</v>
      </c>
      <c r="T276" s="161">
        <v>0</v>
      </c>
      <c r="U276" s="161">
        <v>0</v>
      </c>
      <c r="V276" s="161">
        <v>0</v>
      </c>
      <c r="W276" s="162">
        <v>0</v>
      </c>
      <c r="X276" s="160">
        <f t="shared" si="81"/>
        <v>0</v>
      </c>
      <c r="Y276" s="161">
        <f t="shared" si="81"/>
        <v>0</v>
      </c>
      <c r="Z276" s="161">
        <f t="shared" si="81"/>
        <v>0</v>
      </c>
      <c r="AA276" s="161">
        <f t="shared" si="81"/>
        <v>0</v>
      </c>
      <c r="AB276" s="161">
        <f t="shared" si="81"/>
        <v>0</v>
      </c>
      <c r="AC276" s="161">
        <f t="shared" si="81"/>
        <v>0</v>
      </c>
      <c r="AD276" s="162">
        <f t="shared" si="79"/>
        <v>0</v>
      </c>
      <c r="AE276" s="160">
        <f t="shared" si="71"/>
        <v>0</v>
      </c>
      <c r="AF276" s="10">
        <f t="shared" si="71"/>
        <v>0</v>
      </c>
      <c r="AG276" s="10">
        <f t="shared" si="71"/>
        <v>0</v>
      </c>
      <c r="AH276" s="10">
        <f t="shared" si="70"/>
        <v>0</v>
      </c>
      <c r="AI276" s="10">
        <f t="shared" si="70"/>
        <v>0</v>
      </c>
      <c r="AJ276" s="10">
        <f t="shared" si="70"/>
        <v>0</v>
      </c>
      <c r="AK276" s="312">
        <f t="shared" si="70"/>
        <v>0</v>
      </c>
    </row>
    <row r="277" spans="1:37" ht="12.75" customHeight="1" x14ac:dyDescent="0.25">
      <c r="A277" s="81">
        <v>268</v>
      </c>
      <c r="B277" s="159" t="s">
        <v>1505</v>
      </c>
      <c r="C277" s="244">
        <f t="shared" si="83"/>
        <v>0</v>
      </c>
      <c r="D277" s="161">
        <v>0</v>
      </c>
      <c r="E277" s="161">
        <v>0</v>
      </c>
      <c r="F277" s="161">
        <v>0</v>
      </c>
      <c r="G277" s="161">
        <v>0</v>
      </c>
      <c r="H277" s="161">
        <v>0</v>
      </c>
      <c r="I277" s="162">
        <v>0</v>
      </c>
      <c r="J277" s="160">
        <f t="shared" si="84"/>
        <v>0</v>
      </c>
      <c r="K277" s="161">
        <v>0</v>
      </c>
      <c r="L277" s="161">
        <v>0</v>
      </c>
      <c r="M277" s="161">
        <v>0</v>
      </c>
      <c r="N277" s="161">
        <v>0</v>
      </c>
      <c r="O277" s="161">
        <v>0</v>
      </c>
      <c r="P277" s="162">
        <v>0</v>
      </c>
      <c r="Q277" s="160">
        <f t="shared" si="85"/>
        <v>0</v>
      </c>
      <c r="R277" s="161">
        <v>0</v>
      </c>
      <c r="S277" s="161">
        <v>0</v>
      </c>
      <c r="T277" s="161">
        <v>0</v>
      </c>
      <c r="U277" s="161">
        <v>0</v>
      </c>
      <c r="V277" s="161">
        <v>0</v>
      </c>
      <c r="W277" s="162">
        <v>0</v>
      </c>
      <c r="X277" s="160">
        <f t="shared" si="81"/>
        <v>0</v>
      </c>
      <c r="Y277" s="161">
        <f t="shared" si="81"/>
        <v>0</v>
      </c>
      <c r="Z277" s="161">
        <f t="shared" si="81"/>
        <v>0</v>
      </c>
      <c r="AA277" s="161">
        <f t="shared" si="81"/>
        <v>0</v>
      </c>
      <c r="AB277" s="161">
        <f t="shared" si="81"/>
        <v>0</v>
      </c>
      <c r="AC277" s="161">
        <f t="shared" si="81"/>
        <v>0</v>
      </c>
      <c r="AD277" s="162">
        <f t="shared" si="79"/>
        <v>0</v>
      </c>
      <c r="AE277" s="160">
        <f t="shared" si="71"/>
        <v>0</v>
      </c>
      <c r="AF277" s="10">
        <f t="shared" si="71"/>
        <v>0</v>
      </c>
      <c r="AG277" s="10">
        <f t="shared" si="71"/>
        <v>0</v>
      </c>
      <c r="AH277" s="10">
        <f t="shared" si="70"/>
        <v>0</v>
      </c>
      <c r="AI277" s="10">
        <f t="shared" si="70"/>
        <v>0</v>
      </c>
      <c r="AJ277" s="10">
        <f t="shared" si="70"/>
        <v>0</v>
      </c>
      <c r="AK277" s="312">
        <f t="shared" si="70"/>
        <v>0</v>
      </c>
    </row>
    <row r="278" spans="1:37" ht="12.75" customHeight="1" x14ac:dyDescent="0.25">
      <c r="A278" s="81">
        <v>269</v>
      </c>
      <c r="B278" s="159" t="s">
        <v>1506</v>
      </c>
      <c r="C278" s="244">
        <f t="shared" si="83"/>
        <v>0</v>
      </c>
      <c r="D278" s="161">
        <v>0</v>
      </c>
      <c r="E278" s="161">
        <v>0</v>
      </c>
      <c r="F278" s="161">
        <v>0</v>
      </c>
      <c r="G278" s="161">
        <v>0</v>
      </c>
      <c r="H278" s="161">
        <v>0</v>
      </c>
      <c r="I278" s="162">
        <v>0</v>
      </c>
      <c r="J278" s="160">
        <f t="shared" si="84"/>
        <v>0</v>
      </c>
      <c r="K278" s="161">
        <v>0</v>
      </c>
      <c r="L278" s="161">
        <v>0</v>
      </c>
      <c r="M278" s="161">
        <v>0</v>
      </c>
      <c r="N278" s="161">
        <v>0</v>
      </c>
      <c r="O278" s="161">
        <v>0</v>
      </c>
      <c r="P278" s="162">
        <v>0</v>
      </c>
      <c r="Q278" s="160">
        <f t="shared" si="85"/>
        <v>0</v>
      </c>
      <c r="R278" s="161">
        <v>0</v>
      </c>
      <c r="S278" s="161">
        <v>0</v>
      </c>
      <c r="T278" s="161">
        <v>0</v>
      </c>
      <c r="U278" s="161">
        <v>0</v>
      </c>
      <c r="V278" s="161">
        <v>0</v>
      </c>
      <c r="W278" s="162">
        <v>0</v>
      </c>
      <c r="X278" s="160">
        <f t="shared" si="81"/>
        <v>0</v>
      </c>
      <c r="Y278" s="161">
        <f t="shared" si="81"/>
        <v>0</v>
      </c>
      <c r="Z278" s="161">
        <f t="shared" si="81"/>
        <v>0</v>
      </c>
      <c r="AA278" s="161">
        <f t="shared" si="81"/>
        <v>0</v>
      </c>
      <c r="AB278" s="161">
        <f t="shared" si="81"/>
        <v>0</v>
      </c>
      <c r="AC278" s="161">
        <f t="shared" si="81"/>
        <v>0</v>
      </c>
      <c r="AD278" s="162">
        <f t="shared" si="79"/>
        <v>0</v>
      </c>
      <c r="AE278" s="160">
        <f t="shared" si="71"/>
        <v>0</v>
      </c>
      <c r="AF278" s="10">
        <f t="shared" si="71"/>
        <v>0</v>
      </c>
      <c r="AG278" s="10">
        <f t="shared" si="71"/>
        <v>0</v>
      </c>
      <c r="AH278" s="10">
        <f t="shared" si="71"/>
        <v>0</v>
      </c>
      <c r="AI278" s="10">
        <f t="shared" si="71"/>
        <v>0</v>
      </c>
      <c r="AJ278" s="10">
        <f t="shared" si="71"/>
        <v>0</v>
      </c>
      <c r="AK278" s="312">
        <f t="shared" si="71"/>
        <v>0</v>
      </c>
    </row>
    <row r="279" spans="1:37" ht="12.75" customHeight="1" x14ac:dyDescent="0.25">
      <c r="A279" s="81">
        <v>270</v>
      </c>
      <c r="B279" s="159" t="s">
        <v>1507</v>
      </c>
      <c r="C279" s="244">
        <f t="shared" si="83"/>
        <v>0</v>
      </c>
      <c r="D279" s="161">
        <v>0</v>
      </c>
      <c r="E279" s="161">
        <v>0</v>
      </c>
      <c r="F279" s="161">
        <v>0</v>
      </c>
      <c r="G279" s="161">
        <v>0</v>
      </c>
      <c r="H279" s="161">
        <v>0</v>
      </c>
      <c r="I279" s="162">
        <v>0</v>
      </c>
      <c r="J279" s="160">
        <f t="shared" si="84"/>
        <v>0</v>
      </c>
      <c r="K279" s="161">
        <v>0</v>
      </c>
      <c r="L279" s="161">
        <v>0</v>
      </c>
      <c r="M279" s="161">
        <v>0</v>
      </c>
      <c r="N279" s="161">
        <v>0</v>
      </c>
      <c r="O279" s="161">
        <v>0</v>
      </c>
      <c r="P279" s="162">
        <v>0</v>
      </c>
      <c r="Q279" s="160">
        <f t="shared" si="85"/>
        <v>0</v>
      </c>
      <c r="R279" s="161">
        <v>0</v>
      </c>
      <c r="S279" s="161">
        <v>0</v>
      </c>
      <c r="T279" s="161">
        <v>0</v>
      </c>
      <c r="U279" s="161">
        <v>0</v>
      </c>
      <c r="V279" s="161">
        <v>0</v>
      </c>
      <c r="W279" s="162">
        <v>0</v>
      </c>
      <c r="X279" s="160">
        <f t="shared" si="81"/>
        <v>0</v>
      </c>
      <c r="Y279" s="161">
        <f t="shared" si="81"/>
        <v>0</v>
      </c>
      <c r="Z279" s="161">
        <f t="shared" si="81"/>
        <v>0</v>
      </c>
      <c r="AA279" s="161">
        <f t="shared" si="81"/>
        <v>0</v>
      </c>
      <c r="AB279" s="161">
        <f t="shared" si="81"/>
        <v>0</v>
      </c>
      <c r="AC279" s="161">
        <f t="shared" si="81"/>
        <v>0</v>
      </c>
      <c r="AD279" s="162">
        <f t="shared" si="79"/>
        <v>0</v>
      </c>
      <c r="AE279" s="160">
        <f t="shared" ref="AE279:AK317" si="86">IF(J279=0,0,Q279/J279*100)</f>
        <v>0</v>
      </c>
      <c r="AF279" s="10">
        <f t="shared" si="86"/>
        <v>0</v>
      </c>
      <c r="AG279" s="10">
        <f t="shared" si="86"/>
        <v>0</v>
      </c>
      <c r="AH279" s="10">
        <f t="shared" si="86"/>
        <v>0</v>
      </c>
      <c r="AI279" s="10">
        <f t="shared" si="86"/>
        <v>0</v>
      </c>
      <c r="AJ279" s="10">
        <f t="shared" si="86"/>
        <v>0</v>
      </c>
      <c r="AK279" s="312">
        <f t="shared" si="86"/>
        <v>0</v>
      </c>
    </row>
    <row r="280" spans="1:37" ht="12.75" customHeight="1" x14ac:dyDescent="0.25">
      <c r="A280" s="81">
        <v>271</v>
      </c>
      <c r="B280" s="159" t="s">
        <v>1508</v>
      </c>
      <c r="C280" s="244">
        <f t="shared" si="83"/>
        <v>0</v>
      </c>
      <c r="D280" s="161">
        <v>0</v>
      </c>
      <c r="E280" s="161">
        <v>0</v>
      </c>
      <c r="F280" s="161">
        <v>0</v>
      </c>
      <c r="G280" s="161">
        <v>0</v>
      </c>
      <c r="H280" s="161">
        <v>0</v>
      </c>
      <c r="I280" s="162">
        <v>0</v>
      </c>
      <c r="J280" s="160">
        <f t="shared" si="84"/>
        <v>0</v>
      </c>
      <c r="K280" s="161">
        <v>0</v>
      </c>
      <c r="L280" s="161">
        <v>0</v>
      </c>
      <c r="M280" s="161">
        <v>0</v>
      </c>
      <c r="N280" s="161">
        <v>0</v>
      </c>
      <c r="O280" s="161">
        <v>0</v>
      </c>
      <c r="P280" s="162">
        <v>0</v>
      </c>
      <c r="Q280" s="160">
        <f t="shared" si="85"/>
        <v>0</v>
      </c>
      <c r="R280" s="161">
        <v>0</v>
      </c>
      <c r="S280" s="161">
        <v>0</v>
      </c>
      <c r="T280" s="161">
        <v>0</v>
      </c>
      <c r="U280" s="161">
        <v>0</v>
      </c>
      <c r="V280" s="161">
        <v>0</v>
      </c>
      <c r="W280" s="162">
        <v>0</v>
      </c>
      <c r="X280" s="160">
        <f t="shared" si="81"/>
        <v>0</v>
      </c>
      <c r="Y280" s="161">
        <f t="shared" si="81"/>
        <v>0</v>
      </c>
      <c r="Z280" s="161">
        <f t="shared" si="81"/>
        <v>0</v>
      </c>
      <c r="AA280" s="161">
        <f t="shared" si="81"/>
        <v>0</v>
      </c>
      <c r="AB280" s="161">
        <f t="shared" si="81"/>
        <v>0</v>
      </c>
      <c r="AC280" s="161">
        <f t="shared" si="81"/>
        <v>0</v>
      </c>
      <c r="AD280" s="162">
        <f t="shared" si="79"/>
        <v>0</v>
      </c>
      <c r="AE280" s="160">
        <f t="shared" si="86"/>
        <v>0</v>
      </c>
      <c r="AF280" s="10">
        <f t="shared" si="86"/>
        <v>0</v>
      </c>
      <c r="AG280" s="10">
        <f t="shared" si="86"/>
        <v>0</v>
      </c>
      <c r="AH280" s="10">
        <f t="shared" si="86"/>
        <v>0</v>
      </c>
      <c r="AI280" s="10">
        <f t="shared" si="86"/>
        <v>0</v>
      </c>
      <c r="AJ280" s="10">
        <f t="shared" si="86"/>
        <v>0</v>
      </c>
      <c r="AK280" s="312">
        <f t="shared" si="86"/>
        <v>0</v>
      </c>
    </row>
    <row r="281" spans="1:37" ht="12.75" customHeight="1" x14ac:dyDescent="0.25">
      <c r="A281" s="81">
        <v>272</v>
      </c>
      <c r="B281" s="159" t="s">
        <v>1509</v>
      </c>
      <c r="C281" s="244">
        <f t="shared" si="83"/>
        <v>0</v>
      </c>
      <c r="D281" s="161">
        <v>0</v>
      </c>
      <c r="E281" s="161">
        <v>0</v>
      </c>
      <c r="F281" s="161">
        <v>0</v>
      </c>
      <c r="G281" s="161">
        <v>0</v>
      </c>
      <c r="H281" s="161">
        <v>0</v>
      </c>
      <c r="I281" s="162">
        <v>0</v>
      </c>
      <c r="J281" s="160">
        <f t="shared" si="84"/>
        <v>0</v>
      </c>
      <c r="K281" s="161">
        <v>0</v>
      </c>
      <c r="L281" s="161">
        <v>0</v>
      </c>
      <c r="M281" s="161">
        <v>0</v>
      </c>
      <c r="N281" s="161">
        <v>0</v>
      </c>
      <c r="O281" s="161">
        <v>0</v>
      </c>
      <c r="P281" s="162">
        <v>0</v>
      </c>
      <c r="Q281" s="160">
        <f t="shared" si="85"/>
        <v>0</v>
      </c>
      <c r="R281" s="161">
        <v>0</v>
      </c>
      <c r="S281" s="161">
        <v>0</v>
      </c>
      <c r="T281" s="161">
        <v>0</v>
      </c>
      <c r="U281" s="161">
        <v>0</v>
      </c>
      <c r="V281" s="161">
        <v>0</v>
      </c>
      <c r="W281" s="162">
        <v>0</v>
      </c>
      <c r="X281" s="160">
        <f t="shared" si="81"/>
        <v>0</v>
      </c>
      <c r="Y281" s="161">
        <f t="shared" si="81"/>
        <v>0</v>
      </c>
      <c r="Z281" s="161">
        <f t="shared" si="81"/>
        <v>0</v>
      </c>
      <c r="AA281" s="161">
        <f t="shared" si="81"/>
        <v>0</v>
      </c>
      <c r="AB281" s="161">
        <f t="shared" si="81"/>
        <v>0</v>
      </c>
      <c r="AC281" s="161">
        <f t="shared" si="81"/>
        <v>0</v>
      </c>
      <c r="AD281" s="162">
        <f t="shared" si="79"/>
        <v>0</v>
      </c>
      <c r="AE281" s="160">
        <f t="shared" si="86"/>
        <v>0</v>
      </c>
      <c r="AF281" s="10">
        <f t="shared" si="86"/>
        <v>0</v>
      </c>
      <c r="AG281" s="10">
        <f t="shared" si="86"/>
        <v>0</v>
      </c>
      <c r="AH281" s="10">
        <f t="shared" si="86"/>
        <v>0</v>
      </c>
      <c r="AI281" s="10">
        <f t="shared" si="86"/>
        <v>0</v>
      </c>
      <c r="AJ281" s="10">
        <f t="shared" si="86"/>
        <v>0</v>
      </c>
      <c r="AK281" s="312">
        <f t="shared" si="86"/>
        <v>0</v>
      </c>
    </row>
    <row r="282" spans="1:37" ht="12.75" customHeight="1" x14ac:dyDescent="0.25">
      <c r="A282" s="81">
        <v>273</v>
      </c>
      <c r="B282" s="159" t="s">
        <v>1510</v>
      </c>
      <c r="C282" s="244">
        <f t="shared" si="83"/>
        <v>0</v>
      </c>
      <c r="D282" s="161">
        <v>0</v>
      </c>
      <c r="E282" s="161">
        <v>0</v>
      </c>
      <c r="F282" s="161">
        <v>0</v>
      </c>
      <c r="G282" s="161">
        <v>0</v>
      </c>
      <c r="H282" s="161">
        <v>0</v>
      </c>
      <c r="I282" s="162">
        <v>0</v>
      </c>
      <c r="J282" s="160">
        <f t="shared" si="84"/>
        <v>0</v>
      </c>
      <c r="K282" s="161">
        <v>0</v>
      </c>
      <c r="L282" s="161">
        <v>0</v>
      </c>
      <c r="M282" s="161">
        <v>0</v>
      </c>
      <c r="N282" s="161">
        <v>0</v>
      </c>
      <c r="O282" s="161">
        <v>0</v>
      </c>
      <c r="P282" s="162">
        <v>0</v>
      </c>
      <c r="Q282" s="160">
        <f t="shared" si="85"/>
        <v>0</v>
      </c>
      <c r="R282" s="161">
        <v>0</v>
      </c>
      <c r="S282" s="161">
        <v>0</v>
      </c>
      <c r="T282" s="161">
        <v>0</v>
      </c>
      <c r="U282" s="161">
        <v>0</v>
      </c>
      <c r="V282" s="161">
        <v>0</v>
      </c>
      <c r="W282" s="162">
        <v>0</v>
      </c>
      <c r="X282" s="160">
        <f t="shared" si="81"/>
        <v>0</v>
      </c>
      <c r="Y282" s="161">
        <f t="shared" si="81"/>
        <v>0</v>
      </c>
      <c r="Z282" s="161">
        <f t="shared" si="81"/>
        <v>0</v>
      </c>
      <c r="AA282" s="161">
        <f t="shared" si="81"/>
        <v>0</v>
      </c>
      <c r="AB282" s="161">
        <f t="shared" si="81"/>
        <v>0</v>
      </c>
      <c r="AC282" s="161">
        <f t="shared" si="81"/>
        <v>0</v>
      </c>
      <c r="AD282" s="162">
        <f t="shared" si="79"/>
        <v>0</v>
      </c>
      <c r="AE282" s="160">
        <f t="shared" si="86"/>
        <v>0</v>
      </c>
      <c r="AF282" s="10">
        <f t="shared" si="86"/>
        <v>0</v>
      </c>
      <c r="AG282" s="10">
        <f t="shared" si="86"/>
        <v>0</v>
      </c>
      <c r="AH282" s="10">
        <f t="shared" si="86"/>
        <v>0</v>
      </c>
      <c r="AI282" s="10">
        <f t="shared" si="86"/>
        <v>0</v>
      </c>
      <c r="AJ282" s="10">
        <f t="shared" si="86"/>
        <v>0</v>
      </c>
      <c r="AK282" s="312">
        <f t="shared" si="86"/>
        <v>0</v>
      </c>
    </row>
    <row r="283" spans="1:37" ht="12.75" customHeight="1" x14ac:dyDescent="0.25">
      <c r="A283" s="81">
        <v>274</v>
      </c>
      <c r="B283" s="159" t="s">
        <v>1511</v>
      </c>
      <c r="C283" s="244">
        <f t="shared" si="83"/>
        <v>0</v>
      </c>
      <c r="D283" s="161">
        <v>0</v>
      </c>
      <c r="E283" s="161">
        <v>0</v>
      </c>
      <c r="F283" s="161">
        <v>0</v>
      </c>
      <c r="G283" s="161">
        <v>0</v>
      </c>
      <c r="H283" s="161">
        <v>0</v>
      </c>
      <c r="I283" s="162">
        <v>0</v>
      </c>
      <c r="J283" s="160">
        <f t="shared" si="84"/>
        <v>0</v>
      </c>
      <c r="K283" s="161">
        <v>0</v>
      </c>
      <c r="L283" s="161">
        <v>0</v>
      </c>
      <c r="M283" s="161">
        <v>0</v>
      </c>
      <c r="N283" s="161">
        <v>0</v>
      </c>
      <c r="O283" s="161">
        <v>0</v>
      </c>
      <c r="P283" s="162">
        <v>0</v>
      </c>
      <c r="Q283" s="160">
        <f t="shared" si="85"/>
        <v>0</v>
      </c>
      <c r="R283" s="161">
        <v>0</v>
      </c>
      <c r="S283" s="161">
        <v>0</v>
      </c>
      <c r="T283" s="161">
        <v>0</v>
      </c>
      <c r="U283" s="161">
        <v>0</v>
      </c>
      <c r="V283" s="161">
        <v>0</v>
      </c>
      <c r="W283" s="162">
        <v>0</v>
      </c>
      <c r="X283" s="160">
        <f t="shared" si="81"/>
        <v>0</v>
      </c>
      <c r="Y283" s="161">
        <f t="shared" si="81"/>
        <v>0</v>
      </c>
      <c r="Z283" s="161">
        <f t="shared" si="81"/>
        <v>0</v>
      </c>
      <c r="AA283" s="161">
        <f t="shared" si="81"/>
        <v>0</v>
      </c>
      <c r="AB283" s="161">
        <f t="shared" si="81"/>
        <v>0</v>
      </c>
      <c r="AC283" s="161">
        <f t="shared" si="81"/>
        <v>0</v>
      </c>
      <c r="AD283" s="162">
        <f t="shared" si="79"/>
        <v>0</v>
      </c>
      <c r="AE283" s="160">
        <f t="shared" si="86"/>
        <v>0</v>
      </c>
      <c r="AF283" s="10">
        <f t="shared" si="86"/>
        <v>0</v>
      </c>
      <c r="AG283" s="10">
        <f t="shared" si="86"/>
        <v>0</v>
      </c>
      <c r="AH283" s="10">
        <f t="shared" si="86"/>
        <v>0</v>
      </c>
      <c r="AI283" s="10">
        <f t="shared" si="86"/>
        <v>0</v>
      </c>
      <c r="AJ283" s="10">
        <f t="shared" si="86"/>
        <v>0</v>
      </c>
      <c r="AK283" s="312">
        <f t="shared" si="86"/>
        <v>0</v>
      </c>
    </row>
    <row r="284" spans="1:37" ht="12.75" customHeight="1" x14ac:dyDescent="0.25">
      <c r="A284" s="81">
        <v>275</v>
      </c>
      <c r="B284" s="159" t="s">
        <v>1512</v>
      </c>
      <c r="C284" s="244">
        <f t="shared" si="83"/>
        <v>0</v>
      </c>
      <c r="D284" s="161">
        <v>0</v>
      </c>
      <c r="E284" s="161">
        <v>0</v>
      </c>
      <c r="F284" s="161">
        <v>0</v>
      </c>
      <c r="G284" s="161">
        <v>0</v>
      </c>
      <c r="H284" s="161">
        <v>0</v>
      </c>
      <c r="I284" s="162">
        <v>0</v>
      </c>
      <c r="J284" s="160">
        <f t="shared" si="84"/>
        <v>0</v>
      </c>
      <c r="K284" s="161">
        <v>0</v>
      </c>
      <c r="L284" s="161">
        <v>0</v>
      </c>
      <c r="M284" s="161">
        <v>0</v>
      </c>
      <c r="N284" s="161">
        <v>0</v>
      </c>
      <c r="O284" s="161">
        <v>0</v>
      </c>
      <c r="P284" s="162">
        <v>0</v>
      </c>
      <c r="Q284" s="160">
        <f t="shared" si="85"/>
        <v>0</v>
      </c>
      <c r="R284" s="161">
        <v>0</v>
      </c>
      <c r="S284" s="161">
        <v>0</v>
      </c>
      <c r="T284" s="161">
        <v>0</v>
      </c>
      <c r="U284" s="161">
        <v>0</v>
      </c>
      <c r="V284" s="161">
        <v>0</v>
      </c>
      <c r="W284" s="162">
        <v>0</v>
      </c>
      <c r="X284" s="160">
        <f t="shared" si="81"/>
        <v>0</v>
      </c>
      <c r="Y284" s="161">
        <f t="shared" si="81"/>
        <v>0</v>
      </c>
      <c r="Z284" s="161">
        <f t="shared" si="81"/>
        <v>0</v>
      </c>
      <c r="AA284" s="161">
        <f t="shared" si="81"/>
        <v>0</v>
      </c>
      <c r="AB284" s="161">
        <f t="shared" si="81"/>
        <v>0</v>
      </c>
      <c r="AC284" s="161">
        <f t="shared" si="81"/>
        <v>0</v>
      </c>
      <c r="AD284" s="162">
        <f t="shared" si="79"/>
        <v>0</v>
      </c>
      <c r="AE284" s="160">
        <f t="shared" si="86"/>
        <v>0</v>
      </c>
      <c r="AF284" s="10">
        <f t="shared" si="86"/>
        <v>0</v>
      </c>
      <c r="AG284" s="10">
        <f t="shared" si="86"/>
        <v>0</v>
      </c>
      <c r="AH284" s="10">
        <f t="shared" si="86"/>
        <v>0</v>
      </c>
      <c r="AI284" s="10">
        <f t="shared" si="86"/>
        <v>0</v>
      </c>
      <c r="AJ284" s="10">
        <f t="shared" si="86"/>
        <v>0</v>
      </c>
      <c r="AK284" s="312">
        <f t="shared" si="86"/>
        <v>0</v>
      </c>
    </row>
    <row r="285" spans="1:37" ht="12.75" customHeight="1" x14ac:dyDescent="0.25">
      <c r="A285" s="81">
        <v>276</v>
      </c>
      <c r="B285" s="159" t="s">
        <v>1513</v>
      </c>
      <c r="C285" s="244">
        <f t="shared" si="83"/>
        <v>0</v>
      </c>
      <c r="D285" s="161">
        <v>0</v>
      </c>
      <c r="E285" s="161">
        <v>0</v>
      </c>
      <c r="F285" s="161">
        <v>0</v>
      </c>
      <c r="G285" s="161">
        <v>0</v>
      </c>
      <c r="H285" s="161">
        <v>0</v>
      </c>
      <c r="I285" s="162">
        <v>0</v>
      </c>
      <c r="J285" s="160">
        <f t="shared" si="84"/>
        <v>0</v>
      </c>
      <c r="K285" s="161">
        <v>0</v>
      </c>
      <c r="L285" s="161">
        <v>0</v>
      </c>
      <c r="M285" s="161">
        <v>0</v>
      </c>
      <c r="N285" s="161">
        <v>0</v>
      </c>
      <c r="O285" s="161">
        <v>0</v>
      </c>
      <c r="P285" s="162">
        <v>0</v>
      </c>
      <c r="Q285" s="160">
        <f t="shared" si="85"/>
        <v>0</v>
      </c>
      <c r="R285" s="161">
        <v>0</v>
      </c>
      <c r="S285" s="161">
        <v>0</v>
      </c>
      <c r="T285" s="161">
        <v>0</v>
      </c>
      <c r="U285" s="161">
        <v>0</v>
      </c>
      <c r="V285" s="161">
        <v>0</v>
      </c>
      <c r="W285" s="162">
        <v>0</v>
      </c>
      <c r="X285" s="160">
        <f t="shared" si="81"/>
        <v>0</v>
      </c>
      <c r="Y285" s="161">
        <f t="shared" si="81"/>
        <v>0</v>
      </c>
      <c r="Z285" s="161">
        <f t="shared" si="81"/>
        <v>0</v>
      </c>
      <c r="AA285" s="161">
        <f t="shared" si="81"/>
        <v>0</v>
      </c>
      <c r="AB285" s="161">
        <f t="shared" si="81"/>
        <v>0</v>
      </c>
      <c r="AC285" s="161">
        <f t="shared" si="81"/>
        <v>0</v>
      </c>
      <c r="AD285" s="162">
        <f t="shared" si="79"/>
        <v>0</v>
      </c>
      <c r="AE285" s="160">
        <f t="shared" si="86"/>
        <v>0</v>
      </c>
      <c r="AF285" s="10">
        <f t="shared" si="86"/>
        <v>0</v>
      </c>
      <c r="AG285" s="10">
        <f t="shared" si="86"/>
        <v>0</v>
      </c>
      <c r="AH285" s="10">
        <f t="shared" si="86"/>
        <v>0</v>
      </c>
      <c r="AI285" s="10">
        <f t="shared" si="86"/>
        <v>0</v>
      </c>
      <c r="AJ285" s="10">
        <f t="shared" si="86"/>
        <v>0</v>
      </c>
      <c r="AK285" s="312">
        <f t="shared" si="86"/>
        <v>0</v>
      </c>
    </row>
    <row r="286" spans="1:37" ht="16.5" customHeight="1" x14ac:dyDescent="0.25">
      <c r="A286" s="81">
        <v>277</v>
      </c>
      <c r="B286" s="159"/>
      <c r="C286" s="244"/>
      <c r="D286" s="161"/>
      <c r="E286" s="161"/>
      <c r="F286" s="161"/>
      <c r="G286" s="161"/>
      <c r="H286" s="161"/>
      <c r="I286" s="162"/>
      <c r="J286" s="160"/>
      <c r="K286" s="161"/>
      <c r="L286" s="161"/>
      <c r="M286" s="161"/>
      <c r="N286" s="161"/>
      <c r="O286" s="161"/>
      <c r="P286" s="162"/>
      <c r="Q286" s="160"/>
      <c r="R286" s="161"/>
      <c r="S286" s="161"/>
      <c r="T286" s="161"/>
      <c r="U286" s="161"/>
      <c r="V286" s="161"/>
      <c r="W286" s="162"/>
      <c r="X286" s="160">
        <f t="shared" si="81"/>
        <v>0</v>
      </c>
      <c r="Y286" s="161"/>
      <c r="Z286" s="161"/>
      <c r="AA286" s="161"/>
      <c r="AB286" s="161"/>
      <c r="AC286" s="161"/>
      <c r="AD286" s="162"/>
      <c r="AE286" s="160"/>
      <c r="AF286" s="10"/>
      <c r="AG286" s="10"/>
      <c r="AH286" s="10"/>
      <c r="AI286" s="10"/>
      <c r="AJ286" s="10"/>
      <c r="AK286" s="312"/>
    </row>
    <row r="287" spans="1:37" ht="12.75" customHeight="1" x14ac:dyDescent="0.25">
      <c r="A287" s="81">
        <v>278</v>
      </c>
      <c r="B287" s="152" t="s">
        <v>1514</v>
      </c>
      <c r="C287" s="172">
        <f>C288+C289</f>
        <v>4842.2</v>
      </c>
      <c r="D287" s="153">
        <f t="shared" ref="D287:W287" si="87">D288+D289</f>
        <v>1236.5999999999999</v>
      </c>
      <c r="E287" s="153">
        <f t="shared" si="87"/>
        <v>1952</v>
      </c>
      <c r="F287" s="153">
        <f t="shared" si="87"/>
        <v>0</v>
      </c>
      <c r="G287" s="153">
        <f t="shared" si="87"/>
        <v>1023.1</v>
      </c>
      <c r="H287" s="153">
        <f t="shared" si="87"/>
        <v>57.2</v>
      </c>
      <c r="I287" s="154">
        <f t="shared" si="87"/>
        <v>573.29999999999995</v>
      </c>
      <c r="J287" s="156">
        <f t="shared" si="87"/>
        <v>4842.2</v>
      </c>
      <c r="K287" s="153">
        <f t="shared" si="87"/>
        <v>1236.5999999999999</v>
      </c>
      <c r="L287" s="153">
        <f t="shared" si="87"/>
        <v>1952</v>
      </c>
      <c r="M287" s="153">
        <f t="shared" si="87"/>
        <v>0</v>
      </c>
      <c r="N287" s="153">
        <f t="shared" si="87"/>
        <v>1023.1</v>
      </c>
      <c r="O287" s="153">
        <f t="shared" si="87"/>
        <v>57.2</v>
      </c>
      <c r="P287" s="154">
        <f t="shared" si="87"/>
        <v>573.29999999999995</v>
      </c>
      <c r="Q287" s="156">
        <f t="shared" si="87"/>
        <v>3330.0282999999995</v>
      </c>
      <c r="R287" s="153">
        <f t="shared" si="87"/>
        <v>1072.2038</v>
      </c>
      <c r="S287" s="153">
        <f t="shared" si="87"/>
        <v>1480.3149000000001</v>
      </c>
      <c r="T287" s="153">
        <f t="shared" si="87"/>
        <v>0</v>
      </c>
      <c r="U287" s="153">
        <f t="shared" si="87"/>
        <v>430.75799999999998</v>
      </c>
      <c r="V287" s="153">
        <f t="shared" si="87"/>
        <v>55.272599999999997</v>
      </c>
      <c r="W287" s="154">
        <f t="shared" si="87"/>
        <v>291.47899999999998</v>
      </c>
      <c r="X287" s="156">
        <f t="shared" si="81"/>
        <v>-1512.1717000000003</v>
      </c>
      <c r="Y287" s="153">
        <f t="shared" si="81"/>
        <v>-164.39619999999991</v>
      </c>
      <c r="Z287" s="153">
        <f t="shared" si="81"/>
        <v>-471.68509999999992</v>
      </c>
      <c r="AA287" s="153">
        <f t="shared" si="81"/>
        <v>0</v>
      </c>
      <c r="AB287" s="153">
        <f t="shared" si="81"/>
        <v>-592.3420000000001</v>
      </c>
      <c r="AC287" s="153">
        <f t="shared" si="81"/>
        <v>-1.9274000000000058</v>
      </c>
      <c r="AD287" s="154">
        <f t="shared" si="81"/>
        <v>-281.82099999999997</v>
      </c>
      <c r="AE287" s="156">
        <f t="shared" si="86"/>
        <v>68.770978067820408</v>
      </c>
      <c r="AF287" s="13">
        <f t="shared" si="86"/>
        <v>86.705790069545529</v>
      </c>
      <c r="AG287" s="13">
        <f t="shared" si="86"/>
        <v>75.835804303278692</v>
      </c>
      <c r="AH287" s="13">
        <f t="shared" si="86"/>
        <v>0</v>
      </c>
      <c r="AI287" s="13">
        <f t="shared" si="86"/>
        <v>42.103215716938713</v>
      </c>
      <c r="AJ287" s="13">
        <f t="shared" si="86"/>
        <v>96.63041958041957</v>
      </c>
      <c r="AK287" s="313">
        <f t="shared" si="86"/>
        <v>50.842316413744982</v>
      </c>
    </row>
    <row r="288" spans="1:37" s="170" customFormat="1" ht="12.75" customHeight="1" x14ac:dyDescent="0.2">
      <c r="A288" s="81">
        <v>279</v>
      </c>
      <c r="B288" s="152" t="s">
        <v>1287</v>
      </c>
      <c r="C288" s="172">
        <f>C290</f>
        <v>4785</v>
      </c>
      <c r="D288" s="153">
        <f t="shared" ref="D288:W288" si="88">D290</f>
        <v>1236.5999999999999</v>
      </c>
      <c r="E288" s="153">
        <f t="shared" si="88"/>
        <v>1952</v>
      </c>
      <c r="F288" s="153">
        <f t="shared" si="88"/>
        <v>0</v>
      </c>
      <c r="G288" s="153">
        <f t="shared" si="88"/>
        <v>1023.1</v>
      </c>
      <c r="H288" s="153">
        <f t="shared" si="88"/>
        <v>0</v>
      </c>
      <c r="I288" s="154">
        <f t="shared" si="88"/>
        <v>573.29999999999995</v>
      </c>
      <c r="J288" s="156">
        <f t="shared" si="88"/>
        <v>4785</v>
      </c>
      <c r="K288" s="153">
        <f t="shared" si="88"/>
        <v>1236.5999999999999</v>
      </c>
      <c r="L288" s="153">
        <f t="shared" si="88"/>
        <v>1952</v>
      </c>
      <c r="M288" s="153">
        <f t="shared" si="88"/>
        <v>0</v>
      </c>
      <c r="N288" s="153">
        <f t="shared" si="88"/>
        <v>1023.1</v>
      </c>
      <c r="O288" s="153">
        <f t="shared" si="88"/>
        <v>0</v>
      </c>
      <c r="P288" s="154">
        <f t="shared" si="88"/>
        <v>573.29999999999995</v>
      </c>
      <c r="Q288" s="156">
        <f t="shared" si="88"/>
        <v>3274.7556999999997</v>
      </c>
      <c r="R288" s="153">
        <f t="shared" si="88"/>
        <v>1072.2038</v>
      </c>
      <c r="S288" s="153">
        <f t="shared" si="88"/>
        <v>1480.3149000000001</v>
      </c>
      <c r="T288" s="153">
        <f t="shared" si="88"/>
        <v>0</v>
      </c>
      <c r="U288" s="153">
        <f t="shared" si="88"/>
        <v>430.75799999999998</v>
      </c>
      <c r="V288" s="153">
        <f t="shared" si="88"/>
        <v>0</v>
      </c>
      <c r="W288" s="154">
        <f t="shared" si="88"/>
        <v>291.47899999999998</v>
      </c>
      <c r="X288" s="156">
        <f t="shared" si="81"/>
        <v>-1510.2443000000003</v>
      </c>
      <c r="Y288" s="153">
        <f t="shared" si="81"/>
        <v>-164.39619999999991</v>
      </c>
      <c r="Z288" s="153">
        <f t="shared" si="81"/>
        <v>-471.68509999999992</v>
      </c>
      <c r="AA288" s="153">
        <f t="shared" si="81"/>
        <v>0</v>
      </c>
      <c r="AB288" s="153">
        <f t="shared" si="81"/>
        <v>-592.3420000000001</v>
      </c>
      <c r="AC288" s="153">
        <f t="shared" si="81"/>
        <v>0</v>
      </c>
      <c r="AD288" s="154">
        <f t="shared" si="81"/>
        <v>-281.82099999999997</v>
      </c>
      <c r="AE288" s="156">
        <f t="shared" si="86"/>
        <v>68.437945663531863</v>
      </c>
      <c r="AF288" s="13">
        <f t="shared" si="86"/>
        <v>86.705790069545529</v>
      </c>
      <c r="AG288" s="13">
        <f t="shared" si="86"/>
        <v>75.835804303278692</v>
      </c>
      <c r="AH288" s="13">
        <f t="shared" si="86"/>
        <v>0</v>
      </c>
      <c r="AI288" s="13">
        <f t="shared" si="86"/>
        <v>42.103215716938713</v>
      </c>
      <c r="AJ288" s="13">
        <f t="shared" si="86"/>
        <v>0</v>
      </c>
      <c r="AK288" s="313">
        <f t="shared" si="86"/>
        <v>50.842316413744982</v>
      </c>
    </row>
    <row r="289" spans="1:37" s="170" customFormat="1" ht="12.75" customHeight="1" x14ac:dyDescent="0.2">
      <c r="A289" s="81">
        <v>280</v>
      </c>
      <c r="B289" s="152" t="s">
        <v>1288</v>
      </c>
      <c r="C289" s="172">
        <f>SUM(C291:C315)</f>
        <v>57.2</v>
      </c>
      <c r="D289" s="153">
        <f t="shared" ref="D289:W289" si="89">SUM(D291:D315)</f>
        <v>0</v>
      </c>
      <c r="E289" s="153">
        <f t="shared" si="89"/>
        <v>0</v>
      </c>
      <c r="F289" s="153">
        <f t="shared" si="89"/>
        <v>0</v>
      </c>
      <c r="G289" s="153">
        <f t="shared" si="89"/>
        <v>0</v>
      </c>
      <c r="H289" s="153">
        <f t="shared" si="89"/>
        <v>57.2</v>
      </c>
      <c r="I289" s="154">
        <f t="shared" si="89"/>
        <v>0</v>
      </c>
      <c r="J289" s="156">
        <f t="shared" si="89"/>
        <v>57.2</v>
      </c>
      <c r="K289" s="153">
        <f t="shared" si="89"/>
        <v>0</v>
      </c>
      <c r="L289" s="153">
        <f t="shared" si="89"/>
        <v>0</v>
      </c>
      <c r="M289" s="153">
        <f t="shared" si="89"/>
        <v>0</v>
      </c>
      <c r="N289" s="153">
        <f t="shared" si="89"/>
        <v>0</v>
      </c>
      <c r="O289" s="153">
        <f t="shared" si="89"/>
        <v>57.2</v>
      </c>
      <c r="P289" s="154">
        <f t="shared" si="89"/>
        <v>0</v>
      </c>
      <c r="Q289" s="156">
        <f t="shared" si="89"/>
        <v>55.272599999999997</v>
      </c>
      <c r="R289" s="153">
        <f t="shared" si="89"/>
        <v>0</v>
      </c>
      <c r="S289" s="153">
        <f t="shared" si="89"/>
        <v>0</v>
      </c>
      <c r="T289" s="153">
        <f t="shared" si="89"/>
        <v>0</v>
      </c>
      <c r="U289" s="153">
        <f t="shared" si="89"/>
        <v>0</v>
      </c>
      <c r="V289" s="153">
        <f t="shared" si="89"/>
        <v>55.272599999999997</v>
      </c>
      <c r="W289" s="154">
        <f t="shared" si="89"/>
        <v>0</v>
      </c>
      <c r="X289" s="156">
        <f t="shared" si="81"/>
        <v>-1.9274000000000058</v>
      </c>
      <c r="Y289" s="153">
        <f t="shared" si="81"/>
        <v>0</v>
      </c>
      <c r="Z289" s="153">
        <f t="shared" si="81"/>
        <v>0</v>
      </c>
      <c r="AA289" s="153">
        <f t="shared" si="81"/>
        <v>0</v>
      </c>
      <c r="AB289" s="153">
        <f t="shared" si="81"/>
        <v>0</v>
      </c>
      <c r="AC289" s="153">
        <f t="shared" si="81"/>
        <v>-1.9274000000000058</v>
      </c>
      <c r="AD289" s="154">
        <f t="shared" si="81"/>
        <v>0</v>
      </c>
      <c r="AE289" s="156">
        <f t="shared" si="86"/>
        <v>96.63041958041957</v>
      </c>
      <c r="AF289" s="13">
        <f t="shared" si="86"/>
        <v>0</v>
      </c>
      <c r="AG289" s="13">
        <f t="shared" si="86"/>
        <v>0</v>
      </c>
      <c r="AH289" s="13">
        <f t="shared" si="86"/>
        <v>0</v>
      </c>
      <c r="AI289" s="13">
        <f t="shared" si="86"/>
        <v>0</v>
      </c>
      <c r="AJ289" s="13">
        <f t="shared" si="86"/>
        <v>96.63041958041957</v>
      </c>
      <c r="AK289" s="313">
        <f t="shared" si="86"/>
        <v>0</v>
      </c>
    </row>
    <row r="290" spans="1:37" ht="12.75" customHeight="1" x14ac:dyDescent="0.25">
      <c r="A290" s="81">
        <v>281</v>
      </c>
      <c r="B290" s="159" t="s">
        <v>1313</v>
      </c>
      <c r="C290" s="244">
        <f t="shared" ref="C290:C315" si="90">SUM(D290:I290)</f>
        <v>4785</v>
      </c>
      <c r="D290" s="161">
        <v>1236.5999999999999</v>
      </c>
      <c r="E290" s="161">
        <v>1952</v>
      </c>
      <c r="F290" s="161">
        <v>0</v>
      </c>
      <c r="G290" s="161">
        <v>1023.1</v>
      </c>
      <c r="H290" s="161">
        <v>0</v>
      </c>
      <c r="I290" s="162">
        <v>573.29999999999995</v>
      </c>
      <c r="J290" s="160">
        <f t="shared" ref="J290:J315" si="91">SUM(K290:P290)</f>
        <v>4785</v>
      </c>
      <c r="K290" s="161">
        <v>1236.5999999999999</v>
      </c>
      <c r="L290" s="161">
        <v>1952</v>
      </c>
      <c r="M290" s="161">
        <v>0</v>
      </c>
      <c r="N290" s="161">
        <v>1023.1</v>
      </c>
      <c r="O290" s="161">
        <v>0</v>
      </c>
      <c r="P290" s="162">
        <v>573.29999999999995</v>
      </c>
      <c r="Q290" s="160">
        <f t="shared" ref="Q290:Q315" si="92">SUM(R290:W290)</f>
        <v>3274.7556999999997</v>
      </c>
      <c r="R290" s="161">
        <v>1072.2038</v>
      </c>
      <c r="S290" s="161">
        <v>1480.3149000000001</v>
      </c>
      <c r="T290" s="161">
        <v>0</v>
      </c>
      <c r="U290" s="161">
        <v>430.75799999999998</v>
      </c>
      <c r="V290" s="161">
        <v>0</v>
      </c>
      <c r="W290" s="162">
        <v>291.47899999999998</v>
      </c>
      <c r="X290" s="160">
        <f t="shared" si="81"/>
        <v>-1510.2443000000003</v>
      </c>
      <c r="Y290" s="161">
        <f t="shared" si="81"/>
        <v>-164.39619999999991</v>
      </c>
      <c r="Z290" s="161">
        <f t="shared" si="81"/>
        <v>-471.68509999999992</v>
      </c>
      <c r="AA290" s="161">
        <f t="shared" si="81"/>
        <v>0</v>
      </c>
      <c r="AB290" s="161">
        <f t="shared" si="81"/>
        <v>-592.3420000000001</v>
      </c>
      <c r="AC290" s="161">
        <f t="shared" si="81"/>
        <v>0</v>
      </c>
      <c r="AD290" s="162">
        <f t="shared" si="81"/>
        <v>-281.82099999999997</v>
      </c>
      <c r="AE290" s="160">
        <f t="shared" si="86"/>
        <v>68.437945663531863</v>
      </c>
      <c r="AF290" s="10">
        <f t="shared" si="86"/>
        <v>86.705790069545529</v>
      </c>
      <c r="AG290" s="10">
        <f t="shared" si="86"/>
        <v>75.835804303278692</v>
      </c>
      <c r="AH290" s="10">
        <f t="shared" si="86"/>
        <v>0</v>
      </c>
      <c r="AI290" s="10">
        <f t="shared" si="86"/>
        <v>42.103215716938713</v>
      </c>
      <c r="AJ290" s="10">
        <f t="shared" si="86"/>
        <v>0</v>
      </c>
      <c r="AK290" s="312">
        <f t="shared" si="86"/>
        <v>50.842316413744982</v>
      </c>
    </row>
    <row r="291" spans="1:37" ht="12.75" customHeight="1" x14ac:dyDescent="0.25">
      <c r="A291" s="81">
        <v>282</v>
      </c>
      <c r="B291" s="159" t="s">
        <v>1515</v>
      </c>
      <c r="C291" s="244">
        <f t="shared" si="90"/>
        <v>0</v>
      </c>
      <c r="D291" s="161">
        <v>0</v>
      </c>
      <c r="E291" s="161">
        <v>0</v>
      </c>
      <c r="F291" s="161">
        <v>0</v>
      </c>
      <c r="G291" s="161">
        <v>0</v>
      </c>
      <c r="H291" s="161">
        <v>0</v>
      </c>
      <c r="I291" s="162">
        <v>0</v>
      </c>
      <c r="J291" s="160">
        <f t="shared" si="91"/>
        <v>0</v>
      </c>
      <c r="K291" s="161">
        <v>0</v>
      </c>
      <c r="L291" s="161">
        <v>0</v>
      </c>
      <c r="M291" s="161">
        <v>0</v>
      </c>
      <c r="N291" s="161">
        <v>0</v>
      </c>
      <c r="O291" s="161">
        <v>0</v>
      </c>
      <c r="P291" s="162">
        <v>0</v>
      </c>
      <c r="Q291" s="160">
        <f t="shared" si="92"/>
        <v>0</v>
      </c>
      <c r="R291" s="161">
        <v>0</v>
      </c>
      <c r="S291" s="161">
        <v>0</v>
      </c>
      <c r="T291" s="161">
        <v>0</v>
      </c>
      <c r="U291" s="161">
        <v>0</v>
      </c>
      <c r="V291" s="161">
        <v>0</v>
      </c>
      <c r="W291" s="162">
        <v>0</v>
      </c>
      <c r="X291" s="160">
        <f t="shared" si="81"/>
        <v>0</v>
      </c>
      <c r="Y291" s="161">
        <f t="shared" si="81"/>
        <v>0</v>
      </c>
      <c r="Z291" s="161">
        <f t="shared" si="81"/>
        <v>0</v>
      </c>
      <c r="AA291" s="161">
        <f t="shared" si="81"/>
        <v>0</v>
      </c>
      <c r="AB291" s="161">
        <f t="shared" si="81"/>
        <v>0</v>
      </c>
      <c r="AC291" s="161">
        <f t="shared" si="81"/>
        <v>0</v>
      </c>
      <c r="AD291" s="162">
        <f t="shared" si="81"/>
        <v>0</v>
      </c>
      <c r="AE291" s="160">
        <f t="shared" si="86"/>
        <v>0</v>
      </c>
      <c r="AF291" s="10">
        <f t="shared" si="86"/>
        <v>0</v>
      </c>
      <c r="AG291" s="10">
        <f t="shared" si="86"/>
        <v>0</v>
      </c>
      <c r="AH291" s="10">
        <f t="shared" si="86"/>
        <v>0</v>
      </c>
      <c r="AI291" s="10">
        <f t="shared" si="86"/>
        <v>0</v>
      </c>
      <c r="AJ291" s="10">
        <f t="shared" si="86"/>
        <v>0</v>
      </c>
      <c r="AK291" s="312">
        <f t="shared" si="86"/>
        <v>0</v>
      </c>
    </row>
    <row r="292" spans="1:37" ht="12.75" customHeight="1" x14ac:dyDescent="0.25">
      <c r="A292" s="81">
        <v>283</v>
      </c>
      <c r="B292" s="159" t="s">
        <v>1516</v>
      </c>
      <c r="C292" s="244">
        <f t="shared" si="90"/>
        <v>0</v>
      </c>
      <c r="D292" s="161">
        <v>0</v>
      </c>
      <c r="E292" s="161">
        <v>0</v>
      </c>
      <c r="F292" s="161">
        <v>0</v>
      </c>
      <c r="G292" s="161">
        <v>0</v>
      </c>
      <c r="H292" s="161">
        <v>0</v>
      </c>
      <c r="I292" s="162">
        <v>0</v>
      </c>
      <c r="J292" s="160">
        <f t="shared" si="91"/>
        <v>0</v>
      </c>
      <c r="K292" s="161">
        <v>0</v>
      </c>
      <c r="L292" s="161">
        <v>0</v>
      </c>
      <c r="M292" s="161">
        <v>0</v>
      </c>
      <c r="N292" s="161">
        <v>0</v>
      </c>
      <c r="O292" s="161">
        <v>0</v>
      </c>
      <c r="P292" s="162">
        <v>0</v>
      </c>
      <c r="Q292" s="160">
        <f t="shared" si="92"/>
        <v>0</v>
      </c>
      <c r="R292" s="161">
        <v>0</v>
      </c>
      <c r="S292" s="161">
        <v>0</v>
      </c>
      <c r="T292" s="161">
        <v>0</v>
      </c>
      <c r="U292" s="161">
        <v>0</v>
      </c>
      <c r="V292" s="161">
        <v>0</v>
      </c>
      <c r="W292" s="162">
        <v>0</v>
      </c>
      <c r="X292" s="160">
        <f t="shared" si="81"/>
        <v>0</v>
      </c>
      <c r="Y292" s="161">
        <f t="shared" si="81"/>
        <v>0</v>
      </c>
      <c r="Z292" s="161">
        <f t="shared" si="81"/>
        <v>0</v>
      </c>
      <c r="AA292" s="161">
        <f t="shared" si="81"/>
        <v>0</v>
      </c>
      <c r="AB292" s="161">
        <f t="shared" si="81"/>
        <v>0</v>
      </c>
      <c r="AC292" s="161">
        <f t="shared" si="81"/>
        <v>0</v>
      </c>
      <c r="AD292" s="162">
        <f t="shared" si="81"/>
        <v>0</v>
      </c>
      <c r="AE292" s="160">
        <f t="shared" si="86"/>
        <v>0</v>
      </c>
      <c r="AF292" s="10">
        <f t="shared" si="86"/>
        <v>0</v>
      </c>
      <c r="AG292" s="10">
        <f t="shared" si="86"/>
        <v>0</v>
      </c>
      <c r="AH292" s="10">
        <f t="shared" si="86"/>
        <v>0</v>
      </c>
      <c r="AI292" s="10">
        <f t="shared" si="86"/>
        <v>0</v>
      </c>
      <c r="AJ292" s="10">
        <f t="shared" si="86"/>
        <v>0</v>
      </c>
      <c r="AK292" s="312">
        <f t="shared" si="86"/>
        <v>0</v>
      </c>
    </row>
    <row r="293" spans="1:37" ht="12.75" customHeight="1" x14ac:dyDescent="0.25">
      <c r="A293" s="81">
        <v>284</v>
      </c>
      <c r="B293" s="159" t="s">
        <v>1517</v>
      </c>
      <c r="C293" s="244">
        <f t="shared" si="90"/>
        <v>0</v>
      </c>
      <c r="D293" s="161">
        <v>0</v>
      </c>
      <c r="E293" s="161">
        <v>0</v>
      </c>
      <c r="F293" s="161">
        <v>0</v>
      </c>
      <c r="G293" s="161">
        <v>0</v>
      </c>
      <c r="H293" s="161">
        <v>0</v>
      </c>
      <c r="I293" s="162">
        <v>0</v>
      </c>
      <c r="J293" s="160">
        <f t="shared" si="91"/>
        <v>0</v>
      </c>
      <c r="K293" s="161">
        <v>0</v>
      </c>
      <c r="L293" s="161">
        <v>0</v>
      </c>
      <c r="M293" s="161">
        <v>0</v>
      </c>
      <c r="N293" s="161">
        <v>0</v>
      </c>
      <c r="O293" s="161">
        <v>0</v>
      </c>
      <c r="P293" s="162">
        <v>0</v>
      </c>
      <c r="Q293" s="160">
        <f t="shared" si="92"/>
        <v>0</v>
      </c>
      <c r="R293" s="161">
        <v>0</v>
      </c>
      <c r="S293" s="161">
        <v>0</v>
      </c>
      <c r="T293" s="161">
        <v>0</v>
      </c>
      <c r="U293" s="161">
        <v>0</v>
      </c>
      <c r="V293" s="161">
        <v>0</v>
      </c>
      <c r="W293" s="162">
        <v>0</v>
      </c>
      <c r="X293" s="160">
        <f t="shared" si="81"/>
        <v>0</v>
      </c>
      <c r="Y293" s="161">
        <f t="shared" si="81"/>
        <v>0</v>
      </c>
      <c r="Z293" s="161">
        <f t="shared" si="81"/>
        <v>0</v>
      </c>
      <c r="AA293" s="161">
        <f t="shared" si="81"/>
        <v>0</v>
      </c>
      <c r="AB293" s="161">
        <f t="shared" si="81"/>
        <v>0</v>
      </c>
      <c r="AC293" s="161">
        <f t="shared" si="81"/>
        <v>0</v>
      </c>
      <c r="AD293" s="162">
        <f t="shared" si="81"/>
        <v>0</v>
      </c>
      <c r="AE293" s="160">
        <f t="shared" si="86"/>
        <v>0</v>
      </c>
      <c r="AF293" s="10">
        <f t="shared" si="86"/>
        <v>0</v>
      </c>
      <c r="AG293" s="10">
        <f t="shared" si="86"/>
        <v>0</v>
      </c>
      <c r="AH293" s="10">
        <f t="shared" si="86"/>
        <v>0</v>
      </c>
      <c r="AI293" s="10">
        <f t="shared" si="86"/>
        <v>0</v>
      </c>
      <c r="AJ293" s="10">
        <f t="shared" si="86"/>
        <v>0</v>
      </c>
      <c r="AK293" s="312">
        <f t="shared" si="86"/>
        <v>0</v>
      </c>
    </row>
    <row r="294" spans="1:37" ht="12.75" customHeight="1" x14ac:dyDescent="0.25">
      <c r="A294" s="81">
        <v>285</v>
      </c>
      <c r="B294" s="159" t="s">
        <v>1518</v>
      </c>
      <c r="C294" s="244">
        <f t="shared" si="90"/>
        <v>0</v>
      </c>
      <c r="D294" s="161">
        <v>0</v>
      </c>
      <c r="E294" s="161">
        <v>0</v>
      </c>
      <c r="F294" s="161">
        <v>0</v>
      </c>
      <c r="G294" s="161">
        <v>0</v>
      </c>
      <c r="H294" s="161">
        <v>0</v>
      </c>
      <c r="I294" s="162">
        <v>0</v>
      </c>
      <c r="J294" s="160">
        <f t="shared" si="91"/>
        <v>0</v>
      </c>
      <c r="K294" s="161">
        <v>0</v>
      </c>
      <c r="L294" s="161">
        <v>0</v>
      </c>
      <c r="M294" s="161">
        <v>0</v>
      </c>
      <c r="N294" s="161">
        <v>0</v>
      </c>
      <c r="O294" s="161">
        <v>0</v>
      </c>
      <c r="P294" s="162">
        <v>0</v>
      </c>
      <c r="Q294" s="160">
        <f t="shared" si="92"/>
        <v>0</v>
      </c>
      <c r="R294" s="161">
        <v>0</v>
      </c>
      <c r="S294" s="161">
        <v>0</v>
      </c>
      <c r="T294" s="161">
        <v>0</v>
      </c>
      <c r="U294" s="161">
        <v>0</v>
      </c>
      <c r="V294" s="161">
        <v>0</v>
      </c>
      <c r="W294" s="162">
        <v>0</v>
      </c>
      <c r="X294" s="160">
        <f t="shared" si="81"/>
        <v>0</v>
      </c>
      <c r="Y294" s="161">
        <f t="shared" si="81"/>
        <v>0</v>
      </c>
      <c r="Z294" s="161">
        <f t="shared" si="81"/>
        <v>0</v>
      </c>
      <c r="AA294" s="161">
        <f t="shared" si="81"/>
        <v>0</v>
      </c>
      <c r="AB294" s="161">
        <f t="shared" si="81"/>
        <v>0</v>
      </c>
      <c r="AC294" s="161">
        <f t="shared" si="81"/>
        <v>0</v>
      </c>
      <c r="AD294" s="162">
        <f t="shared" si="81"/>
        <v>0</v>
      </c>
      <c r="AE294" s="160">
        <f t="shared" si="86"/>
        <v>0</v>
      </c>
      <c r="AF294" s="10">
        <f t="shared" si="86"/>
        <v>0</v>
      </c>
      <c r="AG294" s="10">
        <f t="shared" si="86"/>
        <v>0</v>
      </c>
      <c r="AH294" s="10">
        <f t="shared" si="86"/>
        <v>0</v>
      </c>
      <c r="AI294" s="10">
        <f t="shared" si="86"/>
        <v>0</v>
      </c>
      <c r="AJ294" s="10">
        <f t="shared" si="86"/>
        <v>0</v>
      </c>
      <c r="AK294" s="312">
        <f t="shared" si="86"/>
        <v>0</v>
      </c>
    </row>
    <row r="295" spans="1:37" ht="12.75" customHeight="1" x14ac:dyDescent="0.25">
      <c r="A295" s="81">
        <v>286</v>
      </c>
      <c r="B295" s="159" t="s">
        <v>1519</v>
      </c>
      <c r="C295" s="244">
        <f t="shared" si="90"/>
        <v>0</v>
      </c>
      <c r="D295" s="161">
        <v>0</v>
      </c>
      <c r="E295" s="161">
        <v>0</v>
      </c>
      <c r="F295" s="161">
        <v>0</v>
      </c>
      <c r="G295" s="161">
        <v>0</v>
      </c>
      <c r="H295" s="161">
        <v>0</v>
      </c>
      <c r="I295" s="162">
        <v>0</v>
      </c>
      <c r="J295" s="160">
        <f t="shared" si="91"/>
        <v>0</v>
      </c>
      <c r="K295" s="161">
        <v>0</v>
      </c>
      <c r="L295" s="161">
        <v>0</v>
      </c>
      <c r="M295" s="161">
        <v>0</v>
      </c>
      <c r="N295" s="161">
        <v>0</v>
      </c>
      <c r="O295" s="161">
        <v>0</v>
      </c>
      <c r="P295" s="162">
        <v>0</v>
      </c>
      <c r="Q295" s="160">
        <f t="shared" si="92"/>
        <v>0</v>
      </c>
      <c r="R295" s="161">
        <v>0</v>
      </c>
      <c r="S295" s="161">
        <v>0</v>
      </c>
      <c r="T295" s="161">
        <v>0</v>
      </c>
      <c r="U295" s="161">
        <v>0</v>
      </c>
      <c r="V295" s="161">
        <v>0</v>
      </c>
      <c r="W295" s="162">
        <v>0</v>
      </c>
      <c r="X295" s="160">
        <f t="shared" si="81"/>
        <v>0</v>
      </c>
      <c r="Y295" s="161">
        <f t="shared" si="81"/>
        <v>0</v>
      </c>
      <c r="Z295" s="161">
        <f t="shared" si="81"/>
        <v>0</v>
      </c>
      <c r="AA295" s="161">
        <f t="shared" si="81"/>
        <v>0</v>
      </c>
      <c r="AB295" s="161">
        <f t="shared" si="81"/>
        <v>0</v>
      </c>
      <c r="AC295" s="161">
        <f t="shared" si="81"/>
        <v>0</v>
      </c>
      <c r="AD295" s="162">
        <f t="shared" si="81"/>
        <v>0</v>
      </c>
      <c r="AE295" s="160">
        <f t="shared" si="86"/>
        <v>0</v>
      </c>
      <c r="AF295" s="10">
        <f t="shared" si="86"/>
        <v>0</v>
      </c>
      <c r="AG295" s="10">
        <f t="shared" si="86"/>
        <v>0</v>
      </c>
      <c r="AH295" s="10">
        <f t="shared" si="86"/>
        <v>0</v>
      </c>
      <c r="AI295" s="10">
        <f t="shared" si="86"/>
        <v>0</v>
      </c>
      <c r="AJ295" s="10">
        <f t="shared" si="86"/>
        <v>0</v>
      </c>
      <c r="AK295" s="312">
        <f t="shared" si="86"/>
        <v>0</v>
      </c>
    </row>
    <row r="296" spans="1:37" ht="12.75" customHeight="1" x14ac:dyDescent="0.25">
      <c r="A296" s="81">
        <v>287</v>
      </c>
      <c r="B296" s="159" t="s">
        <v>1520</v>
      </c>
      <c r="C296" s="244">
        <f t="shared" si="90"/>
        <v>0</v>
      </c>
      <c r="D296" s="161">
        <v>0</v>
      </c>
      <c r="E296" s="161">
        <v>0</v>
      </c>
      <c r="F296" s="161">
        <v>0</v>
      </c>
      <c r="G296" s="161">
        <v>0</v>
      </c>
      <c r="H296" s="161">
        <v>0</v>
      </c>
      <c r="I296" s="162">
        <v>0</v>
      </c>
      <c r="J296" s="160">
        <f t="shared" si="91"/>
        <v>0</v>
      </c>
      <c r="K296" s="161">
        <v>0</v>
      </c>
      <c r="L296" s="161">
        <v>0</v>
      </c>
      <c r="M296" s="161">
        <v>0</v>
      </c>
      <c r="N296" s="161">
        <v>0</v>
      </c>
      <c r="O296" s="161">
        <v>0</v>
      </c>
      <c r="P296" s="162">
        <v>0</v>
      </c>
      <c r="Q296" s="160">
        <f t="shared" si="92"/>
        <v>0</v>
      </c>
      <c r="R296" s="161">
        <v>0</v>
      </c>
      <c r="S296" s="161">
        <v>0</v>
      </c>
      <c r="T296" s="161">
        <v>0</v>
      </c>
      <c r="U296" s="161">
        <v>0</v>
      </c>
      <c r="V296" s="161">
        <v>0</v>
      </c>
      <c r="W296" s="162">
        <v>0</v>
      </c>
      <c r="X296" s="160">
        <f t="shared" si="81"/>
        <v>0</v>
      </c>
      <c r="Y296" s="161">
        <f t="shared" si="81"/>
        <v>0</v>
      </c>
      <c r="Z296" s="161">
        <f t="shared" si="81"/>
        <v>0</v>
      </c>
      <c r="AA296" s="161">
        <f t="shared" si="81"/>
        <v>0</v>
      </c>
      <c r="AB296" s="161">
        <f t="shared" si="81"/>
        <v>0</v>
      </c>
      <c r="AC296" s="161">
        <f t="shared" si="81"/>
        <v>0</v>
      </c>
      <c r="AD296" s="162">
        <f t="shared" si="81"/>
        <v>0</v>
      </c>
      <c r="AE296" s="160">
        <f t="shared" si="86"/>
        <v>0</v>
      </c>
      <c r="AF296" s="10">
        <f t="shared" si="86"/>
        <v>0</v>
      </c>
      <c r="AG296" s="10">
        <f t="shared" si="86"/>
        <v>0</v>
      </c>
      <c r="AH296" s="10">
        <f t="shared" si="86"/>
        <v>0</v>
      </c>
      <c r="AI296" s="10">
        <f t="shared" si="86"/>
        <v>0</v>
      </c>
      <c r="AJ296" s="10">
        <f t="shared" si="86"/>
        <v>0</v>
      </c>
      <c r="AK296" s="312">
        <f t="shared" si="86"/>
        <v>0</v>
      </c>
    </row>
    <row r="297" spans="1:37" ht="12.75" customHeight="1" x14ac:dyDescent="0.25">
      <c r="A297" s="81">
        <v>288</v>
      </c>
      <c r="B297" s="159" t="s">
        <v>1514</v>
      </c>
      <c r="C297" s="244">
        <f t="shared" si="90"/>
        <v>0</v>
      </c>
      <c r="D297" s="161">
        <v>0</v>
      </c>
      <c r="E297" s="161">
        <v>0</v>
      </c>
      <c r="F297" s="161">
        <v>0</v>
      </c>
      <c r="G297" s="161">
        <v>0</v>
      </c>
      <c r="H297" s="161">
        <v>0</v>
      </c>
      <c r="I297" s="162">
        <v>0</v>
      </c>
      <c r="J297" s="160">
        <f t="shared" si="91"/>
        <v>0</v>
      </c>
      <c r="K297" s="161">
        <v>0</v>
      </c>
      <c r="L297" s="161">
        <v>0</v>
      </c>
      <c r="M297" s="161">
        <v>0</v>
      </c>
      <c r="N297" s="161">
        <v>0</v>
      </c>
      <c r="O297" s="161">
        <v>0</v>
      </c>
      <c r="P297" s="162">
        <v>0</v>
      </c>
      <c r="Q297" s="160">
        <f t="shared" si="92"/>
        <v>0</v>
      </c>
      <c r="R297" s="161">
        <v>0</v>
      </c>
      <c r="S297" s="161">
        <v>0</v>
      </c>
      <c r="T297" s="161">
        <v>0</v>
      </c>
      <c r="U297" s="161">
        <v>0</v>
      </c>
      <c r="V297" s="161">
        <v>0</v>
      </c>
      <c r="W297" s="162">
        <v>0</v>
      </c>
      <c r="X297" s="160">
        <f t="shared" si="81"/>
        <v>0</v>
      </c>
      <c r="Y297" s="161">
        <f t="shared" si="81"/>
        <v>0</v>
      </c>
      <c r="Z297" s="161">
        <f t="shared" si="81"/>
        <v>0</v>
      </c>
      <c r="AA297" s="161">
        <f t="shared" si="81"/>
        <v>0</v>
      </c>
      <c r="AB297" s="161">
        <f t="shared" si="81"/>
        <v>0</v>
      </c>
      <c r="AC297" s="161">
        <f t="shared" si="81"/>
        <v>0</v>
      </c>
      <c r="AD297" s="162">
        <f t="shared" si="81"/>
        <v>0</v>
      </c>
      <c r="AE297" s="160">
        <f t="shared" si="86"/>
        <v>0</v>
      </c>
      <c r="AF297" s="10">
        <f t="shared" si="86"/>
        <v>0</v>
      </c>
      <c r="AG297" s="10">
        <f t="shared" si="86"/>
        <v>0</v>
      </c>
      <c r="AH297" s="10">
        <f t="shared" si="86"/>
        <v>0</v>
      </c>
      <c r="AI297" s="10">
        <f t="shared" si="86"/>
        <v>0</v>
      </c>
      <c r="AJ297" s="10">
        <f t="shared" si="86"/>
        <v>0</v>
      </c>
      <c r="AK297" s="312">
        <f t="shared" si="86"/>
        <v>0</v>
      </c>
    </row>
    <row r="298" spans="1:37" ht="12.75" customHeight="1" x14ac:dyDescent="0.25">
      <c r="A298" s="81">
        <v>289</v>
      </c>
      <c r="B298" s="159" t="s">
        <v>1521</v>
      </c>
      <c r="C298" s="244">
        <f t="shared" si="90"/>
        <v>0</v>
      </c>
      <c r="D298" s="161">
        <v>0</v>
      </c>
      <c r="E298" s="161">
        <v>0</v>
      </c>
      <c r="F298" s="161">
        <v>0</v>
      </c>
      <c r="G298" s="161">
        <v>0</v>
      </c>
      <c r="H298" s="161">
        <v>0</v>
      </c>
      <c r="I298" s="162">
        <v>0</v>
      </c>
      <c r="J298" s="160">
        <f t="shared" si="91"/>
        <v>0</v>
      </c>
      <c r="K298" s="161">
        <v>0</v>
      </c>
      <c r="L298" s="161">
        <v>0</v>
      </c>
      <c r="M298" s="161">
        <v>0</v>
      </c>
      <c r="N298" s="161">
        <v>0</v>
      </c>
      <c r="O298" s="161">
        <v>0</v>
      </c>
      <c r="P298" s="162">
        <v>0</v>
      </c>
      <c r="Q298" s="160">
        <f t="shared" si="92"/>
        <v>0</v>
      </c>
      <c r="R298" s="161">
        <v>0</v>
      </c>
      <c r="S298" s="161">
        <v>0</v>
      </c>
      <c r="T298" s="161">
        <v>0</v>
      </c>
      <c r="U298" s="161">
        <v>0</v>
      </c>
      <c r="V298" s="161">
        <v>0</v>
      </c>
      <c r="W298" s="162">
        <v>0</v>
      </c>
      <c r="X298" s="160">
        <f t="shared" si="81"/>
        <v>0</v>
      </c>
      <c r="Y298" s="161">
        <f t="shared" si="81"/>
        <v>0</v>
      </c>
      <c r="Z298" s="161">
        <f t="shared" si="81"/>
        <v>0</v>
      </c>
      <c r="AA298" s="161">
        <f t="shared" si="81"/>
        <v>0</v>
      </c>
      <c r="AB298" s="161">
        <f t="shared" si="81"/>
        <v>0</v>
      </c>
      <c r="AC298" s="161">
        <f t="shared" si="81"/>
        <v>0</v>
      </c>
      <c r="AD298" s="162">
        <f t="shared" si="81"/>
        <v>0</v>
      </c>
      <c r="AE298" s="160">
        <f t="shared" si="86"/>
        <v>0</v>
      </c>
      <c r="AF298" s="10">
        <f t="shared" si="86"/>
        <v>0</v>
      </c>
      <c r="AG298" s="10">
        <f t="shared" si="86"/>
        <v>0</v>
      </c>
      <c r="AH298" s="10">
        <f t="shared" si="86"/>
        <v>0</v>
      </c>
      <c r="AI298" s="10">
        <f t="shared" si="86"/>
        <v>0</v>
      </c>
      <c r="AJ298" s="10">
        <f t="shared" si="86"/>
        <v>0</v>
      </c>
      <c r="AK298" s="312">
        <f t="shared" si="86"/>
        <v>0</v>
      </c>
    </row>
    <row r="299" spans="1:37" ht="12.75" customHeight="1" x14ac:dyDescent="0.25">
      <c r="A299" s="81">
        <v>290</v>
      </c>
      <c r="B299" s="159" t="s">
        <v>1522</v>
      </c>
      <c r="C299" s="244">
        <f t="shared" si="90"/>
        <v>0</v>
      </c>
      <c r="D299" s="161">
        <v>0</v>
      </c>
      <c r="E299" s="161">
        <v>0</v>
      </c>
      <c r="F299" s="161">
        <v>0</v>
      </c>
      <c r="G299" s="161">
        <v>0</v>
      </c>
      <c r="H299" s="161">
        <v>0</v>
      </c>
      <c r="I299" s="162">
        <v>0</v>
      </c>
      <c r="J299" s="160">
        <f t="shared" si="91"/>
        <v>0</v>
      </c>
      <c r="K299" s="161">
        <v>0</v>
      </c>
      <c r="L299" s="161">
        <v>0</v>
      </c>
      <c r="M299" s="161">
        <v>0</v>
      </c>
      <c r="N299" s="161">
        <v>0</v>
      </c>
      <c r="O299" s="161">
        <v>0</v>
      </c>
      <c r="P299" s="162">
        <v>0</v>
      </c>
      <c r="Q299" s="160">
        <f t="shared" si="92"/>
        <v>0</v>
      </c>
      <c r="R299" s="161">
        <v>0</v>
      </c>
      <c r="S299" s="161">
        <v>0</v>
      </c>
      <c r="T299" s="161">
        <v>0</v>
      </c>
      <c r="U299" s="161">
        <v>0</v>
      </c>
      <c r="V299" s="161">
        <v>0</v>
      </c>
      <c r="W299" s="162">
        <v>0</v>
      </c>
      <c r="X299" s="160">
        <f t="shared" si="81"/>
        <v>0</v>
      </c>
      <c r="Y299" s="161">
        <f t="shared" si="81"/>
        <v>0</v>
      </c>
      <c r="Z299" s="161">
        <f t="shared" si="81"/>
        <v>0</v>
      </c>
      <c r="AA299" s="161">
        <f t="shared" si="81"/>
        <v>0</v>
      </c>
      <c r="AB299" s="161">
        <f t="shared" si="81"/>
        <v>0</v>
      </c>
      <c r="AC299" s="161">
        <f t="shared" si="81"/>
        <v>0</v>
      </c>
      <c r="AD299" s="162">
        <f t="shared" si="81"/>
        <v>0</v>
      </c>
      <c r="AE299" s="160">
        <f t="shared" si="86"/>
        <v>0</v>
      </c>
      <c r="AF299" s="10">
        <f t="shared" si="86"/>
        <v>0</v>
      </c>
      <c r="AG299" s="10">
        <f t="shared" si="86"/>
        <v>0</v>
      </c>
      <c r="AH299" s="10">
        <f t="shared" si="86"/>
        <v>0</v>
      </c>
      <c r="AI299" s="10">
        <f t="shared" si="86"/>
        <v>0</v>
      </c>
      <c r="AJ299" s="10">
        <f t="shared" si="86"/>
        <v>0</v>
      </c>
      <c r="AK299" s="312">
        <f t="shared" si="86"/>
        <v>0</v>
      </c>
    </row>
    <row r="300" spans="1:37" ht="12.75" customHeight="1" x14ac:dyDescent="0.25">
      <c r="A300" s="81">
        <v>291</v>
      </c>
      <c r="B300" s="159" t="s">
        <v>1523</v>
      </c>
      <c r="C300" s="244">
        <f t="shared" si="90"/>
        <v>0</v>
      </c>
      <c r="D300" s="161">
        <v>0</v>
      </c>
      <c r="E300" s="161">
        <v>0</v>
      </c>
      <c r="F300" s="161">
        <v>0</v>
      </c>
      <c r="G300" s="161">
        <v>0</v>
      </c>
      <c r="H300" s="161">
        <v>0</v>
      </c>
      <c r="I300" s="162">
        <v>0</v>
      </c>
      <c r="J300" s="160">
        <f t="shared" si="91"/>
        <v>0</v>
      </c>
      <c r="K300" s="161">
        <v>0</v>
      </c>
      <c r="L300" s="161">
        <v>0</v>
      </c>
      <c r="M300" s="161">
        <v>0</v>
      </c>
      <c r="N300" s="161">
        <v>0</v>
      </c>
      <c r="O300" s="161">
        <v>0</v>
      </c>
      <c r="P300" s="162">
        <v>0</v>
      </c>
      <c r="Q300" s="160">
        <f t="shared" si="92"/>
        <v>0</v>
      </c>
      <c r="R300" s="161">
        <v>0</v>
      </c>
      <c r="S300" s="161">
        <v>0</v>
      </c>
      <c r="T300" s="161">
        <v>0</v>
      </c>
      <c r="U300" s="161">
        <v>0</v>
      </c>
      <c r="V300" s="161">
        <v>0</v>
      </c>
      <c r="W300" s="162">
        <v>0</v>
      </c>
      <c r="X300" s="160">
        <f t="shared" si="81"/>
        <v>0</v>
      </c>
      <c r="Y300" s="161">
        <f t="shared" si="81"/>
        <v>0</v>
      </c>
      <c r="Z300" s="161">
        <f t="shared" si="81"/>
        <v>0</v>
      </c>
      <c r="AA300" s="161">
        <f t="shared" si="81"/>
        <v>0</v>
      </c>
      <c r="AB300" s="161">
        <f t="shared" si="81"/>
        <v>0</v>
      </c>
      <c r="AC300" s="161">
        <f t="shared" si="81"/>
        <v>0</v>
      </c>
      <c r="AD300" s="162">
        <f t="shared" si="81"/>
        <v>0</v>
      </c>
      <c r="AE300" s="160">
        <f t="shared" si="86"/>
        <v>0</v>
      </c>
      <c r="AF300" s="10">
        <f t="shared" si="86"/>
        <v>0</v>
      </c>
      <c r="AG300" s="10">
        <f t="shared" si="86"/>
        <v>0</v>
      </c>
      <c r="AH300" s="10">
        <f t="shared" si="86"/>
        <v>0</v>
      </c>
      <c r="AI300" s="10">
        <f t="shared" si="86"/>
        <v>0</v>
      </c>
      <c r="AJ300" s="10">
        <f t="shared" si="86"/>
        <v>0</v>
      </c>
      <c r="AK300" s="312">
        <f t="shared" si="86"/>
        <v>0</v>
      </c>
    </row>
    <row r="301" spans="1:37" ht="12.75" customHeight="1" x14ac:dyDescent="0.25">
      <c r="A301" s="81">
        <v>292</v>
      </c>
      <c r="B301" s="159" t="s">
        <v>1524</v>
      </c>
      <c r="C301" s="244">
        <f t="shared" si="90"/>
        <v>0</v>
      </c>
      <c r="D301" s="161">
        <v>0</v>
      </c>
      <c r="E301" s="161">
        <v>0</v>
      </c>
      <c r="F301" s="161">
        <v>0</v>
      </c>
      <c r="G301" s="161">
        <v>0</v>
      </c>
      <c r="H301" s="161">
        <v>0</v>
      </c>
      <c r="I301" s="162">
        <v>0</v>
      </c>
      <c r="J301" s="160">
        <f t="shared" si="91"/>
        <v>0</v>
      </c>
      <c r="K301" s="161">
        <v>0</v>
      </c>
      <c r="L301" s="161">
        <v>0</v>
      </c>
      <c r="M301" s="161">
        <v>0</v>
      </c>
      <c r="N301" s="161">
        <v>0</v>
      </c>
      <c r="O301" s="161">
        <v>0</v>
      </c>
      <c r="P301" s="162">
        <v>0</v>
      </c>
      <c r="Q301" s="160">
        <f t="shared" si="92"/>
        <v>0</v>
      </c>
      <c r="R301" s="161">
        <v>0</v>
      </c>
      <c r="S301" s="161">
        <v>0</v>
      </c>
      <c r="T301" s="161">
        <v>0</v>
      </c>
      <c r="U301" s="161">
        <v>0</v>
      </c>
      <c r="V301" s="161">
        <v>0</v>
      </c>
      <c r="W301" s="162">
        <v>0</v>
      </c>
      <c r="X301" s="160">
        <f t="shared" ref="X301:AD338" si="93">Q301-J301</f>
        <v>0</v>
      </c>
      <c r="Y301" s="161">
        <f t="shared" si="93"/>
        <v>0</v>
      </c>
      <c r="Z301" s="161">
        <f t="shared" si="93"/>
        <v>0</v>
      </c>
      <c r="AA301" s="161">
        <f t="shared" si="93"/>
        <v>0</v>
      </c>
      <c r="AB301" s="161">
        <f t="shared" si="93"/>
        <v>0</v>
      </c>
      <c r="AC301" s="161">
        <f t="shared" si="93"/>
        <v>0</v>
      </c>
      <c r="AD301" s="162">
        <f t="shared" si="93"/>
        <v>0</v>
      </c>
      <c r="AE301" s="160">
        <f t="shared" si="86"/>
        <v>0</v>
      </c>
      <c r="AF301" s="10">
        <f t="shared" si="86"/>
        <v>0</v>
      </c>
      <c r="AG301" s="10">
        <f t="shared" si="86"/>
        <v>0</v>
      </c>
      <c r="AH301" s="10">
        <f t="shared" si="86"/>
        <v>0</v>
      </c>
      <c r="AI301" s="10">
        <f t="shared" si="86"/>
        <v>0</v>
      </c>
      <c r="AJ301" s="10">
        <f t="shared" si="86"/>
        <v>0</v>
      </c>
      <c r="AK301" s="312">
        <f t="shared" si="86"/>
        <v>0</v>
      </c>
    </row>
    <row r="302" spans="1:37" ht="12.75" customHeight="1" x14ac:dyDescent="0.25">
      <c r="A302" s="81">
        <v>293</v>
      </c>
      <c r="B302" s="159" t="s">
        <v>1525</v>
      </c>
      <c r="C302" s="244">
        <f t="shared" si="90"/>
        <v>0</v>
      </c>
      <c r="D302" s="161">
        <v>0</v>
      </c>
      <c r="E302" s="161">
        <v>0</v>
      </c>
      <c r="F302" s="161">
        <v>0</v>
      </c>
      <c r="G302" s="161">
        <v>0</v>
      </c>
      <c r="H302" s="161">
        <v>0</v>
      </c>
      <c r="I302" s="162">
        <v>0</v>
      </c>
      <c r="J302" s="160">
        <f t="shared" si="91"/>
        <v>0</v>
      </c>
      <c r="K302" s="161">
        <v>0</v>
      </c>
      <c r="L302" s="161">
        <v>0</v>
      </c>
      <c r="M302" s="161">
        <v>0</v>
      </c>
      <c r="N302" s="161">
        <v>0</v>
      </c>
      <c r="O302" s="161">
        <v>0</v>
      </c>
      <c r="P302" s="162">
        <v>0</v>
      </c>
      <c r="Q302" s="160">
        <f t="shared" si="92"/>
        <v>0</v>
      </c>
      <c r="R302" s="161">
        <v>0</v>
      </c>
      <c r="S302" s="161">
        <v>0</v>
      </c>
      <c r="T302" s="161">
        <v>0</v>
      </c>
      <c r="U302" s="161">
        <v>0</v>
      </c>
      <c r="V302" s="161">
        <v>0</v>
      </c>
      <c r="W302" s="162">
        <v>0</v>
      </c>
      <c r="X302" s="160">
        <f t="shared" si="93"/>
        <v>0</v>
      </c>
      <c r="Y302" s="161">
        <f t="shared" si="93"/>
        <v>0</v>
      </c>
      <c r="Z302" s="161">
        <f t="shared" si="93"/>
        <v>0</v>
      </c>
      <c r="AA302" s="161">
        <f t="shared" si="93"/>
        <v>0</v>
      </c>
      <c r="AB302" s="161">
        <f t="shared" si="93"/>
        <v>0</v>
      </c>
      <c r="AC302" s="161">
        <f t="shared" si="93"/>
        <v>0</v>
      </c>
      <c r="AD302" s="162">
        <f t="shared" si="93"/>
        <v>0</v>
      </c>
      <c r="AE302" s="160">
        <f t="shared" si="86"/>
        <v>0</v>
      </c>
      <c r="AF302" s="10">
        <f t="shared" si="86"/>
        <v>0</v>
      </c>
      <c r="AG302" s="10">
        <f t="shared" si="86"/>
        <v>0</v>
      </c>
      <c r="AH302" s="10">
        <f t="shared" si="86"/>
        <v>0</v>
      </c>
      <c r="AI302" s="10">
        <f t="shared" si="86"/>
        <v>0</v>
      </c>
      <c r="AJ302" s="10">
        <f t="shared" si="86"/>
        <v>0</v>
      </c>
      <c r="AK302" s="312">
        <f t="shared" si="86"/>
        <v>0</v>
      </c>
    </row>
    <row r="303" spans="1:37" ht="12.75" customHeight="1" x14ac:dyDescent="0.25">
      <c r="A303" s="81">
        <v>294</v>
      </c>
      <c r="B303" s="159" t="s">
        <v>1526</v>
      </c>
      <c r="C303" s="244">
        <f t="shared" si="90"/>
        <v>0</v>
      </c>
      <c r="D303" s="161">
        <v>0</v>
      </c>
      <c r="E303" s="161">
        <v>0</v>
      </c>
      <c r="F303" s="161">
        <v>0</v>
      </c>
      <c r="G303" s="161">
        <v>0</v>
      </c>
      <c r="H303" s="161">
        <v>0</v>
      </c>
      <c r="I303" s="162">
        <v>0</v>
      </c>
      <c r="J303" s="160">
        <f t="shared" si="91"/>
        <v>0</v>
      </c>
      <c r="K303" s="161">
        <v>0</v>
      </c>
      <c r="L303" s="161">
        <v>0</v>
      </c>
      <c r="M303" s="161">
        <v>0</v>
      </c>
      <c r="N303" s="161">
        <v>0</v>
      </c>
      <c r="O303" s="161">
        <v>0</v>
      </c>
      <c r="P303" s="162">
        <v>0</v>
      </c>
      <c r="Q303" s="160">
        <f t="shared" si="92"/>
        <v>0</v>
      </c>
      <c r="R303" s="161">
        <v>0</v>
      </c>
      <c r="S303" s="161">
        <v>0</v>
      </c>
      <c r="T303" s="161">
        <v>0</v>
      </c>
      <c r="U303" s="161">
        <v>0</v>
      </c>
      <c r="V303" s="161">
        <v>0</v>
      </c>
      <c r="W303" s="162">
        <v>0</v>
      </c>
      <c r="X303" s="160">
        <f t="shared" si="93"/>
        <v>0</v>
      </c>
      <c r="Y303" s="161">
        <f t="shared" si="93"/>
        <v>0</v>
      </c>
      <c r="Z303" s="161">
        <f t="shared" si="93"/>
        <v>0</v>
      </c>
      <c r="AA303" s="161">
        <f t="shared" si="93"/>
        <v>0</v>
      </c>
      <c r="AB303" s="161">
        <f t="shared" si="93"/>
        <v>0</v>
      </c>
      <c r="AC303" s="161">
        <f t="shared" si="93"/>
        <v>0</v>
      </c>
      <c r="AD303" s="162">
        <f t="shared" si="93"/>
        <v>0</v>
      </c>
      <c r="AE303" s="160">
        <f t="shared" si="86"/>
        <v>0</v>
      </c>
      <c r="AF303" s="10">
        <f t="shared" si="86"/>
        <v>0</v>
      </c>
      <c r="AG303" s="10">
        <f t="shared" si="86"/>
        <v>0</v>
      </c>
      <c r="AH303" s="10">
        <f t="shared" si="86"/>
        <v>0</v>
      </c>
      <c r="AI303" s="10">
        <f t="shared" si="86"/>
        <v>0</v>
      </c>
      <c r="AJ303" s="10">
        <f t="shared" si="86"/>
        <v>0</v>
      </c>
      <c r="AK303" s="312">
        <f t="shared" si="86"/>
        <v>0</v>
      </c>
    </row>
    <row r="304" spans="1:37" ht="12.75" customHeight="1" x14ac:dyDescent="0.25">
      <c r="A304" s="81">
        <v>295</v>
      </c>
      <c r="B304" s="159" t="s">
        <v>1527</v>
      </c>
      <c r="C304" s="244">
        <f t="shared" si="90"/>
        <v>0</v>
      </c>
      <c r="D304" s="161">
        <v>0</v>
      </c>
      <c r="E304" s="161">
        <v>0</v>
      </c>
      <c r="F304" s="161">
        <v>0</v>
      </c>
      <c r="G304" s="161">
        <v>0</v>
      </c>
      <c r="H304" s="161">
        <v>0</v>
      </c>
      <c r="I304" s="162">
        <v>0</v>
      </c>
      <c r="J304" s="160">
        <f t="shared" si="91"/>
        <v>0</v>
      </c>
      <c r="K304" s="161">
        <v>0</v>
      </c>
      <c r="L304" s="161">
        <v>0</v>
      </c>
      <c r="M304" s="161">
        <v>0</v>
      </c>
      <c r="N304" s="161">
        <v>0</v>
      </c>
      <c r="O304" s="161">
        <v>0</v>
      </c>
      <c r="P304" s="162">
        <v>0</v>
      </c>
      <c r="Q304" s="160">
        <f t="shared" si="92"/>
        <v>0</v>
      </c>
      <c r="R304" s="161">
        <v>0</v>
      </c>
      <c r="S304" s="161">
        <v>0</v>
      </c>
      <c r="T304" s="161">
        <v>0</v>
      </c>
      <c r="U304" s="161">
        <v>0</v>
      </c>
      <c r="V304" s="161">
        <v>0</v>
      </c>
      <c r="W304" s="162">
        <v>0</v>
      </c>
      <c r="X304" s="160">
        <f t="shared" si="93"/>
        <v>0</v>
      </c>
      <c r="Y304" s="161">
        <f t="shared" si="93"/>
        <v>0</v>
      </c>
      <c r="Z304" s="161">
        <f t="shared" si="93"/>
        <v>0</v>
      </c>
      <c r="AA304" s="161">
        <f t="shared" si="93"/>
        <v>0</v>
      </c>
      <c r="AB304" s="161">
        <f t="shared" si="93"/>
        <v>0</v>
      </c>
      <c r="AC304" s="161">
        <f t="shared" si="93"/>
        <v>0</v>
      </c>
      <c r="AD304" s="162">
        <f t="shared" si="93"/>
        <v>0</v>
      </c>
      <c r="AE304" s="160">
        <f t="shared" si="86"/>
        <v>0</v>
      </c>
      <c r="AF304" s="10">
        <f t="shared" si="86"/>
        <v>0</v>
      </c>
      <c r="AG304" s="10">
        <f t="shared" si="86"/>
        <v>0</v>
      </c>
      <c r="AH304" s="10">
        <f t="shared" si="86"/>
        <v>0</v>
      </c>
      <c r="AI304" s="10">
        <f t="shared" si="86"/>
        <v>0</v>
      </c>
      <c r="AJ304" s="10">
        <f t="shared" si="86"/>
        <v>0</v>
      </c>
      <c r="AK304" s="312">
        <f t="shared" si="86"/>
        <v>0</v>
      </c>
    </row>
    <row r="305" spans="1:37" ht="12.75" customHeight="1" x14ac:dyDescent="0.25">
      <c r="A305" s="81">
        <v>296</v>
      </c>
      <c r="B305" s="159" t="s">
        <v>1528</v>
      </c>
      <c r="C305" s="244">
        <f t="shared" si="90"/>
        <v>57.2</v>
      </c>
      <c r="D305" s="161">
        <v>0</v>
      </c>
      <c r="E305" s="161">
        <v>0</v>
      </c>
      <c r="F305" s="161">
        <v>0</v>
      </c>
      <c r="G305" s="161">
        <v>0</v>
      </c>
      <c r="H305" s="161">
        <v>57.2</v>
      </c>
      <c r="I305" s="162">
        <v>0</v>
      </c>
      <c r="J305" s="160">
        <f t="shared" si="91"/>
        <v>57.2</v>
      </c>
      <c r="K305" s="161">
        <v>0</v>
      </c>
      <c r="L305" s="161">
        <v>0</v>
      </c>
      <c r="M305" s="161">
        <v>0</v>
      </c>
      <c r="N305" s="161">
        <v>0</v>
      </c>
      <c r="O305" s="161">
        <v>57.2</v>
      </c>
      <c r="P305" s="162">
        <v>0</v>
      </c>
      <c r="Q305" s="160">
        <f t="shared" si="92"/>
        <v>55.272599999999997</v>
      </c>
      <c r="R305" s="161">
        <v>0</v>
      </c>
      <c r="S305" s="161">
        <v>0</v>
      </c>
      <c r="T305" s="161">
        <v>0</v>
      </c>
      <c r="U305" s="161">
        <v>0</v>
      </c>
      <c r="V305" s="161">
        <v>55.272599999999997</v>
      </c>
      <c r="W305" s="162">
        <v>0</v>
      </c>
      <c r="X305" s="160">
        <f t="shared" si="93"/>
        <v>-1.9274000000000058</v>
      </c>
      <c r="Y305" s="161">
        <f t="shared" si="93"/>
        <v>0</v>
      </c>
      <c r="Z305" s="161">
        <f t="shared" si="93"/>
        <v>0</v>
      </c>
      <c r="AA305" s="161">
        <f t="shared" si="93"/>
        <v>0</v>
      </c>
      <c r="AB305" s="161">
        <f t="shared" si="93"/>
        <v>0</v>
      </c>
      <c r="AC305" s="161">
        <f t="shared" si="93"/>
        <v>-1.9274000000000058</v>
      </c>
      <c r="AD305" s="162">
        <f t="shared" si="93"/>
        <v>0</v>
      </c>
      <c r="AE305" s="160">
        <f t="shared" si="86"/>
        <v>96.63041958041957</v>
      </c>
      <c r="AF305" s="10">
        <f t="shared" si="86"/>
        <v>0</v>
      </c>
      <c r="AG305" s="10">
        <f t="shared" si="86"/>
        <v>0</v>
      </c>
      <c r="AH305" s="10">
        <f t="shared" si="86"/>
        <v>0</v>
      </c>
      <c r="AI305" s="10">
        <f t="shared" si="86"/>
        <v>0</v>
      </c>
      <c r="AJ305" s="10">
        <f t="shared" si="86"/>
        <v>96.63041958041957</v>
      </c>
      <c r="AK305" s="312">
        <f t="shared" si="86"/>
        <v>0</v>
      </c>
    </row>
    <row r="306" spans="1:37" ht="12.75" customHeight="1" x14ac:dyDescent="0.25">
      <c r="A306" s="81">
        <v>297</v>
      </c>
      <c r="B306" s="159" t="s">
        <v>1529</v>
      </c>
      <c r="C306" s="244">
        <f t="shared" si="90"/>
        <v>0</v>
      </c>
      <c r="D306" s="161">
        <v>0</v>
      </c>
      <c r="E306" s="161">
        <v>0</v>
      </c>
      <c r="F306" s="161">
        <v>0</v>
      </c>
      <c r="G306" s="161">
        <v>0</v>
      </c>
      <c r="H306" s="161">
        <v>0</v>
      </c>
      <c r="I306" s="162">
        <v>0</v>
      </c>
      <c r="J306" s="160">
        <f t="shared" si="91"/>
        <v>0</v>
      </c>
      <c r="K306" s="161">
        <v>0</v>
      </c>
      <c r="L306" s="161">
        <v>0</v>
      </c>
      <c r="M306" s="161">
        <v>0</v>
      </c>
      <c r="N306" s="161">
        <v>0</v>
      </c>
      <c r="O306" s="161">
        <v>0</v>
      </c>
      <c r="P306" s="162">
        <v>0</v>
      </c>
      <c r="Q306" s="160">
        <f t="shared" si="92"/>
        <v>0</v>
      </c>
      <c r="R306" s="161">
        <v>0</v>
      </c>
      <c r="S306" s="161">
        <v>0</v>
      </c>
      <c r="T306" s="161">
        <v>0</v>
      </c>
      <c r="U306" s="161">
        <v>0</v>
      </c>
      <c r="V306" s="161">
        <v>0</v>
      </c>
      <c r="W306" s="162">
        <v>0</v>
      </c>
      <c r="X306" s="160">
        <f t="shared" si="93"/>
        <v>0</v>
      </c>
      <c r="Y306" s="161">
        <f t="shared" si="93"/>
        <v>0</v>
      </c>
      <c r="Z306" s="161">
        <f t="shared" si="93"/>
        <v>0</v>
      </c>
      <c r="AA306" s="161">
        <f t="shared" si="93"/>
        <v>0</v>
      </c>
      <c r="AB306" s="161">
        <f t="shared" si="93"/>
        <v>0</v>
      </c>
      <c r="AC306" s="161">
        <f t="shared" si="93"/>
        <v>0</v>
      </c>
      <c r="AD306" s="162">
        <f t="shared" si="93"/>
        <v>0</v>
      </c>
      <c r="AE306" s="160">
        <f t="shared" si="86"/>
        <v>0</v>
      </c>
      <c r="AF306" s="10">
        <f t="shared" si="86"/>
        <v>0</v>
      </c>
      <c r="AG306" s="10">
        <f t="shared" si="86"/>
        <v>0</v>
      </c>
      <c r="AH306" s="10">
        <f t="shared" si="86"/>
        <v>0</v>
      </c>
      <c r="AI306" s="10">
        <f t="shared" si="86"/>
        <v>0</v>
      </c>
      <c r="AJ306" s="10">
        <f t="shared" si="86"/>
        <v>0</v>
      </c>
      <c r="AK306" s="312">
        <f t="shared" si="86"/>
        <v>0</v>
      </c>
    </row>
    <row r="307" spans="1:37" ht="12.75" customHeight="1" x14ac:dyDescent="0.25">
      <c r="A307" s="81">
        <v>298</v>
      </c>
      <c r="B307" s="159" t="s">
        <v>1530</v>
      </c>
      <c r="C307" s="244">
        <f t="shared" si="90"/>
        <v>0</v>
      </c>
      <c r="D307" s="161">
        <v>0</v>
      </c>
      <c r="E307" s="161">
        <v>0</v>
      </c>
      <c r="F307" s="161">
        <v>0</v>
      </c>
      <c r="G307" s="161">
        <v>0</v>
      </c>
      <c r="H307" s="161">
        <v>0</v>
      </c>
      <c r="I307" s="162">
        <v>0</v>
      </c>
      <c r="J307" s="160">
        <f t="shared" si="91"/>
        <v>0</v>
      </c>
      <c r="K307" s="161">
        <v>0</v>
      </c>
      <c r="L307" s="161">
        <v>0</v>
      </c>
      <c r="M307" s="161">
        <v>0</v>
      </c>
      <c r="N307" s="161">
        <v>0</v>
      </c>
      <c r="O307" s="161">
        <v>0</v>
      </c>
      <c r="P307" s="162">
        <v>0</v>
      </c>
      <c r="Q307" s="160">
        <f t="shared" si="92"/>
        <v>0</v>
      </c>
      <c r="R307" s="161">
        <v>0</v>
      </c>
      <c r="S307" s="161">
        <v>0</v>
      </c>
      <c r="T307" s="161">
        <v>0</v>
      </c>
      <c r="U307" s="161">
        <v>0</v>
      </c>
      <c r="V307" s="161">
        <v>0</v>
      </c>
      <c r="W307" s="162">
        <v>0</v>
      </c>
      <c r="X307" s="160">
        <f t="shared" si="93"/>
        <v>0</v>
      </c>
      <c r="Y307" s="161">
        <f t="shared" si="93"/>
        <v>0</v>
      </c>
      <c r="Z307" s="161">
        <f t="shared" si="93"/>
        <v>0</v>
      </c>
      <c r="AA307" s="161">
        <f t="shared" si="93"/>
        <v>0</v>
      </c>
      <c r="AB307" s="161">
        <f t="shared" si="93"/>
        <v>0</v>
      </c>
      <c r="AC307" s="161">
        <f t="shared" si="93"/>
        <v>0</v>
      </c>
      <c r="AD307" s="162">
        <f t="shared" si="93"/>
        <v>0</v>
      </c>
      <c r="AE307" s="160">
        <f t="shared" si="86"/>
        <v>0</v>
      </c>
      <c r="AF307" s="10">
        <f t="shared" si="86"/>
        <v>0</v>
      </c>
      <c r="AG307" s="10">
        <f t="shared" si="86"/>
        <v>0</v>
      </c>
      <c r="AH307" s="10">
        <f t="shared" si="86"/>
        <v>0</v>
      </c>
      <c r="AI307" s="10">
        <f t="shared" si="86"/>
        <v>0</v>
      </c>
      <c r="AJ307" s="10">
        <f t="shared" si="86"/>
        <v>0</v>
      </c>
      <c r="AK307" s="312">
        <f t="shared" si="86"/>
        <v>0</v>
      </c>
    </row>
    <row r="308" spans="1:37" ht="12.75" customHeight="1" x14ac:dyDescent="0.25">
      <c r="A308" s="81">
        <v>299</v>
      </c>
      <c r="B308" s="159" t="s">
        <v>1531</v>
      </c>
      <c r="C308" s="244">
        <f t="shared" si="90"/>
        <v>0</v>
      </c>
      <c r="D308" s="161">
        <v>0</v>
      </c>
      <c r="E308" s="161">
        <v>0</v>
      </c>
      <c r="F308" s="161">
        <v>0</v>
      </c>
      <c r="G308" s="161">
        <v>0</v>
      </c>
      <c r="H308" s="161">
        <v>0</v>
      </c>
      <c r="I308" s="162">
        <v>0</v>
      </c>
      <c r="J308" s="160">
        <f t="shared" si="91"/>
        <v>0</v>
      </c>
      <c r="K308" s="161">
        <v>0</v>
      </c>
      <c r="L308" s="161">
        <v>0</v>
      </c>
      <c r="M308" s="161">
        <v>0</v>
      </c>
      <c r="N308" s="161">
        <v>0</v>
      </c>
      <c r="O308" s="161">
        <v>0</v>
      </c>
      <c r="P308" s="162">
        <v>0</v>
      </c>
      <c r="Q308" s="160">
        <f t="shared" si="92"/>
        <v>0</v>
      </c>
      <c r="R308" s="161">
        <v>0</v>
      </c>
      <c r="S308" s="161">
        <v>0</v>
      </c>
      <c r="T308" s="161">
        <v>0</v>
      </c>
      <c r="U308" s="161">
        <v>0</v>
      </c>
      <c r="V308" s="161">
        <v>0</v>
      </c>
      <c r="W308" s="162">
        <v>0</v>
      </c>
      <c r="X308" s="160">
        <f t="shared" si="93"/>
        <v>0</v>
      </c>
      <c r="Y308" s="161">
        <f t="shared" si="93"/>
        <v>0</v>
      </c>
      <c r="Z308" s="161">
        <f t="shared" si="93"/>
        <v>0</v>
      </c>
      <c r="AA308" s="161">
        <f t="shared" si="93"/>
        <v>0</v>
      </c>
      <c r="AB308" s="161">
        <f t="shared" si="93"/>
        <v>0</v>
      </c>
      <c r="AC308" s="161">
        <f t="shared" si="93"/>
        <v>0</v>
      </c>
      <c r="AD308" s="162">
        <f t="shared" si="93"/>
        <v>0</v>
      </c>
      <c r="AE308" s="160">
        <f t="shared" si="86"/>
        <v>0</v>
      </c>
      <c r="AF308" s="10">
        <f t="shared" si="86"/>
        <v>0</v>
      </c>
      <c r="AG308" s="10">
        <f t="shared" si="86"/>
        <v>0</v>
      </c>
      <c r="AH308" s="10">
        <f t="shared" si="86"/>
        <v>0</v>
      </c>
      <c r="AI308" s="10">
        <f t="shared" si="86"/>
        <v>0</v>
      </c>
      <c r="AJ308" s="10">
        <f t="shared" si="86"/>
        <v>0</v>
      </c>
      <c r="AK308" s="312">
        <f t="shared" si="86"/>
        <v>0</v>
      </c>
    </row>
    <row r="309" spans="1:37" ht="12.75" customHeight="1" x14ac:dyDescent="0.25">
      <c r="A309" s="81">
        <v>300</v>
      </c>
      <c r="B309" s="159" t="s">
        <v>1532</v>
      </c>
      <c r="C309" s="244">
        <f t="shared" si="90"/>
        <v>0</v>
      </c>
      <c r="D309" s="161">
        <v>0</v>
      </c>
      <c r="E309" s="161">
        <v>0</v>
      </c>
      <c r="F309" s="161">
        <v>0</v>
      </c>
      <c r="G309" s="161">
        <v>0</v>
      </c>
      <c r="H309" s="161">
        <v>0</v>
      </c>
      <c r="I309" s="162">
        <v>0</v>
      </c>
      <c r="J309" s="160">
        <f t="shared" si="91"/>
        <v>0</v>
      </c>
      <c r="K309" s="161">
        <v>0</v>
      </c>
      <c r="L309" s="161">
        <v>0</v>
      </c>
      <c r="M309" s="161">
        <v>0</v>
      </c>
      <c r="N309" s="161">
        <v>0</v>
      </c>
      <c r="O309" s="161">
        <v>0</v>
      </c>
      <c r="P309" s="162">
        <v>0</v>
      </c>
      <c r="Q309" s="160">
        <f t="shared" si="92"/>
        <v>0</v>
      </c>
      <c r="R309" s="161">
        <v>0</v>
      </c>
      <c r="S309" s="161">
        <v>0</v>
      </c>
      <c r="T309" s="161">
        <v>0</v>
      </c>
      <c r="U309" s="161">
        <v>0</v>
      </c>
      <c r="V309" s="161">
        <v>0</v>
      </c>
      <c r="W309" s="162">
        <v>0</v>
      </c>
      <c r="X309" s="160">
        <f t="shared" si="93"/>
        <v>0</v>
      </c>
      <c r="Y309" s="161">
        <f t="shared" si="93"/>
        <v>0</v>
      </c>
      <c r="Z309" s="161">
        <f t="shared" si="93"/>
        <v>0</v>
      </c>
      <c r="AA309" s="161">
        <f t="shared" si="93"/>
        <v>0</v>
      </c>
      <c r="AB309" s="161">
        <f t="shared" si="93"/>
        <v>0</v>
      </c>
      <c r="AC309" s="161">
        <f t="shared" si="93"/>
        <v>0</v>
      </c>
      <c r="AD309" s="162">
        <f t="shared" si="93"/>
        <v>0</v>
      </c>
      <c r="AE309" s="160">
        <f t="shared" si="86"/>
        <v>0</v>
      </c>
      <c r="AF309" s="10">
        <f t="shared" si="86"/>
        <v>0</v>
      </c>
      <c r="AG309" s="10">
        <f t="shared" si="86"/>
        <v>0</v>
      </c>
      <c r="AH309" s="10">
        <f t="shared" si="86"/>
        <v>0</v>
      </c>
      <c r="AI309" s="10">
        <f t="shared" si="86"/>
        <v>0</v>
      </c>
      <c r="AJ309" s="10">
        <f t="shared" si="86"/>
        <v>0</v>
      </c>
      <c r="AK309" s="312">
        <f t="shared" si="86"/>
        <v>0</v>
      </c>
    </row>
    <row r="310" spans="1:37" ht="12.75" customHeight="1" x14ac:dyDescent="0.25">
      <c r="A310" s="81">
        <v>301</v>
      </c>
      <c r="B310" s="159" t="s">
        <v>1533</v>
      </c>
      <c r="C310" s="244">
        <f t="shared" si="90"/>
        <v>0</v>
      </c>
      <c r="D310" s="161">
        <v>0</v>
      </c>
      <c r="E310" s="161">
        <v>0</v>
      </c>
      <c r="F310" s="161">
        <v>0</v>
      </c>
      <c r="G310" s="161">
        <v>0</v>
      </c>
      <c r="H310" s="161">
        <v>0</v>
      </c>
      <c r="I310" s="162">
        <v>0</v>
      </c>
      <c r="J310" s="160">
        <f t="shared" si="91"/>
        <v>0</v>
      </c>
      <c r="K310" s="161">
        <v>0</v>
      </c>
      <c r="L310" s="161">
        <v>0</v>
      </c>
      <c r="M310" s="161">
        <v>0</v>
      </c>
      <c r="N310" s="161">
        <v>0</v>
      </c>
      <c r="O310" s="161">
        <v>0</v>
      </c>
      <c r="P310" s="162">
        <v>0</v>
      </c>
      <c r="Q310" s="160">
        <f t="shared" si="92"/>
        <v>0</v>
      </c>
      <c r="R310" s="161">
        <v>0</v>
      </c>
      <c r="S310" s="161">
        <v>0</v>
      </c>
      <c r="T310" s="161">
        <v>0</v>
      </c>
      <c r="U310" s="161">
        <v>0</v>
      </c>
      <c r="V310" s="161">
        <v>0</v>
      </c>
      <c r="W310" s="162">
        <v>0</v>
      </c>
      <c r="X310" s="160">
        <f t="shared" si="93"/>
        <v>0</v>
      </c>
      <c r="Y310" s="161">
        <f t="shared" si="93"/>
        <v>0</v>
      </c>
      <c r="Z310" s="161">
        <f t="shared" si="93"/>
        <v>0</v>
      </c>
      <c r="AA310" s="161">
        <f t="shared" si="93"/>
        <v>0</v>
      </c>
      <c r="AB310" s="161">
        <f t="shared" si="93"/>
        <v>0</v>
      </c>
      <c r="AC310" s="161">
        <f t="shared" si="93"/>
        <v>0</v>
      </c>
      <c r="AD310" s="162">
        <f t="shared" si="93"/>
        <v>0</v>
      </c>
      <c r="AE310" s="160">
        <f t="shared" si="86"/>
        <v>0</v>
      </c>
      <c r="AF310" s="10">
        <f t="shared" si="86"/>
        <v>0</v>
      </c>
      <c r="AG310" s="10">
        <f t="shared" si="86"/>
        <v>0</v>
      </c>
      <c r="AH310" s="10">
        <f t="shared" si="86"/>
        <v>0</v>
      </c>
      <c r="AI310" s="10">
        <f t="shared" si="86"/>
        <v>0</v>
      </c>
      <c r="AJ310" s="10">
        <f t="shared" si="86"/>
        <v>0</v>
      </c>
      <c r="AK310" s="312">
        <f t="shared" si="86"/>
        <v>0</v>
      </c>
    </row>
    <row r="311" spans="1:37" ht="12.75" customHeight="1" x14ac:dyDescent="0.25">
      <c r="A311" s="81">
        <v>302</v>
      </c>
      <c r="B311" s="159" t="s">
        <v>1534</v>
      </c>
      <c r="C311" s="244">
        <f t="shared" si="90"/>
        <v>0</v>
      </c>
      <c r="D311" s="161">
        <v>0</v>
      </c>
      <c r="E311" s="161">
        <v>0</v>
      </c>
      <c r="F311" s="161">
        <v>0</v>
      </c>
      <c r="G311" s="161">
        <v>0</v>
      </c>
      <c r="H311" s="161">
        <v>0</v>
      </c>
      <c r="I311" s="162">
        <v>0</v>
      </c>
      <c r="J311" s="160">
        <f t="shared" si="91"/>
        <v>0</v>
      </c>
      <c r="K311" s="161">
        <v>0</v>
      </c>
      <c r="L311" s="161">
        <v>0</v>
      </c>
      <c r="M311" s="161">
        <v>0</v>
      </c>
      <c r="N311" s="161">
        <v>0</v>
      </c>
      <c r="O311" s="161">
        <v>0</v>
      </c>
      <c r="P311" s="162">
        <v>0</v>
      </c>
      <c r="Q311" s="160">
        <f t="shared" si="92"/>
        <v>0</v>
      </c>
      <c r="R311" s="161">
        <v>0</v>
      </c>
      <c r="S311" s="161">
        <v>0</v>
      </c>
      <c r="T311" s="161">
        <v>0</v>
      </c>
      <c r="U311" s="161">
        <v>0</v>
      </c>
      <c r="V311" s="161">
        <v>0</v>
      </c>
      <c r="W311" s="162">
        <v>0</v>
      </c>
      <c r="X311" s="160">
        <f t="shared" si="93"/>
        <v>0</v>
      </c>
      <c r="Y311" s="161">
        <f t="shared" si="93"/>
        <v>0</v>
      </c>
      <c r="Z311" s="161">
        <f t="shared" si="93"/>
        <v>0</v>
      </c>
      <c r="AA311" s="161">
        <f t="shared" si="93"/>
        <v>0</v>
      </c>
      <c r="AB311" s="161">
        <f t="shared" si="93"/>
        <v>0</v>
      </c>
      <c r="AC311" s="161">
        <f t="shared" si="93"/>
        <v>0</v>
      </c>
      <c r="AD311" s="162">
        <f t="shared" si="93"/>
        <v>0</v>
      </c>
      <c r="AE311" s="160">
        <f t="shared" si="86"/>
        <v>0</v>
      </c>
      <c r="AF311" s="10">
        <f t="shared" si="86"/>
        <v>0</v>
      </c>
      <c r="AG311" s="10">
        <f t="shared" si="86"/>
        <v>0</v>
      </c>
      <c r="AH311" s="10">
        <f t="shared" si="86"/>
        <v>0</v>
      </c>
      <c r="AI311" s="10">
        <f t="shared" si="86"/>
        <v>0</v>
      </c>
      <c r="AJ311" s="10">
        <f t="shared" si="86"/>
        <v>0</v>
      </c>
      <c r="AK311" s="312">
        <f t="shared" si="86"/>
        <v>0</v>
      </c>
    </row>
    <row r="312" spans="1:37" ht="12.75" customHeight="1" x14ac:dyDescent="0.25">
      <c r="A312" s="81">
        <v>303</v>
      </c>
      <c r="B312" s="159" t="s">
        <v>1535</v>
      </c>
      <c r="C312" s="244">
        <f t="shared" si="90"/>
        <v>0</v>
      </c>
      <c r="D312" s="161">
        <v>0</v>
      </c>
      <c r="E312" s="161">
        <v>0</v>
      </c>
      <c r="F312" s="161">
        <v>0</v>
      </c>
      <c r="G312" s="161">
        <v>0</v>
      </c>
      <c r="H312" s="161">
        <v>0</v>
      </c>
      <c r="I312" s="162">
        <v>0</v>
      </c>
      <c r="J312" s="160">
        <f t="shared" si="91"/>
        <v>0</v>
      </c>
      <c r="K312" s="161">
        <v>0</v>
      </c>
      <c r="L312" s="161">
        <v>0</v>
      </c>
      <c r="M312" s="161">
        <v>0</v>
      </c>
      <c r="N312" s="161">
        <v>0</v>
      </c>
      <c r="O312" s="161">
        <v>0</v>
      </c>
      <c r="P312" s="162">
        <v>0</v>
      </c>
      <c r="Q312" s="160">
        <f t="shared" si="92"/>
        <v>0</v>
      </c>
      <c r="R312" s="161">
        <v>0</v>
      </c>
      <c r="S312" s="161">
        <v>0</v>
      </c>
      <c r="T312" s="161">
        <v>0</v>
      </c>
      <c r="U312" s="161">
        <v>0</v>
      </c>
      <c r="V312" s="161">
        <v>0</v>
      </c>
      <c r="W312" s="162">
        <v>0</v>
      </c>
      <c r="X312" s="160">
        <f t="shared" si="93"/>
        <v>0</v>
      </c>
      <c r="Y312" s="161">
        <f t="shared" si="93"/>
        <v>0</v>
      </c>
      <c r="Z312" s="161">
        <f t="shared" si="93"/>
        <v>0</v>
      </c>
      <c r="AA312" s="161">
        <f t="shared" si="93"/>
        <v>0</v>
      </c>
      <c r="AB312" s="161">
        <f t="shared" si="93"/>
        <v>0</v>
      </c>
      <c r="AC312" s="161">
        <f t="shared" si="93"/>
        <v>0</v>
      </c>
      <c r="AD312" s="162">
        <f t="shared" si="93"/>
        <v>0</v>
      </c>
      <c r="AE312" s="160">
        <f t="shared" si="86"/>
        <v>0</v>
      </c>
      <c r="AF312" s="10">
        <f t="shared" si="86"/>
        <v>0</v>
      </c>
      <c r="AG312" s="10">
        <f t="shared" si="86"/>
        <v>0</v>
      </c>
      <c r="AH312" s="10">
        <f t="shared" si="86"/>
        <v>0</v>
      </c>
      <c r="AI312" s="10">
        <f t="shared" si="86"/>
        <v>0</v>
      </c>
      <c r="AJ312" s="10">
        <f t="shared" si="86"/>
        <v>0</v>
      </c>
      <c r="AK312" s="312">
        <f t="shared" si="86"/>
        <v>0</v>
      </c>
    </row>
    <row r="313" spans="1:37" ht="12.75" customHeight="1" x14ac:dyDescent="0.25">
      <c r="A313" s="81">
        <v>304</v>
      </c>
      <c r="B313" s="159" t="s">
        <v>1536</v>
      </c>
      <c r="C313" s="244">
        <f t="shared" si="90"/>
        <v>0</v>
      </c>
      <c r="D313" s="161">
        <v>0</v>
      </c>
      <c r="E313" s="161">
        <v>0</v>
      </c>
      <c r="F313" s="161">
        <v>0</v>
      </c>
      <c r="G313" s="161">
        <v>0</v>
      </c>
      <c r="H313" s="161">
        <v>0</v>
      </c>
      <c r="I313" s="162">
        <v>0</v>
      </c>
      <c r="J313" s="160">
        <f t="shared" si="91"/>
        <v>0</v>
      </c>
      <c r="K313" s="161">
        <v>0</v>
      </c>
      <c r="L313" s="161">
        <v>0</v>
      </c>
      <c r="M313" s="161">
        <v>0</v>
      </c>
      <c r="N313" s="161">
        <v>0</v>
      </c>
      <c r="O313" s="161">
        <v>0</v>
      </c>
      <c r="P313" s="162">
        <v>0</v>
      </c>
      <c r="Q313" s="160">
        <f t="shared" si="92"/>
        <v>0</v>
      </c>
      <c r="R313" s="161">
        <v>0</v>
      </c>
      <c r="S313" s="161">
        <v>0</v>
      </c>
      <c r="T313" s="161">
        <v>0</v>
      </c>
      <c r="U313" s="161">
        <v>0</v>
      </c>
      <c r="V313" s="161">
        <v>0</v>
      </c>
      <c r="W313" s="162">
        <v>0</v>
      </c>
      <c r="X313" s="160">
        <f t="shared" si="93"/>
        <v>0</v>
      </c>
      <c r="Y313" s="161">
        <f t="shared" si="93"/>
        <v>0</v>
      </c>
      <c r="Z313" s="161">
        <f t="shared" si="93"/>
        <v>0</v>
      </c>
      <c r="AA313" s="161">
        <f t="shared" si="93"/>
        <v>0</v>
      </c>
      <c r="AB313" s="161">
        <f t="shared" si="93"/>
        <v>0</v>
      </c>
      <c r="AC313" s="161">
        <f t="shared" si="93"/>
        <v>0</v>
      </c>
      <c r="AD313" s="162">
        <f t="shared" si="93"/>
        <v>0</v>
      </c>
      <c r="AE313" s="160">
        <f t="shared" si="86"/>
        <v>0</v>
      </c>
      <c r="AF313" s="10">
        <f t="shared" si="86"/>
        <v>0</v>
      </c>
      <c r="AG313" s="10">
        <f t="shared" si="86"/>
        <v>0</v>
      </c>
      <c r="AH313" s="10">
        <f t="shared" si="86"/>
        <v>0</v>
      </c>
      <c r="AI313" s="10">
        <f t="shared" si="86"/>
        <v>0</v>
      </c>
      <c r="AJ313" s="10">
        <f t="shared" si="86"/>
        <v>0</v>
      </c>
      <c r="AK313" s="312">
        <f t="shared" si="86"/>
        <v>0</v>
      </c>
    </row>
    <row r="314" spans="1:37" ht="12.75" customHeight="1" x14ac:dyDescent="0.25">
      <c r="A314" s="81">
        <v>305</v>
      </c>
      <c r="B314" s="159" t="s">
        <v>1537</v>
      </c>
      <c r="C314" s="244">
        <f t="shared" si="90"/>
        <v>0</v>
      </c>
      <c r="D314" s="161">
        <v>0</v>
      </c>
      <c r="E314" s="161">
        <v>0</v>
      </c>
      <c r="F314" s="161">
        <v>0</v>
      </c>
      <c r="G314" s="161">
        <v>0</v>
      </c>
      <c r="H314" s="161">
        <v>0</v>
      </c>
      <c r="I314" s="162">
        <v>0</v>
      </c>
      <c r="J314" s="160">
        <f t="shared" si="91"/>
        <v>0</v>
      </c>
      <c r="K314" s="161">
        <v>0</v>
      </c>
      <c r="L314" s="161">
        <v>0</v>
      </c>
      <c r="M314" s="161">
        <v>0</v>
      </c>
      <c r="N314" s="161">
        <v>0</v>
      </c>
      <c r="O314" s="161">
        <v>0</v>
      </c>
      <c r="P314" s="162">
        <v>0</v>
      </c>
      <c r="Q314" s="160">
        <f t="shared" si="92"/>
        <v>0</v>
      </c>
      <c r="R314" s="161">
        <v>0</v>
      </c>
      <c r="S314" s="161">
        <v>0</v>
      </c>
      <c r="T314" s="161">
        <v>0</v>
      </c>
      <c r="U314" s="161">
        <v>0</v>
      </c>
      <c r="V314" s="161">
        <v>0</v>
      </c>
      <c r="W314" s="162">
        <v>0</v>
      </c>
      <c r="X314" s="160">
        <f t="shared" si="93"/>
        <v>0</v>
      </c>
      <c r="Y314" s="161">
        <f t="shared" si="93"/>
        <v>0</v>
      </c>
      <c r="Z314" s="161">
        <f t="shared" si="93"/>
        <v>0</v>
      </c>
      <c r="AA314" s="161">
        <f t="shared" si="93"/>
        <v>0</v>
      </c>
      <c r="AB314" s="161">
        <f t="shared" si="93"/>
        <v>0</v>
      </c>
      <c r="AC314" s="161">
        <f t="shared" si="93"/>
        <v>0</v>
      </c>
      <c r="AD314" s="162">
        <f t="shared" si="93"/>
        <v>0</v>
      </c>
      <c r="AE314" s="160">
        <f t="shared" si="86"/>
        <v>0</v>
      </c>
      <c r="AF314" s="10">
        <f t="shared" si="86"/>
        <v>0</v>
      </c>
      <c r="AG314" s="10">
        <f t="shared" si="86"/>
        <v>0</v>
      </c>
      <c r="AH314" s="10">
        <f t="shared" si="86"/>
        <v>0</v>
      </c>
      <c r="AI314" s="10">
        <f t="shared" si="86"/>
        <v>0</v>
      </c>
      <c r="AJ314" s="10">
        <f t="shared" si="86"/>
        <v>0</v>
      </c>
      <c r="AK314" s="312">
        <f t="shared" si="86"/>
        <v>0</v>
      </c>
    </row>
    <row r="315" spans="1:37" ht="12.75" customHeight="1" x14ac:dyDescent="0.25">
      <c r="A315" s="81">
        <v>306</v>
      </c>
      <c r="B315" s="159" t="s">
        <v>1538</v>
      </c>
      <c r="C315" s="244">
        <f t="shared" si="90"/>
        <v>0</v>
      </c>
      <c r="D315" s="161">
        <v>0</v>
      </c>
      <c r="E315" s="161">
        <v>0</v>
      </c>
      <c r="F315" s="161">
        <v>0</v>
      </c>
      <c r="G315" s="161">
        <v>0</v>
      </c>
      <c r="H315" s="161">
        <v>0</v>
      </c>
      <c r="I315" s="162">
        <v>0</v>
      </c>
      <c r="J315" s="160">
        <f t="shared" si="91"/>
        <v>0</v>
      </c>
      <c r="K315" s="161">
        <v>0</v>
      </c>
      <c r="L315" s="161">
        <v>0</v>
      </c>
      <c r="M315" s="161">
        <v>0</v>
      </c>
      <c r="N315" s="161">
        <v>0</v>
      </c>
      <c r="O315" s="161">
        <v>0</v>
      </c>
      <c r="P315" s="162">
        <v>0</v>
      </c>
      <c r="Q315" s="160">
        <f t="shared" si="92"/>
        <v>0</v>
      </c>
      <c r="R315" s="161">
        <v>0</v>
      </c>
      <c r="S315" s="161">
        <v>0</v>
      </c>
      <c r="T315" s="161">
        <v>0</v>
      </c>
      <c r="U315" s="161">
        <v>0</v>
      </c>
      <c r="V315" s="161">
        <v>0</v>
      </c>
      <c r="W315" s="162">
        <v>0</v>
      </c>
      <c r="X315" s="160">
        <f t="shared" si="93"/>
        <v>0</v>
      </c>
      <c r="Y315" s="161">
        <f t="shared" si="93"/>
        <v>0</v>
      </c>
      <c r="Z315" s="161">
        <f t="shared" si="93"/>
        <v>0</v>
      </c>
      <c r="AA315" s="161">
        <f t="shared" si="93"/>
        <v>0</v>
      </c>
      <c r="AB315" s="161">
        <f t="shared" si="93"/>
        <v>0</v>
      </c>
      <c r="AC315" s="161">
        <f t="shared" si="93"/>
        <v>0</v>
      </c>
      <c r="AD315" s="162">
        <f t="shared" si="93"/>
        <v>0</v>
      </c>
      <c r="AE315" s="160">
        <f t="shared" si="86"/>
        <v>0</v>
      </c>
      <c r="AF315" s="10">
        <f t="shared" si="86"/>
        <v>0</v>
      </c>
      <c r="AG315" s="10">
        <f t="shared" si="86"/>
        <v>0</v>
      </c>
      <c r="AH315" s="10">
        <f t="shared" si="86"/>
        <v>0</v>
      </c>
      <c r="AI315" s="10">
        <f t="shared" si="86"/>
        <v>0</v>
      </c>
      <c r="AJ315" s="10">
        <f t="shared" si="86"/>
        <v>0</v>
      </c>
      <c r="AK315" s="312">
        <f t="shared" si="86"/>
        <v>0</v>
      </c>
    </row>
    <row r="316" spans="1:37" ht="15.75" customHeight="1" x14ac:dyDescent="0.25">
      <c r="A316" s="81">
        <v>307</v>
      </c>
      <c r="B316" s="159"/>
      <c r="C316" s="244"/>
      <c r="D316" s="161"/>
      <c r="E316" s="161"/>
      <c r="F316" s="161"/>
      <c r="G316" s="161"/>
      <c r="H316" s="161"/>
      <c r="I316" s="162"/>
      <c r="J316" s="160"/>
      <c r="K316" s="161"/>
      <c r="L316" s="161"/>
      <c r="M316" s="161"/>
      <c r="N316" s="161"/>
      <c r="O316" s="161"/>
      <c r="P316" s="162"/>
      <c r="Q316" s="160"/>
      <c r="R316" s="161"/>
      <c r="S316" s="161"/>
      <c r="T316" s="161"/>
      <c r="U316" s="161"/>
      <c r="V316" s="161"/>
      <c r="W316" s="162"/>
      <c r="X316" s="160">
        <f t="shared" si="93"/>
        <v>0</v>
      </c>
      <c r="Y316" s="161"/>
      <c r="Z316" s="161"/>
      <c r="AA316" s="161"/>
      <c r="AB316" s="161"/>
      <c r="AC316" s="161"/>
      <c r="AD316" s="162"/>
      <c r="AE316" s="160"/>
      <c r="AF316" s="10"/>
      <c r="AG316" s="10"/>
      <c r="AH316" s="10"/>
      <c r="AI316" s="10"/>
      <c r="AJ316" s="10"/>
      <c r="AK316" s="312"/>
    </row>
    <row r="317" spans="1:37" ht="12.75" customHeight="1" x14ac:dyDescent="0.25">
      <c r="A317" s="81">
        <v>308</v>
      </c>
      <c r="B317" s="152" t="s">
        <v>1539</v>
      </c>
      <c r="C317" s="172">
        <f>C318+C319</f>
        <v>2233.4</v>
      </c>
      <c r="D317" s="153">
        <f t="shared" ref="D317:W317" si="94">D318+D319</f>
        <v>844.5</v>
      </c>
      <c r="E317" s="153">
        <f t="shared" si="94"/>
        <v>876.5</v>
      </c>
      <c r="F317" s="153">
        <f t="shared" si="94"/>
        <v>0</v>
      </c>
      <c r="G317" s="153">
        <f t="shared" si="94"/>
        <v>259.7</v>
      </c>
      <c r="H317" s="153">
        <f t="shared" si="94"/>
        <v>32</v>
      </c>
      <c r="I317" s="154">
        <f t="shared" si="94"/>
        <v>220.7</v>
      </c>
      <c r="J317" s="156">
        <f t="shared" si="94"/>
        <v>2233.4</v>
      </c>
      <c r="K317" s="153">
        <f t="shared" si="94"/>
        <v>844.5</v>
      </c>
      <c r="L317" s="153">
        <f t="shared" si="94"/>
        <v>876.5</v>
      </c>
      <c r="M317" s="153">
        <f t="shared" si="94"/>
        <v>0</v>
      </c>
      <c r="N317" s="153">
        <f t="shared" si="94"/>
        <v>259.7</v>
      </c>
      <c r="O317" s="153">
        <f t="shared" si="94"/>
        <v>32</v>
      </c>
      <c r="P317" s="154">
        <f t="shared" si="94"/>
        <v>220.7</v>
      </c>
      <c r="Q317" s="156">
        <f t="shared" si="94"/>
        <v>1884.2897</v>
      </c>
      <c r="R317" s="153">
        <f t="shared" si="94"/>
        <v>800.19709999999998</v>
      </c>
      <c r="S317" s="153">
        <f t="shared" si="94"/>
        <v>759.81920000000002</v>
      </c>
      <c r="T317" s="153">
        <f t="shared" si="94"/>
        <v>0</v>
      </c>
      <c r="U317" s="153">
        <f t="shared" si="94"/>
        <v>126.9068</v>
      </c>
      <c r="V317" s="153">
        <f t="shared" si="94"/>
        <v>18.752600000000001</v>
      </c>
      <c r="W317" s="154">
        <f t="shared" si="94"/>
        <v>178.614</v>
      </c>
      <c r="X317" s="156">
        <f t="shared" si="93"/>
        <v>-349.11030000000005</v>
      </c>
      <c r="Y317" s="153">
        <f t="shared" si="93"/>
        <v>-44.302900000000022</v>
      </c>
      <c r="Z317" s="153">
        <f t="shared" si="93"/>
        <v>-116.68079999999998</v>
      </c>
      <c r="AA317" s="153">
        <f t="shared" si="93"/>
        <v>0</v>
      </c>
      <c r="AB317" s="153">
        <f t="shared" si="93"/>
        <v>-132.79319999999998</v>
      </c>
      <c r="AC317" s="153">
        <f t="shared" si="93"/>
        <v>-13.247399999999999</v>
      </c>
      <c r="AD317" s="154">
        <f t="shared" si="93"/>
        <v>-42.085999999999984</v>
      </c>
      <c r="AE317" s="156">
        <f t="shared" si="86"/>
        <v>84.368662129488669</v>
      </c>
      <c r="AF317" s="13">
        <f t="shared" si="86"/>
        <v>94.753949082297211</v>
      </c>
      <c r="AG317" s="13">
        <f t="shared" si="86"/>
        <v>86.687872219053048</v>
      </c>
      <c r="AH317" s="13">
        <f t="shared" ref="AH317:AK380" si="95">IF(M317=0,0,T317/M317*100)</f>
        <v>0</v>
      </c>
      <c r="AI317" s="13">
        <f t="shared" si="95"/>
        <v>48.866692337312287</v>
      </c>
      <c r="AJ317" s="13">
        <f t="shared" si="95"/>
        <v>58.601875000000007</v>
      </c>
      <c r="AK317" s="313">
        <f t="shared" si="95"/>
        <v>80.930675124603539</v>
      </c>
    </row>
    <row r="318" spans="1:37" s="170" customFormat="1" ht="12.75" customHeight="1" x14ac:dyDescent="0.2">
      <c r="A318" s="81">
        <v>309</v>
      </c>
      <c r="B318" s="152" t="s">
        <v>1287</v>
      </c>
      <c r="C318" s="172">
        <f>C320</f>
        <v>2201.4</v>
      </c>
      <c r="D318" s="153">
        <f t="shared" ref="D318:W318" si="96">D320</f>
        <v>844.5</v>
      </c>
      <c r="E318" s="153">
        <f t="shared" si="96"/>
        <v>876.5</v>
      </c>
      <c r="F318" s="153">
        <f t="shared" si="96"/>
        <v>0</v>
      </c>
      <c r="G318" s="153">
        <f t="shared" si="96"/>
        <v>259.7</v>
      </c>
      <c r="H318" s="153">
        <f t="shared" si="96"/>
        <v>0</v>
      </c>
      <c r="I318" s="154">
        <f t="shared" si="96"/>
        <v>220.7</v>
      </c>
      <c r="J318" s="156">
        <f t="shared" si="96"/>
        <v>2201.4</v>
      </c>
      <c r="K318" s="153">
        <f t="shared" si="96"/>
        <v>844.5</v>
      </c>
      <c r="L318" s="153">
        <f t="shared" si="96"/>
        <v>876.5</v>
      </c>
      <c r="M318" s="153">
        <f t="shared" si="96"/>
        <v>0</v>
      </c>
      <c r="N318" s="153">
        <f t="shared" si="96"/>
        <v>259.7</v>
      </c>
      <c r="O318" s="153">
        <f t="shared" si="96"/>
        <v>0</v>
      </c>
      <c r="P318" s="154">
        <f t="shared" si="96"/>
        <v>220.7</v>
      </c>
      <c r="Q318" s="156">
        <f t="shared" si="96"/>
        <v>1865.5371</v>
      </c>
      <c r="R318" s="153">
        <f t="shared" si="96"/>
        <v>800.19709999999998</v>
      </c>
      <c r="S318" s="153">
        <f t="shared" si="96"/>
        <v>759.81920000000002</v>
      </c>
      <c r="T318" s="153">
        <f t="shared" si="96"/>
        <v>0</v>
      </c>
      <c r="U318" s="153">
        <f t="shared" si="96"/>
        <v>126.9068</v>
      </c>
      <c r="V318" s="153">
        <f t="shared" si="96"/>
        <v>0</v>
      </c>
      <c r="W318" s="154">
        <f t="shared" si="96"/>
        <v>178.614</v>
      </c>
      <c r="X318" s="156">
        <f t="shared" si="93"/>
        <v>-335.86290000000008</v>
      </c>
      <c r="Y318" s="153">
        <f t="shared" si="93"/>
        <v>-44.302900000000022</v>
      </c>
      <c r="Z318" s="153">
        <f t="shared" si="93"/>
        <v>-116.68079999999998</v>
      </c>
      <c r="AA318" s="153">
        <f t="shared" si="93"/>
        <v>0</v>
      </c>
      <c r="AB318" s="153">
        <f t="shared" si="93"/>
        <v>-132.79319999999998</v>
      </c>
      <c r="AC318" s="153">
        <f t="shared" si="93"/>
        <v>0</v>
      </c>
      <c r="AD318" s="154">
        <f t="shared" si="93"/>
        <v>-42.085999999999984</v>
      </c>
      <c r="AE318" s="156">
        <f t="shared" ref="AE318:AK381" si="97">IF(J318=0,0,Q318/J318*100)</f>
        <v>84.743213409648405</v>
      </c>
      <c r="AF318" s="13">
        <f t="shared" si="97"/>
        <v>94.753949082297211</v>
      </c>
      <c r="AG318" s="13">
        <f t="shared" si="97"/>
        <v>86.687872219053048</v>
      </c>
      <c r="AH318" s="13">
        <f t="shared" si="95"/>
        <v>0</v>
      </c>
      <c r="AI318" s="13">
        <f t="shared" si="95"/>
        <v>48.866692337312287</v>
      </c>
      <c r="AJ318" s="13">
        <f t="shared" si="95"/>
        <v>0</v>
      </c>
      <c r="AK318" s="313">
        <f t="shared" si="95"/>
        <v>80.930675124603539</v>
      </c>
    </row>
    <row r="319" spans="1:37" s="170" customFormat="1" ht="12.75" customHeight="1" x14ac:dyDescent="0.2">
      <c r="A319" s="81">
        <v>310</v>
      </c>
      <c r="B319" s="152" t="s">
        <v>1288</v>
      </c>
      <c r="C319" s="172">
        <f>SUM(C321:C342)</f>
        <v>32</v>
      </c>
      <c r="D319" s="153">
        <f t="shared" ref="D319:W319" si="98">SUM(D321:D342)</f>
        <v>0</v>
      </c>
      <c r="E319" s="153">
        <f t="shared" si="98"/>
        <v>0</v>
      </c>
      <c r="F319" s="153">
        <f t="shared" si="98"/>
        <v>0</v>
      </c>
      <c r="G319" s="153">
        <f t="shared" si="98"/>
        <v>0</v>
      </c>
      <c r="H319" s="153">
        <f t="shared" si="98"/>
        <v>32</v>
      </c>
      <c r="I319" s="154">
        <f t="shared" si="98"/>
        <v>0</v>
      </c>
      <c r="J319" s="156">
        <f t="shared" si="98"/>
        <v>32</v>
      </c>
      <c r="K319" s="153">
        <f t="shared" si="98"/>
        <v>0</v>
      </c>
      <c r="L319" s="153">
        <f t="shared" si="98"/>
        <v>0</v>
      </c>
      <c r="M319" s="153">
        <f t="shared" si="98"/>
        <v>0</v>
      </c>
      <c r="N319" s="153">
        <f t="shared" si="98"/>
        <v>0</v>
      </c>
      <c r="O319" s="153">
        <f t="shared" si="98"/>
        <v>32</v>
      </c>
      <c r="P319" s="154">
        <f t="shared" si="98"/>
        <v>0</v>
      </c>
      <c r="Q319" s="156">
        <f t="shared" si="98"/>
        <v>18.752600000000001</v>
      </c>
      <c r="R319" s="153">
        <f t="shared" si="98"/>
        <v>0</v>
      </c>
      <c r="S319" s="153">
        <f t="shared" si="98"/>
        <v>0</v>
      </c>
      <c r="T319" s="153">
        <f t="shared" si="98"/>
        <v>0</v>
      </c>
      <c r="U319" s="153">
        <f t="shared" si="98"/>
        <v>0</v>
      </c>
      <c r="V319" s="153">
        <f t="shared" si="98"/>
        <v>18.752600000000001</v>
      </c>
      <c r="W319" s="154">
        <f t="shared" si="98"/>
        <v>0</v>
      </c>
      <c r="X319" s="156">
        <f t="shared" si="93"/>
        <v>-13.247399999999999</v>
      </c>
      <c r="Y319" s="153">
        <f t="shared" si="93"/>
        <v>0</v>
      </c>
      <c r="Z319" s="153">
        <f t="shared" si="93"/>
        <v>0</v>
      </c>
      <c r="AA319" s="153">
        <f t="shared" si="93"/>
        <v>0</v>
      </c>
      <c r="AB319" s="153">
        <f t="shared" si="93"/>
        <v>0</v>
      </c>
      <c r="AC319" s="153">
        <f t="shared" si="93"/>
        <v>-13.247399999999999</v>
      </c>
      <c r="AD319" s="154">
        <f t="shared" si="93"/>
        <v>0</v>
      </c>
      <c r="AE319" s="156">
        <f t="shared" si="97"/>
        <v>58.601875000000007</v>
      </c>
      <c r="AF319" s="13">
        <f t="shared" si="97"/>
        <v>0</v>
      </c>
      <c r="AG319" s="13">
        <f t="shared" si="97"/>
        <v>0</v>
      </c>
      <c r="AH319" s="13">
        <f t="shared" si="95"/>
        <v>0</v>
      </c>
      <c r="AI319" s="13">
        <f t="shared" si="95"/>
        <v>0</v>
      </c>
      <c r="AJ319" s="13">
        <f t="shared" si="95"/>
        <v>58.601875000000007</v>
      </c>
      <c r="AK319" s="313">
        <f t="shared" si="95"/>
        <v>0</v>
      </c>
    </row>
    <row r="320" spans="1:37" ht="12.75" customHeight="1" x14ac:dyDescent="0.25">
      <c r="A320" s="81">
        <v>311</v>
      </c>
      <c r="B320" s="159" t="s">
        <v>1313</v>
      </c>
      <c r="C320" s="244">
        <f t="shared" ref="C320:C342" si="99">SUM(D320:I320)</f>
        <v>2201.4</v>
      </c>
      <c r="D320" s="161">
        <v>844.5</v>
      </c>
      <c r="E320" s="161">
        <v>876.5</v>
      </c>
      <c r="F320" s="161">
        <v>0</v>
      </c>
      <c r="G320" s="161">
        <v>259.7</v>
      </c>
      <c r="H320" s="161">
        <v>0</v>
      </c>
      <c r="I320" s="162">
        <v>220.7</v>
      </c>
      <c r="J320" s="160">
        <f t="shared" ref="J320:J342" si="100">SUM(K320:P320)</f>
        <v>2201.4</v>
      </c>
      <c r="K320" s="161">
        <v>844.5</v>
      </c>
      <c r="L320" s="161">
        <v>876.5</v>
      </c>
      <c r="M320" s="161">
        <v>0</v>
      </c>
      <c r="N320" s="161">
        <v>259.7</v>
      </c>
      <c r="O320" s="161">
        <v>0</v>
      </c>
      <c r="P320" s="162">
        <v>220.7</v>
      </c>
      <c r="Q320" s="160">
        <f t="shared" ref="Q320:Q342" si="101">SUM(R320:W320)</f>
        <v>1865.5371</v>
      </c>
      <c r="R320" s="161">
        <v>800.19709999999998</v>
      </c>
      <c r="S320" s="161">
        <v>759.81920000000002</v>
      </c>
      <c r="T320" s="161">
        <v>0</v>
      </c>
      <c r="U320" s="161">
        <v>126.9068</v>
      </c>
      <c r="V320" s="161">
        <v>0</v>
      </c>
      <c r="W320" s="162">
        <v>178.614</v>
      </c>
      <c r="X320" s="160">
        <f t="shared" si="93"/>
        <v>-335.86290000000008</v>
      </c>
      <c r="Y320" s="161">
        <f t="shared" si="93"/>
        <v>-44.302900000000022</v>
      </c>
      <c r="Z320" s="161">
        <f t="shared" si="93"/>
        <v>-116.68079999999998</v>
      </c>
      <c r="AA320" s="161">
        <f t="shared" si="93"/>
        <v>0</v>
      </c>
      <c r="AB320" s="161">
        <f t="shared" si="93"/>
        <v>-132.79319999999998</v>
      </c>
      <c r="AC320" s="161">
        <f t="shared" si="93"/>
        <v>0</v>
      </c>
      <c r="AD320" s="162">
        <f t="shared" si="93"/>
        <v>-42.085999999999984</v>
      </c>
      <c r="AE320" s="160">
        <f t="shared" si="97"/>
        <v>84.743213409648405</v>
      </c>
      <c r="AF320" s="10">
        <f t="shared" si="97"/>
        <v>94.753949082297211</v>
      </c>
      <c r="AG320" s="10">
        <f t="shared" si="97"/>
        <v>86.687872219053048</v>
      </c>
      <c r="AH320" s="10">
        <f t="shared" si="95"/>
        <v>0</v>
      </c>
      <c r="AI320" s="10">
        <f t="shared" si="95"/>
        <v>48.866692337312287</v>
      </c>
      <c r="AJ320" s="10">
        <f t="shared" si="95"/>
        <v>0</v>
      </c>
      <c r="AK320" s="312">
        <f t="shared" si="95"/>
        <v>80.930675124603539</v>
      </c>
    </row>
    <row r="321" spans="1:37" ht="12.75" customHeight="1" x14ac:dyDescent="0.25">
      <c r="A321" s="81">
        <v>312</v>
      </c>
      <c r="B321" s="159" t="s">
        <v>1540</v>
      </c>
      <c r="C321" s="244">
        <f t="shared" si="99"/>
        <v>0</v>
      </c>
      <c r="D321" s="161">
        <v>0</v>
      </c>
      <c r="E321" s="161">
        <v>0</v>
      </c>
      <c r="F321" s="161">
        <v>0</v>
      </c>
      <c r="G321" s="161">
        <v>0</v>
      </c>
      <c r="H321" s="161">
        <v>0</v>
      </c>
      <c r="I321" s="162">
        <v>0</v>
      </c>
      <c r="J321" s="160">
        <f t="shared" si="100"/>
        <v>0</v>
      </c>
      <c r="K321" s="161">
        <v>0</v>
      </c>
      <c r="L321" s="161">
        <v>0</v>
      </c>
      <c r="M321" s="161">
        <v>0</v>
      </c>
      <c r="N321" s="161">
        <v>0</v>
      </c>
      <c r="O321" s="161">
        <v>0</v>
      </c>
      <c r="P321" s="162">
        <v>0</v>
      </c>
      <c r="Q321" s="160">
        <f t="shared" si="101"/>
        <v>0</v>
      </c>
      <c r="R321" s="161">
        <v>0</v>
      </c>
      <c r="S321" s="161">
        <v>0</v>
      </c>
      <c r="T321" s="161">
        <v>0</v>
      </c>
      <c r="U321" s="161">
        <v>0</v>
      </c>
      <c r="V321" s="161">
        <v>0</v>
      </c>
      <c r="W321" s="162">
        <v>0</v>
      </c>
      <c r="X321" s="160">
        <f t="shared" si="93"/>
        <v>0</v>
      </c>
      <c r="Y321" s="161">
        <f t="shared" si="93"/>
        <v>0</v>
      </c>
      <c r="Z321" s="161">
        <f t="shared" si="93"/>
        <v>0</v>
      </c>
      <c r="AA321" s="161">
        <f t="shared" si="93"/>
        <v>0</v>
      </c>
      <c r="AB321" s="161">
        <f t="shared" si="93"/>
        <v>0</v>
      </c>
      <c r="AC321" s="161">
        <f t="shared" si="93"/>
        <v>0</v>
      </c>
      <c r="AD321" s="162">
        <f t="shared" si="93"/>
        <v>0</v>
      </c>
      <c r="AE321" s="160">
        <f t="shared" si="97"/>
        <v>0</v>
      </c>
      <c r="AF321" s="10">
        <f t="shared" si="97"/>
        <v>0</v>
      </c>
      <c r="AG321" s="10">
        <f t="shared" si="97"/>
        <v>0</v>
      </c>
      <c r="AH321" s="10">
        <f t="shared" si="95"/>
        <v>0</v>
      </c>
      <c r="AI321" s="10">
        <f t="shared" si="95"/>
        <v>0</v>
      </c>
      <c r="AJ321" s="10">
        <f t="shared" si="95"/>
        <v>0</v>
      </c>
      <c r="AK321" s="312">
        <f t="shared" si="95"/>
        <v>0</v>
      </c>
    </row>
    <row r="322" spans="1:37" ht="12.75" customHeight="1" x14ac:dyDescent="0.25">
      <c r="A322" s="81">
        <v>313</v>
      </c>
      <c r="B322" s="159" t="s">
        <v>1541</v>
      </c>
      <c r="C322" s="244">
        <f t="shared" si="99"/>
        <v>0</v>
      </c>
      <c r="D322" s="161">
        <v>0</v>
      </c>
      <c r="E322" s="161">
        <v>0</v>
      </c>
      <c r="F322" s="161">
        <v>0</v>
      </c>
      <c r="G322" s="161">
        <v>0</v>
      </c>
      <c r="H322" s="161">
        <v>0</v>
      </c>
      <c r="I322" s="162">
        <v>0</v>
      </c>
      <c r="J322" s="160">
        <f t="shared" si="100"/>
        <v>0</v>
      </c>
      <c r="K322" s="161">
        <v>0</v>
      </c>
      <c r="L322" s="161">
        <v>0</v>
      </c>
      <c r="M322" s="161">
        <v>0</v>
      </c>
      <c r="N322" s="161">
        <v>0</v>
      </c>
      <c r="O322" s="161">
        <v>0</v>
      </c>
      <c r="P322" s="162">
        <v>0</v>
      </c>
      <c r="Q322" s="160">
        <f t="shared" si="101"/>
        <v>0</v>
      </c>
      <c r="R322" s="161">
        <v>0</v>
      </c>
      <c r="S322" s="161">
        <v>0</v>
      </c>
      <c r="T322" s="161">
        <v>0</v>
      </c>
      <c r="U322" s="161">
        <v>0</v>
      </c>
      <c r="V322" s="161">
        <v>0</v>
      </c>
      <c r="W322" s="162">
        <v>0</v>
      </c>
      <c r="X322" s="160">
        <f t="shared" si="93"/>
        <v>0</v>
      </c>
      <c r="Y322" s="161">
        <f t="shared" si="93"/>
        <v>0</v>
      </c>
      <c r="Z322" s="161">
        <f t="shared" si="93"/>
        <v>0</v>
      </c>
      <c r="AA322" s="161">
        <f t="shared" si="93"/>
        <v>0</v>
      </c>
      <c r="AB322" s="161">
        <f t="shared" si="93"/>
        <v>0</v>
      </c>
      <c r="AC322" s="161">
        <f t="shared" si="93"/>
        <v>0</v>
      </c>
      <c r="AD322" s="162">
        <f t="shared" si="93"/>
        <v>0</v>
      </c>
      <c r="AE322" s="160">
        <f t="shared" si="97"/>
        <v>0</v>
      </c>
      <c r="AF322" s="10">
        <f t="shared" si="97"/>
        <v>0</v>
      </c>
      <c r="AG322" s="10">
        <f t="shared" si="97"/>
        <v>0</v>
      </c>
      <c r="AH322" s="10">
        <f t="shared" si="95"/>
        <v>0</v>
      </c>
      <c r="AI322" s="10">
        <f t="shared" si="95"/>
        <v>0</v>
      </c>
      <c r="AJ322" s="10">
        <f t="shared" si="95"/>
        <v>0</v>
      </c>
      <c r="AK322" s="312">
        <f t="shared" si="95"/>
        <v>0</v>
      </c>
    </row>
    <row r="323" spans="1:37" ht="12.75" customHeight="1" x14ac:dyDescent="0.25">
      <c r="A323" s="81">
        <v>314</v>
      </c>
      <c r="B323" s="159" t="s">
        <v>1346</v>
      </c>
      <c r="C323" s="244">
        <f t="shared" si="99"/>
        <v>0</v>
      </c>
      <c r="D323" s="161">
        <v>0</v>
      </c>
      <c r="E323" s="161">
        <v>0</v>
      </c>
      <c r="F323" s="161">
        <v>0</v>
      </c>
      <c r="G323" s="161">
        <v>0</v>
      </c>
      <c r="H323" s="161">
        <v>0</v>
      </c>
      <c r="I323" s="162">
        <v>0</v>
      </c>
      <c r="J323" s="160">
        <f t="shared" si="100"/>
        <v>0</v>
      </c>
      <c r="K323" s="161">
        <v>0</v>
      </c>
      <c r="L323" s="161">
        <v>0</v>
      </c>
      <c r="M323" s="161">
        <v>0</v>
      </c>
      <c r="N323" s="161">
        <v>0</v>
      </c>
      <c r="O323" s="161">
        <v>0</v>
      </c>
      <c r="P323" s="162">
        <v>0</v>
      </c>
      <c r="Q323" s="160">
        <f t="shared" si="101"/>
        <v>0</v>
      </c>
      <c r="R323" s="161">
        <v>0</v>
      </c>
      <c r="S323" s="161">
        <v>0</v>
      </c>
      <c r="T323" s="161">
        <v>0</v>
      </c>
      <c r="U323" s="161">
        <v>0</v>
      </c>
      <c r="V323" s="161">
        <v>0</v>
      </c>
      <c r="W323" s="162">
        <v>0</v>
      </c>
      <c r="X323" s="160">
        <f t="shared" si="93"/>
        <v>0</v>
      </c>
      <c r="Y323" s="161">
        <f t="shared" si="93"/>
        <v>0</v>
      </c>
      <c r="Z323" s="161">
        <f t="shared" si="93"/>
        <v>0</v>
      </c>
      <c r="AA323" s="161">
        <f t="shared" si="93"/>
        <v>0</v>
      </c>
      <c r="AB323" s="161">
        <f t="shared" si="93"/>
        <v>0</v>
      </c>
      <c r="AC323" s="161">
        <f t="shared" si="93"/>
        <v>0</v>
      </c>
      <c r="AD323" s="162">
        <f t="shared" si="93"/>
        <v>0</v>
      </c>
      <c r="AE323" s="160">
        <f t="shared" si="97"/>
        <v>0</v>
      </c>
      <c r="AF323" s="10">
        <f t="shared" si="97"/>
        <v>0</v>
      </c>
      <c r="AG323" s="10">
        <f t="shared" si="97"/>
        <v>0</v>
      </c>
      <c r="AH323" s="10">
        <f t="shared" si="95"/>
        <v>0</v>
      </c>
      <c r="AI323" s="10">
        <f t="shared" si="95"/>
        <v>0</v>
      </c>
      <c r="AJ323" s="10">
        <f t="shared" si="95"/>
        <v>0</v>
      </c>
      <c r="AK323" s="312">
        <f t="shared" si="95"/>
        <v>0</v>
      </c>
    </row>
    <row r="324" spans="1:37" ht="12.75" customHeight="1" x14ac:dyDescent="0.25">
      <c r="A324" s="81">
        <v>315</v>
      </c>
      <c r="B324" s="159" t="s">
        <v>1542</v>
      </c>
      <c r="C324" s="244">
        <f t="shared" si="99"/>
        <v>0</v>
      </c>
      <c r="D324" s="161">
        <v>0</v>
      </c>
      <c r="E324" s="161">
        <v>0</v>
      </c>
      <c r="F324" s="161">
        <v>0</v>
      </c>
      <c r="G324" s="161">
        <v>0</v>
      </c>
      <c r="H324" s="161">
        <v>0</v>
      </c>
      <c r="I324" s="162">
        <v>0</v>
      </c>
      <c r="J324" s="160">
        <f t="shared" si="100"/>
        <v>0</v>
      </c>
      <c r="K324" s="161">
        <v>0</v>
      </c>
      <c r="L324" s="161">
        <v>0</v>
      </c>
      <c r="M324" s="161">
        <v>0</v>
      </c>
      <c r="N324" s="161">
        <v>0</v>
      </c>
      <c r="O324" s="161">
        <v>0</v>
      </c>
      <c r="P324" s="162">
        <v>0</v>
      </c>
      <c r="Q324" s="160">
        <f t="shared" si="101"/>
        <v>0</v>
      </c>
      <c r="R324" s="161">
        <v>0</v>
      </c>
      <c r="S324" s="161">
        <v>0</v>
      </c>
      <c r="T324" s="161">
        <v>0</v>
      </c>
      <c r="U324" s="161">
        <v>0</v>
      </c>
      <c r="V324" s="161">
        <v>0</v>
      </c>
      <c r="W324" s="162">
        <v>0</v>
      </c>
      <c r="X324" s="160">
        <f t="shared" si="93"/>
        <v>0</v>
      </c>
      <c r="Y324" s="161">
        <f t="shared" si="93"/>
        <v>0</v>
      </c>
      <c r="Z324" s="161">
        <f t="shared" si="93"/>
        <v>0</v>
      </c>
      <c r="AA324" s="161">
        <f t="shared" si="93"/>
        <v>0</v>
      </c>
      <c r="AB324" s="161">
        <f t="shared" si="93"/>
        <v>0</v>
      </c>
      <c r="AC324" s="161">
        <f t="shared" si="93"/>
        <v>0</v>
      </c>
      <c r="AD324" s="162">
        <f t="shared" si="93"/>
        <v>0</v>
      </c>
      <c r="AE324" s="160">
        <f t="shared" si="97"/>
        <v>0</v>
      </c>
      <c r="AF324" s="10">
        <f t="shared" si="97"/>
        <v>0</v>
      </c>
      <c r="AG324" s="10">
        <f t="shared" si="97"/>
        <v>0</v>
      </c>
      <c r="AH324" s="10">
        <f t="shared" si="95"/>
        <v>0</v>
      </c>
      <c r="AI324" s="10">
        <f t="shared" si="95"/>
        <v>0</v>
      </c>
      <c r="AJ324" s="10">
        <f t="shared" si="95"/>
        <v>0</v>
      </c>
      <c r="AK324" s="312">
        <f t="shared" si="95"/>
        <v>0</v>
      </c>
    </row>
    <row r="325" spans="1:37" ht="12.75" customHeight="1" x14ac:dyDescent="0.25">
      <c r="A325" s="81">
        <v>316</v>
      </c>
      <c r="B325" s="159" t="s">
        <v>1543</v>
      </c>
      <c r="C325" s="244">
        <f t="shared" si="99"/>
        <v>0</v>
      </c>
      <c r="D325" s="161">
        <v>0</v>
      </c>
      <c r="E325" s="161">
        <v>0</v>
      </c>
      <c r="F325" s="161">
        <v>0</v>
      </c>
      <c r="G325" s="161">
        <v>0</v>
      </c>
      <c r="H325" s="161">
        <v>0</v>
      </c>
      <c r="I325" s="162">
        <v>0</v>
      </c>
      <c r="J325" s="160">
        <f t="shared" si="100"/>
        <v>0</v>
      </c>
      <c r="K325" s="161">
        <v>0</v>
      </c>
      <c r="L325" s="161">
        <v>0</v>
      </c>
      <c r="M325" s="161">
        <v>0</v>
      </c>
      <c r="N325" s="161">
        <v>0</v>
      </c>
      <c r="O325" s="161">
        <v>0</v>
      </c>
      <c r="P325" s="162">
        <v>0</v>
      </c>
      <c r="Q325" s="160">
        <f t="shared" si="101"/>
        <v>0</v>
      </c>
      <c r="R325" s="161">
        <v>0</v>
      </c>
      <c r="S325" s="161">
        <v>0</v>
      </c>
      <c r="T325" s="161">
        <v>0</v>
      </c>
      <c r="U325" s="161">
        <v>0</v>
      </c>
      <c r="V325" s="161">
        <v>0</v>
      </c>
      <c r="W325" s="162">
        <v>0</v>
      </c>
      <c r="X325" s="160">
        <f t="shared" si="93"/>
        <v>0</v>
      </c>
      <c r="Y325" s="161">
        <f t="shared" si="93"/>
        <v>0</v>
      </c>
      <c r="Z325" s="161">
        <f t="shared" si="93"/>
        <v>0</v>
      </c>
      <c r="AA325" s="161">
        <f t="shared" si="93"/>
        <v>0</v>
      </c>
      <c r="AB325" s="161">
        <f t="shared" si="93"/>
        <v>0</v>
      </c>
      <c r="AC325" s="161">
        <f t="shared" si="93"/>
        <v>0</v>
      </c>
      <c r="AD325" s="162">
        <f t="shared" si="93"/>
        <v>0</v>
      </c>
      <c r="AE325" s="160">
        <f t="shared" si="97"/>
        <v>0</v>
      </c>
      <c r="AF325" s="10">
        <f t="shared" si="97"/>
        <v>0</v>
      </c>
      <c r="AG325" s="10">
        <f t="shared" si="97"/>
        <v>0</v>
      </c>
      <c r="AH325" s="10">
        <f t="shared" si="95"/>
        <v>0</v>
      </c>
      <c r="AI325" s="10">
        <f t="shared" si="95"/>
        <v>0</v>
      </c>
      <c r="AJ325" s="10">
        <f t="shared" si="95"/>
        <v>0</v>
      </c>
      <c r="AK325" s="312">
        <f t="shared" si="95"/>
        <v>0</v>
      </c>
    </row>
    <row r="326" spans="1:37" ht="12.75" customHeight="1" x14ac:dyDescent="0.25">
      <c r="A326" s="81">
        <v>317</v>
      </c>
      <c r="B326" s="159" t="s">
        <v>1544</v>
      </c>
      <c r="C326" s="244">
        <f t="shared" si="99"/>
        <v>0</v>
      </c>
      <c r="D326" s="161">
        <v>0</v>
      </c>
      <c r="E326" s="161">
        <v>0</v>
      </c>
      <c r="F326" s="161">
        <v>0</v>
      </c>
      <c r="G326" s="161">
        <v>0</v>
      </c>
      <c r="H326" s="161">
        <v>0</v>
      </c>
      <c r="I326" s="162">
        <v>0</v>
      </c>
      <c r="J326" s="160">
        <f t="shared" si="100"/>
        <v>0</v>
      </c>
      <c r="K326" s="161">
        <v>0</v>
      </c>
      <c r="L326" s="161">
        <v>0</v>
      </c>
      <c r="M326" s="161">
        <v>0</v>
      </c>
      <c r="N326" s="161">
        <v>0</v>
      </c>
      <c r="O326" s="161">
        <v>0</v>
      </c>
      <c r="P326" s="162">
        <v>0</v>
      </c>
      <c r="Q326" s="160">
        <f t="shared" si="101"/>
        <v>0</v>
      </c>
      <c r="R326" s="161">
        <v>0</v>
      </c>
      <c r="S326" s="161">
        <v>0</v>
      </c>
      <c r="T326" s="161">
        <v>0</v>
      </c>
      <c r="U326" s="161">
        <v>0</v>
      </c>
      <c r="V326" s="161">
        <v>0</v>
      </c>
      <c r="W326" s="162">
        <v>0</v>
      </c>
      <c r="X326" s="160">
        <f t="shared" si="93"/>
        <v>0</v>
      </c>
      <c r="Y326" s="161">
        <f t="shared" si="93"/>
        <v>0</v>
      </c>
      <c r="Z326" s="161">
        <f t="shared" si="93"/>
        <v>0</v>
      </c>
      <c r="AA326" s="161">
        <f t="shared" si="93"/>
        <v>0</v>
      </c>
      <c r="AB326" s="161">
        <f t="shared" si="93"/>
        <v>0</v>
      </c>
      <c r="AC326" s="161">
        <f t="shared" si="93"/>
        <v>0</v>
      </c>
      <c r="AD326" s="162">
        <f t="shared" si="93"/>
        <v>0</v>
      </c>
      <c r="AE326" s="160">
        <f t="shared" si="97"/>
        <v>0</v>
      </c>
      <c r="AF326" s="10">
        <f t="shared" si="97"/>
        <v>0</v>
      </c>
      <c r="AG326" s="10">
        <f t="shared" si="97"/>
        <v>0</v>
      </c>
      <c r="AH326" s="10">
        <f t="shared" si="95"/>
        <v>0</v>
      </c>
      <c r="AI326" s="10">
        <f t="shared" si="95"/>
        <v>0</v>
      </c>
      <c r="AJ326" s="10">
        <f t="shared" si="95"/>
        <v>0</v>
      </c>
      <c r="AK326" s="312">
        <f t="shared" si="95"/>
        <v>0</v>
      </c>
    </row>
    <row r="327" spans="1:37" ht="12.75" customHeight="1" x14ac:dyDescent="0.25">
      <c r="A327" s="81">
        <v>318</v>
      </c>
      <c r="B327" s="159" t="s">
        <v>1545</v>
      </c>
      <c r="C327" s="244">
        <f t="shared" si="99"/>
        <v>0</v>
      </c>
      <c r="D327" s="161">
        <v>0</v>
      </c>
      <c r="E327" s="161">
        <v>0</v>
      </c>
      <c r="F327" s="161">
        <v>0</v>
      </c>
      <c r="G327" s="161">
        <v>0</v>
      </c>
      <c r="H327" s="161">
        <v>0</v>
      </c>
      <c r="I327" s="162">
        <v>0</v>
      </c>
      <c r="J327" s="160">
        <f t="shared" si="100"/>
        <v>0</v>
      </c>
      <c r="K327" s="161">
        <v>0</v>
      </c>
      <c r="L327" s="161">
        <v>0</v>
      </c>
      <c r="M327" s="161">
        <v>0</v>
      </c>
      <c r="N327" s="161">
        <v>0</v>
      </c>
      <c r="O327" s="161">
        <v>0</v>
      </c>
      <c r="P327" s="162">
        <v>0</v>
      </c>
      <c r="Q327" s="160">
        <f t="shared" si="101"/>
        <v>0</v>
      </c>
      <c r="R327" s="161">
        <v>0</v>
      </c>
      <c r="S327" s="161">
        <v>0</v>
      </c>
      <c r="T327" s="161">
        <v>0</v>
      </c>
      <c r="U327" s="161">
        <v>0</v>
      </c>
      <c r="V327" s="161">
        <v>0</v>
      </c>
      <c r="W327" s="162">
        <v>0</v>
      </c>
      <c r="X327" s="160">
        <f t="shared" si="93"/>
        <v>0</v>
      </c>
      <c r="Y327" s="161">
        <f t="shared" si="93"/>
        <v>0</v>
      </c>
      <c r="Z327" s="161">
        <f t="shared" si="93"/>
        <v>0</v>
      </c>
      <c r="AA327" s="161">
        <f t="shared" si="93"/>
        <v>0</v>
      </c>
      <c r="AB327" s="161">
        <f t="shared" si="93"/>
        <v>0</v>
      </c>
      <c r="AC327" s="161">
        <f t="shared" si="93"/>
        <v>0</v>
      </c>
      <c r="AD327" s="162">
        <f t="shared" si="93"/>
        <v>0</v>
      </c>
      <c r="AE327" s="160">
        <f t="shared" si="97"/>
        <v>0</v>
      </c>
      <c r="AF327" s="10">
        <f t="shared" si="97"/>
        <v>0</v>
      </c>
      <c r="AG327" s="10">
        <f t="shared" si="97"/>
        <v>0</v>
      </c>
      <c r="AH327" s="10">
        <f t="shared" si="95"/>
        <v>0</v>
      </c>
      <c r="AI327" s="10">
        <f t="shared" si="95"/>
        <v>0</v>
      </c>
      <c r="AJ327" s="10">
        <f t="shared" si="95"/>
        <v>0</v>
      </c>
      <c r="AK327" s="312">
        <f t="shared" si="95"/>
        <v>0</v>
      </c>
    </row>
    <row r="328" spans="1:37" ht="12.75" customHeight="1" x14ac:dyDescent="0.25">
      <c r="A328" s="81">
        <v>319</v>
      </c>
      <c r="B328" s="159" t="s">
        <v>1539</v>
      </c>
      <c r="C328" s="244">
        <f t="shared" si="99"/>
        <v>0</v>
      </c>
      <c r="D328" s="161">
        <v>0</v>
      </c>
      <c r="E328" s="161">
        <v>0</v>
      </c>
      <c r="F328" s="161">
        <v>0</v>
      </c>
      <c r="G328" s="161">
        <v>0</v>
      </c>
      <c r="H328" s="161">
        <v>0</v>
      </c>
      <c r="I328" s="162">
        <v>0</v>
      </c>
      <c r="J328" s="160">
        <f t="shared" si="100"/>
        <v>0</v>
      </c>
      <c r="K328" s="161">
        <v>0</v>
      </c>
      <c r="L328" s="161">
        <v>0</v>
      </c>
      <c r="M328" s="161">
        <v>0</v>
      </c>
      <c r="N328" s="161">
        <v>0</v>
      </c>
      <c r="O328" s="161">
        <v>0</v>
      </c>
      <c r="P328" s="162">
        <v>0</v>
      </c>
      <c r="Q328" s="160">
        <f t="shared" si="101"/>
        <v>0</v>
      </c>
      <c r="R328" s="161">
        <v>0</v>
      </c>
      <c r="S328" s="161">
        <v>0</v>
      </c>
      <c r="T328" s="161">
        <v>0</v>
      </c>
      <c r="U328" s="161">
        <v>0</v>
      </c>
      <c r="V328" s="161">
        <v>0</v>
      </c>
      <c r="W328" s="162">
        <v>0</v>
      </c>
      <c r="X328" s="160">
        <f t="shared" si="93"/>
        <v>0</v>
      </c>
      <c r="Y328" s="161">
        <f t="shared" si="93"/>
        <v>0</v>
      </c>
      <c r="Z328" s="161">
        <f t="shared" si="93"/>
        <v>0</v>
      </c>
      <c r="AA328" s="161">
        <f t="shared" si="93"/>
        <v>0</v>
      </c>
      <c r="AB328" s="161">
        <f t="shared" si="93"/>
        <v>0</v>
      </c>
      <c r="AC328" s="161">
        <f t="shared" si="93"/>
        <v>0</v>
      </c>
      <c r="AD328" s="162">
        <f t="shared" si="93"/>
        <v>0</v>
      </c>
      <c r="AE328" s="160">
        <f t="shared" si="97"/>
        <v>0</v>
      </c>
      <c r="AF328" s="10">
        <f t="shared" si="97"/>
        <v>0</v>
      </c>
      <c r="AG328" s="10">
        <f t="shared" si="97"/>
        <v>0</v>
      </c>
      <c r="AH328" s="10">
        <f t="shared" si="95"/>
        <v>0</v>
      </c>
      <c r="AI328" s="10">
        <f t="shared" si="95"/>
        <v>0</v>
      </c>
      <c r="AJ328" s="10">
        <f t="shared" si="95"/>
        <v>0</v>
      </c>
      <c r="AK328" s="312">
        <f t="shared" si="95"/>
        <v>0</v>
      </c>
    </row>
    <row r="329" spans="1:37" ht="12.75" customHeight="1" x14ac:dyDescent="0.25">
      <c r="A329" s="81">
        <v>320</v>
      </c>
      <c r="B329" s="159" t="s">
        <v>1547</v>
      </c>
      <c r="C329" s="244">
        <f t="shared" si="99"/>
        <v>0</v>
      </c>
      <c r="D329" s="161">
        <v>0</v>
      </c>
      <c r="E329" s="161">
        <v>0</v>
      </c>
      <c r="F329" s="161">
        <v>0</v>
      </c>
      <c r="G329" s="161">
        <v>0</v>
      </c>
      <c r="H329" s="161">
        <v>0</v>
      </c>
      <c r="I329" s="162">
        <v>0</v>
      </c>
      <c r="J329" s="160">
        <f t="shared" si="100"/>
        <v>0</v>
      </c>
      <c r="K329" s="161">
        <v>0</v>
      </c>
      <c r="L329" s="161">
        <v>0</v>
      </c>
      <c r="M329" s="161">
        <v>0</v>
      </c>
      <c r="N329" s="161">
        <v>0</v>
      </c>
      <c r="O329" s="161">
        <v>0</v>
      </c>
      <c r="P329" s="162">
        <v>0</v>
      </c>
      <c r="Q329" s="160">
        <f t="shared" si="101"/>
        <v>0</v>
      </c>
      <c r="R329" s="161">
        <v>0</v>
      </c>
      <c r="S329" s="161">
        <v>0</v>
      </c>
      <c r="T329" s="161">
        <v>0</v>
      </c>
      <c r="U329" s="161">
        <v>0</v>
      </c>
      <c r="V329" s="161">
        <v>0</v>
      </c>
      <c r="W329" s="162">
        <v>0</v>
      </c>
      <c r="X329" s="160">
        <f t="shared" si="93"/>
        <v>0</v>
      </c>
      <c r="Y329" s="161">
        <f t="shared" si="93"/>
        <v>0</v>
      </c>
      <c r="Z329" s="161">
        <f t="shared" si="93"/>
        <v>0</v>
      </c>
      <c r="AA329" s="161">
        <f t="shared" si="93"/>
        <v>0</v>
      </c>
      <c r="AB329" s="161">
        <f t="shared" si="93"/>
        <v>0</v>
      </c>
      <c r="AC329" s="161">
        <f t="shared" si="93"/>
        <v>0</v>
      </c>
      <c r="AD329" s="162">
        <f t="shared" si="93"/>
        <v>0</v>
      </c>
      <c r="AE329" s="160">
        <f t="shared" si="97"/>
        <v>0</v>
      </c>
      <c r="AF329" s="10">
        <f t="shared" si="97"/>
        <v>0</v>
      </c>
      <c r="AG329" s="10">
        <f t="shared" si="97"/>
        <v>0</v>
      </c>
      <c r="AH329" s="10">
        <f t="shared" si="95"/>
        <v>0</v>
      </c>
      <c r="AI329" s="10">
        <f t="shared" si="95"/>
        <v>0</v>
      </c>
      <c r="AJ329" s="10">
        <f t="shared" si="95"/>
        <v>0</v>
      </c>
      <c r="AK329" s="312">
        <f t="shared" si="95"/>
        <v>0</v>
      </c>
    </row>
    <row r="330" spans="1:37" ht="12.75" customHeight="1" x14ac:dyDescent="0.25">
      <c r="A330" s="81">
        <v>321</v>
      </c>
      <c r="B330" s="159" t="s">
        <v>1548</v>
      </c>
      <c r="C330" s="244">
        <f t="shared" si="99"/>
        <v>0</v>
      </c>
      <c r="D330" s="161">
        <v>0</v>
      </c>
      <c r="E330" s="161">
        <v>0</v>
      </c>
      <c r="F330" s="161">
        <v>0</v>
      </c>
      <c r="G330" s="161">
        <v>0</v>
      </c>
      <c r="H330" s="161">
        <v>0</v>
      </c>
      <c r="I330" s="162">
        <v>0</v>
      </c>
      <c r="J330" s="160">
        <f t="shared" si="100"/>
        <v>0</v>
      </c>
      <c r="K330" s="161">
        <v>0</v>
      </c>
      <c r="L330" s="161">
        <v>0</v>
      </c>
      <c r="M330" s="161">
        <v>0</v>
      </c>
      <c r="N330" s="161">
        <v>0</v>
      </c>
      <c r="O330" s="161">
        <v>0</v>
      </c>
      <c r="P330" s="162">
        <v>0</v>
      </c>
      <c r="Q330" s="160">
        <f t="shared" si="101"/>
        <v>0</v>
      </c>
      <c r="R330" s="161">
        <v>0</v>
      </c>
      <c r="S330" s="161">
        <v>0</v>
      </c>
      <c r="T330" s="161">
        <v>0</v>
      </c>
      <c r="U330" s="161">
        <v>0</v>
      </c>
      <c r="V330" s="161">
        <v>0</v>
      </c>
      <c r="W330" s="162">
        <v>0</v>
      </c>
      <c r="X330" s="160">
        <f t="shared" si="93"/>
        <v>0</v>
      </c>
      <c r="Y330" s="161">
        <f t="shared" si="93"/>
        <v>0</v>
      </c>
      <c r="Z330" s="161">
        <f t="shared" si="93"/>
        <v>0</v>
      </c>
      <c r="AA330" s="161">
        <f t="shared" si="93"/>
        <v>0</v>
      </c>
      <c r="AB330" s="161">
        <f t="shared" si="93"/>
        <v>0</v>
      </c>
      <c r="AC330" s="161">
        <f t="shared" si="93"/>
        <v>0</v>
      </c>
      <c r="AD330" s="162">
        <f t="shared" si="93"/>
        <v>0</v>
      </c>
      <c r="AE330" s="160">
        <f t="shared" si="97"/>
        <v>0</v>
      </c>
      <c r="AF330" s="10">
        <f t="shared" si="97"/>
        <v>0</v>
      </c>
      <c r="AG330" s="10">
        <f t="shared" si="97"/>
        <v>0</v>
      </c>
      <c r="AH330" s="10">
        <f t="shared" si="95"/>
        <v>0</v>
      </c>
      <c r="AI330" s="10">
        <f t="shared" si="95"/>
        <v>0</v>
      </c>
      <c r="AJ330" s="10">
        <f t="shared" si="95"/>
        <v>0</v>
      </c>
      <c r="AK330" s="312">
        <f t="shared" si="95"/>
        <v>0</v>
      </c>
    </row>
    <row r="331" spans="1:37" ht="12.75" customHeight="1" x14ac:dyDescent="0.25">
      <c r="A331" s="81">
        <v>322</v>
      </c>
      <c r="B331" s="159" t="s">
        <v>1447</v>
      </c>
      <c r="C331" s="244">
        <f t="shared" si="99"/>
        <v>0</v>
      </c>
      <c r="D331" s="161">
        <v>0</v>
      </c>
      <c r="E331" s="161">
        <v>0</v>
      </c>
      <c r="F331" s="161">
        <v>0</v>
      </c>
      <c r="G331" s="161">
        <v>0</v>
      </c>
      <c r="H331" s="161">
        <v>0</v>
      </c>
      <c r="I331" s="162">
        <v>0</v>
      </c>
      <c r="J331" s="160">
        <f t="shared" si="100"/>
        <v>0</v>
      </c>
      <c r="K331" s="161">
        <v>0</v>
      </c>
      <c r="L331" s="161">
        <v>0</v>
      </c>
      <c r="M331" s="161">
        <v>0</v>
      </c>
      <c r="N331" s="161">
        <v>0</v>
      </c>
      <c r="O331" s="161">
        <v>0</v>
      </c>
      <c r="P331" s="162">
        <v>0</v>
      </c>
      <c r="Q331" s="160">
        <f t="shared" si="101"/>
        <v>0</v>
      </c>
      <c r="R331" s="161">
        <v>0</v>
      </c>
      <c r="S331" s="161">
        <v>0</v>
      </c>
      <c r="T331" s="161">
        <v>0</v>
      </c>
      <c r="U331" s="161">
        <v>0</v>
      </c>
      <c r="V331" s="161">
        <v>0</v>
      </c>
      <c r="W331" s="162">
        <v>0</v>
      </c>
      <c r="X331" s="160">
        <f t="shared" si="93"/>
        <v>0</v>
      </c>
      <c r="Y331" s="161">
        <f t="shared" si="93"/>
        <v>0</v>
      </c>
      <c r="Z331" s="161">
        <f t="shared" si="93"/>
        <v>0</v>
      </c>
      <c r="AA331" s="161">
        <f t="shared" si="93"/>
        <v>0</v>
      </c>
      <c r="AB331" s="161">
        <f t="shared" si="93"/>
        <v>0</v>
      </c>
      <c r="AC331" s="161">
        <f t="shared" si="93"/>
        <v>0</v>
      </c>
      <c r="AD331" s="162">
        <f t="shared" si="93"/>
        <v>0</v>
      </c>
      <c r="AE331" s="160">
        <f t="shared" si="97"/>
        <v>0</v>
      </c>
      <c r="AF331" s="10">
        <f t="shared" si="97"/>
        <v>0</v>
      </c>
      <c r="AG331" s="10">
        <f t="shared" si="97"/>
        <v>0</v>
      </c>
      <c r="AH331" s="10">
        <f t="shared" si="95"/>
        <v>0</v>
      </c>
      <c r="AI331" s="10">
        <f t="shared" si="95"/>
        <v>0</v>
      </c>
      <c r="AJ331" s="10">
        <f t="shared" si="95"/>
        <v>0</v>
      </c>
      <c r="AK331" s="312">
        <f t="shared" si="95"/>
        <v>0</v>
      </c>
    </row>
    <row r="332" spans="1:37" ht="12.75" customHeight="1" x14ac:dyDescent="0.25">
      <c r="A332" s="81">
        <v>323</v>
      </c>
      <c r="B332" s="159" t="s">
        <v>1549</v>
      </c>
      <c r="C332" s="244">
        <f t="shared" si="99"/>
        <v>0</v>
      </c>
      <c r="D332" s="161">
        <v>0</v>
      </c>
      <c r="E332" s="161">
        <v>0</v>
      </c>
      <c r="F332" s="161">
        <v>0</v>
      </c>
      <c r="G332" s="161">
        <v>0</v>
      </c>
      <c r="H332" s="161">
        <v>0</v>
      </c>
      <c r="I332" s="162">
        <v>0</v>
      </c>
      <c r="J332" s="160">
        <f t="shared" si="100"/>
        <v>0</v>
      </c>
      <c r="K332" s="161">
        <v>0</v>
      </c>
      <c r="L332" s="161">
        <v>0</v>
      </c>
      <c r="M332" s="161">
        <v>0</v>
      </c>
      <c r="N332" s="161">
        <v>0</v>
      </c>
      <c r="O332" s="161">
        <v>0</v>
      </c>
      <c r="P332" s="162">
        <v>0</v>
      </c>
      <c r="Q332" s="160">
        <f t="shared" si="101"/>
        <v>0</v>
      </c>
      <c r="R332" s="161">
        <v>0</v>
      </c>
      <c r="S332" s="161">
        <v>0</v>
      </c>
      <c r="T332" s="161">
        <v>0</v>
      </c>
      <c r="U332" s="161">
        <v>0</v>
      </c>
      <c r="V332" s="161">
        <v>0</v>
      </c>
      <c r="W332" s="162">
        <v>0</v>
      </c>
      <c r="X332" s="160">
        <f t="shared" si="93"/>
        <v>0</v>
      </c>
      <c r="Y332" s="161">
        <f t="shared" si="93"/>
        <v>0</v>
      </c>
      <c r="Z332" s="161">
        <f t="shared" si="93"/>
        <v>0</v>
      </c>
      <c r="AA332" s="161">
        <f t="shared" si="93"/>
        <v>0</v>
      </c>
      <c r="AB332" s="161">
        <f t="shared" si="93"/>
        <v>0</v>
      </c>
      <c r="AC332" s="161">
        <f t="shared" si="93"/>
        <v>0</v>
      </c>
      <c r="AD332" s="162">
        <f t="shared" si="93"/>
        <v>0</v>
      </c>
      <c r="AE332" s="160">
        <f t="shared" si="97"/>
        <v>0</v>
      </c>
      <c r="AF332" s="10">
        <f t="shared" si="97"/>
        <v>0</v>
      </c>
      <c r="AG332" s="10">
        <f t="shared" si="97"/>
        <v>0</v>
      </c>
      <c r="AH332" s="10">
        <f t="shared" si="95"/>
        <v>0</v>
      </c>
      <c r="AI332" s="10">
        <f t="shared" si="95"/>
        <v>0</v>
      </c>
      <c r="AJ332" s="10">
        <f t="shared" si="95"/>
        <v>0</v>
      </c>
      <c r="AK332" s="312">
        <f t="shared" si="95"/>
        <v>0</v>
      </c>
    </row>
    <row r="333" spans="1:37" ht="12.75" customHeight="1" x14ac:dyDescent="0.25">
      <c r="A333" s="81">
        <v>324</v>
      </c>
      <c r="B333" s="159" t="s">
        <v>2156</v>
      </c>
      <c r="C333" s="244">
        <f t="shared" si="99"/>
        <v>0</v>
      </c>
      <c r="D333" s="161">
        <v>0</v>
      </c>
      <c r="E333" s="161">
        <v>0</v>
      </c>
      <c r="F333" s="161">
        <v>0</v>
      </c>
      <c r="G333" s="161">
        <v>0</v>
      </c>
      <c r="H333" s="161">
        <v>0</v>
      </c>
      <c r="I333" s="162">
        <v>0</v>
      </c>
      <c r="J333" s="160">
        <f t="shared" si="100"/>
        <v>0</v>
      </c>
      <c r="K333" s="161">
        <v>0</v>
      </c>
      <c r="L333" s="161">
        <v>0</v>
      </c>
      <c r="M333" s="161">
        <v>0</v>
      </c>
      <c r="N333" s="161">
        <v>0</v>
      </c>
      <c r="O333" s="161">
        <v>0</v>
      </c>
      <c r="P333" s="162">
        <v>0</v>
      </c>
      <c r="Q333" s="160">
        <f t="shared" si="101"/>
        <v>0</v>
      </c>
      <c r="R333" s="161">
        <v>0</v>
      </c>
      <c r="S333" s="161">
        <v>0</v>
      </c>
      <c r="T333" s="161">
        <v>0</v>
      </c>
      <c r="U333" s="161">
        <v>0</v>
      </c>
      <c r="V333" s="161">
        <v>0</v>
      </c>
      <c r="W333" s="162">
        <v>0</v>
      </c>
      <c r="X333" s="160">
        <f t="shared" si="93"/>
        <v>0</v>
      </c>
      <c r="Y333" s="161">
        <f t="shared" si="93"/>
        <v>0</v>
      </c>
      <c r="Z333" s="161">
        <f t="shared" si="93"/>
        <v>0</v>
      </c>
      <c r="AA333" s="161">
        <f t="shared" si="93"/>
        <v>0</v>
      </c>
      <c r="AB333" s="161">
        <f t="shared" si="93"/>
        <v>0</v>
      </c>
      <c r="AC333" s="161">
        <f t="shared" si="93"/>
        <v>0</v>
      </c>
      <c r="AD333" s="162">
        <f t="shared" si="93"/>
        <v>0</v>
      </c>
      <c r="AE333" s="160">
        <f t="shared" si="97"/>
        <v>0</v>
      </c>
      <c r="AF333" s="10">
        <f t="shared" si="97"/>
        <v>0</v>
      </c>
      <c r="AG333" s="10">
        <f t="shared" si="97"/>
        <v>0</v>
      </c>
      <c r="AH333" s="10">
        <f t="shared" si="95"/>
        <v>0</v>
      </c>
      <c r="AI333" s="10">
        <f t="shared" si="95"/>
        <v>0</v>
      </c>
      <c r="AJ333" s="10">
        <f t="shared" si="95"/>
        <v>0</v>
      </c>
      <c r="AK333" s="312">
        <f t="shared" si="95"/>
        <v>0</v>
      </c>
    </row>
    <row r="334" spans="1:37" ht="12.75" customHeight="1" x14ac:dyDescent="0.25">
      <c r="A334" s="81">
        <v>325</v>
      </c>
      <c r="B334" s="159" t="s">
        <v>1550</v>
      </c>
      <c r="C334" s="244">
        <f t="shared" si="99"/>
        <v>0</v>
      </c>
      <c r="D334" s="161">
        <v>0</v>
      </c>
      <c r="E334" s="161">
        <v>0</v>
      </c>
      <c r="F334" s="161">
        <v>0</v>
      </c>
      <c r="G334" s="161">
        <v>0</v>
      </c>
      <c r="H334" s="161">
        <v>0</v>
      </c>
      <c r="I334" s="162">
        <v>0</v>
      </c>
      <c r="J334" s="160">
        <f t="shared" si="100"/>
        <v>0</v>
      </c>
      <c r="K334" s="161">
        <v>0</v>
      </c>
      <c r="L334" s="161">
        <v>0</v>
      </c>
      <c r="M334" s="161">
        <v>0</v>
      </c>
      <c r="N334" s="161">
        <v>0</v>
      </c>
      <c r="O334" s="161">
        <v>0</v>
      </c>
      <c r="P334" s="162">
        <v>0</v>
      </c>
      <c r="Q334" s="160">
        <f t="shared" si="101"/>
        <v>0</v>
      </c>
      <c r="R334" s="161">
        <v>0</v>
      </c>
      <c r="S334" s="161">
        <v>0</v>
      </c>
      <c r="T334" s="161">
        <v>0</v>
      </c>
      <c r="U334" s="161">
        <v>0</v>
      </c>
      <c r="V334" s="161">
        <v>0</v>
      </c>
      <c r="W334" s="162">
        <v>0</v>
      </c>
      <c r="X334" s="160">
        <f t="shared" si="93"/>
        <v>0</v>
      </c>
      <c r="Y334" s="161">
        <f t="shared" si="93"/>
        <v>0</v>
      </c>
      <c r="Z334" s="161">
        <f t="shared" si="93"/>
        <v>0</v>
      </c>
      <c r="AA334" s="161">
        <f t="shared" si="93"/>
        <v>0</v>
      </c>
      <c r="AB334" s="161">
        <f t="shared" si="93"/>
        <v>0</v>
      </c>
      <c r="AC334" s="161">
        <f t="shared" si="93"/>
        <v>0</v>
      </c>
      <c r="AD334" s="162">
        <f t="shared" si="93"/>
        <v>0</v>
      </c>
      <c r="AE334" s="160">
        <f t="shared" si="97"/>
        <v>0</v>
      </c>
      <c r="AF334" s="10">
        <f t="shared" si="97"/>
        <v>0</v>
      </c>
      <c r="AG334" s="10">
        <f t="shared" si="97"/>
        <v>0</v>
      </c>
      <c r="AH334" s="10">
        <f t="shared" si="95"/>
        <v>0</v>
      </c>
      <c r="AI334" s="10">
        <f t="shared" si="95"/>
        <v>0</v>
      </c>
      <c r="AJ334" s="10">
        <f t="shared" si="95"/>
        <v>0</v>
      </c>
      <c r="AK334" s="312">
        <f t="shared" si="95"/>
        <v>0</v>
      </c>
    </row>
    <row r="335" spans="1:37" ht="12.75" customHeight="1" x14ac:dyDescent="0.25">
      <c r="A335" s="81">
        <v>326</v>
      </c>
      <c r="B335" s="159" t="s">
        <v>1551</v>
      </c>
      <c r="C335" s="244">
        <f t="shared" si="99"/>
        <v>0</v>
      </c>
      <c r="D335" s="161">
        <v>0</v>
      </c>
      <c r="E335" s="161">
        <v>0</v>
      </c>
      <c r="F335" s="161">
        <v>0</v>
      </c>
      <c r="G335" s="161">
        <v>0</v>
      </c>
      <c r="H335" s="161">
        <v>0</v>
      </c>
      <c r="I335" s="162">
        <v>0</v>
      </c>
      <c r="J335" s="160">
        <f t="shared" si="100"/>
        <v>0</v>
      </c>
      <c r="K335" s="161">
        <v>0</v>
      </c>
      <c r="L335" s="161">
        <v>0</v>
      </c>
      <c r="M335" s="161">
        <v>0</v>
      </c>
      <c r="N335" s="161">
        <v>0</v>
      </c>
      <c r="O335" s="161">
        <v>0</v>
      </c>
      <c r="P335" s="162">
        <v>0</v>
      </c>
      <c r="Q335" s="160">
        <f t="shared" si="101"/>
        <v>0</v>
      </c>
      <c r="R335" s="161">
        <v>0</v>
      </c>
      <c r="S335" s="161">
        <v>0</v>
      </c>
      <c r="T335" s="161">
        <v>0</v>
      </c>
      <c r="U335" s="161">
        <v>0</v>
      </c>
      <c r="V335" s="161">
        <v>0</v>
      </c>
      <c r="W335" s="162">
        <v>0</v>
      </c>
      <c r="X335" s="160">
        <f t="shared" si="93"/>
        <v>0</v>
      </c>
      <c r="Y335" s="161">
        <f t="shared" si="93"/>
        <v>0</v>
      </c>
      <c r="Z335" s="161">
        <f t="shared" si="93"/>
        <v>0</v>
      </c>
      <c r="AA335" s="161">
        <f t="shared" si="93"/>
        <v>0</v>
      </c>
      <c r="AB335" s="161">
        <f t="shared" si="93"/>
        <v>0</v>
      </c>
      <c r="AC335" s="161">
        <f t="shared" si="93"/>
        <v>0</v>
      </c>
      <c r="AD335" s="162">
        <f t="shared" si="93"/>
        <v>0</v>
      </c>
      <c r="AE335" s="160">
        <f t="shared" si="97"/>
        <v>0</v>
      </c>
      <c r="AF335" s="10">
        <f t="shared" si="97"/>
        <v>0</v>
      </c>
      <c r="AG335" s="10">
        <f t="shared" si="97"/>
        <v>0</v>
      </c>
      <c r="AH335" s="10">
        <f t="shared" si="95"/>
        <v>0</v>
      </c>
      <c r="AI335" s="10">
        <f t="shared" si="95"/>
        <v>0</v>
      </c>
      <c r="AJ335" s="10">
        <f t="shared" si="95"/>
        <v>0</v>
      </c>
      <c r="AK335" s="312">
        <f t="shared" si="95"/>
        <v>0</v>
      </c>
    </row>
    <row r="336" spans="1:37" ht="12.75" customHeight="1" x14ac:dyDescent="0.25">
      <c r="A336" s="81">
        <v>327</v>
      </c>
      <c r="B336" s="159" t="s">
        <v>1552</v>
      </c>
      <c r="C336" s="244">
        <f t="shared" si="99"/>
        <v>0</v>
      </c>
      <c r="D336" s="161">
        <v>0</v>
      </c>
      <c r="E336" s="161">
        <v>0</v>
      </c>
      <c r="F336" s="161">
        <v>0</v>
      </c>
      <c r="G336" s="161">
        <v>0</v>
      </c>
      <c r="H336" s="161">
        <v>0</v>
      </c>
      <c r="I336" s="162">
        <v>0</v>
      </c>
      <c r="J336" s="160">
        <f t="shared" si="100"/>
        <v>0</v>
      </c>
      <c r="K336" s="161">
        <v>0</v>
      </c>
      <c r="L336" s="161">
        <v>0</v>
      </c>
      <c r="M336" s="161">
        <v>0</v>
      </c>
      <c r="N336" s="161">
        <v>0</v>
      </c>
      <c r="O336" s="161">
        <v>0</v>
      </c>
      <c r="P336" s="162">
        <v>0</v>
      </c>
      <c r="Q336" s="160">
        <f t="shared" si="101"/>
        <v>0</v>
      </c>
      <c r="R336" s="161">
        <v>0</v>
      </c>
      <c r="S336" s="161">
        <v>0</v>
      </c>
      <c r="T336" s="161">
        <v>0</v>
      </c>
      <c r="U336" s="161">
        <v>0</v>
      </c>
      <c r="V336" s="161">
        <v>0</v>
      </c>
      <c r="W336" s="162">
        <v>0</v>
      </c>
      <c r="X336" s="160">
        <f t="shared" si="93"/>
        <v>0</v>
      </c>
      <c r="Y336" s="161">
        <f t="shared" si="93"/>
        <v>0</v>
      </c>
      <c r="Z336" s="161">
        <f t="shared" si="93"/>
        <v>0</v>
      </c>
      <c r="AA336" s="161">
        <f t="shared" si="93"/>
        <v>0</v>
      </c>
      <c r="AB336" s="161">
        <f t="shared" si="93"/>
        <v>0</v>
      </c>
      <c r="AC336" s="161">
        <f t="shared" si="93"/>
        <v>0</v>
      </c>
      <c r="AD336" s="162">
        <f t="shared" si="93"/>
        <v>0</v>
      </c>
      <c r="AE336" s="160">
        <f t="shared" si="97"/>
        <v>0</v>
      </c>
      <c r="AF336" s="10">
        <f t="shared" si="97"/>
        <v>0</v>
      </c>
      <c r="AG336" s="10">
        <f t="shared" si="97"/>
        <v>0</v>
      </c>
      <c r="AH336" s="10">
        <f t="shared" si="95"/>
        <v>0</v>
      </c>
      <c r="AI336" s="10">
        <f t="shared" si="95"/>
        <v>0</v>
      </c>
      <c r="AJ336" s="10">
        <f t="shared" si="95"/>
        <v>0</v>
      </c>
      <c r="AK336" s="312">
        <f t="shared" si="95"/>
        <v>0</v>
      </c>
    </row>
    <row r="337" spans="1:37" ht="12.75" customHeight="1" x14ac:dyDescent="0.25">
      <c r="A337" s="81">
        <v>328</v>
      </c>
      <c r="B337" s="159" t="s">
        <v>1553</v>
      </c>
      <c r="C337" s="244">
        <f t="shared" si="99"/>
        <v>0</v>
      </c>
      <c r="D337" s="161">
        <v>0</v>
      </c>
      <c r="E337" s="161">
        <v>0</v>
      </c>
      <c r="F337" s="161">
        <v>0</v>
      </c>
      <c r="G337" s="161">
        <v>0</v>
      </c>
      <c r="H337" s="161">
        <v>0</v>
      </c>
      <c r="I337" s="162">
        <v>0</v>
      </c>
      <c r="J337" s="160">
        <f t="shared" si="100"/>
        <v>0</v>
      </c>
      <c r="K337" s="161">
        <v>0</v>
      </c>
      <c r="L337" s="161">
        <v>0</v>
      </c>
      <c r="M337" s="161">
        <v>0</v>
      </c>
      <c r="N337" s="161">
        <v>0</v>
      </c>
      <c r="O337" s="161">
        <v>0</v>
      </c>
      <c r="P337" s="162">
        <v>0</v>
      </c>
      <c r="Q337" s="160">
        <f t="shared" si="101"/>
        <v>0</v>
      </c>
      <c r="R337" s="161">
        <v>0</v>
      </c>
      <c r="S337" s="161">
        <v>0</v>
      </c>
      <c r="T337" s="161">
        <v>0</v>
      </c>
      <c r="U337" s="161">
        <v>0</v>
      </c>
      <c r="V337" s="161">
        <v>0</v>
      </c>
      <c r="W337" s="162">
        <v>0</v>
      </c>
      <c r="X337" s="160">
        <f t="shared" si="93"/>
        <v>0</v>
      </c>
      <c r="Y337" s="161">
        <f t="shared" si="93"/>
        <v>0</v>
      </c>
      <c r="Z337" s="161">
        <f t="shared" si="93"/>
        <v>0</v>
      </c>
      <c r="AA337" s="161">
        <f t="shared" si="93"/>
        <v>0</v>
      </c>
      <c r="AB337" s="161">
        <f t="shared" si="93"/>
        <v>0</v>
      </c>
      <c r="AC337" s="161">
        <f t="shared" si="93"/>
        <v>0</v>
      </c>
      <c r="AD337" s="162">
        <f t="shared" si="93"/>
        <v>0</v>
      </c>
      <c r="AE337" s="160">
        <f t="shared" si="97"/>
        <v>0</v>
      </c>
      <c r="AF337" s="10">
        <f t="shared" si="97"/>
        <v>0</v>
      </c>
      <c r="AG337" s="10">
        <f t="shared" si="97"/>
        <v>0</v>
      </c>
      <c r="AH337" s="10">
        <f t="shared" si="95"/>
        <v>0</v>
      </c>
      <c r="AI337" s="10">
        <f t="shared" si="95"/>
        <v>0</v>
      </c>
      <c r="AJ337" s="10">
        <f t="shared" si="95"/>
        <v>0</v>
      </c>
      <c r="AK337" s="312">
        <f t="shared" si="95"/>
        <v>0</v>
      </c>
    </row>
    <row r="338" spans="1:37" ht="12.75" customHeight="1" x14ac:dyDescent="0.25">
      <c r="A338" s="81">
        <v>329</v>
      </c>
      <c r="B338" s="159" t="s">
        <v>1554</v>
      </c>
      <c r="C338" s="244">
        <f t="shared" si="99"/>
        <v>0</v>
      </c>
      <c r="D338" s="161">
        <v>0</v>
      </c>
      <c r="E338" s="161">
        <v>0</v>
      </c>
      <c r="F338" s="161">
        <v>0</v>
      </c>
      <c r="G338" s="161">
        <v>0</v>
      </c>
      <c r="H338" s="161">
        <v>0</v>
      </c>
      <c r="I338" s="162">
        <v>0</v>
      </c>
      <c r="J338" s="160">
        <f t="shared" si="100"/>
        <v>0</v>
      </c>
      <c r="K338" s="161">
        <v>0</v>
      </c>
      <c r="L338" s="161">
        <v>0</v>
      </c>
      <c r="M338" s="161">
        <v>0</v>
      </c>
      <c r="N338" s="161">
        <v>0</v>
      </c>
      <c r="O338" s="161">
        <v>0</v>
      </c>
      <c r="P338" s="162">
        <v>0</v>
      </c>
      <c r="Q338" s="160">
        <f t="shared" si="101"/>
        <v>0</v>
      </c>
      <c r="R338" s="161">
        <v>0</v>
      </c>
      <c r="S338" s="161">
        <v>0</v>
      </c>
      <c r="T338" s="161">
        <v>0</v>
      </c>
      <c r="U338" s="161">
        <v>0</v>
      </c>
      <c r="V338" s="161">
        <v>0</v>
      </c>
      <c r="W338" s="162">
        <v>0</v>
      </c>
      <c r="X338" s="160">
        <f t="shared" si="93"/>
        <v>0</v>
      </c>
      <c r="Y338" s="161">
        <f t="shared" si="93"/>
        <v>0</v>
      </c>
      <c r="Z338" s="161">
        <f t="shared" ref="Z338:AD342" si="102">S338-L338</f>
        <v>0</v>
      </c>
      <c r="AA338" s="161">
        <f t="shared" si="102"/>
        <v>0</v>
      </c>
      <c r="AB338" s="161">
        <f t="shared" si="102"/>
        <v>0</v>
      </c>
      <c r="AC338" s="161">
        <f t="shared" si="102"/>
        <v>0</v>
      </c>
      <c r="AD338" s="162">
        <f t="shared" si="102"/>
        <v>0</v>
      </c>
      <c r="AE338" s="160">
        <f t="shared" si="97"/>
        <v>0</v>
      </c>
      <c r="AF338" s="10">
        <f t="shared" si="97"/>
        <v>0</v>
      </c>
      <c r="AG338" s="10">
        <f t="shared" si="97"/>
        <v>0</v>
      </c>
      <c r="AH338" s="10">
        <f t="shared" si="95"/>
        <v>0</v>
      </c>
      <c r="AI338" s="10">
        <f t="shared" si="95"/>
        <v>0</v>
      </c>
      <c r="AJ338" s="10">
        <f t="shared" si="95"/>
        <v>0</v>
      </c>
      <c r="AK338" s="312">
        <f t="shared" si="95"/>
        <v>0</v>
      </c>
    </row>
    <row r="339" spans="1:37" ht="12.75" customHeight="1" x14ac:dyDescent="0.25">
      <c r="A339" s="81">
        <v>330</v>
      </c>
      <c r="B339" s="159" t="s">
        <v>1555</v>
      </c>
      <c r="C339" s="244">
        <f t="shared" si="99"/>
        <v>0</v>
      </c>
      <c r="D339" s="161">
        <v>0</v>
      </c>
      <c r="E339" s="161">
        <v>0</v>
      </c>
      <c r="F339" s="161">
        <v>0</v>
      </c>
      <c r="G339" s="161">
        <v>0</v>
      </c>
      <c r="H339" s="161">
        <v>0</v>
      </c>
      <c r="I339" s="162">
        <v>0</v>
      </c>
      <c r="J339" s="160">
        <f t="shared" si="100"/>
        <v>0</v>
      </c>
      <c r="K339" s="161">
        <v>0</v>
      </c>
      <c r="L339" s="161">
        <v>0</v>
      </c>
      <c r="M339" s="161">
        <v>0</v>
      </c>
      <c r="N339" s="161">
        <v>0</v>
      </c>
      <c r="O339" s="161">
        <v>0</v>
      </c>
      <c r="P339" s="162">
        <v>0</v>
      </c>
      <c r="Q339" s="160">
        <f t="shared" si="101"/>
        <v>0</v>
      </c>
      <c r="R339" s="161">
        <v>0</v>
      </c>
      <c r="S339" s="161">
        <v>0</v>
      </c>
      <c r="T339" s="161">
        <v>0</v>
      </c>
      <c r="U339" s="161">
        <v>0</v>
      </c>
      <c r="V339" s="161">
        <v>0</v>
      </c>
      <c r="W339" s="162">
        <v>0</v>
      </c>
      <c r="X339" s="160">
        <f t="shared" ref="X339:AD379" si="103">Q339-J339</f>
        <v>0</v>
      </c>
      <c r="Y339" s="161">
        <f t="shared" si="103"/>
        <v>0</v>
      </c>
      <c r="Z339" s="161">
        <f t="shared" si="102"/>
        <v>0</v>
      </c>
      <c r="AA339" s="161">
        <f t="shared" si="102"/>
        <v>0</v>
      </c>
      <c r="AB339" s="161">
        <f t="shared" si="102"/>
        <v>0</v>
      </c>
      <c r="AC339" s="161">
        <f t="shared" si="102"/>
        <v>0</v>
      </c>
      <c r="AD339" s="162">
        <f t="shared" si="102"/>
        <v>0</v>
      </c>
      <c r="AE339" s="160">
        <f t="shared" si="97"/>
        <v>0</v>
      </c>
      <c r="AF339" s="10">
        <f t="shared" si="97"/>
        <v>0</v>
      </c>
      <c r="AG339" s="10">
        <f t="shared" si="97"/>
        <v>0</v>
      </c>
      <c r="AH339" s="10">
        <f t="shared" si="95"/>
        <v>0</v>
      </c>
      <c r="AI339" s="10">
        <f t="shared" si="95"/>
        <v>0</v>
      </c>
      <c r="AJ339" s="10">
        <f t="shared" si="95"/>
        <v>0</v>
      </c>
      <c r="AK339" s="312">
        <f t="shared" si="95"/>
        <v>0</v>
      </c>
    </row>
    <row r="340" spans="1:37" ht="12.75" customHeight="1" x14ac:dyDescent="0.25">
      <c r="A340" s="81">
        <v>331</v>
      </c>
      <c r="B340" s="159" t="s">
        <v>1558</v>
      </c>
      <c r="C340" s="244">
        <f t="shared" si="99"/>
        <v>0</v>
      </c>
      <c r="D340" s="161">
        <v>0</v>
      </c>
      <c r="E340" s="161">
        <v>0</v>
      </c>
      <c r="F340" s="161">
        <v>0</v>
      </c>
      <c r="G340" s="161">
        <v>0</v>
      </c>
      <c r="H340" s="161">
        <v>0</v>
      </c>
      <c r="I340" s="162">
        <v>0</v>
      </c>
      <c r="J340" s="160">
        <f t="shared" si="100"/>
        <v>0</v>
      </c>
      <c r="K340" s="161">
        <v>0</v>
      </c>
      <c r="L340" s="161">
        <v>0</v>
      </c>
      <c r="M340" s="161">
        <v>0</v>
      </c>
      <c r="N340" s="161">
        <v>0</v>
      </c>
      <c r="O340" s="161">
        <v>0</v>
      </c>
      <c r="P340" s="162">
        <v>0</v>
      </c>
      <c r="Q340" s="160">
        <f t="shared" si="101"/>
        <v>0</v>
      </c>
      <c r="R340" s="161">
        <v>0</v>
      </c>
      <c r="S340" s="161">
        <v>0</v>
      </c>
      <c r="T340" s="161">
        <v>0</v>
      </c>
      <c r="U340" s="161">
        <v>0</v>
      </c>
      <c r="V340" s="161">
        <v>0</v>
      </c>
      <c r="W340" s="162">
        <v>0</v>
      </c>
      <c r="X340" s="160">
        <f t="shared" si="103"/>
        <v>0</v>
      </c>
      <c r="Y340" s="161">
        <f t="shared" si="103"/>
        <v>0</v>
      </c>
      <c r="Z340" s="161">
        <f t="shared" si="102"/>
        <v>0</v>
      </c>
      <c r="AA340" s="161">
        <f t="shared" si="102"/>
        <v>0</v>
      </c>
      <c r="AB340" s="161">
        <f t="shared" si="102"/>
        <v>0</v>
      </c>
      <c r="AC340" s="161">
        <f t="shared" si="102"/>
        <v>0</v>
      </c>
      <c r="AD340" s="162">
        <f t="shared" si="102"/>
        <v>0</v>
      </c>
      <c r="AE340" s="160">
        <f t="shared" si="97"/>
        <v>0</v>
      </c>
      <c r="AF340" s="10">
        <f t="shared" si="97"/>
        <v>0</v>
      </c>
      <c r="AG340" s="10">
        <f t="shared" si="97"/>
        <v>0</v>
      </c>
      <c r="AH340" s="10">
        <f t="shared" si="95"/>
        <v>0</v>
      </c>
      <c r="AI340" s="10">
        <f t="shared" si="95"/>
        <v>0</v>
      </c>
      <c r="AJ340" s="10">
        <f t="shared" si="95"/>
        <v>0</v>
      </c>
      <c r="AK340" s="312">
        <f t="shared" si="95"/>
        <v>0</v>
      </c>
    </row>
    <row r="341" spans="1:37" ht="12.75" customHeight="1" x14ac:dyDescent="0.25">
      <c r="A341" s="81">
        <v>332</v>
      </c>
      <c r="B341" s="159" t="s">
        <v>1556</v>
      </c>
      <c r="C341" s="244">
        <f t="shared" si="99"/>
        <v>0</v>
      </c>
      <c r="D341" s="161">
        <v>0</v>
      </c>
      <c r="E341" s="161">
        <v>0</v>
      </c>
      <c r="F341" s="161">
        <v>0</v>
      </c>
      <c r="G341" s="161">
        <v>0</v>
      </c>
      <c r="H341" s="161">
        <v>0</v>
      </c>
      <c r="I341" s="162">
        <v>0</v>
      </c>
      <c r="J341" s="160">
        <f t="shared" si="100"/>
        <v>0</v>
      </c>
      <c r="K341" s="161">
        <v>0</v>
      </c>
      <c r="L341" s="161">
        <v>0</v>
      </c>
      <c r="M341" s="161">
        <v>0</v>
      </c>
      <c r="N341" s="161">
        <v>0</v>
      </c>
      <c r="O341" s="161">
        <v>0</v>
      </c>
      <c r="P341" s="162">
        <v>0</v>
      </c>
      <c r="Q341" s="160">
        <f t="shared" si="101"/>
        <v>0</v>
      </c>
      <c r="R341" s="161">
        <v>0</v>
      </c>
      <c r="S341" s="161">
        <v>0</v>
      </c>
      <c r="T341" s="161">
        <v>0</v>
      </c>
      <c r="U341" s="161">
        <v>0</v>
      </c>
      <c r="V341" s="161">
        <v>0</v>
      </c>
      <c r="W341" s="162">
        <v>0</v>
      </c>
      <c r="X341" s="160">
        <f t="shared" si="103"/>
        <v>0</v>
      </c>
      <c r="Y341" s="161">
        <f t="shared" si="103"/>
        <v>0</v>
      </c>
      <c r="Z341" s="161">
        <f t="shared" si="102"/>
        <v>0</v>
      </c>
      <c r="AA341" s="161">
        <f t="shared" si="102"/>
        <v>0</v>
      </c>
      <c r="AB341" s="161">
        <f t="shared" si="102"/>
        <v>0</v>
      </c>
      <c r="AC341" s="161">
        <f t="shared" si="102"/>
        <v>0</v>
      </c>
      <c r="AD341" s="162">
        <f t="shared" si="102"/>
        <v>0</v>
      </c>
      <c r="AE341" s="160">
        <f t="shared" si="97"/>
        <v>0</v>
      </c>
      <c r="AF341" s="10">
        <f t="shared" si="97"/>
        <v>0</v>
      </c>
      <c r="AG341" s="10">
        <f t="shared" si="97"/>
        <v>0</v>
      </c>
      <c r="AH341" s="10">
        <f t="shared" si="95"/>
        <v>0</v>
      </c>
      <c r="AI341" s="10">
        <f t="shared" si="95"/>
        <v>0</v>
      </c>
      <c r="AJ341" s="10">
        <f t="shared" si="95"/>
        <v>0</v>
      </c>
      <c r="AK341" s="312">
        <f t="shared" si="95"/>
        <v>0</v>
      </c>
    </row>
    <row r="342" spans="1:37" ht="12.75" customHeight="1" x14ac:dyDescent="0.25">
      <c r="A342" s="81">
        <v>333</v>
      </c>
      <c r="B342" s="159" t="s">
        <v>1557</v>
      </c>
      <c r="C342" s="244">
        <f t="shared" si="99"/>
        <v>32</v>
      </c>
      <c r="D342" s="161">
        <v>0</v>
      </c>
      <c r="E342" s="161">
        <v>0</v>
      </c>
      <c r="F342" s="161">
        <v>0</v>
      </c>
      <c r="G342" s="161">
        <v>0</v>
      </c>
      <c r="H342" s="161">
        <v>32</v>
      </c>
      <c r="I342" s="162">
        <v>0</v>
      </c>
      <c r="J342" s="160">
        <f t="shared" si="100"/>
        <v>32</v>
      </c>
      <c r="K342" s="161">
        <v>0</v>
      </c>
      <c r="L342" s="161">
        <v>0</v>
      </c>
      <c r="M342" s="161">
        <v>0</v>
      </c>
      <c r="N342" s="161">
        <v>0</v>
      </c>
      <c r="O342" s="161">
        <v>32</v>
      </c>
      <c r="P342" s="162">
        <v>0</v>
      </c>
      <c r="Q342" s="160">
        <f t="shared" si="101"/>
        <v>18.752600000000001</v>
      </c>
      <c r="R342" s="161">
        <v>0</v>
      </c>
      <c r="S342" s="161">
        <v>0</v>
      </c>
      <c r="T342" s="161">
        <v>0</v>
      </c>
      <c r="U342" s="161">
        <v>0</v>
      </c>
      <c r="V342" s="161">
        <v>18.752600000000001</v>
      </c>
      <c r="W342" s="162">
        <v>0</v>
      </c>
      <c r="X342" s="160">
        <f t="shared" si="103"/>
        <v>-13.247399999999999</v>
      </c>
      <c r="Y342" s="161">
        <f t="shared" si="103"/>
        <v>0</v>
      </c>
      <c r="Z342" s="161">
        <f t="shared" si="102"/>
        <v>0</v>
      </c>
      <c r="AA342" s="161">
        <f t="shared" si="102"/>
        <v>0</v>
      </c>
      <c r="AB342" s="161">
        <f t="shared" si="102"/>
        <v>0</v>
      </c>
      <c r="AC342" s="161">
        <f t="shared" si="102"/>
        <v>-13.247399999999999</v>
      </c>
      <c r="AD342" s="162">
        <f t="shared" si="102"/>
        <v>0</v>
      </c>
      <c r="AE342" s="160">
        <f t="shared" si="97"/>
        <v>58.601875000000007</v>
      </c>
      <c r="AF342" s="10">
        <f t="shared" si="97"/>
        <v>0</v>
      </c>
      <c r="AG342" s="10">
        <f t="shared" si="97"/>
        <v>0</v>
      </c>
      <c r="AH342" s="10">
        <f t="shared" si="95"/>
        <v>0</v>
      </c>
      <c r="AI342" s="10">
        <f t="shared" si="95"/>
        <v>0</v>
      </c>
      <c r="AJ342" s="10">
        <f t="shared" si="95"/>
        <v>58.601875000000007</v>
      </c>
      <c r="AK342" s="312">
        <f t="shared" si="95"/>
        <v>0</v>
      </c>
    </row>
    <row r="343" spans="1:37" ht="9.75" customHeight="1" x14ac:dyDescent="0.25">
      <c r="A343" s="81">
        <v>334</v>
      </c>
      <c r="B343" s="159"/>
      <c r="C343" s="244"/>
      <c r="D343" s="161"/>
      <c r="E343" s="161"/>
      <c r="F343" s="161"/>
      <c r="G343" s="161"/>
      <c r="H343" s="161"/>
      <c r="I343" s="162"/>
      <c r="J343" s="160"/>
      <c r="K343" s="161"/>
      <c r="L343" s="161"/>
      <c r="M343" s="161"/>
      <c r="N343" s="161"/>
      <c r="O343" s="161"/>
      <c r="P343" s="162"/>
      <c r="Q343" s="160"/>
      <c r="R343" s="161"/>
      <c r="S343" s="161"/>
      <c r="T343" s="161"/>
      <c r="U343" s="161"/>
      <c r="V343" s="161"/>
      <c r="W343" s="162"/>
      <c r="X343" s="160">
        <f t="shared" si="103"/>
        <v>0</v>
      </c>
      <c r="Y343" s="161"/>
      <c r="Z343" s="161"/>
      <c r="AA343" s="161"/>
      <c r="AB343" s="161"/>
      <c r="AC343" s="161"/>
      <c r="AD343" s="162"/>
      <c r="AE343" s="160"/>
      <c r="AF343" s="10"/>
      <c r="AG343" s="10"/>
      <c r="AH343" s="10"/>
      <c r="AI343" s="10"/>
      <c r="AJ343" s="10"/>
      <c r="AK343" s="312"/>
    </row>
    <row r="344" spans="1:37" ht="12.75" customHeight="1" x14ac:dyDescent="0.25">
      <c r="A344" s="81">
        <v>335</v>
      </c>
      <c r="B344" s="152" t="s">
        <v>1559</v>
      </c>
      <c r="C344" s="172">
        <f>C345+C346</f>
        <v>7766</v>
      </c>
      <c r="D344" s="153">
        <f t="shared" ref="D344:W344" si="104">D345+D346</f>
        <v>1763.9</v>
      </c>
      <c r="E344" s="153">
        <f t="shared" si="104"/>
        <v>1957.1</v>
      </c>
      <c r="F344" s="153">
        <f t="shared" si="104"/>
        <v>0</v>
      </c>
      <c r="G344" s="153">
        <f t="shared" si="104"/>
        <v>1627.1</v>
      </c>
      <c r="H344" s="153">
        <f t="shared" si="104"/>
        <v>2018.4</v>
      </c>
      <c r="I344" s="154">
        <f t="shared" si="104"/>
        <v>399.5</v>
      </c>
      <c r="J344" s="156">
        <f t="shared" si="104"/>
        <v>7766</v>
      </c>
      <c r="K344" s="153">
        <f t="shared" si="104"/>
        <v>1763.9</v>
      </c>
      <c r="L344" s="153">
        <f t="shared" si="104"/>
        <v>1957.1</v>
      </c>
      <c r="M344" s="153">
        <f t="shared" si="104"/>
        <v>0</v>
      </c>
      <c r="N344" s="153">
        <f t="shared" si="104"/>
        <v>1627.1</v>
      </c>
      <c r="O344" s="153">
        <f t="shared" si="104"/>
        <v>2018.4</v>
      </c>
      <c r="P344" s="154">
        <f t="shared" si="104"/>
        <v>399.5</v>
      </c>
      <c r="Q344" s="156">
        <f t="shared" si="104"/>
        <v>5883.9402999999993</v>
      </c>
      <c r="R344" s="153">
        <f t="shared" si="104"/>
        <v>1187.6857</v>
      </c>
      <c r="S344" s="153">
        <f t="shared" si="104"/>
        <v>1774.4351999999999</v>
      </c>
      <c r="T344" s="153">
        <f t="shared" si="104"/>
        <v>0</v>
      </c>
      <c r="U344" s="153">
        <f t="shared" si="104"/>
        <v>864.83330000000001</v>
      </c>
      <c r="V344" s="153">
        <f t="shared" si="104"/>
        <v>1740.4971</v>
      </c>
      <c r="W344" s="154">
        <f t="shared" si="104"/>
        <v>316.48899999999998</v>
      </c>
      <c r="X344" s="156">
        <f t="shared" si="103"/>
        <v>-1882.0597000000007</v>
      </c>
      <c r="Y344" s="153">
        <f t="shared" si="103"/>
        <v>-576.21430000000009</v>
      </c>
      <c r="Z344" s="153">
        <f t="shared" si="103"/>
        <v>-182.66480000000001</v>
      </c>
      <c r="AA344" s="153">
        <f t="shared" si="103"/>
        <v>0</v>
      </c>
      <c r="AB344" s="153">
        <f t="shared" si="103"/>
        <v>-762.2666999999999</v>
      </c>
      <c r="AC344" s="153">
        <f t="shared" si="103"/>
        <v>-277.90290000000005</v>
      </c>
      <c r="AD344" s="154">
        <f t="shared" si="103"/>
        <v>-83.011000000000024</v>
      </c>
      <c r="AE344" s="156">
        <f t="shared" si="97"/>
        <v>75.765391449909856</v>
      </c>
      <c r="AF344" s="13">
        <f t="shared" si="97"/>
        <v>67.332938375191333</v>
      </c>
      <c r="AG344" s="13">
        <f t="shared" si="97"/>
        <v>90.66655766184661</v>
      </c>
      <c r="AH344" s="13">
        <f t="shared" si="95"/>
        <v>0</v>
      </c>
      <c r="AI344" s="13">
        <f t="shared" si="95"/>
        <v>53.151822260463398</v>
      </c>
      <c r="AJ344" s="13">
        <f t="shared" si="95"/>
        <v>86.231524970273483</v>
      </c>
      <c r="AK344" s="313">
        <f t="shared" si="95"/>
        <v>79.221276595744669</v>
      </c>
    </row>
    <row r="345" spans="1:37" s="170" customFormat="1" ht="12.75" customHeight="1" x14ac:dyDescent="0.2">
      <c r="A345" s="81">
        <v>336</v>
      </c>
      <c r="B345" s="152" t="s">
        <v>1287</v>
      </c>
      <c r="C345" s="172">
        <f>C347</f>
        <v>7420.8</v>
      </c>
      <c r="D345" s="153">
        <f t="shared" ref="D345:W345" si="105">D347</f>
        <v>1763.9</v>
      </c>
      <c r="E345" s="153">
        <f t="shared" si="105"/>
        <v>1957.1</v>
      </c>
      <c r="F345" s="153">
        <f t="shared" si="105"/>
        <v>0</v>
      </c>
      <c r="G345" s="153">
        <f t="shared" si="105"/>
        <v>1627.1</v>
      </c>
      <c r="H345" s="153">
        <f t="shared" si="105"/>
        <v>1673.2</v>
      </c>
      <c r="I345" s="154">
        <f t="shared" si="105"/>
        <v>399.5</v>
      </c>
      <c r="J345" s="156">
        <f t="shared" si="105"/>
        <v>7420.8</v>
      </c>
      <c r="K345" s="153">
        <f t="shared" si="105"/>
        <v>1763.9</v>
      </c>
      <c r="L345" s="153">
        <f t="shared" si="105"/>
        <v>1957.1</v>
      </c>
      <c r="M345" s="153">
        <f t="shared" si="105"/>
        <v>0</v>
      </c>
      <c r="N345" s="153">
        <f t="shared" si="105"/>
        <v>1627.1</v>
      </c>
      <c r="O345" s="153">
        <f t="shared" si="105"/>
        <v>1673.2</v>
      </c>
      <c r="P345" s="154">
        <f t="shared" si="105"/>
        <v>399.5</v>
      </c>
      <c r="Q345" s="156">
        <f t="shared" si="105"/>
        <v>5626.0033999999996</v>
      </c>
      <c r="R345" s="153">
        <f t="shared" si="105"/>
        <v>1187.6857</v>
      </c>
      <c r="S345" s="153">
        <f t="shared" si="105"/>
        <v>1774.4351999999999</v>
      </c>
      <c r="T345" s="153">
        <f t="shared" si="105"/>
        <v>0</v>
      </c>
      <c r="U345" s="153">
        <f t="shared" si="105"/>
        <v>864.83330000000001</v>
      </c>
      <c r="V345" s="153">
        <f t="shared" si="105"/>
        <v>1482.5601999999999</v>
      </c>
      <c r="W345" s="154">
        <f t="shared" si="105"/>
        <v>316.48899999999998</v>
      </c>
      <c r="X345" s="156">
        <f t="shared" si="103"/>
        <v>-1794.7966000000006</v>
      </c>
      <c r="Y345" s="153">
        <f t="shared" si="103"/>
        <v>-576.21430000000009</v>
      </c>
      <c r="Z345" s="153">
        <f t="shared" si="103"/>
        <v>-182.66480000000001</v>
      </c>
      <c r="AA345" s="153">
        <f t="shared" si="103"/>
        <v>0</v>
      </c>
      <c r="AB345" s="153">
        <f t="shared" si="103"/>
        <v>-762.2666999999999</v>
      </c>
      <c r="AC345" s="153">
        <f t="shared" si="103"/>
        <v>-190.63980000000015</v>
      </c>
      <c r="AD345" s="154">
        <f t="shared" si="103"/>
        <v>-83.011000000000024</v>
      </c>
      <c r="AE345" s="156">
        <f t="shared" si="97"/>
        <v>75.813974234583867</v>
      </c>
      <c r="AF345" s="13">
        <f t="shared" si="97"/>
        <v>67.332938375191333</v>
      </c>
      <c r="AG345" s="13">
        <f t="shared" si="97"/>
        <v>90.66655766184661</v>
      </c>
      <c r="AH345" s="13">
        <f t="shared" si="95"/>
        <v>0</v>
      </c>
      <c r="AI345" s="13">
        <f t="shared" si="95"/>
        <v>53.151822260463398</v>
      </c>
      <c r="AJ345" s="13">
        <f t="shared" si="95"/>
        <v>88.606275400430306</v>
      </c>
      <c r="AK345" s="313">
        <f t="shared" si="95"/>
        <v>79.221276595744669</v>
      </c>
    </row>
    <row r="346" spans="1:37" s="170" customFormat="1" ht="12.75" customHeight="1" x14ac:dyDescent="0.2">
      <c r="A346" s="81">
        <v>337</v>
      </c>
      <c r="B346" s="152" t="s">
        <v>1288</v>
      </c>
      <c r="C346" s="172">
        <f>SUM(C348:C375)</f>
        <v>345.20000000000005</v>
      </c>
      <c r="D346" s="153">
        <f t="shared" ref="D346:W346" si="106">SUM(D348:D375)</f>
        <v>0</v>
      </c>
      <c r="E346" s="153">
        <f t="shared" si="106"/>
        <v>0</v>
      </c>
      <c r="F346" s="153">
        <f t="shared" si="106"/>
        <v>0</v>
      </c>
      <c r="G346" s="153">
        <f t="shared" si="106"/>
        <v>0</v>
      </c>
      <c r="H346" s="153">
        <f t="shared" si="106"/>
        <v>345.20000000000005</v>
      </c>
      <c r="I346" s="154">
        <f t="shared" si="106"/>
        <v>0</v>
      </c>
      <c r="J346" s="156">
        <f t="shared" si="106"/>
        <v>345.20000000000005</v>
      </c>
      <c r="K346" s="153">
        <f t="shared" si="106"/>
        <v>0</v>
      </c>
      <c r="L346" s="153">
        <f t="shared" si="106"/>
        <v>0</v>
      </c>
      <c r="M346" s="153">
        <f t="shared" si="106"/>
        <v>0</v>
      </c>
      <c r="N346" s="153">
        <f t="shared" si="106"/>
        <v>0</v>
      </c>
      <c r="O346" s="153">
        <f t="shared" si="106"/>
        <v>345.20000000000005</v>
      </c>
      <c r="P346" s="154">
        <f t="shared" si="106"/>
        <v>0</v>
      </c>
      <c r="Q346" s="156">
        <f t="shared" si="106"/>
        <v>257.93690000000004</v>
      </c>
      <c r="R346" s="153">
        <f t="shared" si="106"/>
        <v>0</v>
      </c>
      <c r="S346" s="153">
        <f t="shared" si="106"/>
        <v>0</v>
      </c>
      <c r="T346" s="153">
        <f t="shared" si="106"/>
        <v>0</v>
      </c>
      <c r="U346" s="153">
        <f t="shared" si="106"/>
        <v>0</v>
      </c>
      <c r="V346" s="153">
        <f t="shared" si="106"/>
        <v>257.93690000000004</v>
      </c>
      <c r="W346" s="154">
        <f t="shared" si="106"/>
        <v>0</v>
      </c>
      <c r="X346" s="156">
        <f t="shared" si="103"/>
        <v>-87.263100000000009</v>
      </c>
      <c r="Y346" s="153">
        <f t="shared" si="103"/>
        <v>0</v>
      </c>
      <c r="Z346" s="153">
        <f t="shared" si="103"/>
        <v>0</v>
      </c>
      <c r="AA346" s="153">
        <f t="shared" si="103"/>
        <v>0</v>
      </c>
      <c r="AB346" s="153">
        <f t="shared" si="103"/>
        <v>0</v>
      </c>
      <c r="AC346" s="153">
        <f t="shared" si="103"/>
        <v>-87.263100000000009</v>
      </c>
      <c r="AD346" s="154">
        <f t="shared" si="103"/>
        <v>0</v>
      </c>
      <c r="AE346" s="156">
        <f t="shared" si="97"/>
        <v>74.72100231749711</v>
      </c>
      <c r="AF346" s="13">
        <f t="shared" si="97"/>
        <v>0</v>
      </c>
      <c r="AG346" s="13">
        <f t="shared" si="97"/>
        <v>0</v>
      </c>
      <c r="AH346" s="13">
        <f t="shared" si="95"/>
        <v>0</v>
      </c>
      <c r="AI346" s="13">
        <f t="shared" si="95"/>
        <v>0</v>
      </c>
      <c r="AJ346" s="13">
        <f t="shared" si="95"/>
        <v>74.72100231749711</v>
      </c>
      <c r="AK346" s="313">
        <f t="shared" si="95"/>
        <v>0</v>
      </c>
    </row>
    <row r="347" spans="1:37" ht="12.75" customHeight="1" x14ac:dyDescent="0.25">
      <c r="A347" s="81">
        <v>338</v>
      </c>
      <c r="B347" s="159" t="s">
        <v>1313</v>
      </c>
      <c r="C347" s="244">
        <f t="shared" ref="C347:C375" si="107">SUM(D347:I347)</f>
        <v>7420.8</v>
      </c>
      <c r="D347" s="161">
        <v>1763.9</v>
      </c>
      <c r="E347" s="161">
        <v>1957.1</v>
      </c>
      <c r="F347" s="161">
        <v>0</v>
      </c>
      <c r="G347" s="161">
        <v>1627.1</v>
      </c>
      <c r="H347" s="161">
        <v>1673.2</v>
      </c>
      <c r="I347" s="162">
        <v>399.5</v>
      </c>
      <c r="J347" s="160">
        <f t="shared" ref="J347:J375" si="108">SUM(K347:P347)</f>
        <v>7420.8</v>
      </c>
      <c r="K347" s="161">
        <v>1763.9</v>
      </c>
      <c r="L347" s="161">
        <v>1957.1</v>
      </c>
      <c r="M347" s="161">
        <v>0</v>
      </c>
      <c r="N347" s="161">
        <v>1627.1</v>
      </c>
      <c r="O347" s="161">
        <v>1673.2</v>
      </c>
      <c r="P347" s="162">
        <v>399.5</v>
      </c>
      <c r="Q347" s="160">
        <f t="shared" ref="Q347:Q375" si="109">SUM(R347:W347)</f>
        <v>5626.0033999999996</v>
      </c>
      <c r="R347" s="161">
        <v>1187.6857</v>
      </c>
      <c r="S347" s="161">
        <v>1774.4351999999999</v>
      </c>
      <c r="T347" s="161">
        <v>0</v>
      </c>
      <c r="U347" s="161">
        <v>864.83330000000001</v>
      </c>
      <c r="V347" s="161">
        <v>1482.5601999999999</v>
      </c>
      <c r="W347" s="162">
        <v>316.48899999999998</v>
      </c>
      <c r="X347" s="160">
        <f t="shared" si="103"/>
        <v>-1794.7966000000006</v>
      </c>
      <c r="Y347" s="161">
        <f t="shared" si="103"/>
        <v>-576.21430000000009</v>
      </c>
      <c r="Z347" s="161">
        <f t="shared" si="103"/>
        <v>-182.66480000000001</v>
      </c>
      <c r="AA347" s="161">
        <f t="shared" si="103"/>
        <v>0</v>
      </c>
      <c r="AB347" s="161">
        <f t="shared" si="103"/>
        <v>-762.2666999999999</v>
      </c>
      <c r="AC347" s="161">
        <f t="shared" si="103"/>
        <v>-190.63980000000015</v>
      </c>
      <c r="AD347" s="162">
        <f t="shared" si="103"/>
        <v>-83.011000000000024</v>
      </c>
      <c r="AE347" s="160">
        <f t="shared" si="97"/>
        <v>75.813974234583867</v>
      </c>
      <c r="AF347" s="10">
        <f t="shared" si="97"/>
        <v>67.332938375191333</v>
      </c>
      <c r="AG347" s="10">
        <f t="shared" si="97"/>
        <v>90.66655766184661</v>
      </c>
      <c r="AH347" s="10">
        <f t="shared" si="95"/>
        <v>0</v>
      </c>
      <c r="AI347" s="10">
        <f t="shared" si="95"/>
        <v>53.151822260463398</v>
      </c>
      <c r="AJ347" s="10">
        <f t="shared" si="95"/>
        <v>88.606275400430306</v>
      </c>
      <c r="AK347" s="312">
        <f t="shared" si="95"/>
        <v>79.221276595744669</v>
      </c>
    </row>
    <row r="348" spans="1:37" ht="12.75" customHeight="1" x14ac:dyDescent="0.25">
      <c r="A348" s="81">
        <v>339</v>
      </c>
      <c r="B348" s="159" t="s">
        <v>1560</v>
      </c>
      <c r="C348" s="244">
        <f t="shared" si="107"/>
        <v>0</v>
      </c>
      <c r="D348" s="161">
        <v>0</v>
      </c>
      <c r="E348" s="161">
        <v>0</v>
      </c>
      <c r="F348" s="161">
        <v>0</v>
      </c>
      <c r="G348" s="161">
        <v>0</v>
      </c>
      <c r="H348" s="161">
        <v>0</v>
      </c>
      <c r="I348" s="162">
        <v>0</v>
      </c>
      <c r="J348" s="160">
        <f t="shared" si="108"/>
        <v>0</v>
      </c>
      <c r="K348" s="161">
        <v>0</v>
      </c>
      <c r="L348" s="161">
        <v>0</v>
      </c>
      <c r="M348" s="161">
        <v>0</v>
      </c>
      <c r="N348" s="161">
        <v>0</v>
      </c>
      <c r="O348" s="161">
        <v>0</v>
      </c>
      <c r="P348" s="162">
        <v>0</v>
      </c>
      <c r="Q348" s="160">
        <f t="shared" si="109"/>
        <v>0</v>
      </c>
      <c r="R348" s="161">
        <v>0</v>
      </c>
      <c r="S348" s="161">
        <v>0</v>
      </c>
      <c r="T348" s="161">
        <v>0</v>
      </c>
      <c r="U348" s="161">
        <v>0</v>
      </c>
      <c r="V348" s="161">
        <v>0</v>
      </c>
      <c r="W348" s="162">
        <v>0</v>
      </c>
      <c r="X348" s="160">
        <f t="shared" si="103"/>
        <v>0</v>
      </c>
      <c r="Y348" s="161">
        <f t="shared" si="103"/>
        <v>0</v>
      </c>
      <c r="Z348" s="161">
        <f t="shared" si="103"/>
        <v>0</v>
      </c>
      <c r="AA348" s="161">
        <f t="shared" si="103"/>
        <v>0</v>
      </c>
      <c r="AB348" s="161">
        <f t="shared" si="103"/>
        <v>0</v>
      </c>
      <c r="AC348" s="161">
        <f t="shared" si="103"/>
        <v>0</v>
      </c>
      <c r="AD348" s="162">
        <f t="shared" si="103"/>
        <v>0</v>
      </c>
      <c r="AE348" s="160">
        <f t="shared" si="97"/>
        <v>0</v>
      </c>
      <c r="AF348" s="10">
        <f t="shared" si="97"/>
        <v>0</v>
      </c>
      <c r="AG348" s="10">
        <f t="shared" si="97"/>
        <v>0</v>
      </c>
      <c r="AH348" s="10">
        <f t="shared" si="95"/>
        <v>0</v>
      </c>
      <c r="AI348" s="10">
        <f t="shared" si="95"/>
        <v>0</v>
      </c>
      <c r="AJ348" s="10">
        <f t="shared" si="95"/>
        <v>0</v>
      </c>
      <c r="AK348" s="312">
        <f t="shared" si="95"/>
        <v>0</v>
      </c>
    </row>
    <row r="349" spans="1:37" ht="12.75" customHeight="1" x14ac:dyDescent="0.25">
      <c r="A349" s="81">
        <v>340</v>
      </c>
      <c r="B349" s="159" t="s">
        <v>1561</v>
      </c>
      <c r="C349" s="244">
        <f t="shared" si="107"/>
        <v>0</v>
      </c>
      <c r="D349" s="161">
        <v>0</v>
      </c>
      <c r="E349" s="161">
        <v>0</v>
      </c>
      <c r="F349" s="161">
        <v>0</v>
      </c>
      <c r="G349" s="161">
        <v>0</v>
      </c>
      <c r="H349" s="161">
        <v>0</v>
      </c>
      <c r="I349" s="162">
        <v>0</v>
      </c>
      <c r="J349" s="160">
        <f t="shared" si="108"/>
        <v>0</v>
      </c>
      <c r="K349" s="161">
        <v>0</v>
      </c>
      <c r="L349" s="161">
        <v>0</v>
      </c>
      <c r="M349" s="161">
        <v>0</v>
      </c>
      <c r="N349" s="161">
        <v>0</v>
      </c>
      <c r="O349" s="161">
        <v>0</v>
      </c>
      <c r="P349" s="162">
        <v>0</v>
      </c>
      <c r="Q349" s="160">
        <f t="shared" si="109"/>
        <v>0</v>
      </c>
      <c r="R349" s="161">
        <v>0</v>
      </c>
      <c r="S349" s="161">
        <v>0</v>
      </c>
      <c r="T349" s="161">
        <v>0</v>
      </c>
      <c r="U349" s="161">
        <v>0</v>
      </c>
      <c r="V349" s="161">
        <v>0</v>
      </c>
      <c r="W349" s="162">
        <v>0</v>
      </c>
      <c r="X349" s="160">
        <f t="shared" si="103"/>
        <v>0</v>
      </c>
      <c r="Y349" s="161">
        <f t="shared" si="103"/>
        <v>0</v>
      </c>
      <c r="Z349" s="161">
        <f t="shared" si="103"/>
        <v>0</v>
      </c>
      <c r="AA349" s="161">
        <f t="shared" si="103"/>
        <v>0</v>
      </c>
      <c r="AB349" s="161">
        <f t="shared" si="103"/>
        <v>0</v>
      </c>
      <c r="AC349" s="161">
        <f t="shared" si="103"/>
        <v>0</v>
      </c>
      <c r="AD349" s="162">
        <f t="shared" si="103"/>
        <v>0</v>
      </c>
      <c r="AE349" s="160">
        <f t="shared" si="97"/>
        <v>0</v>
      </c>
      <c r="AF349" s="10">
        <f t="shared" si="97"/>
        <v>0</v>
      </c>
      <c r="AG349" s="10">
        <f t="shared" si="97"/>
        <v>0</v>
      </c>
      <c r="AH349" s="10">
        <f t="shared" si="95"/>
        <v>0</v>
      </c>
      <c r="AI349" s="10">
        <f t="shared" si="95"/>
        <v>0</v>
      </c>
      <c r="AJ349" s="10">
        <f t="shared" si="95"/>
        <v>0</v>
      </c>
      <c r="AK349" s="312">
        <f t="shared" si="95"/>
        <v>0</v>
      </c>
    </row>
    <row r="350" spans="1:37" ht="12.75" customHeight="1" x14ac:dyDescent="0.25">
      <c r="A350" s="81">
        <v>341</v>
      </c>
      <c r="B350" s="159" t="s">
        <v>1317</v>
      </c>
      <c r="C350" s="244">
        <f t="shared" si="107"/>
        <v>84.8</v>
      </c>
      <c r="D350" s="161">
        <v>0</v>
      </c>
      <c r="E350" s="161">
        <v>0</v>
      </c>
      <c r="F350" s="161">
        <v>0</v>
      </c>
      <c r="G350" s="161">
        <v>0</v>
      </c>
      <c r="H350" s="161">
        <v>84.8</v>
      </c>
      <c r="I350" s="162">
        <v>0</v>
      </c>
      <c r="J350" s="160">
        <f t="shared" si="108"/>
        <v>84.8</v>
      </c>
      <c r="K350" s="161">
        <v>0</v>
      </c>
      <c r="L350" s="161">
        <v>0</v>
      </c>
      <c r="M350" s="161">
        <v>0</v>
      </c>
      <c r="N350" s="161">
        <v>0</v>
      </c>
      <c r="O350" s="161">
        <v>84.8</v>
      </c>
      <c r="P350" s="162">
        <v>0</v>
      </c>
      <c r="Q350" s="160">
        <f t="shared" si="109"/>
        <v>77.665400000000005</v>
      </c>
      <c r="R350" s="161">
        <v>0</v>
      </c>
      <c r="S350" s="161">
        <v>0</v>
      </c>
      <c r="T350" s="161">
        <v>0</v>
      </c>
      <c r="U350" s="161">
        <v>0</v>
      </c>
      <c r="V350" s="161">
        <v>77.665400000000005</v>
      </c>
      <c r="W350" s="162">
        <v>0</v>
      </c>
      <c r="X350" s="160">
        <f t="shared" si="103"/>
        <v>-7.1345999999999918</v>
      </c>
      <c r="Y350" s="161">
        <f t="shared" si="103"/>
        <v>0</v>
      </c>
      <c r="Z350" s="161">
        <f t="shared" si="103"/>
        <v>0</v>
      </c>
      <c r="AA350" s="161">
        <f t="shared" si="103"/>
        <v>0</v>
      </c>
      <c r="AB350" s="161">
        <f t="shared" si="103"/>
        <v>0</v>
      </c>
      <c r="AC350" s="161">
        <f t="shared" si="103"/>
        <v>-7.1345999999999918</v>
      </c>
      <c r="AD350" s="162">
        <f t="shared" si="103"/>
        <v>0</v>
      </c>
      <c r="AE350" s="160">
        <f t="shared" si="97"/>
        <v>91.586556603773602</v>
      </c>
      <c r="AF350" s="10">
        <f t="shared" si="97"/>
        <v>0</v>
      </c>
      <c r="AG350" s="10">
        <f t="shared" si="97"/>
        <v>0</v>
      </c>
      <c r="AH350" s="10">
        <f t="shared" si="95"/>
        <v>0</v>
      </c>
      <c r="AI350" s="10">
        <f t="shared" si="95"/>
        <v>0</v>
      </c>
      <c r="AJ350" s="10">
        <f t="shared" si="95"/>
        <v>91.586556603773602</v>
      </c>
      <c r="AK350" s="312">
        <f t="shared" si="95"/>
        <v>0</v>
      </c>
    </row>
    <row r="351" spans="1:37" ht="12.75" customHeight="1" x14ac:dyDescent="0.25">
      <c r="A351" s="81">
        <v>342</v>
      </c>
      <c r="B351" s="159" t="s">
        <v>1562</v>
      </c>
      <c r="C351" s="244">
        <f t="shared" si="107"/>
        <v>0</v>
      </c>
      <c r="D351" s="161">
        <v>0</v>
      </c>
      <c r="E351" s="161">
        <v>0</v>
      </c>
      <c r="F351" s="161">
        <v>0</v>
      </c>
      <c r="G351" s="161">
        <v>0</v>
      </c>
      <c r="H351" s="161">
        <v>0</v>
      </c>
      <c r="I351" s="162">
        <v>0</v>
      </c>
      <c r="J351" s="160">
        <f t="shared" si="108"/>
        <v>0</v>
      </c>
      <c r="K351" s="161">
        <v>0</v>
      </c>
      <c r="L351" s="161">
        <v>0</v>
      </c>
      <c r="M351" s="161">
        <v>0</v>
      </c>
      <c r="N351" s="161">
        <v>0</v>
      </c>
      <c r="O351" s="161">
        <v>0</v>
      </c>
      <c r="P351" s="162">
        <v>0</v>
      </c>
      <c r="Q351" s="160">
        <f t="shared" si="109"/>
        <v>0</v>
      </c>
      <c r="R351" s="161">
        <v>0</v>
      </c>
      <c r="S351" s="161">
        <v>0</v>
      </c>
      <c r="T351" s="161">
        <v>0</v>
      </c>
      <c r="U351" s="161">
        <v>0</v>
      </c>
      <c r="V351" s="161">
        <v>0</v>
      </c>
      <c r="W351" s="162">
        <v>0</v>
      </c>
      <c r="X351" s="160">
        <f t="shared" si="103"/>
        <v>0</v>
      </c>
      <c r="Y351" s="161">
        <f t="shared" si="103"/>
        <v>0</v>
      </c>
      <c r="Z351" s="161">
        <f t="shared" si="103"/>
        <v>0</v>
      </c>
      <c r="AA351" s="161">
        <f t="shared" si="103"/>
        <v>0</v>
      </c>
      <c r="AB351" s="161">
        <f t="shared" si="103"/>
        <v>0</v>
      </c>
      <c r="AC351" s="161">
        <f t="shared" si="103"/>
        <v>0</v>
      </c>
      <c r="AD351" s="162">
        <f t="shared" si="103"/>
        <v>0</v>
      </c>
      <c r="AE351" s="160">
        <f t="shared" si="97"/>
        <v>0</v>
      </c>
      <c r="AF351" s="10">
        <f t="shared" si="97"/>
        <v>0</v>
      </c>
      <c r="AG351" s="10">
        <f t="shared" si="97"/>
        <v>0</v>
      </c>
      <c r="AH351" s="10">
        <f t="shared" si="95"/>
        <v>0</v>
      </c>
      <c r="AI351" s="10">
        <f t="shared" si="95"/>
        <v>0</v>
      </c>
      <c r="AJ351" s="10">
        <f t="shared" si="95"/>
        <v>0</v>
      </c>
      <c r="AK351" s="312">
        <f t="shared" si="95"/>
        <v>0</v>
      </c>
    </row>
    <row r="352" spans="1:37" ht="12.75" customHeight="1" x14ac:dyDescent="0.25">
      <c r="A352" s="81">
        <v>343</v>
      </c>
      <c r="B352" s="159" t="s">
        <v>1563</v>
      </c>
      <c r="C352" s="244">
        <f t="shared" si="107"/>
        <v>0</v>
      </c>
      <c r="D352" s="161">
        <v>0</v>
      </c>
      <c r="E352" s="161">
        <v>0</v>
      </c>
      <c r="F352" s="161">
        <v>0</v>
      </c>
      <c r="G352" s="161">
        <v>0</v>
      </c>
      <c r="H352" s="161">
        <v>0</v>
      </c>
      <c r="I352" s="162">
        <v>0</v>
      </c>
      <c r="J352" s="160">
        <f t="shared" si="108"/>
        <v>0</v>
      </c>
      <c r="K352" s="161">
        <v>0</v>
      </c>
      <c r="L352" s="161">
        <v>0</v>
      </c>
      <c r="M352" s="161">
        <v>0</v>
      </c>
      <c r="N352" s="161">
        <v>0</v>
      </c>
      <c r="O352" s="161">
        <v>0</v>
      </c>
      <c r="P352" s="162">
        <v>0</v>
      </c>
      <c r="Q352" s="160">
        <f t="shared" si="109"/>
        <v>0</v>
      </c>
      <c r="R352" s="161">
        <v>0</v>
      </c>
      <c r="S352" s="161">
        <v>0</v>
      </c>
      <c r="T352" s="161">
        <v>0</v>
      </c>
      <c r="U352" s="161">
        <v>0</v>
      </c>
      <c r="V352" s="161">
        <v>0</v>
      </c>
      <c r="W352" s="162">
        <v>0</v>
      </c>
      <c r="X352" s="160">
        <f t="shared" si="103"/>
        <v>0</v>
      </c>
      <c r="Y352" s="161">
        <f t="shared" si="103"/>
        <v>0</v>
      </c>
      <c r="Z352" s="161">
        <f t="shared" si="103"/>
        <v>0</v>
      </c>
      <c r="AA352" s="161">
        <f t="shared" si="103"/>
        <v>0</v>
      </c>
      <c r="AB352" s="161">
        <f t="shared" si="103"/>
        <v>0</v>
      </c>
      <c r="AC352" s="161">
        <f t="shared" si="103"/>
        <v>0</v>
      </c>
      <c r="AD352" s="162">
        <f t="shared" si="103"/>
        <v>0</v>
      </c>
      <c r="AE352" s="160">
        <f t="shared" si="97"/>
        <v>0</v>
      </c>
      <c r="AF352" s="10">
        <f t="shared" si="97"/>
        <v>0</v>
      </c>
      <c r="AG352" s="10">
        <f t="shared" si="97"/>
        <v>0</v>
      </c>
      <c r="AH352" s="10">
        <f t="shared" si="95"/>
        <v>0</v>
      </c>
      <c r="AI352" s="10">
        <f t="shared" si="95"/>
        <v>0</v>
      </c>
      <c r="AJ352" s="10">
        <f t="shared" si="95"/>
        <v>0</v>
      </c>
      <c r="AK352" s="312">
        <f t="shared" si="95"/>
        <v>0</v>
      </c>
    </row>
    <row r="353" spans="1:37" ht="12.75" customHeight="1" x14ac:dyDescent="0.25">
      <c r="A353" s="81">
        <v>344</v>
      </c>
      <c r="B353" s="159" t="s">
        <v>1559</v>
      </c>
      <c r="C353" s="244">
        <f t="shared" si="107"/>
        <v>56.4</v>
      </c>
      <c r="D353" s="161">
        <v>0</v>
      </c>
      <c r="E353" s="161">
        <v>0</v>
      </c>
      <c r="F353" s="161">
        <v>0</v>
      </c>
      <c r="G353" s="161">
        <v>0</v>
      </c>
      <c r="H353" s="161">
        <v>56.4</v>
      </c>
      <c r="I353" s="162">
        <v>0</v>
      </c>
      <c r="J353" s="160">
        <f t="shared" si="108"/>
        <v>56.4</v>
      </c>
      <c r="K353" s="161">
        <v>0</v>
      </c>
      <c r="L353" s="161">
        <v>0</v>
      </c>
      <c r="M353" s="161">
        <v>0</v>
      </c>
      <c r="N353" s="161">
        <v>0</v>
      </c>
      <c r="O353" s="161">
        <v>56.4</v>
      </c>
      <c r="P353" s="162">
        <v>0</v>
      </c>
      <c r="Q353" s="160">
        <f t="shared" si="109"/>
        <v>41.363</v>
      </c>
      <c r="R353" s="161">
        <v>0</v>
      </c>
      <c r="S353" s="161">
        <v>0</v>
      </c>
      <c r="T353" s="161">
        <v>0</v>
      </c>
      <c r="U353" s="161">
        <v>0</v>
      </c>
      <c r="V353" s="161">
        <v>41.363</v>
      </c>
      <c r="W353" s="162">
        <v>0</v>
      </c>
      <c r="X353" s="160">
        <f t="shared" si="103"/>
        <v>-15.036999999999999</v>
      </c>
      <c r="Y353" s="161">
        <f t="shared" si="103"/>
        <v>0</v>
      </c>
      <c r="Z353" s="161">
        <f t="shared" si="103"/>
        <v>0</v>
      </c>
      <c r="AA353" s="161">
        <f t="shared" si="103"/>
        <v>0</v>
      </c>
      <c r="AB353" s="161">
        <f t="shared" si="103"/>
        <v>0</v>
      </c>
      <c r="AC353" s="161">
        <f t="shared" si="103"/>
        <v>-15.036999999999999</v>
      </c>
      <c r="AD353" s="162">
        <f t="shared" si="103"/>
        <v>0</v>
      </c>
      <c r="AE353" s="160">
        <f t="shared" si="97"/>
        <v>73.338652482269509</v>
      </c>
      <c r="AF353" s="10">
        <f t="shared" si="97"/>
        <v>0</v>
      </c>
      <c r="AG353" s="10">
        <f t="shared" si="97"/>
        <v>0</v>
      </c>
      <c r="AH353" s="10">
        <f t="shared" si="95"/>
        <v>0</v>
      </c>
      <c r="AI353" s="10">
        <f t="shared" si="95"/>
        <v>0</v>
      </c>
      <c r="AJ353" s="10">
        <f t="shared" si="95"/>
        <v>73.338652482269509</v>
      </c>
      <c r="AK353" s="312">
        <f t="shared" si="95"/>
        <v>0</v>
      </c>
    </row>
    <row r="354" spans="1:37" ht="12.75" customHeight="1" x14ac:dyDescent="0.25">
      <c r="A354" s="81">
        <v>345</v>
      </c>
      <c r="B354" s="159" t="s">
        <v>1565</v>
      </c>
      <c r="C354" s="244">
        <f t="shared" si="107"/>
        <v>0</v>
      </c>
      <c r="D354" s="161">
        <v>0</v>
      </c>
      <c r="E354" s="161">
        <v>0</v>
      </c>
      <c r="F354" s="161">
        <v>0</v>
      </c>
      <c r="G354" s="161">
        <v>0</v>
      </c>
      <c r="H354" s="161">
        <v>0</v>
      </c>
      <c r="I354" s="162">
        <v>0</v>
      </c>
      <c r="J354" s="160">
        <f t="shared" si="108"/>
        <v>0</v>
      </c>
      <c r="K354" s="161">
        <v>0</v>
      </c>
      <c r="L354" s="161">
        <v>0</v>
      </c>
      <c r="M354" s="161">
        <v>0</v>
      </c>
      <c r="N354" s="161">
        <v>0</v>
      </c>
      <c r="O354" s="161">
        <v>0</v>
      </c>
      <c r="P354" s="162">
        <v>0</v>
      </c>
      <c r="Q354" s="160">
        <f t="shared" si="109"/>
        <v>0</v>
      </c>
      <c r="R354" s="161">
        <v>0</v>
      </c>
      <c r="S354" s="161">
        <v>0</v>
      </c>
      <c r="T354" s="161">
        <v>0</v>
      </c>
      <c r="U354" s="161">
        <v>0</v>
      </c>
      <c r="V354" s="161">
        <v>0</v>
      </c>
      <c r="W354" s="162">
        <v>0</v>
      </c>
      <c r="X354" s="160">
        <f t="shared" si="103"/>
        <v>0</v>
      </c>
      <c r="Y354" s="161">
        <f t="shared" si="103"/>
        <v>0</v>
      </c>
      <c r="Z354" s="161">
        <f t="shared" si="103"/>
        <v>0</v>
      </c>
      <c r="AA354" s="161">
        <f t="shared" si="103"/>
        <v>0</v>
      </c>
      <c r="AB354" s="161">
        <f t="shared" si="103"/>
        <v>0</v>
      </c>
      <c r="AC354" s="161">
        <f t="shared" si="103"/>
        <v>0</v>
      </c>
      <c r="AD354" s="162">
        <f t="shared" si="103"/>
        <v>0</v>
      </c>
      <c r="AE354" s="160">
        <f t="shared" si="97"/>
        <v>0</v>
      </c>
      <c r="AF354" s="10">
        <f t="shared" si="97"/>
        <v>0</v>
      </c>
      <c r="AG354" s="10">
        <f t="shared" si="97"/>
        <v>0</v>
      </c>
      <c r="AH354" s="10">
        <f t="shared" si="95"/>
        <v>0</v>
      </c>
      <c r="AI354" s="10">
        <f t="shared" si="95"/>
        <v>0</v>
      </c>
      <c r="AJ354" s="10">
        <f t="shared" si="95"/>
        <v>0</v>
      </c>
      <c r="AK354" s="312">
        <f t="shared" si="95"/>
        <v>0</v>
      </c>
    </row>
    <row r="355" spans="1:37" ht="12.75" customHeight="1" x14ac:dyDescent="0.25">
      <c r="A355" s="81">
        <v>346</v>
      </c>
      <c r="B355" s="159" t="s">
        <v>1566</v>
      </c>
      <c r="C355" s="244">
        <f t="shared" si="107"/>
        <v>85.9</v>
      </c>
      <c r="D355" s="161">
        <v>0</v>
      </c>
      <c r="E355" s="161">
        <v>0</v>
      </c>
      <c r="F355" s="161">
        <v>0</v>
      </c>
      <c r="G355" s="161">
        <v>0</v>
      </c>
      <c r="H355" s="161">
        <v>85.9</v>
      </c>
      <c r="I355" s="162">
        <v>0</v>
      </c>
      <c r="J355" s="160">
        <f t="shared" si="108"/>
        <v>85.9</v>
      </c>
      <c r="K355" s="161">
        <v>0</v>
      </c>
      <c r="L355" s="161">
        <v>0</v>
      </c>
      <c r="M355" s="161">
        <v>0</v>
      </c>
      <c r="N355" s="161">
        <v>0</v>
      </c>
      <c r="O355" s="161">
        <v>85.9</v>
      </c>
      <c r="P355" s="162">
        <v>0</v>
      </c>
      <c r="Q355" s="160">
        <f t="shared" si="109"/>
        <v>60.213500000000003</v>
      </c>
      <c r="R355" s="161">
        <v>0</v>
      </c>
      <c r="S355" s="161">
        <v>0</v>
      </c>
      <c r="T355" s="161">
        <v>0</v>
      </c>
      <c r="U355" s="161">
        <v>0</v>
      </c>
      <c r="V355" s="161">
        <v>60.213500000000003</v>
      </c>
      <c r="W355" s="162">
        <v>0</v>
      </c>
      <c r="X355" s="160">
        <f t="shared" si="103"/>
        <v>-25.686500000000002</v>
      </c>
      <c r="Y355" s="161">
        <f t="shared" si="103"/>
        <v>0</v>
      </c>
      <c r="Z355" s="161">
        <f t="shared" si="103"/>
        <v>0</v>
      </c>
      <c r="AA355" s="161">
        <f t="shared" si="103"/>
        <v>0</v>
      </c>
      <c r="AB355" s="161">
        <f t="shared" si="103"/>
        <v>0</v>
      </c>
      <c r="AC355" s="161">
        <f t="shared" si="103"/>
        <v>-25.686500000000002</v>
      </c>
      <c r="AD355" s="162">
        <f t="shared" si="103"/>
        <v>0</v>
      </c>
      <c r="AE355" s="160">
        <f t="shared" si="97"/>
        <v>70.097206053550636</v>
      </c>
      <c r="AF355" s="10">
        <f t="shared" si="97"/>
        <v>0</v>
      </c>
      <c r="AG355" s="10">
        <f t="shared" si="97"/>
        <v>0</v>
      </c>
      <c r="AH355" s="10">
        <f t="shared" si="95"/>
        <v>0</v>
      </c>
      <c r="AI355" s="10">
        <f t="shared" si="95"/>
        <v>0</v>
      </c>
      <c r="AJ355" s="10">
        <f t="shared" si="95"/>
        <v>70.097206053550636</v>
      </c>
      <c r="AK355" s="312">
        <f t="shared" si="95"/>
        <v>0</v>
      </c>
    </row>
    <row r="356" spans="1:37" ht="12.75" customHeight="1" x14ac:dyDescent="0.25">
      <c r="A356" s="81">
        <v>347</v>
      </c>
      <c r="B356" s="159" t="s">
        <v>1567</v>
      </c>
      <c r="C356" s="244">
        <f t="shared" si="107"/>
        <v>0</v>
      </c>
      <c r="D356" s="161">
        <v>0</v>
      </c>
      <c r="E356" s="161">
        <v>0</v>
      </c>
      <c r="F356" s="161">
        <v>0</v>
      </c>
      <c r="G356" s="161">
        <v>0</v>
      </c>
      <c r="H356" s="161">
        <v>0</v>
      </c>
      <c r="I356" s="162">
        <v>0</v>
      </c>
      <c r="J356" s="160">
        <f t="shared" si="108"/>
        <v>0</v>
      </c>
      <c r="K356" s="161">
        <v>0</v>
      </c>
      <c r="L356" s="161">
        <v>0</v>
      </c>
      <c r="M356" s="161">
        <v>0</v>
      </c>
      <c r="N356" s="161">
        <v>0</v>
      </c>
      <c r="O356" s="161">
        <v>0</v>
      </c>
      <c r="P356" s="162">
        <v>0</v>
      </c>
      <c r="Q356" s="160">
        <f t="shared" si="109"/>
        <v>0</v>
      </c>
      <c r="R356" s="161">
        <v>0</v>
      </c>
      <c r="S356" s="161">
        <v>0</v>
      </c>
      <c r="T356" s="161">
        <v>0</v>
      </c>
      <c r="U356" s="161">
        <v>0</v>
      </c>
      <c r="V356" s="161">
        <v>0</v>
      </c>
      <c r="W356" s="162">
        <v>0</v>
      </c>
      <c r="X356" s="160">
        <f t="shared" si="103"/>
        <v>0</v>
      </c>
      <c r="Y356" s="161">
        <f t="shared" si="103"/>
        <v>0</v>
      </c>
      <c r="Z356" s="161">
        <f t="shared" si="103"/>
        <v>0</v>
      </c>
      <c r="AA356" s="161">
        <f t="shared" si="103"/>
        <v>0</v>
      </c>
      <c r="AB356" s="161">
        <f t="shared" si="103"/>
        <v>0</v>
      </c>
      <c r="AC356" s="161">
        <f t="shared" si="103"/>
        <v>0</v>
      </c>
      <c r="AD356" s="162">
        <f t="shared" si="103"/>
        <v>0</v>
      </c>
      <c r="AE356" s="160">
        <f t="shared" si="97"/>
        <v>0</v>
      </c>
      <c r="AF356" s="10">
        <f t="shared" si="97"/>
        <v>0</v>
      </c>
      <c r="AG356" s="10">
        <f t="shared" si="97"/>
        <v>0</v>
      </c>
      <c r="AH356" s="10">
        <f t="shared" si="95"/>
        <v>0</v>
      </c>
      <c r="AI356" s="10">
        <f t="shared" si="95"/>
        <v>0</v>
      </c>
      <c r="AJ356" s="10">
        <f t="shared" si="95"/>
        <v>0</v>
      </c>
      <c r="AK356" s="312">
        <f t="shared" si="95"/>
        <v>0</v>
      </c>
    </row>
    <row r="357" spans="1:37" ht="12.75" customHeight="1" x14ac:dyDescent="0.25">
      <c r="A357" s="81">
        <v>348</v>
      </c>
      <c r="B357" s="159" t="s">
        <v>1568</v>
      </c>
      <c r="C357" s="244">
        <f t="shared" si="107"/>
        <v>0</v>
      </c>
      <c r="D357" s="161">
        <v>0</v>
      </c>
      <c r="E357" s="161">
        <v>0</v>
      </c>
      <c r="F357" s="161">
        <v>0</v>
      </c>
      <c r="G357" s="161">
        <v>0</v>
      </c>
      <c r="H357" s="161">
        <v>0</v>
      </c>
      <c r="I357" s="162">
        <v>0</v>
      </c>
      <c r="J357" s="160">
        <f t="shared" si="108"/>
        <v>0</v>
      </c>
      <c r="K357" s="161">
        <v>0</v>
      </c>
      <c r="L357" s="161">
        <v>0</v>
      </c>
      <c r="M357" s="161">
        <v>0</v>
      </c>
      <c r="N357" s="161">
        <v>0</v>
      </c>
      <c r="O357" s="161">
        <v>0</v>
      </c>
      <c r="P357" s="162">
        <v>0</v>
      </c>
      <c r="Q357" s="160">
        <f t="shared" si="109"/>
        <v>0</v>
      </c>
      <c r="R357" s="161">
        <v>0</v>
      </c>
      <c r="S357" s="161">
        <v>0</v>
      </c>
      <c r="T357" s="161">
        <v>0</v>
      </c>
      <c r="U357" s="161">
        <v>0</v>
      </c>
      <c r="V357" s="161">
        <v>0</v>
      </c>
      <c r="W357" s="162">
        <v>0</v>
      </c>
      <c r="X357" s="160">
        <f t="shared" si="103"/>
        <v>0</v>
      </c>
      <c r="Y357" s="161">
        <f t="shared" si="103"/>
        <v>0</v>
      </c>
      <c r="Z357" s="161">
        <f t="shared" si="103"/>
        <v>0</v>
      </c>
      <c r="AA357" s="161">
        <f t="shared" si="103"/>
        <v>0</v>
      </c>
      <c r="AB357" s="161">
        <f t="shared" si="103"/>
        <v>0</v>
      </c>
      <c r="AC357" s="161">
        <f t="shared" si="103"/>
        <v>0</v>
      </c>
      <c r="AD357" s="162">
        <f t="shared" si="103"/>
        <v>0</v>
      </c>
      <c r="AE357" s="160">
        <f t="shared" si="97"/>
        <v>0</v>
      </c>
      <c r="AF357" s="10">
        <f t="shared" si="97"/>
        <v>0</v>
      </c>
      <c r="AG357" s="10">
        <f t="shared" si="97"/>
        <v>0</v>
      </c>
      <c r="AH357" s="10">
        <f t="shared" si="95"/>
        <v>0</v>
      </c>
      <c r="AI357" s="10">
        <f t="shared" si="95"/>
        <v>0</v>
      </c>
      <c r="AJ357" s="10">
        <f t="shared" si="95"/>
        <v>0</v>
      </c>
      <c r="AK357" s="312">
        <f t="shared" si="95"/>
        <v>0</v>
      </c>
    </row>
    <row r="358" spans="1:37" ht="12.75" customHeight="1" x14ac:dyDescent="0.25">
      <c r="A358" s="81">
        <v>349</v>
      </c>
      <c r="B358" s="159" t="s">
        <v>1569</v>
      </c>
      <c r="C358" s="244">
        <f t="shared" si="107"/>
        <v>0</v>
      </c>
      <c r="D358" s="161">
        <v>0</v>
      </c>
      <c r="E358" s="161">
        <v>0</v>
      </c>
      <c r="F358" s="161">
        <v>0</v>
      </c>
      <c r="G358" s="161">
        <v>0</v>
      </c>
      <c r="H358" s="161">
        <v>0</v>
      </c>
      <c r="I358" s="162">
        <v>0</v>
      </c>
      <c r="J358" s="160">
        <f t="shared" si="108"/>
        <v>0</v>
      </c>
      <c r="K358" s="161">
        <v>0</v>
      </c>
      <c r="L358" s="161">
        <v>0</v>
      </c>
      <c r="M358" s="161">
        <v>0</v>
      </c>
      <c r="N358" s="161">
        <v>0</v>
      </c>
      <c r="O358" s="161">
        <v>0</v>
      </c>
      <c r="P358" s="162">
        <v>0</v>
      </c>
      <c r="Q358" s="160">
        <f t="shared" si="109"/>
        <v>0</v>
      </c>
      <c r="R358" s="161">
        <v>0</v>
      </c>
      <c r="S358" s="161">
        <v>0</v>
      </c>
      <c r="T358" s="161">
        <v>0</v>
      </c>
      <c r="U358" s="161">
        <v>0</v>
      </c>
      <c r="V358" s="161">
        <v>0</v>
      </c>
      <c r="W358" s="162">
        <v>0</v>
      </c>
      <c r="X358" s="160">
        <f t="shared" si="103"/>
        <v>0</v>
      </c>
      <c r="Y358" s="161">
        <f t="shared" si="103"/>
        <v>0</v>
      </c>
      <c r="Z358" s="161">
        <f t="shared" si="103"/>
        <v>0</v>
      </c>
      <c r="AA358" s="161">
        <f t="shared" si="103"/>
        <v>0</v>
      </c>
      <c r="AB358" s="161">
        <f t="shared" si="103"/>
        <v>0</v>
      </c>
      <c r="AC358" s="161">
        <f t="shared" si="103"/>
        <v>0</v>
      </c>
      <c r="AD358" s="162">
        <f t="shared" si="103"/>
        <v>0</v>
      </c>
      <c r="AE358" s="160">
        <f t="shared" si="97"/>
        <v>0</v>
      </c>
      <c r="AF358" s="10">
        <f t="shared" si="97"/>
        <v>0</v>
      </c>
      <c r="AG358" s="10">
        <f t="shared" si="97"/>
        <v>0</v>
      </c>
      <c r="AH358" s="10">
        <f t="shared" si="95"/>
        <v>0</v>
      </c>
      <c r="AI358" s="10">
        <f t="shared" si="95"/>
        <v>0</v>
      </c>
      <c r="AJ358" s="10">
        <f t="shared" si="95"/>
        <v>0</v>
      </c>
      <c r="AK358" s="312">
        <f t="shared" si="95"/>
        <v>0</v>
      </c>
    </row>
    <row r="359" spans="1:37" ht="12.75" customHeight="1" x14ac:dyDescent="0.25">
      <c r="A359" s="81">
        <v>350</v>
      </c>
      <c r="B359" s="159" t="s">
        <v>1570</v>
      </c>
      <c r="C359" s="244">
        <f t="shared" si="107"/>
        <v>0</v>
      </c>
      <c r="D359" s="161">
        <v>0</v>
      </c>
      <c r="E359" s="161">
        <v>0</v>
      </c>
      <c r="F359" s="161">
        <v>0</v>
      </c>
      <c r="G359" s="161">
        <v>0</v>
      </c>
      <c r="H359" s="161">
        <v>0</v>
      </c>
      <c r="I359" s="162">
        <v>0</v>
      </c>
      <c r="J359" s="160">
        <f t="shared" si="108"/>
        <v>0</v>
      </c>
      <c r="K359" s="161">
        <v>0</v>
      </c>
      <c r="L359" s="161">
        <v>0</v>
      </c>
      <c r="M359" s="161">
        <v>0</v>
      </c>
      <c r="N359" s="161">
        <v>0</v>
      </c>
      <c r="O359" s="161">
        <v>0</v>
      </c>
      <c r="P359" s="162">
        <v>0</v>
      </c>
      <c r="Q359" s="160">
        <f t="shared" si="109"/>
        <v>0</v>
      </c>
      <c r="R359" s="161">
        <v>0</v>
      </c>
      <c r="S359" s="161">
        <v>0</v>
      </c>
      <c r="T359" s="161">
        <v>0</v>
      </c>
      <c r="U359" s="161">
        <v>0</v>
      </c>
      <c r="V359" s="161">
        <v>0</v>
      </c>
      <c r="W359" s="162">
        <v>0</v>
      </c>
      <c r="X359" s="160">
        <f t="shared" si="103"/>
        <v>0</v>
      </c>
      <c r="Y359" s="161">
        <f t="shared" si="103"/>
        <v>0</v>
      </c>
      <c r="Z359" s="161">
        <f t="shared" si="103"/>
        <v>0</v>
      </c>
      <c r="AA359" s="161">
        <f t="shared" si="103"/>
        <v>0</v>
      </c>
      <c r="AB359" s="161">
        <f t="shared" si="103"/>
        <v>0</v>
      </c>
      <c r="AC359" s="161">
        <f t="shared" si="103"/>
        <v>0</v>
      </c>
      <c r="AD359" s="162">
        <f t="shared" si="103"/>
        <v>0</v>
      </c>
      <c r="AE359" s="160">
        <f t="shared" si="97"/>
        <v>0</v>
      </c>
      <c r="AF359" s="10">
        <f t="shared" si="97"/>
        <v>0</v>
      </c>
      <c r="AG359" s="10">
        <f t="shared" si="97"/>
        <v>0</v>
      </c>
      <c r="AH359" s="10">
        <f t="shared" si="95"/>
        <v>0</v>
      </c>
      <c r="AI359" s="10">
        <f t="shared" si="95"/>
        <v>0</v>
      </c>
      <c r="AJ359" s="10">
        <f t="shared" si="95"/>
        <v>0</v>
      </c>
      <c r="AK359" s="312">
        <f t="shared" si="95"/>
        <v>0</v>
      </c>
    </row>
    <row r="360" spans="1:37" ht="12.75" customHeight="1" x14ac:dyDescent="0.25">
      <c r="A360" s="81">
        <v>351</v>
      </c>
      <c r="B360" s="159" t="s">
        <v>1571</v>
      </c>
      <c r="C360" s="244">
        <f t="shared" si="107"/>
        <v>0</v>
      </c>
      <c r="D360" s="161">
        <v>0</v>
      </c>
      <c r="E360" s="161">
        <v>0</v>
      </c>
      <c r="F360" s="161">
        <v>0</v>
      </c>
      <c r="G360" s="161">
        <v>0</v>
      </c>
      <c r="H360" s="161">
        <v>0</v>
      </c>
      <c r="I360" s="162">
        <v>0</v>
      </c>
      <c r="J360" s="160">
        <f t="shared" si="108"/>
        <v>0</v>
      </c>
      <c r="K360" s="161">
        <v>0</v>
      </c>
      <c r="L360" s="161">
        <v>0</v>
      </c>
      <c r="M360" s="161">
        <v>0</v>
      </c>
      <c r="N360" s="161">
        <v>0</v>
      </c>
      <c r="O360" s="161">
        <v>0</v>
      </c>
      <c r="P360" s="162">
        <v>0</v>
      </c>
      <c r="Q360" s="160">
        <f t="shared" si="109"/>
        <v>0</v>
      </c>
      <c r="R360" s="161">
        <v>0</v>
      </c>
      <c r="S360" s="161">
        <v>0</v>
      </c>
      <c r="T360" s="161">
        <v>0</v>
      </c>
      <c r="U360" s="161">
        <v>0</v>
      </c>
      <c r="V360" s="161">
        <v>0</v>
      </c>
      <c r="W360" s="162">
        <v>0</v>
      </c>
      <c r="X360" s="160">
        <f t="shared" si="103"/>
        <v>0</v>
      </c>
      <c r="Y360" s="161">
        <f t="shared" si="103"/>
        <v>0</v>
      </c>
      <c r="Z360" s="161">
        <f t="shared" si="103"/>
        <v>0</v>
      </c>
      <c r="AA360" s="161">
        <f t="shared" si="103"/>
        <v>0</v>
      </c>
      <c r="AB360" s="161">
        <f t="shared" si="103"/>
        <v>0</v>
      </c>
      <c r="AC360" s="161">
        <f t="shared" si="103"/>
        <v>0</v>
      </c>
      <c r="AD360" s="162">
        <f t="shared" si="103"/>
        <v>0</v>
      </c>
      <c r="AE360" s="160">
        <f t="shared" si="97"/>
        <v>0</v>
      </c>
      <c r="AF360" s="10">
        <f t="shared" si="97"/>
        <v>0</v>
      </c>
      <c r="AG360" s="10">
        <f t="shared" si="97"/>
        <v>0</v>
      </c>
      <c r="AH360" s="10">
        <f t="shared" si="95"/>
        <v>0</v>
      </c>
      <c r="AI360" s="10">
        <f t="shared" si="95"/>
        <v>0</v>
      </c>
      <c r="AJ360" s="10">
        <f t="shared" si="95"/>
        <v>0</v>
      </c>
      <c r="AK360" s="312">
        <f t="shared" si="95"/>
        <v>0</v>
      </c>
    </row>
    <row r="361" spans="1:37" ht="12.75" customHeight="1" x14ac:dyDescent="0.25">
      <c r="A361" s="81">
        <v>352</v>
      </c>
      <c r="B361" s="159" t="s">
        <v>1572</v>
      </c>
      <c r="C361" s="244">
        <f t="shared" si="107"/>
        <v>0</v>
      </c>
      <c r="D361" s="161">
        <v>0</v>
      </c>
      <c r="E361" s="161">
        <v>0</v>
      </c>
      <c r="F361" s="161">
        <v>0</v>
      </c>
      <c r="G361" s="161">
        <v>0</v>
      </c>
      <c r="H361" s="161">
        <v>0</v>
      </c>
      <c r="I361" s="162">
        <v>0</v>
      </c>
      <c r="J361" s="160">
        <f t="shared" si="108"/>
        <v>0</v>
      </c>
      <c r="K361" s="161">
        <v>0</v>
      </c>
      <c r="L361" s="161">
        <v>0</v>
      </c>
      <c r="M361" s="161">
        <v>0</v>
      </c>
      <c r="N361" s="161">
        <v>0</v>
      </c>
      <c r="O361" s="161">
        <v>0</v>
      </c>
      <c r="P361" s="162">
        <v>0</v>
      </c>
      <c r="Q361" s="160">
        <f t="shared" si="109"/>
        <v>0</v>
      </c>
      <c r="R361" s="161">
        <v>0</v>
      </c>
      <c r="S361" s="161">
        <v>0</v>
      </c>
      <c r="T361" s="161">
        <v>0</v>
      </c>
      <c r="U361" s="161">
        <v>0</v>
      </c>
      <c r="V361" s="161">
        <v>0</v>
      </c>
      <c r="W361" s="162">
        <v>0</v>
      </c>
      <c r="X361" s="160">
        <f t="shared" si="103"/>
        <v>0</v>
      </c>
      <c r="Y361" s="161">
        <f t="shared" si="103"/>
        <v>0</v>
      </c>
      <c r="Z361" s="161">
        <f t="shared" si="103"/>
        <v>0</v>
      </c>
      <c r="AA361" s="161">
        <f t="shared" si="103"/>
        <v>0</v>
      </c>
      <c r="AB361" s="161">
        <f t="shared" si="103"/>
        <v>0</v>
      </c>
      <c r="AC361" s="161">
        <f t="shared" si="103"/>
        <v>0</v>
      </c>
      <c r="AD361" s="162">
        <f t="shared" si="103"/>
        <v>0</v>
      </c>
      <c r="AE361" s="160">
        <f t="shared" si="97"/>
        <v>0</v>
      </c>
      <c r="AF361" s="10">
        <f t="shared" si="97"/>
        <v>0</v>
      </c>
      <c r="AG361" s="10">
        <f t="shared" si="97"/>
        <v>0</v>
      </c>
      <c r="AH361" s="10">
        <f t="shared" si="95"/>
        <v>0</v>
      </c>
      <c r="AI361" s="10">
        <f t="shared" si="95"/>
        <v>0</v>
      </c>
      <c r="AJ361" s="10">
        <f t="shared" si="95"/>
        <v>0</v>
      </c>
      <c r="AK361" s="312">
        <f t="shared" si="95"/>
        <v>0</v>
      </c>
    </row>
    <row r="362" spans="1:37" ht="12.75" customHeight="1" x14ac:dyDescent="0.25">
      <c r="A362" s="81">
        <v>353</v>
      </c>
      <c r="B362" s="159" t="s">
        <v>1573</v>
      </c>
      <c r="C362" s="244">
        <f t="shared" si="107"/>
        <v>53.7</v>
      </c>
      <c r="D362" s="161">
        <v>0</v>
      </c>
      <c r="E362" s="161">
        <v>0</v>
      </c>
      <c r="F362" s="161">
        <v>0</v>
      </c>
      <c r="G362" s="161">
        <v>0</v>
      </c>
      <c r="H362" s="161">
        <v>53.7</v>
      </c>
      <c r="I362" s="162">
        <v>0</v>
      </c>
      <c r="J362" s="160">
        <f t="shared" si="108"/>
        <v>53.7</v>
      </c>
      <c r="K362" s="161">
        <v>0</v>
      </c>
      <c r="L362" s="161">
        <v>0</v>
      </c>
      <c r="M362" s="161">
        <v>0</v>
      </c>
      <c r="N362" s="161">
        <v>0</v>
      </c>
      <c r="O362" s="161">
        <v>53.7</v>
      </c>
      <c r="P362" s="162">
        <v>0</v>
      </c>
      <c r="Q362" s="160">
        <f t="shared" si="109"/>
        <v>19.520399999999999</v>
      </c>
      <c r="R362" s="161">
        <v>0</v>
      </c>
      <c r="S362" s="161">
        <v>0</v>
      </c>
      <c r="T362" s="161">
        <v>0</v>
      </c>
      <c r="U362" s="161">
        <v>0</v>
      </c>
      <c r="V362" s="161">
        <v>19.520399999999999</v>
      </c>
      <c r="W362" s="162">
        <v>0</v>
      </c>
      <c r="X362" s="160">
        <f t="shared" si="103"/>
        <v>-34.179600000000008</v>
      </c>
      <c r="Y362" s="161">
        <f t="shared" si="103"/>
        <v>0</v>
      </c>
      <c r="Z362" s="161">
        <f t="shared" si="103"/>
        <v>0</v>
      </c>
      <c r="AA362" s="161">
        <f t="shared" si="103"/>
        <v>0</v>
      </c>
      <c r="AB362" s="161">
        <f t="shared" si="103"/>
        <v>0</v>
      </c>
      <c r="AC362" s="161">
        <f t="shared" si="103"/>
        <v>-34.179600000000008</v>
      </c>
      <c r="AD362" s="162">
        <f t="shared" si="103"/>
        <v>0</v>
      </c>
      <c r="AE362" s="160">
        <f t="shared" si="97"/>
        <v>36.350837988826811</v>
      </c>
      <c r="AF362" s="10">
        <f t="shared" si="97"/>
        <v>0</v>
      </c>
      <c r="AG362" s="10">
        <f t="shared" si="97"/>
        <v>0</v>
      </c>
      <c r="AH362" s="10">
        <f t="shared" si="95"/>
        <v>0</v>
      </c>
      <c r="AI362" s="10">
        <f t="shared" si="95"/>
        <v>0</v>
      </c>
      <c r="AJ362" s="10">
        <f t="shared" si="95"/>
        <v>36.350837988826811</v>
      </c>
      <c r="AK362" s="312">
        <f t="shared" si="95"/>
        <v>0</v>
      </c>
    </row>
    <row r="363" spans="1:37" ht="12.75" customHeight="1" x14ac:dyDescent="0.25">
      <c r="A363" s="81">
        <v>354</v>
      </c>
      <c r="B363" s="159" t="s">
        <v>1574</v>
      </c>
      <c r="C363" s="244">
        <f t="shared" si="107"/>
        <v>64.400000000000006</v>
      </c>
      <c r="D363" s="161">
        <v>0</v>
      </c>
      <c r="E363" s="161">
        <v>0</v>
      </c>
      <c r="F363" s="161">
        <v>0</v>
      </c>
      <c r="G363" s="161">
        <v>0</v>
      </c>
      <c r="H363" s="161">
        <v>64.400000000000006</v>
      </c>
      <c r="I363" s="162">
        <v>0</v>
      </c>
      <c r="J363" s="160">
        <f t="shared" si="108"/>
        <v>64.400000000000006</v>
      </c>
      <c r="K363" s="161">
        <v>0</v>
      </c>
      <c r="L363" s="161">
        <v>0</v>
      </c>
      <c r="M363" s="161">
        <v>0</v>
      </c>
      <c r="N363" s="161">
        <v>0</v>
      </c>
      <c r="O363" s="161">
        <v>64.400000000000006</v>
      </c>
      <c r="P363" s="162">
        <v>0</v>
      </c>
      <c r="Q363" s="160">
        <f t="shared" si="109"/>
        <v>59.174599999999998</v>
      </c>
      <c r="R363" s="161">
        <v>0</v>
      </c>
      <c r="S363" s="161">
        <v>0</v>
      </c>
      <c r="T363" s="161">
        <v>0</v>
      </c>
      <c r="U363" s="161">
        <v>0</v>
      </c>
      <c r="V363" s="161">
        <v>59.174599999999998</v>
      </c>
      <c r="W363" s="162">
        <v>0</v>
      </c>
      <c r="X363" s="160">
        <f t="shared" si="103"/>
        <v>-5.2254000000000076</v>
      </c>
      <c r="Y363" s="161">
        <f t="shared" si="103"/>
        <v>0</v>
      </c>
      <c r="Z363" s="161">
        <f t="shared" si="103"/>
        <v>0</v>
      </c>
      <c r="AA363" s="161">
        <f t="shared" si="103"/>
        <v>0</v>
      </c>
      <c r="AB363" s="161">
        <f t="shared" si="103"/>
        <v>0</v>
      </c>
      <c r="AC363" s="161">
        <f t="shared" si="103"/>
        <v>-5.2254000000000076</v>
      </c>
      <c r="AD363" s="162">
        <f t="shared" si="103"/>
        <v>0</v>
      </c>
      <c r="AE363" s="160">
        <f t="shared" si="97"/>
        <v>91.886024844720481</v>
      </c>
      <c r="AF363" s="10">
        <f t="shared" si="97"/>
        <v>0</v>
      </c>
      <c r="AG363" s="10">
        <f t="shared" si="97"/>
        <v>0</v>
      </c>
      <c r="AH363" s="10">
        <f t="shared" si="95"/>
        <v>0</v>
      </c>
      <c r="AI363" s="10">
        <f t="shared" si="95"/>
        <v>0</v>
      </c>
      <c r="AJ363" s="10">
        <f t="shared" si="95"/>
        <v>91.886024844720481</v>
      </c>
      <c r="AK363" s="312">
        <f t="shared" si="95"/>
        <v>0</v>
      </c>
    </row>
    <row r="364" spans="1:37" ht="12.75" customHeight="1" x14ac:dyDescent="0.25">
      <c r="A364" s="81">
        <v>355</v>
      </c>
      <c r="B364" s="159" t="s">
        <v>2157</v>
      </c>
      <c r="C364" s="244">
        <f t="shared" si="107"/>
        <v>0</v>
      </c>
      <c r="D364" s="161">
        <v>0</v>
      </c>
      <c r="E364" s="161">
        <v>0</v>
      </c>
      <c r="F364" s="161">
        <v>0</v>
      </c>
      <c r="G364" s="161">
        <v>0</v>
      </c>
      <c r="H364" s="161">
        <v>0</v>
      </c>
      <c r="I364" s="162">
        <v>0</v>
      </c>
      <c r="J364" s="160">
        <f t="shared" si="108"/>
        <v>0</v>
      </c>
      <c r="K364" s="161">
        <v>0</v>
      </c>
      <c r="L364" s="161">
        <v>0</v>
      </c>
      <c r="M364" s="161">
        <v>0</v>
      </c>
      <c r="N364" s="161">
        <v>0</v>
      </c>
      <c r="O364" s="161">
        <v>0</v>
      </c>
      <c r="P364" s="162">
        <v>0</v>
      </c>
      <c r="Q364" s="160">
        <f t="shared" si="109"/>
        <v>0</v>
      </c>
      <c r="R364" s="161">
        <v>0</v>
      </c>
      <c r="S364" s="161">
        <v>0</v>
      </c>
      <c r="T364" s="161">
        <v>0</v>
      </c>
      <c r="U364" s="161">
        <v>0</v>
      </c>
      <c r="V364" s="161">
        <v>0</v>
      </c>
      <c r="W364" s="162">
        <v>0</v>
      </c>
      <c r="X364" s="160">
        <f t="shared" si="103"/>
        <v>0</v>
      </c>
      <c r="Y364" s="161">
        <f t="shared" si="103"/>
        <v>0</v>
      </c>
      <c r="Z364" s="161">
        <f t="shared" si="103"/>
        <v>0</v>
      </c>
      <c r="AA364" s="161">
        <f t="shared" si="103"/>
        <v>0</v>
      </c>
      <c r="AB364" s="161">
        <f t="shared" si="103"/>
        <v>0</v>
      </c>
      <c r="AC364" s="161">
        <f t="shared" si="103"/>
        <v>0</v>
      </c>
      <c r="AD364" s="162">
        <f t="shared" si="103"/>
        <v>0</v>
      </c>
      <c r="AE364" s="160">
        <f t="shared" si="97"/>
        <v>0</v>
      </c>
      <c r="AF364" s="10">
        <f t="shared" si="97"/>
        <v>0</v>
      </c>
      <c r="AG364" s="10">
        <f t="shared" si="97"/>
        <v>0</v>
      </c>
      <c r="AH364" s="10">
        <f t="shared" si="95"/>
        <v>0</v>
      </c>
      <c r="AI364" s="10">
        <f t="shared" si="95"/>
        <v>0</v>
      </c>
      <c r="AJ364" s="10">
        <f t="shared" si="95"/>
        <v>0</v>
      </c>
      <c r="AK364" s="312">
        <f t="shared" si="95"/>
        <v>0</v>
      </c>
    </row>
    <row r="365" spans="1:37" ht="12.75" customHeight="1" x14ac:dyDescent="0.25">
      <c r="A365" s="81">
        <v>356</v>
      </c>
      <c r="B365" s="159" t="s">
        <v>1575</v>
      </c>
      <c r="C365" s="244">
        <f t="shared" si="107"/>
        <v>0</v>
      </c>
      <c r="D365" s="161">
        <v>0</v>
      </c>
      <c r="E365" s="161">
        <v>0</v>
      </c>
      <c r="F365" s="161">
        <v>0</v>
      </c>
      <c r="G365" s="161">
        <v>0</v>
      </c>
      <c r="H365" s="161">
        <v>0</v>
      </c>
      <c r="I365" s="162">
        <v>0</v>
      </c>
      <c r="J365" s="160">
        <f t="shared" si="108"/>
        <v>0</v>
      </c>
      <c r="K365" s="161">
        <v>0</v>
      </c>
      <c r="L365" s="161">
        <v>0</v>
      </c>
      <c r="M365" s="161">
        <v>0</v>
      </c>
      <c r="N365" s="161">
        <v>0</v>
      </c>
      <c r="O365" s="161">
        <v>0</v>
      </c>
      <c r="P365" s="162">
        <v>0</v>
      </c>
      <c r="Q365" s="160">
        <f t="shared" si="109"/>
        <v>0</v>
      </c>
      <c r="R365" s="161">
        <v>0</v>
      </c>
      <c r="S365" s="161">
        <v>0</v>
      </c>
      <c r="T365" s="161">
        <v>0</v>
      </c>
      <c r="U365" s="161">
        <v>0</v>
      </c>
      <c r="V365" s="161">
        <v>0</v>
      </c>
      <c r="W365" s="162">
        <v>0</v>
      </c>
      <c r="X365" s="160">
        <f t="shared" si="103"/>
        <v>0</v>
      </c>
      <c r="Y365" s="161">
        <f t="shared" si="103"/>
        <v>0</v>
      </c>
      <c r="Z365" s="161">
        <f t="shared" si="103"/>
        <v>0</v>
      </c>
      <c r="AA365" s="161">
        <f t="shared" si="103"/>
        <v>0</v>
      </c>
      <c r="AB365" s="161">
        <f t="shared" si="103"/>
        <v>0</v>
      </c>
      <c r="AC365" s="161">
        <f t="shared" si="103"/>
        <v>0</v>
      </c>
      <c r="AD365" s="162">
        <f t="shared" si="103"/>
        <v>0</v>
      </c>
      <c r="AE365" s="160">
        <f t="shared" si="97"/>
        <v>0</v>
      </c>
      <c r="AF365" s="10">
        <f t="shared" si="97"/>
        <v>0</v>
      </c>
      <c r="AG365" s="10">
        <f t="shared" si="97"/>
        <v>0</v>
      </c>
      <c r="AH365" s="10">
        <f t="shared" si="95"/>
        <v>0</v>
      </c>
      <c r="AI365" s="10">
        <f t="shared" si="95"/>
        <v>0</v>
      </c>
      <c r="AJ365" s="10">
        <f t="shared" si="95"/>
        <v>0</v>
      </c>
      <c r="AK365" s="312">
        <f t="shared" si="95"/>
        <v>0</v>
      </c>
    </row>
    <row r="366" spans="1:37" ht="12.75" customHeight="1" x14ac:dyDescent="0.25">
      <c r="A366" s="81">
        <v>357</v>
      </c>
      <c r="B366" s="159" t="s">
        <v>1576</v>
      </c>
      <c r="C366" s="244">
        <f t="shared" si="107"/>
        <v>0</v>
      </c>
      <c r="D366" s="161">
        <v>0</v>
      </c>
      <c r="E366" s="161">
        <v>0</v>
      </c>
      <c r="F366" s="161">
        <v>0</v>
      </c>
      <c r="G366" s="161">
        <v>0</v>
      </c>
      <c r="H366" s="161">
        <v>0</v>
      </c>
      <c r="I366" s="162">
        <v>0</v>
      </c>
      <c r="J366" s="160">
        <f t="shared" si="108"/>
        <v>0</v>
      </c>
      <c r="K366" s="161">
        <v>0</v>
      </c>
      <c r="L366" s="161">
        <v>0</v>
      </c>
      <c r="M366" s="161">
        <v>0</v>
      </c>
      <c r="N366" s="161">
        <v>0</v>
      </c>
      <c r="O366" s="161">
        <v>0</v>
      </c>
      <c r="P366" s="162">
        <v>0</v>
      </c>
      <c r="Q366" s="160">
        <f t="shared" si="109"/>
        <v>0</v>
      </c>
      <c r="R366" s="161">
        <v>0</v>
      </c>
      <c r="S366" s="161">
        <v>0</v>
      </c>
      <c r="T366" s="161">
        <v>0</v>
      </c>
      <c r="U366" s="161">
        <v>0</v>
      </c>
      <c r="V366" s="161">
        <v>0</v>
      </c>
      <c r="W366" s="162">
        <v>0</v>
      </c>
      <c r="X366" s="160">
        <f t="shared" si="103"/>
        <v>0</v>
      </c>
      <c r="Y366" s="161">
        <f t="shared" si="103"/>
        <v>0</v>
      </c>
      <c r="Z366" s="161">
        <f t="shared" si="103"/>
        <v>0</v>
      </c>
      <c r="AA366" s="161">
        <f t="shared" si="103"/>
        <v>0</v>
      </c>
      <c r="AB366" s="161">
        <f t="shared" si="103"/>
        <v>0</v>
      </c>
      <c r="AC366" s="161">
        <f t="shared" si="103"/>
        <v>0</v>
      </c>
      <c r="AD366" s="162">
        <f t="shared" si="103"/>
        <v>0</v>
      </c>
      <c r="AE366" s="160">
        <f t="shared" si="97"/>
        <v>0</v>
      </c>
      <c r="AF366" s="10">
        <f t="shared" si="97"/>
        <v>0</v>
      </c>
      <c r="AG366" s="10">
        <f t="shared" si="97"/>
        <v>0</v>
      </c>
      <c r="AH366" s="10">
        <f t="shared" si="95"/>
        <v>0</v>
      </c>
      <c r="AI366" s="10">
        <f t="shared" si="95"/>
        <v>0</v>
      </c>
      <c r="AJ366" s="10">
        <f t="shared" si="95"/>
        <v>0</v>
      </c>
      <c r="AK366" s="312">
        <f t="shared" si="95"/>
        <v>0</v>
      </c>
    </row>
    <row r="367" spans="1:37" ht="12.75" customHeight="1" x14ac:dyDescent="0.25">
      <c r="A367" s="81">
        <v>358</v>
      </c>
      <c r="B367" s="159" t="s">
        <v>1577</v>
      </c>
      <c r="C367" s="244">
        <f t="shared" si="107"/>
        <v>0</v>
      </c>
      <c r="D367" s="161">
        <v>0</v>
      </c>
      <c r="E367" s="161">
        <v>0</v>
      </c>
      <c r="F367" s="161">
        <v>0</v>
      </c>
      <c r="G367" s="161">
        <v>0</v>
      </c>
      <c r="H367" s="161">
        <v>0</v>
      </c>
      <c r="I367" s="162">
        <v>0</v>
      </c>
      <c r="J367" s="160">
        <f t="shared" si="108"/>
        <v>0</v>
      </c>
      <c r="K367" s="161">
        <v>0</v>
      </c>
      <c r="L367" s="161">
        <v>0</v>
      </c>
      <c r="M367" s="161">
        <v>0</v>
      </c>
      <c r="N367" s="161">
        <v>0</v>
      </c>
      <c r="O367" s="161">
        <v>0</v>
      </c>
      <c r="P367" s="162">
        <v>0</v>
      </c>
      <c r="Q367" s="160">
        <f t="shared" si="109"/>
        <v>0</v>
      </c>
      <c r="R367" s="161">
        <v>0</v>
      </c>
      <c r="S367" s="161">
        <v>0</v>
      </c>
      <c r="T367" s="161">
        <v>0</v>
      </c>
      <c r="U367" s="161">
        <v>0</v>
      </c>
      <c r="V367" s="161">
        <v>0</v>
      </c>
      <c r="W367" s="162">
        <v>0</v>
      </c>
      <c r="X367" s="160">
        <f t="shared" si="103"/>
        <v>0</v>
      </c>
      <c r="Y367" s="161">
        <f t="shared" si="103"/>
        <v>0</v>
      </c>
      <c r="Z367" s="161">
        <f t="shared" si="103"/>
        <v>0</v>
      </c>
      <c r="AA367" s="161">
        <f t="shared" si="103"/>
        <v>0</v>
      </c>
      <c r="AB367" s="161">
        <f t="shared" si="103"/>
        <v>0</v>
      </c>
      <c r="AC367" s="161">
        <f t="shared" si="103"/>
        <v>0</v>
      </c>
      <c r="AD367" s="162">
        <f t="shared" si="103"/>
        <v>0</v>
      </c>
      <c r="AE367" s="160">
        <f t="shared" si="97"/>
        <v>0</v>
      </c>
      <c r="AF367" s="10">
        <f t="shared" si="97"/>
        <v>0</v>
      </c>
      <c r="AG367" s="10">
        <f t="shared" si="97"/>
        <v>0</v>
      </c>
      <c r="AH367" s="10">
        <f t="shared" si="95"/>
        <v>0</v>
      </c>
      <c r="AI367" s="10">
        <f t="shared" si="95"/>
        <v>0</v>
      </c>
      <c r="AJ367" s="10">
        <f t="shared" si="95"/>
        <v>0</v>
      </c>
      <c r="AK367" s="312">
        <f t="shared" si="95"/>
        <v>0</v>
      </c>
    </row>
    <row r="368" spans="1:37" ht="12.75" customHeight="1" x14ac:dyDescent="0.25">
      <c r="A368" s="81">
        <v>359</v>
      </c>
      <c r="B368" s="159" t="s">
        <v>1578</v>
      </c>
      <c r="C368" s="244">
        <f t="shared" si="107"/>
        <v>0</v>
      </c>
      <c r="D368" s="161">
        <v>0</v>
      </c>
      <c r="E368" s="161">
        <v>0</v>
      </c>
      <c r="F368" s="161">
        <v>0</v>
      </c>
      <c r="G368" s="161">
        <v>0</v>
      </c>
      <c r="H368" s="161">
        <v>0</v>
      </c>
      <c r="I368" s="162">
        <v>0</v>
      </c>
      <c r="J368" s="160">
        <f t="shared" si="108"/>
        <v>0</v>
      </c>
      <c r="K368" s="161">
        <v>0</v>
      </c>
      <c r="L368" s="161">
        <v>0</v>
      </c>
      <c r="M368" s="161">
        <v>0</v>
      </c>
      <c r="N368" s="161">
        <v>0</v>
      </c>
      <c r="O368" s="161">
        <v>0</v>
      </c>
      <c r="P368" s="162">
        <v>0</v>
      </c>
      <c r="Q368" s="160">
        <f t="shared" si="109"/>
        <v>0</v>
      </c>
      <c r="R368" s="161">
        <v>0</v>
      </c>
      <c r="S368" s="161">
        <v>0</v>
      </c>
      <c r="T368" s="161">
        <v>0</v>
      </c>
      <c r="U368" s="161">
        <v>0</v>
      </c>
      <c r="V368" s="161">
        <v>0</v>
      </c>
      <c r="W368" s="162">
        <v>0</v>
      </c>
      <c r="X368" s="160">
        <f t="shared" si="103"/>
        <v>0</v>
      </c>
      <c r="Y368" s="161">
        <f t="shared" si="103"/>
        <v>0</v>
      </c>
      <c r="Z368" s="161">
        <f t="shared" si="103"/>
        <v>0</v>
      </c>
      <c r="AA368" s="161">
        <f t="shared" si="103"/>
        <v>0</v>
      </c>
      <c r="AB368" s="161">
        <f t="shared" si="103"/>
        <v>0</v>
      </c>
      <c r="AC368" s="161">
        <f t="shared" si="103"/>
        <v>0</v>
      </c>
      <c r="AD368" s="162">
        <f t="shared" si="103"/>
        <v>0</v>
      </c>
      <c r="AE368" s="160">
        <f t="shared" si="97"/>
        <v>0</v>
      </c>
      <c r="AF368" s="10">
        <f t="shared" si="97"/>
        <v>0</v>
      </c>
      <c r="AG368" s="10">
        <f t="shared" si="97"/>
        <v>0</v>
      </c>
      <c r="AH368" s="10">
        <f t="shared" si="95"/>
        <v>0</v>
      </c>
      <c r="AI368" s="10">
        <f t="shared" si="95"/>
        <v>0</v>
      </c>
      <c r="AJ368" s="10">
        <f t="shared" si="95"/>
        <v>0</v>
      </c>
      <c r="AK368" s="312">
        <f t="shared" si="95"/>
        <v>0</v>
      </c>
    </row>
    <row r="369" spans="1:37" ht="12.75" customHeight="1" x14ac:dyDescent="0.25">
      <c r="A369" s="81">
        <v>360</v>
      </c>
      <c r="B369" s="159" t="s">
        <v>1579</v>
      </c>
      <c r="C369" s="244">
        <f t="shared" si="107"/>
        <v>0</v>
      </c>
      <c r="D369" s="161">
        <v>0</v>
      </c>
      <c r="E369" s="161">
        <v>0</v>
      </c>
      <c r="F369" s="161">
        <v>0</v>
      </c>
      <c r="G369" s="161">
        <v>0</v>
      </c>
      <c r="H369" s="161">
        <v>0</v>
      </c>
      <c r="I369" s="162">
        <v>0</v>
      </c>
      <c r="J369" s="160">
        <f t="shared" si="108"/>
        <v>0</v>
      </c>
      <c r="K369" s="161">
        <v>0</v>
      </c>
      <c r="L369" s="161">
        <v>0</v>
      </c>
      <c r="M369" s="161">
        <v>0</v>
      </c>
      <c r="N369" s="161">
        <v>0</v>
      </c>
      <c r="O369" s="161">
        <v>0</v>
      </c>
      <c r="P369" s="162">
        <v>0</v>
      </c>
      <c r="Q369" s="160">
        <f t="shared" si="109"/>
        <v>0</v>
      </c>
      <c r="R369" s="161">
        <v>0</v>
      </c>
      <c r="S369" s="161">
        <v>0</v>
      </c>
      <c r="T369" s="161">
        <v>0</v>
      </c>
      <c r="U369" s="161">
        <v>0</v>
      </c>
      <c r="V369" s="161">
        <v>0</v>
      </c>
      <c r="W369" s="162">
        <v>0</v>
      </c>
      <c r="X369" s="160">
        <f t="shared" si="103"/>
        <v>0</v>
      </c>
      <c r="Y369" s="161">
        <f t="shared" si="103"/>
        <v>0</v>
      </c>
      <c r="Z369" s="161">
        <f t="shared" si="103"/>
        <v>0</v>
      </c>
      <c r="AA369" s="161">
        <f t="shared" si="103"/>
        <v>0</v>
      </c>
      <c r="AB369" s="161">
        <f t="shared" si="103"/>
        <v>0</v>
      </c>
      <c r="AC369" s="161">
        <f t="shared" si="103"/>
        <v>0</v>
      </c>
      <c r="AD369" s="162">
        <f t="shared" si="103"/>
        <v>0</v>
      </c>
      <c r="AE369" s="160">
        <f t="shared" si="97"/>
        <v>0</v>
      </c>
      <c r="AF369" s="10">
        <f t="shared" si="97"/>
        <v>0</v>
      </c>
      <c r="AG369" s="10">
        <f t="shared" si="97"/>
        <v>0</v>
      </c>
      <c r="AH369" s="10">
        <f t="shared" si="95"/>
        <v>0</v>
      </c>
      <c r="AI369" s="10">
        <f t="shared" si="95"/>
        <v>0</v>
      </c>
      <c r="AJ369" s="10">
        <f t="shared" si="95"/>
        <v>0</v>
      </c>
      <c r="AK369" s="312">
        <f t="shared" si="95"/>
        <v>0</v>
      </c>
    </row>
    <row r="370" spans="1:37" ht="12.75" customHeight="1" x14ac:dyDescent="0.25">
      <c r="A370" s="81">
        <v>361</v>
      </c>
      <c r="B370" s="159" t="s">
        <v>1580</v>
      </c>
      <c r="C370" s="244">
        <f t="shared" si="107"/>
        <v>0</v>
      </c>
      <c r="D370" s="161">
        <v>0</v>
      </c>
      <c r="E370" s="161">
        <v>0</v>
      </c>
      <c r="F370" s="161">
        <v>0</v>
      </c>
      <c r="G370" s="161">
        <v>0</v>
      </c>
      <c r="H370" s="161">
        <v>0</v>
      </c>
      <c r="I370" s="162">
        <v>0</v>
      </c>
      <c r="J370" s="160">
        <f t="shared" si="108"/>
        <v>0</v>
      </c>
      <c r="K370" s="161">
        <v>0</v>
      </c>
      <c r="L370" s="161">
        <v>0</v>
      </c>
      <c r="M370" s="161">
        <v>0</v>
      </c>
      <c r="N370" s="161">
        <v>0</v>
      </c>
      <c r="O370" s="161">
        <v>0</v>
      </c>
      <c r="P370" s="162">
        <v>0</v>
      </c>
      <c r="Q370" s="160">
        <f t="shared" si="109"/>
        <v>0</v>
      </c>
      <c r="R370" s="161">
        <v>0</v>
      </c>
      <c r="S370" s="161">
        <v>0</v>
      </c>
      <c r="T370" s="161">
        <v>0</v>
      </c>
      <c r="U370" s="161">
        <v>0</v>
      </c>
      <c r="V370" s="161">
        <v>0</v>
      </c>
      <c r="W370" s="162">
        <v>0</v>
      </c>
      <c r="X370" s="160">
        <f t="shared" si="103"/>
        <v>0</v>
      </c>
      <c r="Y370" s="161">
        <f t="shared" si="103"/>
        <v>0</v>
      </c>
      <c r="Z370" s="161">
        <f t="shared" si="103"/>
        <v>0</v>
      </c>
      <c r="AA370" s="161">
        <f t="shared" si="103"/>
        <v>0</v>
      </c>
      <c r="AB370" s="161">
        <f t="shared" si="103"/>
        <v>0</v>
      </c>
      <c r="AC370" s="161">
        <f t="shared" si="103"/>
        <v>0</v>
      </c>
      <c r="AD370" s="162">
        <f t="shared" si="103"/>
        <v>0</v>
      </c>
      <c r="AE370" s="160">
        <f t="shared" si="97"/>
        <v>0</v>
      </c>
      <c r="AF370" s="10">
        <f t="shared" si="97"/>
        <v>0</v>
      </c>
      <c r="AG370" s="10">
        <f t="shared" si="97"/>
        <v>0</v>
      </c>
      <c r="AH370" s="10">
        <f t="shared" si="95"/>
        <v>0</v>
      </c>
      <c r="AI370" s="10">
        <f t="shared" si="95"/>
        <v>0</v>
      </c>
      <c r="AJ370" s="10">
        <f t="shared" si="95"/>
        <v>0</v>
      </c>
      <c r="AK370" s="312">
        <f t="shared" si="95"/>
        <v>0</v>
      </c>
    </row>
    <row r="371" spans="1:37" ht="12.75" customHeight="1" x14ac:dyDescent="0.25">
      <c r="A371" s="81">
        <v>362</v>
      </c>
      <c r="B371" s="159" t="s">
        <v>1581</v>
      </c>
      <c r="C371" s="244">
        <f t="shared" si="107"/>
        <v>0</v>
      </c>
      <c r="D371" s="161">
        <v>0</v>
      </c>
      <c r="E371" s="161">
        <v>0</v>
      </c>
      <c r="F371" s="161">
        <v>0</v>
      </c>
      <c r="G371" s="161">
        <v>0</v>
      </c>
      <c r="H371" s="161">
        <v>0</v>
      </c>
      <c r="I371" s="162">
        <v>0</v>
      </c>
      <c r="J371" s="160">
        <f t="shared" si="108"/>
        <v>0</v>
      </c>
      <c r="K371" s="161">
        <v>0</v>
      </c>
      <c r="L371" s="161">
        <v>0</v>
      </c>
      <c r="M371" s="161">
        <v>0</v>
      </c>
      <c r="N371" s="161">
        <v>0</v>
      </c>
      <c r="O371" s="161">
        <v>0</v>
      </c>
      <c r="P371" s="162">
        <v>0</v>
      </c>
      <c r="Q371" s="160">
        <f t="shared" si="109"/>
        <v>0</v>
      </c>
      <c r="R371" s="161">
        <v>0</v>
      </c>
      <c r="S371" s="161">
        <v>0</v>
      </c>
      <c r="T371" s="161">
        <v>0</v>
      </c>
      <c r="U371" s="161">
        <v>0</v>
      </c>
      <c r="V371" s="161">
        <v>0</v>
      </c>
      <c r="W371" s="162">
        <v>0</v>
      </c>
      <c r="X371" s="160">
        <f t="shared" si="103"/>
        <v>0</v>
      </c>
      <c r="Y371" s="161">
        <f t="shared" si="103"/>
        <v>0</v>
      </c>
      <c r="Z371" s="161">
        <f t="shared" si="103"/>
        <v>0</v>
      </c>
      <c r="AA371" s="161">
        <f t="shared" si="103"/>
        <v>0</v>
      </c>
      <c r="AB371" s="161">
        <f t="shared" si="103"/>
        <v>0</v>
      </c>
      <c r="AC371" s="161">
        <f t="shared" si="103"/>
        <v>0</v>
      </c>
      <c r="AD371" s="162">
        <f t="shared" si="103"/>
        <v>0</v>
      </c>
      <c r="AE371" s="160">
        <f t="shared" si="97"/>
        <v>0</v>
      </c>
      <c r="AF371" s="10">
        <f t="shared" si="97"/>
        <v>0</v>
      </c>
      <c r="AG371" s="10">
        <f t="shared" si="97"/>
        <v>0</v>
      </c>
      <c r="AH371" s="10">
        <f t="shared" si="95"/>
        <v>0</v>
      </c>
      <c r="AI371" s="10">
        <f t="shared" si="95"/>
        <v>0</v>
      </c>
      <c r="AJ371" s="10">
        <f t="shared" si="95"/>
        <v>0</v>
      </c>
      <c r="AK371" s="312">
        <f t="shared" si="95"/>
        <v>0</v>
      </c>
    </row>
    <row r="372" spans="1:37" ht="12.75" customHeight="1" x14ac:dyDescent="0.25">
      <c r="A372" s="81">
        <v>363</v>
      </c>
      <c r="B372" s="159" t="s">
        <v>1582</v>
      </c>
      <c r="C372" s="244">
        <f t="shared" si="107"/>
        <v>0</v>
      </c>
      <c r="D372" s="161">
        <v>0</v>
      </c>
      <c r="E372" s="161">
        <v>0</v>
      </c>
      <c r="F372" s="161">
        <v>0</v>
      </c>
      <c r="G372" s="161">
        <v>0</v>
      </c>
      <c r="H372" s="161">
        <v>0</v>
      </c>
      <c r="I372" s="162">
        <v>0</v>
      </c>
      <c r="J372" s="160">
        <f t="shared" si="108"/>
        <v>0</v>
      </c>
      <c r="K372" s="161">
        <v>0</v>
      </c>
      <c r="L372" s="161">
        <v>0</v>
      </c>
      <c r="M372" s="161">
        <v>0</v>
      </c>
      <c r="N372" s="161">
        <v>0</v>
      </c>
      <c r="O372" s="161">
        <v>0</v>
      </c>
      <c r="P372" s="162">
        <v>0</v>
      </c>
      <c r="Q372" s="160">
        <f t="shared" si="109"/>
        <v>0</v>
      </c>
      <c r="R372" s="161">
        <v>0</v>
      </c>
      <c r="S372" s="161">
        <v>0</v>
      </c>
      <c r="T372" s="161">
        <v>0</v>
      </c>
      <c r="U372" s="161">
        <v>0</v>
      </c>
      <c r="V372" s="161">
        <v>0</v>
      </c>
      <c r="W372" s="162">
        <v>0</v>
      </c>
      <c r="X372" s="160">
        <f t="shared" si="103"/>
        <v>0</v>
      </c>
      <c r="Y372" s="161">
        <f t="shared" si="103"/>
        <v>0</v>
      </c>
      <c r="Z372" s="161">
        <f t="shared" si="103"/>
        <v>0</v>
      </c>
      <c r="AA372" s="161">
        <f t="shared" si="103"/>
        <v>0</v>
      </c>
      <c r="AB372" s="161">
        <f t="shared" si="103"/>
        <v>0</v>
      </c>
      <c r="AC372" s="161">
        <f t="shared" si="103"/>
        <v>0</v>
      </c>
      <c r="AD372" s="162">
        <f t="shared" si="103"/>
        <v>0</v>
      </c>
      <c r="AE372" s="160">
        <f t="shared" si="97"/>
        <v>0</v>
      </c>
      <c r="AF372" s="10">
        <f t="shared" si="97"/>
        <v>0</v>
      </c>
      <c r="AG372" s="10">
        <f t="shared" si="97"/>
        <v>0</v>
      </c>
      <c r="AH372" s="10">
        <f t="shared" si="95"/>
        <v>0</v>
      </c>
      <c r="AI372" s="10">
        <f t="shared" si="95"/>
        <v>0</v>
      </c>
      <c r="AJ372" s="10">
        <f t="shared" si="95"/>
        <v>0</v>
      </c>
      <c r="AK372" s="312">
        <f t="shared" si="95"/>
        <v>0</v>
      </c>
    </row>
    <row r="373" spans="1:37" ht="12.75" customHeight="1" x14ac:dyDescent="0.25">
      <c r="A373" s="81">
        <v>364</v>
      </c>
      <c r="B373" s="159" t="s">
        <v>1583</v>
      </c>
      <c r="C373" s="244">
        <f t="shared" si="107"/>
        <v>0</v>
      </c>
      <c r="D373" s="161">
        <v>0</v>
      </c>
      <c r="E373" s="161">
        <v>0</v>
      </c>
      <c r="F373" s="161">
        <v>0</v>
      </c>
      <c r="G373" s="161">
        <v>0</v>
      </c>
      <c r="H373" s="161">
        <v>0</v>
      </c>
      <c r="I373" s="162">
        <v>0</v>
      </c>
      <c r="J373" s="160">
        <f t="shared" si="108"/>
        <v>0</v>
      </c>
      <c r="K373" s="161">
        <v>0</v>
      </c>
      <c r="L373" s="161">
        <v>0</v>
      </c>
      <c r="M373" s="161">
        <v>0</v>
      </c>
      <c r="N373" s="161">
        <v>0</v>
      </c>
      <c r="O373" s="161">
        <v>0</v>
      </c>
      <c r="P373" s="162">
        <v>0</v>
      </c>
      <c r="Q373" s="160">
        <f t="shared" si="109"/>
        <v>0</v>
      </c>
      <c r="R373" s="161">
        <v>0</v>
      </c>
      <c r="S373" s="161">
        <v>0</v>
      </c>
      <c r="T373" s="161">
        <v>0</v>
      </c>
      <c r="U373" s="161">
        <v>0</v>
      </c>
      <c r="V373" s="161">
        <v>0</v>
      </c>
      <c r="W373" s="162">
        <v>0</v>
      </c>
      <c r="X373" s="160">
        <f t="shared" si="103"/>
        <v>0</v>
      </c>
      <c r="Y373" s="161">
        <f t="shared" si="103"/>
        <v>0</v>
      </c>
      <c r="Z373" s="161">
        <f t="shared" si="103"/>
        <v>0</v>
      </c>
      <c r="AA373" s="161">
        <f t="shared" si="103"/>
        <v>0</v>
      </c>
      <c r="AB373" s="161">
        <f t="shared" si="103"/>
        <v>0</v>
      </c>
      <c r="AC373" s="161">
        <f t="shared" si="103"/>
        <v>0</v>
      </c>
      <c r="AD373" s="162">
        <f t="shared" si="103"/>
        <v>0</v>
      </c>
      <c r="AE373" s="160">
        <f t="shared" si="97"/>
        <v>0</v>
      </c>
      <c r="AF373" s="10">
        <f t="shared" si="97"/>
        <v>0</v>
      </c>
      <c r="AG373" s="10">
        <f t="shared" si="97"/>
        <v>0</v>
      </c>
      <c r="AH373" s="10">
        <f t="shared" si="95"/>
        <v>0</v>
      </c>
      <c r="AI373" s="10">
        <f t="shared" si="95"/>
        <v>0</v>
      </c>
      <c r="AJ373" s="10">
        <f t="shared" si="95"/>
        <v>0</v>
      </c>
      <c r="AK373" s="312">
        <f t="shared" si="95"/>
        <v>0</v>
      </c>
    </row>
    <row r="374" spans="1:37" ht="12.75" customHeight="1" x14ac:dyDescent="0.25">
      <c r="A374" s="81">
        <v>365</v>
      </c>
      <c r="B374" s="159" t="s">
        <v>1584</v>
      </c>
      <c r="C374" s="244">
        <f t="shared" si="107"/>
        <v>0</v>
      </c>
      <c r="D374" s="161">
        <v>0</v>
      </c>
      <c r="E374" s="161">
        <v>0</v>
      </c>
      <c r="F374" s="161">
        <v>0</v>
      </c>
      <c r="G374" s="161">
        <v>0</v>
      </c>
      <c r="H374" s="161">
        <v>0</v>
      </c>
      <c r="I374" s="162">
        <v>0</v>
      </c>
      <c r="J374" s="160">
        <f t="shared" si="108"/>
        <v>0</v>
      </c>
      <c r="K374" s="161">
        <v>0</v>
      </c>
      <c r="L374" s="161">
        <v>0</v>
      </c>
      <c r="M374" s="161">
        <v>0</v>
      </c>
      <c r="N374" s="161">
        <v>0</v>
      </c>
      <c r="O374" s="161">
        <v>0</v>
      </c>
      <c r="P374" s="162">
        <v>0</v>
      </c>
      <c r="Q374" s="160">
        <f t="shared" si="109"/>
        <v>0</v>
      </c>
      <c r="R374" s="161">
        <v>0</v>
      </c>
      <c r="S374" s="161">
        <v>0</v>
      </c>
      <c r="T374" s="161">
        <v>0</v>
      </c>
      <c r="U374" s="161">
        <v>0</v>
      </c>
      <c r="V374" s="161">
        <v>0</v>
      </c>
      <c r="W374" s="162">
        <v>0</v>
      </c>
      <c r="X374" s="160">
        <f t="shared" si="103"/>
        <v>0</v>
      </c>
      <c r="Y374" s="161">
        <f t="shared" si="103"/>
        <v>0</v>
      </c>
      <c r="Z374" s="161">
        <f t="shared" si="103"/>
        <v>0</v>
      </c>
      <c r="AA374" s="161">
        <f t="shared" si="103"/>
        <v>0</v>
      </c>
      <c r="AB374" s="161">
        <f t="shared" si="103"/>
        <v>0</v>
      </c>
      <c r="AC374" s="161">
        <f t="shared" si="103"/>
        <v>0</v>
      </c>
      <c r="AD374" s="162">
        <f t="shared" si="103"/>
        <v>0</v>
      </c>
      <c r="AE374" s="160">
        <f t="shared" si="97"/>
        <v>0</v>
      </c>
      <c r="AF374" s="10">
        <f t="shared" si="97"/>
        <v>0</v>
      </c>
      <c r="AG374" s="10">
        <f t="shared" si="97"/>
        <v>0</v>
      </c>
      <c r="AH374" s="10">
        <f t="shared" si="95"/>
        <v>0</v>
      </c>
      <c r="AI374" s="10">
        <f t="shared" si="95"/>
        <v>0</v>
      </c>
      <c r="AJ374" s="10">
        <f t="shared" si="95"/>
        <v>0</v>
      </c>
      <c r="AK374" s="312">
        <f t="shared" si="95"/>
        <v>0</v>
      </c>
    </row>
    <row r="375" spans="1:37" ht="15" customHeight="1" x14ac:dyDescent="0.25">
      <c r="A375" s="81">
        <v>366</v>
      </c>
      <c r="B375" s="159" t="s">
        <v>1585</v>
      </c>
      <c r="C375" s="244">
        <f t="shared" si="107"/>
        <v>0</v>
      </c>
      <c r="D375" s="161">
        <v>0</v>
      </c>
      <c r="E375" s="161">
        <v>0</v>
      </c>
      <c r="F375" s="161">
        <v>0</v>
      </c>
      <c r="G375" s="161">
        <v>0</v>
      </c>
      <c r="H375" s="161">
        <v>0</v>
      </c>
      <c r="I375" s="162">
        <v>0</v>
      </c>
      <c r="J375" s="160">
        <f t="shared" si="108"/>
        <v>0</v>
      </c>
      <c r="K375" s="161">
        <v>0</v>
      </c>
      <c r="L375" s="161">
        <v>0</v>
      </c>
      <c r="M375" s="161">
        <v>0</v>
      </c>
      <c r="N375" s="161">
        <v>0</v>
      </c>
      <c r="O375" s="161">
        <v>0</v>
      </c>
      <c r="P375" s="162">
        <v>0</v>
      </c>
      <c r="Q375" s="160">
        <f t="shared" si="109"/>
        <v>0</v>
      </c>
      <c r="R375" s="161">
        <v>0</v>
      </c>
      <c r="S375" s="161">
        <v>0</v>
      </c>
      <c r="T375" s="161">
        <v>0</v>
      </c>
      <c r="U375" s="161">
        <v>0</v>
      </c>
      <c r="V375" s="161">
        <v>0</v>
      </c>
      <c r="W375" s="162">
        <v>0</v>
      </c>
      <c r="X375" s="160">
        <f t="shared" si="103"/>
        <v>0</v>
      </c>
      <c r="Y375" s="161">
        <f t="shared" si="103"/>
        <v>0</v>
      </c>
      <c r="Z375" s="161">
        <f t="shared" si="103"/>
        <v>0</v>
      </c>
      <c r="AA375" s="161">
        <f t="shared" si="103"/>
        <v>0</v>
      </c>
      <c r="AB375" s="161">
        <f t="shared" si="103"/>
        <v>0</v>
      </c>
      <c r="AC375" s="161">
        <f t="shared" si="103"/>
        <v>0</v>
      </c>
      <c r="AD375" s="162">
        <f t="shared" si="103"/>
        <v>0</v>
      </c>
      <c r="AE375" s="160">
        <f t="shared" si="97"/>
        <v>0</v>
      </c>
      <c r="AF375" s="10">
        <f t="shared" si="97"/>
        <v>0</v>
      </c>
      <c r="AG375" s="10">
        <f t="shared" si="97"/>
        <v>0</v>
      </c>
      <c r="AH375" s="10">
        <f t="shared" si="95"/>
        <v>0</v>
      </c>
      <c r="AI375" s="10">
        <f t="shared" si="95"/>
        <v>0</v>
      </c>
      <c r="AJ375" s="10">
        <f t="shared" si="95"/>
        <v>0</v>
      </c>
      <c r="AK375" s="312">
        <f t="shared" si="95"/>
        <v>0</v>
      </c>
    </row>
    <row r="376" spans="1:37" ht="12.75" customHeight="1" x14ac:dyDescent="0.25">
      <c r="A376" s="81">
        <v>367</v>
      </c>
      <c r="B376" s="159"/>
      <c r="C376" s="244"/>
      <c r="D376" s="161"/>
      <c r="E376" s="161"/>
      <c r="F376" s="161"/>
      <c r="G376" s="161"/>
      <c r="H376" s="161"/>
      <c r="I376" s="162"/>
      <c r="J376" s="160"/>
      <c r="K376" s="161"/>
      <c r="L376" s="161"/>
      <c r="M376" s="161"/>
      <c r="N376" s="161"/>
      <c r="O376" s="161"/>
      <c r="P376" s="162"/>
      <c r="Q376" s="160"/>
      <c r="R376" s="161"/>
      <c r="S376" s="161"/>
      <c r="T376" s="161"/>
      <c r="U376" s="161"/>
      <c r="V376" s="161"/>
      <c r="W376" s="162"/>
      <c r="X376" s="160">
        <f t="shared" si="103"/>
        <v>0</v>
      </c>
      <c r="Y376" s="161"/>
      <c r="Z376" s="161"/>
      <c r="AA376" s="161"/>
      <c r="AB376" s="161"/>
      <c r="AC376" s="161"/>
      <c r="AD376" s="162"/>
      <c r="AE376" s="160"/>
      <c r="AF376" s="10"/>
      <c r="AG376" s="10"/>
      <c r="AH376" s="10"/>
      <c r="AI376" s="10"/>
      <c r="AJ376" s="10"/>
      <c r="AK376" s="312"/>
    </row>
    <row r="377" spans="1:37" ht="12.75" customHeight="1" x14ac:dyDescent="0.25">
      <c r="A377" s="81">
        <v>368</v>
      </c>
      <c r="B377" s="152" t="s">
        <v>1586</v>
      </c>
      <c r="C377" s="172">
        <f>C378+C379</f>
        <v>22501.9</v>
      </c>
      <c r="D377" s="153">
        <f t="shared" ref="D377:W377" si="110">D378+D379</f>
        <v>590.70000000000005</v>
      </c>
      <c r="E377" s="153">
        <f t="shared" si="110"/>
        <v>395</v>
      </c>
      <c r="F377" s="153">
        <f t="shared" si="110"/>
        <v>21042.2</v>
      </c>
      <c r="G377" s="153">
        <f t="shared" si="110"/>
        <v>368.5</v>
      </c>
      <c r="H377" s="153">
        <f t="shared" si="110"/>
        <v>0</v>
      </c>
      <c r="I377" s="154">
        <f t="shared" si="110"/>
        <v>105.5</v>
      </c>
      <c r="J377" s="156">
        <f t="shared" si="110"/>
        <v>22501.9</v>
      </c>
      <c r="K377" s="153">
        <f t="shared" si="110"/>
        <v>590.70000000000005</v>
      </c>
      <c r="L377" s="153">
        <f t="shared" si="110"/>
        <v>395</v>
      </c>
      <c r="M377" s="153">
        <f t="shared" si="110"/>
        <v>21042.2</v>
      </c>
      <c r="N377" s="153">
        <f t="shared" si="110"/>
        <v>368.5</v>
      </c>
      <c r="O377" s="153">
        <f t="shared" si="110"/>
        <v>0</v>
      </c>
      <c r="P377" s="154">
        <f t="shared" si="110"/>
        <v>105.5</v>
      </c>
      <c r="Q377" s="156">
        <f t="shared" si="110"/>
        <v>18141.762799999997</v>
      </c>
      <c r="R377" s="153">
        <f t="shared" si="110"/>
        <v>590.70000000000005</v>
      </c>
      <c r="S377" s="153">
        <f t="shared" si="110"/>
        <v>324.4058</v>
      </c>
      <c r="T377" s="153">
        <f t="shared" si="110"/>
        <v>16813.750499999998</v>
      </c>
      <c r="U377" s="153">
        <f t="shared" si="110"/>
        <v>312.2165</v>
      </c>
      <c r="V377" s="153">
        <f t="shared" si="110"/>
        <v>0</v>
      </c>
      <c r="W377" s="154">
        <f t="shared" si="110"/>
        <v>100.69</v>
      </c>
      <c r="X377" s="156">
        <f t="shared" si="103"/>
        <v>-4360.1372000000047</v>
      </c>
      <c r="Y377" s="153">
        <f t="shared" si="103"/>
        <v>0</v>
      </c>
      <c r="Z377" s="153">
        <f t="shared" si="103"/>
        <v>-70.594200000000001</v>
      </c>
      <c r="AA377" s="153">
        <f t="shared" si="103"/>
        <v>-4228.4495000000024</v>
      </c>
      <c r="AB377" s="153">
        <f t="shared" si="103"/>
        <v>-56.283500000000004</v>
      </c>
      <c r="AC377" s="153">
        <f t="shared" si="103"/>
        <v>0</v>
      </c>
      <c r="AD377" s="154">
        <f t="shared" si="103"/>
        <v>-4.8100000000000023</v>
      </c>
      <c r="AE377" s="156">
        <f t="shared" si="97"/>
        <v>80.623248703442798</v>
      </c>
      <c r="AF377" s="13">
        <f t="shared" si="97"/>
        <v>100</v>
      </c>
      <c r="AG377" s="13">
        <f t="shared" si="97"/>
        <v>82.128050632911382</v>
      </c>
      <c r="AH377" s="13">
        <f t="shared" si="95"/>
        <v>79.904907756793477</v>
      </c>
      <c r="AI377" s="13">
        <f t="shared" si="95"/>
        <v>84.726322930800549</v>
      </c>
      <c r="AJ377" s="13">
        <f t="shared" si="95"/>
        <v>0</v>
      </c>
      <c r="AK377" s="313">
        <f t="shared" si="95"/>
        <v>95.440758293838854</v>
      </c>
    </row>
    <row r="378" spans="1:37" s="170" customFormat="1" ht="12.75" customHeight="1" x14ac:dyDescent="0.2">
      <c r="A378" s="81">
        <v>369</v>
      </c>
      <c r="B378" s="152" t="s">
        <v>1287</v>
      </c>
      <c r="C378" s="172">
        <f>C380</f>
        <v>22501.9</v>
      </c>
      <c r="D378" s="153">
        <f t="shared" ref="D378:W378" si="111">D380</f>
        <v>590.70000000000005</v>
      </c>
      <c r="E378" s="153">
        <f t="shared" si="111"/>
        <v>395</v>
      </c>
      <c r="F378" s="153">
        <f t="shared" si="111"/>
        <v>21042.2</v>
      </c>
      <c r="G378" s="153">
        <f t="shared" si="111"/>
        <v>368.5</v>
      </c>
      <c r="H378" s="153">
        <f t="shared" si="111"/>
        <v>0</v>
      </c>
      <c r="I378" s="154">
        <f t="shared" si="111"/>
        <v>105.5</v>
      </c>
      <c r="J378" s="156">
        <f t="shared" si="111"/>
        <v>22501.9</v>
      </c>
      <c r="K378" s="153">
        <f t="shared" si="111"/>
        <v>590.70000000000005</v>
      </c>
      <c r="L378" s="153">
        <f t="shared" si="111"/>
        <v>395</v>
      </c>
      <c r="M378" s="153">
        <f t="shared" si="111"/>
        <v>21042.2</v>
      </c>
      <c r="N378" s="153">
        <f t="shared" si="111"/>
        <v>368.5</v>
      </c>
      <c r="O378" s="153">
        <f t="shared" si="111"/>
        <v>0</v>
      </c>
      <c r="P378" s="154">
        <f t="shared" si="111"/>
        <v>105.5</v>
      </c>
      <c r="Q378" s="156">
        <f t="shared" si="111"/>
        <v>18141.762799999997</v>
      </c>
      <c r="R378" s="153">
        <f t="shared" si="111"/>
        <v>590.70000000000005</v>
      </c>
      <c r="S378" s="153">
        <f t="shared" si="111"/>
        <v>324.4058</v>
      </c>
      <c r="T378" s="153">
        <f t="shared" si="111"/>
        <v>16813.750499999998</v>
      </c>
      <c r="U378" s="153">
        <f t="shared" si="111"/>
        <v>312.2165</v>
      </c>
      <c r="V378" s="153">
        <f t="shared" si="111"/>
        <v>0</v>
      </c>
      <c r="W378" s="154">
        <f t="shared" si="111"/>
        <v>100.69</v>
      </c>
      <c r="X378" s="156">
        <f t="shared" si="103"/>
        <v>-4360.1372000000047</v>
      </c>
      <c r="Y378" s="153">
        <f t="shared" si="103"/>
        <v>0</v>
      </c>
      <c r="Z378" s="153">
        <f t="shared" si="103"/>
        <v>-70.594200000000001</v>
      </c>
      <c r="AA378" s="153">
        <f t="shared" si="103"/>
        <v>-4228.4495000000024</v>
      </c>
      <c r="AB378" s="153">
        <f t="shared" si="103"/>
        <v>-56.283500000000004</v>
      </c>
      <c r="AC378" s="153">
        <f t="shared" si="103"/>
        <v>0</v>
      </c>
      <c r="AD378" s="154">
        <f t="shared" si="103"/>
        <v>-4.8100000000000023</v>
      </c>
      <c r="AE378" s="156">
        <f t="shared" si="97"/>
        <v>80.623248703442798</v>
      </c>
      <c r="AF378" s="13">
        <f t="shared" si="97"/>
        <v>100</v>
      </c>
      <c r="AG378" s="13">
        <f t="shared" si="97"/>
        <v>82.128050632911382</v>
      </c>
      <c r="AH378" s="13">
        <f t="shared" si="95"/>
        <v>79.904907756793477</v>
      </c>
      <c r="AI378" s="13">
        <f t="shared" si="95"/>
        <v>84.726322930800549</v>
      </c>
      <c r="AJ378" s="13">
        <f t="shared" si="95"/>
        <v>0</v>
      </c>
      <c r="AK378" s="313">
        <f t="shared" si="95"/>
        <v>95.440758293838854</v>
      </c>
    </row>
    <row r="379" spans="1:37" s="170" customFormat="1" ht="12.75" customHeight="1" x14ac:dyDescent="0.2">
      <c r="A379" s="81">
        <v>370</v>
      </c>
      <c r="B379" s="152" t="s">
        <v>1288</v>
      </c>
      <c r="C379" s="172">
        <f>SUM(C381:C391)</f>
        <v>0</v>
      </c>
      <c r="D379" s="153">
        <f t="shared" ref="D379:W379" si="112">SUM(D381:D391)</f>
        <v>0</v>
      </c>
      <c r="E379" s="153">
        <f t="shared" si="112"/>
        <v>0</v>
      </c>
      <c r="F379" s="153">
        <f t="shared" si="112"/>
        <v>0</v>
      </c>
      <c r="G379" s="153">
        <f t="shared" si="112"/>
        <v>0</v>
      </c>
      <c r="H379" s="153">
        <f t="shared" si="112"/>
        <v>0</v>
      </c>
      <c r="I379" s="154">
        <f t="shared" si="112"/>
        <v>0</v>
      </c>
      <c r="J379" s="156">
        <f t="shared" si="112"/>
        <v>0</v>
      </c>
      <c r="K379" s="153">
        <f t="shared" si="112"/>
        <v>0</v>
      </c>
      <c r="L379" s="153">
        <f t="shared" si="112"/>
        <v>0</v>
      </c>
      <c r="M379" s="153">
        <f t="shared" si="112"/>
        <v>0</v>
      </c>
      <c r="N379" s="153">
        <f t="shared" si="112"/>
        <v>0</v>
      </c>
      <c r="O379" s="153">
        <f t="shared" si="112"/>
        <v>0</v>
      </c>
      <c r="P379" s="154">
        <f t="shared" si="112"/>
        <v>0</v>
      </c>
      <c r="Q379" s="156">
        <f t="shared" si="112"/>
        <v>0</v>
      </c>
      <c r="R379" s="153">
        <f t="shared" si="112"/>
        <v>0</v>
      </c>
      <c r="S379" s="153">
        <f t="shared" si="112"/>
        <v>0</v>
      </c>
      <c r="T379" s="153">
        <f t="shared" si="112"/>
        <v>0</v>
      </c>
      <c r="U379" s="153">
        <f t="shared" si="112"/>
        <v>0</v>
      </c>
      <c r="V379" s="153">
        <f t="shared" si="112"/>
        <v>0</v>
      </c>
      <c r="W379" s="154">
        <f t="shared" si="112"/>
        <v>0</v>
      </c>
      <c r="X379" s="156">
        <f t="shared" si="103"/>
        <v>0</v>
      </c>
      <c r="Y379" s="153">
        <f t="shared" si="103"/>
        <v>0</v>
      </c>
      <c r="Z379" s="153">
        <f t="shared" si="103"/>
        <v>0</v>
      </c>
      <c r="AA379" s="153">
        <f t="shared" si="103"/>
        <v>0</v>
      </c>
      <c r="AB379" s="153">
        <f t="shared" si="103"/>
        <v>0</v>
      </c>
      <c r="AC379" s="153">
        <f t="shared" si="103"/>
        <v>0</v>
      </c>
      <c r="AD379" s="154">
        <f t="shared" si="103"/>
        <v>0</v>
      </c>
      <c r="AE379" s="156">
        <f t="shared" si="97"/>
        <v>0</v>
      </c>
      <c r="AF379" s="13">
        <f t="shared" si="97"/>
        <v>0</v>
      </c>
      <c r="AG379" s="13">
        <f t="shared" si="97"/>
        <v>0</v>
      </c>
      <c r="AH379" s="13">
        <f t="shared" si="95"/>
        <v>0</v>
      </c>
      <c r="AI379" s="13">
        <f t="shared" si="95"/>
        <v>0</v>
      </c>
      <c r="AJ379" s="13">
        <f t="shared" si="95"/>
        <v>0</v>
      </c>
      <c r="AK379" s="313">
        <f t="shared" si="95"/>
        <v>0</v>
      </c>
    </row>
    <row r="380" spans="1:37" ht="12.75" customHeight="1" x14ac:dyDescent="0.25">
      <c r="A380" s="81">
        <v>371</v>
      </c>
      <c r="B380" s="159" t="s">
        <v>1313</v>
      </c>
      <c r="C380" s="244">
        <f t="shared" ref="C380:C391" si="113">SUM(D380:I380)</f>
        <v>22501.9</v>
      </c>
      <c r="D380" s="161">
        <v>590.70000000000005</v>
      </c>
      <c r="E380" s="161">
        <v>395</v>
      </c>
      <c r="F380" s="161">
        <v>21042.2</v>
      </c>
      <c r="G380" s="161">
        <v>368.5</v>
      </c>
      <c r="H380" s="161">
        <v>0</v>
      </c>
      <c r="I380" s="162">
        <v>105.5</v>
      </c>
      <c r="J380" s="160">
        <f t="shared" ref="J380:J391" si="114">SUM(K380:P380)</f>
        <v>22501.9</v>
      </c>
      <c r="K380" s="161">
        <v>590.70000000000005</v>
      </c>
      <c r="L380" s="161">
        <v>395</v>
      </c>
      <c r="M380" s="161">
        <v>21042.2</v>
      </c>
      <c r="N380" s="161">
        <v>368.5</v>
      </c>
      <c r="O380" s="161">
        <v>0</v>
      </c>
      <c r="P380" s="162">
        <v>105.5</v>
      </c>
      <c r="Q380" s="160">
        <f t="shared" ref="Q380:Q391" si="115">SUM(R380:W380)</f>
        <v>18141.762799999997</v>
      </c>
      <c r="R380" s="161">
        <v>590.70000000000005</v>
      </c>
      <c r="S380" s="161">
        <v>324.4058</v>
      </c>
      <c r="T380" s="161">
        <v>16813.750499999998</v>
      </c>
      <c r="U380" s="161">
        <v>312.2165</v>
      </c>
      <c r="V380" s="161">
        <v>0</v>
      </c>
      <c r="W380" s="162">
        <v>100.69</v>
      </c>
      <c r="X380" s="160">
        <f t="shared" ref="X380:AD417" si="116">Q380-J380</f>
        <v>-4360.1372000000047</v>
      </c>
      <c r="Y380" s="161">
        <f t="shared" si="116"/>
        <v>0</v>
      </c>
      <c r="Z380" s="161">
        <f t="shared" si="116"/>
        <v>-70.594200000000001</v>
      </c>
      <c r="AA380" s="161">
        <f t="shared" si="116"/>
        <v>-4228.4495000000024</v>
      </c>
      <c r="AB380" s="161">
        <f t="shared" si="116"/>
        <v>-56.283500000000004</v>
      </c>
      <c r="AC380" s="161">
        <f t="shared" si="116"/>
        <v>0</v>
      </c>
      <c r="AD380" s="162">
        <f t="shared" si="116"/>
        <v>-4.8100000000000023</v>
      </c>
      <c r="AE380" s="160">
        <f t="shared" si="97"/>
        <v>80.623248703442798</v>
      </c>
      <c r="AF380" s="10">
        <f t="shared" si="97"/>
        <v>100</v>
      </c>
      <c r="AG380" s="10">
        <f t="shared" si="97"/>
        <v>82.128050632911382</v>
      </c>
      <c r="AH380" s="10">
        <f t="shared" si="95"/>
        <v>79.904907756793477</v>
      </c>
      <c r="AI380" s="10">
        <f t="shared" si="95"/>
        <v>84.726322930800549</v>
      </c>
      <c r="AJ380" s="10">
        <f t="shared" si="95"/>
        <v>0</v>
      </c>
      <c r="AK380" s="312">
        <f t="shared" si="95"/>
        <v>95.440758293838854</v>
      </c>
    </row>
    <row r="381" spans="1:37" ht="12.75" customHeight="1" x14ac:dyDescent="0.25">
      <c r="A381" s="81">
        <v>372</v>
      </c>
      <c r="B381" s="159" t="s">
        <v>1587</v>
      </c>
      <c r="C381" s="244">
        <f t="shared" si="113"/>
        <v>0</v>
      </c>
      <c r="D381" s="161">
        <v>0</v>
      </c>
      <c r="E381" s="161">
        <v>0</v>
      </c>
      <c r="F381" s="161">
        <v>0</v>
      </c>
      <c r="G381" s="161">
        <v>0</v>
      </c>
      <c r="H381" s="161">
        <v>0</v>
      </c>
      <c r="I381" s="162">
        <v>0</v>
      </c>
      <c r="J381" s="160">
        <f t="shared" si="114"/>
        <v>0</v>
      </c>
      <c r="K381" s="161">
        <v>0</v>
      </c>
      <c r="L381" s="161">
        <v>0</v>
      </c>
      <c r="M381" s="161">
        <v>0</v>
      </c>
      <c r="N381" s="161">
        <v>0</v>
      </c>
      <c r="O381" s="161">
        <v>0</v>
      </c>
      <c r="P381" s="162">
        <v>0</v>
      </c>
      <c r="Q381" s="160">
        <f t="shared" si="115"/>
        <v>0</v>
      </c>
      <c r="R381" s="161">
        <v>0</v>
      </c>
      <c r="S381" s="161">
        <v>0</v>
      </c>
      <c r="T381" s="161">
        <v>0</v>
      </c>
      <c r="U381" s="161">
        <v>0</v>
      </c>
      <c r="V381" s="161">
        <v>0</v>
      </c>
      <c r="W381" s="162">
        <v>0</v>
      </c>
      <c r="X381" s="160">
        <f t="shared" si="116"/>
        <v>0</v>
      </c>
      <c r="Y381" s="161">
        <f t="shared" si="116"/>
        <v>0</v>
      </c>
      <c r="Z381" s="161">
        <f t="shared" si="116"/>
        <v>0</v>
      </c>
      <c r="AA381" s="161">
        <f t="shared" si="116"/>
        <v>0</v>
      </c>
      <c r="AB381" s="161">
        <f t="shared" si="116"/>
        <v>0</v>
      </c>
      <c r="AC381" s="161">
        <f t="shared" si="116"/>
        <v>0</v>
      </c>
      <c r="AD381" s="162">
        <f t="shared" si="116"/>
        <v>0</v>
      </c>
      <c r="AE381" s="160">
        <f t="shared" si="97"/>
        <v>0</v>
      </c>
      <c r="AF381" s="10">
        <f t="shared" si="97"/>
        <v>0</v>
      </c>
      <c r="AG381" s="10">
        <f t="shared" si="97"/>
        <v>0</v>
      </c>
      <c r="AH381" s="10">
        <f t="shared" si="97"/>
        <v>0</v>
      </c>
      <c r="AI381" s="10">
        <f t="shared" si="97"/>
        <v>0</v>
      </c>
      <c r="AJ381" s="10">
        <f t="shared" si="97"/>
        <v>0</v>
      </c>
      <c r="AK381" s="312">
        <f t="shared" si="97"/>
        <v>0</v>
      </c>
    </row>
    <row r="382" spans="1:37" ht="12.75" customHeight="1" x14ac:dyDescent="0.25">
      <c r="A382" s="81">
        <v>373</v>
      </c>
      <c r="B382" s="159" t="s">
        <v>1519</v>
      </c>
      <c r="C382" s="244">
        <f t="shared" si="113"/>
        <v>0</v>
      </c>
      <c r="D382" s="161">
        <v>0</v>
      </c>
      <c r="E382" s="161">
        <v>0</v>
      </c>
      <c r="F382" s="161">
        <v>0</v>
      </c>
      <c r="G382" s="161">
        <v>0</v>
      </c>
      <c r="H382" s="161">
        <v>0</v>
      </c>
      <c r="I382" s="162">
        <v>0</v>
      </c>
      <c r="J382" s="160">
        <f t="shared" si="114"/>
        <v>0</v>
      </c>
      <c r="K382" s="161">
        <v>0</v>
      </c>
      <c r="L382" s="161">
        <v>0</v>
      </c>
      <c r="M382" s="161">
        <v>0</v>
      </c>
      <c r="N382" s="161">
        <v>0</v>
      </c>
      <c r="O382" s="161">
        <v>0</v>
      </c>
      <c r="P382" s="162">
        <v>0</v>
      </c>
      <c r="Q382" s="160">
        <f t="shared" si="115"/>
        <v>0</v>
      </c>
      <c r="R382" s="161">
        <v>0</v>
      </c>
      <c r="S382" s="161">
        <v>0</v>
      </c>
      <c r="T382" s="161">
        <v>0</v>
      </c>
      <c r="U382" s="161">
        <v>0</v>
      </c>
      <c r="V382" s="161">
        <v>0</v>
      </c>
      <c r="W382" s="162">
        <v>0</v>
      </c>
      <c r="X382" s="160">
        <f t="shared" si="116"/>
        <v>0</v>
      </c>
      <c r="Y382" s="161">
        <f t="shared" si="116"/>
        <v>0</v>
      </c>
      <c r="Z382" s="161">
        <f t="shared" si="116"/>
        <v>0</v>
      </c>
      <c r="AA382" s="161">
        <f t="shared" si="116"/>
        <v>0</v>
      </c>
      <c r="AB382" s="161">
        <f t="shared" si="116"/>
        <v>0</v>
      </c>
      <c r="AC382" s="161">
        <f t="shared" si="116"/>
        <v>0</v>
      </c>
      <c r="AD382" s="162">
        <f t="shared" si="116"/>
        <v>0</v>
      </c>
      <c r="AE382" s="160">
        <f t="shared" ref="AE382:AK419" si="117">IF(J382=0,0,Q382/J382*100)</f>
        <v>0</v>
      </c>
      <c r="AF382" s="10">
        <f t="shared" si="117"/>
        <v>0</v>
      </c>
      <c r="AG382" s="10">
        <f t="shared" si="117"/>
        <v>0</v>
      </c>
      <c r="AH382" s="10">
        <f t="shared" si="117"/>
        <v>0</v>
      </c>
      <c r="AI382" s="10">
        <f t="shared" si="117"/>
        <v>0</v>
      </c>
      <c r="AJ382" s="10">
        <f t="shared" si="117"/>
        <v>0</v>
      </c>
      <c r="AK382" s="312">
        <f t="shared" si="117"/>
        <v>0</v>
      </c>
    </row>
    <row r="383" spans="1:37" ht="12.75" customHeight="1" x14ac:dyDescent="0.25">
      <c r="A383" s="81">
        <v>374</v>
      </c>
      <c r="B383" s="159" t="s">
        <v>1588</v>
      </c>
      <c r="C383" s="244">
        <f t="shared" si="113"/>
        <v>0</v>
      </c>
      <c r="D383" s="161">
        <v>0</v>
      </c>
      <c r="E383" s="161">
        <v>0</v>
      </c>
      <c r="F383" s="161">
        <v>0</v>
      </c>
      <c r="G383" s="161">
        <v>0</v>
      </c>
      <c r="H383" s="161">
        <v>0</v>
      </c>
      <c r="I383" s="162">
        <v>0</v>
      </c>
      <c r="J383" s="160">
        <f t="shared" si="114"/>
        <v>0</v>
      </c>
      <c r="K383" s="161">
        <v>0</v>
      </c>
      <c r="L383" s="161">
        <v>0</v>
      </c>
      <c r="M383" s="161">
        <v>0</v>
      </c>
      <c r="N383" s="161">
        <v>0</v>
      </c>
      <c r="O383" s="161">
        <v>0</v>
      </c>
      <c r="P383" s="162">
        <v>0</v>
      </c>
      <c r="Q383" s="160">
        <f t="shared" si="115"/>
        <v>0</v>
      </c>
      <c r="R383" s="161">
        <v>0</v>
      </c>
      <c r="S383" s="161">
        <v>0</v>
      </c>
      <c r="T383" s="161">
        <v>0</v>
      </c>
      <c r="U383" s="161">
        <v>0</v>
      </c>
      <c r="V383" s="161">
        <v>0</v>
      </c>
      <c r="W383" s="162">
        <v>0</v>
      </c>
      <c r="X383" s="160">
        <f t="shared" si="116"/>
        <v>0</v>
      </c>
      <c r="Y383" s="161">
        <f t="shared" si="116"/>
        <v>0</v>
      </c>
      <c r="Z383" s="161">
        <f t="shared" si="116"/>
        <v>0</v>
      </c>
      <c r="AA383" s="161">
        <f t="shared" si="116"/>
        <v>0</v>
      </c>
      <c r="AB383" s="161">
        <f t="shared" si="116"/>
        <v>0</v>
      </c>
      <c r="AC383" s="161">
        <f t="shared" si="116"/>
        <v>0</v>
      </c>
      <c r="AD383" s="162">
        <f t="shared" si="116"/>
        <v>0</v>
      </c>
      <c r="AE383" s="160">
        <f t="shared" si="117"/>
        <v>0</v>
      </c>
      <c r="AF383" s="10">
        <f t="shared" si="117"/>
        <v>0</v>
      </c>
      <c r="AG383" s="10">
        <f t="shared" si="117"/>
        <v>0</v>
      </c>
      <c r="AH383" s="10">
        <f t="shared" si="117"/>
        <v>0</v>
      </c>
      <c r="AI383" s="10">
        <f t="shared" si="117"/>
        <v>0</v>
      </c>
      <c r="AJ383" s="10">
        <f t="shared" si="117"/>
        <v>0</v>
      </c>
      <c r="AK383" s="312">
        <f t="shared" si="117"/>
        <v>0</v>
      </c>
    </row>
    <row r="384" spans="1:37" ht="12.75" customHeight="1" x14ac:dyDescent="0.25">
      <c r="A384" s="81">
        <v>375</v>
      </c>
      <c r="B384" s="159" t="s">
        <v>1589</v>
      </c>
      <c r="C384" s="244">
        <f t="shared" si="113"/>
        <v>0</v>
      </c>
      <c r="D384" s="161">
        <v>0</v>
      </c>
      <c r="E384" s="161">
        <v>0</v>
      </c>
      <c r="F384" s="161">
        <v>0</v>
      </c>
      <c r="G384" s="161">
        <v>0</v>
      </c>
      <c r="H384" s="161">
        <v>0</v>
      </c>
      <c r="I384" s="162">
        <v>0</v>
      </c>
      <c r="J384" s="160">
        <f t="shared" si="114"/>
        <v>0</v>
      </c>
      <c r="K384" s="161">
        <v>0</v>
      </c>
      <c r="L384" s="161">
        <v>0</v>
      </c>
      <c r="M384" s="161">
        <v>0</v>
      </c>
      <c r="N384" s="161">
        <v>0</v>
      </c>
      <c r="O384" s="161">
        <v>0</v>
      </c>
      <c r="P384" s="162">
        <v>0</v>
      </c>
      <c r="Q384" s="160">
        <f t="shared" si="115"/>
        <v>0</v>
      </c>
      <c r="R384" s="161">
        <v>0</v>
      </c>
      <c r="S384" s="161">
        <v>0</v>
      </c>
      <c r="T384" s="161">
        <v>0</v>
      </c>
      <c r="U384" s="161">
        <v>0</v>
      </c>
      <c r="V384" s="161">
        <v>0</v>
      </c>
      <c r="W384" s="162">
        <v>0</v>
      </c>
      <c r="X384" s="160">
        <f t="shared" si="116"/>
        <v>0</v>
      </c>
      <c r="Y384" s="161">
        <f t="shared" si="116"/>
        <v>0</v>
      </c>
      <c r="Z384" s="161">
        <f t="shared" si="116"/>
        <v>0</v>
      </c>
      <c r="AA384" s="161">
        <f t="shared" si="116"/>
        <v>0</v>
      </c>
      <c r="AB384" s="161">
        <f t="shared" si="116"/>
        <v>0</v>
      </c>
      <c r="AC384" s="161">
        <f t="shared" si="116"/>
        <v>0</v>
      </c>
      <c r="AD384" s="162">
        <f t="shared" si="116"/>
        <v>0</v>
      </c>
      <c r="AE384" s="160">
        <f t="shared" si="117"/>
        <v>0</v>
      </c>
      <c r="AF384" s="10">
        <f t="shared" si="117"/>
        <v>0</v>
      </c>
      <c r="AG384" s="10">
        <f t="shared" si="117"/>
        <v>0</v>
      </c>
      <c r="AH384" s="10">
        <f t="shared" si="117"/>
        <v>0</v>
      </c>
      <c r="AI384" s="10">
        <f t="shared" si="117"/>
        <v>0</v>
      </c>
      <c r="AJ384" s="10">
        <f t="shared" si="117"/>
        <v>0</v>
      </c>
      <c r="AK384" s="312">
        <f t="shared" si="117"/>
        <v>0</v>
      </c>
    </row>
    <row r="385" spans="1:37" ht="12.75" customHeight="1" x14ac:dyDescent="0.25">
      <c r="A385" s="81">
        <v>376</v>
      </c>
      <c r="B385" s="159" t="s">
        <v>1590</v>
      </c>
      <c r="C385" s="244">
        <f t="shared" si="113"/>
        <v>0</v>
      </c>
      <c r="D385" s="161">
        <v>0</v>
      </c>
      <c r="E385" s="161">
        <v>0</v>
      </c>
      <c r="F385" s="161">
        <v>0</v>
      </c>
      <c r="G385" s="161">
        <v>0</v>
      </c>
      <c r="H385" s="161">
        <v>0</v>
      </c>
      <c r="I385" s="162">
        <v>0</v>
      </c>
      <c r="J385" s="160">
        <f t="shared" si="114"/>
        <v>0</v>
      </c>
      <c r="K385" s="161">
        <v>0</v>
      </c>
      <c r="L385" s="161">
        <v>0</v>
      </c>
      <c r="M385" s="161">
        <v>0</v>
      </c>
      <c r="N385" s="161">
        <v>0</v>
      </c>
      <c r="O385" s="161">
        <v>0</v>
      </c>
      <c r="P385" s="162">
        <v>0</v>
      </c>
      <c r="Q385" s="160">
        <f t="shared" si="115"/>
        <v>0</v>
      </c>
      <c r="R385" s="161">
        <v>0</v>
      </c>
      <c r="S385" s="161">
        <v>0</v>
      </c>
      <c r="T385" s="161">
        <v>0</v>
      </c>
      <c r="U385" s="161">
        <v>0</v>
      </c>
      <c r="V385" s="161">
        <v>0</v>
      </c>
      <c r="W385" s="162">
        <v>0</v>
      </c>
      <c r="X385" s="160">
        <f t="shared" si="116"/>
        <v>0</v>
      </c>
      <c r="Y385" s="161">
        <f t="shared" si="116"/>
        <v>0</v>
      </c>
      <c r="Z385" s="161">
        <f t="shared" si="116"/>
        <v>0</v>
      </c>
      <c r="AA385" s="161">
        <f t="shared" si="116"/>
        <v>0</v>
      </c>
      <c r="AB385" s="161">
        <f t="shared" si="116"/>
        <v>0</v>
      </c>
      <c r="AC385" s="161">
        <f t="shared" si="116"/>
        <v>0</v>
      </c>
      <c r="AD385" s="162">
        <f t="shared" si="116"/>
        <v>0</v>
      </c>
      <c r="AE385" s="160">
        <f t="shared" si="117"/>
        <v>0</v>
      </c>
      <c r="AF385" s="10">
        <f t="shared" si="117"/>
        <v>0</v>
      </c>
      <c r="AG385" s="10">
        <f t="shared" si="117"/>
        <v>0</v>
      </c>
      <c r="AH385" s="10">
        <f t="shared" si="117"/>
        <v>0</v>
      </c>
      <c r="AI385" s="10">
        <f t="shared" si="117"/>
        <v>0</v>
      </c>
      <c r="AJ385" s="10">
        <f t="shared" si="117"/>
        <v>0</v>
      </c>
      <c r="AK385" s="312">
        <f t="shared" si="117"/>
        <v>0</v>
      </c>
    </row>
    <row r="386" spans="1:37" ht="12.75" customHeight="1" x14ac:dyDescent="0.25">
      <c r="A386" s="81">
        <v>377</v>
      </c>
      <c r="B386" s="159" t="s">
        <v>1591</v>
      </c>
      <c r="C386" s="244">
        <f t="shared" si="113"/>
        <v>0</v>
      </c>
      <c r="D386" s="161">
        <v>0</v>
      </c>
      <c r="E386" s="161">
        <v>0</v>
      </c>
      <c r="F386" s="161">
        <v>0</v>
      </c>
      <c r="G386" s="161">
        <v>0</v>
      </c>
      <c r="H386" s="161">
        <v>0</v>
      </c>
      <c r="I386" s="162">
        <v>0</v>
      </c>
      <c r="J386" s="160">
        <f t="shared" si="114"/>
        <v>0</v>
      </c>
      <c r="K386" s="161">
        <v>0</v>
      </c>
      <c r="L386" s="161">
        <v>0</v>
      </c>
      <c r="M386" s="161">
        <v>0</v>
      </c>
      <c r="N386" s="161">
        <v>0</v>
      </c>
      <c r="O386" s="161">
        <v>0</v>
      </c>
      <c r="P386" s="162">
        <v>0</v>
      </c>
      <c r="Q386" s="160">
        <f t="shared" si="115"/>
        <v>0</v>
      </c>
      <c r="R386" s="161">
        <v>0</v>
      </c>
      <c r="S386" s="161">
        <v>0</v>
      </c>
      <c r="T386" s="161">
        <v>0</v>
      </c>
      <c r="U386" s="161">
        <v>0</v>
      </c>
      <c r="V386" s="161">
        <v>0</v>
      </c>
      <c r="W386" s="162">
        <v>0</v>
      </c>
      <c r="X386" s="160">
        <f t="shared" si="116"/>
        <v>0</v>
      </c>
      <c r="Y386" s="161">
        <f t="shared" si="116"/>
        <v>0</v>
      </c>
      <c r="Z386" s="161">
        <f t="shared" si="116"/>
        <v>0</v>
      </c>
      <c r="AA386" s="161">
        <f t="shared" si="116"/>
        <v>0</v>
      </c>
      <c r="AB386" s="161">
        <f t="shared" si="116"/>
        <v>0</v>
      </c>
      <c r="AC386" s="161">
        <f t="shared" si="116"/>
        <v>0</v>
      </c>
      <c r="AD386" s="162">
        <f t="shared" si="116"/>
        <v>0</v>
      </c>
      <c r="AE386" s="160">
        <f t="shared" si="117"/>
        <v>0</v>
      </c>
      <c r="AF386" s="10">
        <f t="shared" si="117"/>
        <v>0</v>
      </c>
      <c r="AG386" s="10">
        <f t="shared" si="117"/>
        <v>0</v>
      </c>
      <c r="AH386" s="10">
        <f t="shared" si="117"/>
        <v>0</v>
      </c>
      <c r="AI386" s="10">
        <f t="shared" si="117"/>
        <v>0</v>
      </c>
      <c r="AJ386" s="10">
        <f t="shared" si="117"/>
        <v>0</v>
      </c>
      <c r="AK386" s="312">
        <f t="shared" si="117"/>
        <v>0</v>
      </c>
    </row>
    <row r="387" spans="1:37" ht="12.75" customHeight="1" x14ac:dyDescent="0.25">
      <c r="A387" s="81">
        <v>378</v>
      </c>
      <c r="B387" s="159" t="s">
        <v>1592</v>
      </c>
      <c r="C387" s="244">
        <f t="shared" si="113"/>
        <v>0</v>
      </c>
      <c r="D387" s="161">
        <v>0</v>
      </c>
      <c r="E387" s="161">
        <v>0</v>
      </c>
      <c r="F387" s="161">
        <v>0</v>
      </c>
      <c r="G387" s="161">
        <v>0</v>
      </c>
      <c r="H387" s="161">
        <v>0</v>
      </c>
      <c r="I387" s="162">
        <v>0</v>
      </c>
      <c r="J387" s="160">
        <f t="shared" si="114"/>
        <v>0</v>
      </c>
      <c r="K387" s="161">
        <v>0</v>
      </c>
      <c r="L387" s="161">
        <v>0</v>
      </c>
      <c r="M387" s="161">
        <v>0</v>
      </c>
      <c r="N387" s="161">
        <v>0</v>
      </c>
      <c r="O387" s="161">
        <v>0</v>
      </c>
      <c r="P387" s="162">
        <v>0</v>
      </c>
      <c r="Q387" s="160">
        <f t="shared" si="115"/>
        <v>0</v>
      </c>
      <c r="R387" s="161">
        <v>0</v>
      </c>
      <c r="S387" s="161">
        <v>0</v>
      </c>
      <c r="T387" s="161">
        <v>0</v>
      </c>
      <c r="U387" s="161">
        <v>0</v>
      </c>
      <c r="V387" s="161">
        <v>0</v>
      </c>
      <c r="W387" s="162">
        <v>0</v>
      </c>
      <c r="X387" s="160">
        <f t="shared" si="116"/>
        <v>0</v>
      </c>
      <c r="Y387" s="161">
        <f t="shared" si="116"/>
        <v>0</v>
      </c>
      <c r="Z387" s="161">
        <f t="shared" si="116"/>
        <v>0</v>
      </c>
      <c r="AA387" s="161">
        <f t="shared" si="116"/>
        <v>0</v>
      </c>
      <c r="AB387" s="161">
        <f t="shared" si="116"/>
        <v>0</v>
      </c>
      <c r="AC387" s="161">
        <f t="shared" si="116"/>
        <v>0</v>
      </c>
      <c r="AD387" s="162">
        <f t="shared" si="116"/>
        <v>0</v>
      </c>
      <c r="AE387" s="160">
        <f t="shared" si="117"/>
        <v>0</v>
      </c>
      <c r="AF387" s="10">
        <f t="shared" si="117"/>
        <v>0</v>
      </c>
      <c r="AG387" s="10">
        <f t="shared" si="117"/>
        <v>0</v>
      </c>
      <c r="AH387" s="10">
        <f t="shared" si="117"/>
        <v>0</v>
      </c>
      <c r="AI387" s="10">
        <f t="shared" si="117"/>
        <v>0</v>
      </c>
      <c r="AJ387" s="10">
        <f t="shared" si="117"/>
        <v>0</v>
      </c>
      <c r="AK387" s="312">
        <f t="shared" si="117"/>
        <v>0</v>
      </c>
    </row>
    <row r="388" spans="1:37" ht="12.75" customHeight="1" x14ac:dyDescent="0.25">
      <c r="A388" s="81">
        <v>379</v>
      </c>
      <c r="B388" s="159" t="s">
        <v>1593</v>
      </c>
      <c r="C388" s="244">
        <f t="shared" si="113"/>
        <v>0</v>
      </c>
      <c r="D388" s="161">
        <v>0</v>
      </c>
      <c r="E388" s="161">
        <v>0</v>
      </c>
      <c r="F388" s="161">
        <v>0</v>
      </c>
      <c r="G388" s="161">
        <v>0</v>
      </c>
      <c r="H388" s="161">
        <v>0</v>
      </c>
      <c r="I388" s="162">
        <v>0</v>
      </c>
      <c r="J388" s="160">
        <f t="shared" si="114"/>
        <v>0</v>
      </c>
      <c r="K388" s="161">
        <v>0</v>
      </c>
      <c r="L388" s="161">
        <v>0</v>
      </c>
      <c r="M388" s="161">
        <v>0</v>
      </c>
      <c r="N388" s="161">
        <v>0</v>
      </c>
      <c r="O388" s="161">
        <v>0</v>
      </c>
      <c r="P388" s="162">
        <v>0</v>
      </c>
      <c r="Q388" s="160">
        <f t="shared" si="115"/>
        <v>0</v>
      </c>
      <c r="R388" s="161">
        <v>0</v>
      </c>
      <c r="S388" s="161">
        <v>0</v>
      </c>
      <c r="T388" s="161">
        <v>0</v>
      </c>
      <c r="U388" s="161">
        <v>0</v>
      </c>
      <c r="V388" s="161">
        <v>0</v>
      </c>
      <c r="W388" s="162">
        <v>0</v>
      </c>
      <c r="X388" s="160">
        <f t="shared" si="116"/>
        <v>0</v>
      </c>
      <c r="Y388" s="161">
        <f t="shared" si="116"/>
        <v>0</v>
      </c>
      <c r="Z388" s="161">
        <f t="shared" si="116"/>
        <v>0</v>
      </c>
      <c r="AA388" s="161">
        <f t="shared" si="116"/>
        <v>0</v>
      </c>
      <c r="AB388" s="161">
        <f t="shared" si="116"/>
        <v>0</v>
      </c>
      <c r="AC388" s="161">
        <f t="shared" si="116"/>
        <v>0</v>
      </c>
      <c r="AD388" s="162">
        <f t="shared" si="116"/>
        <v>0</v>
      </c>
      <c r="AE388" s="160">
        <f t="shared" si="117"/>
        <v>0</v>
      </c>
      <c r="AF388" s="10">
        <f t="shared" si="117"/>
        <v>0</v>
      </c>
      <c r="AG388" s="10">
        <f t="shared" si="117"/>
        <v>0</v>
      </c>
      <c r="AH388" s="10">
        <f t="shared" si="117"/>
        <v>0</v>
      </c>
      <c r="AI388" s="10">
        <f t="shared" si="117"/>
        <v>0</v>
      </c>
      <c r="AJ388" s="10">
        <f t="shared" si="117"/>
        <v>0</v>
      </c>
      <c r="AK388" s="312">
        <f t="shared" si="117"/>
        <v>0</v>
      </c>
    </row>
    <row r="389" spans="1:37" ht="12.75" customHeight="1" x14ac:dyDescent="0.25">
      <c r="A389" s="81">
        <v>380</v>
      </c>
      <c r="B389" s="159" t="s">
        <v>1594</v>
      </c>
      <c r="C389" s="244">
        <f t="shared" si="113"/>
        <v>0</v>
      </c>
      <c r="D389" s="161">
        <v>0</v>
      </c>
      <c r="E389" s="161">
        <v>0</v>
      </c>
      <c r="F389" s="161">
        <v>0</v>
      </c>
      <c r="G389" s="161">
        <v>0</v>
      </c>
      <c r="H389" s="161">
        <v>0</v>
      </c>
      <c r="I389" s="162">
        <v>0</v>
      </c>
      <c r="J389" s="160">
        <f t="shared" si="114"/>
        <v>0</v>
      </c>
      <c r="K389" s="161">
        <v>0</v>
      </c>
      <c r="L389" s="161">
        <v>0</v>
      </c>
      <c r="M389" s="161">
        <v>0</v>
      </c>
      <c r="N389" s="161">
        <v>0</v>
      </c>
      <c r="O389" s="161">
        <v>0</v>
      </c>
      <c r="P389" s="162">
        <v>0</v>
      </c>
      <c r="Q389" s="160">
        <f t="shared" si="115"/>
        <v>0</v>
      </c>
      <c r="R389" s="161">
        <v>0</v>
      </c>
      <c r="S389" s="161">
        <v>0</v>
      </c>
      <c r="T389" s="161">
        <v>0</v>
      </c>
      <c r="U389" s="161">
        <v>0</v>
      </c>
      <c r="V389" s="161">
        <v>0</v>
      </c>
      <c r="W389" s="162">
        <v>0</v>
      </c>
      <c r="X389" s="160">
        <f t="shared" si="116"/>
        <v>0</v>
      </c>
      <c r="Y389" s="161">
        <f t="shared" si="116"/>
        <v>0</v>
      </c>
      <c r="Z389" s="161">
        <f t="shared" si="116"/>
        <v>0</v>
      </c>
      <c r="AA389" s="161">
        <f t="shared" si="116"/>
        <v>0</v>
      </c>
      <c r="AB389" s="161">
        <f t="shared" si="116"/>
        <v>0</v>
      </c>
      <c r="AC389" s="161">
        <f t="shared" si="116"/>
        <v>0</v>
      </c>
      <c r="AD389" s="162">
        <f t="shared" si="116"/>
        <v>0</v>
      </c>
      <c r="AE389" s="160">
        <f t="shared" si="117"/>
        <v>0</v>
      </c>
      <c r="AF389" s="10">
        <f t="shared" si="117"/>
        <v>0</v>
      </c>
      <c r="AG389" s="10">
        <f t="shared" si="117"/>
        <v>0</v>
      </c>
      <c r="AH389" s="10">
        <f t="shared" si="117"/>
        <v>0</v>
      </c>
      <c r="AI389" s="10">
        <f t="shared" si="117"/>
        <v>0</v>
      </c>
      <c r="AJ389" s="10">
        <f t="shared" si="117"/>
        <v>0</v>
      </c>
      <c r="AK389" s="312">
        <f t="shared" si="117"/>
        <v>0</v>
      </c>
    </row>
    <row r="390" spans="1:37" ht="12.75" customHeight="1" x14ac:dyDescent="0.25">
      <c r="A390" s="81">
        <v>381</v>
      </c>
      <c r="B390" s="159" t="s">
        <v>1595</v>
      </c>
      <c r="C390" s="244">
        <f t="shared" si="113"/>
        <v>0</v>
      </c>
      <c r="D390" s="161">
        <v>0</v>
      </c>
      <c r="E390" s="161">
        <v>0</v>
      </c>
      <c r="F390" s="161">
        <v>0</v>
      </c>
      <c r="G390" s="161">
        <v>0</v>
      </c>
      <c r="H390" s="161">
        <v>0</v>
      </c>
      <c r="I390" s="162">
        <v>0</v>
      </c>
      <c r="J390" s="160">
        <f t="shared" si="114"/>
        <v>0</v>
      </c>
      <c r="K390" s="161">
        <v>0</v>
      </c>
      <c r="L390" s="161">
        <v>0</v>
      </c>
      <c r="M390" s="161">
        <v>0</v>
      </c>
      <c r="N390" s="161">
        <v>0</v>
      </c>
      <c r="O390" s="161">
        <v>0</v>
      </c>
      <c r="P390" s="162">
        <v>0</v>
      </c>
      <c r="Q390" s="160">
        <f t="shared" si="115"/>
        <v>0</v>
      </c>
      <c r="R390" s="161">
        <v>0</v>
      </c>
      <c r="S390" s="161">
        <v>0</v>
      </c>
      <c r="T390" s="161">
        <v>0</v>
      </c>
      <c r="U390" s="161">
        <v>0</v>
      </c>
      <c r="V390" s="161">
        <v>0</v>
      </c>
      <c r="W390" s="162">
        <v>0</v>
      </c>
      <c r="X390" s="160">
        <f t="shared" si="116"/>
        <v>0</v>
      </c>
      <c r="Y390" s="161">
        <f t="shared" si="116"/>
        <v>0</v>
      </c>
      <c r="Z390" s="161">
        <f t="shared" si="116"/>
        <v>0</v>
      </c>
      <c r="AA390" s="161">
        <f t="shared" si="116"/>
        <v>0</v>
      </c>
      <c r="AB390" s="161">
        <f t="shared" si="116"/>
        <v>0</v>
      </c>
      <c r="AC390" s="161">
        <f t="shared" si="116"/>
        <v>0</v>
      </c>
      <c r="AD390" s="162">
        <f t="shared" si="116"/>
        <v>0</v>
      </c>
      <c r="AE390" s="160">
        <f t="shared" si="117"/>
        <v>0</v>
      </c>
      <c r="AF390" s="10">
        <f t="shared" si="117"/>
        <v>0</v>
      </c>
      <c r="AG390" s="10">
        <f t="shared" si="117"/>
        <v>0</v>
      </c>
      <c r="AH390" s="10">
        <f t="shared" si="117"/>
        <v>0</v>
      </c>
      <c r="AI390" s="10">
        <f t="shared" si="117"/>
        <v>0</v>
      </c>
      <c r="AJ390" s="10">
        <f t="shared" si="117"/>
        <v>0</v>
      </c>
      <c r="AK390" s="312">
        <f t="shared" si="117"/>
        <v>0</v>
      </c>
    </row>
    <row r="391" spans="1:37" ht="12.75" customHeight="1" x14ac:dyDescent="0.25">
      <c r="A391" s="81">
        <v>382</v>
      </c>
      <c r="B391" s="159" t="s">
        <v>1596</v>
      </c>
      <c r="C391" s="244">
        <f t="shared" si="113"/>
        <v>0</v>
      </c>
      <c r="D391" s="161">
        <v>0</v>
      </c>
      <c r="E391" s="161">
        <v>0</v>
      </c>
      <c r="F391" s="161">
        <v>0</v>
      </c>
      <c r="G391" s="161">
        <v>0</v>
      </c>
      <c r="H391" s="161">
        <v>0</v>
      </c>
      <c r="I391" s="162">
        <v>0</v>
      </c>
      <c r="J391" s="160">
        <f t="shared" si="114"/>
        <v>0</v>
      </c>
      <c r="K391" s="161">
        <v>0</v>
      </c>
      <c r="L391" s="161">
        <v>0</v>
      </c>
      <c r="M391" s="161">
        <v>0</v>
      </c>
      <c r="N391" s="161">
        <v>0</v>
      </c>
      <c r="O391" s="161">
        <v>0</v>
      </c>
      <c r="P391" s="162">
        <v>0</v>
      </c>
      <c r="Q391" s="160">
        <f t="shared" si="115"/>
        <v>0</v>
      </c>
      <c r="R391" s="161">
        <v>0</v>
      </c>
      <c r="S391" s="161">
        <v>0</v>
      </c>
      <c r="T391" s="161">
        <v>0</v>
      </c>
      <c r="U391" s="161">
        <v>0</v>
      </c>
      <c r="V391" s="161">
        <v>0</v>
      </c>
      <c r="W391" s="162">
        <v>0</v>
      </c>
      <c r="X391" s="160">
        <f t="shared" si="116"/>
        <v>0</v>
      </c>
      <c r="Y391" s="161">
        <f t="shared" si="116"/>
        <v>0</v>
      </c>
      <c r="Z391" s="161">
        <f t="shared" si="116"/>
        <v>0</v>
      </c>
      <c r="AA391" s="161">
        <f t="shared" si="116"/>
        <v>0</v>
      </c>
      <c r="AB391" s="161">
        <f t="shared" si="116"/>
        <v>0</v>
      </c>
      <c r="AC391" s="161">
        <f t="shared" si="116"/>
        <v>0</v>
      </c>
      <c r="AD391" s="162">
        <f t="shared" si="116"/>
        <v>0</v>
      </c>
      <c r="AE391" s="160">
        <f t="shared" si="117"/>
        <v>0</v>
      </c>
      <c r="AF391" s="10">
        <f t="shared" si="117"/>
        <v>0</v>
      </c>
      <c r="AG391" s="10">
        <f t="shared" si="117"/>
        <v>0</v>
      </c>
      <c r="AH391" s="10">
        <f t="shared" si="117"/>
        <v>0</v>
      </c>
      <c r="AI391" s="10">
        <f t="shared" si="117"/>
        <v>0</v>
      </c>
      <c r="AJ391" s="10">
        <f t="shared" si="117"/>
        <v>0</v>
      </c>
      <c r="AK391" s="312">
        <f t="shared" si="117"/>
        <v>0</v>
      </c>
    </row>
    <row r="392" spans="1:37" ht="12.75" customHeight="1" x14ac:dyDescent="0.25">
      <c r="A392" s="81">
        <v>383</v>
      </c>
      <c r="B392" s="159"/>
      <c r="C392" s="244"/>
      <c r="D392" s="161"/>
      <c r="E392" s="161"/>
      <c r="F392" s="161"/>
      <c r="G392" s="161"/>
      <c r="H392" s="161"/>
      <c r="I392" s="162"/>
      <c r="J392" s="160"/>
      <c r="K392" s="161"/>
      <c r="L392" s="161"/>
      <c r="M392" s="161"/>
      <c r="N392" s="161"/>
      <c r="O392" s="161"/>
      <c r="P392" s="162"/>
      <c r="Q392" s="160"/>
      <c r="R392" s="161"/>
      <c r="S392" s="161"/>
      <c r="T392" s="161"/>
      <c r="U392" s="161"/>
      <c r="V392" s="161"/>
      <c r="W392" s="162"/>
      <c r="X392" s="160">
        <f t="shared" si="116"/>
        <v>0</v>
      </c>
      <c r="Y392" s="161"/>
      <c r="Z392" s="161"/>
      <c r="AA392" s="161"/>
      <c r="AB392" s="161"/>
      <c r="AC392" s="161"/>
      <c r="AD392" s="162"/>
      <c r="AE392" s="160"/>
      <c r="AF392" s="10"/>
      <c r="AG392" s="10"/>
      <c r="AH392" s="10"/>
      <c r="AI392" s="10"/>
      <c r="AJ392" s="10"/>
      <c r="AK392" s="312"/>
    </row>
    <row r="393" spans="1:37" ht="12.75" customHeight="1" x14ac:dyDescent="0.25">
      <c r="A393" s="81">
        <v>384</v>
      </c>
      <c r="B393" s="152" t="s">
        <v>1597</v>
      </c>
      <c r="C393" s="172">
        <f>C394+C395</f>
        <v>4001.8999999999996</v>
      </c>
      <c r="D393" s="153">
        <f t="shared" ref="D393:W393" si="118">D394+D395</f>
        <v>1978.6</v>
      </c>
      <c r="E393" s="153">
        <f t="shared" si="118"/>
        <v>900.8</v>
      </c>
      <c r="F393" s="153">
        <f t="shared" si="118"/>
        <v>0</v>
      </c>
      <c r="G393" s="153">
        <f t="shared" si="118"/>
        <v>889.4</v>
      </c>
      <c r="H393" s="153">
        <f t="shared" si="118"/>
        <v>68.599999999999994</v>
      </c>
      <c r="I393" s="154">
        <f t="shared" si="118"/>
        <v>164.5</v>
      </c>
      <c r="J393" s="156">
        <f t="shared" si="118"/>
        <v>4001.8999999999996</v>
      </c>
      <c r="K393" s="153">
        <f t="shared" si="118"/>
        <v>1978.6</v>
      </c>
      <c r="L393" s="153">
        <f t="shared" si="118"/>
        <v>900.8</v>
      </c>
      <c r="M393" s="153">
        <f t="shared" si="118"/>
        <v>0</v>
      </c>
      <c r="N393" s="153">
        <f t="shared" si="118"/>
        <v>889.4</v>
      </c>
      <c r="O393" s="153">
        <f t="shared" si="118"/>
        <v>68.599999999999994</v>
      </c>
      <c r="P393" s="154">
        <f t="shared" si="118"/>
        <v>164.5</v>
      </c>
      <c r="Q393" s="156">
        <f t="shared" si="118"/>
        <v>3366.6936999999994</v>
      </c>
      <c r="R393" s="153">
        <f t="shared" si="118"/>
        <v>1822.5401999999999</v>
      </c>
      <c r="S393" s="153">
        <f t="shared" si="118"/>
        <v>900.8</v>
      </c>
      <c r="T393" s="153">
        <f t="shared" si="118"/>
        <v>0</v>
      </c>
      <c r="U393" s="153">
        <f t="shared" si="118"/>
        <v>421.27519999999998</v>
      </c>
      <c r="V393" s="153">
        <f t="shared" si="118"/>
        <v>64.101299999999995</v>
      </c>
      <c r="W393" s="154">
        <f t="shared" si="118"/>
        <v>157.977</v>
      </c>
      <c r="X393" s="156">
        <f t="shared" si="116"/>
        <v>-635.20630000000028</v>
      </c>
      <c r="Y393" s="153">
        <f t="shared" si="116"/>
        <v>-156.0598</v>
      </c>
      <c r="Z393" s="153">
        <f t="shared" si="116"/>
        <v>0</v>
      </c>
      <c r="AA393" s="153">
        <f t="shared" si="116"/>
        <v>0</v>
      </c>
      <c r="AB393" s="153">
        <f t="shared" si="116"/>
        <v>-468.12479999999999</v>
      </c>
      <c r="AC393" s="153">
        <f t="shared" si="116"/>
        <v>-4.4986999999999995</v>
      </c>
      <c r="AD393" s="154">
        <f t="shared" si="116"/>
        <v>-6.5229999999999961</v>
      </c>
      <c r="AE393" s="156">
        <f t="shared" si="117"/>
        <v>84.127381993553058</v>
      </c>
      <c r="AF393" s="13">
        <f t="shared" si="117"/>
        <v>92.112614980289095</v>
      </c>
      <c r="AG393" s="13">
        <f t="shared" si="117"/>
        <v>100</v>
      </c>
      <c r="AH393" s="13">
        <f t="shared" si="117"/>
        <v>0</v>
      </c>
      <c r="AI393" s="13">
        <f t="shared" si="117"/>
        <v>47.366224420957948</v>
      </c>
      <c r="AJ393" s="13">
        <f t="shared" si="117"/>
        <v>93.442128279883391</v>
      </c>
      <c r="AK393" s="313">
        <f t="shared" si="117"/>
        <v>96.03465045592705</v>
      </c>
    </row>
    <row r="394" spans="1:37" s="170" customFormat="1" ht="12.75" customHeight="1" x14ac:dyDescent="0.2">
      <c r="A394" s="81">
        <v>385</v>
      </c>
      <c r="B394" s="152" t="s">
        <v>1287</v>
      </c>
      <c r="C394" s="172">
        <f>C396</f>
        <v>3933.2999999999997</v>
      </c>
      <c r="D394" s="153">
        <f t="shared" ref="D394:W394" si="119">D396</f>
        <v>1978.6</v>
      </c>
      <c r="E394" s="153">
        <f t="shared" si="119"/>
        <v>900.8</v>
      </c>
      <c r="F394" s="153">
        <f t="shared" si="119"/>
        <v>0</v>
      </c>
      <c r="G394" s="153">
        <f t="shared" si="119"/>
        <v>889.4</v>
      </c>
      <c r="H394" s="153">
        <f t="shared" si="119"/>
        <v>0</v>
      </c>
      <c r="I394" s="154">
        <f t="shared" si="119"/>
        <v>164.5</v>
      </c>
      <c r="J394" s="156">
        <f t="shared" si="119"/>
        <v>3933.2999999999997</v>
      </c>
      <c r="K394" s="153">
        <f t="shared" si="119"/>
        <v>1978.6</v>
      </c>
      <c r="L394" s="153">
        <f t="shared" si="119"/>
        <v>900.8</v>
      </c>
      <c r="M394" s="153">
        <f t="shared" si="119"/>
        <v>0</v>
      </c>
      <c r="N394" s="153">
        <f t="shared" si="119"/>
        <v>889.4</v>
      </c>
      <c r="O394" s="153">
        <f t="shared" si="119"/>
        <v>0</v>
      </c>
      <c r="P394" s="154">
        <f t="shared" si="119"/>
        <v>164.5</v>
      </c>
      <c r="Q394" s="156">
        <f t="shared" si="119"/>
        <v>3302.5923999999995</v>
      </c>
      <c r="R394" s="153">
        <f t="shared" si="119"/>
        <v>1822.5401999999999</v>
      </c>
      <c r="S394" s="153">
        <f t="shared" si="119"/>
        <v>900.8</v>
      </c>
      <c r="T394" s="153">
        <f t="shared" si="119"/>
        <v>0</v>
      </c>
      <c r="U394" s="153">
        <f t="shared" si="119"/>
        <v>421.27519999999998</v>
      </c>
      <c r="V394" s="153">
        <f t="shared" si="119"/>
        <v>0</v>
      </c>
      <c r="W394" s="154">
        <f t="shared" si="119"/>
        <v>157.977</v>
      </c>
      <c r="X394" s="156">
        <f t="shared" si="116"/>
        <v>-630.70760000000018</v>
      </c>
      <c r="Y394" s="153">
        <f t="shared" si="116"/>
        <v>-156.0598</v>
      </c>
      <c r="Z394" s="153">
        <f t="shared" si="116"/>
        <v>0</v>
      </c>
      <c r="AA394" s="153">
        <f t="shared" si="116"/>
        <v>0</v>
      </c>
      <c r="AB394" s="153">
        <f t="shared" si="116"/>
        <v>-468.12479999999999</v>
      </c>
      <c r="AC394" s="153">
        <f t="shared" si="116"/>
        <v>0</v>
      </c>
      <c r="AD394" s="154">
        <f t="shared" si="116"/>
        <v>-6.5229999999999961</v>
      </c>
      <c r="AE394" s="156">
        <f t="shared" si="117"/>
        <v>83.964925126484118</v>
      </c>
      <c r="AF394" s="13">
        <f t="shared" si="117"/>
        <v>92.112614980289095</v>
      </c>
      <c r="AG394" s="13">
        <f t="shared" si="117"/>
        <v>100</v>
      </c>
      <c r="AH394" s="13">
        <f t="shared" si="117"/>
        <v>0</v>
      </c>
      <c r="AI394" s="13">
        <f t="shared" si="117"/>
        <v>47.366224420957948</v>
      </c>
      <c r="AJ394" s="13">
        <f t="shared" si="117"/>
        <v>0</v>
      </c>
      <c r="AK394" s="313">
        <f t="shared" si="117"/>
        <v>96.03465045592705</v>
      </c>
    </row>
    <row r="395" spans="1:37" s="170" customFormat="1" ht="12.75" customHeight="1" x14ac:dyDescent="0.2">
      <c r="A395" s="81">
        <v>386</v>
      </c>
      <c r="B395" s="152" t="s">
        <v>1288</v>
      </c>
      <c r="C395" s="172">
        <f>SUM(C397:C428)</f>
        <v>68.599999999999994</v>
      </c>
      <c r="D395" s="153">
        <f t="shared" ref="D395:W395" si="120">SUM(D397:D428)</f>
        <v>0</v>
      </c>
      <c r="E395" s="153">
        <f t="shared" si="120"/>
        <v>0</v>
      </c>
      <c r="F395" s="153">
        <f t="shared" si="120"/>
        <v>0</v>
      </c>
      <c r="G395" s="153">
        <f t="shared" si="120"/>
        <v>0</v>
      </c>
      <c r="H395" s="153">
        <f t="shared" si="120"/>
        <v>68.599999999999994</v>
      </c>
      <c r="I395" s="154">
        <f t="shared" si="120"/>
        <v>0</v>
      </c>
      <c r="J395" s="156">
        <f t="shared" si="120"/>
        <v>68.599999999999994</v>
      </c>
      <c r="K395" s="153">
        <f t="shared" si="120"/>
        <v>0</v>
      </c>
      <c r="L395" s="153">
        <f t="shared" si="120"/>
        <v>0</v>
      </c>
      <c r="M395" s="153">
        <f t="shared" si="120"/>
        <v>0</v>
      </c>
      <c r="N395" s="153">
        <f t="shared" si="120"/>
        <v>0</v>
      </c>
      <c r="O395" s="153">
        <f t="shared" si="120"/>
        <v>68.599999999999994</v>
      </c>
      <c r="P395" s="154">
        <f t="shared" si="120"/>
        <v>0</v>
      </c>
      <c r="Q395" s="156">
        <f t="shared" si="120"/>
        <v>64.101299999999995</v>
      </c>
      <c r="R395" s="153">
        <f t="shared" si="120"/>
        <v>0</v>
      </c>
      <c r="S395" s="153">
        <f t="shared" si="120"/>
        <v>0</v>
      </c>
      <c r="T395" s="153">
        <f t="shared" si="120"/>
        <v>0</v>
      </c>
      <c r="U395" s="153">
        <f t="shared" si="120"/>
        <v>0</v>
      </c>
      <c r="V395" s="153">
        <f t="shared" si="120"/>
        <v>64.101299999999995</v>
      </c>
      <c r="W395" s="154">
        <f t="shared" si="120"/>
        <v>0</v>
      </c>
      <c r="X395" s="156">
        <f t="shared" si="116"/>
        <v>-4.4986999999999995</v>
      </c>
      <c r="Y395" s="153">
        <f t="shared" si="116"/>
        <v>0</v>
      </c>
      <c r="Z395" s="153">
        <f t="shared" si="116"/>
        <v>0</v>
      </c>
      <c r="AA395" s="153">
        <f t="shared" si="116"/>
        <v>0</v>
      </c>
      <c r="AB395" s="153">
        <f t="shared" si="116"/>
        <v>0</v>
      </c>
      <c r="AC395" s="153">
        <f t="shared" si="116"/>
        <v>-4.4986999999999995</v>
      </c>
      <c r="AD395" s="154">
        <f t="shared" si="116"/>
        <v>0</v>
      </c>
      <c r="AE395" s="156">
        <f t="shared" si="117"/>
        <v>93.442128279883391</v>
      </c>
      <c r="AF395" s="13">
        <f t="shared" si="117"/>
        <v>0</v>
      </c>
      <c r="AG395" s="13">
        <f t="shared" si="117"/>
        <v>0</v>
      </c>
      <c r="AH395" s="13">
        <f t="shared" si="117"/>
        <v>0</v>
      </c>
      <c r="AI395" s="13">
        <f t="shared" si="117"/>
        <v>0</v>
      </c>
      <c r="AJ395" s="13">
        <f t="shared" si="117"/>
        <v>93.442128279883391</v>
      </c>
      <c r="AK395" s="313">
        <f t="shared" si="117"/>
        <v>0</v>
      </c>
    </row>
    <row r="396" spans="1:37" ht="12.75" customHeight="1" x14ac:dyDescent="0.25">
      <c r="A396" s="81">
        <v>387</v>
      </c>
      <c r="B396" s="159" t="s">
        <v>1313</v>
      </c>
      <c r="C396" s="244">
        <f t="shared" ref="C396:C428" si="121">SUM(D396:I396)</f>
        <v>3933.2999999999997</v>
      </c>
      <c r="D396" s="161">
        <v>1978.6</v>
      </c>
      <c r="E396" s="161">
        <v>900.8</v>
      </c>
      <c r="F396" s="161">
        <v>0</v>
      </c>
      <c r="G396" s="161">
        <v>889.4</v>
      </c>
      <c r="H396" s="161">
        <v>0</v>
      </c>
      <c r="I396" s="162">
        <v>164.5</v>
      </c>
      <c r="J396" s="160">
        <f t="shared" ref="J396:J428" si="122">SUM(K396:P396)</f>
        <v>3933.2999999999997</v>
      </c>
      <c r="K396" s="161">
        <v>1978.6</v>
      </c>
      <c r="L396" s="161">
        <v>900.8</v>
      </c>
      <c r="M396" s="161">
        <v>0</v>
      </c>
      <c r="N396" s="161">
        <v>889.4</v>
      </c>
      <c r="O396" s="161">
        <v>0</v>
      </c>
      <c r="P396" s="162">
        <v>164.5</v>
      </c>
      <c r="Q396" s="160">
        <f t="shared" ref="Q396:Q428" si="123">SUM(R396:W396)</f>
        <v>3302.5923999999995</v>
      </c>
      <c r="R396" s="161">
        <v>1822.5401999999999</v>
      </c>
      <c r="S396" s="161">
        <v>900.8</v>
      </c>
      <c r="T396" s="161">
        <v>0</v>
      </c>
      <c r="U396" s="161">
        <v>421.27519999999998</v>
      </c>
      <c r="V396" s="161">
        <v>0</v>
      </c>
      <c r="W396" s="162">
        <v>157.977</v>
      </c>
      <c r="X396" s="160">
        <f t="shared" si="116"/>
        <v>-630.70760000000018</v>
      </c>
      <c r="Y396" s="161">
        <f t="shared" si="116"/>
        <v>-156.0598</v>
      </c>
      <c r="Z396" s="161">
        <f t="shared" si="116"/>
        <v>0</v>
      </c>
      <c r="AA396" s="161">
        <f t="shared" si="116"/>
        <v>0</v>
      </c>
      <c r="AB396" s="161">
        <f t="shared" si="116"/>
        <v>-468.12479999999999</v>
      </c>
      <c r="AC396" s="161">
        <f t="shared" si="116"/>
        <v>0</v>
      </c>
      <c r="AD396" s="162">
        <f t="shared" si="116"/>
        <v>-6.5229999999999961</v>
      </c>
      <c r="AE396" s="160">
        <f t="shared" si="117"/>
        <v>83.964925126484118</v>
      </c>
      <c r="AF396" s="10">
        <f t="shared" si="117"/>
        <v>92.112614980289095</v>
      </c>
      <c r="AG396" s="10">
        <f t="shared" si="117"/>
        <v>100</v>
      </c>
      <c r="AH396" s="10">
        <f t="shared" si="117"/>
        <v>0</v>
      </c>
      <c r="AI396" s="10">
        <f t="shared" si="117"/>
        <v>47.366224420957948</v>
      </c>
      <c r="AJ396" s="10">
        <f t="shared" si="117"/>
        <v>0</v>
      </c>
      <c r="AK396" s="312">
        <f t="shared" si="117"/>
        <v>96.03465045592705</v>
      </c>
    </row>
    <row r="397" spans="1:37" ht="12.75" customHeight="1" x14ac:dyDescent="0.25">
      <c r="A397" s="81">
        <v>388</v>
      </c>
      <c r="B397" s="159" t="s">
        <v>1598</v>
      </c>
      <c r="C397" s="244">
        <f t="shared" si="121"/>
        <v>0</v>
      </c>
      <c r="D397" s="161">
        <v>0</v>
      </c>
      <c r="E397" s="161">
        <v>0</v>
      </c>
      <c r="F397" s="161">
        <v>0</v>
      </c>
      <c r="G397" s="161">
        <v>0</v>
      </c>
      <c r="H397" s="161">
        <v>0</v>
      </c>
      <c r="I397" s="162">
        <v>0</v>
      </c>
      <c r="J397" s="160">
        <f t="shared" si="122"/>
        <v>0</v>
      </c>
      <c r="K397" s="161">
        <v>0</v>
      </c>
      <c r="L397" s="161">
        <v>0</v>
      </c>
      <c r="M397" s="161">
        <v>0</v>
      </c>
      <c r="N397" s="161">
        <v>0</v>
      </c>
      <c r="O397" s="161">
        <v>0</v>
      </c>
      <c r="P397" s="162">
        <v>0</v>
      </c>
      <c r="Q397" s="160">
        <f t="shared" si="123"/>
        <v>0</v>
      </c>
      <c r="R397" s="161">
        <v>0</v>
      </c>
      <c r="S397" s="161">
        <v>0</v>
      </c>
      <c r="T397" s="161">
        <v>0</v>
      </c>
      <c r="U397" s="161">
        <v>0</v>
      </c>
      <c r="V397" s="161">
        <v>0</v>
      </c>
      <c r="W397" s="162">
        <v>0</v>
      </c>
      <c r="X397" s="160">
        <f t="shared" si="116"/>
        <v>0</v>
      </c>
      <c r="Y397" s="161">
        <f t="shared" si="116"/>
        <v>0</v>
      </c>
      <c r="Z397" s="161">
        <f t="shared" si="116"/>
        <v>0</v>
      </c>
      <c r="AA397" s="161">
        <f t="shared" si="116"/>
        <v>0</v>
      </c>
      <c r="AB397" s="161">
        <f t="shared" si="116"/>
        <v>0</v>
      </c>
      <c r="AC397" s="161">
        <f t="shared" si="116"/>
        <v>0</v>
      </c>
      <c r="AD397" s="162">
        <f t="shared" si="116"/>
        <v>0</v>
      </c>
      <c r="AE397" s="160">
        <f t="shared" si="117"/>
        <v>0</v>
      </c>
      <c r="AF397" s="10">
        <f t="shared" si="117"/>
        <v>0</v>
      </c>
      <c r="AG397" s="10">
        <f t="shared" si="117"/>
        <v>0</v>
      </c>
      <c r="AH397" s="10">
        <f t="shared" si="117"/>
        <v>0</v>
      </c>
      <c r="AI397" s="10">
        <f t="shared" si="117"/>
        <v>0</v>
      </c>
      <c r="AJ397" s="10">
        <f t="shared" si="117"/>
        <v>0</v>
      </c>
      <c r="AK397" s="312">
        <f t="shared" si="117"/>
        <v>0</v>
      </c>
    </row>
    <row r="398" spans="1:37" ht="12.75" customHeight="1" x14ac:dyDescent="0.25">
      <c r="A398" s="81">
        <v>389</v>
      </c>
      <c r="B398" s="159" t="s">
        <v>1599</v>
      </c>
      <c r="C398" s="244">
        <f t="shared" si="121"/>
        <v>0</v>
      </c>
      <c r="D398" s="161">
        <v>0</v>
      </c>
      <c r="E398" s="161">
        <v>0</v>
      </c>
      <c r="F398" s="161">
        <v>0</v>
      </c>
      <c r="G398" s="161">
        <v>0</v>
      </c>
      <c r="H398" s="161">
        <v>0</v>
      </c>
      <c r="I398" s="162">
        <v>0</v>
      </c>
      <c r="J398" s="160">
        <f t="shared" si="122"/>
        <v>0</v>
      </c>
      <c r="K398" s="161">
        <v>0</v>
      </c>
      <c r="L398" s="161">
        <v>0</v>
      </c>
      <c r="M398" s="161">
        <v>0</v>
      </c>
      <c r="N398" s="161">
        <v>0</v>
      </c>
      <c r="O398" s="161">
        <v>0</v>
      </c>
      <c r="P398" s="162">
        <v>0</v>
      </c>
      <c r="Q398" s="160">
        <f t="shared" si="123"/>
        <v>0</v>
      </c>
      <c r="R398" s="161">
        <v>0</v>
      </c>
      <c r="S398" s="161">
        <v>0</v>
      </c>
      <c r="T398" s="161">
        <v>0</v>
      </c>
      <c r="U398" s="161">
        <v>0</v>
      </c>
      <c r="V398" s="161">
        <v>0</v>
      </c>
      <c r="W398" s="162">
        <v>0</v>
      </c>
      <c r="X398" s="160">
        <f t="shared" si="116"/>
        <v>0</v>
      </c>
      <c r="Y398" s="161">
        <f t="shared" si="116"/>
        <v>0</v>
      </c>
      <c r="Z398" s="161">
        <f t="shared" si="116"/>
        <v>0</v>
      </c>
      <c r="AA398" s="161">
        <f t="shared" si="116"/>
        <v>0</v>
      </c>
      <c r="AB398" s="161">
        <f t="shared" si="116"/>
        <v>0</v>
      </c>
      <c r="AC398" s="161">
        <f t="shared" si="116"/>
        <v>0</v>
      </c>
      <c r="AD398" s="162">
        <f t="shared" si="116"/>
        <v>0</v>
      </c>
      <c r="AE398" s="160">
        <f t="shared" si="117"/>
        <v>0</v>
      </c>
      <c r="AF398" s="10">
        <f t="shared" si="117"/>
        <v>0</v>
      </c>
      <c r="AG398" s="10">
        <f t="shared" si="117"/>
        <v>0</v>
      </c>
      <c r="AH398" s="10">
        <f t="shared" si="117"/>
        <v>0</v>
      </c>
      <c r="AI398" s="10">
        <f t="shared" si="117"/>
        <v>0</v>
      </c>
      <c r="AJ398" s="10">
        <f t="shared" si="117"/>
        <v>0</v>
      </c>
      <c r="AK398" s="312">
        <f t="shared" si="117"/>
        <v>0</v>
      </c>
    </row>
    <row r="399" spans="1:37" ht="12.75" customHeight="1" x14ac:dyDescent="0.25">
      <c r="A399" s="81">
        <v>390</v>
      </c>
      <c r="B399" s="159" t="s">
        <v>1600</v>
      </c>
      <c r="C399" s="244">
        <f t="shared" si="121"/>
        <v>0</v>
      </c>
      <c r="D399" s="161">
        <v>0</v>
      </c>
      <c r="E399" s="161">
        <v>0</v>
      </c>
      <c r="F399" s="161">
        <v>0</v>
      </c>
      <c r="G399" s="161">
        <v>0</v>
      </c>
      <c r="H399" s="161">
        <v>0</v>
      </c>
      <c r="I399" s="162">
        <v>0</v>
      </c>
      <c r="J399" s="160">
        <f t="shared" si="122"/>
        <v>0</v>
      </c>
      <c r="K399" s="161">
        <v>0</v>
      </c>
      <c r="L399" s="161">
        <v>0</v>
      </c>
      <c r="M399" s="161">
        <v>0</v>
      </c>
      <c r="N399" s="161">
        <v>0</v>
      </c>
      <c r="O399" s="161">
        <v>0</v>
      </c>
      <c r="P399" s="162">
        <v>0</v>
      </c>
      <c r="Q399" s="160">
        <f t="shared" si="123"/>
        <v>0</v>
      </c>
      <c r="R399" s="161">
        <v>0</v>
      </c>
      <c r="S399" s="161">
        <v>0</v>
      </c>
      <c r="T399" s="161">
        <v>0</v>
      </c>
      <c r="U399" s="161">
        <v>0</v>
      </c>
      <c r="V399" s="161">
        <v>0</v>
      </c>
      <c r="W399" s="162">
        <v>0</v>
      </c>
      <c r="X399" s="160">
        <f t="shared" si="116"/>
        <v>0</v>
      </c>
      <c r="Y399" s="161">
        <f t="shared" si="116"/>
        <v>0</v>
      </c>
      <c r="Z399" s="161">
        <f t="shared" si="116"/>
        <v>0</v>
      </c>
      <c r="AA399" s="161">
        <f t="shared" si="116"/>
        <v>0</v>
      </c>
      <c r="AB399" s="161">
        <f t="shared" si="116"/>
        <v>0</v>
      </c>
      <c r="AC399" s="161">
        <f t="shared" si="116"/>
        <v>0</v>
      </c>
      <c r="AD399" s="162">
        <f t="shared" si="116"/>
        <v>0</v>
      </c>
      <c r="AE399" s="160">
        <f t="shared" si="117"/>
        <v>0</v>
      </c>
      <c r="AF399" s="10">
        <f t="shared" si="117"/>
        <v>0</v>
      </c>
      <c r="AG399" s="10">
        <f t="shared" si="117"/>
        <v>0</v>
      </c>
      <c r="AH399" s="10">
        <f t="shared" si="117"/>
        <v>0</v>
      </c>
      <c r="AI399" s="10">
        <f t="shared" si="117"/>
        <v>0</v>
      </c>
      <c r="AJ399" s="10">
        <f t="shared" si="117"/>
        <v>0</v>
      </c>
      <c r="AK399" s="312">
        <f t="shared" si="117"/>
        <v>0</v>
      </c>
    </row>
    <row r="400" spans="1:37" ht="12.75" customHeight="1" x14ac:dyDescent="0.25">
      <c r="A400" s="81">
        <v>391</v>
      </c>
      <c r="B400" s="159" t="s">
        <v>1601</v>
      </c>
      <c r="C400" s="244">
        <f t="shared" si="121"/>
        <v>0</v>
      </c>
      <c r="D400" s="161">
        <v>0</v>
      </c>
      <c r="E400" s="161">
        <v>0</v>
      </c>
      <c r="F400" s="161">
        <v>0</v>
      </c>
      <c r="G400" s="161">
        <v>0</v>
      </c>
      <c r="H400" s="161">
        <v>0</v>
      </c>
      <c r="I400" s="162">
        <v>0</v>
      </c>
      <c r="J400" s="160">
        <f t="shared" si="122"/>
        <v>0</v>
      </c>
      <c r="K400" s="161">
        <v>0</v>
      </c>
      <c r="L400" s="161">
        <v>0</v>
      </c>
      <c r="M400" s="161">
        <v>0</v>
      </c>
      <c r="N400" s="161">
        <v>0</v>
      </c>
      <c r="O400" s="161">
        <v>0</v>
      </c>
      <c r="P400" s="162">
        <v>0</v>
      </c>
      <c r="Q400" s="160">
        <f t="shared" si="123"/>
        <v>0</v>
      </c>
      <c r="R400" s="161">
        <v>0</v>
      </c>
      <c r="S400" s="161">
        <v>0</v>
      </c>
      <c r="T400" s="161">
        <v>0</v>
      </c>
      <c r="U400" s="161">
        <v>0</v>
      </c>
      <c r="V400" s="161">
        <v>0</v>
      </c>
      <c r="W400" s="162">
        <v>0</v>
      </c>
      <c r="X400" s="160">
        <f t="shared" si="116"/>
        <v>0</v>
      </c>
      <c r="Y400" s="161">
        <f t="shared" si="116"/>
        <v>0</v>
      </c>
      <c r="Z400" s="161">
        <f t="shared" si="116"/>
        <v>0</v>
      </c>
      <c r="AA400" s="161">
        <f t="shared" si="116"/>
        <v>0</v>
      </c>
      <c r="AB400" s="161">
        <f t="shared" si="116"/>
        <v>0</v>
      </c>
      <c r="AC400" s="161">
        <f t="shared" si="116"/>
        <v>0</v>
      </c>
      <c r="AD400" s="162">
        <f t="shared" si="116"/>
        <v>0</v>
      </c>
      <c r="AE400" s="160">
        <f t="shared" si="117"/>
        <v>0</v>
      </c>
      <c r="AF400" s="10">
        <f t="shared" si="117"/>
        <v>0</v>
      </c>
      <c r="AG400" s="10">
        <f t="shared" si="117"/>
        <v>0</v>
      </c>
      <c r="AH400" s="10">
        <f t="shared" si="117"/>
        <v>0</v>
      </c>
      <c r="AI400" s="10">
        <f t="shared" si="117"/>
        <v>0</v>
      </c>
      <c r="AJ400" s="10">
        <f t="shared" si="117"/>
        <v>0</v>
      </c>
      <c r="AK400" s="312">
        <f t="shared" si="117"/>
        <v>0</v>
      </c>
    </row>
    <row r="401" spans="1:37" ht="12.75" customHeight="1" x14ac:dyDescent="0.25">
      <c r="A401" s="81">
        <v>392</v>
      </c>
      <c r="B401" s="159" t="s">
        <v>1602</v>
      </c>
      <c r="C401" s="244">
        <f t="shared" si="121"/>
        <v>0</v>
      </c>
      <c r="D401" s="161">
        <v>0</v>
      </c>
      <c r="E401" s="161">
        <v>0</v>
      </c>
      <c r="F401" s="161">
        <v>0</v>
      </c>
      <c r="G401" s="161">
        <v>0</v>
      </c>
      <c r="H401" s="161">
        <v>0</v>
      </c>
      <c r="I401" s="162">
        <v>0</v>
      </c>
      <c r="J401" s="160">
        <f t="shared" si="122"/>
        <v>0</v>
      </c>
      <c r="K401" s="161">
        <v>0</v>
      </c>
      <c r="L401" s="161">
        <v>0</v>
      </c>
      <c r="M401" s="161">
        <v>0</v>
      </c>
      <c r="N401" s="161">
        <v>0</v>
      </c>
      <c r="O401" s="161">
        <v>0</v>
      </c>
      <c r="P401" s="162">
        <v>0</v>
      </c>
      <c r="Q401" s="160">
        <f t="shared" si="123"/>
        <v>0</v>
      </c>
      <c r="R401" s="161">
        <v>0</v>
      </c>
      <c r="S401" s="161">
        <v>0</v>
      </c>
      <c r="T401" s="161">
        <v>0</v>
      </c>
      <c r="U401" s="161">
        <v>0</v>
      </c>
      <c r="V401" s="161">
        <v>0</v>
      </c>
      <c r="W401" s="162">
        <v>0</v>
      </c>
      <c r="X401" s="160">
        <f t="shared" si="116"/>
        <v>0</v>
      </c>
      <c r="Y401" s="161">
        <f t="shared" si="116"/>
        <v>0</v>
      </c>
      <c r="Z401" s="161">
        <f t="shared" si="116"/>
        <v>0</v>
      </c>
      <c r="AA401" s="161">
        <f t="shared" si="116"/>
        <v>0</v>
      </c>
      <c r="AB401" s="161">
        <f t="shared" si="116"/>
        <v>0</v>
      </c>
      <c r="AC401" s="161">
        <f t="shared" si="116"/>
        <v>0</v>
      </c>
      <c r="AD401" s="162">
        <f t="shared" si="116"/>
        <v>0</v>
      </c>
      <c r="AE401" s="160">
        <f t="shared" si="117"/>
        <v>0</v>
      </c>
      <c r="AF401" s="10">
        <f t="shared" si="117"/>
        <v>0</v>
      </c>
      <c r="AG401" s="10">
        <f t="shared" si="117"/>
        <v>0</v>
      </c>
      <c r="AH401" s="10">
        <f t="shared" si="117"/>
        <v>0</v>
      </c>
      <c r="AI401" s="10">
        <f t="shared" si="117"/>
        <v>0</v>
      </c>
      <c r="AJ401" s="10">
        <f t="shared" si="117"/>
        <v>0</v>
      </c>
      <c r="AK401" s="312">
        <f t="shared" si="117"/>
        <v>0</v>
      </c>
    </row>
    <row r="402" spans="1:37" ht="12.75" customHeight="1" x14ac:dyDescent="0.25">
      <c r="A402" s="81">
        <v>393</v>
      </c>
      <c r="B402" s="159" t="s">
        <v>1603</v>
      </c>
      <c r="C402" s="244">
        <f t="shared" si="121"/>
        <v>0</v>
      </c>
      <c r="D402" s="161">
        <v>0</v>
      </c>
      <c r="E402" s="161">
        <v>0</v>
      </c>
      <c r="F402" s="161">
        <v>0</v>
      </c>
      <c r="G402" s="161">
        <v>0</v>
      </c>
      <c r="H402" s="161">
        <v>0</v>
      </c>
      <c r="I402" s="162">
        <v>0</v>
      </c>
      <c r="J402" s="160">
        <f t="shared" si="122"/>
        <v>0</v>
      </c>
      <c r="K402" s="161">
        <v>0</v>
      </c>
      <c r="L402" s="161">
        <v>0</v>
      </c>
      <c r="M402" s="161">
        <v>0</v>
      </c>
      <c r="N402" s="161">
        <v>0</v>
      </c>
      <c r="O402" s="161">
        <v>0</v>
      </c>
      <c r="P402" s="162">
        <v>0</v>
      </c>
      <c r="Q402" s="160">
        <f t="shared" si="123"/>
        <v>0</v>
      </c>
      <c r="R402" s="161">
        <v>0</v>
      </c>
      <c r="S402" s="161">
        <v>0</v>
      </c>
      <c r="T402" s="161">
        <v>0</v>
      </c>
      <c r="U402" s="161">
        <v>0</v>
      </c>
      <c r="V402" s="161">
        <v>0</v>
      </c>
      <c r="W402" s="162">
        <v>0</v>
      </c>
      <c r="X402" s="160">
        <f t="shared" si="116"/>
        <v>0</v>
      </c>
      <c r="Y402" s="161">
        <f t="shared" si="116"/>
        <v>0</v>
      </c>
      <c r="Z402" s="161">
        <f t="shared" si="116"/>
        <v>0</v>
      </c>
      <c r="AA402" s="161">
        <f t="shared" si="116"/>
        <v>0</v>
      </c>
      <c r="AB402" s="161">
        <f t="shared" si="116"/>
        <v>0</v>
      </c>
      <c r="AC402" s="161">
        <f t="shared" si="116"/>
        <v>0</v>
      </c>
      <c r="AD402" s="162">
        <f t="shared" si="116"/>
        <v>0</v>
      </c>
      <c r="AE402" s="160">
        <f t="shared" si="117"/>
        <v>0</v>
      </c>
      <c r="AF402" s="10">
        <f t="shared" si="117"/>
        <v>0</v>
      </c>
      <c r="AG402" s="10">
        <f t="shared" si="117"/>
        <v>0</v>
      </c>
      <c r="AH402" s="10">
        <f t="shared" si="117"/>
        <v>0</v>
      </c>
      <c r="AI402" s="10">
        <f t="shared" si="117"/>
        <v>0</v>
      </c>
      <c r="AJ402" s="10">
        <f t="shared" si="117"/>
        <v>0</v>
      </c>
      <c r="AK402" s="312">
        <f t="shared" si="117"/>
        <v>0</v>
      </c>
    </row>
    <row r="403" spans="1:37" ht="12.75" customHeight="1" x14ac:dyDescent="0.25">
      <c r="A403" s="81">
        <v>394</v>
      </c>
      <c r="B403" s="159" t="s">
        <v>1604</v>
      </c>
      <c r="C403" s="244">
        <f t="shared" si="121"/>
        <v>0</v>
      </c>
      <c r="D403" s="161">
        <v>0</v>
      </c>
      <c r="E403" s="161">
        <v>0</v>
      </c>
      <c r="F403" s="161">
        <v>0</v>
      </c>
      <c r="G403" s="161">
        <v>0</v>
      </c>
      <c r="H403" s="161">
        <v>0</v>
      </c>
      <c r="I403" s="162">
        <v>0</v>
      </c>
      <c r="J403" s="160">
        <f t="shared" si="122"/>
        <v>0</v>
      </c>
      <c r="K403" s="161">
        <v>0</v>
      </c>
      <c r="L403" s="161">
        <v>0</v>
      </c>
      <c r="M403" s="161">
        <v>0</v>
      </c>
      <c r="N403" s="161">
        <v>0</v>
      </c>
      <c r="O403" s="161">
        <v>0</v>
      </c>
      <c r="P403" s="162">
        <v>0</v>
      </c>
      <c r="Q403" s="160">
        <f t="shared" si="123"/>
        <v>0</v>
      </c>
      <c r="R403" s="161">
        <v>0</v>
      </c>
      <c r="S403" s="161">
        <v>0</v>
      </c>
      <c r="T403" s="161">
        <v>0</v>
      </c>
      <c r="U403" s="161">
        <v>0</v>
      </c>
      <c r="V403" s="161">
        <v>0</v>
      </c>
      <c r="W403" s="162">
        <v>0</v>
      </c>
      <c r="X403" s="160">
        <f t="shared" si="116"/>
        <v>0</v>
      </c>
      <c r="Y403" s="161">
        <f t="shared" si="116"/>
        <v>0</v>
      </c>
      <c r="Z403" s="161">
        <f t="shared" si="116"/>
        <v>0</v>
      </c>
      <c r="AA403" s="161">
        <f t="shared" si="116"/>
        <v>0</v>
      </c>
      <c r="AB403" s="161">
        <f t="shared" si="116"/>
        <v>0</v>
      </c>
      <c r="AC403" s="161">
        <f t="shared" si="116"/>
        <v>0</v>
      </c>
      <c r="AD403" s="162">
        <f t="shared" si="116"/>
        <v>0</v>
      </c>
      <c r="AE403" s="160">
        <f t="shared" si="117"/>
        <v>0</v>
      </c>
      <c r="AF403" s="10">
        <f t="shared" si="117"/>
        <v>0</v>
      </c>
      <c r="AG403" s="10">
        <f t="shared" si="117"/>
        <v>0</v>
      </c>
      <c r="AH403" s="10">
        <f t="shared" si="117"/>
        <v>0</v>
      </c>
      <c r="AI403" s="10">
        <f t="shared" si="117"/>
        <v>0</v>
      </c>
      <c r="AJ403" s="10">
        <f t="shared" si="117"/>
        <v>0</v>
      </c>
      <c r="AK403" s="312">
        <f t="shared" si="117"/>
        <v>0</v>
      </c>
    </row>
    <row r="404" spans="1:37" ht="12.75" customHeight="1" x14ac:dyDescent="0.25">
      <c r="A404" s="81">
        <v>395</v>
      </c>
      <c r="B404" s="159" t="s">
        <v>1605</v>
      </c>
      <c r="C404" s="244">
        <f t="shared" si="121"/>
        <v>0</v>
      </c>
      <c r="D404" s="161">
        <v>0</v>
      </c>
      <c r="E404" s="161">
        <v>0</v>
      </c>
      <c r="F404" s="161">
        <v>0</v>
      </c>
      <c r="G404" s="161">
        <v>0</v>
      </c>
      <c r="H404" s="161">
        <v>0</v>
      </c>
      <c r="I404" s="162">
        <v>0</v>
      </c>
      <c r="J404" s="160">
        <f t="shared" si="122"/>
        <v>0</v>
      </c>
      <c r="K404" s="161">
        <v>0</v>
      </c>
      <c r="L404" s="161">
        <v>0</v>
      </c>
      <c r="M404" s="161">
        <v>0</v>
      </c>
      <c r="N404" s="161">
        <v>0</v>
      </c>
      <c r="O404" s="161">
        <v>0</v>
      </c>
      <c r="P404" s="162">
        <v>0</v>
      </c>
      <c r="Q404" s="160">
        <f t="shared" si="123"/>
        <v>0</v>
      </c>
      <c r="R404" s="161">
        <v>0</v>
      </c>
      <c r="S404" s="161">
        <v>0</v>
      </c>
      <c r="T404" s="161">
        <v>0</v>
      </c>
      <c r="U404" s="161">
        <v>0</v>
      </c>
      <c r="V404" s="161">
        <v>0</v>
      </c>
      <c r="W404" s="162">
        <v>0</v>
      </c>
      <c r="X404" s="160">
        <f t="shared" si="116"/>
        <v>0</v>
      </c>
      <c r="Y404" s="161">
        <f t="shared" si="116"/>
        <v>0</v>
      </c>
      <c r="Z404" s="161">
        <f t="shared" si="116"/>
        <v>0</v>
      </c>
      <c r="AA404" s="161">
        <f t="shared" si="116"/>
        <v>0</v>
      </c>
      <c r="AB404" s="161">
        <f t="shared" si="116"/>
        <v>0</v>
      </c>
      <c r="AC404" s="161">
        <f t="shared" si="116"/>
        <v>0</v>
      </c>
      <c r="AD404" s="162">
        <f t="shared" si="116"/>
        <v>0</v>
      </c>
      <c r="AE404" s="160">
        <f t="shared" si="117"/>
        <v>0</v>
      </c>
      <c r="AF404" s="10">
        <f t="shared" si="117"/>
        <v>0</v>
      </c>
      <c r="AG404" s="10">
        <f t="shared" si="117"/>
        <v>0</v>
      </c>
      <c r="AH404" s="10">
        <f t="shared" si="117"/>
        <v>0</v>
      </c>
      <c r="AI404" s="10">
        <f t="shared" si="117"/>
        <v>0</v>
      </c>
      <c r="AJ404" s="10">
        <f t="shared" si="117"/>
        <v>0</v>
      </c>
      <c r="AK404" s="312">
        <f t="shared" si="117"/>
        <v>0</v>
      </c>
    </row>
    <row r="405" spans="1:37" ht="12.75" customHeight="1" x14ac:dyDescent="0.25">
      <c r="A405" s="81">
        <v>396</v>
      </c>
      <c r="B405" s="159" t="s">
        <v>1606</v>
      </c>
      <c r="C405" s="244">
        <f t="shared" si="121"/>
        <v>0</v>
      </c>
      <c r="D405" s="161">
        <v>0</v>
      </c>
      <c r="E405" s="161">
        <v>0</v>
      </c>
      <c r="F405" s="161">
        <v>0</v>
      </c>
      <c r="G405" s="161">
        <v>0</v>
      </c>
      <c r="H405" s="161">
        <v>0</v>
      </c>
      <c r="I405" s="162">
        <v>0</v>
      </c>
      <c r="J405" s="160">
        <f t="shared" si="122"/>
        <v>0</v>
      </c>
      <c r="K405" s="161">
        <v>0</v>
      </c>
      <c r="L405" s="161">
        <v>0</v>
      </c>
      <c r="M405" s="161">
        <v>0</v>
      </c>
      <c r="N405" s="161">
        <v>0</v>
      </c>
      <c r="O405" s="161">
        <v>0</v>
      </c>
      <c r="P405" s="162">
        <v>0</v>
      </c>
      <c r="Q405" s="160">
        <f t="shared" si="123"/>
        <v>0</v>
      </c>
      <c r="R405" s="161">
        <v>0</v>
      </c>
      <c r="S405" s="161">
        <v>0</v>
      </c>
      <c r="T405" s="161">
        <v>0</v>
      </c>
      <c r="U405" s="161">
        <v>0</v>
      </c>
      <c r="V405" s="161">
        <v>0</v>
      </c>
      <c r="W405" s="162">
        <v>0</v>
      </c>
      <c r="X405" s="160">
        <f t="shared" si="116"/>
        <v>0</v>
      </c>
      <c r="Y405" s="161">
        <f t="shared" si="116"/>
        <v>0</v>
      </c>
      <c r="Z405" s="161">
        <f t="shared" si="116"/>
        <v>0</v>
      </c>
      <c r="AA405" s="161">
        <f t="shared" si="116"/>
        <v>0</v>
      </c>
      <c r="AB405" s="161">
        <f t="shared" si="116"/>
        <v>0</v>
      </c>
      <c r="AC405" s="161">
        <f t="shared" si="116"/>
        <v>0</v>
      </c>
      <c r="AD405" s="162">
        <f t="shared" si="116"/>
        <v>0</v>
      </c>
      <c r="AE405" s="160">
        <f t="shared" si="117"/>
        <v>0</v>
      </c>
      <c r="AF405" s="10">
        <f t="shared" si="117"/>
        <v>0</v>
      </c>
      <c r="AG405" s="10">
        <f t="shared" si="117"/>
        <v>0</v>
      </c>
      <c r="AH405" s="10">
        <f t="shared" si="117"/>
        <v>0</v>
      </c>
      <c r="AI405" s="10">
        <f t="shared" si="117"/>
        <v>0</v>
      </c>
      <c r="AJ405" s="10">
        <f t="shared" si="117"/>
        <v>0</v>
      </c>
      <c r="AK405" s="312">
        <f t="shared" si="117"/>
        <v>0</v>
      </c>
    </row>
    <row r="406" spans="1:37" ht="12.75" customHeight="1" x14ac:dyDescent="0.25">
      <c r="A406" s="81">
        <v>397</v>
      </c>
      <c r="B406" s="159" t="s">
        <v>1607</v>
      </c>
      <c r="C406" s="244">
        <f t="shared" si="121"/>
        <v>0</v>
      </c>
      <c r="D406" s="161">
        <v>0</v>
      </c>
      <c r="E406" s="161">
        <v>0</v>
      </c>
      <c r="F406" s="161">
        <v>0</v>
      </c>
      <c r="G406" s="161">
        <v>0</v>
      </c>
      <c r="H406" s="161">
        <v>0</v>
      </c>
      <c r="I406" s="162">
        <v>0</v>
      </c>
      <c r="J406" s="160">
        <f t="shared" si="122"/>
        <v>0</v>
      </c>
      <c r="K406" s="161">
        <v>0</v>
      </c>
      <c r="L406" s="161">
        <v>0</v>
      </c>
      <c r="M406" s="161">
        <v>0</v>
      </c>
      <c r="N406" s="161">
        <v>0</v>
      </c>
      <c r="O406" s="161">
        <v>0</v>
      </c>
      <c r="P406" s="162">
        <v>0</v>
      </c>
      <c r="Q406" s="160">
        <f t="shared" si="123"/>
        <v>0</v>
      </c>
      <c r="R406" s="161">
        <v>0</v>
      </c>
      <c r="S406" s="161">
        <v>0</v>
      </c>
      <c r="T406" s="161">
        <v>0</v>
      </c>
      <c r="U406" s="161">
        <v>0</v>
      </c>
      <c r="V406" s="161">
        <v>0</v>
      </c>
      <c r="W406" s="162">
        <v>0</v>
      </c>
      <c r="X406" s="160">
        <f t="shared" si="116"/>
        <v>0</v>
      </c>
      <c r="Y406" s="161">
        <f t="shared" si="116"/>
        <v>0</v>
      </c>
      <c r="Z406" s="161">
        <f t="shared" si="116"/>
        <v>0</v>
      </c>
      <c r="AA406" s="161">
        <f t="shared" si="116"/>
        <v>0</v>
      </c>
      <c r="AB406" s="161">
        <f t="shared" si="116"/>
        <v>0</v>
      </c>
      <c r="AC406" s="161">
        <f t="shared" si="116"/>
        <v>0</v>
      </c>
      <c r="AD406" s="162">
        <f t="shared" si="116"/>
        <v>0</v>
      </c>
      <c r="AE406" s="160">
        <f t="shared" si="117"/>
        <v>0</v>
      </c>
      <c r="AF406" s="10">
        <f t="shared" si="117"/>
        <v>0</v>
      </c>
      <c r="AG406" s="10">
        <f t="shared" si="117"/>
        <v>0</v>
      </c>
      <c r="AH406" s="10">
        <f t="shared" si="117"/>
        <v>0</v>
      </c>
      <c r="AI406" s="10">
        <f t="shared" si="117"/>
        <v>0</v>
      </c>
      <c r="AJ406" s="10">
        <f t="shared" si="117"/>
        <v>0</v>
      </c>
      <c r="AK406" s="312">
        <f t="shared" si="117"/>
        <v>0</v>
      </c>
    </row>
    <row r="407" spans="1:37" ht="12.75" customHeight="1" x14ac:dyDescent="0.25">
      <c r="A407" s="81">
        <v>398</v>
      </c>
      <c r="B407" s="159" t="s">
        <v>1608</v>
      </c>
      <c r="C407" s="244">
        <f t="shared" si="121"/>
        <v>0</v>
      </c>
      <c r="D407" s="161">
        <v>0</v>
      </c>
      <c r="E407" s="161">
        <v>0</v>
      </c>
      <c r="F407" s="161">
        <v>0</v>
      </c>
      <c r="G407" s="161">
        <v>0</v>
      </c>
      <c r="H407" s="161">
        <v>0</v>
      </c>
      <c r="I407" s="162">
        <v>0</v>
      </c>
      <c r="J407" s="160">
        <f t="shared" si="122"/>
        <v>0</v>
      </c>
      <c r="K407" s="161">
        <v>0</v>
      </c>
      <c r="L407" s="161">
        <v>0</v>
      </c>
      <c r="M407" s="161">
        <v>0</v>
      </c>
      <c r="N407" s="161">
        <v>0</v>
      </c>
      <c r="O407" s="161">
        <v>0</v>
      </c>
      <c r="P407" s="162">
        <v>0</v>
      </c>
      <c r="Q407" s="160">
        <f t="shared" si="123"/>
        <v>0</v>
      </c>
      <c r="R407" s="161">
        <v>0</v>
      </c>
      <c r="S407" s="161">
        <v>0</v>
      </c>
      <c r="T407" s="161">
        <v>0</v>
      </c>
      <c r="U407" s="161">
        <v>0</v>
      </c>
      <c r="V407" s="161">
        <v>0</v>
      </c>
      <c r="W407" s="162">
        <v>0</v>
      </c>
      <c r="X407" s="160">
        <f t="shared" si="116"/>
        <v>0</v>
      </c>
      <c r="Y407" s="161">
        <f t="shared" si="116"/>
        <v>0</v>
      </c>
      <c r="Z407" s="161">
        <f t="shared" si="116"/>
        <v>0</v>
      </c>
      <c r="AA407" s="161">
        <f t="shared" si="116"/>
        <v>0</v>
      </c>
      <c r="AB407" s="161">
        <f t="shared" si="116"/>
        <v>0</v>
      </c>
      <c r="AC407" s="161">
        <f t="shared" si="116"/>
        <v>0</v>
      </c>
      <c r="AD407" s="162">
        <f t="shared" si="116"/>
        <v>0</v>
      </c>
      <c r="AE407" s="160">
        <f t="shared" si="117"/>
        <v>0</v>
      </c>
      <c r="AF407" s="10">
        <f t="shared" si="117"/>
        <v>0</v>
      </c>
      <c r="AG407" s="10">
        <f t="shared" si="117"/>
        <v>0</v>
      </c>
      <c r="AH407" s="10">
        <f t="shared" si="117"/>
        <v>0</v>
      </c>
      <c r="AI407" s="10">
        <f t="shared" si="117"/>
        <v>0</v>
      </c>
      <c r="AJ407" s="10">
        <f t="shared" si="117"/>
        <v>0</v>
      </c>
      <c r="AK407" s="312">
        <f t="shared" si="117"/>
        <v>0</v>
      </c>
    </row>
    <row r="408" spans="1:37" ht="12.75" customHeight="1" x14ac:dyDescent="0.25">
      <c r="A408" s="81">
        <v>399</v>
      </c>
      <c r="B408" s="159" t="s">
        <v>1609</v>
      </c>
      <c r="C408" s="244">
        <f t="shared" si="121"/>
        <v>0</v>
      </c>
      <c r="D408" s="161">
        <v>0</v>
      </c>
      <c r="E408" s="161">
        <v>0</v>
      </c>
      <c r="F408" s="161">
        <v>0</v>
      </c>
      <c r="G408" s="161">
        <v>0</v>
      </c>
      <c r="H408" s="161">
        <v>0</v>
      </c>
      <c r="I408" s="162">
        <v>0</v>
      </c>
      <c r="J408" s="160">
        <f t="shared" si="122"/>
        <v>0</v>
      </c>
      <c r="K408" s="161">
        <v>0</v>
      </c>
      <c r="L408" s="161">
        <v>0</v>
      </c>
      <c r="M408" s="161">
        <v>0</v>
      </c>
      <c r="N408" s="161">
        <v>0</v>
      </c>
      <c r="O408" s="161">
        <v>0</v>
      </c>
      <c r="P408" s="162">
        <v>0</v>
      </c>
      <c r="Q408" s="160">
        <f t="shared" si="123"/>
        <v>0</v>
      </c>
      <c r="R408" s="161">
        <v>0</v>
      </c>
      <c r="S408" s="161">
        <v>0</v>
      </c>
      <c r="T408" s="161">
        <v>0</v>
      </c>
      <c r="U408" s="161">
        <v>0</v>
      </c>
      <c r="V408" s="161">
        <v>0</v>
      </c>
      <c r="W408" s="162">
        <v>0</v>
      </c>
      <c r="X408" s="160">
        <f t="shared" si="116"/>
        <v>0</v>
      </c>
      <c r="Y408" s="161">
        <f t="shared" si="116"/>
        <v>0</v>
      </c>
      <c r="Z408" s="161">
        <f t="shared" si="116"/>
        <v>0</v>
      </c>
      <c r="AA408" s="161">
        <f t="shared" si="116"/>
        <v>0</v>
      </c>
      <c r="AB408" s="161">
        <f t="shared" si="116"/>
        <v>0</v>
      </c>
      <c r="AC408" s="161">
        <f t="shared" si="116"/>
        <v>0</v>
      </c>
      <c r="AD408" s="162">
        <f t="shared" si="116"/>
        <v>0</v>
      </c>
      <c r="AE408" s="160">
        <f t="shared" si="117"/>
        <v>0</v>
      </c>
      <c r="AF408" s="10">
        <f t="shared" si="117"/>
        <v>0</v>
      </c>
      <c r="AG408" s="10">
        <f t="shared" si="117"/>
        <v>0</v>
      </c>
      <c r="AH408" s="10">
        <f t="shared" si="117"/>
        <v>0</v>
      </c>
      <c r="AI408" s="10">
        <f t="shared" si="117"/>
        <v>0</v>
      </c>
      <c r="AJ408" s="10">
        <f t="shared" si="117"/>
        <v>0</v>
      </c>
      <c r="AK408" s="312">
        <f t="shared" si="117"/>
        <v>0</v>
      </c>
    </row>
    <row r="409" spans="1:37" ht="12.75" customHeight="1" x14ac:dyDescent="0.25">
      <c r="A409" s="81">
        <v>400</v>
      </c>
      <c r="B409" s="159" t="s">
        <v>1610</v>
      </c>
      <c r="C409" s="244">
        <f t="shared" si="121"/>
        <v>0</v>
      </c>
      <c r="D409" s="161">
        <v>0</v>
      </c>
      <c r="E409" s="161">
        <v>0</v>
      </c>
      <c r="F409" s="161">
        <v>0</v>
      </c>
      <c r="G409" s="161">
        <v>0</v>
      </c>
      <c r="H409" s="161">
        <v>0</v>
      </c>
      <c r="I409" s="162">
        <v>0</v>
      </c>
      <c r="J409" s="160">
        <f t="shared" si="122"/>
        <v>0</v>
      </c>
      <c r="K409" s="161">
        <v>0</v>
      </c>
      <c r="L409" s="161">
        <v>0</v>
      </c>
      <c r="M409" s="161">
        <v>0</v>
      </c>
      <c r="N409" s="161">
        <v>0</v>
      </c>
      <c r="O409" s="161">
        <v>0</v>
      </c>
      <c r="P409" s="162">
        <v>0</v>
      </c>
      <c r="Q409" s="160">
        <f t="shared" si="123"/>
        <v>0</v>
      </c>
      <c r="R409" s="161">
        <v>0</v>
      </c>
      <c r="S409" s="161">
        <v>0</v>
      </c>
      <c r="T409" s="161">
        <v>0</v>
      </c>
      <c r="U409" s="161">
        <v>0</v>
      </c>
      <c r="V409" s="161">
        <v>0</v>
      </c>
      <c r="W409" s="162">
        <v>0</v>
      </c>
      <c r="X409" s="160">
        <f t="shared" si="116"/>
        <v>0</v>
      </c>
      <c r="Y409" s="161">
        <f t="shared" si="116"/>
        <v>0</v>
      </c>
      <c r="Z409" s="161">
        <f t="shared" si="116"/>
        <v>0</v>
      </c>
      <c r="AA409" s="161">
        <f t="shared" si="116"/>
        <v>0</v>
      </c>
      <c r="AB409" s="161">
        <f t="shared" si="116"/>
        <v>0</v>
      </c>
      <c r="AC409" s="161">
        <f t="shared" si="116"/>
        <v>0</v>
      </c>
      <c r="AD409" s="162">
        <f t="shared" si="116"/>
        <v>0</v>
      </c>
      <c r="AE409" s="160">
        <f t="shared" si="117"/>
        <v>0</v>
      </c>
      <c r="AF409" s="10">
        <f t="shared" si="117"/>
        <v>0</v>
      </c>
      <c r="AG409" s="10">
        <f t="shared" si="117"/>
        <v>0</v>
      </c>
      <c r="AH409" s="10">
        <f t="shared" si="117"/>
        <v>0</v>
      </c>
      <c r="AI409" s="10">
        <f t="shared" si="117"/>
        <v>0</v>
      </c>
      <c r="AJ409" s="10">
        <f t="shared" si="117"/>
        <v>0</v>
      </c>
      <c r="AK409" s="312">
        <f t="shared" si="117"/>
        <v>0</v>
      </c>
    </row>
    <row r="410" spans="1:37" ht="12.75" customHeight="1" x14ac:dyDescent="0.25">
      <c r="A410" s="81">
        <v>401</v>
      </c>
      <c r="B410" s="159" t="s">
        <v>1597</v>
      </c>
      <c r="C410" s="244">
        <f t="shared" si="121"/>
        <v>68.599999999999994</v>
      </c>
      <c r="D410" s="161">
        <v>0</v>
      </c>
      <c r="E410" s="161">
        <v>0</v>
      </c>
      <c r="F410" s="161">
        <v>0</v>
      </c>
      <c r="G410" s="161">
        <v>0</v>
      </c>
      <c r="H410" s="161">
        <v>68.599999999999994</v>
      </c>
      <c r="I410" s="162">
        <v>0</v>
      </c>
      <c r="J410" s="160">
        <f t="shared" si="122"/>
        <v>68.599999999999994</v>
      </c>
      <c r="K410" s="161">
        <v>0</v>
      </c>
      <c r="L410" s="161">
        <v>0</v>
      </c>
      <c r="M410" s="161">
        <v>0</v>
      </c>
      <c r="N410" s="161">
        <v>0</v>
      </c>
      <c r="O410" s="161">
        <v>68.599999999999994</v>
      </c>
      <c r="P410" s="162">
        <v>0</v>
      </c>
      <c r="Q410" s="160">
        <f t="shared" si="123"/>
        <v>64.101299999999995</v>
      </c>
      <c r="R410" s="161">
        <v>0</v>
      </c>
      <c r="S410" s="161">
        <v>0</v>
      </c>
      <c r="T410" s="161">
        <v>0</v>
      </c>
      <c r="U410" s="161">
        <v>0</v>
      </c>
      <c r="V410" s="161">
        <v>64.101299999999995</v>
      </c>
      <c r="W410" s="162">
        <v>0</v>
      </c>
      <c r="X410" s="160">
        <f t="shared" si="116"/>
        <v>-4.4986999999999995</v>
      </c>
      <c r="Y410" s="161">
        <f t="shared" si="116"/>
        <v>0</v>
      </c>
      <c r="Z410" s="161">
        <f t="shared" si="116"/>
        <v>0</v>
      </c>
      <c r="AA410" s="161">
        <f t="shared" si="116"/>
        <v>0</v>
      </c>
      <c r="AB410" s="161">
        <f t="shared" si="116"/>
        <v>0</v>
      </c>
      <c r="AC410" s="161">
        <f t="shared" si="116"/>
        <v>-4.4986999999999995</v>
      </c>
      <c r="AD410" s="162">
        <f t="shared" si="116"/>
        <v>0</v>
      </c>
      <c r="AE410" s="160">
        <f t="shared" si="117"/>
        <v>93.442128279883391</v>
      </c>
      <c r="AF410" s="10">
        <f t="shared" si="117"/>
        <v>0</v>
      </c>
      <c r="AG410" s="10">
        <f t="shared" si="117"/>
        <v>0</v>
      </c>
      <c r="AH410" s="10">
        <f t="shared" si="117"/>
        <v>0</v>
      </c>
      <c r="AI410" s="10">
        <f t="shared" si="117"/>
        <v>0</v>
      </c>
      <c r="AJ410" s="10">
        <f t="shared" si="117"/>
        <v>93.442128279883391</v>
      </c>
      <c r="AK410" s="312">
        <f t="shared" si="117"/>
        <v>0</v>
      </c>
    </row>
    <row r="411" spans="1:37" ht="12.75" customHeight="1" x14ac:dyDescent="0.25">
      <c r="A411" s="81">
        <v>402</v>
      </c>
      <c r="B411" s="159" t="s">
        <v>1611</v>
      </c>
      <c r="C411" s="244">
        <f t="shared" si="121"/>
        <v>0</v>
      </c>
      <c r="D411" s="161">
        <v>0</v>
      </c>
      <c r="E411" s="161">
        <v>0</v>
      </c>
      <c r="F411" s="161">
        <v>0</v>
      </c>
      <c r="G411" s="161">
        <v>0</v>
      </c>
      <c r="H411" s="161">
        <v>0</v>
      </c>
      <c r="I411" s="162">
        <v>0</v>
      </c>
      <c r="J411" s="160">
        <f t="shared" si="122"/>
        <v>0</v>
      </c>
      <c r="K411" s="161">
        <v>0</v>
      </c>
      <c r="L411" s="161">
        <v>0</v>
      </c>
      <c r="M411" s="161">
        <v>0</v>
      </c>
      <c r="N411" s="161">
        <v>0</v>
      </c>
      <c r="O411" s="161">
        <v>0</v>
      </c>
      <c r="P411" s="162">
        <v>0</v>
      </c>
      <c r="Q411" s="160">
        <f t="shared" si="123"/>
        <v>0</v>
      </c>
      <c r="R411" s="161">
        <v>0</v>
      </c>
      <c r="S411" s="161">
        <v>0</v>
      </c>
      <c r="T411" s="161">
        <v>0</v>
      </c>
      <c r="U411" s="161">
        <v>0</v>
      </c>
      <c r="V411" s="161">
        <v>0</v>
      </c>
      <c r="W411" s="162">
        <v>0</v>
      </c>
      <c r="X411" s="160">
        <f t="shared" si="116"/>
        <v>0</v>
      </c>
      <c r="Y411" s="161">
        <f t="shared" si="116"/>
        <v>0</v>
      </c>
      <c r="Z411" s="161">
        <f t="shared" si="116"/>
        <v>0</v>
      </c>
      <c r="AA411" s="161">
        <f t="shared" si="116"/>
        <v>0</v>
      </c>
      <c r="AB411" s="161">
        <f t="shared" si="116"/>
        <v>0</v>
      </c>
      <c r="AC411" s="161">
        <f t="shared" si="116"/>
        <v>0</v>
      </c>
      <c r="AD411" s="162">
        <f t="shared" si="116"/>
        <v>0</v>
      </c>
      <c r="AE411" s="160">
        <f t="shared" si="117"/>
        <v>0</v>
      </c>
      <c r="AF411" s="10">
        <f t="shared" si="117"/>
        <v>0</v>
      </c>
      <c r="AG411" s="10">
        <f t="shared" si="117"/>
        <v>0</v>
      </c>
      <c r="AH411" s="10">
        <f t="shared" si="117"/>
        <v>0</v>
      </c>
      <c r="AI411" s="10">
        <f t="shared" si="117"/>
        <v>0</v>
      </c>
      <c r="AJ411" s="10">
        <f t="shared" si="117"/>
        <v>0</v>
      </c>
      <c r="AK411" s="312">
        <f t="shared" si="117"/>
        <v>0</v>
      </c>
    </row>
    <row r="412" spans="1:37" ht="12.75" customHeight="1" x14ac:dyDescent="0.25">
      <c r="A412" s="81">
        <v>403</v>
      </c>
      <c r="B412" s="159" t="s">
        <v>1612</v>
      </c>
      <c r="C412" s="244">
        <f t="shared" si="121"/>
        <v>0</v>
      </c>
      <c r="D412" s="161">
        <v>0</v>
      </c>
      <c r="E412" s="161">
        <v>0</v>
      </c>
      <c r="F412" s="161">
        <v>0</v>
      </c>
      <c r="G412" s="161">
        <v>0</v>
      </c>
      <c r="H412" s="161">
        <v>0</v>
      </c>
      <c r="I412" s="162">
        <v>0</v>
      </c>
      <c r="J412" s="160">
        <f t="shared" si="122"/>
        <v>0</v>
      </c>
      <c r="K412" s="161">
        <v>0</v>
      </c>
      <c r="L412" s="161">
        <v>0</v>
      </c>
      <c r="M412" s="161">
        <v>0</v>
      </c>
      <c r="N412" s="161">
        <v>0</v>
      </c>
      <c r="O412" s="161">
        <v>0</v>
      </c>
      <c r="P412" s="162">
        <v>0</v>
      </c>
      <c r="Q412" s="160">
        <f t="shared" si="123"/>
        <v>0</v>
      </c>
      <c r="R412" s="161">
        <v>0</v>
      </c>
      <c r="S412" s="161">
        <v>0</v>
      </c>
      <c r="T412" s="161">
        <v>0</v>
      </c>
      <c r="U412" s="161">
        <v>0</v>
      </c>
      <c r="V412" s="161">
        <v>0</v>
      </c>
      <c r="W412" s="162">
        <v>0</v>
      </c>
      <c r="X412" s="160">
        <f t="shared" si="116"/>
        <v>0</v>
      </c>
      <c r="Y412" s="161">
        <f t="shared" si="116"/>
        <v>0</v>
      </c>
      <c r="Z412" s="161">
        <f t="shared" si="116"/>
        <v>0</v>
      </c>
      <c r="AA412" s="161">
        <f t="shared" si="116"/>
        <v>0</v>
      </c>
      <c r="AB412" s="161">
        <f t="shared" si="116"/>
        <v>0</v>
      </c>
      <c r="AC412" s="161">
        <f t="shared" si="116"/>
        <v>0</v>
      </c>
      <c r="AD412" s="162">
        <f t="shared" si="116"/>
        <v>0</v>
      </c>
      <c r="AE412" s="160">
        <f t="shared" si="117"/>
        <v>0</v>
      </c>
      <c r="AF412" s="10">
        <f t="shared" si="117"/>
        <v>0</v>
      </c>
      <c r="AG412" s="10">
        <f t="shared" si="117"/>
        <v>0</v>
      </c>
      <c r="AH412" s="10">
        <f t="shared" si="117"/>
        <v>0</v>
      </c>
      <c r="AI412" s="10">
        <f t="shared" si="117"/>
        <v>0</v>
      </c>
      <c r="AJ412" s="10">
        <f t="shared" si="117"/>
        <v>0</v>
      </c>
      <c r="AK412" s="312">
        <f t="shared" si="117"/>
        <v>0</v>
      </c>
    </row>
    <row r="413" spans="1:37" ht="12.75" customHeight="1" x14ac:dyDescent="0.25">
      <c r="A413" s="81">
        <v>404</v>
      </c>
      <c r="B413" s="159" t="s">
        <v>1613</v>
      </c>
      <c r="C413" s="244">
        <f t="shared" si="121"/>
        <v>0</v>
      </c>
      <c r="D413" s="161">
        <v>0</v>
      </c>
      <c r="E413" s="161">
        <v>0</v>
      </c>
      <c r="F413" s="161">
        <v>0</v>
      </c>
      <c r="G413" s="161">
        <v>0</v>
      </c>
      <c r="H413" s="161">
        <v>0</v>
      </c>
      <c r="I413" s="162">
        <v>0</v>
      </c>
      <c r="J413" s="160">
        <f t="shared" si="122"/>
        <v>0</v>
      </c>
      <c r="K413" s="161">
        <v>0</v>
      </c>
      <c r="L413" s="161">
        <v>0</v>
      </c>
      <c r="M413" s="161">
        <v>0</v>
      </c>
      <c r="N413" s="161">
        <v>0</v>
      </c>
      <c r="O413" s="161">
        <v>0</v>
      </c>
      <c r="P413" s="162">
        <v>0</v>
      </c>
      <c r="Q413" s="160">
        <f t="shared" si="123"/>
        <v>0</v>
      </c>
      <c r="R413" s="161">
        <v>0</v>
      </c>
      <c r="S413" s="161">
        <v>0</v>
      </c>
      <c r="T413" s="161">
        <v>0</v>
      </c>
      <c r="U413" s="161">
        <v>0</v>
      </c>
      <c r="V413" s="161">
        <v>0</v>
      </c>
      <c r="W413" s="162">
        <v>0</v>
      </c>
      <c r="X413" s="160">
        <f t="shared" si="116"/>
        <v>0</v>
      </c>
      <c r="Y413" s="161">
        <f t="shared" si="116"/>
        <v>0</v>
      </c>
      <c r="Z413" s="161">
        <f t="shared" si="116"/>
        <v>0</v>
      </c>
      <c r="AA413" s="161">
        <f t="shared" si="116"/>
        <v>0</v>
      </c>
      <c r="AB413" s="161">
        <f t="shared" si="116"/>
        <v>0</v>
      </c>
      <c r="AC413" s="161">
        <f t="shared" si="116"/>
        <v>0</v>
      </c>
      <c r="AD413" s="162">
        <f t="shared" si="116"/>
        <v>0</v>
      </c>
      <c r="AE413" s="160">
        <f t="shared" si="117"/>
        <v>0</v>
      </c>
      <c r="AF413" s="10">
        <f t="shared" si="117"/>
        <v>0</v>
      </c>
      <c r="AG413" s="10">
        <f t="shared" si="117"/>
        <v>0</v>
      </c>
      <c r="AH413" s="10">
        <f t="shared" si="117"/>
        <v>0</v>
      </c>
      <c r="AI413" s="10">
        <f t="shared" si="117"/>
        <v>0</v>
      </c>
      <c r="AJ413" s="10">
        <f t="shared" si="117"/>
        <v>0</v>
      </c>
      <c r="AK413" s="312">
        <f t="shared" si="117"/>
        <v>0</v>
      </c>
    </row>
    <row r="414" spans="1:37" ht="12.75" customHeight="1" x14ac:dyDescent="0.25">
      <c r="A414" s="81">
        <v>405</v>
      </c>
      <c r="B414" s="159" t="s">
        <v>1614</v>
      </c>
      <c r="C414" s="244">
        <f t="shared" si="121"/>
        <v>0</v>
      </c>
      <c r="D414" s="161">
        <v>0</v>
      </c>
      <c r="E414" s="161">
        <v>0</v>
      </c>
      <c r="F414" s="161">
        <v>0</v>
      </c>
      <c r="G414" s="161">
        <v>0</v>
      </c>
      <c r="H414" s="161">
        <v>0</v>
      </c>
      <c r="I414" s="162">
        <v>0</v>
      </c>
      <c r="J414" s="160">
        <f t="shared" si="122"/>
        <v>0</v>
      </c>
      <c r="K414" s="161">
        <v>0</v>
      </c>
      <c r="L414" s="161">
        <v>0</v>
      </c>
      <c r="M414" s="161">
        <v>0</v>
      </c>
      <c r="N414" s="161">
        <v>0</v>
      </c>
      <c r="O414" s="161">
        <v>0</v>
      </c>
      <c r="P414" s="162">
        <v>0</v>
      </c>
      <c r="Q414" s="160">
        <f t="shared" si="123"/>
        <v>0</v>
      </c>
      <c r="R414" s="161">
        <v>0</v>
      </c>
      <c r="S414" s="161">
        <v>0</v>
      </c>
      <c r="T414" s="161">
        <v>0</v>
      </c>
      <c r="U414" s="161">
        <v>0</v>
      </c>
      <c r="V414" s="161">
        <v>0</v>
      </c>
      <c r="W414" s="162">
        <v>0</v>
      </c>
      <c r="X414" s="160">
        <f t="shared" si="116"/>
        <v>0</v>
      </c>
      <c r="Y414" s="161">
        <f t="shared" si="116"/>
        <v>0</v>
      </c>
      <c r="Z414" s="161">
        <f t="shared" si="116"/>
        <v>0</v>
      </c>
      <c r="AA414" s="161">
        <f t="shared" si="116"/>
        <v>0</v>
      </c>
      <c r="AB414" s="161">
        <f t="shared" si="116"/>
        <v>0</v>
      </c>
      <c r="AC414" s="161">
        <f t="shared" si="116"/>
        <v>0</v>
      </c>
      <c r="AD414" s="162">
        <f t="shared" si="116"/>
        <v>0</v>
      </c>
      <c r="AE414" s="160">
        <f t="shared" si="117"/>
        <v>0</v>
      </c>
      <c r="AF414" s="10">
        <f t="shared" si="117"/>
        <v>0</v>
      </c>
      <c r="AG414" s="10">
        <f t="shared" si="117"/>
        <v>0</v>
      </c>
      <c r="AH414" s="10">
        <f t="shared" si="117"/>
        <v>0</v>
      </c>
      <c r="AI414" s="10">
        <f t="shared" si="117"/>
        <v>0</v>
      </c>
      <c r="AJ414" s="10">
        <f t="shared" si="117"/>
        <v>0</v>
      </c>
      <c r="AK414" s="312">
        <f t="shared" si="117"/>
        <v>0</v>
      </c>
    </row>
    <row r="415" spans="1:37" ht="12.75" customHeight="1" x14ac:dyDescent="0.25">
      <c r="A415" s="81">
        <v>406</v>
      </c>
      <c r="B415" s="159" t="s">
        <v>1615</v>
      </c>
      <c r="C415" s="244">
        <f t="shared" si="121"/>
        <v>0</v>
      </c>
      <c r="D415" s="161">
        <v>0</v>
      </c>
      <c r="E415" s="161">
        <v>0</v>
      </c>
      <c r="F415" s="161">
        <v>0</v>
      </c>
      <c r="G415" s="161">
        <v>0</v>
      </c>
      <c r="H415" s="161">
        <v>0</v>
      </c>
      <c r="I415" s="162">
        <v>0</v>
      </c>
      <c r="J415" s="160">
        <f t="shared" si="122"/>
        <v>0</v>
      </c>
      <c r="K415" s="161">
        <v>0</v>
      </c>
      <c r="L415" s="161">
        <v>0</v>
      </c>
      <c r="M415" s="161">
        <v>0</v>
      </c>
      <c r="N415" s="161">
        <v>0</v>
      </c>
      <c r="O415" s="161">
        <v>0</v>
      </c>
      <c r="P415" s="162">
        <v>0</v>
      </c>
      <c r="Q415" s="160">
        <f t="shared" si="123"/>
        <v>0</v>
      </c>
      <c r="R415" s="161">
        <v>0</v>
      </c>
      <c r="S415" s="161">
        <v>0</v>
      </c>
      <c r="T415" s="161">
        <v>0</v>
      </c>
      <c r="U415" s="161">
        <v>0</v>
      </c>
      <c r="V415" s="161">
        <v>0</v>
      </c>
      <c r="W415" s="162">
        <v>0</v>
      </c>
      <c r="X415" s="160">
        <f t="shared" si="116"/>
        <v>0</v>
      </c>
      <c r="Y415" s="161">
        <f t="shared" si="116"/>
        <v>0</v>
      </c>
      <c r="Z415" s="161">
        <f t="shared" si="116"/>
        <v>0</v>
      </c>
      <c r="AA415" s="161">
        <f t="shared" si="116"/>
        <v>0</v>
      </c>
      <c r="AB415" s="161">
        <f t="shared" si="116"/>
        <v>0</v>
      </c>
      <c r="AC415" s="161">
        <f t="shared" si="116"/>
        <v>0</v>
      </c>
      <c r="AD415" s="162">
        <f t="shared" si="116"/>
        <v>0</v>
      </c>
      <c r="AE415" s="160">
        <f t="shared" si="117"/>
        <v>0</v>
      </c>
      <c r="AF415" s="10">
        <f t="shared" si="117"/>
        <v>0</v>
      </c>
      <c r="AG415" s="10">
        <f t="shared" si="117"/>
        <v>0</v>
      </c>
      <c r="AH415" s="10">
        <f t="shared" si="117"/>
        <v>0</v>
      </c>
      <c r="AI415" s="10">
        <f t="shared" si="117"/>
        <v>0</v>
      </c>
      <c r="AJ415" s="10">
        <f t="shared" si="117"/>
        <v>0</v>
      </c>
      <c r="AK415" s="312">
        <f t="shared" si="117"/>
        <v>0</v>
      </c>
    </row>
    <row r="416" spans="1:37" ht="12.75" customHeight="1" x14ac:dyDescent="0.25">
      <c r="A416" s="81">
        <v>407</v>
      </c>
      <c r="B416" s="159" t="s">
        <v>1616</v>
      </c>
      <c r="C416" s="244">
        <f t="shared" si="121"/>
        <v>0</v>
      </c>
      <c r="D416" s="161">
        <v>0</v>
      </c>
      <c r="E416" s="161">
        <v>0</v>
      </c>
      <c r="F416" s="161">
        <v>0</v>
      </c>
      <c r="G416" s="161">
        <v>0</v>
      </c>
      <c r="H416" s="161">
        <v>0</v>
      </c>
      <c r="I416" s="162">
        <v>0</v>
      </c>
      <c r="J416" s="160">
        <f t="shared" si="122"/>
        <v>0</v>
      </c>
      <c r="K416" s="161">
        <v>0</v>
      </c>
      <c r="L416" s="161">
        <v>0</v>
      </c>
      <c r="M416" s="161">
        <v>0</v>
      </c>
      <c r="N416" s="161">
        <v>0</v>
      </c>
      <c r="O416" s="161">
        <v>0</v>
      </c>
      <c r="P416" s="162">
        <v>0</v>
      </c>
      <c r="Q416" s="160">
        <f t="shared" si="123"/>
        <v>0</v>
      </c>
      <c r="R416" s="161">
        <v>0</v>
      </c>
      <c r="S416" s="161">
        <v>0</v>
      </c>
      <c r="T416" s="161">
        <v>0</v>
      </c>
      <c r="U416" s="161">
        <v>0</v>
      </c>
      <c r="V416" s="161">
        <v>0</v>
      </c>
      <c r="W416" s="162">
        <v>0</v>
      </c>
      <c r="X416" s="160">
        <f t="shared" si="116"/>
        <v>0</v>
      </c>
      <c r="Y416" s="161">
        <f t="shared" si="116"/>
        <v>0</v>
      </c>
      <c r="Z416" s="161">
        <f t="shared" si="116"/>
        <v>0</v>
      </c>
      <c r="AA416" s="161">
        <f t="shared" si="116"/>
        <v>0</v>
      </c>
      <c r="AB416" s="161">
        <f t="shared" si="116"/>
        <v>0</v>
      </c>
      <c r="AC416" s="161">
        <f t="shared" si="116"/>
        <v>0</v>
      </c>
      <c r="AD416" s="162">
        <f t="shared" si="116"/>
        <v>0</v>
      </c>
      <c r="AE416" s="160">
        <f t="shared" si="117"/>
        <v>0</v>
      </c>
      <c r="AF416" s="10">
        <f t="shared" si="117"/>
        <v>0</v>
      </c>
      <c r="AG416" s="10">
        <f t="shared" si="117"/>
        <v>0</v>
      </c>
      <c r="AH416" s="10">
        <f t="shared" si="117"/>
        <v>0</v>
      </c>
      <c r="AI416" s="10">
        <f t="shared" si="117"/>
        <v>0</v>
      </c>
      <c r="AJ416" s="10">
        <f t="shared" si="117"/>
        <v>0</v>
      </c>
      <c r="AK416" s="312">
        <f t="shared" si="117"/>
        <v>0</v>
      </c>
    </row>
    <row r="417" spans="1:37" ht="12.75" customHeight="1" x14ac:dyDescent="0.25">
      <c r="A417" s="81">
        <v>408</v>
      </c>
      <c r="B417" s="159" t="s">
        <v>1617</v>
      </c>
      <c r="C417" s="244">
        <f t="shared" si="121"/>
        <v>0</v>
      </c>
      <c r="D417" s="161">
        <v>0</v>
      </c>
      <c r="E417" s="161">
        <v>0</v>
      </c>
      <c r="F417" s="161">
        <v>0</v>
      </c>
      <c r="G417" s="161">
        <v>0</v>
      </c>
      <c r="H417" s="161">
        <v>0</v>
      </c>
      <c r="I417" s="162">
        <v>0</v>
      </c>
      <c r="J417" s="160">
        <f t="shared" si="122"/>
        <v>0</v>
      </c>
      <c r="K417" s="161">
        <v>0</v>
      </c>
      <c r="L417" s="161">
        <v>0</v>
      </c>
      <c r="M417" s="161">
        <v>0</v>
      </c>
      <c r="N417" s="161">
        <v>0</v>
      </c>
      <c r="O417" s="161">
        <v>0</v>
      </c>
      <c r="P417" s="162">
        <v>0</v>
      </c>
      <c r="Q417" s="160">
        <f t="shared" si="123"/>
        <v>0</v>
      </c>
      <c r="R417" s="161">
        <v>0</v>
      </c>
      <c r="S417" s="161">
        <v>0</v>
      </c>
      <c r="T417" s="161">
        <v>0</v>
      </c>
      <c r="U417" s="161">
        <v>0</v>
      </c>
      <c r="V417" s="161">
        <v>0</v>
      </c>
      <c r="W417" s="162">
        <v>0</v>
      </c>
      <c r="X417" s="160">
        <f t="shared" si="116"/>
        <v>0</v>
      </c>
      <c r="Y417" s="161">
        <f t="shared" si="116"/>
        <v>0</v>
      </c>
      <c r="Z417" s="161">
        <f t="shared" ref="Z417:AD428" si="124">S417-L417</f>
        <v>0</v>
      </c>
      <c r="AA417" s="161">
        <f t="shared" si="124"/>
        <v>0</v>
      </c>
      <c r="AB417" s="161">
        <f t="shared" si="124"/>
        <v>0</v>
      </c>
      <c r="AC417" s="161">
        <f t="shared" si="124"/>
        <v>0</v>
      </c>
      <c r="AD417" s="162">
        <f t="shared" si="124"/>
        <v>0</v>
      </c>
      <c r="AE417" s="160">
        <f t="shared" si="117"/>
        <v>0</v>
      </c>
      <c r="AF417" s="10">
        <f t="shared" si="117"/>
        <v>0</v>
      </c>
      <c r="AG417" s="10">
        <f t="shared" si="117"/>
        <v>0</v>
      </c>
      <c r="AH417" s="10">
        <f t="shared" si="117"/>
        <v>0</v>
      </c>
      <c r="AI417" s="10">
        <f t="shared" si="117"/>
        <v>0</v>
      </c>
      <c r="AJ417" s="10">
        <f t="shared" si="117"/>
        <v>0</v>
      </c>
      <c r="AK417" s="312">
        <f t="shared" si="117"/>
        <v>0</v>
      </c>
    </row>
    <row r="418" spans="1:37" ht="12.75" customHeight="1" x14ac:dyDescent="0.25">
      <c r="A418" s="81">
        <v>409</v>
      </c>
      <c r="B418" s="159" t="s">
        <v>1618</v>
      </c>
      <c r="C418" s="244">
        <f t="shared" si="121"/>
        <v>0</v>
      </c>
      <c r="D418" s="161">
        <v>0</v>
      </c>
      <c r="E418" s="161">
        <v>0</v>
      </c>
      <c r="F418" s="161">
        <v>0</v>
      </c>
      <c r="G418" s="161">
        <v>0</v>
      </c>
      <c r="H418" s="161">
        <v>0</v>
      </c>
      <c r="I418" s="162">
        <v>0</v>
      </c>
      <c r="J418" s="160">
        <f t="shared" si="122"/>
        <v>0</v>
      </c>
      <c r="K418" s="161">
        <v>0</v>
      </c>
      <c r="L418" s="161">
        <v>0</v>
      </c>
      <c r="M418" s="161">
        <v>0</v>
      </c>
      <c r="N418" s="161">
        <v>0</v>
      </c>
      <c r="O418" s="161">
        <v>0</v>
      </c>
      <c r="P418" s="162">
        <v>0</v>
      </c>
      <c r="Q418" s="160">
        <f t="shared" si="123"/>
        <v>0</v>
      </c>
      <c r="R418" s="161">
        <v>0</v>
      </c>
      <c r="S418" s="161">
        <v>0</v>
      </c>
      <c r="T418" s="161">
        <v>0</v>
      </c>
      <c r="U418" s="161">
        <v>0</v>
      </c>
      <c r="V418" s="161">
        <v>0</v>
      </c>
      <c r="W418" s="162">
        <v>0</v>
      </c>
      <c r="X418" s="160">
        <f t="shared" ref="X418:AD463" si="125">Q418-J418</f>
        <v>0</v>
      </c>
      <c r="Y418" s="161">
        <f t="shared" si="125"/>
        <v>0</v>
      </c>
      <c r="Z418" s="161">
        <f t="shared" si="124"/>
        <v>0</v>
      </c>
      <c r="AA418" s="161">
        <f t="shared" si="124"/>
        <v>0</v>
      </c>
      <c r="AB418" s="161">
        <f t="shared" si="124"/>
        <v>0</v>
      </c>
      <c r="AC418" s="161">
        <f t="shared" si="124"/>
        <v>0</v>
      </c>
      <c r="AD418" s="162">
        <f t="shared" si="124"/>
        <v>0</v>
      </c>
      <c r="AE418" s="160">
        <f t="shared" si="117"/>
        <v>0</v>
      </c>
      <c r="AF418" s="10">
        <f t="shared" si="117"/>
        <v>0</v>
      </c>
      <c r="AG418" s="10">
        <f t="shared" si="117"/>
        <v>0</v>
      </c>
      <c r="AH418" s="10">
        <f t="shared" si="117"/>
        <v>0</v>
      </c>
      <c r="AI418" s="10">
        <f t="shared" si="117"/>
        <v>0</v>
      </c>
      <c r="AJ418" s="10">
        <f t="shared" si="117"/>
        <v>0</v>
      </c>
      <c r="AK418" s="312">
        <f t="shared" si="117"/>
        <v>0</v>
      </c>
    </row>
    <row r="419" spans="1:37" ht="12.75" customHeight="1" x14ac:dyDescent="0.25">
      <c r="A419" s="81">
        <v>410</v>
      </c>
      <c r="B419" s="159" t="s">
        <v>1619</v>
      </c>
      <c r="C419" s="244">
        <f t="shared" si="121"/>
        <v>0</v>
      </c>
      <c r="D419" s="161">
        <v>0</v>
      </c>
      <c r="E419" s="161">
        <v>0</v>
      </c>
      <c r="F419" s="161">
        <v>0</v>
      </c>
      <c r="G419" s="161">
        <v>0</v>
      </c>
      <c r="H419" s="161">
        <v>0</v>
      </c>
      <c r="I419" s="162">
        <v>0</v>
      </c>
      <c r="J419" s="160">
        <f t="shared" si="122"/>
        <v>0</v>
      </c>
      <c r="K419" s="161">
        <v>0</v>
      </c>
      <c r="L419" s="161">
        <v>0</v>
      </c>
      <c r="M419" s="161">
        <v>0</v>
      </c>
      <c r="N419" s="161">
        <v>0</v>
      </c>
      <c r="O419" s="161">
        <v>0</v>
      </c>
      <c r="P419" s="162">
        <v>0</v>
      </c>
      <c r="Q419" s="160">
        <f t="shared" si="123"/>
        <v>0</v>
      </c>
      <c r="R419" s="161">
        <v>0</v>
      </c>
      <c r="S419" s="161">
        <v>0</v>
      </c>
      <c r="T419" s="161">
        <v>0</v>
      </c>
      <c r="U419" s="161">
        <v>0</v>
      </c>
      <c r="V419" s="161">
        <v>0</v>
      </c>
      <c r="W419" s="162">
        <v>0</v>
      </c>
      <c r="X419" s="160">
        <f t="shared" si="125"/>
        <v>0</v>
      </c>
      <c r="Y419" s="161">
        <f t="shared" si="125"/>
        <v>0</v>
      </c>
      <c r="Z419" s="161">
        <f t="shared" si="124"/>
        <v>0</v>
      </c>
      <c r="AA419" s="161">
        <f t="shared" si="124"/>
        <v>0</v>
      </c>
      <c r="AB419" s="161">
        <f t="shared" si="124"/>
        <v>0</v>
      </c>
      <c r="AC419" s="161">
        <f t="shared" si="124"/>
        <v>0</v>
      </c>
      <c r="AD419" s="162">
        <f t="shared" si="124"/>
        <v>0</v>
      </c>
      <c r="AE419" s="160">
        <f t="shared" si="117"/>
        <v>0</v>
      </c>
      <c r="AF419" s="10">
        <f t="shared" si="117"/>
        <v>0</v>
      </c>
      <c r="AG419" s="10">
        <f t="shared" si="117"/>
        <v>0</v>
      </c>
      <c r="AH419" s="10">
        <f t="shared" ref="AH419:AK482" si="126">IF(M419=0,0,T419/M419*100)</f>
        <v>0</v>
      </c>
      <c r="AI419" s="10">
        <f t="shared" si="126"/>
        <v>0</v>
      </c>
      <c r="AJ419" s="10">
        <f t="shared" si="126"/>
        <v>0</v>
      </c>
      <c r="AK419" s="312">
        <f t="shared" si="126"/>
        <v>0</v>
      </c>
    </row>
    <row r="420" spans="1:37" ht="12.75" customHeight="1" x14ac:dyDescent="0.25">
      <c r="A420" s="81">
        <v>411</v>
      </c>
      <c r="B420" s="159" t="s">
        <v>1620</v>
      </c>
      <c r="C420" s="244">
        <f t="shared" si="121"/>
        <v>0</v>
      </c>
      <c r="D420" s="161">
        <v>0</v>
      </c>
      <c r="E420" s="161">
        <v>0</v>
      </c>
      <c r="F420" s="161">
        <v>0</v>
      </c>
      <c r="G420" s="161">
        <v>0</v>
      </c>
      <c r="H420" s="161">
        <v>0</v>
      </c>
      <c r="I420" s="162">
        <v>0</v>
      </c>
      <c r="J420" s="160">
        <f t="shared" si="122"/>
        <v>0</v>
      </c>
      <c r="K420" s="161">
        <v>0</v>
      </c>
      <c r="L420" s="161">
        <v>0</v>
      </c>
      <c r="M420" s="161">
        <v>0</v>
      </c>
      <c r="N420" s="161">
        <v>0</v>
      </c>
      <c r="O420" s="161">
        <v>0</v>
      </c>
      <c r="P420" s="162">
        <v>0</v>
      </c>
      <c r="Q420" s="160">
        <f t="shared" si="123"/>
        <v>0</v>
      </c>
      <c r="R420" s="161">
        <v>0</v>
      </c>
      <c r="S420" s="161">
        <v>0</v>
      </c>
      <c r="T420" s="161">
        <v>0</v>
      </c>
      <c r="U420" s="161">
        <v>0</v>
      </c>
      <c r="V420" s="161">
        <v>0</v>
      </c>
      <c r="W420" s="162">
        <v>0</v>
      </c>
      <c r="X420" s="160">
        <f t="shared" si="125"/>
        <v>0</v>
      </c>
      <c r="Y420" s="161">
        <f t="shared" si="125"/>
        <v>0</v>
      </c>
      <c r="Z420" s="161">
        <f t="shared" si="124"/>
        <v>0</v>
      </c>
      <c r="AA420" s="161">
        <f t="shared" si="124"/>
        <v>0</v>
      </c>
      <c r="AB420" s="161">
        <f t="shared" si="124"/>
        <v>0</v>
      </c>
      <c r="AC420" s="161">
        <f t="shared" si="124"/>
        <v>0</v>
      </c>
      <c r="AD420" s="162">
        <f t="shared" si="124"/>
        <v>0</v>
      </c>
      <c r="AE420" s="160">
        <f t="shared" ref="AE420:AK483" si="127">IF(J420=0,0,Q420/J420*100)</f>
        <v>0</v>
      </c>
      <c r="AF420" s="10">
        <f t="shared" si="127"/>
        <v>0</v>
      </c>
      <c r="AG420" s="10">
        <f t="shared" si="127"/>
        <v>0</v>
      </c>
      <c r="AH420" s="10">
        <f t="shared" si="126"/>
        <v>0</v>
      </c>
      <c r="AI420" s="10">
        <f t="shared" si="126"/>
        <v>0</v>
      </c>
      <c r="AJ420" s="10">
        <f t="shared" si="126"/>
        <v>0</v>
      </c>
      <c r="AK420" s="312">
        <f t="shared" si="126"/>
        <v>0</v>
      </c>
    </row>
    <row r="421" spans="1:37" ht="12.75" customHeight="1" x14ac:dyDescent="0.25">
      <c r="A421" s="81">
        <v>412</v>
      </c>
      <c r="B421" s="159" t="s">
        <v>1621</v>
      </c>
      <c r="C421" s="244">
        <f t="shared" si="121"/>
        <v>0</v>
      </c>
      <c r="D421" s="161">
        <v>0</v>
      </c>
      <c r="E421" s="161">
        <v>0</v>
      </c>
      <c r="F421" s="161">
        <v>0</v>
      </c>
      <c r="G421" s="161">
        <v>0</v>
      </c>
      <c r="H421" s="161">
        <v>0</v>
      </c>
      <c r="I421" s="162">
        <v>0</v>
      </c>
      <c r="J421" s="160">
        <f t="shared" si="122"/>
        <v>0</v>
      </c>
      <c r="K421" s="161">
        <v>0</v>
      </c>
      <c r="L421" s="161">
        <v>0</v>
      </c>
      <c r="M421" s="161">
        <v>0</v>
      </c>
      <c r="N421" s="161">
        <v>0</v>
      </c>
      <c r="O421" s="161">
        <v>0</v>
      </c>
      <c r="P421" s="162">
        <v>0</v>
      </c>
      <c r="Q421" s="160">
        <f t="shared" si="123"/>
        <v>0</v>
      </c>
      <c r="R421" s="161">
        <v>0</v>
      </c>
      <c r="S421" s="161">
        <v>0</v>
      </c>
      <c r="T421" s="161">
        <v>0</v>
      </c>
      <c r="U421" s="161">
        <v>0</v>
      </c>
      <c r="V421" s="161">
        <v>0</v>
      </c>
      <c r="W421" s="162">
        <v>0</v>
      </c>
      <c r="X421" s="160">
        <f t="shared" si="125"/>
        <v>0</v>
      </c>
      <c r="Y421" s="161">
        <f t="shared" si="125"/>
        <v>0</v>
      </c>
      <c r="Z421" s="161">
        <f t="shared" si="124"/>
        <v>0</v>
      </c>
      <c r="AA421" s="161">
        <f t="shared" si="124"/>
        <v>0</v>
      </c>
      <c r="AB421" s="161">
        <f t="shared" si="124"/>
        <v>0</v>
      </c>
      <c r="AC421" s="161">
        <f t="shared" si="124"/>
        <v>0</v>
      </c>
      <c r="AD421" s="162">
        <f t="shared" si="124"/>
        <v>0</v>
      </c>
      <c r="AE421" s="160">
        <f t="shared" si="127"/>
        <v>0</v>
      </c>
      <c r="AF421" s="10">
        <f t="shared" si="127"/>
        <v>0</v>
      </c>
      <c r="AG421" s="10">
        <f t="shared" si="127"/>
        <v>0</v>
      </c>
      <c r="AH421" s="10">
        <f t="shared" si="126"/>
        <v>0</v>
      </c>
      <c r="AI421" s="10">
        <f t="shared" si="126"/>
        <v>0</v>
      </c>
      <c r="AJ421" s="10">
        <f t="shared" si="126"/>
        <v>0</v>
      </c>
      <c r="AK421" s="312">
        <f t="shared" si="126"/>
        <v>0</v>
      </c>
    </row>
    <row r="422" spans="1:37" ht="12.75" customHeight="1" x14ac:dyDescent="0.25">
      <c r="A422" s="81">
        <v>413</v>
      </c>
      <c r="B422" s="159" t="s">
        <v>1622</v>
      </c>
      <c r="C422" s="244">
        <f t="shared" si="121"/>
        <v>0</v>
      </c>
      <c r="D422" s="161">
        <v>0</v>
      </c>
      <c r="E422" s="161">
        <v>0</v>
      </c>
      <c r="F422" s="161">
        <v>0</v>
      </c>
      <c r="G422" s="161">
        <v>0</v>
      </c>
      <c r="H422" s="161">
        <v>0</v>
      </c>
      <c r="I422" s="162">
        <v>0</v>
      </c>
      <c r="J422" s="160">
        <f t="shared" si="122"/>
        <v>0</v>
      </c>
      <c r="K422" s="161">
        <v>0</v>
      </c>
      <c r="L422" s="161">
        <v>0</v>
      </c>
      <c r="M422" s="161">
        <v>0</v>
      </c>
      <c r="N422" s="161">
        <v>0</v>
      </c>
      <c r="O422" s="161">
        <v>0</v>
      </c>
      <c r="P422" s="162">
        <v>0</v>
      </c>
      <c r="Q422" s="160">
        <f t="shared" si="123"/>
        <v>0</v>
      </c>
      <c r="R422" s="161">
        <v>0</v>
      </c>
      <c r="S422" s="161">
        <v>0</v>
      </c>
      <c r="T422" s="161">
        <v>0</v>
      </c>
      <c r="U422" s="161">
        <v>0</v>
      </c>
      <c r="V422" s="161">
        <v>0</v>
      </c>
      <c r="W422" s="162">
        <v>0</v>
      </c>
      <c r="X422" s="160">
        <f t="shared" si="125"/>
        <v>0</v>
      </c>
      <c r="Y422" s="161">
        <f t="shared" si="125"/>
        <v>0</v>
      </c>
      <c r="Z422" s="161">
        <f t="shared" si="124"/>
        <v>0</v>
      </c>
      <c r="AA422" s="161">
        <f t="shared" si="124"/>
        <v>0</v>
      </c>
      <c r="AB422" s="161">
        <f t="shared" si="124"/>
        <v>0</v>
      </c>
      <c r="AC422" s="161">
        <f t="shared" si="124"/>
        <v>0</v>
      </c>
      <c r="AD422" s="162">
        <f t="shared" si="124"/>
        <v>0</v>
      </c>
      <c r="AE422" s="160">
        <f t="shared" si="127"/>
        <v>0</v>
      </c>
      <c r="AF422" s="10">
        <f t="shared" si="127"/>
        <v>0</v>
      </c>
      <c r="AG422" s="10">
        <f t="shared" si="127"/>
        <v>0</v>
      </c>
      <c r="AH422" s="10">
        <f t="shared" si="126"/>
        <v>0</v>
      </c>
      <c r="AI422" s="10">
        <f t="shared" si="126"/>
        <v>0</v>
      </c>
      <c r="AJ422" s="10">
        <f t="shared" si="126"/>
        <v>0</v>
      </c>
      <c r="AK422" s="312">
        <f t="shared" si="126"/>
        <v>0</v>
      </c>
    </row>
    <row r="423" spans="1:37" ht="12.75" customHeight="1" x14ac:dyDescent="0.25">
      <c r="A423" s="81">
        <v>414</v>
      </c>
      <c r="B423" s="159" t="s">
        <v>1623</v>
      </c>
      <c r="C423" s="244">
        <f t="shared" si="121"/>
        <v>0</v>
      </c>
      <c r="D423" s="161">
        <v>0</v>
      </c>
      <c r="E423" s="161">
        <v>0</v>
      </c>
      <c r="F423" s="161">
        <v>0</v>
      </c>
      <c r="G423" s="161">
        <v>0</v>
      </c>
      <c r="H423" s="161">
        <v>0</v>
      </c>
      <c r="I423" s="162">
        <v>0</v>
      </c>
      <c r="J423" s="160">
        <f t="shared" si="122"/>
        <v>0</v>
      </c>
      <c r="K423" s="161">
        <v>0</v>
      </c>
      <c r="L423" s="161">
        <v>0</v>
      </c>
      <c r="M423" s="161">
        <v>0</v>
      </c>
      <c r="N423" s="161">
        <v>0</v>
      </c>
      <c r="O423" s="161">
        <v>0</v>
      </c>
      <c r="P423" s="162">
        <v>0</v>
      </c>
      <c r="Q423" s="160">
        <f t="shared" si="123"/>
        <v>0</v>
      </c>
      <c r="R423" s="161">
        <v>0</v>
      </c>
      <c r="S423" s="161">
        <v>0</v>
      </c>
      <c r="T423" s="161">
        <v>0</v>
      </c>
      <c r="U423" s="161">
        <v>0</v>
      </c>
      <c r="V423" s="161">
        <v>0</v>
      </c>
      <c r="W423" s="162">
        <v>0</v>
      </c>
      <c r="X423" s="160">
        <f t="shared" si="125"/>
        <v>0</v>
      </c>
      <c r="Y423" s="161">
        <f t="shared" si="125"/>
        <v>0</v>
      </c>
      <c r="Z423" s="161">
        <f t="shared" si="124"/>
        <v>0</v>
      </c>
      <c r="AA423" s="161">
        <f t="shared" si="124"/>
        <v>0</v>
      </c>
      <c r="AB423" s="161">
        <f t="shared" si="124"/>
        <v>0</v>
      </c>
      <c r="AC423" s="161">
        <f t="shared" si="124"/>
        <v>0</v>
      </c>
      <c r="AD423" s="162">
        <f t="shared" si="124"/>
        <v>0</v>
      </c>
      <c r="AE423" s="160">
        <f t="shared" si="127"/>
        <v>0</v>
      </c>
      <c r="AF423" s="10">
        <f t="shared" si="127"/>
        <v>0</v>
      </c>
      <c r="AG423" s="10">
        <f t="shared" si="127"/>
        <v>0</v>
      </c>
      <c r="AH423" s="10">
        <f t="shared" si="126"/>
        <v>0</v>
      </c>
      <c r="AI423" s="10">
        <f t="shared" si="126"/>
        <v>0</v>
      </c>
      <c r="AJ423" s="10">
        <f t="shared" si="126"/>
        <v>0</v>
      </c>
      <c r="AK423" s="312">
        <f t="shared" si="126"/>
        <v>0</v>
      </c>
    </row>
    <row r="424" spans="1:37" ht="12.75" customHeight="1" x14ac:dyDescent="0.25">
      <c r="A424" s="81">
        <v>415</v>
      </c>
      <c r="B424" s="159" t="s">
        <v>1624</v>
      </c>
      <c r="C424" s="244">
        <f t="shared" si="121"/>
        <v>0</v>
      </c>
      <c r="D424" s="161">
        <v>0</v>
      </c>
      <c r="E424" s="161">
        <v>0</v>
      </c>
      <c r="F424" s="161">
        <v>0</v>
      </c>
      <c r="G424" s="161">
        <v>0</v>
      </c>
      <c r="H424" s="161">
        <v>0</v>
      </c>
      <c r="I424" s="162">
        <v>0</v>
      </c>
      <c r="J424" s="160">
        <f t="shared" si="122"/>
        <v>0</v>
      </c>
      <c r="K424" s="161">
        <v>0</v>
      </c>
      <c r="L424" s="161">
        <v>0</v>
      </c>
      <c r="M424" s="161">
        <v>0</v>
      </c>
      <c r="N424" s="161">
        <v>0</v>
      </c>
      <c r="O424" s="161">
        <v>0</v>
      </c>
      <c r="P424" s="162">
        <v>0</v>
      </c>
      <c r="Q424" s="160">
        <f t="shared" si="123"/>
        <v>0</v>
      </c>
      <c r="R424" s="161">
        <v>0</v>
      </c>
      <c r="S424" s="161">
        <v>0</v>
      </c>
      <c r="T424" s="161">
        <v>0</v>
      </c>
      <c r="U424" s="161">
        <v>0</v>
      </c>
      <c r="V424" s="161">
        <v>0</v>
      </c>
      <c r="W424" s="162">
        <v>0</v>
      </c>
      <c r="X424" s="160">
        <f t="shared" si="125"/>
        <v>0</v>
      </c>
      <c r="Y424" s="161">
        <f t="shared" si="125"/>
        <v>0</v>
      </c>
      <c r="Z424" s="161">
        <f t="shared" si="124"/>
        <v>0</v>
      </c>
      <c r="AA424" s="161">
        <f t="shared" si="124"/>
        <v>0</v>
      </c>
      <c r="AB424" s="161">
        <f t="shared" si="124"/>
        <v>0</v>
      </c>
      <c r="AC424" s="161">
        <f t="shared" si="124"/>
        <v>0</v>
      </c>
      <c r="AD424" s="162">
        <f t="shared" si="124"/>
        <v>0</v>
      </c>
      <c r="AE424" s="160">
        <f t="shared" si="127"/>
        <v>0</v>
      </c>
      <c r="AF424" s="10">
        <f t="shared" si="127"/>
        <v>0</v>
      </c>
      <c r="AG424" s="10">
        <f t="shared" si="127"/>
        <v>0</v>
      </c>
      <c r="AH424" s="10">
        <f t="shared" si="126"/>
        <v>0</v>
      </c>
      <c r="AI424" s="10">
        <f t="shared" si="126"/>
        <v>0</v>
      </c>
      <c r="AJ424" s="10">
        <f t="shared" si="126"/>
        <v>0</v>
      </c>
      <c r="AK424" s="312">
        <f t="shared" si="126"/>
        <v>0</v>
      </c>
    </row>
    <row r="425" spans="1:37" ht="12.75" customHeight="1" x14ac:dyDescent="0.25">
      <c r="A425" s="81">
        <v>416</v>
      </c>
      <c r="B425" s="159" t="s">
        <v>1557</v>
      </c>
      <c r="C425" s="244">
        <f t="shared" si="121"/>
        <v>0</v>
      </c>
      <c r="D425" s="161">
        <v>0</v>
      </c>
      <c r="E425" s="161">
        <v>0</v>
      </c>
      <c r="F425" s="161">
        <v>0</v>
      </c>
      <c r="G425" s="161">
        <v>0</v>
      </c>
      <c r="H425" s="161">
        <v>0</v>
      </c>
      <c r="I425" s="162">
        <v>0</v>
      </c>
      <c r="J425" s="160">
        <f t="shared" si="122"/>
        <v>0</v>
      </c>
      <c r="K425" s="161">
        <v>0</v>
      </c>
      <c r="L425" s="161">
        <v>0</v>
      </c>
      <c r="M425" s="161">
        <v>0</v>
      </c>
      <c r="N425" s="161">
        <v>0</v>
      </c>
      <c r="O425" s="161">
        <v>0</v>
      </c>
      <c r="P425" s="162">
        <v>0</v>
      </c>
      <c r="Q425" s="160">
        <f t="shared" si="123"/>
        <v>0</v>
      </c>
      <c r="R425" s="161">
        <v>0</v>
      </c>
      <c r="S425" s="161">
        <v>0</v>
      </c>
      <c r="T425" s="161">
        <v>0</v>
      </c>
      <c r="U425" s="161">
        <v>0</v>
      </c>
      <c r="V425" s="161">
        <v>0</v>
      </c>
      <c r="W425" s="162">
        <v>0</v>
      </c>
      <c r="X425" s="160">
        <f t="shared" si="125"/>
        <v>0</v>
      </c>
      <c r="Y425" s="161">
        <f t="shared" si="125"/>
        <v>0</v>
      </c>
      <c r="Z425" s="161">
        <f t="shared" si="124"/>
        <v>0</v>
      </c>
      <c r="AA425" s="161">
        <f t="shared" si="124"/>
        <v>0</v>
      </c>
      <c r="AB425" s="161">
        <f t="shared" si="124"/>
        <v>0</v>
      </c>
      <c r="AC425" s="161">
        <f t="shared" si="124"/>
        <v>0</v>
      </c>
      <c r="AD425" s="162">
        <f t="shared" si="124"/>
        <v>0</v>
      </c>
      <c r="AE425" s="160">
        <f t="shared" si="127"/>
        <v>0</v>
      </c>
      <c r="AF425" s="10">
        <f t="shared" si="127"/>
        <v>0</v>
      </c>
      <c r="AG425" s="10">
        <f t="shared" si="127"/>
        <v>0</v>
      </c>
      <c r="AH425" s="10">
        <f t="shared" si="126"/>
        <v>0</v>
      </c>
      <c r="AI425" s="10">
        <f t="shared" si="126"/>
        <v>0</v>
      </c>
      <c r="AJ425" s="10">
        <f t="shared" si="126"/>
        <v>0</v>
      </c>
      <c r="AK425" s="312">
        <f t="shared" si="126"/>
        <v>0</v>
      </c>
    </row>
    <row r="426" spans="1:37" ht="12.75" customHeight="1" x14ac:dyDescent="0.25">
      <c r="A426" s="81">
        <v>417</v>
      </c>
      <c r="B426" s="159" t="s">
        <v>1625</v>
      </c>
      <c r="C426" s="244">
        <f t="shared" si="121"/>
        <v>0</v>
      </c>
      <c r="D426" s="161">
        <v>0</v>
      </c>
      <c r="E426" s="161">
        <v>0</v>
      </c>
      <c r="F426" s="161">
        <v>0</v>
      </c>
      <c r="G426" s="161">
        <v>0</v>
      </c>
      <c r="H426" s="161">
        <v>0</v>
      </c>
      <c r="I426" s="162">
        <v>0</v>
      </c>
      <c r="J426" s="160">
        <f t="shared" si="122"/>
        <v>0</v>
      </c>
      <c r="K426" s="161">
        <v>0</v>
      </c>
      <c r="L426" s="161">
        <v>0</v>
      </c>
      <c r="M426" s="161">
        <v>0</v>
      </c>
      <c r="N426" s="161">
        <v>0</v>
      </c>
      <c r="O426" s="161">
        <v>0</v>
      </c>
      <c r="P426" s="162">
        <v>0</v>
      </c>
      <c r="Q426" s="160">
        <f t="shared" si="123"/>
        <v>0</v>
      </c>
      <c r="R426" s="161">
        <v>0</v>
      </c>
      <c r="S426" s="161">
        <v>0</v>
      </c>
      <c r="T426" s="161">
        <v>0</v>
      </c>
      <c r="U426" s="161">
        <v>0</v>
      </c>
      <c r="V426" s="161">
        <v>0</v>
      </c>
      <c r="W426" s="162">
        <v>0</v>
      </c>
      <c r="X426" s="160">
        <f t="shared" si="125"/>
        <v>0</v>
      </c>
      <c r="Y426" s="161">
        <f t="shared" si="125"/>
        <v>0</v>
      </c>
      <c r="Z426" s="161">
        <f t="shared" si="124"/>
        <v>0</v>
      </c>
      <c r="AA426" s="161">
        <f t="shared" si="124"/>
        <v>0</v>
      </c>
      <c r="AB426" s="161">
        <f t="shared" si="124"/>
        <v>0</v>
      </c>
      <c r="AC426" s="161">
        <f t="shared" si="124"/>
        <v>0</v>
      </c>
      <c r="AD426" s="162">
        <f t="shared" si="124"/>
        <v>0</v>
      </c>
      <c r="AE426" s="160">
        <f t="shared" si="127"/>
        <v>0</v>
      </c>
      <c r="AF426" s="10">
        <f t="shared" si="127"/>
        <v>0</v>
      </c>
      <c r="AG426" s="10">
        <f t="shared" si="127"/>
        <v>0</v>
      </c>
      <c r="AH426" s="10">
        <f t="shared" si="126"/>
        <v>0</v>
      </c>
      <c r="AI426" s="10">
        <f t="shared" si="126"/>
        <v>0</v>
      </c>
      <c r="AJ426" s="10">
        <f t="shared" si="126"/>
        <v>0</v>
      </c>
      <c r="AK426" s="312">
        <f t="shared" si="126"/>
        <v>0</v>
      </c>
    </row>
    <row r="427" spans="1:37" ht="12.75" customHeight="1" x14ac:dyDescent="0.25">
      <c r="A427" s="81">
        <v>418</v>
      </c>
      <c r="B427" s="159" t="s">
        <v>1626</v>
      </c>
      <c r="C427" s="244">
        <f t="shared" si="121"/>
        <v>0</v>
      </c>
      <c r="D427" s="161">
        <v>0</v>
      </c>
      <c r="E427" s="161">
        <v>0</v>
      </c>
      <c r="F427" s="161">
        <v>0</v>
      </c>
      <c r="G427" s="161">
        <v>0</v>
      </c>
      <c r="H427" s="161">
        <v>0</v>
      </c>
      <c r="I427" s="162">
        <v>0</v>
      </c>
      <c r="J427" s="160">
        <f t="shared" si="122"/>
        <v>0</v>
      </c>
      <c r="K427" s="161">
        <v>0</v>
      </c>
      <c r="L427" s="161">
        <v>0</v>
      </c>
      <c r="M427" s="161">
        <v>0</v>
      </c>
      <c r="N427" s="161">
        <v>0</v>
      </c>
      <c r="O427" s="161">
        <v>0</v>
      </c>
      <c r="P427" s="162">
        <v>0</v>
      </c>
      <c r="Q427" s="160">
        <f t="shared" si="123"/>
        <v>0</v>
      </c>
      <c r="R427" s="161">
        <v>0</v>
      </c>
      <c r="S427" s="161">
        <v>0</v>
      </c>
      <c r="T427" s="161">
        <v>0</v>
      </c>
      <c r="U427" s="161">
        <v>0</v>
      </c>
      <c r="V427" s="161">
        <v>0</v>
      </c>
      <c r="W427" s="162">
        <v>0</v>
      </c>
      <c r="X427" s="160">
        <f t="shared" si="125"/>
        <v>0</v>
      </c>
      <c r="Y427" s="161">
        <f t="shared" si="125"/>
        <v>0</v>
      </c>
      <c r="Z427" s="161">
        <f t="shared" si="124"/>
        <v>0</v>
      </c>
      <c r="AA427" s="161">
        <f t="shared" si="124"/>
        <v>0</v>
      </c>
      <c r="AB427" s="161">
        <f t="shared" si="124"/>
        <v>0</v>
      </c>
      <c r="AC427" s="161">
        <f t="shared" si="124"/>
        <v>0</v>
      </c>
      <c r="AD427" s="162">
        <f t="shared" si="124"/>
        <v>0</v>
      </c>
      <c r="AE427" s="160">
        <f t="shared" si="127"/>
        <v>0</v>
      </c>
      <c r="AF427" s="10">
        <f t="shared" si="127"/>
        <v>0</v>
      </c>
      <c r="AG427" s="10">
        <f t="shared" si="127"/>
        <v>0</v>
      </c>
      <c r="AH427" s="10">
        <f t="shared" si="126"/>
        <v>0</v>
      </c>
      <c r="AI427" s="10">
        <f t="shared" si="126"/>
        <v>0</v>
      </c>
      <c r="AJ427" s="10">
        <f t="shared" si="126"/>
        <v>0</v>
      </c>
      <c r="AK427" s="312">
        <f t="shared" si="126"/>
        <v>0</v>
      </c>
    </row>
    <row r="428" spans="1:37" ht="12.75" customHeight="1" x14ac:dyDescent="0.25">
      <c r="A428" s="81">
        <v>419</v>
      </c>
      <c r="B428" s="159" t="s">
        <v>1627</v>
      </c>
      <c r="C428" s="244">
        <f t="shared" si="121"/>
        <v>0</v>
      </c>
      <c r="D428" s="161">
        <v>0</v>
      </c>
      <c r="E428" s="161">
        <v>0</v>
      </c>
      <c r="F428" s="161">
        <v>0</v>
      </c>
      <c r="G428" s="161">
        <v>0</v>
      </c>
      <c r="H428" s="161">
        <v>0</v>
      </c>
      <c r="I428" s="162">
        <v>0</v>
      </c>
      <c r="J428" s="160">
        <f t="shared" si="122"/>
        <v>0</v>
      </c>
      <c r="K428" s="161">
        <v>0</v>
      </c>
      <c r="L428" s="161">
        <v>0</v>
      </c>
      <c r="M428" s="161">
        <v>0</v>
      </c>
      <c r="N428" s="161">
        <v>0</v>
      </c>
      <c r="O428" s="161">
        <v>0</v>
      </c>
      <c r="P428" s="162">
        <v>0</v>
      </c>
      <c r="Q428" s="160">
        <f t="shared" si="123"/>
        <v>0</v>
      </c>
      <c r="R428" s="161">
        <v>0</v>
      </c>
      <c r="S428" s="161">
        <v>0</v>
      </c>
      <c r="T428" s="161">
        <v>0</v>
      </c>
      <c r="U428" s="161">
        <v>0</v>
      </c>
      <c r="V428" s="161">
        <v>0</v>
      </c>
      <c r="W428" s="162">
        <v>0</v>
      </c>
      <c r="X428" s="160">
        <f t="shared" si="125"/>
        <v>0</v>
      </c>
      <c r="Y428" s="161">
        <f t="shared" si="125"/>
        <v>0</v>
      </c>
      <c r="Z428" s="161">
        <f t="shared" si="124"/>
        <v>0</v>
      </c>
      <c r="AA428" s="161">
        <f t="shared" si="124"/>
        <v>0</v>
      </c>
      <c r="AB428" s="161">
        <f t="shared" si="124"/>
        <v>0</v>
      </c>
      <c r="AC428" s="161">
        <f t="shared" si="124"/>
        <v>0</v>
      </c>
      <c r="AD428" s="162">
        <f t="shared" si="124"/>
        <v>0</v>
      </c>
      <c r="AE428" s="160">
        <f t="shared" si="127"/>
        <v>0</v>
      </c>
      <c r="AF428" s="10">
        <f t="shared" si="127"/>
        <v>0</v>
      </c>
      <c r="AG428" s="10">
        <f t="shared" si="127"/>
        <v>0</v>
      </c>
      <c r="AH428" s="10">
        <f t="shared" si="126"/>
        <v>0</v>
      </c>
      <c r="AI428" s="10">
        <f t="shared" si="126"/>
        <v>0</v>
      </c>
      <c r="AJ428" s="10">
        <f t="shared" si="126"/>
        <v>0</v>
      </c>
      <c r="AK428" s="312">
        <f t="shared" si="126"/>
        <v>0</v>
      </c>
    </row>
    <row r="429" spans="1:37" ht="11.25" customHeight="1" x14ac:dyDescent="0.25">
      <c r="A429" s="81">
        <v>420</v>
      </c>
      <c r="B429" s="159"/>
      <c r="C429" s="244"/>
      <c r="D429" s="161"/>
      <c r="E429" s="161"/>
      <c r="F429" s="161"/>
      <c r="G429" s="161"/>
      <c r="H429" s="161"/>
      <c r="I429" s="162"/>
      <c r="J429" s="160"/>
      <c r="K429" s="161"/>
      <c r="L429" s="161"/>
      <c r="M429" s="161"/>
      <c r="N429" s="161"/>
      <c r="O429" s="161"/>
      <c r="P429" s="162"/>
      <c r="Q429" s="160"/>
      <c r="R429" s="161"/>
      <c r="S429" s="161"/>
      <c r="T429" s="161"/>
      <c r="U429" s="161"/>
      <c r="V429" s="161"/>
      <c r="W429" s="162"/>
      <c r="X429" s="160">
        <f t="shared" si="125"/>
        <v>0</v>
      </c>
      <c r="Y429" s="161"/>
      <c r="Z429" s="161"/>
      <c r="AA429" s="161"/>
      <c r="AB429" s="161"/>
      <c r="AC429" s="161"/>
      <c r="AD429" s="162"/>
      <c r="AE429" s="160"/>
      <c r="AF429" s="10"/>
      <c r="AG429" s="10"/>
      <c r="AH429" s="10"/>
      <c r="AI429" s="10"/>
      <c r="AJ429" s="10"/>
      <c r="AK429" s="312"/>
    </row>
    <row r="430" spans="1:37" ht="12.75" customHeight="1" x14ac:dyDescent="0.25">
      <c r="A430" s="81">
        <v>421</v>
      </c>
      <c r="B430" s="152" t="s">
        <v>1628</v>
      </c>
      <c r="C430" s="172">
        <f>C431+C432</f>
        <v>5430.7999999999993</v>
      </c>
      <c r="D430" s="153">
        <f t="shared" ref="D430:W430" si="128">D431+D432</f>
        <v>1387.3</v>
      </c>
      <c r="E430" s="153">
        <f t="shared" si="128"/>
        <v>1895.1</v>
      </c>
      <c r="F430" s="153">
        <f t="shared" si="128"/>
        <v>0</v>
      </c>
      <c r="G430" s="153">
        <f t="shared" si="128"/>
        <v>1662.2</v>
      </c>
      <c r="H430" s="153">
        <f t="shared" si="128"/>
        <v>40</v>
      </c>
      <c r="I430" s="154">
        <f t="shared" si="128"/>
        <v>446.2</v>
      </c>
      <c r="J430" s="156">
        <f t="shared" si="128"/>
        <v>5430.7999999999993</v>
      </c>
      <c r="K430" s="153">
        <f t="shared" si="128"/>
        <v>1387.3</v>
      </c>
      <c r="L430" s="153">
        <f t="shared" si="128"/>
        <v>1895.1</v>
      </c>
      <c r="M430" s="153">
        <f t="shared" si="128"/>
        <v>0</v>
      </c>
      <c r="N430" s="153">
        <f t="shared" si="128"/>
        <v>1662.2</v>
      </c>
      <c r="O430" s="153">
        <f t="shared" si="128"/>
        <v>40</v>
      </c>
      <c r="P430" s="154">
        <f t="shared" si="128"/>
        <v>446.2</v>
      </c>
      <c r="Q430" s="156">
        <f t="shared" si="128"/>
        <v>4146.7809999999999</v>
      </c>
      <c r="R430" s="153">
        <f t="shared" si="128"/>
        <v>1247.269</v>
      </c>
      <c r="S430" s="153">
        <f t="shared" si="128"/>
        <v>1544.2393999999999</v>
      </c>
      <c r="T430" s="153">
        <f t="shared" si="128"/>
        <v>0</v>
      </c>
      <c r="U430" s="153">
        <f t="shared" si="128"/>
        <v>907.0616</v>
      </c>
      <c r="V430" s="153">
        <f t="shared" si="128"/>
        <v>40</v>
      </c>
      <c r="W430" s="154">
        <f t="shared" si="128"/>
        <v>408.21100000000001</v>
      </c>
      <c r="X430" s="156">
        <f t="shared" si="125"/>
        <v>-1284.0189999999993</v>
      </c>
      <c r="Y430" s="153">
        <f t="shared" si="125"/>
        <v>-140.03099999999995</v>
      </c>
      <c r="Z430" s="153">
        <f t="shared" si="125"/>
        <v>-350.86059999999998</v>
      </c>
      <c r="AA430" s="153">
        <f t="shared" si="125"/>
        <v>0</v>
      </c>
      <c r="AB430" s="153">
        <f t="shared" si="125"/>
        <v>-755.13840000000005</v>
      </c>
      <c r="AC430" s="153">
        <f t="shared" si="125"/>
        <v>0</v>
      </c>
      <c r="AD430" s="154">
        <f t="shared" si="125"/>
        <v>-37.988999999999976</v>
      </c>
      <c r="AE430" s="156">
        <f t="shared" si="127"/>
        <v>76.3567246077926</v>
      </c>
      <c r="AF430" s="13">
        <f t="shared" si="127"/>
        <v>89.906220716499675</v>
      </c>
      <c r="AG430" s="13">
        <f t="shared" si="127"/>
        <v>81.485905756952135</v>
      </c>
      <c r="AH430" s="13">
        <f t="shared" si="126"/>
        <v>0</v>
      </c>
      <c r="AI430" s="13">
        <f t="shared" si="126"/>
        <v>54.569943448441826</v>
      </c>
      <c r="AJ430" s="13">
        <f t="shared" si="126"/>
        <v>100</v>
      </c>
      <c r="AK430" s="313">
        <f t="shared" si="126"/>
        <v>91.486104885701479</v>
      </c>
    </row>
    <row r="431" spans="1:37" s="170" customFormat="1" ht="12.75" customHeight="1" x14ac:dyDescent="0.2">
      <c r="A431" s="81">
        <v>422</v>
      </c>
      <c r="B431" s="152" t="s">
        <v>1287</v>
      </c>
      <c r="C431" s="172">
        <f>C433</f>
        <v>5390.7999999999993</v>
      </c>
      <c r="D431" s="153">
        <f t="shared" ref="D431:W431" si="129">D433</f>
        <v>1387.3</v>
      </c>
      <c r="E431" s="153">
        <f t="shared" si="129"/>
        <v>1895.1</v>
      </c>
      <c r="F431" s="153">
        <f t="shared" si="129"/>
        <v>0</v>
      </c>
      <c r="G431" s="153">
        <f t="shared" si="129"/>
        <v>1662.2</v>
      </c>
      <c r="H431" s="153">
        <f t="shared" si="129"/>
        <v>0</v>
      </c>
      <c r="I431" s="154">
        <f t="shared" si="129"/>
        <v>446.2</v>
      </c>
      <c r="J431" s="156">
        <f t="shared" si="129"/>
        <v>5390.7999999999993</v>
      </c>
      <c r="K431" s="153">
        <f t="shared" si="129"/>
        <v>1387.3</v>
      </c>
      <c r="L431" s="153">
        <f t="shared" si="129"/>
        <v>1895.1</v>
      </c>
      <c r="M431" s="153">
        <f t="shared" si="129"/>
        <v>0</v>
      </c>
      <c r="N431" s="153">
        <f t="shared" si="129"/>
        <v>1662.2</v>
      </c>
      <c r="O431" s="153">
        <f t="shared" si="129"/>
        <v>0</v>
      </c>
      <c r="P431" s="154">
        <f t="shared" si="129"/>
        <v>446.2</v>
      </c>
      <c r="Q431" s="156">
        <f t="shared" si="129"/>
        <v>4106.7809999999999</v>
      </c>
      <c r="R431" s="153">
        <f t="shared" si="129"/>
        <v>1247.269</v>
      </c>
      <c r="S431" s="153">
        <f t="shared" si="129"/>
        <v>1544.2393999999999</v>
      </c>
      <c r="T431" s="153">
        <f t="shared" si="129"/>
        <v>0</v>
      </c>
      <c r="U431" s="153">
        <f t="shared" si="129"/>
        <v>907.0616</v>
      </c>
      <c r="V431" s="153">
        <f t="shared" si="129"/>
        <v>0</v>
      </c>
      <c r="W431" s="154">
        <f t="shared" si="129"/>
        <v>408.21100000000001</v>
      </c>
      <c r="X431" s="156">
        <f t="shared" si="125"/>
        <v>-1284.0189999999993</v>
      </c>
      <c r="Y431" s="153">
        <f t="shared" si="125"/>
        <v>-140.03099999999995</v>
      </c>
      <c r="Z431" s="153">
        <f t="shared" si="125"/>
        <v>-350.86059999999998</v>
      </c>
      <c r="AA431" s="153">
        <f t="shared" si="125"/>
        <v>0</v>
      </c>
      <c r="AB431" s="153">
        <f t="shared" si="125"/>
        <v>-755.13840000000005</v>
      </c>
      <c r="AC431" s="153">
        <f t="shared" si="125"/>
        <v>0</v>
      </c>
      <c r="AD431" s="154">
        <f t="shared" si="125"/>
        <v>-37.988999999999976</v>
      </c>
      <c r="AE431" s="156">
        <f t="shared" si="127"/>
        <v>76.181290346516292</v>
      </c>
      <c r="AF431" s="13">
        <f t="shared" si="127"/>
        <v>89.906220716499675</v>
      </c>
      <c r="AG431" s="13">
        <f t="shared" si="127"/>
        <v>81.485905756952135</v>
      </c>
      <c r="AH431" s="13">
        <f t="shared" si="126"/>
        <v>0</v>
      </c>
      <c r="AI431" s="13">
        <f t="shared" si="126"/>
        <v>54.569943448441826</v>
      </c>
      <c r="AJ431" s="13">
        <f t="shared" si="126"/>
        <v>0</v>
      </c>
      <c r="AK431" s="313">
        <f t="shared" si="126"/>
        <v>91.486104885701479</v>
      </c>
    </row>
    <row r="432" spans="1:37" s="170" customFormat="1" ht="12.75" customHeight="1" x14ac:dyDescent="0.2">
      <c r="A432" s="81">
        <v>423</v>
      </c>
      <c r="B432" s="152" t="s">
        <v>1288</v>
      </c>
      <c r="C432" s="172">
        <f>SUM(C434:C466)</f>
        <v>40</v>
      </c>
      <c r="D432" s="153">
        <f t="shared" ref="D432:W432" si="130">SUM(D434:D466)</f>
        <v>0</v>
      </c>
      <c r="E432" s="153">
        <f t="shared" si="130"/>
        <v>0</v>
      </c>
      <c r="F432" s="153">
        <f t="shared" si="130"/>
        <v>0</v>
      </c>
      <c r="G432" s="153">
        <f t="shared" si="130"/>
        <v>0</v>
      </c>
      <c r="H432" s="153">
        <f t="shared" si="130"/>
        <v>40</v>
      </c>
      <c r="I432" s="154">
        <f t="shared" si="130"/>
        <v>0</v>
      </c>
      <c r="J432" s="156">
        <f t="shared" si="130"/>
        <v>40</v>
      </c>
      <c r="K432" s="153">
        <f t="shared" si="130"/>
        <v>0</v>
      </c>
      <c r="L432" s="153">
        <f t="shared" si="130"/>
        <v>0</v>
      </c>
      <c r="M432" s="153">
        <f t="shared" si="130"/>
        <v>0</v>
      </c>
      <c r="N432" s="153">
        <f t="shared" si="130"/>
        <v>0</v>
      </c>
      <c r="O432" s="153">
        <f t="shared" si="130"/>
        <v>40</v>
      </c>
      <c r="P432" s="154">
        <f t="shared" si="130"/>
        <v>0</v>
      </c>
      <c r="Q432" s="156">
        <f t="shared" si="130"/>
        <v>40</v>
      </c>
      <c r="R432" s="153">
        <f t="shared" si="130"/>
        <v>0</v>
      </c>
      <c r="S432" s="153">
        <f t="shared" si="130"/>
        <v>0</v>
      </c>
      <c r="T432" s="153">
        <f t="shared" si="130"/>
        <v>0</v>
      </c>
      <c r="U432" s="153">
        <f t="shared" si="130"/>
        <v>0</v>
      </c>
      <c r="V432" s="153">
        <f t="shared" si="130"/>
        <v>40</v>
      </c>
      <c r="W432" s="154">
        <f t="shared" si="130"/>
        <v>0</v>
      </c>
      <c r="X432" s="156">
        <f t="shared" si="125"/>
        <v>0</v>
      </c>
      <c r="Y432" s="153">
        <f t="shared" si="125"/>
        <v>0</v>
      </c>
      <c r="Z432" s="153">
        <f t="shared" si="125"/>
        <v>0</v>
      </c>
      <c r="AA432" s="153">
        <f t="shared" si="125"/>
        <v>0</v>
      </c>
      <c r="AB432" s="153">
        <f t="shared" si="125"/>
        <v>0</v>
      </c>
      <c r="AC432" s="153">
        <f t="shared" si="125"/>
        <v>0</v>
      </c>
      <c r="AD432" s="154">
        <f t="shared" si="125"/>
        <v>0</v>
      </c>
      <c r="AE432" s="156">
        <f t="shared" si="127"/>
        <v>100</v>
      </c>
      <c r="AF432" s="13">
        <f t="shared" si="127"/>
        <v>0</v>
      </c>
      <c r="AG432" s="13">
        <f t="shared" si="127"/>
        <v>0</v>
      </c>
      <c r="AH432" s="13">
        <f t="shared" si="126"/>
        <v>0</v>
      </c>
      <c r="AI432" s="13">
        <f t="shared" si="126"/>
        <v>0</v>
      </c>
      <c r="AJ432" s="13">
        <f t="shared" si="126"/>
        <v>100</v>
      </c>
      <c r="AK432" s="313">
        <f t="shared" si="126"/>
        <v>0</v>
      </c>
    </row>
    <row r="433" spans="1:37" ht="12.75" customHeight="1" x14ac:dyDescent="0.25">
      <c r="A433" s="81">
        <v>424</v>
      </c>
      <c r="B433" s="159" t="s">
        <v>1313</v>
      </c>
      <c r="C433" s="244">
        <f t="shared" ref="C433:C466" si="131">SUM(D433:I433)</f>
        <v>5390.7999999999993</v>
      </c>
      <c r="D433" s="161">
        <v>1387.3</v>
      </c>
      <c r="E433" s="161">
        <v>1895.1</v>
      </c>
      <c r="F433" s="161">
        <v>0</v>
      </c>
      <c r="G433" s="161">
        <v>1662.2</v>
      </c>
      <c r="H433" s="161">
        <v>0</v>
      </c>
      <c r="I433" s="162">
        <v>446.2</v>
      </c>
      <c r="J433" s="160">
        <f t="shared" ref="J433:J466" si="132">SUM(K433:P433)</f>
        <v>5390.7999999999993</v>
      </c>
      <c r="K433" s="161">
        <v>1387.3</v>
      </c>
      <c r="L433" s="161">
        <v>1895.1</v>
      </c>
      <c r="M433" s="161">
        <v>0</v>
      </c>
      <c r="N433" s="161">
        <v>1662.2</v>
      </c>
      <c r="O433" s="161">
        <v>0</v>
      </c>
      <c r="P433" s="162">
        <v>446.2</v>
      </c>
      <c r="Q433" s="160">
        <f t="shared" ref="Q433:Q466" si="133">SUM(R433:W433)</f>
        <v>4106.7809999999999</v>
      </c>
      <c r="R433" s="161">
        <v>1247.269</v>
      </c>
      <c r="S433" s="161">
        <v>1544.2393999999999</v>
      </c>
      <c r="T433" s="161">
        <v>0</v>
      </c>
      <c r="U433" s="161">
        <v>907.0616</v>
      </c>
      <c r="V433" s="161">
        <v>0</v>
      </c>
      <c r="W433" s="162">
        <v>408.21100000000001</v>
      </c>
      <c r="X433" s="160">
        <f t="shared" si="125"/>
        <v>-1284.0189999999993</v>
      </c>
      <c r="Y433" s="161">
        <f t="shared" si="125"/>
        <v>-140.03099999999995</v>
      </c>
      <c r="Z433" s="161">
        <f t="shared" si="125"/>
        <v>-350.86059999999998</v>
      </c>
      <c r="AA433" s="161">
        <f t="shared" si="125"/>
        <v>0</v>
      </c>
      <c r="AB433" s="161">
        <f t="shared" si="125"/>
        <v>-755.13840000000005</v>
      </c>
      <c r="AC433" s="161">
        <f t="shared" si="125"/>
        <v>0</v>
      </c>
      <c r="AD433" s="162">
        <f t="shared" si="125"/>
        <v>-37.988999999999976</v>
      </c>
      <c r="AE433" s="160">
        <f t="shared" si="127"/>
        <v>76.181290346516292</v>
      </c>
      <c r="AF433" s="10">
        <f t="shared" si="127"/>
        <v>89.906220716499675</v>
      </c>
      <c r="AG433" s="10">
        <f t="shared" si="127"/>
        <v>81.485905756952135</v>
      </c>
      <c r="AH433" s="10">
        <f t="shared" si="126"/>
        <v>0</v>
      </c>
      <c r="AI433" s="10">
        <f t="shared" si="126"/>
        <v>54.569943448441826</v>
      </c>
      <c r="AJ433" s="10">
        <f t="shared" si="126"/>
        <v>0</v>
      </c>
      <c r="AK433" s="312">
        <f t="shared" si="126"/>
        <v>91.486104885701479</v>
      </c>
    </row>
    <row r="434" spans="1:37" ht="12.75" customHeight="1" x14ac:dyDescent="0.25">
      <c r="A434" s="81">
        <v>425</v>
      </c>
      <c r="B434" s="159" t="s">
        <v>1629</v>
      </c>
      <c r="C434" s="244">
        <f t="shared" si="131"/>
        <v>0</v>
      </c>
      <c r="D434" s="161">
        <v>0</v>
      </c>
      <c r="E434" s="161">
        <v>0</v>
      </c>
      <c r="F434" s="161">
        <v>0</v>
      </c>
      <c r="G434" s="161">
        <v>0</v>
      </c>
      <c r="H434" s="161">
        <v>0</v>
      </c>
      <c r="I434" s="162">
        <v>0</v>
      </c>
      <c r="J434" s="160">
        <f t="shared" si="132"/>
        <v>0</v>
      </c>
      <c r="K434" s="161">
        <v>0</v>
      </c>
      <c r="L434" s="161">
        <v>0</v>
      </c>
      <c r="M434" s="161">
        <v>0</v>
      </c>
      <c r="N434" s="161">
        <v>0</v>
      </c>
      <c r="O434" s="161">
        <v>0</v>
      </c>
      <c r="P434" s="162">
        <v>0</v>
      </c>
      <c r="Q434" s="160">
        <f t="shared" si="133"/>
        <v>0</v>
      </c>
      <c r="R434" s="161">
        <v>0</v>
      </c>
      <c r="S434" s="161">
        <v>0</v>
      </c>
      <c r="T434" s="161">
        <v>0</v>
      </c>
      <c r="U434" s="161">
        <v>0</v>
      </c>
      <c r="V434" s="161">
        <v>0</v>
      </c>
      <c r="W434" s="162">
        <v>0</v>
      </c>
      <c r="X434" s="160">
        <f t="shared" si="125"/>
        <v>0</v>
      </c>
      <c r="Y434" s="161">
        <f t="shared" si="125"/>
        <v>0</v>
      </c>
      <c r="Z434" s="161">
        <f t="shared" si="125"/>
        <v>0</v>
      </c>
      <c r="AA434" s="161">
        <f t="shared" si="125"/>
        <v>0</v>
      </c>
      <c r="AB434" s="161">
        <f t="shared" si="125"/>
        <v>0</v>
      </c>
      <c r="AC434" s="161">
        <f t="shared" si="125"/>
        <v>0</v>
      </c>
      <c r="AD434" s="162">
        <f t="shared" si="125"/>
        <v>0</v>
      </c>
      <c r="AE434" s="160">
        <f t="shared" si="127"/>
        <v>0</v>
      </c>
      <c r="AF434" s="10">
        <f t="shared" si="127"/>
        <v>0</v>
      </c>
      <c r="AG434" s="10">
        <f t="shared" si="127"/>
        <v>0</v>
      </c>
      <c r="AH434" s="10">
        <f t="shared" si="126"/>
        <v>0</v>
      </c>
      <c r="AI434" s="10">
        <f t="shared" si="126"/>
        <v>0</v>
      </c>
      <c r="AJ434" s="10">
        <f t="shared" si="126"/>
        <v>0</v>
      </c>
      <c r="AK434" s="312">
        <f t="shared" si="126"/>
        <v>0</v>
      </c>
    </row>
    <row r="435" spans="1:37" ht="12.75" customHeight="1" x14ac:dyDescent="0.25">
      <c r="A435" s="81">
        <v>426</v>
      </c>
      <c r="B435" s="159" t="s">
        <v>1630</v>
      </c>
      <c r="C435" s="244">
        <f t="shared" si="131"/>
        <v>0</v>
      </c>
      <c r="D435" s="161">
        <v>0</v>
      </c>
      <c r="E435" s="161">
        <v>0</v>
      </c>
      <c r="F435" s="161">
        <v>0</v>
      </c>
      <c r="G435" s="161">
        <v>0</v>
      </c>
      <c r="H435" s="161">
        <v>0</v>
      </c>
      <c r="I435" s="162">
        <v>0</v>
      </c>
      <c r="J435" s="160">
        <f t="shared" si="132"/>
        <v>0</v>
      </c>
      <c r="K435" s="161">
        <v>0</v>
      </c>
      <c r="L435" s="161">
        <v>0</v>
      </c>
      <c r="M435" s="161">
        <v>0</v>
      </c>
      <c r="N435" s="161">
        <v>0</v>
      </c>
      <c r="O435" s="161">
        <v>0</v>
      </c>
      <c r="P435" s="162">
        <v>0</v>
      </c>
      <c r="Q435" s="160">
        <f t="shared" si="133"/>
        <v>0</v>
      </c>
      <c r="R435" s="161">
        <v>0</v>
      </c>
      <c r="S435" s="161">
        <v>0</v>
      </c>
      <c r="T435" s="161">
        <v>0</v>
      </c>
      <c r="U435" s="161">
        <v>0</v>
      </c>
      <c r="V435" s="161">
        <v>0</v>
      </c>
      <c r="W435" s="162">
        <v>0</v>
      </c>
      <c r="X435" s="160">
        <f t="shared" si="125"/>
        <v>0</v>
      </c>
      <c r="Y435" s="161">
        <f t="shared" si="125"/>
        <v>0</v>
      </c>
      <c r="Z435" s="161">
        <f t="shared" si="125"/>
        <v>0</v>
      </c>
      <c r="AA435" s="161">
        <f t="shared" si="125"/>
        <v>0</v>
      </c>
      <c r="AB435" s="161">
        <f t="shared" si="125"/>
        <v>0</v>
      </c>
      <c r="AC435" s="161">
        <f t="shared" si="125"/>
        <v>0</v>
      </c>
      <c r="AD435" s="162">
        <f t="shared" si="125"/>
        <v>0</v>
      </c>
      <c r="AE435" s="160">
        <f t="shared" si="127"/>
        <v>0</v>
      </c>
      <c r="AF435" s="10">
        <f t="shared" si="127"/>
        <v>0</v>
      </c>
      <c r="AG435" s="10">
        <f t="shared" si="127"/>
        <v>0</v>
      </c>
      <c r="AH435" s="10">
        <f t="shared" si="126"/>
        <v>0</v>
      </c>
      <c r="AI435" s="10">
        <f t="shared" si="126"/>
        <v>0</v>
      </c>
      <c r="AJ435" s="10">
        <f t="shared" si="126"/>
        <v>0</v>
      </c>
      <c r="AK435" s="312">
        <f t="shared" si="126"/>
        <v>0</v>
      </c>
    </row>
    <row r="436" spans="1:37" ht="12.75" customHeight="1" x14ac:dyDescent="0.25">
      <c r="A436" s="81">
        <v>427</v>
      </c>
      <c r="B436" s="159" t="s">
        <v>1631</v>
      </c>
      <c r="C436" s="244">
        <f t="shared" si="131"/>
        <v>0</v>
      </c>
      <c r="D436" s="161">
        <v>0</v>
      </c>
      <c r="E436" s="161">
        <v>0</v>
      </c>
      <c r="F436" s="161">
        <v>0</v>
      </c>
      <c r="G436" s="161">
        <v>0</v>
      </c>
      <c r="H436" s="161">
        <v>0</v>
      </c>
      <c r="I436" s="162">
        <v>0</v>
      </c>
      <c r="J436" s="160">
        <f t="shared" si="132"/>
        <v>0</v>
      </c>
      <c r="K436" s="161">
        <v>0</v>
      </c>
      <c r="L436" s="161">
        <v>0</v>
      </c>
      <c r="M436" s="161">
        <v>0</v>
      </c>
      <c r="N436" s="161">
        <v>0</v>
      </c>
      <c r="O436" s="161">
        <v>0</v>
      </c>
      <c r="P436" s="162">
        <v>0</v>
      </c>
      <c r="Q436" s="160">
        <f t="shared" si="133"/>
        <v>0</v>
      </c>
      <c r="R436" s="161">
        <v>0</v>
      </c>
      <c r="S436" s="161">
        <v>0</v>
      </c>
      <c r="T436" s="161">
        <v>0</v>
      </c>
      <c r="U436" s="161">
        <v>0</v>
      </c>
      <c r="V436" s="161">
        <v>0</v>
      </c>
      <c r="W436" s="162">
        <v>0</v>
      </c>
      <c r="X436" s="160">
        <f t="shared" si="125"/>
        <v>0</v>
      </c>
      <c r="Y436" s="161">
        <f t="shared" si="125"/>
        <v>0</v>
      </c>
      <c r="Z436" s="161">
        <f t="shared" si="125"/>
        <v>0</v>
      </c>
      <c r="AA436" s="161">
        <f t="shared" si="125"/>
        <v>0</v>
      </c>
      <c r="AB436" s="161">
        <f t="shared" si="125"/>
        <v>0</v>
      </c>
      <c r="AC436" s="161">
        <f t="shared" si="125"/>
        <v>0</v>
      </c>
      <c r="AD436" s="162">
        <f t="shared" si="125"/>
        <v>0</v>
      </c>
      <c r="AE436" s="160">
        <f t="shared" si="127"/>
        <v>0</v>
      </c>
      <c r="AF436" s="10">
        <f t="shared" si="127"/>
        <v>0</v>
      </c>
      <c r="AG436" s="10">
        <f t="shared" si="127"/>
        <v>0</v>
      </c>
      <c r="AH436" s="10">
        <f t="shared" si="126"/>
        <v>0</v>
      </c>
      <c r="AI436" s="10">
        <f t="shared" si="126"/>
        <v>0</v>
      </c>
      <c r="AJ436" s="10">
        <f t="shared" si="126"/>
        <v>0</v>
      </c>
      <c r="AK436" s="312">
        <f t="shared" si="126"/>
        <v>0</v>
      </c>
    </row>
    <row r="437" spans="1:37" ht="12.75" customHeight="1" x14ac:dyDescent="0.25">
      <c r="A437" s="81">
        <v>428</v>
      </c>
      <c r="B437" s="159" t="s">
        <v>1632</v>
      </c>
      <c r="C437" s="244">
        <f t="shared" si="131"/>
        <v>0</v>
      </c>
      <c r="D437" s="161">
        <v>0</v>
      </c>
      <c r="E437" s="161">
        <v>0</v>
      </c>
      <c r="F437" s="161">
        <v>0</v>
      </c>
      <c r="G437" s="161">
        <v>0</v>
      </c>
      <c r="H437" s="161">
        <v>0</v>
      </c>
      <c r="I437" s="162">
        <v>0</v>
      </c>
      <c r="J437" s="160">
        <f t="shared" si="132"/>
        <v>0</v>
      </c>
      <c r="K437" s="161">
        <v>0</v>
      </c>
      <c r="L437" s="161">
        <v>0</v>
      </c>
      <c r="M437" s="161">
        <v>0</v>
      </c>
      <c r="N437" s="161">
        <v>0</v>
      </c>
      <c r="O437" s="161">
        <v>0</v>
      </c>
      <c r="P437" s="162">
        <v>0</v>
      </c>
      <c r="Q437" s="160">
        <f t="shared" si="133"/>
        <v>0</v>
      </c>
      <c r="R437" s="161">
        <v>0</v>
      </c>
      <c r="S437" s="161">
        <v>0</v>
      </c>
      <c r="T437" s="161">
        <v>0</v>
      </c>
      <c r="U437" s="161">
        <v>0</v>
      </c>
      <c r="V437" s="161">
        <v>0</v>
      </c>
      <c r="W437" s="162">
        <v>0</v>
      </c>
      <c r="X437" s="160">
        <f t="shared" si="125"/>
        <v>0</v>
      </c>
      <c r="Y437" s="161">
        <f t="shared" si="125"/>
        <v>0</v>
      </c>
      <c r="Z437" s="161">
        <f t="shared" si="125"/>
        <v>0</v>
      </c>
      <c r="AA437" s="161">
        <f t="shared" si="125"/>
        <v>0</v>
      </c>
      <c r="AB437" s="161">
        <f t="shared" si="125"/>
        <v>0</v>
      </c>
      <c r="AC437" s="161">
        <f t="shared" si="125"/>
        <v>0</v>
      </c>
      <c r="AD437" s="162">
        <f t="shared" si="125"/>
        <v>0</v>
      </c>
      <c r="AE437" s="160">
        <f t="shared" si="127"/>
        <v>0</v>
      </c>
      <c r="AF437" s="10">
        <f t="shared" si="127"/>
        <v>0</v>
      </c>
      <c r="AG437" s="10">
        <f t="shared" si="127"/>
        <v>0</v>
      </c>
      <c r="AH437" s="10">
        <f t="shared" si="126"/>
        <v>0</v>
      </c>
      <c r="AI437" s="10">
        <f t="shared" si="126"/>
        <v>0</v>
      </c>
      <c r="AJ437" s="10">
        <f t="shared" si="126"/>
        <v>0</v>
      </c>
      <c r="AK437" s="312">
        <f t="shared" si="126"/>
        <v>0</v>
      </c>
    </row>
    <row r="438" spans="1:37" ht="12.75" customHeight="1" x14ac:dyDescent="0.25">
      <c r="A438" s="81">
        <v>429</v>
      </c>
      <c r="B438" s="159" t="s">
        <v>1633</v>
      </c>
      <c r="C438" s="244">
        <f t="shared" si="131"/>
        <v>0</v>
      </c>
      <c r="D438" s="161">
        <v>0</v>
      </c>
      <c r="E438" s="161">
        <v>0</v>
      </c>
      <c r="F438" s="161">
        <v>0</v>
      </c>
      <c r="G438" s="161">
        <v>0</v>
      </c>
      <c r="H438" s="161">
        <v>0</v>
      </c>
      <c r="I438" s="162">
        <v>0</v>
      </c>
      <c r="J438" s="160">
        <f t="shared" si="132"/>
        <v>0</v>
      </c>
      <c r="K438" s="161">
        <v>0</v>
      </c>
      <c r="L438" s="161">
        <v>0</v>
      </c>
      <c r="M438" s="161">
        <v>0</v>
      </c>
      <c r="N438" s="161">
        <v>0</v>
      </c>
      <c r="O438" s="161">
        <v>0</v>
      </c>
      <c r="P438" s="162">
        <v>0</v>
      </c>
      <c r="Q438" s="160">
        <f t="shared" si="133"/>
        <v>0</v>
      </c>
      <c r="R438" s="161">
        <v>0</v>
      </c>
      <c r="S438" s="161">
        <v>0</v>
      </c>
      <c r="T438" s="161">
        <v>0</v>
      </c>
      <c r="U438" s="161">
        <v>0</v>
      </c>
      <c r="V438" s="161">
        <v>0</v>
      </c>
      <c r="W438" s="162">
        <v>0</v>
      </c>
      <c r="X438" s="160">
        <f t="shared" si="125"/>
        <v>0</v>
      </c>
      <c r="Y438" s="161">
        <f t="shared" si="125"/>
        <v>0</v>
      </c>
      <c r="Z438" s="161">
        <f t="shared" si="125"/>
        <v>0</v>
      </c>
      <c r="AA438" s="161">
        <f t="shared" si="125"/>
        <v>0</v>
      </c>
      <c r="AB438" s="161">
        <f t="shared" si="125"/>
        <v>0</v>
      </c>
      <c r="AC438" s="161">
        <f t="shared" si="125"/>
        <v>0</v>
      </c>
      <c r="AD438" s="162">
        <f t="shared" si="125"/>
        <v>0</v>
      </c>
      <c r="AE438" s="160">
        <f t="shared" si="127"/>
        <v>0</v>
      </c>
      <c r="AF438" s="10">
        <f t="shared" si="127"/>
        <v>0</v>
      </c>
      <c r="AG438" s="10">
        <f t="shared" si="127"/>
        <v>0</v>
      </c>
      <c r="AH438" s="10">
        <f t="shared" si="126"/>
        <v>0</v>
      </c>
      <c r="AI438" s="10">
        <f t="shared" si="126"/>
        <v>0</v>
      </c>
      <c r="AJ438" s="10">
        <f t="shared" si="126"/>
        <v>0</v>
      </c>
      <c r="AK438" s="312">
        <f t="shared" si="126"/>
        <v>0</v>
      </c>
    </row>
    <row r="439" spans="1:37" ht="12.75" customHeight="1" x14ac:dyDescent="0.25">
      <c r="A439" s="81">
        <v>430</v>
      </c>
      <c r="B439" s="159" t="s">
        <v>1634</v>
      </c>
      <c r="C439" s="244">
        <f t="shared" si="131"/>
        <v>0</v>
      </c>
      <c r="D439" s="161">
        <v>0</v>
      </c>
      <c r="E439" s="161">
        <v>0</v>
      </c>
      <c r="F439" s="161">
        <v>0</v>
      </c>
      <c r="G439" s="161">
        <v>0</v>
      </c>
      <c r="H439" s="161">
        <v>0</v>
      </c>
      <c r="I439" s="162">
        <v>0</v>
      </c>
      <c r="J439" s="160">
        <f t="shared" si="132"/>
        <v>0</v>
      </c>
      <c r="K439" s="161">
        <v>0</v>
      </c>
      <c r="L439" s="161">
        <v>0</v>
      </c>
      <c r="M439" s="161">
        <v>0</v>
      </c>
      <c r="N439" s="161">
        <v>0</v>
      </c>
      <c r="O439" s="161">
        <v>0</v>
      </c>
      <c r="P439" s="162">
        <v>0</v>
      </c>
      <c r="Q439" s="160">
        <f t="shared" si="133"/>
        <v>0</v>
      </c>
      <c r="R439" s="161">
        <v>0</v>
      </c>
      <c r="S439" s="161">
        <v>0</v>
      </c>
      <c r="T439" s="161">
        <v>0</v>
      </c>
      <c r="U439" s="161">
        <v>0</v>
      </c>
      <c r="V439" s="161">
        <v>0</v>
      </c>
      <c r="W439" s="162">
        <v>0</v>
      </c>
      <c r="X439" s="160">
        <f t="shared" si="125"/>
        <v>0</v>
      </c>
      <c r="Y439" s="161">
        <f t="shared" si="125"/>
        <v>0</v>
      </c>
      <c r="Z439" s="161">
        <f t="shared" si="125"/>
        <v>0</v>
      </c>
      <c r="AA439" s="161">
        <f t="shared" si="125"/>
        <v>0</v>
      </c>
      <c r="AB439" s="161">
        <f t="shared" si="125"/>
        <v>0</v>
      </c>
      <c r="AC439" s="161">
        <f t="shared" si="125"/>
        <v>0</v>
      </c>
      <c r="AD439" s="162">
        <f t="shared" si="125"/>
        <v>0</v>
      </c>
      <c r="AE439" s="160">
        <f t="shared" si="127"/>
        <v>0</v>
      </c>
      <c r="AF439" s="10">
        <f t="shared" si="127"/>
        <v>0</v>
      </c>
      <c r="AG439" s="10">
        <f t="shared" si="127"/>
        <v>0</v>
      </c>
      <c r="AH439" s="10">
        <f t="shared" si="126"/>
        <v>0</v>
      </c>
      <c r="AI439" s="10">
        <f t="shared" si="126"/>
        <v>0</v>
      </c>
      <c r="AJ439" s="10">
        <f t="shared" si="126"/>
        <v>0</v>
      </c>
      <c r="AK439" s="312">
        <f t="shared" si="126"/>
        <v>0</v>
      </c>
    </row>
    <row r="440" spans="1:37" ht="12.75" customHeight="1" x14ac:dyDescent="0.25">
      <c r="A440" s="81">
        <v>431</v>
      </c>
      <c r="B440" s="159" t="s">
        <v>1635</v>
      </c>
      <c r="C440" s="244">
        <f t="shared" si="131"/>
        <v>0</v>
      </c>
      <c r="D440" s="161">
        <v>0</v>
      </c>
      <c r="E440" s="161">
        <v>0</v>
      </c>
      <c r="F440" s="161">
        <v>0</v>
      </c>
      <c r="G440" s="161">
        <v>0</v>
      </c>
      <c r="H440" s="161">
        <v>0</v>
      </c>
      <c r="I440" s="162">
        <v>0</v>
      </c>
      <c r="J440" s="160">
        <f t="shared" si="132"/>
        <v>0</v>
      </c>
      <c r="K440" s="161">
        <v>0</v>
      </c>
      <c r="L440" s="161">
        <v>0</v>
      </c>
      <c r="M440" s="161">
        <v>0</v>
      </c>
      <c r="N440" s="161">
        <v>0</v>
      </c>
      <c r="O440" s="161">
        <v>0</v>
      </c>
      <c r="P440" s="162">
        <v>0</v>
      </c>
      <c r="Q440" s="160">
        <f t="shared" si="133"/>
        <v>0</v>
      </c>
      <c r="R440" s="161">
        <v>0</v>
      </c>
      <c r="S440" s="161">
        <v>0</v>
      </c>
      <c r="T440" s="161">
        <v>0</v>
      </c>
      <c r="U440" s="161">
        <v>0</v>
      </c>
      <c r="V440" s="161">
        <v>0</v>
      </c>
      <c r="W440" s="162">
        <v>0</v>
      </c>
      <c r="X440" s="160">
        <f t="shared" si="125"/>
        <v>0</v>
      </c>
      <c r="Y440" s="161">
        <f t="shared" si="125"/>
        <v>0</v>
      </c>
      <c r="Z440" s="161">
        <f t="shared" si="125"/>
        <v>0</v>
      </c>
      <c r="AA440" s="161">
        <f t="shared" si="125"/>
        <v>0</v>
      </c>
      <c r="AB440" s="161">
        <f t="shared" si="125"/>
        <v>0</v>
      </c>
      <c r="AC440" s="161">
        <f t="shared" si="125"/>
        <v>0</v>
      </c>
      <c r="AD440" s="162">
        <f t="shared" si="125"/>
        <v>0</v>
      </c>
      <c r="AE440" s="160">
        <f t="shared" si="127"/>
        <v>0</v>
      </c>
      <c r="AF440" s="10">
        <f t="shared" si="127"/>
        <v>0</v>
      </c>
      <c r="AG440" s="10">
        <f t="shared" si="127"/>
        <v>0</v>
      </c>
      <c r="AH440" s="10">
        <f t="shared" si="126"/>
        <v>0</v>
      </c>
      <c r="AI440" s="10">
        <f t="shared" si="126"/>
        <v>0</v>
      </c>
      <c r="AJ440" s="10">
        <f t="shared" si="126"/>
        <v>0</v>
      </c>
      <c r="AK440" s="312">
        <f t="shared" si="126"/>
        <v>0</v>
      </c>
    </row>
    <row r="441" spans="1:37" ht="12.75" customHeight="1" x14ac:dyDescent="0.25">
      <c r="A441" s="81">
        <v>432</v>
      </c>
      <c r="B441" s="159" t="s">
        <v>1636</v>
      </c>
      <c r="C441" s="244">
        <f t="shared" si="131"/>
        <v>0</v>
      </c>
      <c r="D441" s="161">
        <v>0</v>
      </c>
      <c r="E441" s="161">
        <v>0</v>
      </c>
      <c r="F441" s="161">
        <v>0</v>
      </c>
      <c r="G441" s="161">
        <v>0</v>
      </c>
      <c r="H441" s="161">
        <v>0</v>
      </c>
      <c r="I441" s="162">
        <v>0</v>
      </c>
      <c r="J441" s="160">
        <f t="shared" si="132"/>
        <v>0</v>
      </c>
      <c r="K441" s="161">
        <v>0</v>
      </c>
      <c r="L441" s="161">
        <v>0</v>
      </c>
      <c r="M441" s="161">
        <v>0</v>
      </c>
      <c r="N441" s="161">
        <v>0</v>
      </c>
      <c r="O441" s="161">
        <v>0</v>
      </c>
      <c r="P441" s="162">
        <v>0</v>
      </c>
      <c r="Q441" s="160">
        <f t="shared" si="133"/>
        <v>0</v>
      </c>
      <c r="R441" s="161">
        <v>0</v>
      </c>
      <c r="S441" s="161">
        <v>0</v>
      </c>
      <c r="T441" s="161">
        <v>0</v>
      </c>
      <c r="U441" s="161">
        <v>0</v>
      </c>
      <c r="V441" s="161">
        <v>0</v>
      </c>
      <c r="W441" s="162">
        <v>0</v>
      </c>
      <c r="X441" s="160">
        <f t="shared" si="125"/>
        <v>0</v>
      </c>
      <c r="Y441" s="161">
        <f t="shared" si="125"/>
        <v>0</v>
      </c>
      <c r="Z441" s="161">
        <f t="shared" si="125"/>
        <v>0</v>
      </c>
      <c r="AA441" s="161">
        <f t="shared" si="125"/>
        <v>0</v>
      </c>
      <c r="AB441" s="161">
        <f t="shared" si="125"/>
        <v>0</v>
      </c>
      <c r="AC441" s="161">
        <f t="shared" si="125"/>
        <v>0</v>
      </c>
      <c r="AD441" s="162">
        <f t="shared" si="125"/>
        <v>0</v>
      </c>
      <c r="AE441" s="160">
        <f t="shared" si="127"/>
        <v>0</v>
      </c>
      <c r="AF441" s="10">
        <f t="shared" si="127"/>
        <v>0</v>
      </c>
      <c r="AG441" s="10">
        <f t="shared" si="127"/>
        <v>0</v>
      </c>
      <c r="AH441" s="10">
        <f t="shared" si="126"/>
        <v>0</v>
      </c>
      <c r="AI441" s="10">
        <f t="shared" si="126"/>
        <v>0</v>
      </c>
      <c r="AJ441" s="10">
        <f t="shared" si="126"/>
        <v>0</v>
      </c>
      <c r="AK441" s="312">
        <f t="shared" si="126"/>
        <v>0</v>
      </c>
    </row>
    <row r="442" spans="1:37" ht="12.75" customHeight="1" x14ac:dyDescent="0.25">
      <c r="A442" s="81">
        <v>433</v>
      </c>
      <c r="B442" s="159" t="s">
        <v>1628</v>
      </c>
      <c r="C442" s="244">
        <f t="shared" si="131"/>
        <v>40</v>
      </c>
      <c r="D442" s="161">
        <v>0</v>
      </c>
      <c r="E442" s="161">
        <v>0</v>
      </c>
      <c r="F442" s="161">
        <v>0</v>
      </c>
      <c r="G442" s="161">
        <v>0</v>
      </c>
      <c r="H442" s="161">
        <v>40</v>
      </c>
      <c r="I442" s="162">
        <v>0</v>
      </c>
      <c r="J442" s="160">
        <f t="shared" si="132"/>
        <v>40</v>
      </c>
      <c r="K442" s="161">
        <v>0</v>
      </c>
      <c r="L442" s="161">
        <v>0</v>
      </c>
      <c r="M442" s="161">
        <v>0</v>
      </c>
      <c r="N442" s="161">
        <v>0</v>
      </c>
      <c r="O442" s="161">
        <v>40</v>
      </c>
      <c r="P442" s="162">
        <v>0</v>
      </c>
      <c r="Q442" s="160">
        <f t="shared" si="133"/>
        <v>40</v>
      </c>
      <c r="R442" s="161">
        <v>0</v>
      </c>
      <c r="S442" s="161">
        <v>0</v>
      </c>
      <c r="T442" s="161">
        <v>0</v>
      </c>
      <c r="U442" s="161">
        <v>0</v>
      </c>
      <c r="V442" s="161">
        <v>40</v>
      </c>
      <c r="W442" s="162">
        <v>0</v>
      </c>
      <c r="X442" s="160">
        <f t="shared" si="125"/>
        <v>0</v>
      </c>
      <c r="Y442" s="161">
        <f t="shared" si="125"/>
        <v>0</v>
      </c>
      <c r="Z442" s="161">
        <f t="shared" si="125"/>
        <v>0</v>
      </c>
      <c r="AA442" s="161">
        <f t="shared" si="125"/>
        <v>0</v>
      </c>
      <c r="AB442" s="161">
        <f t="shared" si="125"/>
        <v>0</v>
      </c>
      <c r="AC442" s="161">
        <f t="shared" si="125"/>
        <v>0</v>
      </c>
      <c r="AD442" s="162">
        <f t="shared" si="125"/>
        <v>0</v>
      </c>
      <c r="AE442" s="160">
        <f t="shared" si="127"/>
        <v>100</v>
      </c>
      <c r="AF442" s="10">
        <f t="shared" si="127"/>
        <v>0</v>
      </c>
      <c r="AG442" s="10">
        <f t="shared" si="127"/>
        <v>0</v>
      </c>
      <c r="AH442" s="10">
        <f t="shared" si="126"/>
        <v>0</v>
      </c>
      <c r="AI442" s="10">
        <f t="shared" si="126"/>
        <v>0</v>
      </c>
      <c r="AJ442" s="10">
        <f t="shared" si="126"/>
        <v>100</v>
      </c>
      <c r="AK442" s="312">
        <f t="shared" si="126"/>
        <v>0</v>
      </c>
    </row>
    <row r="443" spans="1:37" ht="12.75" customHeight="1" x14ac:dyDescent="0.25">
      <c r="A443" s="81">
        <v>434</v>
      </c>
      <c r="B443" s="159" t="s">
        <v>1637</v>
      </c>
      <c r="C443" s="244">
        <f t="shared" si="131"/>
        <v>0</v>
      </c>
      <c r="D443" s="161">
        <v>0</v>
      </c>
      <c r="E443" s="161">
        <v>0</v>
      </c>
      <c r="F443" s="161">
        <v>0</v>
      </c>
      <c r="G443" s="161">
        <v>0</v>
      </c>
      <c r="H443" s="161">
        <v>0</v>
      </c>
      <c r="I443" s="162">
        <v>0</v>
      </c>
      <c r="J443" s="160">
        <f t="shared" si="132"/>
        <v>0</v>
      </c>
      <c r="K443" s="161">
        <v>0</v>
      </c>
      <c r="L443" s="161">
        <v>0</v>
      </c>
      <c r="M443" s="161">
        <v>0</v>
      </c>
      <c r="N443" s="161">
        <v>0</v>
      </c>
      <c r="O443" s="161">
        <v>0</v>
      </c>
      <c r="P443" s="162">
        <v>0</v>
      </c>
      <c r="Q443" s="160">
        <f t="shared" si="133"/>
        <v>0</v>
      </c>
      <c r="R443" s="161">
        <v>0</v>
      </c>
      <c r="S443" s="161">
        <v>0</v>
      </c>
      <c r="T443" s="161">
        <v>0</v>
      </c>
      <c r="U443" s="161">
        <v>0</v>
      </c>
      <c r="V443" s="161">
        <v>0</v>
      </c>
      <c r="W443" s="162">
        <v>0</v>
      </c>
      <c r="X443" s="160">
        <f t="shared" si="125"/>
        <v>0</v>
      </c>
      <c r="Y443" s="161">
        <f t="shared" si="125"/>
        <v>0</v>
      </c>
      <c r="Z443" s="161">
        <f t="shared" si="125"/>
        <v>0</v>
      </c>
      <c r="AA443" s="161">
        <f t="shared" si="125"/>
        <v>0</v>
      </c>
      <c r="AB443" s="161">
        <f t="shared" si="125"/>
        <v>0</v>
      </c>
      <c r="AC443" s="161">
        <f t="shared" si="125"/>
        <v>0</v>
      </c>
      <c r="AD443" s="162">
        <f t="shared" si="125"/>
        <v>0</v>
      </c>
      <c r="AE443" s="160">
        <f t="shared" si="127"/>
        <v>0</v>
      </c>
      <c r="AF443" s="10">
        <f t="shared" si="127"/>
        <v>0</v>
      </c>
      <c r="AG443" s="10">
        <f t="shared" si="127"/>
        <v>0</v>
      </c>
      <c r="AH443" s="10">
        <f t="shared" si="126"/>
        <v>0</v>
      </c>
      <c r="AI443" s="10">
        <f t="shared" si="126"/>
        <v>0</v>
      </c>
      <c r="AJ443" s="10">
        <f t="shared" si="126"/>
        <v>0</v>
      </c>
      <c r="AK443" s="312">
        <f t="shared" si="126"/>
        <v>0</v>
      </c>
    </row>
    <row r="444" spans="1:37" ht="12.75" customHeight="1" x14ac:dyDescent="0.25">
      <c r="A444" s="81">
        <v>435</v>
      </c>
      <c r="B444" s="159" t="s">
        <v>1638</v>
      </c>
      <c r="C444" s="244">
        <f t="shared" si="131"/>
        <v>0</v>
      </c>
      <c r="D444" s="161">
        <v>0</v>
      </c>
      <c r="E444" s="161">
        <v>0</v>
      </c>
      <c r="F444" s="161">
        <v>0</v>
      </c>
      <c r="G444" s="161">
        <v>0</v>
      </c>
      <c r="H444" s="161">
        <v>0</v>
      </c>
      <c r="I444" s="162">
        <v>0</v>
      </c>
      <c r="J444" s="160">
        <f t="shared" si="132"/>
        <v>0</v>
      </c>
      <c r="K444" s="161">
        <v>0</v>
      </c>
      <c r="L444" s="161">
        <v>0</v>
      </c>
      <c r="M444" s="161">
        <v>0</v>
      </c>
      <c r="N444" s="161">
        <v>0</v>
      </c>
      <c r="O444" s="161">
        <v>0</v>
      </c>
      <c r="P444" s="162">
        <v>0</v>
      </c>
      <c r="Q444" s="160">
        <f t="shared" si="133"/>
        <v>0</v>
      </c>
      <c r="R444" s="161">
        <v>0</v>
      </c>
      <c r="S444" s="161">
        <v>0</v>
      </c>
      <c r="T444" s="161">
        <v>0</v>
      </c>
      <c r="U444" s="161">
        <v>0</v>
      </c>
      <c r="V444" s="161">
        <v>0</v>
      </c>
      <c r="W444" s="162">
        <v>0</v>
      </c>
      <c r="X444" s="160">
        <f t="shared" si="125"/>
        <v>0</v>
      </c>
      <c r="Y444" s="161">
        <f t="shared" si="125"/>
        <v>0</v>
      </c>
      <c r="Z444" s="161">
        <f t="shared" si="125"/>
        <v>0</v>
      </c>
      <c r="AA444" s="161">
        <f t="shared" si="125"/>
        <v>0</v>
      </c>
      <c r="AB444" s="161">
        <f t="shared" si="125"/>
        <v>0</v>
      </c>
      <c r="AC444" s="161">
        <f t="shared" si="125"/>
        <v>0</v>
      </c>
      <c r="AD444" s="162">
        <f t="shared" si="125"/>
        <v>0</v>
      </c>
      <c r="AE444" s="160">
        <f t="shared" si="127"/>
        <v>0</v>
      </c>
      <c r="AF444" s="10">
        <f t="shared" si="127"/>
        <v>0</v>
      </c>
      <c r="AG444" s="10">
        <f t="shared" si="127"/>
        <v>0</v>
      </c>
      <c r="AH444" s="10">
        <f t="shared" si="126"/>
        <v>0</v>
      </c>
      <c r="AI444" s="10">
        <f t="shared" si="126"/>
        <v>0</v>
      </c>
      <c r="AJ444" s="10">
        <f t="shared" si="126"/>
        <v>0</v>
      </c>
      <c r="AK444" s="312">
        <f t="shared" si="126"/>
        <v>0</v>
      </c>
    </row>
    <row r="445" spans="1:37" ht="12.75" customHeight="1" x14ac:dyDescent="0.25">
      <c r="A445" s="81">
        <v>436</v>
      </c>
      <c r="B445" s="159" t="s">
        <v>1639</v>
      </c>
      <c r="C445" s="244">
        <f t="shared" si="131"/>
        <v>0</v>
      </c>
      <c r="D445" s="161">
        <v>0</v>
      </c>
      <c r="E445" s="161">
        <v>0</v>
      </c>
      <c r="F445" s="161">
        <v>0</v>
      </c>
      <c r="G445" s="161">
        <v>0</v>
      </c>
      <c r="H445" s="161">
        <v>0</v>
      </c>
      <c r="I445" s="162">
        <v>0</v>
      </c>
      <c r="J445" s="160">
        <f t="shared" si="132"/>
        <v>0</v>
      </c>
      <c r="K445" s="161">
        <v>0</v>
      </c>
      <c r="L445" s="161">
        <v>0</v>
      </c>
      <c r="M445" s="161">
        <v>0</v>
      </c>
      <c r="N445" s="161">
        <v>0</v>
      </c>
      <c r="O445" s="161">
        <v>0</v>
      </c>
      <c r="P445" s="162">
        <v>0</v>
      </c>
      <c r="Q445" s="160">
        <f t="shared" si="133"/>
        <v>0</v>
      </c>
      <c r="R445" s="161">
        <v>0</v>
      </c>
      <c r="S445" s="161">
        <v>0</v>
      </c>
      <c r="T445" s="161">
        <v>0</v>
      </c>
      <c r="U445" s="161">
        <v>0</v>
      </c>
      <c r="V445" s="161">
        <v>0</v>
      </c>
      <c r="W445" s="162">
        <v>0</v>
      </c>
      <c r="X445" s="160">
        <f t="shared" si="125"/>
        <v>0</v>
      </c>
      <c r="Y445" s="161">
        <f t="shared" si="125"/>
        <v>0</v>
      </c>
      <c r="Z445" s="161">
        <f t="shared" si="125"/>
        <v>0</v>
      </c>
      <c r="AA445" s="161">
        <f t="shared" si="125"/>
        <v>0</v>
      </c>
      <c r="AB445" s="161">
        <f t="shared" si="125"/>
        <v>0</v>
      </c>
      <c r="AC445" s="161">
        <f t="shared" si="125"/>
        <v>0</v>
      </c>
      <c r="AD445" s="162">
        <f t="shared" si="125"/>
        <v>0</v>
      </c>
      <c r="AE445" s="160">
        <f t="shared" si="127"/>
        <v>0</v>
      </c>
      <c r="AF445" s="10">
        <f t="shared" si="127"/>
        <v>0</v>
      </c>
      <c r="AG445" s="10">
        <f t="shared" si="127"/>
        <v>0</v>
      </c>
      <c r="AH445" s="10">
        <f t="shared" si="126"/>
        <v>0</v>
      </c>
      <c r="AI445" s="10">
        <f t="shared" si="126"/>
        <v>0</v>
      </c>
      <c r="AJ445" s="10">
        <f t="shared" si="126"/>
        <v>0</v>
      </c>
      <c r="AK445" s="312">
        <f t="shared" si="126"/>
        <v>0</v>
      </c>
    </row>
    <row r="446" spans="1:37" ht="12.75" customHeight="1" x14ac:dyDescent="0.25">
      <c r="A446" s="81">
        <v>437</v>
      </c>
      <c r="B446" s="159" t="s">
        <v>1640</v>
      </c>
      <c r="C446" s="244">
        <f t="shared" si="131"/>
        <v>0</v>
      </c>
      <c r="D446" s="161">
        <v>0</v>
      </c>
      <c r="E446" s="161">
        <v>0</v>
      </c>
      <c r="F446" s="161">
        <v>0</v>
      </c>
      <c r="G446" s="161">
        <v>0</v>
      </c>
      <c r="H446" s="161">
        <v>0</v>
      </c>
      <c r="I446" s="162">
        <v>0</v>
      </c>
      <c r="J446" s="160">
        <f t="shared" si="132"/>
        <v>0</v>
      </c>
      <c r="K446" s="161">
        <v>0</v>
      </c>
      <c r="L446" s="161">
        <v>0</v>
      </c>
      <c r="M446" s="161">
        <v>0</v>
      </c>
      <c r="N446" s="161">
        <v>0</v>
      </c>
      <c r="O446" s="161">
        <v>0</v>
      </c>
      <c r="P446" s="162">
        <v>0</v>
      </c>
      <c r="Q446" s="160">
        <f t="shared" si="133"/>
        <v>0</v>
      </c>
      <c r="R446" s="161">
        <v>0</v>
      </c>
      <c r="S446" s="161">
        <v>0</v>
      </c>
      <c r="T446" s="161">
        <v>0</v>
      </c>
      <c r="U446" s="161">
        <v>0</v>
      </c>
      <c r="V446" s="161">
        <v>0</v>
      </c>
      <c r="W446" s="162">
        <v>0</v>
      </c>
      <c r="X446" s="160">
        <f t="shared" si="125"/>
        <v>0</v>
      </c>
      <c r="Y446" s="161">
        <f t="shared" si="125"/>
        <v>0</v>
      </c>
      <c r="Z446" s="161">
        <f t="shared" si="125"/>
        <v>0</v>
      </c>
      <c r="AA446" s="161">
        <f t="shared" si="125"/>
        <v>0</v>
      </c>
      <c r="AB446" s="161">
        <f t="shared" si="125"/>
        <v>0</v>
      </c>
      <c r="AC446" s="161">
        <f t="shared" si="125"/>
        <v>0</v>
      </c>
      <c r="AD446" s="162">
        <f t="shared" si="125"/>
        <v>0</v>
      </c>
      <c r="AE446" s="160">
        <f t="shared" si="127"/>
        <v>0</v>
      </c>
      <c r="AF446" s="10">
        <f t="shared" si="127"/>
        <v>0</v>
      </c>
      <c r="AG446" s="10">
        <f t="shared" si="127"/>
        <v>0</v>
      </c>
      <c r="AH446" s="10">
        <f t="shared" si="126"/>
        <v>0</v>
      </c>
      <c r="AI446" s="10">
        <f t="shared" si="126"/>
        <v>0</v>
      </c>
      <c r="AJ446" s="10">
        <f t="shared" si="126"/>
        <v>0</v>
      </c>
      <c r="AK446" s="312">
        <f t="shared" si="126"/>
        <v>0</v>
      </c>
    </row>
    <row r="447" spans="1:37" ht="12.75" customHeight="1" x14ac:dyDescent="0.25">
      <c r="A447" s="81">
        <v>438</v>
      </c>
      <c r="B447" s="159" t="s">
        <v>1641</v>
      </c>
      <c r="C447" s="244">
        <f t="shared" si="131"/>
        <v>0</v>
      </c>
      <c r="D447" s="161">
        <v>0</v>
      </c>
      <c r="E447" s="161">
        <v>0</v>
      </c>
      <c r="F447" s="161">
        <v>0</v>
      </c>
      <c r="G447" s="161">
        <v>0</v>
      </c>
      <c r="H447" s="161">
        <v>0</v>
      </c>
      <c r="I447" s="162">
        <v>0</v>
      </c>
      <c r="J447" s="160">
        <f t="shared" si="132"/>
        <v>0</v>
      </c>
      <c r="K447" s="161">
        <v>0</v>
      </c>
      <c r="L447" s="161">
        <v>0</v>
      </c>
      <c r="M447" s="161">
        <v>0</v>
      </c>
      <c r="N447" s="161">
        <v>0</v>
      </c>
      <c r="O447" s="161">
        <v>0</v>
      </c>
      <c r="P447" s="162">
        <v>0</v>
      </c>
      <c r="Q447" s="160">
        <f t="shared" si="133"/>
        <v>0</v>
      </c>
      <c r="R447" s="161">
        <v>0</v>
      </c>
      <c r="S447" s="161">
        <v>0</v>
      </c>
      <c r="T447" s="161">
        <v>0</v>
      </c>
      <c r="U447" s="161">
        <v>0</v>
      </c>
      <c r="V447" s="161">
        <v>0</v>
      </c>
      <c r="W447" s="162">
        <v>0</v>
      </c>
      <c r="X447" s="160">
        <f t="shared" si="125"/>
        <v>0</v>
      </c>
      <c r="Y447" s="161">
        <f t="shared" si="125"/>
        <v>0</v>
      </c>
      <c r="Z447" s="161">
        <f t="shared" si="125"/>
        <v>0</v>
      </c>
      <c r="AA447" s="161">
        <f t="shared" si="125"/>
        <v>0</v>
      </c>
      <c r="AB447" s="161">
        <f t="shared" si="125"/>
        <v>0</v>
      </c>
      <c r="AC447" s="161">
        <f t="shared" si="125"/>
        <v>0</v>
      </c>
      <c r="AD447" s="162">
        <f t="shared" si="125"/>
        <v>0</v>
      </c>
      <c r="AE447" s="160">
        <f t="shared" si="127"/>
        <v>0</v>
      </c>
      <c r="AF447" s="10">
        <f t="shared" si="127"/>
        <v>0</v>
      </c>
      <c r="AG447" s="10">
        <f t="shared" si="127"/>
        <v>0</v>
      </c>
      <c r="AH447" s="10">
        <f t="shared" si="126"/>
        <v>0</v>
      </c>
      <c r="AI447" s="10">
        <f t="shared" si="126"/>
        <v>0</v>
      </c>
      <c r="AJ447" s="10">
        <f t="shared" si="126"/>
        <v>0</v>
      </c>
      <c r="AK447" s="312">
        <f t="shared" si="126"/>
        <v>0</v>
      </c>
    </row>
    <row r="448" spans="1:37" ht="12.75" customHeight="1" x14ac:dyDescent="0.25">
      <c r="A448" s="81">
        <v>439</v>
      </c>
      <c r="B448" s="159" t="s">
        <v>1642</v>
      </c>
      <c r="C448" s="244">
        <f t="shared" si="131"/>
        <v>0</v>
      </c>
      <c r="D448" s="161">
        <v>0</v>
      </c>
      <c r="E448" s="161">
        <v>0</v>
      </c>
      <c r="F448" s="161">
        <v>0</v>
      </c>
      <c r="G448" s="161">
        <v>0</v>
      </c>
      <c r="H448" s="161">
        <v>0</v>
      </c>
      <c r="I448" s="162">
        <v>0</v>
      </c>
      <c r="J448" s="160">
        <f t="shared" si="132"/>
        <v>0</v>
      </c>
      <c r="K448" s="161">
        <v>0</v>
      </c>
      <c r="L448" s="161">
        <v>0</v>
      </c>
      <c r="M448" s="161">
        <v>0</v>
      </c>
      <c r="N448" s="161">
        <v>0</v>
      </c>
      <c r="O448" s="161">
        <v>0</v>
      </c>
      <c r="P448" s="162">
        <v>0</v>
      </c>
      <c r="Q448" s="160">
        <f t="shared" si="133"/>
        <v>0</v>
      </c>
      <c r="R448" s="161">
        <v>0</v>
      </c>
      <c r="S448" s="161">
        <v>0</v>
      </c>
      <c r="T448" s="161">
        <v>0</v>
      </c>
      <c r="U448" s="161">
        <v>0</v>
      </c>
      <c r="V448" s="161">
        <v>0</v>
      </c>
      <c r="W448" s="162">
        <v>0</v>
      </c>
      <c r="X448" s="160">
        <f t="shared" si="125"/>
        <v>0</v>
      </c>
      <c r="Y448" s="161">
        <f t="shared" si="125"/>
        <v>0</v>
      </c>
      <c r="Z448" s="161">
        <f t="shared" si="125"/>
        <v>0</v>
      </c>
      <c r="AA448" s="161">
        <f t="shared" si="125"/>
        <v>0</v>
      </c>
      <c r="AB448" s="161">
        <f t="shared" si="125"/>
        <v>0</v>
      </c>
      <c r="AC448" s="161">
        <f t="shared" si="125"/>
        <v>0</v>
      </c>
      <c r="AD448" s="162">
        <f t="shared" si="125"/>
        <v>0</v>
      </c>
      <c r="AE448" s="160">
        <f t="shared" si="127"/>
        <v>0</v>
      </c>
      <c r="AF448" s="10">
        <f t="shared" si="127"/>
        <v>0</v>
      </c>
      <c r="AG448" s="10">
        <f t="shared" si="127"/>
        <v>0</v>
      </c>
      <c r="AH448" s="10">
        <f t="shared" si="126"/>
        <v>0</v>
      </c>
      <c r="AI448" s="10">
        <f t="shared" si="126"/>
        <v>0</v>
      </c>
      <c r="AJ448" s="10">
        <f t="shared" si="126"/>
        <v>0</v>
      </c>
      <c r="AK448" s="312">
        <f t="shared" si="126"/>
        <v>0</v>
      </c>
    </row>
    <row r="449" spans="1:37" ht="12.75" customHeight="1" x14ac:dyDescent="0.25">
      <c r="A449" s="81">
        <v>440</v>
      </c>
      <c r="B449" s="159" t="s">
        <v>1643</v>
      </c>
      <c r="C449" s="244">
        <f t="shared" si="131"/>
        <v>0</v>
      </c>
      <c r="D449" s="161">
        <v>0</v>
      </c>
      <c r="E449" s="161">
        <v>0</v>
      </c>
      <c r="F449" s="161">
        <v>0</v>
      </c>
      <c r="G449" s="161">
        <v>0</v>
      </c>
      <c r="H449" s="161">
        <v>0</v>
      </c>
      <c r="I449" s="162">
        <v>0</v>
      </c>
      <c r="J449" s="160">
        <f t="shared" si="132"/>
        <v>0</v>
      </c>
      <c r="K449" s="161">
        <v>0</v>
      </c>
      <c r="L449" s="161">
        <v>0</v>
      </c>
      <c r="M449" s="161">
        <v>0</v>
      </c>
      <c r="N449" s="161">
        <v>0</v>
      </c>
      <c r="O449" s="161">
        <v>0</v>
      </c>
      <c r="P449" s="162">
        <v>0</v>
      </c>
      <c r="Q449" s="160">
        <f t="shared" si="133"/>
        <v>0</v>
      </c>
      <c r="R449" s="161">
        <v>0</v>
      </c>
      <c r="S449" s="161">
        <v>0</v>
      </c>
      <c r="T449" s="161">
        <v>0</v>
      </c>
      <c r="U449" s="161">
        <v>0</v>
      </c>
      <c r="V449" s="161">
        <v>0</v>
      </c>
      <c r="W449" s="162">
        <v>0</v>
      </c>
      <c r="X449" s="160">
        <f t="shared" si="125"/>
        <v>0</v>
      </c>
      <c r="Y449" s="161">
        <f t="shared" si="125"/>
        <v>0</v>
      </c>
      <c r="Z449" s="161">
        <f t="shared" si="125"/>
        <v>0</v>
      </c>
      <c r="AA449" s="161">
        <f t="shared" si="125"/>
        <v>0</v>
      </c>
      <c r="AB449" s="161">
        <f t="shared" si="125"/>
        <v>0</v>
      </c>
      <c r="AC449" s="161">
        <f t="shared" si="125"/>
        <v>0</v>
      </c>
      <c r="AD449" s="162">
        <f t="shared" si="125"/>
        <v>0</v>
      </c>
      <c r="AE449" s="160">
        <f t="shared" si="127"/>
        <v>0</v>
      </c>
      <c r="AF449" s="10">
        <f t="shared" si="127"/>
        <v>0</v>
      </c>
      <c r="AG449" s="10">
        <f t="shared" si="127"/>
        <v>0</v>
      </c>
      <c r="AH449" s="10">
        <f t="shared" si="126"/>
        <v>0</v>
      </c>
      <c r="AI449" s="10">
        <f t="shared" si="126"/>
        <v>0</v>
      </c>
      <c r="AJ449" s="10">
        <f t="shared" si="126"/>
        <v>0</v>
      </c>
      <c r="AK449" s="312">
        <f t="shared" si="126"/>
        <v>0</v>
      </c>
    </row>
    <row r="450" spans="1:37" ht="12.75" customHeight="1" x14ac:dyDescent="0.25">
      <c r="A450" s="81">
        <v>441</v>
      </c>
      <c r="B450" s="159" t="s">
        <v>1644</v>
      </c>
      <c r="C450" s="244">
        <f t="shared" si="131"/>
        <v>0</v>
      </c>
      <c r="D450" s="161">
        <v>0</v>
      </c>
      <c r="E450" s="161">
        <v>0</v>
      </c>
      <c r="F450" s="161">
        <v>0</v>
      </c>
      <c r="G450" s="161">
        <v>0</v>
      </c>
      <c r="H450" s="161">
        <v>0</v>
      </c>
      <c r="I450" s="162">
        <v>0</v>
      </c>
      <c r="J450" s="160">
        <f t="shared" si="132"/>
        <v>0</v>
      </c>
      <c r="K450" s="161">
        <v>0</v>
      </c>
      <c r="L450" s="161">
        <v>0</v>
      </c>
      <c r="M450" s="161">
        <v>0</v>
      </c>
      <c r="N450" s="161">
        <v>0</v>
      </c>
      <c r="O450" s="161">
        <v>0</v>
      </c>
      <c r="P450" s="162">
        <v>0</v>
      </c>
      <c r="Q450" s="160">
        <f t="shared" si="133"/>
        <v>0</v>
      </c>
      <c r="R450" s="161">
        <v>0</v>
      </c>
      <c r="S450" s="161">
        <v>0</v>
      </c>
      <c r="T450" s="161">
        <v>0</v>
      </c>
      <c r="U450" s="161">
        <v>0</v>
      </c>
      <c r="V450" s="161">
        <v>0</v>
      </c>
      <c r="W450" s="162">
        <v>0</v>
      </c>
      <c r="X450" s="160">
        <f t="shared" si="125"/>
        <v>0</v>
      </c>
      <c r="Y450" s="161">
        <f t="shared" si="125"/>
        <v>0</v>
      </c>
      <c r="Z450" s="161">
        <f t="shared" si="125"/>
        <v>0</v>
      </c>
      <c r="AA450" s="161">
        <f t="shared" si="125"/>
        <v>0</v>
      </c>
      <c r="AB450" s="161">
        <f t="shared" si="125"/>
        <v>0</v>
      </c>
      <c r="AC450" s="161">
        <f t="shared" si="125"/>
        <v>0</v>
      </c>
      <c r="AD450" s="162">
        <f t="shared" si="125"/>
        <v>0</v>
      </c>
      <c r="AE450" s="160">
        <f t="shared" si="127"/>
        <v>0</v>
      </c>
      <c r="AF450" s="10">
        <f t="shared" si="127"/>
        <v>0</v>
      </c>
      <c r="AG450" s="10">
        <f t="shared" si="127"/>
        <v>0</v>
      </c>
      <c r="AH450" s="10">
        <f t="shared" si="126"/>
        <v>0</v>
      </c>
      <c r="AI450" s="10">
        <f t="shared" si="126"/>
        <v>0</v>
      </c>
      <c r="AJ450" s="10">
        <f t="shared" si="126"/>
        <v>0</v>
      </c>
      <c r="AK450" s="312">
        <f t="shared" si="126"/>
        <v>0</v>
      </c>
    </row>
    <row r="451" spans="1:37" ht="12.75" customHeight="1" x14ac:dyDescent="0.25">
      <c r="A451" s="81">
        <v>442</v>
      </c>
      <c r="B451" s="159" t="s">
        <v>1645</v>
      </c>
      <c r="C451" s="244">
        <f t="shared" si="131"/>
        <v>0</v>
      </c>
      <c r="D451" s="161">
        <v>0</v>
      </c>
      <c r="E451" s="161">
        <v>0</v>
      </c>
      <c r="F451" s="161">
        <v>0</v>
      </c>
      <c r="G451" s="161">
        <v>0</v>
      </c>
      <c r="H451" s="161">
        <v>0</v>
      </c>
      <c r="I451" s="162">
        <v>0</v>
      </c>
      <c r="J451" s="160">
        <f t="shared" si="132"/>
        <v>0</v>
      </c>
      <c r="K451" s="161">
        <v>0</v>
      </c>
      <c r="L451" s="161">
        <v>0</v>
      </c>
      <c r="M451" s="161">
        <v>0</v>
      </c>
      <c r="N451" s="161">
        <v>0</v>
      </c>
      <c r="O451" s="161">
        <v>0</v>
      </c>
      <c r="P451" s="162">
        <v>0</v>
      </c>
      <c r="Q451" s="160">
        <f t="shared" si="133"/>
        <v>0</v>
      </c>
      <c r="R451" s="161">
        <v>0</v>
      </c>
      <c r="S451" s="161">
        <v>0</v>
      </c>
      <c r="T451" s="161">
        <v>0</v>
      </c>
      <c r="U451" s="161">
        <v>0</v>
      </c>
      <c r="V451" s="161">
        <v>0</v>
      </c>
      <c r="W451" s="162">
        <v>0</v>
      </c>
      <c r="X451" s="160">
        <f t="shared" si="125"/>
        <v>0</v>
      </c>
      <c r="Y451" s="161">
        <f t="shared" si="125"/>
        <v>0</v>
      </c>
      <c r="Z451" s="161">
        <f t="shared" si="125"/>
        <v>0</v>
      </c>
      <c r="AA451" s="161">
        <f t="shared" si="125"/>
        <v>0</v>
      </c>
      <c r="AB451" s="161">
        <f t="shared" si="125"/>
        <v>0</v>
      </c>
      <c r="AC451" s="161">
        <f t="shared" si="125"/>
        <v>0</v>
      </c>
      <c r="AD451" s="162">
        <f t="shared" si="125"/>
        <v>0</v>
      </c>
      <c r="AE451" s="160">
        <f t="shared" si="127"/>
        <v>0</v>
      </c>
      <c r="AF451" s="10">
        <f t="shared" si="127"/>
        <v>0</v>
      </c>
      <c r="AG451" s="10">
        <f t="shared" si="127"/>
        <v>0</v>
      </c>
      <c r="AH451" s="10">
        <f t="shared" si="126"/>
        <v>0</v>
      </c>
      <c r="AI451" s="10">
        <f t="shared" si="126"/>
        <v>0</v>
      </c>
      <c r="AJ451" s="10">
        <f t="shared" si="126"/>
        <v>0</v>
      </c>
      <c r="AK451" s="312">
        <f t="shared" si="126"/>
        <v>0</v>
      </c>
    </row>
    <row r="452" spans="1:37" ht="12.75" customHeight="1" x14ac:dyDescent="0.25">
      <c r="A452" s="81">
        <v>443</v>
      </c>
      <c r="B452" s="159" t="s">
        <v>1646</v>
      </c>
      <c r="C452" s="244">
        <f t="shared" si="131"/>
        <v>0</v>
      </c>
      <c r="D452" s="161">
        <v>0</v>
      </c>
      <c r="E452" s="161">
        <v>0</v>
      </c>
      <c r="F452" s="161">
        <v>0</v>
      </c>
      <c r="G452" s="161">
        <v>0</v>
      </c>
      <c r="H452" s="161">
        <v>0</v>
      </c>
      <c r="I452" s="162">
        <v>0</v>
      </c>
      <c r="J452" s="160">
        <f t="shared" si="132"/>
        <v>0</v>
      </c>
      <c r="K452" s="161">
        <v>0</v>
      </c>
      <c r="L452" s="161">
        <v>0</v>
      </c>
      <c r="M452" s="161">
        <v>0</v>
      </c>
      <c r="N452" s="161">
        <v>0</v>
      </c>
      <c r="O452" s="161">
        <v>0</v>
      </c>
      <c r="P452" s="162">
        <v>0</v>
      </c>
      <c r="Q452" s="160">
        <f t="shared" si="133"/>
        <v>0</v>
      </c>
      <c r="R452" s="161">
        <v>0</v>
      </c>
      <c r="S452" s="161">
        <v>0</v>
      </c>
      <c r="T452" s="161">
        <v>0</v>
      </c>
      <c r="U452" s="161">
        <v>0</v>
      </c>
      <c r="V452" s="161">
        <v>0</v>
      </c>
      <c r="W452" s="162">
        <v>0</v>
      </c>
      <c r="X452" s="160">
        <f t="shared" si="125"/>
        <v>0</v>
      </c>
      <c r="Y452" s="161">
        <f t="shared" si="125"/>
        <v>0</v>
      </c>
      <c r="Z452" s="161">
        <f t="shared" si="125"/>
        <v>0</v>
      </c>
      <c r="AA452" s="161">
        <f t="shared" si="125"/>
        <v>0</v>
      </c>
      <c r="AB452" s="161">
        <f t="shared" si="125"/>
        <v>0</v>
      </c>
      <c r="AC452" s="161">
        <f t="shared" si="125"/>
        <v>0</v>
      </c>
      <c r="AD452" s="162">
        <f t="shared" si="125"/>
        <v>0</v>
      </c>
      <c r="AE452" s="160">
        <f t="shared" si="127"/>
        <v>0</v>
      </c>
      <c r="AF452" s="10">
        <f t="shared" si="127"/>
        <v>0</v>
      </c>
      <c r="AG452" s="10">
        <f t="shared" si="127"/>
        <v>0</v>
      </c>
      <c r="AH452" s="10">
        <f t="shared" si="126"/>
        <v>0</v>
      </c>
      <c r="AI452" s="10">
        <f t="shared" si="126"/>
        <v>0</v>
      </c>
      <c r="AJ452" s="10">
        <f t="shared" si="126"/>
        <v>0</v>
      </c>
      <c r="AK452" s="312">
        <f t="shared" si="126"/>
        <v>0</v>
      </c>
    </row>
    <row r="453" spans="1:37" ht="12.75" customHeight="1" x14ac:dyDescent="0.25">
      <c r="A453" s="81">
        <v>444</v>
      </c>
      <c r="B453" s="159" t="s">
        <v>1647</v>
      </c>
      <c r="C453" s="244">
        <f t="shared" si="131"/>
        <v>0</v>
      </c>
      <c r="D453" s="161">
        <v>0</v>
      </c>
      <c r="E453" s="161">
        <v>0</v>
      </c>
      <c r="F453" s="161">
        <v>0</v>
      </c>
      <c r="G453" s="161">
        <v>0</v>
      </c>
      <c r="H453" s="161">
        <v>0</v>
      </c>
      <c r="I453" s="162">
        <v>0</v>
      </c>
      <c r="J453" s="160">
        <f t="shared" si="132"/>
        <v>0</v>
      </c>
      <c r="K453" s="161">
        <v>0</v>
      </c>
      <c r="L453" s="161">
        <v>0</v>
      </c>
      <c r="M453" s="161">
        <v>0</v>
      </c>
      <c r="N453" s="161">
        <v>0</v>
      </c>
      <c r="O453" s="161">
        <v>0</v>
      </c>
      <c r="P453" s="162">
        <v>0</v>
      </c>
      <c r="Q453" s="160">
        <f t="shared" si="133"/>
        <v>0</v>
      </c>
      <c r="R453" s="161">
        <v>0</v>
      </c>
      <c r="S453" s="161">
        <v>0</v>
      </c>
      <c r="T453" s="161">
        <v>0</v>
      </c>
      <c r="U453" s="161">
        <v>0</v>
      </c>
      <c r="V453" s="161">
        <v>0</v>
      </c>
      <c r="W453" s="162">
        <v>0</v>
      </c>
      <c r="X453" s="160">
        <f t="shared" si="125"/>
        <v>0</v>
      </c>
      <c r="Y453" s="161">
        <f t="shared" si="125"/>
        <v>0</v>
      </c>
      <c r="Z453" s="161">
        <f t="shared" si="125"/>
        <v>0</v>
      </c>
      <c r="AA453" s="161">
        <f t="shared" si="125"/>
        <v>0</v>
      </c>
      <c r="AB453" s="161">
        <f t="shared" si="125"/>
        <v>0</v>
      </c>
      <c r="AC453" s="161">
        <f t="shared" si="125"/>
        <v>0</v>
      </c>
      <c r="AD453" s="162">
        <f t="shared" si="125"/>
        <v>0</v>
      </c>
      <c r="AE453" s="160">
        <f t="shared" si="127"/>
        <v>0</v>
      </c>
      <c r="AF453" s="10">
        <f t="shared" si="127"/>
        <v>0</v>
      </c>
      <c r="AG453" s="10">
        <f t="shared" si="127"/>
        <v>0</v>
      </c>
      <c r="AH453" s="10">
        <f t="shared" si="126"/>
        <v>0</v>
      </c>
      <c r="AI453" s="10">
        <f t="shared" si="126"/>
        <v>0</v>
      </c>
      <c r="AJ453" s="10">
        <f t="shared" si="126"/>
        <v>0</v>
      </c>
      <c r="AK453" s="312">
        <f t="shared" si="126"/>
        <v>0</v>
      </c>
    </row>
    <row r="454" spans="1:37" ht="12.75" customHeight="1" x14ac:dyDescent="0.25">
      <c r="A454" s="81">
        <v>445</v>
      </c>
      <c r="B454" s="159" t="s">
        <v>1648</v>
      </c>
      <c r="C454" s="244">
        <f t="shared" si="131"/>
        <v>0</v>
      </c>
      <c r="D454" s="161">
        <v>0</v>
      </c>
      <c r="E454" s="161">
        <v>0</v>
      </c>
      <c r="F454" s="161">
        <v>0</v>
      </c>
      <c r="G454" s="161">
        <v>0</v>
      </c>
      <c r="H454" s="161">
        <v>0</v>
      </c>
      <c r="I454" s="162">
        <v>0</v>
      </c>
      <c r="J454" s="160">
        <f t="shared" si="132"/>
        <v>0</v>
      </c>
      <c r="K454" s="161">
        <v>0</v>
      </c>
      <c r="L454" s="161">
        <v>0</v>
      </c>
      <c r="M454" s="161">
        <v>0</v>
      </c>
      <c r="N454" s="161">
        <v>0</v>
      </c>
      <c r="O454" s="161">
        <v>0</v>
      </c>
      <c r="P454" s="162">
        <v>0</v>
      </c>
      <c r="Q454" s="160">
        <f t="shared" si="133"/>
        <v>0</v>
      </c>
      <c r="R454" s="161">
        <v>0</v>
      </c>
      <c r="S454" s="161">
        <v>0</v>
      </c>
      <c r="T454" s="161">
        <v>0</v>
      </c>
      <c r="U454" s="161">
        <v>0</v>
      </c>
      <c r="V454" s="161">
        <v>0</v>
      </c>
      <c r="W454" s="162">
        <v>0</v>
      </c>
      <c r="X454" s="160">
        <f t="shared" si="125"/>
        <v>0</v>
      </c>
      <c r="Y454" s="161">
        <f t="shared" si="125"/>
        <v>0</v>
      </c>
      <c r="Z454" s="161">
        <f t="shared" si="125"/>
        <v>0</v>
      </c>
      <c r="AA454" s="161">
        <f t="shared" si="125"/>
        <v>0</v>
      </c>
      <c r="AB454" s="161">
        <f t="shared" si="125"/>
        <v>0</v>
      </c>
      <c r="AC454" s="161">
        <f t="shared" si="125"/>
        <v>0</v>
      </c>
      <c r="AD454" s="162">
        <f t="shared" si="125"/>
        <v>0</v>
      </c>
      <c r="AE454" s="160">
        <f t="shared" si="127"/>
        <v>0</v>
      </c>
      <c r="AF454" s="10">
        <f t="shared" si="127"/>
        <v>0</v>
      </c>
      <c r="AG454" s="10">
        <f t="shared" si="127"/>
        <v>0</v>
      </c>
      <c r="AH454" s="10">
        <f t="shared" si="126"/>
        <v>0</v>
      </c>
      <c r="AI454" s="10">
        <f t="shared" si="126"/>
        <v>0</v>
      </c>
      <c r="AJ454" s="10">
        <f t="shared" si="126"/>
        <v>0</v>
      </c>
      <c r="AK454" s="312">
        <f t="shared" si="126"/>
        <v>0</v>
      </c>
    </row>
    <row r="455" spans="1:37" ht="12.75" customHeight="1" x14ac:dyDescent="0.25">
      <c r="A455" s="81">
        <v>446</v>
      </c>
      <c r="B455" s="159" t="s">
        <v>1649</v>
      </c>
      <c r="C455" s="244">
        <f t="shared" si="131"/>
        <v>0</v>
      </c>
      <c r="D455" s="161">
        <v>0</v>
      </c>
      <c r="E455" s="161">
        <v>0</v>
      </c>
      <c r="F455" s="161">
        <v>0</v>
      </c>
      <c r="G455" s="161">
        <v>0</v>
      </c>
      <c r="H455" s="161">
        <v>0</v>
      </c>
      <c r="I455" s="162">
        <v>0</v>
      </c>
      <c r="J455" s="160">
        <f t="shared" si="132"/>
        <v>0</v>
      </c>
      <c r="K455" s="161">
        <v>0</v>
      </c>
      <c r="L455" s="161">
        <v>0</v>
      </c>
      <c r="M455" s="161">
        <v>0</v>
      </c>
      <c r="N455" s="161">
        <v>0</v>
      </c>
      <c r="O455" s="161">
        <v>0</v>
      </c>
      <c r="P455" s="162">
        <v>0</v>
      </c>
      <c r="Q455" s="160">
        <f t="shared" si="133"/>
        <v>0</v>
      </c>
      <c r="R455" s="161">
        <v>0</v>
      </c>
      <c r="S455" s="161">
        <v>0</v>
      </c>
      <c r="T455" s="161">
        <v>0</v>
      </c>
      <c r="U455" s="161">
        <v>0</v>
      </c>
      <c r="V455" s="161">
        <v>0</v>
      </c>
      <c r="W455" s="162">
        <v>0</v>
      </c>
      <c r="X455" s="160">
        <f t="shared" si="125"/>
        <v>0</v>
      </c>
      <c r="Y455" s="161">
        <f t="shared" si="125"/>
        <v>0</v>
      </c>
      <c r="Z455" s="161">
        <f t="shared" si="125"/>
        <v>0</v>
      </c>
      <c r="AA455" s="161">
        <f t="shared" si="125"/>
        <v>0</v>
      </c>
      <c r="AB455" s="161">
        <f t="shared" si="125"/>
        <v>0</v>
      </c>
      <c r="AC455" s="161">
        <f t="shared" si="125"/>
        <v>0</v>
      </c>
      <c r="AD455" s="162">
        <f t="shared" si="125"/>
        <v>0</v>
      </c>
      <c r="AE455" s="160">
        <f t="shared" si="127"/>
        <v>0</v>
      </c>
      <c r="AF455" s="10">
        <f t="shared" si="127"/>
        <v>0</v>
      </c>
      <c r="AG455" s="10">
        <f t="shared" si="127"/>
        <v>0</v>
      </c>
      <c r="AH455" s="10">
        <f t="shared" si="126"/>
        <v>0</v>
      </c>
      <c r="AI455" s="10">
        <f t="shared" si="126"/>
        <v>0</v>
      </c>
      <c r="AJ455" s="10">
        <f t="shared" si="126"/>
        <v>0</v>
      </c>
      <c r="AK455" s="312">
        <f t="shared" si="126"/>
        <v>0</v>
      </c>
    </row>
    <row r="456" spans="1:37" ht="12.75" customHeight="1" x14ac:dyDescent="0.25">
      <c r="A456" s="81">
        <v>447</v>
      </c>
      <c r="B456" s="159" t="s">
        <v>1650</v>
      </c>
      <c r="C456" s="244">
        <f t="shared" si="131"/>
        <v>0</v>
      </c>
      <c r="D456" s="161">
        <v>0</v>
      </c>
      <c r="E456" s="161">
        <v>0</v>
      </c>
      <c r="F456" s="161">
        <v>0</v>
      </c>
      <c r="G456" s="161">
        <v>0</v>
      </c>
      <c r="H456" s="161">
        <v>0</v>
      </c>
      <c r="I456" s="162">
        <v>0</v>
      </c>
      <c r="J456" s="160">
        <f t="shared" si="132"/>
        <v>0</v>
      </c>
      <c r="K456" s="161">
        <v>0</v>
      </c>
      <c r="L456" s="161">
        <v>0</v>
      </c>
      <c r="M456" s="161">
        <v>0</v>
      </c>
      <c r="N456" s="161">
        <v>0</v>
      </c>
      <c r="O456" s="161">
        <v>0</v>
      </c>
      <c r="P456" s="162">
        <v>0</v>
      </c>
      <c r="Q456" s="160">
        <f t="shared" si="133"/>
        <v>0</v>
      </c>
      <c r="R456" s="161">
        <v>0</v>
      </c>
      <c r="S456" s="161">
        <v>0</v>
      </c>
      <c r="T456" s="161">
        <v>0</v>
      </c>
      <c r="U456" s="161">
        <v>0</v>
      </c>
      <c r="V456" s="161">
        <v>0</v>
      </c>
      <c r="W456" s="162">
        <v>0</v>
      </c>
      <c r="X456" s="160">
        <f t="shared" si="125"/>
        <v>0</v>
      </c>
      <c r="Y456" s="161">
        <f t="shared" si="125"/>
        <v>0</v>
      </c>
      <c r="Z456" s="161">
        <f t="shared" si="125"/>
        <v>0</v>
      </c>
      <c r="AA456" s="161">
        <f t="shared" si="125"/>
        <v>0</v>
      </c>
      <c r="AB456" s="161">
        <f t="shared" si="125"/>
        <v>0</v>
      </c>
      <c r="AC456" s="161">
        <f t="shared" si="125"/>
        <v>0</v>
      </c>
      <c r="AD456" s="162">
        <f t="shared" si="125"/>
        <v>0</v>
      </c>
      <c r="AE456" s="160">
        <f t="shared" si="127"/>
        <v>0</v>
      </c>
      <c r="AF456" s="10">
        <f t="shared" si="127"/>
        <v>0</v>
      </c>
      <c r="AG456" s="10">
        <f t="shared" si="127"/>
        <v>0</v>
      </c>
      <c r="AH456" s="10">
        <f t="shared" si="126"/>
        <v>0</v>
      </c>
      <c r="AI456" s="10">
        <f t="shared" si="126"/>
        <v>0</v>
      </c>
      <c r="AJ456" s="10">
        <f t="shared" si="126"/>
        <v>0</v>
      </c>
      <c r="AK456" s="312">
        <f t="shared" si="126"/>
        <v>0</v>
      </c>
    </row>
    <row r="457" spans="1:37" ht="12.75" customHeight="1" x14ac:dyDescent="0.25">
      <c r="A457" s="81">
        <v>448</v>
      </c>
      <c r="B457" s="159" t="s">
        <v>1651</v>
      </c>
      <c r="C457" s="244">
        <f t="shared" si="131"/>
        <v>0</v>
      </c>
      <c r="D457" s="161">
        <v>0</v>
      </c>
      <c r="E457" s="161">
        <v>0</v>
      </c>
      <c r="F457" s="161">
        <v>0</v>
      </c>
      <c r="G457" s="161">
        <v>0</v>
      </c>
      <c r="H457" s="161">
        <v>0</v>
      </c>
      <c r="I457" s="162">
        <v>0</v>
      </c>
      <c r="J457" s="160">
        <f t="shared" si="132"/>
        <v>0</v>
      </c>
      <c r="K457" s="161">
        <v>0</v>
      </c>
      <c r="L457" s="161">
        <v>0</v>
      </c>
      <c r="M457" s="161">
        <v>0</v>
      </c>
      <c r="N457" s="161">
        <v>0</v>
      </c>
      <c r="O457" s="161">
        <v>0</v>
      </c>
      <c r="P457" s="162">
        <v>0</v>
      </c>
      <c r="Q457" s="160">
        <f t="shared" si="133"/>
        <v>0</v>
      </c>
      <c r="R457" s="161">
        <v>0</v>
      </c>
      <c r="S457" s="161">
        <v>0</v>
      </c>
      <c r="T457" s="161">
        <v>0</v>
      </c>
      <c r="U457" s="161">
        <v>0</v>
      </c>
      <c r="V457" s="161">
        <v>0</v>
      </c>
      <c r="W457" s="162">
        <v>0</v>
      </c>
      <c r="X457" s="160">
        <f t="shared" si="125"/>
        <v>0</v>
      </c>
      <c r="Y457" s="161">
        <f t="shared" si="125"/>
        <v>0</v>
      </c>
      <c r="Z457" s="161">
        <f t="shared" si="125"/>
        <v>0</v>
      </c>
      <c r="AA457" s="161">
        <f t="shared" si="125"/>
        <v>0</v>
      </c>
      <c r="AB457" s="161">
        <f t="shared" si="125"/>
        <v>0</v>
      </c>
      <c r="AC457" s="161">
        <f t="shared" si="125"/>
        <v>0</v>
      </c>
      <c r="AD457" s="162">
        <f t="shared" si="125"/>
        <v>0</v>
      </c>
      <c r="AE457" s="160">
        <f t="shared" si="127"/>
        <v>0</v>
      </c>
      <c r="AF457" s="10">
        <f t="shared" si="127"/>
        <v>0</v>
      </c>
      <c r="AG457" s="10">
        <f t="shared" si="127"/>
        <v>0</v>
      </c>
      <c r="AH457" s="10">
        <f t="shared" si="126"/>
        <v>0</v>
      </c>
      <c r="AI457" s="10">
        <f t="shared" si="126"/>
        <v>0</v>
      </c>
      <c r="AJ457" s="10">
        <f t="shared" si="126"/>
        <v>0</v>
      </c>
      <c r="AK457" s="312">
        <f t="shared" si="126"/>
        <v>0</v>
      </c>
    </row>
    <row r="458" spans="1:37" ht="12.75" customHeight="1" x14ac:dyDescent="0.25">
      <c r="A458" s="81">
        <v>449</v>
      </c>
      <c r="B458" s="159" t="s">
        <v>1652</v>
      </c>
      <c r="C458" s="244">
        <f t="shared" si="131"/>
        <v>0</v>
      </c>
      <c r="D458" s="161">
        <v>0</v>
      </c>
      <c r="E458" s="161">
        <v>0</v>
      </c>
      <c r="F458" s="161">
        <v>0</v>
      </c>
      <c r="G458" s="161">
        <v>0</v>
      </c>
      <c r="H458" s="161">
        <v>0</v>
      </c>
      <c r="I458" s="162">
        <v>0</v>
      </c>
      <c r="J458" s="160">
        <f t="shared" si="132"/>
        <v>0</v>
      </c>
      <c r="K458" s="161">
        <v>0</v>
      </c>
      <c r="L458" s="161">
        <v>0</v>
      </c>
      <c r="M458" s="161">
        <v>0</v>
      </c>
      <c r="N458" s="161">
        <v>0</v>
      </c>
      <c r="O458" s="161">
        <v>0</v>
      </c>
      <c r="P458" s="162">
        <v>0</v>
      </c>
      <c r="Q458" s="160">
        <f t="shared" si="133"/>
        <v>0</v>
      </c>
      <c r="R458" s="161">
        <v>0</v>
      </c>
      <c r="S458" s="161">
        <v>0</v>
      </c>
      <c r="T458" s="161">
        <v>0</v>
      </c>
      <c r="U458" s="161">
        <v>0</v>
      </c>
      <c r="V458" s="161">
        <v>0</v>
      </c>
      <c r="W458" s="162">
        <v>0</v>
      </c>
      <c r="X458" s="160">
        <f t="shared" si="125"/>
        <v>0</v>
      </c>
      <c r="Y458" s="161">
        <f t="shared" si="125"/>
        <v>0</v>
      </c>
      <c r="Z458" s="161">
        <f t="shared" si="125"/>
        <v>0</v>
      </c>
      <c r="AA458" s="161">
        <f t="shared" si="125"/>
        <v>0</v>
      </c>
      <c r="AB458" s="161">
        <f t="shared" si="125"/>
        <v>0</v>
      </c>
      <c r="AC458" s="161">
        <f t="shared" si="125"/>
        <v>0</v>
      </c>
      <c r="AD458" s="162">
        <f t="shared" si="125"/>
        <v>0</v>
      </c>
      <c r="AE458" s="160">
        <f t="shared" si="127"/>
        <v>0</v>
      </c>
      <c r="AF458" s="10">
        <f t="shared" si="127"/>
        <v>0</v>
      </c>
      <c r="AG458" s="10">
        <f t="shared" si="127"/>
        <v>0</v>
      </c>
      <c r="AH458" s="10">
        <f t="shared" si="126"/>
        <v>0</v>
      </c>
      <c r="AI458" s="10">
        <f t="shared" si="126"/>
        <v>0</v>
      </c>
      <c r="AJ458" s="10">
        <f t="shared" si="126"/>
        <v>0</v>
      </c>
      <c r="AK458" s="312">
        <f t="shared" si="126"/>
        <v>0</v>
      </c>
    </row>
    <row r="459" spans="1:37" ht="12.75" customHeight="1" x14ac:dyDescent="0.25">
      <c r="A459" s="81">
        <v>450</v>
      </c>
      <c r="B459" s="159" t="s">
        <v>1653</v>
      </c>
      <c r="C459" s="244">
        <f t="shared" si="131"/>
        <v>0</v>
      </c>
      <c r="D459" s="161">
        <v>0</v>
      </c>
      <c r="E459" s="161">
        <v>0</v>
      </c>
      <c r="F459" s="161">
        <v>0</v>
      </c>
      <c r="G459" s="161">
        <v>0</v>
      </c>
      <c r="H459" s="161">
        <v>0</v>
      </c>
      <c r="I459" s="162">
        <v>0</v>
      </c>
      <c r="J459" s="160">
        <f t="shared" si="132"/>
        <v>0</v>
      </c>
      <c r="K459" s="161">
        <v>0</v>
      </c>
      <c r="L459" s="161">
        <v>0</v>
      </c>
      <c r="M459" s="161">
        <v>0</v>
      </c>
      <c r="N459" s="161">
        <v>0</v>
      </c>
      <c r="O459" s="161">
        <v>0</v>
      </c>
      <c r="P459" s="162">
        <v>0</v>
      </c>
      <c r="Q459" s="160">
        <f t="shared" si="133"/>
        <v>0</v>
      </c>
      <c r="R459" s="161">
        <v>0</v>
      </c>
      <c r="S459" s="161">
        <v>0</v>
      </c>
      <c r="T459" s="161">
        <v>0</v>
      </c>
      <c r="U459" s="161">
        <v>0</v>
      </c>
      <c r="V459" s="161">
        <v>0</v>
      </c>
      <c r="W459" s="162">
        <v>0</v>
      </c>
      <c r="X459" s="160">
        <f t="shared" si="125"/>
        <v>0</v>
      </c>
      <c r="Y459" s="161">
        <f t="shared" si="125"/>
        <v>0</v>
      </c>
      <c r="Z459" s="161">
        <f t="shared" si="125"/>
        <v>0</v>
      </c>
      <c r="AA459" s="161">
        <f t="shared" si="125"/>
        <v>0</v>
      </c>
      <c r="AB459" s="161">
        <f t="shared" si="125"/>
        <v>0</v>
      </c>
      <c r="AC459" s="161">
        <f t="shared" si="125"/>
        <v>0</v>
      </c>
      <c r="AD459" s="162">
        <f t="shared" si="125"/>
        <v>0</v>
      </c>
      <c r="AE459" s="160">
        <f t="shared" si="127"/>
        <v>0</v>
      </c>
      <c r="AF459" s="10">
        <f t="shared" si="127"/>
        <v>0</v>
      </c>
      <c r="AG459" s="10">
        <f t="shared" si="127"/>
        <v>0</v>
      </c>
      <c r="AH459" s="10">
        <f t="shared" si="126"/>
        <v>0</v>
      </c>
      <c r="AI459" s="10">
        <f t="shared" si="126"/>
        <v>0</v>
      </c>
      <c r="AJ459" s="10">
        <f t="shared" si="126"/>
        <v>0</v>
      </c>
      <c r="AK459" s="312">
        <f t="shared" si="126"/>
        <v>0</v>
      </c>
    </row>
    <row r="460" spans="1:37" ht="12.75" customHeight="1" x14ac:dyDescent="0.25">
      <c r="A460" s="81">
        <v>451</v>
      </c>
      <c r="B460" s="159" t="s">
        <v>1654</v>
      </c>
      <c r="C460" s="244">
        <f t="shared" si="131"/>
        <v>0</v>
      </c>
      <c r="D460" s="161">
        <v>0</v>
      </c>
      <c r="E460" s="161">
        <v>0</v>
      </c>
      <c r="F460" s="161">
        <v>0</v>
      </c>
      <c r="G460" s="161">
        <v>0</v>
      </c>
      <c r="H460" s="161">
        <v>0</v>
      </c>
      <c r="I460" s="162">
        <v>0</v>
      </c>
      <c r="J460" s="160">
        <f t="shared" si="132"/>
        <v>0</v>
      </c>
      <c r="K460" s="161">
        <v>0</v>
      </c>
      <c r="L460" s="161">
        <v>0</v>
      </c>
      <c r="M460" s="161">
        <v>0</v>
      </c>
      <c r="N460" s="161">
        <v>0</v>
      </c>
      <c r="O460" s="161">
        <v>0</v>
      </c>
      <c r="P460" s="162">
        <v>0</v>
      </c>
      <c r="Q460" s="160">
        <f t="shared" si="133"/>
        <v>0</v>
      </c>
      <c r="R460" s="161">
        <v>0</v>
      </c>
      <c r="S460" s="161">
        <v>0</v>
      </c>
      <c r="T460" s="161">
        <v>0</v>
      </c>
      <c r="U460" s="161">
        <v>0</v>
      </c>
      <c r="V460" s="161">
        <v>0</v>
      </c>
      <c r="W460" s="162">
        <v>0</v>
      </c>
      <c r="X460" s="160">
        <f t="shared" si="125"/>
        <v>0</v>
      </c>
      <c r="Y460" s="161">
        <f t="shared" si="125"/>
        <v>0</v>
      </c>
      <c r="Z460" s="161">
        <f t="shared" si="125"/>
        <v>0</v>
      </c>
      <c r="AA460" s="161">
        <f t="shared" si="125"/>
        <v>0</v>
      </c>
      <c r="AB460" s="161">
        <f t="shared" si="125"/>
        <v>0</v>
      </c>
      <c r="AC460" s="161">
        <f t="shared" si="125"/>
        <v>0</v>
      </c>
      <c r="AD460" s="162">
        <f t="shared" si="125"/>
        <v>0</v>
      </c>
      <c r="AE460" s="160">
        <f t="shared" si="127"/>
        <v>0</v>
      </c>
      <c r="AF460" s="10">
        <f t="shared" si="127"/>
        <v>0</v>
      </c>
      <c r="AG460" s="10">
        <f t="shared" si="127"/>
        <v>0</v>
      </c>
      <c r="AH460" s="10">
        <f t="shared" si="126"/>
        <v>0</v>
      </c>
      <c r="AI460" s="10">
        <f t="shared" si="126"/>
        <v>0</v>
      </c>
      <c r="AJ460" s="10">
        <f t="shared" si="126"/>
        <v>0</v>
      </c>
      <c r="AK460" s="312">
        <f t="shared" si="126"/>
        <v>0</v>
      </c>
    </row>
    <row r="461" spans="1:37" ht="12.75" customHeight="1" x14ac:dyDescent="0.25">
      <c r="A461" s="81">
        <v>452</v>
      </c>
      <c r="B461" s="159" t="s">
        <v>1655</v>
      </c>
      <c r="C461" s="244">
        <f t="shared" si="131"/>
        <v>0</v>
      </c>
      <c r="D461" s="161">
        <v>0</v>
      </c>
      <c r="E461" s="161">
        <v>0</v>
      </c>
      <c r="F461" s="161">
        <v>0</v>
      </c>
      <c r="G461" s="161">
        <v>0</v>
      </c>
      <c r="H461" s="161">
        <v>0</v>
      </c>
      <c r="I461" s="162">
        <v>0</v>
      </c>
      <c r="J461" s="160">
        <f t="shared" si="132"/>
        <v>0</v>
      </c>
      <c r="K461" s="161">
        <v>0</v>
      </c>
      <c r="L461" s="161">
        <v>0</v>
      </c>
      <c r="M461" s="161">
        <v>0</v>
      </c>
      <c r="N461" s="161">
        <v>0</v>
      </c>
      <c r="O461" s="161">
        <v>0</v>
      </c>
      <c r="P461" s="162">
        <v>0</v>
      </c>
      <c r="Q461" s="160">
        <f t="shared" si="133"/>
        <v>0</v>
      </c>
      <c r="R461" s="161">
        <v>0</v>
      </c>
      <c r="S461" s="161">
        <v>0</v>
      </c>
      <c r="T461" s="161">
        <v>0</v>
      </c>
      <c r="U461" s="161">
        <v>0</v>
      </c>
      <c r="V461" s="161">
        <v>0</v>
      </c>
      <c r="W461" s="162">
        <v>0</v>
      </c>
      <c r="X461" s="160">
        <f t="shared" si="125"/>
        <v>0</v>
      </c>
      <c r="Y461" s="161">
        <f t="shared" si="125"/>
        <v>0</v>
      </c>
      <c r="Z461" s="161">
        <f t="shared" si="125"/>
        <v>0</v>
      </c>
      <c r="AA461" s="161">
        <f t="shared" si="125"/>
        <v>0</v>
      </c>
      <c r="AB461" s="161">
        <f t="shared" si="125"/>
        <v>0</v>
      </c>
      <c r="AC461" s="161">
        <f t="shared" si="125"/>
        <v>0</v>
      </c>
      <c r="AD461" s="162">
        <f t="shared" si="125"/>
        <v>0</v>
      </c>
      <c r="AE461" s="160">
        <f t="shared" si="127"/>
        <v>0</v>
      </c>
      <c r="AF461" s="10">
        <f t="shared" si="127"/>
        <v>0</v>
      </c>
      <c r="AG461" s="10">
        <f t="shared" si="127"/>
        <v>0</v>
      </c>
      <c r="AH461" s="10">
        <f t="shared" si="126"/>
        <v>0</v>
      </c>
      <c r="AI461" s="10">
        <f t="shared" si="126"/>
        <v>0</v>
      </c>
      <c r="AJ461" s="10">
        <f t="shared" si="126"/>
        <v>0</v>
      </c>
      <c r="AK461" s="312">
        <f t="shared" si="126"/>
        <v>0</v>
      </c>
    </row>
    <row r="462" spans="1:37" ht="12.75" customHeight="1" x14ac:dyDescent="0.25">
      <c r="A462" s="81">
        <v>453</v>
      </c>
      <c r="B462" s="159" t="s">
        <v>1656</v>
      </c>
      <c r="C462" s="244">
        <f t="shared" si="131"/>
        <v>0</v>
      </c>
      <c r="D462" s="161">
        <v>0</v>
      </c>
      <c r="E462" s="161">
        <v>0</v>
      </c>
      <c r="F462" s="161">
        <v>0</v>
      </c>
      <c r="G462" s="161">
        <v>0</v>
      </c>
      <c r="H462" s="161">
        <v>0</v>
      </c>
      <c r="I462" s="162">
        <v>0</v>
      </c>
      <c r="J462" s="160">
        <f t="shared" si="132"/>
        <v>0</v>
      </c>
      <c r="K462" s="161">
        <v>0</v>
      </c>
      <c r="L462" s="161">
        <v>0</v>
      </c>
      <c r="M462" s="161">
        <v>0</v>
      </c>
      <c r="N462" s="161">
        <v>0</v>
      </c>
      <c r="O462" s="161">
        <v>0</v>
      </c>
      <c r="P462" s="162">
        <v>0</v>
      </c>
      <c r="Q462" s="160">
        <f t="shared" si="133"/>
        <v>0</v>
      </c>
      <c r="R462" s="161">
        <v>0</v>
      </c>
      <c r="S462" s="161">
        <v>0</v>
      </c>
      <c r="T462" s="161">
        <v>0</v>
      </c>
      <c r="U462" s="161">
        <v>0</v>
      </c>
      <c r="V462" s="161">
        <v>0</v>
      </c>
      <c r="W462" s="162">
        <v>0</v>
      </c>
      <c r="X462" s="160">
        <f t="shared" si="125"/>
        <v>0</v>
      </c>
      <c r="Y462" s="161">
        <f t="shared" si="125"/>
        <v>0</v>
      </c>
      <c r="Z462" s="161">
        <f t="shared" si="125"/>
        <v>0</v>
      </c>
      <c r="AA462" s="161">
        <f t="shared" si="125"/>
        <v>0</v>
      </c>
      <c r="AB462" s="161">
        <f t="shared" si="125"/>
        <v>0</v>
      </c>
      <c r="AC462" s="161">
        <f t="shared" si="125"/>
        <v>0</v>
      </c>
      <c r="AD462" s="162">
        <f t="shared" si="125"/>
        <v>0</v>
      </c>
      <c r="AE462" s="160">
        <f t="shared" si="127"/>
        <v>0</v>
      </c>
      <c r="AF462" s="10">
        <f t="shared" si="127"/>
        <v>0</v>
      </c>
      <c r="AG462" s="10">
        <f t="shared" si="127"/>
        <v>0</v>
      </c>
      <c r="AH462" s="10">
        <f t="shared" si="126"/>
        <v>0</v>
      </c>
      <c r="AI462" s="10">
        <f t="shared" si="126"/>
        <v>0</v>
      </c>
      <c r="AJ462" s="10">
        <f t="shared" si="126"/>
        <v>0</v>
      </c>
      <c r="AK462" s="312">
        <f t="shared" si="126"/>
        <v>0</v>
      </c>
    </row>
    <row r="463" spans="1:37" ht="12.75" customHeight="1" x14ac:dyDescent="0.25">
      <c r="A463" s="81">
        <v>454</v>
      </c>
      <c r="B463" s="159" t="s">
        <v>1657</v>
      </c>
      <c r="C463" s="244">
        <f t="shared" si="131"/>
        <v>0</v>
      </c>
      <c r="D463" s="161">
        <v>0</v>
      </c>
      <c r="E463" s="161">
        <v>0</v>
      </c>
      <c r="F463" s="161">
        <v>0</v>
      </c>
      <c r="G463" s="161">
        <v>0</v>
      </c>
      <c r="H463" s="161">
        <v>0</v>
      </c>
      <c r="I463" s="162">
        <v>0</v>
      </c>
      <c r="J463" s="160">
        <f t="shared" si="132"/>
        <v>0</v>
      </c>
      <c r="K463" s="161">
        <v>0</v>
      </c>
      <c r="L463" s="161">
        <v>0</v>
      </c>
      <c r="M463" s="161">
        <v>0</v>
      </c>
      <c r="N463" s="161">
        <v>0</v>
      </c>
      <c r="O463" s="161">
        <v>0</v>
      </c>
      <c r="P463" s="162">
        <v>0</v>
      </c>
      <c r="Q463" s="160">
        <f t="shared" si="133"/>
        <v>0</v>
      </c>
      <c r="R463" s="161">
        <v>0</v>
      </c>
      <c r="S463" s="161">
        <v>0</v>
      </c>
      <c r="T463" s="161">
        <v>0</v>
      </c>
      <c r="U463" s="161">
        <v>0</v>
      </c>
      <c r="V463" s="161">
        <v>0</v>
      </c>
      <c r="W463" s="162">
        <v>0</v>
      </c>
      <c r="X463" s="160">
        <f t="shared" si="125"/>
        <v>0</v>
      </c>
      <c r="Y463" s="161">
        <f t="shared" ref="Y463:AD466" si="134">R463-K463</f>
        <v>0</v>
      </c>
      <c r="Z463" s="161">
        <f t="shared" si="134"/>
        <v>0</v>
      </c>
      <c r="AA463" s="161">
        <f t="shared" si="134"/>
        <v>0</v>
      </c>
      <c r="AB463" s="161">
        <f t="shared" si="134"/>
        <v>0</v>
      </c>
      <c r="AC463" s="161">
        <f t="shared" si="134"/>
        <v>0</v>
      </c>
      <c r="AD463" s="162">
        <f t="shared" si="134"/>
        <v>0</v>
      </c>
      <c r="AE463" s="160">
        <f t="shared" si="127"/>
        <v>0</v>
      </c>
      <c r="AF463" s="10">
        <f t="shared" si="127"/>
        <v>0</v>
      </c>
      <c r="AG463" s="10">
        <f t="shared" si="127"/>
        <v>0</v>
      </c>
      <c r="AH463" s="10">
        <f t="shared" si="126"/>
        <v>0</v>
      </c>
      <c r="AI463" s="10">
        <f t="shared" si="126"/>
        <v>0</v>
      </c>
      <c r="AJ463" s="10">
        <f t="shared" si="126"/>
        <v>0</v>
      </c>
      <c r="AK463" s="312">
        <f t="shared" si="126"/>
        <v>0</v>
      </c>
    </row>
    <row r="464" spans="1:37" ht="12.75" customHeight="1" x14ac:dyDescent="0.25">
      <c r="A464" s="81">
        <v>455</v>
      </c>
      <c r="B464" s="159" t="s">
        <v>1658</v>
      </c>
      <c r="C464" s="244">
        <f t="shared" si="131"/>
        <v>0</v>
      </c>
      <c r="D464" s="161">
        <v>0</v>
      </c>
      <c r="E464" s="161">
        <v>0</v>
      </c>
      <c r="F464" s="161">
        <v>0</v>
      </c>
      <c r="G464" s="161">
        <v>0</v>
      </c>
      <c r="H464" s="161">
        <v>0</v>
      </c>
      <c r="I464" s="162">
        <v>0</v>
      </c>
      <c r="J464" s="160">
        <f t="shared" si="132"/>
        <v>0</v>
      </c>
      <c r="K464" s="161">
        <v>0</v>
      </c>
      <c r="L464" s="161">
        <v>0</v>
      </c>
      <c r="M464" s="161">
        <v>0</v>
      </c>
      <c r="N464" s="161">
        <v>0</v>
      </c>
      <c r="O464" s="161">
        <v>0</v>
      </c>
      <c r="P464" s="162">
        <v>0</v>
      </c>
      <c r="Q464" s="160">
        <f t="shared" si="133"/>
        <v>0</v>
      </c>
      <c r="R464" s="161">
        <v>0</v>
      </c>
      <c r="S464" s="161">
        <v>0</v>
      </c>
      <c r="T464" s="161">
        <v>0</v>
      </c>
      <c r="U464" s="161">
        <v>0</v>
      </c>
      <c r="V464" s="161">
        <v>0</v>
      </c>
      <c r="W464" s="162">
        <v>0</v>
      </c>
      <c r="X464" s="160">
        <f t="shared" ref="X464:AD503" si="135">Q464-J464</f>
        <v>0</v>
      </c>
      <c r="Y464" s="161">
        <f t="shared" si="134"/>
        <v>0</v>
      </c>
      <c r="Z464" s="161">
        <f t="shared" si="134"/>
        <v>0</v>
      </c>
      <c r="AA464" s="161">
        <f t="shared" si="134"/>
        <v>0</v>
      </c>
      <c r="AB464" s="161">
        <f t="shared" si="134"/>
        <v>0</v>
      </c>
      <c r="AC464" s="161">
        <f t="shared" si="134"/>
        <v>0</v>
      </c>
      <c r="AD464" s="162">
        <f t="shared" si="134"/>
        <v>0</v>
      </c>
      <c r="AE464" s="160">
        <f t="shared" si="127"/>
        <v>0</v>
      </c>
      <c r="AF464" s="10">
        <f t="shared" si="127"/>
        <v>0</v>
      </c>
      <c r="AG464" s="10">
        <f t="shared" si="127"/>
        <v>0</v>
      </c>
      <c r="AH464" s="10">
        <f t="shared" si="126"/>
        <v>0</v>
      </c>
      <c r="AI464" s="10">
        <f t="shared" si="126"/>
        <v>0</v>
      </c>
      <c r="AJ464" s="10">
        <f t="shared" si="126"/>
        <v>0</v>
      </c>
      <c r="AK464" s="312">
        <f t="shared" si="126"/>
        <v>0</v>
      </c>
    </row>
    <row r="465" spans="1:37" ht="12.75" customHeight="1" x14ac:dyDescent="0.25">
      <c r="A465" s="81">
        <v>456</v>
      </c>
      <c r="B465" s="159" t="s">
        <v>1659</v>
      </c>
      <c r="C465" s="244">
        <f t="shared" si="131"/>
        <v>0</v>
      </c>
      <c r="D465" s="161">
        <v>0</v>
      </c>
      <c r="E465" s="161">
        <v>0</v>
      </c>
      <c r="F465" s="161">
        <v>0</v>
      </c>
      <c r="G465" s="161">
        <v>0</v>
      </c>
      <c r="H465" s="161">
        <v>0</v>
      </c>
      <c r="I465" s="162">
        <v>0</v>
      </c>
      <c r="J465" s="160">
        <f t="shared" si="132"/>
        <v>0</v>
      </c>
      <c r="K465" s="161">
        <v>0</v>
      </c>
      <c r="L465" s="161">
        <v>0</v>
      </c>
      <c r="M465" s="161">
        <v>0</v>
      </c>
      <c r="N465" s="161">
        <v>0</v>
      </c>
      <c r="O465" s="161">
        <v>0</v>
      </c>
      <c r="P465" s="162">
        <v>0</v>
      </c>
      <c r="Q465" s="160">
        <f t="shared" si="133"/>
        <v>0</v>
      </c>
      <c r="R465" s="161">
        <v>0</v>
      </c>
      <c r="S465" s="161">
        <v>0</v>
      </c>
      <c r="T465" s="161">
        <v>0</v>
      </c>
      <c r="U465" s="161">
        <v>0</v>
      </c>
      <c r="V465" s="161">
        <v>0</v>
      </c>
      <c r="W465" s="162">
        <v>0</v>
      </c>
      <c r="X465" s="160">
        <f t="shared" si="135"/>
        <v>0</v>
      </c>
      <c r="Y465" s="161">
        <f t="shared" si="134"/>
        <v>0</v>
      </c>
      <c r="Z465" s="161">
        <f t="shared" si="134"/>
        <v>0</v>
      </c>
      <c r="AA465" s="161">
        <f t="shared" si="134"/>
        <v>0</v>
      </c>
      <c r="AB465" s="161">
        <f t="shared" si="134"/>
        <v>0</v>
      </c>
      <c r="AC465" s="161">
        <f t="shared" si="134"/>
        <v>0</v>
      </c>
      <c r="AD465" s="162">
        <f t="shared" si="134"/>
        <v>0</v>
      </c>
      <c r="AE465" s="160">
        <f t="shared" si="127"/>
        <v>0</v>
      </c>
      <c r="AF465" s="10">
        <f t="shared" si="127"/>
        <v>0</v>
      </c>
      <c r="AG465" s="10">
        <f t="shared" si="127"/>
        <v>0</v>
      </c>
      <c r="AH465" s="10">
        <f t="shared" si="126"/>
        <v>0</v>
      </c>
      <c r="AI465" s="10">
        <f t="shared" si="126"/>
        <v>0</v>
      </c>
      <c r="AJ465" s="10">
        <f t="shared" si="126"/>
        <v>0</v>
      </c>
      <c r="AK465" s="312">
        <f t="shared" si="126"/>
        <v>0</v>
      </c>
    </row>
    <row r="466" spans="1:37" ht="12.75" customHeight="1" x14ac:dyDescent="0.25">
      <c r="A466" s="81">
        <v>457</v>
      </c>
      <c r="B466" s="159" t="s">
        <v>1660</v>
      </c>
      <c r="C466" s="244">
        <f t="shared" si="131"/>
        <v>0</v>
      </c>
      <c r="D466" s="161">
        <v>0</v>
      </c>
      <c r="E466" s="161">
        <v>0</v>
      </c>
      <c r="F466" s="161">
        <v>0</v>
      </c>
      <c r="G466" s="161">
        <v>0</v>
      </c>
      <c r="H466" s="161">
        <v>0</v>
      </c>
      <c r="I466" s="162">
        <v>0</v>
      </c>
      <c r="J466" s="160">
        <f t="shared" si="132"/>
        <v>0</v>
      </c>
      <c r="K466" s="161">
        <v>0</v>
      </c>
      <c r="L466" s="161">
        <v>0</v>
      </c>
      <c r="M466" s="161">
        <v>0</v>
      </c>
      <c r="N466" s="161">
        <v>0</v>
      </c>
      <c r="O466" s="161">
        <v>0</v>
      </c>
      <c r="P466" s="162">
        <v>0</v>
      </c>
      <c r="Q466" s="160">
        <f t="shared" si="133"/>
        <v>0</v>
      </c>
      <c r="R466" s="161">
        <v>0</v>
      </c>
      <c r="S466" s="161">
        <v>0</v>
      </c>
      <c r="T466" s="161">
        <v>0</v>
      </c>
      <c r="U466" s="161">
        <v>0</v>
      </c>
      <c r="V466" s="161">
        <v>0</v>
      </c>
      <c r="W466" s="162">
        <v>0</v>
      </c>
      <c r="X466" s="160">
        <f t="shared" si="135"/>
        <v>0</v>
      </c>
      <c r="Y466" s="161">
        <f t="shared" si="134"/>
        <v>0</v>
      </c>
      <c r="Z466" s="161">
        <f t="shared" si="134"/>
        <v>0</v>
      </c>
      <c r="AA466" s="161">
        <f t="shared" si="134"/>
        <v>0</v>
      </c>
      <c r="AB466" s="161">
        <f t="shared" si="134"/>
        <v>0</v>
      </c>
      <c r="AC466" s="161">
        <f t="shared" si="134"/>
        <v>0</v>
      </c>
      <c r="AD466" s="162">
        <f t="shared" si="134"/>
        <v>0</v>
      </c>
      <c r="AE466" s="160">
        <f t="shared" si="127"/>
        <v>0</v>
      </c>
      <c r="AF466" s="10">
        <f t="shared" si="127"/>
        <v>0</v>
      </c>
      <c r="AG466" s="10">
        <f t="shared" si="127"/>
        <v>0</v>
      </c>
      <c r="AH466" s="10">
        <f t="shared" si="126"/>
        <v>0</v>
      </c>
      <c r="AI466" s="10">
        <f t="shared" si="126"/>
        <v>0</v>
      </c>
      <c r="AJ466" s="10">
        <f t="shared" si="126"/>
        <v>0</v>
      </c>
      <c r="AK466" s="312">
        <f t="shared" si="126"/>
        <v>0</v>
      </c>
    </row>
    <row r="467" spans="1:37" ht="11.25" customHeight="1" x14ac:dyDescent="0.25">
      <c r="A467" s="81">
        <v>458</v>
      </c>
      <c r="B467" s="159"/>
      <c r="C467" s="244"/>
      <c r="D467" s="161"/>
      <c r="E467" s="161"/>
      <c r="F467" s="161"/>
      <c r="G467" s="161"/>
      <c r="H467" s="161"/>
      <c r="I467" s="162"/>
      <c r="J467" s="160"/>
      <c r="K467" s="161"/>
      <c r="L467" s="161"/>
      <c r="M467" s="161"/>
      <c r="N467" s="161"/>
      <c r="O467" s="161"/>
      <c r="P467" s="162"/>
      <c r="Q467" s="160"/>
      <c r="R467" s="161"/>
      <c r="S467" s="161"/>
      <c r="T467" s="161"/>
      <c r="U467" s="161"/>
      <c r="V467" s="161"/>
      <c r="W467" s="162"/>
      <c r="X467" s="160">
        <f t="shared" si="135"/>
        <v>0</v>
      </c>
      <c r="Y467" s="161"/>
      <c r="Z467" s="161"/>
      <c r="AA467" s="161"/>
      <c r="AB467" s="161"/>
      <c r="AC467" s="161"/>
      <c r="AD467" s="162"/>
      <c r="AE467" s="160"/>
      <c r="AF467" s="10"/>
      <c r="AG467" s="10"/>
      <c r="AH467" s="10"/>
      <c r="AI467" s="10"/>
      <c r="AJ467" s="10"/>
      <c r="AK467" s="312"/>
    </row>
    <row r="468" spans="1:37" ht="12.75" customHeight="1" x14ac:dyDescent="0.25">
      <c r="A468" s="81">
        <v>459</v>
      </c>
      <c r="B468" s="152" t="s">
        <v>1661</v>
      </c>
      <c r="C468" s="172">
        <f>C469+C470</f>
        <v>4589.3999999999996</v>
      </c>
      <c r="D468" s="153">
        <f t="shared" ref="D468:W468" si="136">D469+D470</f>
        <v>1405</v>
      </c>
      <c r="E468" s="153">
        <f t="shared" si="136"/>
        <v>1568.4</v>
      </c>
      <c r="F468" s="153">
        <f t="shared" si="136"/>
        <v>0</v>
      </c>
      <c r="G468" s="153">
        <f t="shared" si="136"/>
        <v>1152.3</v>
      </c>
      <c r="H468" s="153">
        <f t="shared" si="136"/>
        <v>83</v>
      </c>
      <c r="I468" s="154">
        <f t="shared" si="136"/>
        <v>380.7</v>
      </c>
      <c r="J468" s="156">
        <f t="shared" si="136"/>
        <v>4589.3999999999996</v>
      </c>
      <c r="K468" s="153">
        <f t="shared" si="136"/>
        <v>1405</v>
      </c>
      <c r="L468" s="153">
        <f t="shared" si="136"/>
        <v>1568.4</v>
      </c>
      <c r="M468" s="153">
        <f t="shared" si="136"/>
        <v>0</v>
      </c>
      <c r="N468" s="153">
        <f t="shared" si="136"/>
        <v>1152.3</v>
      </c>
      <c r="O468" s="153">
        <f t="shared" si="136"/>
        <v>83</v>
      </c>
      <c r="P468" s="154">
        <f t="shared" si="136"/>
        <v>380.7</v>
      </c>
      <c r="Q468" s="156">
        <f t="shared" si="136"/>
        <v>3802.7397999999998</v>
      </c>
      <c r="R468" s="153">
        <f t="shared" si="136"/>
        <v>1396.1579999999999</v>
      </c>
      <c r="S468" s="153">
        <f t="shared" si="136"/>
        <v>1536.9303</v>
      </c>
      <c r="T468" s="153">
        <f t="shared" si="136"/>
        <v>0</v>
      </c>
      <c r="U468" s="153">
        <f t="shared" si="136"/>
        <v>520.14009999999996</v>
      </c>
      <c r="V468" s="153">
        <f t="shared" si="136"/>
        <v>60.793399999999998</v>
      </c>
      <c r="W468" s="154">
        <f t="shared" si="136"/>
        <v>288.71800000000002</v>
      </c>
      <c r="X468" s="156">
        <f t="shared" si="135"/>
        <v>-786.6601999999998</v>
      </c>
      <c r="Y468" s="153">
        <f t="shared" si="135"/>
        <v>-8.8420000000000982</v>
      </c>
      <c r="Z468" s="153">
        <f t="shared" si="135"/>
        <v>-31.469700000000103</v>
      </c>
      <c r="AA468" s="153">
        <f t="shared" si="135"/>
        <v>0</v>
      </c>
      <c r="AB468" s="153">
        <f t="shared" si="135"/>
        <v>-632.15989999999999</v>
      </c>
      <c r="AC468" s="153">
        <f t="shared" si="135"/>
        <v>-22.206600000000002</v>
      </c>
      <c r="AD468" s="154">
        <f t="shared" si="135"/>
        <v>-91.981999999999971</v>
      </c>
      <c r="AE468" s="156">
        <f t="shared" si="127"/>
        <v>82.85919292282216</v>
      </c>
      <c r="AF468" s="13">
        <f t="shared" si="127"/>
        <v>99.370676156583627</v>
      </c>
      <c r="AG468" s="13">
        <f t="shared" si="127"/>
        <v>97.993515684774295</v>
      </c>
      <c r="AH468" s="13">
        <f t="shared" si="126"/>
        <v>0</v>
      </c>
      <c r="AI468" s="13">
        <f t="shared" si="126"/>
        <v>45.139295322398681</v>
      </c>
      <c r="AJ468" s="13">
        <f t="shared" si="126"/>
        <v>73.245060240963852</v>
      </c>
      <c r="AK468" s="313">
        <f t="shared" si="126"/>
        <v>75.838718150774895</v>
      </c>
    </row>
    <row r="469" spans="1:37" s="170" customFormat="1" ht="12.75" customHeight="1" x14ac:dyDescent="0.2">
      <c r="A469" s="81">
        <v>460</v>
      </c>
      <c r="B469" s="152" t="s">
        <v>1287</v>
      </c>
      <c r="C469" s="172">
        <f>C471</f>
        <v>4506.3999999999996</v>
      </c>
      <c r="D469" s="153">
        <f t="shared" ref="D469:W469" si="137">D471</f>
        <v>1405</v>
      </c>
      <c r="E469" s="153">
        <f t="shared" si="137"/>
        <v>1568.4</v>
      </c>
      <c r="F469" s="153">
        <f t="shared" si="137"/>
        <v>0</v>
      </c>
      <c r="G469" s="153">
        <f t="shared" si="137"/>
        <v>1152.3</v>
      </c>
      <c r="H469" s="153">
        <f t="shared" si="137"/>
        <v>0</v>
      </c>
      <c r="I469" s="154">
        <f t="shared" si="137"/>
        <v>380.7</v>
      </c>
      <c r="J469" s="156">
        <f t="shared" si="137"/>
        <v>4506.3999999999996</v>
      </c>
      <c r="K469" s="153">
        <f t="shared" si="137"/>
        <v>1405</v>
      </c>
      <c r="L469" s="153">
        <f t="shared" si="137"/>
        <v>1568.4</v>
      </c>
      <c r="M469" s="153">
        <f t="shared" si="137"/>
        <v>0</v>
      </c>
      <c r="N469" s="153">
        <f t="shared" si="137"/>
        <v>1152.3</v>
      </c>
      <c r="O469" s="153">
        <f t="shared" si="137"/>
        <v>0</v>
      </c>
      <c r="P469" s="154">
        <f t="shared" si="137"/>
        <v>380.7</v>
      </c>
      <c r="Q469" s="156">
        <f t="shared" si="137"/>
        <v>3741.9463999999998</v>
      </c>
      <c r="R469" s="153">
        <f t="shared" si="137"/>
        <v>1396.1579999999999</v>
      </c>
      <c r="S469" s="153">
        <f t="shared" si="137"/>
        <v>1536.9303</v>
      </c>
      <c r="T469" s="153">
        <f t="shared" si="137"/>
        <v>0</v>
      </c>
      <c r="U469" s="153">
        <f t="shared" si="137"/>
        <v>520.14009999999996</v>
      </c>
      <c r="V469" s="153">
        <f t="shared" si="137"/>
        <v>0</v>
      </c>
      <c r="W469" s="154">
        <f t="shared" si="137"/>
        <v>288.71800000000002</v>
      </c>
      <c r="X469" s="156">
        <f t="shared" si="135"/>
        <v>-764.45359999999982</v>
      </c>
      <c r="Y469" s="153">
        <f t="shared" si="135"/>
        <v>-8.8420000000000982</v>
      </c>
      <c r="Z469" s="153">
        <f t="shared" si="135"/>
        <v>-31.469700000000103</v>
      </c>
      <c r="AA469" s="153">
        <f t="shared" si="135"/>
        <v>0</v>
      </c>
      <c r="AB469" s="153">
        <f t="shared" si="135"/>
        <v>-632.15989999999999</v>
      </c>
      <c r="AC469" s="153">
        <f t="shared" si="135"/>
        <v>0</v>
      </c>
      <c r="AD469" s="154">
        <f t="shared" si="135"/>
        <v>-91.981999999999971</v>
      </c>
      <c r="AE469" s="156">
        <f t="shared" si="127"/>
        <v>83.036268418249605</v>
      </c>
      <c r="AF469" s="13">
        <f t="shared" si="127"/>
        <v>99.370676156583627</v>
      </c>
      <c r="AG469" s="13">
        <f t="shared" si="127"/>
        <v>97.993515684774295</v>
      </c>
      <c r="AH469" s="13">
        <f t="shared" si="126"/>
        <v>0</v>
      </c>
      <c r="AI469" s="13">
        <f t="shared" si="126"/>
        <v>45.139295322398681</v>
      </c>
      <c r="AJ469" s="13">
        <f t="shared" si="126"/>
        <v>0</v>
      </c>
      <c r="AK469" s="313">
        <f t="shared" si="126"/>
        <v>75.838718150774895</v>
      </c>
    </row>
    <row r="470" spans="1:37" s="170" customFormat="1" ht="12.75" customHeight="1" x14ac:dyDescent="0.2">
      <c r="A470" s="81">
        <v>461</v>
      </c>
      <c r="B470" s="152" t="s">
        <v>1288</v>
      </c>
      <c r="C470" s="172">
        <f>SUM(C472:C511)</f>
        <v>83</v>
      </c>
      <c r="D470" s="153">
        <f t="shared" ref="D470:W470" si="138">SUM(D472:D511)</f>
        <v>0</v>
      </c>
      <c r="E470" s="153">
        <f t="shared" si="138"/>
        <v>0</v>
      </c>
      <c r="F470" s="153">
        <f t="shared" si="138"/>
        <v>0</v>
      </c>
      <c r="G470" s="153">
        <f t="shared" si="138"/>
        <v>0</v>
      </c>
      <c r="H470" s="153">
        <f t="shared" si="138"/>
        <v>83</v>
      </c>
      <c r="I470" s="154">
        <f t="shared" si="138"/>
        <v>0</v>
      </c>
      <c r="J470" s="156">
        <f t="shared" si="138"/>
        <v>83</v>
      </c>
      <c r="K470" s="153">
        <f t="shared" si="138"/>
        <v>0</v>
      </c>
      <c r="L470" s="153">
        <f t="shared" si="138"/>
        <v>0</v>
      </c>
      <c r="M470" s="153">
        <f t="shared" si="138"/>
        <v>0</v>
      </c>
      <c r="N470" s="153">
        <f t="shared" si="138"/>
        <v>0</v>
      </c>
      <c r="O470" s="153">
        <f t="shared" si="138"/>
        <v>83</v>
      </c>
      <c r="P470" s="154">
        <f t="shared" si="138"/>
        <v>0</v>
      </c>
      <c r="Q470" s="156">
        <f t="shared" si="138"/>
        <v>60.793399999999998</v>
      </c>
      <c r="R470" s="153">
        <f t="shared" si="138"/>
        <v>0</v>
      </c>
      <c r="S470" s="153">
        <f t="shared" si="138"/>
        <v>0</v>
      </c>
      <c r="T470" s="153">
        <f t="shared" si="138"/>
        <v>0</v>
      </c>
      <c r="U470" s="153">
        <f t="shared" si="138"/>
        <v>0</v>
      </c>
      <c r="V470" s="153">
        <f t="shared" si="138"/>
        <v>60.793399999999998</v>
      </c>
      <c r="W470" s="154">
        <f t="shared" si="138"/>
        <v>0</v>
      </c>
      <c r="X470" s="156">
        <f t="shared" si="135"/>
        <v>-22.206600000000002</v>
      </c>
      <c r="Y470" s="153">
        <f t="shared" si="135"/>
        <v>0</v>
      </c>
      <c r="Z470" s="153">
        <f t="shared" si="135"/>
        <v>0</v>
      </c>
      <c r="AA470" s="153">
        <f t="shared" si="135"/>
        <v>0</v>
      </c>
      <c r="AB470" s="153">
        <f t="shared" si="135"/>
        <v>0</v>
      </c>
      <c r="AC470" s="153">
        <f t="shared" si="135"/>
        <v>-22.206600000000002</v>
      </c>
      <c r="AD470" s="154">
        <f t="shared" si="135"/>
        <v>0</v>
      </c>
      <c r="AE470" s="156">
        <f t="shared" si="127"/>
        <v>73.245060240963852</v>
      </c>
      <c r="AF470" s="13">
        <f t="shared" si="127"/>
        <v>0</v>
      </c>
      <c r="AG470" s="13">
        <f t="shared" si="127"/>
        <v>0</v>
      </c>
      <c r="AH470" s="13">
        <f t="shared" si="126"/>
        <v>0</v>
      </c>
      <c r="AI470" s="13">
        <f t="shared" si="126"/>
        <v>0</v>
      </c>
      <c r="AJ470" s="13">
        <f t="shared" si="126"/>
        <v>73.245060240963852</v>
      </c>
      <c r="AK470" s="313">
        <f t="shared" si="126"/>
        <v>0</v>
      </c>
    </row>
    <row r="471" spans="1:37" ht="12.75" customHeight="1" x14ac:dyDescent="0.25">
      <c r="A471" s="81">
        <v>462</v>
      </c>
      <c r="B471" s="159" t="s">
        <v>1313</v>
      </c>
      <c r="C471" s="244">
        <f t="shared" ref="C471:C511" si="139">SUM(D471:I471)</f>
        <v>4506.3999999999996</v>
      </c>
      <c r="D471" s="161">
        <v>1405</v>
      </c>
      <c r="E471" s="161">
        <v>1568.4</v>
      </c>
      <c r="F471" s="161">
        <v>0</v>
      </c>
      <c r="G471" s="161">
        <v>1152.3</v>
      </c>
      <c r="H471" s="161">
        <v>0</v>
      </c>
      <c r="I471" s="162">
        <v>380.7</v>
      </c>
      <c r="J471" s="160">
        <f t="shared" ref="J471:J511" si="140">SUM(K471:P471)</f>
        <v>4506.3999999999996</v>
      </c>
      <c r="K471" s="161">
        <v>1405</v>
      </c>
      <c r="L471" s="161">
        <v>1568.4</v>
      </c>
      <c r="M471" s="161">
        <v>0</v>
      </c>
      <c r="N471" s="161">
        <v>1152.3</v>
      </c>
      <c r="O471" s="161">
        <v>0</v>
      </c>
      <c r="P471" s="162">
        <v>380.7</v>
      </c>
      <c r="Q471" s="160">
        <f t="shared" ref="Q471:Q511" si="141">SUM(R471:W471)</f>
        <v>3741.9463999999998</v>
      </c>
      <c r="R471" s="161">
        <v>1396.1579999999999</v>
      </c>
      <c r="S471" s="161">
        <v>1536.9303</v>
      </c>
      <c r="T471" s="161">
        <v>0</v>
      </c>
      <c r="U471" s="161">
        <v>520.14009999999996</v>
      </c>
      <c r="V471" s="161">
        <v>0</v>
      </c>
      <c r="W471" s="162">
        <v>288.71800000000002</v>
      </c>
      <c r="X471" s="160">
        <f t="shared" si="135"/>
        <v>-764.45359999999982</v>
      </c>
      <c r="Y471" s="161">
        <f t="shared" si="135"/>
        <v>-8.8420000000000982</v>
      </c>
      <c r="Z471" s="161">
        <f t="shared" si="135"/>
        <v>-31.469700000000103</v>
      </c>
      <c r="AA471" s="161">
        <f t="shared" si="135"/>
        <v>0</v>
      </c>
      <c r="AB471" s="161">
        <f t="shared" si="135"/>
        <v>-632.15989999999999</v>
      </c>
      <c r="AC471" s="161">
        <f t="shared" si="135"/>
        <v>0</v>
      </c>
      <c r="AD471" s="162">
        <f t="shared" si="135"/>
        <v>-91.981999999999971</v>
      </c>
      <c r="AE471" s="160">
        <f t="shared" si="127"/>
        <v>83.036268418249605</v>
      </c>
      <c r="AF471" s="10">
        <f t="shared" si="127"/>
        <v>99.370676156583627</v>
      </c>
      <c r="AG471" s="10">
        <f t="shared" si="127"/>
        <v>97.993515684774295</v>
      </c>
      <c r="AH471" s="10">
        <f t="shared" si="126"/>
        <v>0</v>
      </c>
      <c r="AI471" s="10">
        <f t="shared" si="126"/>
        <v>45.139295322398681</v>
      </c>
      <c r="AJ471" s="10">
        <f t="shared" si="126"/>
        <v>0</v>
      </c>
      <c r="AK471" s="312">
        <f t="shared" si="126"/>
        <v>75.838718150774895</v>
      </c>
    </row>
    <row r="472" spans="1:37" ht="12.75" customHeight="1" x14ac:dyDescent="0.25">
      <c r="A472" s="81">
        <v>463</v>
      </c>
      <c r="B472" s="159" t="s">
        <v>1598</v>
      </c>
      <c r="C472" s="244">
        <f t="shared" si="139"/>
        <v>0</v>
      </c>
      <c r="D472" s="161">
        <v>0</v>
      </c>
      <c r="E472" s="161">
        <v>0</v>
      </c>
      <c r="F472" s="161">
        <v>0</v>
      </c>
      <c r="G472" s="161">
        <v>0</v>
      </c>
      <c r="H472" s="161">
        <v>0</v>
      </c>
      <c r="I472" s="162">
        <v>0</v>
      </c>
      <c r="J472" s="160">
        <f t="shared" si="140"/>
        <v>0</v>
      </c>
      <c r="K472" s="161">
        <v>0</v>
      </c>
      <c r="L472" s="161">
        <v>0</v>
      </c>
      <c r="M472" s="161">
        <v>0</v>
      </c>
      <c r="N472" s="161">
        <v>0</v>
      </c>
      <c r="O472" s="161">
        <v>0</v>
      </c>
      <c r="P472" s="162">
        <v>0</v>
      </c>
      <c r="Q472" s="160">
        <f t="shared" si="141"/>
        <v>0</v>
      </c>
      <c r="R472" s="161">
        <v>0</v>
      </c>
      <c r="S472" s="161">
        <v>0</v>
      </c>
      <c r="T472" s="161">
        <v>0</v>
      </c>
      <c r="U472" s="161">
        <v>0</v>
      </c>
      <c r="V472" s="161">
        <v>0</v>
      </c>
      <c r="W472" s="162">
        <v>0</v>
      </c>
      <c r="X472" s="160">
        <f t="shared" si="135"/>
        <v>0</v>
      </c>
      <c r="Y472" s="161">
        <f t="shared" si="135"/>
        <v>0</v>
      </c>
      <c r="Z472" s="161">
        <f t="shared" si="135"/>
        <v>0</v>
      </c>
      <c r="AA472" s="161">
        <f t="shared" si="135"/>
        <v>0</v>
      </c>
      <c r="AB472" s="161">
        <f t="shared" si="135"/>
        <v>0</v>
      </c>
      <c r="AC472" s="161">
        <f t="shared" si="135"/>
        <v>0</v>
      </c>
      <c r="AD472" s="162">
        <f t="shared" si="135"/>
        <v>0</v>
      </c>
      <c r="AE472" s="160">
        <f t="shared" si="127"/>
        <v>0</v>
      </c>
      <c r="AF472" s="10">
        <f t="shared" si="127"/>
        <v>0</v>
      </c>
      <c r="AG472" s="10">
        <f t="shared" si="127"/>
        <v>0</v>
      </c>
      <c r="AH472" s="10">
        <f t="shared" si="126"/>
        <v>0</v>
      </c>
      <c r="AI472" s="10">
        <f t="shared" si="126"/>
        <v>0</v>
      </c>
      <c r="AJ472" s="10">
        <f t="shared" si="126"/>
        <v>0</v>
      </c>
      <c r="AK472" s="312">
        <f t="shared" si="126"/>
        <v>0</v>
      </c>
    </row>
    <row r="473" spans="1:37" ht="12.75" customHeight="1" x14ac:dyDescent="0.25">
      <c r="A473" s="81">
        <v>464</v>
      </c>
      <c r="B473" s="159" t="s">
        <v>1662</v>
      </c>
      <c r="C473" s="244">
        <f t="shared" si="139"/>
        <v>0</v>
      </c>
      <c r="D473" s="161">
        <v>0</v>
      </c>
      <c r="E473" s="161">
        <v>0</v>
      </c>
      <c r="F473" s="161">
        <v>0</v>
      </c>
      <c r="G473" s="161">
        <v>0</v>
      </c>
      <c r="H473" s="161">
        <v>0</v>
      </c>
      <c r="I473" s="162">
        <v>0</v>
      </c>
      <c r="J473" s="160">
        <f t="shared" si="140"/>
        <v>0</v>
      </c>
      <c r="K473" s="161">
        <v>0</v>
      </c>
      <c r="L473" s="161">
        <v>0</v>
      </c>
      <c r="M473" s="161">
        <v>0</v>
      </c>
      <c r="N473" s="161">
        <v>0</v>
      </c>
      <c r="O473" s="161">
        <v>0</v>
      </c>
      <c r="P473" s="162">
        <v>0</v>
      </c>
      <c r="Q473" s="160">
        <f t="shared" si="141"/>
        <v>0</v>
      </c>
      <c r="R473" s="161">
        <v>0</v>
      </c>
      <c r="S473" s="161">
        <v>0</v>
      </c>
      <c r="T473" s="161">
        <v>0</v>
      </c>
      <c r="U473" s="161">
        <v>0</v>
      </c>
      <c r="V473" s="161">
        <v>0</v>
      </c>
      <c r="W473" s="162">
        <v>0</v>
      </c>
      <c r="X473" s="160">
        <f t="shared" si="135"/>
        <v>0</v>
      </c>
      <c r="Y473" s="161">
        <f t="shared" si="135"/>
        <v>0</v>
      </c>
      <c r="Z473" s="161">
        <f t="shared" si="135"/>
        <v>0</v>
      </c>
      <c r="AA473" s="161">
        <f t="shared" si="135"/>
        <v>0</v>
      </c>
      <c r="AB473" s="161">
        <f t="shared" si="135"/>
        <v>0</v>
      </c>
      <c r="AC473" s="161">
        <f t="shared" si="135"/>
        <v>0</v>
      </c>
      <c r="AD473" s="162">
        <f t="shared" si="135"/>
        <v>0</v>
      </c>
      <c r="AE473" s="160">
        <f t="shared" si="127"/>
        <v>0</v>
      </c>
      <c r="AF473" s="10">
        <f t="shared" si="127"/>
        <v>0</v>
      </c>
      <c r="AG473" s="10">
        <f t="shared" si="127"/>
        <v>0</v>
      </c>
      <c r="AH473" s="10">
        <f t="shared" si="126"/>
        <v>0</v>
      </c>
      <c r="AI473" s="10">
        <f t="shared" si="126"/>
        <v>0</v>
      </c>
      <c r="AJ473" s="10">
        <f t="shared" si="126"/>
        <v>0</v>
      </c>
      <c r="AK473" s="312">
        <f t="shared" si="126"/>
        <v>0</v>
      </c>
    </row>
    <row r="474" spans="1:37" ht="12.75" customHeight="1" x14ac:dyDescent="0.25">
      <c r="A474" s="81">
        <v>465</v>
      </c>
      <c r="B474" s="159" t="s">
        <v>1663</v>
      </c>
      <c r="C474" s="244">
        <f t="shared" si="139"/>
        <v>0</v>
      </c>
      <c r="D474" s="161">
        <v>0</v>
      </c>
      <c r="E474" s="161">
        <v>0</v>
      </c>
      <c r="F474" s="161">
        <v>0</v>
      </c>
      <c r="G474" s="161">
        <v>0</v>
      </c>
      <c r="H474" s="161">
        <v>0</v>
      </c>
      <c r="I474" s="162">
        <v>0</v>
      </c>
      <c r="J474" s="160">
        <f t="shared" si="140"/>
        <v>0</v>
      </c>
      <c r="K474" s="161">
        <v>0</v>
      </c>
      <c r="L474" s="161">
        <v>0</v>
      </c>
      <c r="M474" s="161">
        <v>0</v>
      </c>
      <c r="N474" s="161">
        <v>0</v>
      </c>
      <c r="O474" s="161">
        <v>0</v>
      </c>
      <c r="P474" s="162">
        <v>0</v>
      </c>
      <c r="Q474" s="160">
        <f t="shared" si="141"/>
        <v>0</v>
      </c>
      <c r="R474" s="161">
        <v>0</v>
      </c>
      <c r="S474" s="161">
        <v>0</v>
      </c>
      <c r="T474" s="161">
        <v>0</v>
      </c>
      <c r="U474" s="161">
        <v>0</v>
      </c>
      <c r="V474" s="161">
        <v>0</v>
      </c>
      <c r="W474" s="162">
        <v>0</v>
      </c>
      <c r="X474" s="160">
        <f t="shared" si="135"/>
        <v>0</v>
      </c>
      <c r="Y474" s="161">
        <f t="shared" si="135"/>
        <v>0</v>
      </c>
      <c r="Z474" s="161">
        <f t="shared" si="135"/>
        <v>0</v>
      </c>
      <c r="AA474" s="161">
        <f t="shared" si="135"/>
        <v>0</v>
      </c>
      <c r="AB474" s="161">
        <f t="shared" si="135"/>
        <v>0</v>
      </c>
      <c r="AC474" s="161">
        <f t="shared" si="135"/>
        <v>0</v>
      </c>
      <c r="AD474" s="162">
        <f t="shared" si="135"/>
        <v>0</v>
      </c>
      <c r="AE474" s="160">
        <f t="shared" si="127"/>
        <v>0</v>
      </c>
      <c r="AF474" s="10">
        <f t="shared" si="127"/>
        <v>0</v>
      </c>
      <c r="AG474" s="10">
        <f t="shared" si="127"/>
        <v>0</v>
      </c>
      <c r="AH474" s="10">
        <f t="shared" si="126"/>
        <v>0</v>
      </c>
      <c r="AI474" s="10">
        <f t="shared" si="126"/>
        <v>0</v>
      </c>
      <c r="AJ474" s="10">
        <f t="shared" si="126"/>
        <v>0</v>
      </c>
      <c r="AK474" s="312">
        <f t="shared" si="126"/>
        <v>0</v>
      </c>
    </row>
    <row r="475" spans="1:37" ht="12.75" customHeight="1" x14ac:dyDescent="0.25">
      <c r="A475" s="81">
        <v>466</v>
      </c>
      <c r="B475" s="159" t="s">
        <v>1664</v>
      </c>
      <c r="C475" s="244">
        <f t="shared" si="139"/>
        <v>0</v>
      </c>
      <c r="D475" s="161">
        <v>0</v>
      </c>
      <c r="E475" s="161">
        <v>0</v>
      </c>
      <c r="F475" s="161">
        <v>0</v>
      </c>
      <c r="G475" s="161">
        <v>0</v>
      </c>
      <c r="H475" s="161">
        <v>0</v>
      </c>
      <c r="I475" s="162">
        <v>0</v>
      </c>
      <c r="J475" s="160">
        <f t="shared" si="140"/>
        <v>0</v>
      </c>
      <c r="K475" s="161">
        <v>0</v>
      </c>
      <c r="L475" s="161">
        <v>0</v>
      </c>
      <c r="M475" s="161">
        <v>0</v>
      </c>
      <c r="N475" s="161">
        <v>0</v>
      </c>
      <c r="O475" s="161">
        <v>0</v>
      </c>
      <c r="P475" s="162">
        <v>0</v>
      </c>
      <c r="Q475" s="160">
        <f t="shared" si="141"/>
        <v>0</v>
      </c>
      <c r="R475" s="161">
        <v>0</v>
      </c>
      <c r="S475" s="161">
        <v>0</v>
      </c>
      <c r="T475" s="161">
        <v>0</v>
      </c>
      <c r="U475" s="161">
        <v>0</v>
      </c>
      <c r="V475" s="161">
        <v>0</v>
      </c>
      <c r="W475" s="162">
        <v>0</v>
      </c>
      <c r="X475" s="160">
        <f t="shared" si="135"/>
        <v>0</v>
      </c>
      <c r="Y475" s="161">
        <f t="shared" si="135"/>
        <v>0</v>
      </c>
      <c r="Z475" s="161">
        <f t="shared" si="135"/>
        <v>0</v>
      </c>
      <c r="AA475" s="161">
        <f t="shared" si="135"/>
        <v>0</v>
      </c>
      <c r="AB475" s="161">
        <f t="shared" si="135"/>
        <v>0</v>
      </c>
      <c r="AC475" s="161">
        <f t="shared" si="135"/>
        <v>0</v>
      </c>
      <c r="AD475" s="162">
        <f t="shared" si="135"/>
        <v>0</v>
      </c>
      <c r="AE475" s="160">
        <f t="shared" si="127"/>
        <v>0</v>
      </c>
      <c r="AF475" s="10">
        <f t="shared" si="127"/>
        <v>0</v>
      </c>
      <c r="AG475" s="10">
        <f t="shared" si="127"/>
        <v>0</v>
      </c>
      <c r="AH475" s="10">
        <f t="shared" si="126"/>
        <v>0</v>
      </c>
      <c r="AI475" s="10">
        <f t="shared" si="126"/>
        <v>0</v>
      </c>
      <c r="AJ475" s="10">
        <f t="shared" si="126"/>
        <v>0</v>
      </c>
      <c r="AK475" s="312">
        <f t="shared" si="126"/>
        <v>0</v>
      </c>
    </row>
    <row r="476" spans="1:37" ht="12.75" customHeight="1" x14ac:dyDescent="0.25">
      <c r="A476" s="81">
        <v>467</v>
      </c>
      <c r="B476" s="159" t="s">
        <v>1665</v>
      </c>
      <c r="C476" s="244">
        <f t="shared" si="139"/>
        <v>0</v>
      </c>
      <c r="D476" s="161">
        <v>0</v>
      </c>
      <c r="E476" s="161">
        <v>0</v>
      </c>
      <c r="F476" s="161">
        <v>0</v>
      </c>
      <c r="G476" s="161">
        <v>0</v>
      </c>
      <c r="H476" s="161">
        <v>0</v>
      </c>
      <c r="I476" s="162">
        <v>0</v>
      </c>
      <c r="J476" s="160">
        <f t="shared" si="140"/>
        <v>0</v>
      </c>
      <c r="K476" s="161">
        <v>0</v>
      </c>
      <c r="L476" s="161">
        <v>0</v>
      </c>
      <c r="M476" s="161">
        <v>0</v>
      </c>
      <c r="N476" s="161">
        <v>0</v>
      </c>
      <c r="O476" s="161">
        <v>0</v>
      </c>
      <c r="P476" s="162">
        <v>0</v>
      </c>
      <c r="Q476" s="160">
        <f t="shared" si="141"/>
        <v>0</v>
      </c>
      <c r="R476" s="161">
        <v>0</v>
      </c>
      <c r="S476" s="161">
        <v>0</v>
      </c>
      <c r="T476" s="161">
        <v>0</v>
      </c>
      <c r="U476" s="161">
        <v>0</v>
      </c>
      <c r="V476" s="161">
        <v>0</v>
      </c>
      <c r="W476" s="162">
        <v>0</v>
      </c>
      <c r="X476" s="160">
        <f t="shared" si="135"/>
        <v>0</v>
      </c>
      <c r="Y476" s="161">
        <f t="shared" si="135"/>
        <v>0</v>
      </c>
      <c r="Z476" s="161">
        <f t="shared" si="135"/>
        <v>0</v>
      </c>
      <c r="AA476" s="161">
        <f t="shared" si="135"/>
        <v>0</v>
      </c>
      <c r="AB476" s="161">
        <f t="shared" si="135"/>
        <v>0</v>
      </c>
      <c r="AC476" s="161">
        <f t="shared" si="135"/>
        <v>0</v>
      </c>
      <c r="AD476" s="162">
        <f t="shared" si="135"/>
        <v>0</v>
      </c>
      <c r="AE476" s="160">
        <f t="shared" si="127"/>
        <v>0</v>
      </c>
      <c r="AF476" s="10">
        <f t="shared" si="127"/>
        <v>0</v>
      </c>
      <c r="AG476" s="10">
        <f t="shared" si="127"/>
        <v>0</v>
      </c>
      <c r="AH476" s="10">
        <f t="shared" si="126"/>
        <v>0</v>
      </c>
      <c r="AI476" s="10">
        <f t="shared" si="126"/>
        <v>0</v>
      </c>
      <c r="AJ476" s="10">
        <f t="shared" si="126"/>
        <v>0</v>
      </c>
      <c r="AK476" s="312">
        <f t="shared" si="126"/>
        <v>0</v>
      </c>
    </row>
    <row r="477" spans="1:37" ht="12.75" customHeight="1" x14ac:dyDescent="0.25">
      <c r="A477" s="81">
        <v>468</v>
      </c>
      <c r="B477" s="159" t="s">
        <v>1666</v>
      </c>
      <c r="C477" s="244">
        <f t="shared" si="139"/>
        <v>0</v>
      </c>
      <c r="D477" s="161">
        <v>0</v>
      </c>
      <c r="E477" s="161">
        <v>0</v>
      </c>
      <c r="F477" s="161">
        <v>0</v>
      </c>
      <c r="G477" s="161">
        <v>0</v>
      </c>
      <c r="H477" s="161">
        <v>0</v>
      </c>
      <c r="I477" s="162">
        <v>0</v>
      </c>
      <c r="J477" s="160">
        <f t="shared" si="140"/>
        <v>0</v>
      </c>
      <c r="K477" s="161">
        <v>0</v>
      </c>
      <c r="L477" s="161">
        <v>0</v>
      </c>
      <c r="M477" s="161">
        <v>0</v>
      </c>
      <c r="N477" s="161">
        <v>0</v>
      </c>
      <c r="O477" s="161">
        <v>0</v>
      </c>
      <c r="P477" s="162">
        <v>0</v>
      </c>
      <c r="Q477" s="160">
        <f t="shared" si="141"/>
        <v>0</v>
      </c>
      <c r="R477" s="161">
        <v>0</v>
      </c>
      <c r="S477" s="161">
        <v>0</v>
      </c>
      <c r="T477" s="161">
        <v>0</v>
      </c>
      <c r="U477" s="161">
        <v>0</v>
      </c>
      <c r="V477" s="161">
        <v>0</v>
      </c>
      <c r="W477" s="162">
        <v>0</v>
      </c>
      <c r="X477" s="160">
        <f t="shared" si="135"/>
        <v>0</v>
      </c>
      <c r="Y477" s="161">
        <f t="shared" si="135"/>
        <v>0</v>
      </c>
      <c r="Z477" s="161">
        <f t="shared" si="135"/>
        <v>0</v>
      </c>
      <c r="AA477" s="161">
        <f t="shared" si="135"/>
        <v>0</v>
      </c>
      <c r="AB477" s="161">
        <f t="shared" si="135"/>
        <v>0</v>
      </c>
      <c r="AC477" s="161">
        <f t="shared" si="135"/>
        <v>0</v>
      </c>
      <c r="AD477" s="162">
        <f t="shared" si="135"/>
        <v>0</v>
      </c>
      <c r="AE477" s="160">
        <f t="shared" si="127"/>
        <v>0</v>
      </c>
      <c r="AF477" s="10">
        <f t="shared" si="127"/>
        <v>0</v>
      </c>
      <c r="AG477" s="10">
        <f t="shared" si="127"/>
        <v>0</v>
      </c>
      <c r="AH477" s="10">
        <f t="shared" si="126"/>
        <v>0</v>
      </c>
      <c r="AI477" s="10">
        <f t="shared" si="126"/>
        <v>0</v>
      </c>
      <c r="AJ477" s="10">
        <f t="shared" si="126"/>
        <v>0</v>
      </c>
      <c r="AK477" s="312">
        <f t="shared" si="126"/>
        <v>0</v>
      </c>
    </row>
    <row r="478" spans="1:37" ht="12.75" customHeight="1" x14ac:dyDescent="0.25">
      <c r="A478" s="81">
        <v>469</v>
      </c>
      <c r="B478" s="159" t="s">
        <v>1520</v>
      </c>
      <c r="C478" s="244">
        <f t="shared" si="139"/>
        <v>0</v>
      </c>
      <c r="D478" s="161">
        <v>0</v>
      </c>
      <c r="E478" s="161">
        <v>0</v>
      </c>
      <c r="F478" s="161">
        <v>0</v>
      </c>
      <c r="G478" s="161">
        <v>0</v>
      </c>
      <c r="H478" s="161">
        <v>0</v>
      </c>
      <c r="I478" s="162">
        <v>0</v>
      </c>
      <c r="J478" s="160">
        <f t="shared" si="140"/>
        <v>0</v>
      </c>
      <c r="K478" s="161">
        <v>0</v>
      </c>
      <c r="L478" s="161">
        <v>0</v>
      </c>
      <c r="M478" s="161">
        <v>0</v>
      </c>
      <c r="N478" s="161">
        <v>0</v>
      </c>
      <c r="O478" s="161">
        <v>0</v>
      </c>
      <c r="P478" s="162">
        <v>0</v>
      </c>
      <c r="Q478" s="160">
        <f t="shared" si="141"/>
        <v>0</v>
      </c>
      <c r="R478" s="161">
        <v>0</v>
      </c>
      <c r="S478" s="161">
        <v>0</v>
      </c>
      <c r="T478" s="161">
        <v>0</v>
      </c>
      <c r="U478" s="161">
        <v>0</v>
      </c>
      <c r="V478" s="161">
        <v>0</v>
      </c>
      <c r="W478" s="162">
        <v>0</v>
      </c>
      <c r="X478" s="160">
        <f t="shared" si="135"/>
        <v>0</v>
      </c>
      <c r="Y478" s="161">
        <f t="shared" si="135"/>
        <v>0</v>
      </c>
      <c r="Z478" s="161">
        <f t="shared" si="135"/>
        <v>0</v>
      </c>
      <c r="AA478" s="161">
        <f t="shared" si="135"/>
        <v>0</v>
      </c>
      <c r="AB478" s="161">
        <f t="shared" si="135"/>
        <v>0</v>
      </c>
      <c r="AC478" s="161">
        <f t="shared" si="135"/>
        <v>0</v>
      </c>
      <c r="AD478" s="162">
        <f t="shared" si="135"/>
        <v>0</v>
      </c>
      <c r="AE478" s="160">
        <f t="shared" si="127"/>
        <v>0</v>
      </c>
      <c r="AF478" s="10">
        <f t="shared" si="127"/>
        <v>0</v>
      </c>
      <c r="AG478" s="10">
        <f t="shared" si="127"/>
        <v>0</v>
      </c>
      <c r="AH478" s="10">
        <f t="shared" si="126"/>
        <v>0</v>
      </c>
      <c r="AI478" s="10">
        <f t="shared" si="126"/>
        <v>0</v>
      </c>
      <c r="AJ478" s="10">
        <f t="shared" si="126"/>
        <v>0</v>
      </c>
      <c r="AK478" s="312">
        <f t="shared" si="126"/>
        <v>0</v>
      </c>
    </row>
    <row r="479" spans="1:37" ht="12.75" customHeight="1" x14ac:dyDescent="0.25">
      <c r="A479" s="81">
        <v>470</v>
      </c>
      <c r="B479" s="159" t="s">
        <v>1667</v>
      </c>
      <c r="C479" s="244">
        <f t="shared" si="139"/>
        <v>0</v>
      </c>
      <c r="D479" s="161">
        <v>0</v>
      </c>
      <c r="E479" s="161">
        <v>0</v>
      </c>
      <c r="F479" s="161">
        <v>0</v>
      </c>
      <c r="G479" s="161">
        <v>0</v>
      </c>
      <c r="H479" s="161">
        <v>0</v>
      </c>
      <c r="I479" s="162">
        <v>0</v>
      </c>
      <c r="J479" s="160">
        <f t="shared" si="140"/>
        <v>0</v>
      </c>
      <c r="K479" s="161">
        <v>0</v>
      </c>
      <c r="L479" s="161">
        <v>0</v>
      </c>
      <c r="M479" s="161">
        <v>0</v>
      </c>
      <c r="N479" s="161">
        <v>0</v>
      </c>
      <c r="O479" s="161">
        <v>0</v>
      </c>
      <c r="P479" s="162">
        <v>0</v>
      </c>
      <c r="Q479" s="160">
        <f t="shared" si="141"/>
        <v>0</v>
      </c>
      <c r="R479" s="161">
        <v>0</v>
      </c>
      <c r="S479" s="161">
        <v>0</v>
      </c>
      <c r="T479" s="161">
        <v>0</v>
      </c>
      <c r="U479" s="161">
        <v>0</v>
      </c>
      <c r="V479" s="161">
        <v>0</v>
      </c>
      <c r="W479" s="162">
        <v>0</v>
      </c>
      <c r="X479" s="160">
        <f t="shared" si="135"/>
        <v>0</v>
      </c>
      <c r="Y479" s="161">
        <f t="shared" si="135"/>
        <v>0</v>
      </c>
      <c r="Z479" s="161">
        <f t="shared" si="135"/>
        <v>0</v>
      </c>
      <c r="AA479" s="161">
        <f t="shared" si="135"/>
        <v>0</v>
      </c>
      <c r="AB479" s="161">
        <f t="shared" si="135"/>
        <v>0</v>
      </c>
      <c r="AC479" s="161">
        <f t="shared" si="135"/>
        <v>0</v>
      </c>
      <c r="AD479" s="162">
        <f t="shared" si="135"/>
        <v>0</v>
      </c>
      <c r="AE479" s="160">
        <f t="shared" si="127"/>
        <v>0</v>
      </c>
      <c r="AF479" s="10">
        <f t="shared" si="127"/>
        <v>0</v>
      </c>
      <c r="AG479" s="10">
        <f t="shared" si="127"/>
        <v>0</v>
      </c>
      <c r="AH479" s="10">
        <f t="shared" si="126"/>
        <v>0</v>
      </c>
      <c r="AI479" s="10">
        <f t="shared" si="126"/>
        <v>0</v>
      </c>
      <c r="AJ479" s="10">
        <f t="shared" si="126"/>
        <v>0</v>
      </c>
      <c r="AK479" s="312">
        <f t="shared" si="126"/>
        <v>0</v>
      </c>
    </row>
    <row r="480" spans="1:37" ht="12.75" customHeight="1" x14ac:dyDescent="0.25">
      <c r="A480" s="81">
        <v>471</v>
      </c>
      <c r="B480" s="159" t="s">
        <v>1668</v>
      </c>
      <c r="C480" s="244">
        <f t="shared" si="139"/>
        <v>0</v>
      </c>
      <c r="D480" s="161">
        <v>0</v>
      </c>
      <c r="E480" s="161">
        <v>0</v>
      </c>
      <c r="F480" s="161">
        <v>0</v>
      </c>
      <c r="G480" s="161">
        <v>0</v>
      </c>
      <c r="H480" s="161">
        <v>0</v>
      </c>
      <c r="I480" s="162">
        <v>0</v>
      </c>
      <c r="J480" s="160">
        <f t="shared" si="140"/>
        <v>0</v>
      </c>
      <c r="K480" s="161">
        <v>0</v>
      </c>
      <c r="L480" s="161">
        <v>0</v>
      </c>
      <c r="M480" s="161">
        <v>0</v>
      </c>
      <c r="N480" s="161">
        <v>0</v>
      </c>
      <c r="O480" s="161">
        <v>0</v>
      </c>
      <c r="P480" s="162">
        <v>0</v>
      </c>
      <c r="Q480" s="160">
        <f t="shared" si="141"/>
        <v>0</v>
      </c>
      <c r="R480" s="161">
        <v>0</v>
      </c>
      <c r="S480" s="161">
        <v>0</v>
      </c>
      <c r="T480" s="161">
        <v>0</v>
      </c>
      <c r="U480" s="161">
        <v>0</v>
      </c>
      <c r="V480" s="161">
        <v>0</v>
      </c>
      <c r="W480" s="162">
        <v>0</v>
      </c>
      <c r="X480" s="160">
        <f t="shared" si="135"/>
        <v>0</v>
      </c>
      <c r="Y480" s="161">
        <f t="shared" si="135"/>
        <v>0</v>
      </c>
      <c r="Z480" s="161">
        <f t="shared" si="135"/>
        <v>0</v>
      </c>
      <c r="AA480" s="161">
        <f t="shared" si="135"/>
        <v>0</v>
      </c>
      <c r="AB480" s="161">
        <f t="shared" si="135"/>
        <v>0</v>
      </c>
      <c r="AC480" s="161">
        <f t="shared" si="135"/>
        <v>0</v>
      </c>
      <c r="AD480" s="162">
        <f t="shared" si="135"/>
        <v>0</v>
      </c>
      <c r="AE480" s="160">
        <f t="shared" si="127"/>
        <v>0</v>
      </c>
      <c r="AF480" s="10">
        <f t="shared" si="127"/>
        <v>0</v>
      </c>
      <c r="AG480" s="10">
        <f t="shared" si="127"/>
        <v>0</v>
      </c>
      <c r="AH480" s="10">
        <f t="shared" si="126"/>
        <v>0</v>
      </c>
      <c r="AI480" s="10">
        <f t="shared" si="126"/>
        <v>0</v>
      </c>
      <c r="AJ480" s="10">
        <f t="shared" si="126"/>
        <v>0</v>
      </c>
      <c r="AK480" s="312">
        <f t="shared" si="126"/>
        <v>0</v>
      </c>
    </row>
    <row r="481" spans="1:37" ht="12.75" customHeight="1" x14ac:dyDescent="0.25">
      <c r="A481" s="81">
        <v>472</v>
      </c>
      <c r="B481" s="159" t="s">
        <v>1669</v>
      </c>
      <c r="C481" s="244">
        <f t="shared" si="139"/>
        <v>0</v>
      </c>
      <c r="D481" s="161">
        <v>0</v>
      </c>
      <c r="E481" s="161">
        <v>0</v>
      </c>
      <c r="F481" s="161">
        <v>0</v>
      </c>
      <c r="G481" s="161">
        <v>0</v>
      </c>
      <c r="H481" s="161">
        <v>0</v>
      </c>
      <c r="I481" s="162">
        <v>0</v>
      </c>
      <c r="J481" s="160">
        <f t="shared" si="140"/>
        <v>0</v>
      </c>
      <c r="K481" s="161">
        <v>0</v>
      </c>
      <c r="L481" s="161">
        <v>0</v>
      </c>
      <c r="M481" s="161">
        <v>0</v>
      </c>
      <c r="N481" s="161">
        <v>0</v>
      </c>
      <c r="O481" s="161">
        <v>0</v>
      </c>
      <c r="P481" s="162">
        <v>0</v>
      </c>
      <c r="Q481" s="160">
        <f t="shared" si="141"/>
        <v>0</v>
      </c>
      <c r="R481" s="161">
        <v>0</v>
      </c>
      <c r="S481" s="161">
        <v>0</v>
      </c>
      <c r="T481" s="161">
        <v>0</v>
      </c>
      <c r="U481" s="161">
        <v>0</v>
      </c>
      <c r="V481" s="161">
        <v>0</v>
      </c>
      <c r="W481" s="162">
        <v>0</v>
      </c>
      <c r="X481" s="160">
        <f t="shared" si="135"/>
        <v>0</v>
      </c>
      <c r="Y481" s="161">
        <f t="shared" si="135"/>
        <v>0</v>
      </c>
      <c r="Z481" s="161">
        <f t="shared" si="135"/>
        <v>0</v>
      </c>
      <c r="AA481" s="161">
        <f t="shared" si="135"/>
        <v>0</v>
      </c>
      <c r="AB481" s="161">
        <f t="shared" si="135"/>
        <v>0</v>
      </c>
      <c r="AC481" s="161">
        <f t="shared" si="135"/>
        <v>0</v>
      </c>
      <c r="AD481" s="162">
        <f t="shared" si="135"/>
        <v>0</v>
      </c>
      <c r="AE481" s="160">
        <f t="shared" si="127"/>
        <v>0</v>
      </c>
      <c r="AF481" s="10">
        <f t="shared" si="127"/>
        <v>0</v>
      </c>
      <c r="AG481" s="10">
        <f t="shared" si="127"/>
        <v>0</v>
      </c>
      <c r="AH481" s="10">
        <f t="shared" si="126"/>
        <v>0</v>
      </c>
      <c r="AI481" s="10">
        <f t="shared" si="126"/>
        <v>0</v>
      </c>
      <c r="AJ481" s="10">
        <f t="shared" si="126"/>
        <v>0</v>
      </c>
      <c r="AK481" s="312">
        <f t="shared" si="126"/>
        <v>0</v>
      </c>
    </row>
    <row r="482" spans="1:37" ht="12.75" customHeight="1" x14ac:dyDescent="0.25">
      <c r="A482" s="81">
        <v>473</v>
      </c>
      <c r="B482" s="159" t="s">
        <v>1670</v>
      </c>
      <c r="C482" s="244">
        <f t="shared" si="139"/>
        <v>0</v>
      </c>
      <c r="D482" s="161">
        <v>0</v>
      </c>
      <c r="E482" s="161">
        <v>0</v>
      </c>
      <c r="F482" s="161">
        <v>0</v>
      </c>
      <c r="G482" s="161">
        <v>0</v>
      </c>
      <c r="H482" s="161">
        <v>0</v>
      </c>
      <c r="I482" s="162">
        <v>0</v>
      </c>
      <c r="J482" s="160">
        <f t="shared" si="140"/>
        <v>0</v>
      </c>
      <c r="K482" s="161">
        <v>0</v>
      </c>
      <c r="L482" s="161">
        <v>0</v>
      </c>
      <c r="M482" s="161">
        <v>0</v>
      </c>
      <c r="N482" s="161">
        <v>0</v>
      </c>
      <c r="O482" s="161">
        <v>0</v>
      </c>
      <c r="P482" s="162">
        <v>0</v>
      </c>
      <c r="Q482" s="160">
        <f t="shared" si="141"/>
        <v>0</v>
      </c>
      <c r="R482" s="161">
        <v>0</v>
      </c>
      <c r="S482" s="161">
        <v>0</v>
      </c>
      <c r="T482" s="161">
        <v>0</v>
      </c>
      <c r="U482" s="161">
        <v>0</v>
      </c>
      <c r="V482" s="161">
        <v>0</v>
      </c>
      <c r="W482" s="162">
        <v>0</v>
      </c>
      <c r="X482" s="160">
        <f t="shared" si="135"/>
        <v>0</v>
      </c>
      <c r="Y482" s="161">
        <f t="shared" si="135"/>
        <v>0</v>
      </c>
      <c r="Z482" s="161">
        <f t="shared" si="135"/>
        <v>0</v>
      </c>
      <c r="AA482" s="161">
        <f t="shared" si="135"/>
        <v>0</v>
      </c>
      <c r="AB482" s="161">
        <f t="shared" si="135"/>
        <v>0</v>
      </c>
      <c r="AC482" s="161">
        <f t="shared" si="135"/>
        <v>0</v>
      </c>
      <c r="AD482" s="162">
        <f t="shared" si="135"/>
        <v>0</v>
      </c>
      <c r="AE482" s="160">
        <f t="shared" si="127"/>
        <v>0</v>
      </c>
      <c r="AF482" s="10">
        <f t="shared" si="127"/>
        <v>0</v>
      </c>
      <c r="AG482" s="10">
        <f t="shared" si="127"/>
        <v>0</v>
      </c>
      <c r="AH482" s="10">
        <f t="shared" si="126"/>
        <v>0</v>
      </c>
      <c r="AI482" s="10">
        <f t="shared" si="126"/>
        <v>0</v>
      </c>
      <c r="AJ482" s="10">
        <f t="shared" si="126"/>
        <v>0</v>
      </c>
      <c r="AK482" s="312">
        <f t="shared" si="126"/>
        <v>0</v>
      </c>
    </row>
    <row r="483" spans="1:37" ht="12.75" customHeight="1" x14ac:dyDescent="0.25">
      <c r="A483" s="81">
        <v>474</v>
      </c>
      <c r="B483" s="159" t="s">
        <v>1661</v>
      </c>
      <c r="C483" s="244">
        <f t="shared" si="139"/>
        <v>83</v>
      </c>
      <c r="D483" s="161">
        <v>0</v>
      </c>
      <c r="E483" s="161">
        <v>0</v>
      </c>
      <c r="F483" s="161">
        <v>0</v>
      </c>
      <c r="G483" s="161">
        <v>0</v>
      </c>
      <c r="H483" s="161">
        <v>83</v>
      </c>
      <c r="I483" s="162">
        <v>0</v>
      </c>
      <c r="J483" s="160">
        <f t="shared" si="140"/>
        <v>83</v>
      </c>
      <c r="K483" s="161">
        <v>0</v>
      </c>
      <c r="L483" s="161">
        <v>0</v>
      </c>
      <c r="M483" s="161">
        <v>0</v>
      </c>
      <c r="N483" s="161">
        <v>0</v>
      </c>
      <c r="O483" s="161">
        <v>83</v>
      </c>
      <c r="P483" s="162">
        <v>0</v>
      </c>
      <c r="Q483" s="160">
        <f t="shared" si="141"/>
        <v>60.793399999999998</v>
      </c>
      <c r="R483" s="161">
        <v>0</v>
      </c>
      <c r="S483" s="161">
        <v>0</v>
      </c>
      <c r="T483" s="161">
        <v>0</v>
      </c>
      <c r="U483" s="161">
        <v>0</v>
      </c>
      <c r="V483" s="161">
        <v>60.793399999999998</v>
      </c>
      <c r="W483" s="162">
        <v>0</v>
      </c>
      <c r="X483" s="160">
        <f t="shared" si="135"/>
        <v>-22.206600000000002</v>
      </c>
      <c r="Y483" s="161">
        <f t="shared" si="135"/>
        <v>0</v>
      </c>
      <c r="Z483" s="161">
        <f t="shared" si="135"/>
        <v>0</v>
      </c>
      <c r="AA483" s="161">
        <f t="shared" si="135"/>
        <v>0</v>
      </c>
      <c r="AB483" s="161">
        <f t="shared" si="135"/>
        <v>0</v>
      </c>
      <c r="AC483" s="161">
        <f t="shared" si="135"/>
        <v>-22.206600000000002</v>
      </c>
      <c r="AD483" s="162">
        <f t="shared" si="135"/>
        <v>0</v>
      </c>
      <c r="AE483" s="160">
        <f t="shared" si="127"/>
        <v>73.245060240963852</v>
      </c>
      <c r="AF483" s="10">
        <f t="shared" si="127"/>
        <v>0</v>
      </c>
      <c r="AG483" s="10">
        <f t="shared" si="127"/>
        <v>0</v>
      </c>
      <c r="AH483" s="10">
        <f t="shared" si="127"/>
        <v>0</v>
      </c>
      <c r="AI483" s="10">
        <f t="shared" si="127"/>
        <v>0</v>
      </c>
      <c r="AJ483" s="10">
        <f t="shared" si="127"/>
        <v>73.245060240963852</v>
      </c>
      <c r="AK483" s="312">
        <f t="shared" si="127"/>
        <v>0</v>
      </c>
    </row>
    <row r="484" spans="1:37" ht="12.75" customHeight="1" x14ac:dyDescent="0.25">
      <c r="A484" s="81">
        <v>475</v>
      </c>
      <c r="B484" s="159" t="s">
        <v>1671</v>
      </c>
      <c r="C484" s="244">
        <f t="shared" si="139"/>
        <v>0</v>
      </c>
      <c r="D484" s="161">
        <v>0</v>
      </c>
      <c r="E484" s="161">
        <v>0</v>
      </c>
      <c r="F484" s="161">
        <v>0</v>
      </c>
      <c r="G484" s="161">
        <v>0</v>
      </c>
      <c r="H484" s="161">
        <v>0</v>
      </c>
      <c r="I484" s="162">
        <v>0</v>
      </c>
      <c r="J484" s="160">
        <f t="shared" si="140"/>
        <v>0</v>
      </c>
      <c r="K484" s="161">
        <v>0</v>
      </c>
      <c r="L484" s="161">
        <v>0</v>
      </c>
      <c r="M484" s="161">
        <v>0</v>
      </c>
      <c r="N484" s="161">
        <v>0</v>
      </c>
      <c r="O484" s="161">
        <v>0</v>
      </c>
      <c r="P484" s="162">
        <v>0</v>
      </c>
      <c r="Q484" s="160">
        <f t="shared" si="141"/>
        <v>0</v>
      </c>
      <c r="R484" s="161">
        <v>0</v>
      </c>
      <c r="S484" s="161">
        <v>0</v>
      </c>
      <c r="T484" s="161">
        <v>0</v>
      </c>
      <c r="U484" s="161">
        <v>0</v>
      </c>
      <c r="V484" s="161">
        <v>0</v>
      </c>
      <c r="W484" s="162">
        <v>0</v>
      </c>
      <c r="X484" s="160">
        <f t="shared" si="135"/>
        <v>0</v>
      </c>
      <c r="Y484" s="161">
        <f t="shared" si="135"/>
        <v>0</v>
      </c>
      <c r="Z484" s="161">
        <f t="shared" si="135"/>
        <v>0</v>
      </c>
      <c r="AA484" s="161">
        <f t="shared" si="135"/>
        <v>0</v>
      </c>
      <c r="AB484" s="161">
        <f t="shared" si="135"/>
        <v>0</v>
      </c>
      <c r="AC484" s="161">
        <f t="shared" si="135"/>
        <v>0</v>
      </c>
      <c r="AD484" s="162">
        <f t="shared" si="135"/>
        <v>0</v>
      </c>
      <c r="AE484" s="160">
        <f t="shared" ref="AE484:AK521" si="142">IF(J484=0,0,Q484/J484*100)</f>
        <v>0</v>
      </c>
      <c r="AF484" s="10">
        <f t="shared" si="142"/>
        <v>0</v>
      </c>
      <c r="AG484" s="10">
        <f t="shared" si="142"/>
        <v>0</v>
      </c>
      <c r="AH484" s="10">
        <f t="shared" si="142"/>
        <v>0</v>
      </c>
      <c r="AI484" s="10">
        <f t="shared" si="142"/>
        <v>0</v>
      </c>
      <c r="AJ484" s="10">
        <f t="shared" si="142"/>
        <v>0</v>
      </c>
      <c r="AK484" s="312">
        <f t="shared" si="142"/>
        <v>0</v>
      </c>
    </row>
    <row r="485" spans="1:37" ht="12.75" customHeight="1" x14ac:dyDescent="0.25">
      <c r="A485" s="81">
        <v>476</v>
      </c>
      <c r="B485" s="159" t="s">
        <v>1672</v>
      </c>
      <c r="C485" s="244">
        <f t="shared" si="139"/>
        <v>0</v>
      </c>
      <c r="D485" s="161">
        <v>0</v>
      </c>
      <c r="E485" s="161">
        <v>0</v>
      </c>
      <c r="F485" s="161">
        <v>0</v>
      </c>
      <c r="G485" s="161">
        <v>0</v>
      </c>
      <c r="H485" s="161">
        <v>0</v>
      </c>
      <c r="I485" s="162">
        <v>0</v>
      </c>
      <c r="J485" s="160">
        <f t="shared" si="140"/>
        <v>0</v>
      </c>
      <c r="K485" s="161">
        <v>0</v>
      </c>
      <c r="L485" s="161">
        <v>0</v>
      </c>
      <c r="M485" s="161">
        <v>0</v>
      </c>
      <c r="N485" s="161">
        <v>0</v>
      </c>
      <c r="O485" s="161">
        <v>0</v>
      </c>
      <c r="P485" s="162">
        <v>0</v>
      </c>
      <c r="Q485" s="160">
        <f t="shared" si="141"/>
        <v>0</v>
      </c>
      <c r="R485" s="161">
        <v>0</v>
      </c>
      <c r="S485" s="161">
        <v>0</v>
      </c>
      <c r="T485" s="161">
        <v>0</v>
      </c>
      <c r="U485" s="161">
        <v>0</v>
      </c>
      <c r="V485" s="161">
        <v>0</v>
      </c>
      <c r="W485" s="162">
        <v>0</v>
      </c>
      <c r="X485" s="160">
        <f t="shared" si="135"/>
        <v>0</v>
      </c>
      <c r="Y485" s="161">
        <f t="shared" si="135"/>
        <v>0</v>
      </c>
      <c r="Z485" s="161">
        <f t="shared" si="135"/>
        <v>0</v>
      </c>
      <c r="AA485" s="161">
        <f t="shared" si="135"/>
        <v>0</v>
      </c>
      <c r="AB485" s="161">
        <f t="shared" si="135"/>
        <v>0</v>
      </c>
      <c r="AC485" s="161">
        <f t="shared" si="135"/>
        <v>0</v>
      </c>
      <c r="AD485" s="162">
        <f t="shared" si="135"/>
        <v>0</v>
      </c>
      <c r="AE485" s="160">
        <f t="shared" si="142"/>
        <v>0</v>
      </c>
      <c r="AF485" s="10">
        <f t="shared" si="142"/>
        <v>0</v>
      </c>
      <c r="AG485" s="10">
        <f t="shared" si="142"/>
        <v>0</v>
      </c>
      <c r="AH485" s="10">
        <f t="shared" si="142"/>
        <v>0</v>
      </c>
      <c r="AI485" s="10">
        <f t="shared" si="142"/>
        <v>0</v>
      </c>
      <c r="AJ485" s="10">
        <f t="shared" si="142"/>
        <v>0</v>
      </c>
      <c r="AK485" s="312">
        <f t="shared" si="142"/>
        <v>0</v>
      </c>
    </row>
    <row r="486" spans="1:37" ht="12.75" customHeight="1" x14ac:dyDescent="0.25">
      <c r="A486" s="81">
        <v>477</v>
      </c>
      <c r="B486" s="159" t="s">
        <v>1674</v>
      </c>
      <c r="C486" s="244">
        <f t="shared" si="139"/>
        <v>0</v>
      </c>
      <c r="D486" s="161">
        <v>0</v>
      </c>
      <c r="E486" s="161">
        <v>0</v>
      </c>
      <c r="F486" s="161">
        <v>0</v>
      </c>
      <c r="G486" s="161">
        <v>0</v>
      </c>
      <c r="H486" s="161">
        <v>0</v>
      </c>
      <c r="I486" s="162">
        <v>0</v>
      </c>
      <c r="J486" s="160">
        <f t="shared" si="140"/>
        <v>0</v>
      </c>
      <c r="K486" s="161">
        <v>0</v>
      </c>
      <c r="L486" s="161">
        <v>0</v>
      </c>
      <c r="M486" s="161">
        <v>0</v>
      </c>
      <c r="N486" s="161">
        <v>0</v>
      </c>
      <c r="O486" s="161">
        <v>0</v>
      </c>
      <c r="P486" s="162">
        <v>0</v>
      </c>
      <c r="Q486" s="160">
        <f t="shared" si="141"/>
        <v>0</v>
      </c>
      <c r="R486" s="161">
        <v>0</v>
      </c>
      <c r="S486" s="161">
        <v>0</v>
      </c>
      <c r="T486" s="161">
        <v>0</v>
      </c>
      <c r="U486" s="161">
        <v>0</v>
      </c>
      <c r="V486" s="161">
        <v>0</v>
      </c>
      <c r="W486" s="162">
        <v>0</v>
      </c>
      <c r="X486" s="160">
        <f t="shared" si="135"/>
        <v>0</v>
      </c>
      <c r="Y486" s="161">
        <f t="shared" si="135"/>
        <v>0</v>
      </c>
      <c r="Z486" s="161">
        <f t="shared" si="135"/>
        <v>0</v>
      </c>
      <c r="AA486" s="161">
        <f t="shared" si="135"/>
        <v>0</v>
      </c>
      <c r="AB486" s="161">
        <f t="shared" si="135"/>
        <v>0</v>
      </c>
      <c r="AC486" s="161">
        <f t="shared" si="135"/>
        <v>0</v>
      </c>
      <c r="AD486" s="162">
        <f t="shared" si="135"/>
        <v>0</v>
      </c>
      <c r="AE486" s="160">
        <f t="shared" si="142"/>
        <v>0</v>
      </c>
      <c r="AF486" s="10">
        <f t="shared" si="142"/>
        <v>0</v>
      </c>
      <c r="AG486" s="10">
        <f t="shared" si="142"/>
        <v>0</v>
      </c>
      <c r="AH486" s="10">
        <f t="shared" si="142"/>
        <v>0</v>
      </c>
      <c r="AI486" s="10">
        <f t="shared" si="142"/>
        <v>0</v>
      </c>
      <c r="AJ486" s="10">
        <f t="shared" si="142"/>
        <v>0</v>
      </c>
      <c r="AK486" s="312">
        <f t="shared" si="142"/>
        <v>0</v>
      </c>
    </row>
    <row r="487" spans="1:37" ht="12.75" customHeight="1" x14ac:dyDescent="0.25">
      <c r="A487" s="81">
        <v>478</v>
      </c>
      <c r="B487" s="159" t="s">
        <v>1675</v>
      </c>
      <c r="C487" s="244">
        <f t="shared" si="139"/>
        <v>0</v>
      </c>
      <c r="D487" s="161">
        <v>0</v>
      </c>
      <c r="E487" s="161">
        <v>0</v>
      </c>
      <c r="F487" s="161">
        <v>0</v>
      </c>
      <c r="G487" s="161">
        <v>0</v>
      </c>
      <c r="H487" s="161">
        <v>0</v>
      </c>
      <c r="I487" s="162">
        <v>0</v>
      </c>
      <c r="J487" s="160">
        <f t="shared" si="140"/>
        <v>0</v>
      </c>
      <c r="K487" s="161">
        <v>0</v>
      </c>
      <c r="L487" s="161">
        <v>0</v>
      </c>
      <c r="M487" s="161">
        <v>0</v>
      </c>
      <c r="N487" s="161">
        <v>0</v>
      </c>
      <c r="O487" s="161">
        <v>0</v>
      </c>
      <c r="P487" s="162">
        <v>0</v>
      </c>
      <c r="Q487" s="160">
        <f t="shared" si="141"/>
        <v>0</v>
      </c>
      <c r="R487" s="161">
        <v>0</v>
      </c>
      <c r="S487" s="161">
        <v>0</v>
      </c>
      <c r="T487" s="161">
        <v>0</v>
      </c>
      <c r="U487" s="161">
        <v>0</v>
      </c>
      <c r="V487" s="161">
        <v>0</v>
      </c>
      <c r="W487" s="162">
        <v>0</v>
      </c>
      <c r="X487" s="160">
        <f t="shared" si="135"/>
        <v>0</v>
      </c>
      <c r="Y487" s="161">
        <f t="shared" si="135"/>
        <v>0</v>
      </c>
      <c r="Z487" s="161">
        <f t="shared" si="135"/>
        <v>0</v>
      </c>
      <c r="AA487" s="161">
        <f t="shared" si="135"/>
        <v>0</v>
      </c>
      <c r="AB487" s="161">
        <f t="shared" si="135"/>
        <v>0</v>
      </c>
      <c r="AC487" s="161">
        <f t="shared" si="135"/>
        <v>0</v>
      </c>
      <c r="AD487" s="162">
        <f t="shared" si="135"/>
        <v>0</v>
      </c>
      <c r="AE487" s="160">
        <f t="shared" si="142"/>
        <v>0</v>
      </c>
      <c r="AF487" s="10">
        <f t="shared" si="142"/>
        <v>0</v>
      </c>
      <c r="AG487" s="10">
        <f t="shared" si="142"/>
        <v>0</v>
      </c>
      <c r="AH487" s="10">
        <f t="shared" si="142"/>
        <v>0</v>
      </c>
      <c r="AI487" s="10">
        <f t="shared" si="142"/>
        <v>0</v>
      </c>
      <c r="AJ487" s="10">
        <f t="shared" si="142"/>
        <v>0</v>
      </c>
      <c r="AK487" s="312">
        <f t="shared" si="142"/>
        <v>0</v>
      </c>
    </row>
    <row r="488" spans="1:37" ht="12.75" customHeight="1" x14ac:dyDescent="0.25">
      <c r="A488" s="81">
        <v>479</v>
      </c>
      <c r="B488" s="159" t="s">
        <v>1676</v>
      </c>
      <c r="C488" s="244">
        <f t="shared" si="139"/>
        <v>0</v>
      </c>
      <c r="D488" s="161">
        <v>0</v>
      </c>
      <c r="E488" s="161">
        <v>0</v>
      </c>
      <c r="F488" s="161">
        <v>0</v>
      </c>
      <c r="G488" s="161">
        <v>0</v>
      </c>
      <c r="H488" s="161">
        <v>0</v>
      </c>
      <c r="I488" s="162">
        <v>0</v>
      </c>
      <c r="J488" s="160">
        <f t="shared" si="140"/>
        <v>0</v>
      </c>
      <c r="K488" s="161">
        <v>0</v>
      </c>
      <c r="L488" s="161">
        <v>0</v>
      </c>
      <c r="M488" s="161">
        <v>0</v>
      </c>
      <c r="N488" s="161">
        <v>0</v>
      </c>
      <c r="O488" s="161">
        <v>0</v>
      </c>
      <c r="P488" s="162">
        <v>0</v>
      </c>
      <c r="Q488" s="160">
        <f t="shared" si="141"/>
        <v>0</v>
      </c>
      <c r="R488" s="161">
        <v>0</v>
      </c>
      <c r="S488" s="161">
        <v>0</v>
      </c>
      <c r="T488" s="161">
        <v>0</v>
      </c>
      <c r="U488" s="161">
        <v>0</v>
      </c>
      <c r="V488" s="161">
        <v>0</v>
      </c>
      <c r="W488" s="162">
        <v>0</v>
      </c>
      <c r="X488" s="160">
        <f t="shared" si="135"/>
        <v>0</v>
      </c>
      <c r="Y488" s="161">
        <f t="shared" si="135"/>
        <v>0</v>
      </c>
      <c r="Z488" s="161">
        <f t="shared" si="135"/>
        <v>0</v>
      </c>
      <c r="AA488" s="161">
        <f t="shared" si="135"/>
        <v>0</v>
      </c>
      <c r="AB488" s="161">
        <f t="shared" si="135"/>
        <v>0</v>
      </c>
      <c r="AC488" s="161">
        <f t="shared" si="135"/>
        <v>0</v>
      </c>
      <c r="AD488" s="162">
        <f t="shared" si="135"/>
        <v>0</v>
      </c>
      <c r="AE488" s="160">
        <f t="shared" si="142"/>
        <v>0</v>
      </c>
      <c r="AF488" s="10">
        <f t="shared" si="142"/>
        <v>0</v>
      </c>
      <c r="AG488" s="10">
        <f t="shared" si="142"/>
        <v>0</v>
      </c>
      <c r="AH488" s="10">
        <f t="shared" si="142"/>
        <v>0</v>
      </c>
      <c r="AI488" s="10">
        <f t="shared" si="142"/>
        <v>0</v>
      </c>
      <c r="AJ488" s="10">
        <f t="shared" si="142"/>
        <v>0</v>
      </c>
      <c r="AK488" s="312">
        <f t="shared" si="142"/>
        <v>0</v>
      </c>
    </row>
    <row r="489" spans="1:37" ht="12.75" customHeight="1" x14ac:dyDescent="0.25">
      <c r="A489" s="81">
        <v>480</v>
      </c>
      <c r="B489" s="159" t="s">
        <v>1644</v>
      </c>
      <c r="C489" s="244">
        <f t="shared" si="139"/>
        <v>0</v>
      </c>
      <c r="D489" s="161">
        <v>0</v>
      </c>
      <c r="E489" s="161">
        <v>0</v>
      </c>
      <c r="F489" s="161">
        <v>0</v>
      </c>
      <c r="G489" s="161">
        <v>0</v>
      </c>
      <c r="H489" s="161">
        <v>0</v>
      </c>
      <c r="I489" s="162">
        <v>0</v>
      </c>
      <c r="J489" s="160">
        <f t="shared" si="140"/>
        <v>0</v>
      </c>
      <c r="K489" s="161">
        <v>0</v>
      </c>
      <c r="L489" s="161">
        <v>0</v>
      </c>
      <c r="M489" s="161">
        <v>0</v>
      </c>
      <c r="N489" s="161">
        <v>0</v>
      </c>
      <c r="O489" s="161">
        <v>0</v>
      </c>
      <c r="P489" s="162">
        <v>0</v>
      </c>
      <c r="Q489" s="160">
        <f t="shared" si="141"/>
        <v>0</v>
      </c>
      <c r="R489" s="161">
        <v>0</v>
      </c>
      <c r="S489" s="161">
        <v>0</v>
      </c>
      <c r="T489" s="161">
        <v>0</v>
      </c>
      <c r="U489" s="161">
        <v>0</v>
      </c>
      <c r="V489" s="161">
        <v>0</v>
      </c>
      <c r="W489" s="162">
        <v>0</v>
      </c>
      <c r="X489" s="160">
        <f t="shared" si="135"/>
        <v>0</v>
      </c>
      <c r="Y489" s="161">
        <f t="shared" si="135"/>
        <v>0</v>
      </c>
      <c r="Z489" s="161">
        <f t="shared" si="135"/>
        <v>0</v>
      </c>
      <c r="AA489" s="161">
        <f t="shared" si="135"/>
        <v>0</v>
      </c>
      <c r="AB489" s="161">
        <f t="shared" si="135"/>
        <v>0</v>
      </c>
      <c r="AC489" s="161">
        <f t="shared" si="135"/>
        <v>0</v>
      </c>
      <c r="AD489" s="162">
        <f t="shared" si="135"/>
        <v>0</v>
      </c>
      <c r="AE489" s="160">
        <f t="shared" si="142"/>
        <v>0</v>
      </c>
      <c r="AF489" s="10">
        <f t="shared" si="142"/>
        <v>0</v>
      </c>
      <c r="AG489" s="10">
        <f t="shared" si="142"/>
        <v>0</v>
      </c>
      <c r="AH489" s="10">
        <f t="shared" si="142"/>
        <v>0</v>
      </c>
      <c r="AI489" s="10">
        <f t="shared" si="142"/>
        <v>0</v>
      </c>
      <c r="AJ489" s="10">
        <f t="shared" si="142"/>
        <v>0</v>
      </c>
      <c r="AK489" s="312">
        <f t="shared" si="142"/>
        <v>0</v>
      </c>
    </row>
    <row r="490" spans="1:37" ht="12.75" customHeight="1" x14ac:dyDescent="0.25">
      <c r="A490" s="81">
        <v>481</v>
      </c>
      <c r="B490" s="159" t="s">
        <v>1677</v>
      </c>
      <c r="C490" s="244">
        <f t="shared" si="139"/>
        <v>0</v>
      </c>
      <c r="D490" s="161">
        <v>0</v>
      </c>
      <c r="E490" s="161">
        <v>0</v>
      </c>
      <c r="F490" s="161">
        <v>0</v>
      </c>
      <c r="G490" s="161">
        <v>0</v>
      </c>
      <c r="H490" s="161">
        <v>0</v>
      </c>
      <c r="I490" s="162">
        <v>0</v>
      </c>
      <c r="J490" s="160">
        <f t="shared" si="140"/>
        <v>0</v>
      </c>
      <c r="K490" s="161">
        <v>0</v>
      </c>
      <c r="L490" s="161">
        <v>0</v>
      </c>
      <c r="M490" s="161">
        <v>0</v>
      </c>
      <c r="N490" s="161">
        <v>0</v>
      </c>
      <c r="O490" s="161">
        <v>0</v>
      </c>
      <c r="P490" s="162">
        <v>0</v>
      </c>
      <c r="Q490" s="160">
        <f t="shared" si="141"/>
        <v>0</v>
      </c>
      <c r="R490" s="161">
        <v>0</v>
      </c>
      <c r="S490" s="161">
        <v>0</v>
      </c>
      <c r="T490" s="161">
        <v>0</v>
      </c>
      <c r="U490" s="161">
        <v>0</v>
      </c>
      <c r="V490" s="161">
        <v>0</v>
      </c>
      <c r="W490" s="162">
        <v>0</v>
      </c>
      <c r="X490" s="160">
        <f t="shared" si="135"/>
        <v>0</v>
      </c>
      <c r="Y490" s="161">
        <f t="shared" si="135"/>
        <v>0</v>
      </c>
      <c r="Z490" s="161">
        <f t="shared" si="135"/>
        <v>0</v>
      </c>
      <c r="AA490" s="161">
        <f t="shared" si="135"/>
        <v>0</v>
      </c>
      <c r="AB490" s="161">
        <f t="shared" si="135"/>
        <v>0</v>
      </c>
      <c r="AC490" s="161">
        <f t="shared" si="135"/>
        <v>0</v>
      </c>
      <c r="AD490" s="162">
        <f t="shared" si="135"/>
        <v>0</v>
      </c>
      <c r="AE490" s="160">
        <f t="shared" si="142"/>
        <v>0</v>
      </c>
      <c r="AF490" s="10">
        <f t="shared" si="142"/>
        <v>0</v>
      </c>
      <c r="AG490" s="10">
        <f t="shared" si="142"/>
        <v>0</v>
      </c>
      <c r="AH490" s="10">
        <f t="shared" si="142"/>
        <v>0</v>
      </c>
      <c r="AI490" s="10">
        <f t="shared" si="142"/>
        <v>0</v>
      </c>
      <c r="AJ490" s="10">
        <f t="shared" si="142"/>
        <v>0</v>
      </c>
      <c r="AK490" s="312">
        <f t="shared" si="142"/>
        <v>0</v>
      </c>
    </row>
    <row r="491" spans="1:37" ht="12.75" customHeight="1" x14ac:dyDescent="0.25">
      <c r="A491" s="81">
        <v>482</v>
      </c>
      <c r="B491" s="159" t="s">
        <v>1678</v>
      </c>
      <c r="C491" s="244">
        <f t="shared" si="139"/>
        <v>0</v>
      </c>
      <c r="D491" s="161">
        <v>0</v>
      </c>
      <c r="E491" s="161">
        <v>0</v>
      </c>
      <c r="F491" s="161">
        <v>0</v>
      </c>
      <c r="G491" s="161">
        <v>0</v>
      </c>
      <c r="H491" s="161">
        <v>0</v>
      </c>
      <c r="I491" s="162">
        <v>0</v>
      </c>
      <c r="J491" s="160">
        <f t="shared" si="140"/>
        <v>0</v>
      </c>
      <c r="K491" s="161">
        <v>0</v>
      </c>
      <c r="L491" s="161">
        <v>0</v>
      </c>
      <c r="M491" s="161">
        <v>0</v>
      </c>
      <c r="N491" s="161">
        <v>0</v>
      </c>
      <c r="O491" s="161">
        <v>0</v>
      </c>
      <c r="P491" s="162">
        <v>0</v>
      </c>
      <c r="Q491" s="160">
        <f t="shared" si="141"/>
        <v>0</v>
      </c>
      <c r="R491" s="161">
        <v>0</v>
      </c>
      <c r="S491" s="161">
        <v>0</v>
      </c>
      <c r="T491" s="161">
        <v>0</v>
      </c>
      <c r="U491" s="161">
        <v>0</v>
      </c>
      <c r="V491" s="161">
        <v>0</v>
      </c>
      <c r="W491" s="162">
        <v>0</v>
      </c>
      <c r="X491" s="160">
        <f t="shared" si="135"/>
        <v>0</v>
      </c>
      <c r="Y491" s="161">
        <f t="shared" si="135"/>
        <v>0</v>
      </c>
      <c r="Z491" s="161">
        <f t="shared" si="135"/>
        <v>0</v>
      </c>
      <c r="AA491" s="161">
        <f t="shared" si="135"/>
        <v>0</v>
      </c>
      <c r="AB491" s="161">
        <f t="shared" si="135"/>
        <v>0</v>
      </c>
      <c r="AC491" s="161">
        <f t="shared" si="135"/>
        <v>0</v>
      </c>
      <c r="AD491" s="162">
        <f t="shared" si="135"/>
        <v>0</v>
      </c>
      <c r="AE491" s="160">
        <f t="shared" si="142"/>
        <v>0</v>
      </c>
      <c r="AF491" s="10">
        <f t="shared" si="142"/>
        <v>0</v>
      </c>
      <c r="AG491" s="10">
        <f t="shared" si="142"/>
        <v>0</v>
      </c>
      <c r="AH491" s="10">
        <f t="shared" si="142"/>
        <v>0</v>
      </c>
      <c r="AI491" s="10">
        <f t="shared" si="142"/>
        <v>0</v>
      </c>
      <c r="AJ491" s="10">
        <f t="shared" si="142"/>
        <v>0</v>
      </c>
      <c r="AK491" s="312">
        <f t="shared" si="142"/>
        <v>0</v>
      </c>
    </row>
    <row r="492" spans="1:37" ht="12.75" customHeight="1" x14ac:dyDescent="0.25">
      <c r="A492" s="81">
        <v>483</v>
      </c>
      <c r="B492" s="159" t="s">
        <v>1679</v>
      </c>
      <c r="C492" s="244">
        <f t="shared" si="139"/>
        <v>0</v>
      </c>
      <c r="D492" s="161">
        <v>0</v>
      </c>
      <c r="E492" s="161">
        <v>0</v>
      </c>
      <c r="F492" s="161">
        <v>0</v>
      </c>
      <c r="G492" s="161">
        <v>0</v>
      </c>
      <c r="H492" s="161">
        <v>0</v>
      </c>
      <c r="I492" s="162">
        <v>0</v>
      </c>
      <c r="J492" s="160">
        <f t="shared" si="140"/>
        <v>0</v>
      </c>
      <c r="K492" s="161">
        <v>0</v>
      </c>
      <c r="L492" s="161">
        <v>0</v>
      </c>
      <c r="M492" s="161">
        <v>0</v>
      </c>
      <c r="N492" s="161">
        <v>0</v>
      </c>
      <c r="O492" s="161">
        <v>0</v>
      </c>
      <c r="P492" s="162">
        <v>0</v>
      </c>
      <c r="Q492" s="160">
        <f t="shared" si="141"/>
        <v>0</v>
      </c>
      <c r="R492" s="161">
        <v>0</v>
      </c>
      <c r="S492" s="161">
        <v>0</v>
      </c>
      <c r="T492" s="161">
        <v>0</v>
      </c>
      <c r="U492" s="161">
        <v>0</v>
      </c>
      <c r="V492" s="161">
        <v>0</v>
      </c>
      <c r="W492" s="162">
        <v>0</v>
      </c>
      <c r="X492" s="160">
        <f t="shared" si="135"/>
        <v>0</v>
      </c>
      <c r="Y492" s="161">
        <f t="shared" si="135"/>
        <v>0</v>
      </c>
      <c r="Z492" s="161">
        <f t="shared" si="135"/>
        <v>0</v>
      </c>
      <c r="AA492" s="161">
        <f t="shared" si="135"/>
        <v>0</v>
      </c>
      <c r="AB492" s="161">
        <f t="shared" si="135"/>
        <v>0</v>
      </c>
      <c r="AC492" s="161">
        <f t="shared" si="135"/>
        <v>0</v>
      </c>
      <c r="AD492" s="162">
        <f t="shared" si="135"/>
        <v>0</v>
      </c>
      <c r="AE492" s="160">
        <f t="shared" si="142"/>
        <v>0</v>
      </c>
      <c r="AF492" s="10">
        <f t="shared" si="142"/>
        <v>0</v>
      </c>
      <c r="AG492" s="10">
        <f t="shared" si="142"/>
        <v>0</v>
      </c>
      <c r="AH492" s="10">
        <f t="shared" si="142"/>
        <v>0</v>
      </c>
      <c r="AI492" s="10">
        <f t="shared" si="142"/>
        <v>0</v>
      </c>
      <c r="AJ492" s="10">
        <f t="shared" si="142"/>
        <v>0</v>
      </c>
      <c r="AK492" s="312">
        <f t="shared" si="142"/>
        <v>0</v>
      </c>
    </row>
    <row r="493" spans="1:37" ht="12.75" customHeight="1" x14ac:dyDescent="0.25">
      <c r="A493" s="81">
        <v>484</v>
      </c>
      <c r="B493" s="159" t="s">
        <v>2158</v>
      </c>
      <c r="C493" s="244">
        <f t="shared" si="139"/>
        <v>0</v>
      </c>
      <c r="D493" s="161">
        <v>0</v>
      </c>
      <c r="E493" s="161">
        <v>0</v>
      </c>
      <c r="F493" s="161">
        <v>0</v>
      </c>
      <c r="G493" s="161">
        <v>0</v>
      </c>
      <c r="H493" s="161">
        <v>0</v>
      </c>
      <c r="I493" s="162">
        <v>0</v>
      </c>
      <c r="J493" s="160">
        <f t="shared" si="140"/>
        <v>0</v>
      </c>
      <c r="K493" s="161">
        <v>0</v>
      </c>
      <c r="L493" s="161">
        <v>0</v>
      </c>
      <c r="M493" s="161">
        <v>0</v>
      </c>
      <c r="N493" s="161">
        <v>0</v>
      </c>
      <c r="O493" s="161">
        <v>0</v>
      </c>
      <c r="P493" s="162">
        <v>0</v>
      </c>
      <c r="Q493" s="160">
        <f t="shared" si="141"/>
        <v>0</v>
      </c>
      <c r="R493" s="161">
        <v>0</v>
      </c>
      <c r="S493" s="161">
        <v>0</v>
      </c>
      <c r="T493" s="161">
        <v>0</v>
      </c>
      <c r="U493" s="161">
        <v>0</v>
      </c>
      <c r="V493" s="161">
        <v>0</v>
      </c>
      <c r="W493" s="162">
        <v>0</v>
      </c>
      <c r="X493" s="160">
        <f t="shared" si="135"/>
        <v>0</v>
      </c>
      <c r="Y493" s="161">
        <f t="shared" si="135"/>
        <v>0</v>
      </c>
      <c r="Z493" s="161">
        <f t="shared" si="135"/>
        <v>0</v>
      </c>
      <c r="AA493" s="161">
        <f t="shared" si="135"/>
        <v>0</v>
      </c>
      <c r="AB493" s="161">
        <f t="shared" si="135"/>
        <v>0</v>
      </c>
      <c r="AC493" s="161">
        <f t="shared" si="135"/>
        <v>0</v>
      </c>
      <c r="AD493" s="162">
        <f t="shared" si="135"/>
        <v>0</v>
      </c>
      <c r="AE493" s="160">
        <f t="shared" si="142"/>
        <v>0</v>
      </c>
      <c r="AF493" s="10">
        <f t="shared" si="142"/>
        <v>0</v>
      </c>
      <c r="AG493" s="10">
        <f t="shared" si="142"/>
        <v>0</v>
      </c>
      <c r="AH493" s="10">
        <f t="shared" si="142"/>
        <v>0</v>
      </c>
      <c r="AI493" s="10">
        <f t="shared" si="142"/>
        <v>0</v>
      </c>
      <c r="AJ493" s="10">
        <f t="shared" si="142"/>
        <v>0</v>
      </c>
      <c r="AK493" s="312">
        <f t="shared" si="142"/>
        <v>0</v>
      </c>
    </row>
    <row r="494" spans="1:37" ht="12.75" customHeight="1" x14ac:dyDescent="0.25">
      <c r="A494" s="81">
        <v>485</v>
      </c>
      <c r="B494" s="159" t="s">
        <v>1680</v>
      </c>
      <c r="C494" s="244">
        <f t="shared" si="139"/>
        <v>0</v>
      </c>
      <c r="D494" s="161">
        <v>0</v>
      </c>
      <c r="E494" s="161">
        <v>0</v>
      </c>
      <c r="F494" s="161">
        <v>0</v>
      </c>
      <c r="G494" s="161">
        <v>0</v>
      </c>
      <c r="H494" s="161">
        <v>0</v>
      </c>
      <c r="I494" s="162">
        <v>0</v>
      </c>
      <c r="J494" s="160">
        <f t="shared" si="140"/>
        <v>0</v>
      </c>
      <c r="K494" s="161">
        <v>0</v>
      </c>
      <c r="L494" s="161">
        <v>0</v>
      </c>
      <c r="M494" s="161">
        <v>0</v>
      </c>
      <c r="N494" s="161">
        <v>0</v>
      </c>
      <c r="O494" s="161">
        <v>0</v>
      </c>
      <c r="P494" s="162">
        <v>0</v>
      </c>
      <c r="Q494" s="160">
        <f t="shared" si="141"/>
        <v>0</v>
      </c>
      <c r="R494" s="161">
        <v>0</v>
      </c>
      <c r="S494" s="161">
        <v>0</v>
      </c>
      <c r="T494" s="161">
        <v>0</v>
      </c>
      <c r="U494" s="161">
        <v>0</v>
      </c>
      <c r="V494" s="161">
        <v>0</v>
      </c>
      <c r="W494" s="162">
        <v>0</v>
      </c>
      <c r="X494" s="160">
        <f t="shared" si="135"/>
        <v>0</v>
      </c>
      <c r="Y494" s="161">
        <f t="shared" si="135"/>
        <v>0</v>
      </c>
      <c r="Z494" s="161">
        <f t="shared" si="135"/>
        <v>0</v>
      </c>
      <c r="AA494" s="161">
        <f t="shared" si="135"/>
        <v>0</v>
      </c>
      <c r="AB494" s="161">
        <f t="shared" si="135"/>
        <v>0</v>
      </c>
      <c r="AC494" s="161">
        <f t="shared" si="135"/>
        <v>0</v>
      </c>
      <c r="AD494" s="162">
        <f t="shared" si="135"/>
        <v>0</v>
      </c>
      <c r="AE494" s="160">
        <f t="shared" si="142"/>
        <v>0</v>
      </c>
      <c r="AF494" s="10">
        <f t="shared" si="142"/>
        <v>0</v>
      </c>
      <c r="AG494" s="10">
        <f t="shared" si="142"/>
        <v>0</v>
      </c>
      <c r="AH494" s="10">
        <f t="shared" si="142"/>
        <v>0</v>
      </c>
      <c r="AI494" s="10">
        <f t="shared" si="142"/>
        <v>0</v>
      </c>
      <c r="AJ494" s="10">
        <f t="shared" si="142"/>
        <v>0</v>
      </c>
      <c r="AK494" s="312">
        <f t="shared" si="142"/>
        <v>0</v>
      </c>
    </row>
    <row r="495" spans="1:37" ht="12.75" customHeight="1" x14ac:dyDescent="0.25">
      <c r="A495" s="81">
        <v>486</v>
      </c>
      <c r="B495" s="159" t="s">
        <v>1681</v>
      </c>
      <c r="C495" s="244">
        <f t="shared" si="139"/>
        <v>0</v>
      </c>
      <c r="D495" s="161">
        <v>0</v>
      </c>
      <c r="E495" s="161">
        <v>0</v>
      </c>
      <c r="F495" s="161">
        <v>0</v>
      </c>
      <c r="G495" s="161">
        <v>0</v>
      </c>
      <c r="H495" s="161">
        <v>0</v>
      </c>
      <c r="I495" s="162">
        <v>0</v>
      </c>
      <c r="J495" s="160">
        <f t="shared" si="140"/>
        <v>0</v>
      </c>
      <c r="K495" s="161">
        <v>0</v>
      </c>
      <c r="L495" s="161">
        <v>0</v>
      </c>
      <c r="M495" s="161">
        <v>0</v>
      </c>
      <c r="N495" s="161">
        <v>0</v>
      </c>
      <c r="O495" s="161">
        <v>0</v>
      </c>
      <c r="P495" s="162">
        <v>0</v>
      </c>
      <c r="Q495" s="160">
        <f t="shared" si="141"/>
        <v>0</v>
      </c>
      <c r="R495" s="161">
        <v>0</v>
      </c>
      <c r="S495" s="161">
        <v>0</v>
      </c>
      <c r="T495" s="161">
        <v>0</v>
      </c>
      <c r="U495" s="161">
        <v>0</v>
      </c>
      <c r="V495" s="161">
        <v>0</v>
      </c>
      <c r="W495" s="162">
        <v>0</v>
      </c>
      <c r="X495" s="160">
        <f t="shared" si="135"/>
        <v>0</v>
      </c>
      <c r="Y495" s="161">
        <f t="shared" si="135"/>
        <v>0</v>
      </c>
      <c r="Z495" s="161">
        <f t="shared" si="135"/>
        <v>0</v>
      </c>
      <c r="AA495" s="161">
        <f t="shared" si="135"/>
        <v>0</v>
      </c>
      <c r="AB495" s="161">
        <f t="shared" si="135"/>
        <v>0</v>
      </c>
      <c r="AC495" s="161">
        <f t="shared" si="135"/>
        <v>0</v>
      </c>
      <c r="AD495" s="162">
        <f t="shared" si="135"/>
        <v>0</v>
      </c>
      <c r="AE495" s="160">
        <f t="shared" si="142"/>
        <v>0</v>
      </c>
      <c r="AF495" s="10">
        <f t="shared" si="142"/>
        <v>0</v>
      </c>
      <c r="AG495" s="10">
        <f t="shared" si="142"/>
        <v>0</v>
      </c>
      <c r="AH495" s="10">
        <f t="shared" si="142"/>
        <v>0</v>
      </c>
      <c r="AI495" s="10">
        <f t="shared" si="142"/>
        <v>0</v>
      </c>
      <c r="AJ495" s="10">
        <f t="shared" si="142"/>
        <v>0</v>
      </c>
      <c r="AK495" s="312">
        <f t="shared" si="142"/>
        <v>0</v>
      </c>
    </row>
    <row r="496" spans="1:37" ht="12.75" customHeight="1" x14ac:dyDescent="0.25">
      <c r="A496" s="81">
        <v>487</v>
      </c>
      <c r="B496" s="159" t="s">
        <v>1682</v>
      </c>
      <c r="C496" s="244">
        <f t="shared" si="139"/>
        <v>0</v>
      </c>
      <c r="D496" s="161">
        <v>0</v>
      </c>
      <c r="E496" s="161">
        <v>0</v>
      </c>
      <c r="F496" s="161">
        <v>0</v>
      </c>
      <c r="G496" s="161">
        <v>0</v>
      </c>
      <c r="H496" s="161">
        <v>0</v>
      </c>
      <c r="I496" s="162">
        <v>0</v>
      </c>
      <c r="J496" s="160">
        <f t="shared" si="140"/>
        <v>0</v>
      </c>
      <c r="K496" s="161">
        <v>0</v>
      </c>
      <c r="L496" s="161">
        <v>0</v>
      </c>
      <c r="M496" s="161">
        <v>0</v>
      </c>
      <c r="N496" s="161">
        <v>0</v>
      </c>
      <c r="O496" s="161">
        <v>0</v>
      </c>
      <c r="P496" s="162">
        <v>0</v>
      </c>
      <c r="Q496" s="160">
        <f t="shared" si="141"/>
        <v>0</v>
      </c>
      <c r="R496" s="161">
        <v>0</v>
      </c>
      <c r="S496" s="161">
        <v>0</v>
      </c>
      <c r="T496" s="161">
        <v>0</v>
      </c>
      <c r="U496" s="161">
        <v>0</v>
      </c>
      <c r="V496" s="161">
        <v>0</v>
      </c>
      <c r="W496" s="162">
        <v>0</v>
      </c>
      <c r="X496" s="160">
        <f t="shared" si="135"/>
        <v>0</v>
      </c>
      <c r="Y496" s="161">
        <f t="shared" si="135"/>
        <v>0</v>
      </c>
      <c r="Z496" s="161">
        <f t="shared" si="135"/>
        <v>0</v>
      </c>
      <c r="AA496" s="161">
        <f t="shared" si="135"/>
        <v>0</v>
      </c>
      <c r="AB496" s="161">
        <f t="shared" si="135"/>
        <v>0</v>
      </c>
      <c r="AC496" s="161">
        <f t="shared" si="135"/>
        <v>0</v>
      </c>
      <c r="AD496" s="162">
        <f t="shared" si="135"/>
        <v>0</v>
      </c>
      <c r="AE496" s="160">
        <f t="shared" si="142"/>
        <v>0</v>
      </c>
      <c r="AF496" s="10">
        <f t="shared" si="142"/>
        <v>0</v>
      </c>
      <c r="AG496" s="10">
        <f t="shared" si="142"/>
        <v>0</v>
      </c>
      <c r="AH496" s="10">
        <f t="shared" si="142"/>
        <v>0</v>
      </c>
      <c r="AI496" s="10">
        <f t="shared" si="142"/>
        <v>0</v>
      </c>
      <c r="AJ496" s="10">
        <f t="shared" si="142"/>
        <v>0</v>
      </c>
      <c r="AK496" s="312">
        <f t="shared" si="142"/>
        <v>0</v>
      </c>
    </row>
    <row r="497" spans="1:37" ht="12.75" customHeight="1" x14ac:dyDescent="0.25">
      <c r="A497" s="81">
        <v>488</v>
      </c>
      <c r="B497" s="159" t="s">
        <v>1683</v>
      </c>
      <c r="C497" s="244">
        <f t="shared" si="139"/>
        <v>0</v>
      </c>
      <c r="D497" s="161">
        <v>0</v>
      </c>
      <c r="E497" s="161">
        <v>0</v>
      </c>
      <c r="F497" s="161">
        <v>0</v>
      </c>
      <c r="G497" s="161">
        <v>0</v>
      </c>
      <c r="H497" s="161">
        <v>0</v>
      </c>
      <c r="I497" s="162">
        <v>0</v>
      </c>
      <c r="J497" s="160">
        <f t="shared" si="140"/>
        <v>0</v>
      </c>
      <c r="K497" s="161">
        <v>0</v>
      </c>
      <c r="L497" s="161">
        <v>0</v>
      </c>
      <c r="M497" s="161">
        <v>0</v>
      </c>
      <c r="N497" s="161">
        <v>0</v>
      </c>
      <c r="O497" s="161">
        <v>0</v>
      </c>
      <c r="P497" s="162">
        <v>0</v>
      </c>
      <c r="Q497" s="160">
        <f t="shared" si="141"/>
        <v>0</v>
      </c>
      <c r="R497" s="161">
        <v>0</v>
      </c>
      <c r="S497" s="161">
        <v>0</v>
      </c>
      <c r="T497" s="161">
        <v>0</v>
      </c>
      <c r="U497" s="161">
        <v>0</v>
      </c>
      <c r="V497" s="161">
        <v>0</v>
      </c>
      <c r="W497" s="162">
        <v>0</v>
      </c>
      <c r="X497" s="160">
        <f t="shared" si="135"/>
        <v>0</v>
      </c>
      <c r="Y497" s="161">
        <f t="shared" si="135"/>
        <v>0</v>
      </c>
      <c r="Z497" s="161">
        <f t="shared" si="135"/>
        <v>0</v>
      </c>
      <c r="AA497" s="161">
        <f t="shared" si="135"/>
        <v>0</v>
      </c>
      <c r="AB497" s="161">
        <f t="shared" si="135"/>
        <v>0</v>
      </c>
      <c r="AC497" s="161">
        <f t="shared" si="135"/>
        <v>0</v>
      </c>
      <c r="AD497" s="162">
        <f t="shared" si="135"/>
        <v>0</v>
      </c>
      <c r="AE497" s="160">
        <f t="shared" si="142"/>
        <v>0</v>
      </c>
      <c r="AF497" s="10">
        <f t="shared" si="142"/>
        <v>0</v>
      </c>
      <c r="AG497" s="10">
        <f t="shared" si="142"/>
        <v>0</v>
      </c>
      <c r="AH497" s="10">
        <f t="shared" si="142"/>
        <v>0</v>
      </c>
      <c r="AI497" s="10">
        <f t="shared" si="142"/>
        <v>0</v>
      </c>
      <c r="AJ497" s="10">
        <f t="shared" si="142"/>
        <v>0</v>
      </c>
      <c r="AK497" s="312">
        <f t="shared" si="142"/>
        <v>0</v>
      </c>
    </row>
    <row r="498" spans="1:37" ht="12.75" customHeight="1" x14ac:dyDescent="0.25">
      <c r="A498" s="81">
        <v>489</v>
      </c>
      <c r="B498" s="159" t="s">
        <v>1684</v>
      </c>
      <c r="C498" s="244">
        <f t="shared" si="139"/>
        <v>0</v>
      </c>
      <c r="D498" s="161">
        <v>0</v>
      </c>
      <c r="E498" s="161">
        <v>0</v>
      </c>
      <c r="F498" s="161">
        <v>0</v>
      </c>
      <c r="G498" s="161">
        <v>0</v>
      </c>
      <c r="H498" s="161">
        <v>0</v>
      </c>
      <c r="I498" s="162">
        <v>0</v>
      </c>
      <c r="J498" s="160">
        <f t="shared" si="140"/>
        <v>0</v>
      </c>
      <c r="K498" s="161">
        <v>0</v>
      </c>
      <c r="L498" s="161">
        <v>0</v>
      </c>
      <c r="M498" s="161">
        <v>0</v>
      </c>
      <c r="N498" s="161">
        <v>0</v>
      </c>
      <c r="O498" s="161">
        <v>0</v>
      </c>
      <c r="P498" s="162">
        <v>0</v>
      </c>
      <c r="Q498" s="160">
        <f t="shared" si="141"/>
        <v>0</v>
      </c>
      <c r="R498" s="161">
        <v>0</v>
      </c>
      <c r="S498" s="161">
        <v>0</v>
      </c>
      <c r="T498" s="161">
        <v>0</v>
      </c>
      <c r="U498" s="161">
        <v>0</v>
      </c>
      <c r="V498" s="161">
        <v>0</v>
      </c>
      <c r="W498" s="162">
        <v>0</v>
      </c>
      <c r="X498" s="160">
        <f t="shared" si="135"/>
        <v>0</v>
      </c>
      <c r="Y498" s="161">
        <f t="shared" si="135"/>
        <v>0</v>
      </c>
      <c r="Z498" s="161">
        <f t="shared" si="135"/>
        <v>0</v>
      </c>
      <c r="AA498" s="161">
        <f t="shared" si="135"/>
        <v>0</v>
      </c>
      <c r="AB498" s="161">
        <f t="shared" si="135"/>
        <v>0</v>
      </c>
      <c r="AC498" s="161">
        <f t="shared" si="135"/>
        <v>0</v>
      </c>
      <c r="AD498" s="162">
        <f t="shared" si="135"/>
        <v>0</v>
      </c>
      <c r="AE498" s="160">
        <f t="shared" si="142"/>
        <v>0</v>
      </c>
      <c r="AF498" s="10">
        <f t="shared" si="142"/>
        <v>0</v>
      </c>
      <c r="AG498" s="10">
        <f t="shared" si="142"/>
        <v>0</v>
      </c>
      <c r="AH498" s="10">
        <f t="shared" si="142"/>
        <v>0</v>
      </c>
      <c r="AI498" s="10">
        <f t="shared" si="142"/>
        <v>0</v>
      </c>
      <c r="AJ498" s="10">
        <f t="shared" si="142"/>
        <v>0</v>
      </c>
      <c r="AK498" s="312">
        <f t="shared" si="142"/>
        <v>0</v>
      </c>
    </row>
    <row r="499" spans="1:37" ht="12.75" customHeight="1" x14ac:dyDescent="0.25">
      <c r="A499" s="81">
        <v>490</v>
      </c>
      <c r="B499" s="159" t="s">
        <v>1685</v>
      </c>
      <c r="C499" s="244">
        <f t="shared" si="139"/>
        <v>0</v>
      </c>
      <c r="D499" s="161">
        <v>0</v>
      </c>
      <c r="E499" s="161">
        <v>0</v>
      </c>
      <c r="F499" s="161">
        <v>0</v>
      </c>
      <c r="G499" s="161">
        <v>0</v>
      </c>
      <c r="H499" s="161">
        <v>0</v>
      </c>
      <c r="I499" s="162">
        <v>0</v>
      </c>
      <c r="J499" s="160">
        <f t="shared" si="140"/>
        <v>0</v>
      </c>
      <c r="K499" s="161">
        <v>0</v>
      </c>
      <c r="L499" s="161">
        <v>0</v>
      </c>
      <c r="M499" s="161">
        <v>0</v>
      </c>
      <c r="N499" s="161">
        <v>0</v>
      </c>
      <c r="O499" s="161">
        <v>0</v>
      </c>
      <c r="P499" s="162">
        <v>0</v>
      </c>
      <c r="Q499" s="160">
        <f t="shared" si="141"/>
        <v>0</v>
      </c>
      <c r="R499" s="161">
        <v>0</v>
      </c>
      <c r="S499" s="161">
        <v>0</v>
      </c>
      <c r="T499" s="161">
        <v>0</v>
      </c>
      <c r="U499" s="161">
        <v>0</v>
      </c>
      <c r="V499" s="161">
        <v>0</v>
      </c>
      <c r="W499" s="162">
        <v>0</v>
      </c>
      <c r="X499" s="160">
        <f t="shared" si="135"/>
        <v>0</v>
      </c>
      <c r="Y499" s="161">
        <f t="shared" si="135"/>
        <v>0</v>
      </c>
      <c r="Z499" s="161">
        <f t="shared" si="135"/>
        <v>0</v>
      </c>
      <c r="AA499" s="161">
        <f t="shared" si="135"/>
        <v>0</v>
      </c>
      <c r="AB499" s="161">
        <f t="shared" si="135"/>
        <v>0</v>
      </c>
      <c r="AC499" s="161">
        <f t="shared" si="135"/>
        <v>0</v>
      </c>
      <c r="AD499" s="162">
        <f t="shared" si="135"/>
        <v>0</v>
      </c>
      <c r="AE499" s="160">
        <f t="shared" si="142"/>
        <v>0</v>
      </c>
      <c r="AF499" s="10">
        <f t="shared" si="142"/>
        <v>0</v>
      </c>
      <c r="AG499" s="10">
        <f t="shared" si="142"/>
        <v>0</v>
      </c>
      <c r="AH499" s="10">
        <f t="shared" si="142"/>
        <v>0</v>
      </c>
      <c r="AI499" s="10">
        <f t="shared" si="142"/>
        <v>0</v>
      </c>
      <c r="AJ499" s="10">
        <f t="shared" si="142"/>
        <v>0</v>
      </c>
      <c r="AK499" s="312">
        <f t="shared" si="142"/>
        <v>0</v>
      </c>
    </row>
    <row r="500" spans="1:37" ht="12.75" customHeight="1" x14ac:dyDescent="0.25">
      <c r="A500" s="81">
        <v>491</v>
      </c>
      <c r="B500" s="159" t="s">
        <v>1686</v>
      </c>
      <c r="C500" s="244">
        <f t="shared" si="139"/>
        <v>0</v>
      </c>
      <c r="D500" s="161">
        <v>0</v>
      </c>
      <c r="E500" s="161">
        <v>0</v>
      </c>
      <c r="F500" s="161">
        <v>0</v>
      </c>
      <c r="G500" s="161">
        <v>0</v>
      </c>
      <c r="H500" s="161">
        <v>0</v>
      </c>
      <c r="I500" s="162">
        <v>0</v>
      </c>
      <c r="J500" s="160">
        <f t="shared" si="140"/>
        <v>0</v>
      </c>
      <c r="K500" s="161">
        <v>0</v>
      </c>
      <c r="L500" s="161">
        <v>0</v>
      </c>
      <c r="M500" s="161">
        <v>0</v>
      </c>
      <c r="N500" s="161">
        <v>0</v>
      </c>
      <c r="O500" s="161">
        <v>0</v>
      </c>
      <c r="P500" s="162">
        <v>0</v>
      </c>
      <c r="Q500" s="160">
        <f t="shared" si="141"/>
        <v>0</v>
      </c>
      <c r="R500" s="161">
        <v>0</v>
      </c>
      <c r="S500" s="161">
        <v>0</v>
      </c>
      <c r="T500" s="161">
        <v>0</v>
      </c>
      <c r="U500" s="161">
        <v>0</v>
      </c>
      <c r="V500" s="161">
        <v>0</v>
      </c>
      <c r="W500" s="162">
        <v>0</v>
      </c>
      <c r="X500" s="160">
        <f t="shared" si="135"/>
        <v>0</v>
      </c>
      <c r="Y500" s="161">
        <f t="shared" si="135"/>
        <v>0</v>
      </c>
      <c r="Z500" s="161">
        <f t="shared" si="135"/>
        <v>0</v>
      </c>
      <c r="AA500" s="161">
        <f t="shared" si="135"/>
        <v>0</v>
      </c>
      <c r="AB500" s="161">
        <f t="shared" si="135"/>
        <v>0</v>
      </c>
      <c r="AC500" s="161">
        <f t="shared" si="135"/>
        <v>0</v>
      </c>
      <c r="AD500" s="162">
        <f t="shared" si="135"/>
        <v>0</v>
      </c>
      <c r="AE500" s="160">
        <f t="shared" si="142"/>
        <v>0</v>
      </c>
      <c r="AF500" s="10">
        <f t="shared" si="142"/>
        <v>0</v>
      </c>
      <c r="AG500" s="10">
        <f t="shared" si="142"/>
        <v>0</v>
      </c>
      <c r="AH500" s="10">
        <f t="shared" si="142"/>
        <v>0</v>
      </c>
      <c r="AI500" s="10">
        <f t="shared" si="142"/>
        <v>0</v>
      </c>
      <c r="AJ500" s="10">
        <f t="shared" si="142"/>
        <v>0</v>
      </c>
      <c r="AK500" s="312">
        <f t="shared" si="142"/>
        <v>0</v>
      </c>
    </row>
    <row r="501" spans="1:37" ht="12.75" customHeight="1" x14ac:dyDescent="0.25">
      <c r="A501" s="81">
        <v>492</v>
      </c>
      <c r="B501" s="159" t="s">
        <v>1687</v>
      </c>
      <c r="C501" s="244">
        <f t="shared" si="139"/>
        <v>0</v>
      </c>
      <c r="D501" s="161">
        <v>0</v>
      </c>
      <c r="E501" s="161">
        <v>0</v>
      </c>
      <c r="F501" s="161">
        <v>0</v>
      </c>
      <c r="G501" s="161">
        <v>0</v>
      </c>
      <c r="H501" s="161">
        <v>0</v>
      </c>
      <c r="I501" s="162">
        <v>0</v>
      </c>
      <c r="J501" s="160">
        <f t="shared" si="140"/>
        <v>0</v>
      </c>
      <c r="K501" s="161">
        <v>0</v>
      </c>
      <c r="L501" s="161">
        <v>0</v>
      </c>
      <c r="M501" s="161">
        <v>0</v>
      </c>
      <c r="N501" s="161">
        <v>0</v>
      </c>
      <c r="O501" s="161">
        <v>0</v>
      </c>
      <c r="P501" s="162">
        <v>0</v>
      </c>
      <c r="Q501" s="160">
        <f t="shared" si="141"/>
        <v>0</v>
      </c>
      <c r="R501" s="161">
        <v>0</v>
      </c>
      <c r="S501" s="161">
        <v>0</v>
      </c>
      <c r="T501" s="161">
        <v>0</v>
      </c>
      <c r="U501" s="161">
        <v>0</v>
      </c>
      <c r="V501" s="161">
        <v>0</v>
      </c>
      <c r="W501" s="162">
        <v>0</v>
      </c>
      <c r="X501" s="160">
        <f t="shared" si="135"/>
        <v>0</v>
      </c>
      <c r="Y501" s="161">
        <f t="shared" si="135"/>
        <v>0</v>
      </c>
      <c r="Z501" s="161">
        <f t="shared" si="135"/>
        <v>0</v>
      </c>
      <c r="AA501" s="161">
        <f t="shared" si="135"/>
        <v>0</v>
      </c>
      <c r="AB501" s="161">
        <f t="shared" si="135"/>
        <v>0</v>
      </c>
      <c r="AC501" s="161">
        <f t="shared" si="135"/>
        <v>0</v>
      </c>
      <c r="AD501" s="162">
        <f t="shared" si="135"/>
        <v>0</v>
      </c>
      <c r="AE501" s="160">
        <f t="shared" si="142"/>
        <v>0</v>
      </c>
      <c r="AF501" s="10">
        <f t="shared" si="142"/>
        <v>0</v>
      </c>
      <c r="AG501" s="10">
        <f t="shared" si="142"/>
        <v>0</v>
      </c>
      <c r="AH501" s="10">
        <f t="shared" si="142"/>
        <v>0</v>
      </c>
      <c r="AI501" s="10">
        <f t="shared" si="142"/>
        <v>0</v>
      </c>
      <c r="AJ501" s="10">
        <f t="shared" si="142"/>
        <v>0</v>
      </c>
      <c r="AK501" s="312">
        <f t="shared" si="142"/>
        <v>0</v>
      </c>
    </row>
    <row r="502" spans="1:37" ht="12.75" customHeight="1" x14ac:dyDescent="0.25">
      <c r="A502" s="81">
        <v>493</v>
      </c>
      <c r="B502" s="159" t="s">
        <v>1688</v>
      </c>
      <c r="C502" s="244">
        <f t="shared" si="139"/>
        <v>0</v>
      </c>
      <c r="D502" s="161">
        <v>0</v>
      </c>
      <c r="E502" s="161">
        <v>0</v>
      </c>
      <c r="F502" s="161">
        <v>0</v>
      </c>
      <c r="G502" s="161">
        <v>0</v>
      </c>
      <c r="H502" s="161">
        <v>0</v>
      </c>
      <c r="I502" s="162">
        <v>0</v>
      </c>
      <c r="J502" s="160">
        <f t="shared" si="140"/>
        <v>0</v>
      </c>
      <c r="K502" s="161">
        <v>0</v>
      </c>
      <c r="L502" s="161">
        <v>0</v>
      </c>
      <c r="M502" s="161">
        <v>0</v>
      </c>
      <c r="N502" s="161">
        <v>0</v>
      </c>
      <c r="O502" s="161">
        <v>0</v>
      </c>
      <c r="P502" s="162">
        <v>0</v>
      </c>
      <c r="Q502" s="160">
        <f t="shared" si="141"/>
        <v>0</v>
      </c>
      <c r="R502" s="161">
        <v>0</v>
      </c>
      <c r="S502" s="161">
        <v>0</v>
      </c>
      <c r="T502" s="161">
        <v>0</v>
      </c>
      <c r="U502" s="161">
        <v>0</v>
      </c>
      <c r="V502" s="161">
        <v>0</v>
      </c>
      <c r="W502" s="162">
        <v>0</v>
      </c>
      <c r="X502" s="160">
        <f t="shared" si="135"/>
        <v>0</v>
      </c>
      <c r="Y502" s="161">
        <f t="shared" si="135"/>
        <v>0</v>
      </c>
      <c r="Z502" s="161">
        <f t="shared" si="135"/>
        <v>0</v>
      </c>
      <c r="AA502" s="161">
        <f t="shared" si="135"/>
        <v>0</v>
      </c>
      <c r="AB502" s="161">
        <f t="shared" si="135"/>
        <v>0</v>
      </c>
      <c r="AC502" s="161">
        <f t="shared" si="135"/>
        <v>0</v>
      </c>
      <c r="AD502" s="162">
        <f t="shared" si="135"/>
        <v>0</v>
      </c>
      <c r="AE502" s="160">
        <f t="shared" si="142"/>
        <v>0</v>
      </c>
      <c r="AF502" s="10">
        <f t="shared" si="142"/>
        <v>0</v>
      </c>
      <c r="AG502" s="10">
        <f t="shared" si="142"/>
        <v>0</v>
      </c>
      <c r="AH502" s="10">
        <f t="shared" si="142"/>
        <v>0</v>
      </c>
      <c r="AI502" s="10">
        <f t="shared" si="142"/>
        <v>0</v>
      </c>
      <c r="AJ502" s="10">
        <f t="shared" si="142"/>
        <v>0</v>
      </c>
      <c r="AK502" s="312">
        <f t="shared" si="142"/>
        <v>0</v>
      </c>
    </row>
    <row r="503" spans="1:37" ht="12.75" customHeight="1" x14ac:dyDescent="0.25">
      <c r="A503" s="81">
        <v>494</v>
      </c>
      <c r="B503" s="159" t="s">
        <v>1689</v>
      </c>
      <c r="C503" s="244">
        <f t="shared" si="139"/>
        <v>0</v>
      </c>
      <c r="D503" s="161">
        <v>0</v>
      </c>
      <c r="E503" s="161">
        <v>0</v>
      </c>
      <c r="F503" s="161">
        <v>0</v>
      </c>
      <c r="G503" s="161">
        <v>0</v>
      </c>
      <c r="H503" s="161">
        <v>0</v>
      </c>
      <c r="I503" s="162">
        <v>0</v>
      </c>
      <c r="J503" s="160">
        <f t="shared" si="140"/>
        <v>0</v>
      </c>
      <c r="K503" s="161">
        <v>0</v>
      </c>
      <c r="L503" s="161">
        <v>0</v>
      </c>
      <c r="M503" s="161">
        <v>0</v>
      </c>
      <c r="N503" s="161">
        <v>0</v>
      </c>
      <c r="O503" s="161">
        <v>0</v>
      </c>
      <c r="P503" s="162">
        <v>0</v>
      </c>
      <c r="Q503" s="160">
        <f t="shared" si="141"/>
        <v>0</v>
      </c>
      <c r="R503" s="161">
        <v>0</v>
      </c>
      <c r="S503" s="161">
        <v>0</v>
      </c>
      <c r="T503" s="161">
        <v>0</v>
      </c>
      <c r="U503" s="161">
        <v>0</v>
      </c>
      <c r="V503" s="161">
        <v>0</v>
      </c>
      <c r="W503" s="162">
        <v>0</v>
      </c>
      <c r="X503" s="160">
        <f t="shared" si="135"/>
        <v>0</v>
      </c>
      <c r="Y503" s="161">
        <f t="shared" si="135"/>
        <v>0</v>
      </c>
      <c r="Z503" s="161">
        <f t="shared" si="135"/>
        <v>0</v>
      </c>
      <c r="AA503" s="161">
        <f t="shared" si="135"/>
        <v>0</v>
      </c>
      <c r="AB503" s="161">
        <f t="shared" si="135"/>
        <v>0</v>
      </c>
      <c r="AC503" s="161">
        <f t="shared" si="135"/>
        <v>0</v>
      </c>
      <c r="AD503" s="162">
        <f t="shared" ref="AD503:AD511" si="143">W503-P503</f>
        <v>0</v>
      </c>
      <c r="AE503" s="160">
        <f t="shared" si="142"/>
        <v>0</v>
      </c>
      <c r="AF503" s="10">
        <f t="shared" si="142"/>
        <v>0</v>
      </c>
      <c r="AG503" s="10">
        <f t="shared" si="142"/>
        <v>0</v>
      </c>
      <c r="AH503" s="10">
        <f t="shared" si="142"/>
        <v>0</v>
      </c>
      <c r="AI503" s="10">
        <f t="shared" si="142"/>
        <v>0</v>
      </c>
      <c r="AJ503" s="10">
        <f t="shared" si="142"/>
        <v>0</v>
      </c>
      <c r="AK503" s="312">
        <f t="shared" si="142"/>
        <v>0</v>
      </c>
    </row>
    <row r="504" spans="1:37" ht="12.75" customHeight="1" x14ac:dyDescent="0.25">
      <c r="A504" s="81">
        <v>495</v>
      </c>
      <c r="B504" s="159" t="s">
        <v>1690</v>
      </c>
      <c r="C504" s="244">
        <f t="shared" si="139"/>
        <v>0</v>
      </c>
      <c r="D504" s="161">
        <v>0</v>
      </c>
      <c r="E504" s="161">
        <v>0</v>
      </c>
      <c r="F504" s="161">
        <v>0</v>
      </c>
      <c r="G504" s="161">
        <v>0</v>
      </c>
      <c r="H504" s="161">
        <v>0</v>
      </c>
      <c r="I504" s="162">
        <v>0</v>
      </c>
      <c r="J504" s="160">
        <f t="shared" si="140"/>
        <v>0</v>
      </c>
      <c r="K504" s="161">
        <v>0</v>
      </c>
      <c r="L504" s="161">
        <v>0</v>
      </c>
      <c r="M504" s="161">
        <v>0</v>
      </c>
      <c r="N504" s="161">
        <v>0</v>
      </c>
      <c r="O504" s="161">
        <v>0</v>
      </c>
      <c r="P504" s="162">
        <v>0</v>
      </c>
      <c r="Q504" s="160">
        <f t="shared" si="141"/>
        <v>0</v>
      </c>
      <c r="R504" s="161">
        <v>0</v>
      </c>
      <c r="S504" s="161">
        <v>0</v>
      </c>
      <c r="T504" s="161">
        <v>0</v>
      </c>
      <c r="U504" s="161">
        <v>0</v>
      </c>
      <c r="V504" s="161">
        <v>0</v>
      </c>
      <c r="W504" s="162">
        <v>0</v>
      </c>
      <c r="X504" s="160">
        <f t="shared" ref="X504:AD543" si="144">Q504-J504</f>
        <v>0</v>
      </c>
      <c r="Y504" s="161">
        <f t="shared" si="144"/>
        <v>0</v>
      </c>
      <c r="Z504" s="161">
        <f t="shared" si="144"/>
        <v>0</v>
      </c>
      <c r="AA504" s="161">
        <f t="shared" si="144"/>
        <v>0</v>
      </c>
      <c r="AB504" s="161">
        <f t="shared" si="144"/>
        <v>0</v>
      </c>
      <c r="AC504" s="161">
        <f t="shared" si="144"/>
        <v>0</v>
      </c>
      <c r="AD504" s="162">
        <f t="shared" si="143"/>
        <v>0</v>
      </c>
      <c r="AE504" s="160">
        <f t="shared" si="142"/>
        <v>0</v>
      </c>
      <c r="AF504" s="10">
        <f t="shared" si="142"/>
        <v>0</v>
      </c>
      <c r="AG504" s="10">
        <f t="shared" si="142"/>
        <v>0</v>
      </c>
      <c r="AH504" s="10">
        <f t="shared" si="142"/>
        <v>0</v>
      </c>
      <c r="AI504" s="10">
        <f t="shared" si="142"/>
        <v>0</v>
      </c>
      <c r="AJ504" s="10">
        <f t="shared" si="142"/>
        <v>0</v>
      </c>
      <c r="AK504" s="312">
        <f t="shared" si="142"/>
        <v>0</v>
      </c>
    </row>
    <row r="505" spans="1:37" ht="12.75" customHeight="1" x14ac:dyDescent="0.25">
      <c r="A505" s="81">
        <v>496</v>
      </c>
      <c r="B505" s="159" t="s">
        <v>1460</v>
      </c>
      <c r="C505" s="244">
        <f t="shared" si="139"/>
        <v>0</v>
      </c>
      <c r="D505" s="161">
        <v>0</v>
      </c>
      <c r="E505" s="161">
        <v>0</v>
      </c>
      <c r="F505" s="161">
        <v>0</v>
      </c>
      <c r="G505" s="161">
        <v>0</v>
      </c>
      <c r="H505" s="161">
        <v>0</v>
      </c>
      <c r="I505" s="162">
        <v>0</v>
      </c>
      <c r="J505" s="160">
        <f t="shared" si="140"/>
        <v>0</v>
      </c>
      <c r="K505" s="161">
        <v>0</v>
      </c>
      <c r="L505" s="161">
        <v>0</v>
      </c>
      <c r="M505" s="161">
        <v>0</v>
      </c>
      <c r="N505" s="161">
        <v>0</v>
      </c>
      <c r="O505" s="161">
        <v>0</v>
      </c>
      <c r="P505" s="162">
        <v>0</v>
      </c>
      <c r="Q505" s="160">
        <f t="shared" si="141"/>
        <v>0</v>
      </c>
      <c r="R505" s="161">
        <v>0</v>
      </c>
      <c r="S505" s="161">
        <v>0</v>
      </c>
      <c r="T505" s="161">
        <v>0</v>
      </c>
      <c r="U505" s="161">
        <v>0</v>
      </c>
      <c r="V505" s="161">
        <v>0</v>
      </c>
      <c r="W505" s="162">
        <v>0</v>
      </c>
      <c r="X505" s="160">
        <f t="shared" si="144"/>
        <v>0</v>
      </c>
      <c r="Y505" s="161">
        <f t="shared" si="144"/>
        <v>0</v>
      </c>
      <c r="Z505" s="161">
        <f t="shared" si="144"/>
        <v>0</v>
      </c>
      <c r="AA505" s="161">
        <f t="shared" si="144"/>
        <v>0</v>
      </c>
      <c r="AB505" s="161">
        <f t="shared" si="144"/>
        <v>0</v>
      </c>
      <c r="AC505" s="161">
        <f t="shared" si="144"/>
        <v>0</v>
      </c>
      <c r="AD505" s="162">
        <f t="shared" si="143"/>
        <v>0</v>
      </c>
      <c r="AE505" s="160">
        <f t="shared" si="142"/>
        <v>0</v>
      </c>
      <c r="AF505" s="10">
        <f t="shared" si="142"/>
        <v>0</v>
      </c>
      <c r="AG505" s="10">
        <f t="shared" si="142"/>
        <v>0</v>
      </c>
      <c r="AH505" s="10">
        <f t="shared" si="142"/>
        <v>0</v>
      </c>
      <c r="AI505" s="10">
        <f t="shared" si="142"/>
        <v>0</v>
      </c>
      <c r="AJ505" s="10">
        <f t="shared" si="142"/>
        <v>0</v>
      </c>
      <c r="AK505" s="312">
        <f t="shared" si="142"/>
        <v>0</v>
      </c>
    </row>
    <row r="506" spans="1:37" ht="12.75" customHeight="1" x14ac:dyDescent="0.25">
      <c r="A506" s="81">
        <v>497</v>
      </c>
      <c r="B506" s="159" t="s">
        <v>1691</v>
      </c>
      <c r="C506" s="244">
        <f t="shared" si="139"/>
        <v>0</v>
      </c>
      <c r="D506" s="161">
        <v>0</v>
      </c>
      <c r="E506" s="161">
        <v>0</v>
      </c>
      <c r="F506" s="161">
        <v>0</v>
      </c>
      <c r="G506" s="161">
        <v>0</v>
      </c>
      <c r="H506" s="161">
        <v>0</v>
      </c>
      <c r="I506" s="162">
        <v>0</v>
      </c>
      <c r="J506" s="160">
        <f t="shared" si="140"/>
        <v>0</v>
      </c>
      <c r="K506" s="161">
        <v>0</v>
      </c>
      <c r="L506" s="161">
        <v>0</v>
      </c>
      <c r="M506" s="161">
        <v>0</v>
      </c>
      <c r="N506" s="161">
        <v>0</v>
      </c>
      <c r="O506" s="161">
        <v>0</v>
      </c>
      <c r="P506" s="162">
        <v>0</v>
      </c>
      <c r="Q506" s="160">
        <f t="shared" si="141"/>
        <v>0</v>
      </c>
      <c r="R506" s="161">
        <v>0</v>
      </c>
      <c r="S506" s="161">
        <v>0</v>
      </c>
      <c r="T506" s="161">
        <v>0</v>
      </c>
      <c r="U506" s="161">
        <v>0</v>
      </c>
      <c r="V506" s="161">
        <v>0</v>
      </c>
      <c r="W506" s="162">
        <v>0</v>
      </c>
      <c r="X506" s="160">
        <f t="shared" si="144"/>
        <v>0</v>
      </c>
      <c r="Y506" s="161">
        <f t="shared" si="144"/>
        <v>0</v>
      </c>
      <c r="Z506" s="161">
        <f t="shared" si="144"/>
        <v>0</v>
      </c>
      <c r="AA506" s="161">
        <f t="shared" si="144"/>
        <v>0</v>
      </c>
      <c r="AB506" s="161">
        <f t="shared" si="144"/>
        <v>0</v>
      </c>
      <c r="AC506" s="161">
        <f t="shared" si="144"/>
        <v>0</v>
      </c>
      <c r="AD506" s="162">
        <f t="shared" si="143"/>
        <v>0</v>
      </c>
      <c r="AE506" s="160">
        <f t="shared" si="142"/>
        <v>0</v>
      </c>
      <c r="AF506" s="10">
        <f t="shared" si="142"/>
        <v>0</v>
      </c>
      <c r="AG506" s="10">
        <f t="shared" si="142"/>
        <v>0</v>
      </c>
      <c r="AH506" s="10">
        <f t="shared" si="142"/>
        <v>0</v>
      </c>
      <c r="AI506" s="10">
        <f t="shared" si="142"/>
        <v>0</v>
      </c>
      <c r="AJ506" s="10">
        <f t="shared" si="142"/>
        <v>0</v>
      </c>
      <c r="AK506" s="312">
        <f t="shared" si="142"/>
        <v>0</v>
      </c>
    </row>
    <row r="507" spans="1:37" ht="12.75" customHeight="1" x14ac:dyDescent="0.25">
      <c r="A507" s="81">
        <v>498</v>
      </c>
      <c r="B507" s="159" t="s">
        <v>1692</v>
      </c>
      <c r="C507" s="244">
        <f t="shared" si="139"/>
        <v>0</v>
      </c>
      <c r="D507" s="161">
        <v>0</v>
      </c>
      <c r="E507" s="161">
        <v>0</v>
      </c>
      <c r="F507" s="161">
        <v>0</v>
      </c>
      <c r="G507" s="161">
        <v>0</v>
      </c>
      <c r="H507" s="161">
        <v>0</v>
      </c>
      <c r="I507" s="162">
        <v>0</v>
      </c>
      <c r="J507" s="160">
        <f t="shared" si="140"/>
        <v>0</v>
      </c>
      <c r="K507" s="161">
        <v>0</v>
      </c>
      <c r="L507" s="161">
        <v>0</v>
      </c>
      <c r="M507" s="161">
        <v>0</v>
      </c>
      <c r="N507" s="161">
        <v>0</v>
      </c>
      <c r="O507" s="161">
        <v>0</v>
      </c>
      <c r="P507" s="162">
        <v>0</v>
      </c>
      <c r="Q507" s="160">
        <f t="shared" si="141"/>
        <v>0</v>
      </c>
      <c r="R507" s="161">
        <v>0</v>
      </c>
      <c r="S507" s="161">
        <v>0</v>
      </c>
      <c r="T507" s="161">
        <v>0</v>
      </c>
      <c r="U507" s="161">
        <v>0</v>
      </c>
      <c r="V507" s="161">
        <v>0</v>
      </c>
      <c r="W507" s="162">
        <v>0</v>
      </c>
      <c r="X507" s="160">
        <f t="shared" si="144"/>
        <v>0</v>
      </c>
      <c r="Y507" s="161">
        <f t="shared" si="144"/>
        <v>0</v>
      </c>
      <c r="Z507" s="161">
        <f t="shared" si="144"/>
        <v>0</v>
      </c>
      <c r="AA507" s="161">
        <f t="shared" si="144"/>
        <v>0</v>
      </c>
      <c r="AB507" s="161">
        <f t="shared" si="144"/>
        <v>0</v>
      </c>
      <c r="AC507" s="161">
        <f t="shared" si="144"/>
        <v>0</v>
      </c>
      <c r="AD507" s="162">
        <f t="shared" si="143"/>
        <v>0</v>
      </c>
      <c r="AE507" s="160">
        <f t="shared" si="142"/>
        <v>0</v>
      </c>
      <c r="AF507" s="10">
        <f t="shared" si="142"/>
        <v>0</v>
      </c>
      <c r="AG507" s="10">
        <f t="shared" si="142"/>
        <v>0</v>
      </c>
      <c r="AH507" s="10">
        <f t="shared" si="142"/>
        <v>0</v>
      </c>
      <c r="AI507" s="10">
        <f t="shared" si="142"/>
        <v>0</v>
      </c>
      <c r="AJ507" s="10">
        <f t="shared" si="142"/>
        <v>0</v>
      </c>
      <c r="AK507" s="312">
        <f t="shared" si="142"/>
        <v>0</v>
      </c>
    </row>
    <row r="508" spans="1:37" ht="12.75" customHeight="1" x14ac:dyDescent="0.25">
      <c r="A508" s="81">
        <v>499</v>
      </c>
      <c r="B508" s="159" t="s">
        <v>1693</v>
      </c>
      <c r="C508" s="244">
        <f t="shared" si="139"/>
        <v>0</v>
      </c>
      <c r="D508" s="161">
        <v>0</v>
      </c>
      <c r="E508" s="161">
        <v>0</v>
      </c>
      <c r="F508" s="161">
        <v>0</v>
      </c>
      <c r="G508" s="161">
        <v>0</v>
      </c>
      <c r="H508" s="161">
        <v>0</v>
      </c>
      <c r="I508" s="162">
        <v>0</v>
      </c>
      <c r="J508" s="160">
        <f t="shared" si="140"/>
        <v>0</v>
      </c>
      <c r="K508" s="161">
        <v>0</v>
      </c>
      <c r="L508" s="161">
        <v>0</v>
      </c>
      <c r="M508" s="161">
        <v>0</v>
      </c>
      <c r="N508" s="161">
        <v>0</v>
      </c>
      <c r="O508" s="161">
        <v>0</v>
      </c>
      <c r="P508" s="162">
        <v>0</v>
      </c>
      <c r="Q508" s="160">
        <f t="shared" si="141"/>
        <v>0</v>
      </c>
      <c r="R508" s="161">
        <v>0</v>
      </c>
      <c r="S508" s="161">
        <v>0</v>
      </c>
      <c r="T508" s="161">
        <v>0</v>
      </c>
      <c r="U508" s="161">
        <v>0</v>
      </c>
      <c r="V508" s="161">
        <v>0</v>
      </c>
      <c r="W508" s="162">
        <v>0</v>
      </c>
      <c r="X508" s="160">
        <f t="shared" si="144"/>
        <v>0</v>
      </c>
      <c r="Y508" s="161">
        <f t="shared" si="144"/>
        <v>0</v>
      </c>
      <c r="Z508" s="161">
        <f t="shared" si="144"/>
        <v>0</v>
      </c>
      <c r="AA508" s="161">
        <f t="shared" si="144"/>
        <v>0</v>
      </c>
      <c r="AB508" s="161">
        <f t="shared" si="144"/>
        <v>0</v>
      </c>
      <c r="AC508" s="161">
        <f t="shared" si="144"/>
        <v>0</v>
      </c>
      <c r="AD508" s="162">
        <f t="shared" si="143"/>
        <v>0</v>
      </c>
      <c r="AE508" s="160">
        <f t="shared" si="142"/>
        <v>0</v>
      </c>
      <c r="AF508" s="10">
        <f t="shared" si="142"/>
        <v>0</v>
      </c>
      <c r="AG508" s="10">
        <f t="shared" si="142"/>
        <v>0</v>
      </c>
      <c r="AH508" s="10">
        <f t="shared" si="142"/>
        <v>0</v>
      </c>
      <c r="AI508" s="10">
        <f t="shared" si="142"/>
        <v>0</v>
      </c>
      <c r="AJ508" s="10">
        <f t="shared" si="142"/>
        <v>0</v>
      </c>
      <c r="AK508" s="312">
        <f t="shared" si="142"/>
        <v>0</v>
      </c>
    </row>
    <row r="509" spans="1:37" ht="12.75" customHeight="1" x14ac:dyDescent="0.25">
      <c r="A509" s="81">
        <v>500</v>
      </c>
      <c r="B509" s="159" t="s">
        <v>1694</v>
      </c>
      <c r="C509" s="244">
        <f t="shared" si="139"/>
        <v>0</v>
      </c>
      <c r="D509" s="161">
        <v>0</v>
      </c>
      <c r="E509" s="161">
        <v>0</v>
      </c>
      <c r="F509" s="161">
        <v>0</v>
      </c>
      <c r="G509" s="161">
        <v>0</v>
      </c>
      <c r="H509" s="161">
        <v>0</v>
      </c>
      <c r="I509" s="162">
        <v>0</v>
      </c>
      <c r="J509" s="160">
        <f t="shared" si="140"/>
        <v>0</v>
      </c>
      <c r="K509" s="161">
        <v>0</v>
      </c>
      <c r="L509" s="161">
        <v>0</v>
      </c>
      <c r="M509" s="161">
        <v>0</v>
      </c>
      <c r="N509" s="161">
        <v>0</v>
      </c>
      <c r="O509" s="161">
        <v>0</v>
      </c>
      <c r="P509" s="162">
        <v>0</v>
      </c>
      <c r="Q509" s="160">
        <f t="shared" si="141"/>
        <v>0</v>
      </c>
      <c r="R509" s="161">
        <v>0</v>
      </c>
      <c r="S509" s="161">
        <v>0</v>
      </c>
      <c r="T509" s="161">
        <v>0</v>
      </c>
      <c r="U509" s="161">
        <v>0</v>
      </c>
      <c r="V509" s="161">
        <v>0</v>
      </c>
      <c r="W509" s="162">
        <v>0</v>
      </c>
      <c r="X509" s="160">
        <f t="shared" si="144"/>
        <v>0</v>
      </c>
      <c r="Y509" s="161">
        <f t="shared" si="144"/>
        <v>0</v>
      </c>
      <c r="Z509" s="161">
        <f t="shared" si="144"/>
        <v>0</v>
      </c>
      <c r="AA509" s="161">
        <f t="shared" si="144"/>
        <v>0</v>
      </c>
      <c r="AB509" s="161">
        <f t="shared" si="144"/>
        <v>0</v>
      </c>
      <c r="AC509" s="161">
        <f t="shared" si="144"/>
        <v>0</v>
      </c>
      <c r="AD509" s="162">
        <f t="shared" si="143"/>
        <v>0</v>
      </c>
      <c r="AE509" s="160">
        <f t="shared" si="142"/>
        <v>0</v>
      </c>
      <c r="AF509" s="10">
        <f t="shared" si="142"/>
        <v>0</v>
      </c>
      <c r="AG509" s="10">
        <f t="shared" si="142"/>
        <v>0</v>
      </c>
      <c r="AH509" s="10">
        <f t="shared" si="142"/>
        <v>0</v>
      </c>
      <c r="AI509" s="10">
        <f t="shared" si="142"/>
        <v>0</v>
      </c>
      <c r="AJ509" s="10">
        <f t="shared" si="142"/>
        <v>0</v>
      </c>
      <c r="AK509" s="312">
        <f t="shared" si="142"/>
        <v>0</v>
      </c>
    </row>
    <row r="510" spans="1:37" ht="12.75" customHeight="1" x14ac:dyDescent="0.25">
      <c r="A510" s="81">
        <v>501</v>
      </c>
      <c r="B510" s="159" t="s">
        <v>1695</v>
      </c>
      <c r="C510" s="244">
        <f t="shared" si="139"/>
        <v>0</v>
      </c>
      <c r="D510" s="161">
        <v>0</v>
      </c>
      <c r="E510" s="161">
        <v>0</v>
      </c>
      <c r="F510" s="161">
        <v>0</v>
      </c>
      <c r="G510" s="161">
        <v>0</v>
      </c>
      <c r="H510" s="161">
        <v>0</v>
      </c>
      <c r="I510" s="162">
        <v>0</v>
      </c>
      <c r="J510" s="160">
        <f t="shared" si="140"/>
        <v>0</v>
      </c>
      <c r="K510" s="161">
        <v>0</v>
      </c>
      <c r="L510" s="161">
        <v>0</v>
      </c>
      <c r="M510" s="161">
        <v>0</v>
      </c>
      <c r="N510" s="161">
        <v>0</v>
      </c>
      <c r="O510" s="161">
        <v>0</v>
      </c>
      <c r="P510" s="162">
        <v>0</v>
      </c>
      <c r="Q510" s="160">
        <f t="shared" si="141"/>
        <v>0</v>
      </c>
      <c r="R510" s="161">
        <v>0</v>
      </c>
      <c r="S510" s="161">
        <v>0</v>
      </c>
      <c r="T510" s="161">
        <v>0</v>
      </c>
      <c r="U510" s="161">
        <v>0</v>
      </c>
      <c r="V510" s="161">
        <v>0</v>
      </c>
      <c r="W510" s="162">
        <v>0</v>
      </c>
      <c r="X510" s="160">
        <f t="shared" si="144"/>
        <v>0</v>
      </c>
      <c r="Y510" s="161">
        <f t="shared" si="144"/>
        <v>0</v>
      </c>
      <c r="Z510" s="161">
        <f t="shared" si="144"/>
        <v>0</v>
      </c>
      <c r="AA510" s="161">
        <f t="shared" si="144"/>
        <v>0</v>
      </c>
      <c r="AB510" s="161">
        <f t="shared" si="144"/>
        <v>0</v>
      </c>
      <c r="AC510" s="161">
        <f t="shared" si="144"/>
        <v>0</v>
      </c>
      <c r="AD510" s="162">
        <f t="shared" si="143"/>
        <v>0</v>
      </c>
      <c r="AE510" s="160">
        <f t="shared" si="142"/>
        <v>0</v>
      </c>
      <c r="AF510" s="10">
        <f t="shared" si="142"/>
        <v>0</v>
      </c>
      <c r="AG510" s="10">
        <f t="shared" si="142"/>
        <v>0</v>
      </c>
      <c r="AH510" s="10">
        <f t="shared" si="142"/>
        <v>0</v>
      </c>
      <c r="AI510" s="10">
        <f t="shared" si="142"/>
        <v>0</v>
      </c>
      <c r="AJ510" s="10">
        <f t="shared" si="142"/>
        <v>0</v>
      </c>
      <c r="AK510" s="312">
        <f t="shared" si="142"/>
        <v>0</v>
      </c>
    </row>
    <row r="511" spans="1:37" ht="12.75" customHeight="1" x14ac:dyDescent="0.25">
      <c r="A511" s="81">
        <v>502</v>
      </c>
      <c r="B511" s="159" t="s">
        <v>1696</v>
      </c>
      <c r="C511" s="244">
        <f t="shared" si="139"/>
        <v>0</v>
      </c>
      <c r="D511" s="161">
        <v>0</v>
      </c>
      <c r="E511" s="161">
        <v>0</v>
      </c>
      <c r="F511" s="161">
        <v>0</v>
      </c>
      <c r="G511" s="161">
        <v>0</v>
      </c>
      <c r="H511" s="161">
        <v>0</v>
      </c>
      <c r="I511" s="162">
        <v>0</v>
      </c>
      <c r="J511" s="160">
        <f t="shared" si="140"/>
        <v>0</v>
      </c>
      <c r="K511" s="161">
        <v>0</v>
      </c>
      <c r="L511" s="161">
        <v>0</v>
      </c>
      <c r="M511" s="161">
        <v>0</v>
      </c>
      <c r="N511" s="161">
        <v>0</v>
      </c>
      <c r="O511" s="161">
        <v>0</v>
      </c>
      <c r="P511" s="162">
        <v>0</v>
      </c>
      <c r="Q511" s="160">
        <f t="shared" si="141"/>
        <v>0</v>
      </c>
      <c r="R511" s="161">
        <v>0</v>
      </c>
      <c r="S511" s="161">
        <v>0</v>
      </c>
      <c r="T511" s="161">
        <v>0</v>
      </c>
      <c r="U511" s="161">
        <v>0</v>
      </c>
      <c r="V511" s="161">
        <v>0</v>
      </c>
      <c r="W511" s="162">
        <v>0</v>
      </c>
      <c r="X511" s="160">
        <f t="shared" si="144"/>
        <v>0</v>
      </c>
      <c r="Y511" s="161">
        <f t="shared" si="144"/>
        <v>0</v>
      </c>
      <c r="Z511" s="161">
        <f t="shared" si="144"/>
        <v>0</v>
      </c>
      <c r="AA511" s="161">
        <f t="shared" si="144"/>
        <v>0</v>
      </c>
      <c r="AB511" s="161">
        <f t="shared" si="144"/>
        <v>0</v>
      </c>
      <c r="AC511" s="161">
        <f t="shared" si="144"/>
        <v>0</v>
      </c>
      <c r="AD511" s="162">
        <f t="shared" si="143"/>
        <v>0</v>
      </c>
      <c r="AE511" s="160">
        <f t="shared" si="142"/>
        <v>0</v>
      </c>
      <c r="AF511" s="10">
        <f t="shared" si="142"/>
        <v>0</v>
      </c>
      <c r="AG511" s="10">
        <f t="shared" si="142"/>
        <v>0</v>
      </c>
      <c r="AH511" s="10">
        <f t="shared" si="142"/>
        <v>0</v>
      </c>
      <c r="AI511" s="10">
        <f t="shared" si="142"/>
        <v>0</v>
      </c>
      <c r="AJ511" s="10">
        <f t="shared" si="142"/>
        <v>0</v>
      </c>
      <c r="AK511" s="312">
        <f t="shared" si="142"/>
        <v>0</v>
      </c>
    </row>
    <row r="512" spans="1:37" ht="14.25" customHeight="1" x14ac:dyDescent="0.25">
      <c r="A512" s="81">
        <v>503</v>
      </c>
      <c r="B512" s="159"/>
      <c r="C512" s="244"/>
      <c r="D512" s="161"/>
      <c r="E512" s="161"/>
      <c r="F512" s="161"/>
      <c r="G512" s="161"/>
      <c r="H512" s="161"/>
      <c r="I512" s="162"/>
      <c r="J512" s="160"/>
      <c r="K512" s="161"/>
      <c r="L512" s="161"/>
      <c r="M512" s="161"/>
      <c r="N512" s="161"/>
      <c r="O512" s="161"/>
      <c r="P512" s="162"/>
      <c r="Q512" s="160"/>
      <c r="R512" s="161"/>
      <c r="S512" s="161"/>
      <c r="T512" s="161"/>
      <c r="U512" s="161"/>
      <c r="V512" s="161"/>
      <c r="W512" s="162"/>
      <c r="X512" s="160">
        <f t="shared" si="144"/>
        <v>0</v>
      </c>
      <c r="Y512" s="161"/>
      <c r="Z512" s="161"/>
      <c r="AA512" s="161"/>
      <c r="AB512" s="161"/>
      <c r="AC512" s="161"/>
      <c r="AD512" s="162"/>
      <c r="AE512" s="160"/>
      <c r="AF512" s="10"/>
      <c r="AG512" s="10"/>
      <c r="AH512" s="10"/>
      <c r="AI512" s="10"/>
      <c r="AJ512" s="10"/>
      <c r="AK512" s="312"/>
    </row>
    <row r="513" spans="1:37" ht="12.75" customHeight="1" x14ac:dyDescent="0.25">
      <c r="A513" s="81">
        <v>504</v>
      </c>
      <c r="B513" s="152" t="s">
        <v>1697</v>
      </c>
      <c r="C513" s="172">
        <f>C514+C515</f>
        <v>2760.7</v>
      </c>
      <c r="D513" s="153">
        <f t="shared" ref="D513:W513" si="145">D514+D515</f>
        <v>875.7</v>
      </c>
      <c r="E513" s="153">
        <f t="shared" si="145"/>
        <v>844.1</v>
      </c>
      <c r="F513" s="153">
        <f t="shared" si="145"/>
        <v>0</v>
      </c>
      <c r="G513" s="153">
        <f t="shared" si="145"/>
        <v>749</v>
      </c>
      <c r="H513" s="153">
        <f t="shared" si="145"/>
        <v>146.19999999999999</v>
      </c>
      <c r="I513" s="154">
        <f t="shared" si="145"/>
        <v>145.69999999999999</v>
      </c>
      <c r="J513" s="156">
        <f t="shared" si="145"/>
        <v>2760.7</v>
      </c>
      <c r="K513" s="153">
        <f t="shared" si="145"/>
        <v>875.7</v>
      </c>
      <c r="L513" s="153">
        <f t="shared" si="145"/>
        <v>844.1</v>
      </c>
      <c r="M513" s="153">
        <f t="shared" si="145"/>
        <v>0</v>
      </c>
      <c r="N513" s="153">
        <f t="shared" si="145"/>
        <v>749</v>
      </c>
      <c r="O513" s="153">
        <f t="shared" si="145"/>
        <v>146.19999999999999</v>
      </c>
      <c r="P513" s="154">
        <f t="shared" si="145"/>
        <v>145.69999999999999</v>
      </c>
      <c r="Q513" s="156">
        <f t="shared" si="145"/>
        <v>1880.4772000000003</v>
      </c>
      <c r="R513" s="153">
        <f t="shared" si="145"/>
        <v>738.30330000000004</v>
      </c>
      <c r="S513" s="153">
        <f t="shared" si="145"/>
        <v>573.03830000000005</v>
      </c>
      <c r="T513" s="153">
        <f t="shared" si="145"/>
        <v>0</v>
      </c>
      <c r="U513" s="153">
        <f t="shared" si="145"/>
        <v>281.9144</v>
      </c>
      <c r="V513" s="153">
        <f t="shared" si="145"/>
        <v>141.52119999999999</v>
      </c>
      <c r="W513" s="154">
        <f t="shared" si="145"/>
        <v>145.69999999999999</v>
      </c>
      <c r="X513" s="156">
        <f t="shared" si="144"/>
        <v>-880.22279999999955</v>
      </c>
      <c r="Y513" s="153">
        <f t="shared" si="144"/>
        <v>-137.39670000000001</v>
      </c>
      <c r="Z513" s="153">
        <f t="shared" si="144"/>
        <v>-271.06169999999997</v>
      </c>
      <c r="AA513" s="153">
        <f t="shared" si="144"/>
        <v>0</v>
      </c>
      <c r="AB513" s="153">
        <f t="shared" si="144"/>
        <v>-467.0856</v>
      </c>
      <c r="AC513" s="153">
        <f t="shared" si="144"/>
        <v>-4.6787999999999954</v>
      </c>
      <c r="AD513" s="154">
        <f t="shared" si="144"/>
        <v>0</v>
      </c>
      <c r="AE513" s="156">
        <f t="shared" si="142"/>
        <v>68.115956098091075</v>
      </c>
      <c r="AF513" s="13">
        <f t="shared" si="142"/>
        <v>84.310071942446044</v>
      </c>
      <c r="AG513" s="13">
        <f t="shared" si="142"/>
        <v>67.887489633929633</v>
      </c>
      <c r="AH513" s="13">
        <f t="shared" si="142"/>
        <v>0</v>
      </c>
      <c r="AI513" s="13">
        <f t="shared" si="142"/>
        <v>37.638771695594123</v>
      </c>
      <c r="AJ513" s="13">
        <f t="shared" si="142"/>
        <v>96.799726402188796</v>
      </c>
      <c r="AK513" s="313">
        <f t="shared" si="142"/>
        <v>100</v>
      </c>
    </row>
    <row r="514" spans="1:37" s="170" customFormat="1" ht="12.75" customHeight="1" x14ac:dyDescent="0.2">
      <c r="A514" s="81">
        <v>505</v>
      </c>
      <c r="B514" s="152" t="s">
        <v>1287</v>
      </c>
      <c r="C514" s="172">
        <f>C516</f>
        <v>2614.5</v>
      </c>
      <c r="D514" s="153">
        <f t="shared" ref="D514:W514" si="146">D516</f>
        <v>875.7</v>
      </c>
      <c r="E514" s="153">
        <f t="shared" si="146"/>
        <v>844.1</v>
      </c>
      <c r="F514" s="153">
        <f t="shared" si="146"/>
        <v>0</v>
      </c>
      <c r="G514" s="153">
        <f t="shared" si="146"/>
        <v>749</v>
      </c>
      <c r="H514" s="153">
        <f t="shared" si="146"/>
        <v>0</v>
      </c>
      <c r="I514" s="154">
        <f t="shared" si="146"/>
        <v>145.69999999999999</v>
      </c>
      <c r="J514" s="156">
        <f t="shared" si="146"/>
        <v>2614.5</v>
      </c>
      <c r="K514" s="153">
        <f t="shared" si="146"/>
        <v>875.7</v>
      </c>
      <c r="L514" s="153">
        <f t="shared" si="146"/>
        <v>844.1</v>
      </c>
      <c r="M514" s="153">
        <f t="shared" si="146"/>
        <v>0</v>
      </c>
      <c r="N514" s="153">
        <f t="shared" si="146"/>
        <v>749</v>
      </c>
      <c r="O514" s="153">
        <f t="shared" si="146"/>
        <v>0</v>
      </c>
      <c r="P514" s="154">
        <f t="shared" si="146"/>
        <v>145.69999999999999</v>
      </c>
      <c r="Q514" s="156">
        <f t="shared" si="146"/>
        <v>1738.9560000000004</v>
      </c>
      <c r="R514" s="153">
        <f t="shared" si="146"/>
        <v>738.30330000000004</v>
      </c>
      <c r="S514" s="153">
        <f t="shared" si="146"/>
        <v>573.03830000000005</v>
      </c>
      <c r="T514" s="153">
        <f t="shared" si="146"/>
        <v>0</v>
      </c>
      <c r="U514" s="153">
        <f t="shared" si="146"/>
        <v>281.9144</v>
      </c>
      <c r="V514" s="153">
        <f t="shared" si="146"/>
        <v>0</v>
      </c>
      <c r="W514" s="154">
        <f t="shared" si="146"/>
        <v>145.69999999999999</v>
      </c>
      <c r="X514" s="156">
        <f t="shared" si="144"/>
        <v>-875.54399999999964</v>
      </c>
      <c r="Y514" s="153">
        <f t="shared" si="144"/>
        <v>-137.39670000000001</v>
      </c>
      <c r="Z514" s="153">
        <f t="shared" si="144"/>
        <v>-271.06169999999997</v>
      </c>
      <c r="AA514" s="153">
        <f t="shared" si="144"/>
        <v>0</v>
      </c>
      <c r="AB514" s="153">
        <f t="shared" si="144"/>
        <v>-467.0856</v>
      </c>
      <c r="AC514" s="153">
        <f t="shared" si="144"/>
        <v>0</v>
      </c>
      <c r="AD514" s="154">
        <f t="shared" si="144"/>
        <v>0</v>
      </c>
      <c r="AE514" s="156">
        <f t="shared" si="142"/>
        <v>66.511990820424572</v>
      </c>
      <c r="AF514" s="13">
        <f t="shared" si="142"/>
        <v>84.310071942446044</v>
      </c>
      <c r="AG514" s="13">
        <f t="shared" si="142"/>
        <v>67.887489633929633</v>
      </c>
      <c r="AH514" s="13">
        <f t="shared" si="142"/>
        <v>0</v>
      </c>
      <c r="AI514" s="13">
        <f t="shared" si="142"/>
        <v>37.638771695594123</v>
      </c>
      <c r="AJ514" s="13">
        <f t="shared" si="142"/>
        <v>0</v>
      </c>
      <c r="AK514" s="313">
        <f t="shared" si="142"/>
        <v>100</v>
      </c>
    </row>
    <row r="515" spans="1:37" s="170" customFormat="1" ht="12.75" customHeight="1" x14ac:dyDescent="0.2">
      <c r="A515" s="81">
        <v>506</v>
      </c>
      <c r="B515" s="152" t="s">
        <v>1288</v>
      </c>
      <c r="C515" s="172">
        <f>SUM(C517:C535)</f>
        <v>146.19999999999999</v>
      </c>
      <c r="D515" s="153">
        <f t="shared" ref="D515:W515" si="147">SUM(D517:D535)</f>
        <v>0</v>
      </c>
      <c r="E515" s="153">
        <f t="shared" si="147"/>
        <v>0</v>
      </c>
      <c r="F515" s="153">
        <f t="shared" si="147"/>
        <v>0</v>
      </c>
      <c r="G515" s="153">
        <f t="shared" si="147"/>
        <v>0</v>
      </c>
      <c r="H515" s="153">
        <f t="shared" si="147"/>
        <v>146.19999999999999</v>
      </c>
      <c r="I515" s="154">
        <f t="shared" si="147"/>
        <v>0</v>
      </c>
      <c r="J515" s="156">
        <f t="shared" si="147"/>
        <v>146.19999999999999</v>
      </c>
      <c r="K515" s="153">
        <f t="shared" si="147"/>
        <v>0</v>
      </c>
      <c r="L515" s="153">
        <f t="shared" si="147"/>
        <v>0</v>
      </c>
      <c r="M515" s="153">
        <f t="shared" si="147"/>
        <v>0</v>
      </c>
      <c r="N515" s="153">
        <f t="shared" si="147"/>
        <v>0</v>
      </c>
      <c r="O515" s="153">
        <f t="shared" si="147"/>
        <v>146.19999999999999</v>
      </c>
      <c r="P515" s="154">
        <f t="shared" si="147"/>
        <v>0</v>
      </c>
      <c r="Q515" s="156">
        <f t="shared" si="147"/>
        <v>141.52119999999999</v>
      </c>
      <c r="R515" s="153">
        <f t="shared" si="147"/>
        <v>0</v>
      </c>
      <c r="S515" s="153">
        <f t="shared" si="147"/>
        <v>0</v>
      </c>
      <c r="T515" s="153">
        <f t="shared" si="147"/>
        <v>0</v>
      </c>
      <c r="U515" s="153">
        <f t="shared" si="147"/>
        <v>0</v>
      </c>
      <c r="V515" s="153">
        <f t="shared" si="147"/>
        <v>141.52119999999999</v>
      </c>
      <c r="W515" s="154">
        <f t="shared" si="147"/>
        <v>0</v>
      </c>
      <c r="X515" s="156">
        <f t="shared" si="144"/>
        <v>-4.6787999999999954</v>
      </c>
      <c r="Y515" s="153">
        <f t="shared" si="144"/>
        <v>0</v>
      </c>
      <c r="Z515" s="153">
        <f t="shared" si="144"/>
        <v>0</v>
      </c>
      <c r="AA515" s="153">
        <f t="shared" si="144"/>
        <v>0</v>
      </c>
      <c r="AB515" s="153">
        <f t="shared" si="144"/>
        <v>0</v>
      </c>
      <c r="AC515" s="153">
        <f t="shared" si="144"/>
        <v>-4.6787999999999954</v>
      </c>
      <c r="AD515" s="154">
        <f t="shared" si="144"/>
        <v>0</v>
      </c>
      <c r="AE515" s="156">
        <f t="shared" si="142"/>
        <v>96.799726402188796</v>
      </c>
      <c r="AF515" s="13">
        <f t="shared" si="142"/>
        <v>0</v>
      </c>
      <c r="AG515" s="13">
        <f t="shared" si="142"/>
        <v>0</v>
      </c>
      <c r="AH515" s="13">
        <f t="shared" si="142"/>
        <v>0</v>
      </c>
      <c r="AI515" s="13">
        <f t="shared" si="142"/>
        <v>0</v>
      </c>
      <c r="AJ515" s="13">
        <f t="shared" si="142"/>
        <v>96.799726402188796</v>
      </c>
      <c r="AK515" s="313">
        <f t="shared" si="142"/>
        <v>0</v>
      </c>
    </row>
    <row r="516" spans="1:37" ht="12.75" customHeight="1" x14ac:dyDescent="0.25">
      <c r="A516" s="81">
        <v>507</v>
      </c>
      <c r="B516" s="159" t="s">
        <v>1313</v>
      </c>
      <c r="C516" s="244">
        <f t="shared" ref="C516:C535" si="148">SUM(D516:I516)</f>
        <v>2614.5</v>
      </c>
      <c r="D516" s="161">
        <v>875.7</v>
      </c>
      <c r="E516" s="161">
        <v>844.1</v>
      </c>
      <c r="F516" s="161">
        <v>0</v>
      </c>
      <c r="G516" s="161">
        <v>749</v>
      </c>
      <c r="H516" s="161">
        <v>0</v>
      </c>
      <c r="I516" s="162">
        <v>145.69999999999999</v>
      </c>
      <c r="J516" s="160">
        <f t="shared" ref="J516:J535" si="149">SUM(K516:P516)</f>
        <v>2614.5</v>
      </c>
      <c r="K516" s="161">
        <v>875.7</v>
      </c>
      <c r="L516" s="161">
        <v>844.1</v>
      </c>
      <c r="M516" s="161">
        <v>0</v>
      </c>
      <c r="N516" s="161">
        <v>749</v>
      </c>
      <c r="O516" s="161">
        <v>0</v>
      </c>
      <c r="P516" s="162">
        <v>145.69999999999999</v>
      </c>
      <c r="Q516" s="160">
        <f t="shared" ref="Q516:Q535" si="150">SUM(R516:W516)</f>
        <v>1738.9560000000004</v>
      </c>
      <c r="R516" s="161">
        <v>738.30330000000004</v>
      </c>
      <c r="S516" s="161">
        <v>573.03830000000005</v>
      </c>
      <c r="T516" s="161">
        <v>0</v>
      </c>
      <c r="U516" s="161">
        <v>281.9144</v>
      </c>
      <c r="V516" s="161">
        <v>0</v>
      </c>
      <c r="W516" s="162">
        <v>145.69999999999999</v>
      </c>
      <c r="X516" s="160">
        <f t="shared" si="144"/>
        <v>-875.54399999999964</v>
      </c>
      <c r="Y516" s="161">
        <f t="shared" si="144"/>
        <v>-137.39670000000001</v>
      </c>
      <c r="Z516" s="161">
        <f t="shared" si="144"/>
        <v>-271.06169999999997</v>
      </c>
      <c r="AA516" s="161">
        <f t="shared" si="144"/>
        <v>0</v>
      </c>
      <c r="AB516" s="161">
        <f t="shared" si="144"/>
        <v>-467.0856</v>
      </c>
      <c r="AC516" s="161">
        <f t="shared" si="144"/>
        <v>0</v>
      </c>
      <c r="AD516" s="162">
        <f t="shared" si="144"/>
        <v>0</v>
      </c>
      <c r="AE516" s="160">
        <f t="shared" si="142"/>
        <v>66.511990820424572</v>
      </c>
      <c r="AF516" s="10">
        <f t="shared" si="142"/>
        <v>84.310071942446044</v>
      </c>
      <c r="AG516" s="10">
        <f t="shared" si="142"/>
        <v>67.887489633929633</v>
      </c>
      <c r="AH516" s="10">
        <f t="shared" si="142"/>
        <v>0</v>
      </c>
      <c r="AI516" s="10">
        <f t="shared" si="142"/>
        <v>37.638771695594123</v>
      </c>
      <c r="AJ516" s="10">
        <f t="shared" si="142"/>
        <v>0</v>
      </c>
      <c r="AK516" s="312">
        <f t="shared" si="142"/>
        <v>100</v>
      </c>
    </row>
    <row r="517" spans="1:37" ht="12.75" customHeight="1" x14ac:dyDescent="0.25">
      <c r="A517" s="81">
        <v>508</v>
      </c>
      <c r="B517" s="159" t="s">
        <v>1698</v>
      </c>
      <c r="C517" s="244">
        <f t="shared" si="148"/>
        <v>0</v>
      </c>
      <c r="D517" s="161">
        <v>0</v>
      </c>
      <c r="E517" s="161">
        <v>0</v>
      </c>
      <c r="F517" s="161">
        <v>0</v>
      </c>
      <c r="G517" s="161">
        <v>0</v>
      </c>
      <c r="H517" s="161">
        <v>0</v>
      </c>
      <c r="I517" s="162">
        <v>0</v>
      </c>
      <c r="J517" s="160">
        <f t="shared" si="149"/>
        <v>0</v>
      </c>
      <c r="K517" s="161">
        <v>0</v>
      </c>
      <c r="L517" s="161">
        <v>0</v>
      </c>
      <c r="M517" s="161">
        <v>0</v>
      </c>
      <c r="N517" s="161">
        <v>0</v>
      </c>
      <c r="O517" s="161">
        <v>0</v>
      </c>
      <c r="P517" s="162">
        <v>0</v>
      </c>
      <c r="Q517" s="160">
        <f t="shared" si="150"/>
        <v>0</v>
      </c>
      <c r="R517" s="161">
        <v>0</v>
      </c>
      <c r="S517" s="161">
        <v>0</v>
      </c>
      <c r="T517" s="161">
        <v>0</v>
      </c>
      <c r="U517" s="161">
        <v>0</v>
      </c>
      <c r="V517" s="161">
        <v>0</v>
      </c>
      <c r="W517" s="162">
        <v>0</v>
      </c>
      <c r="X517" s="160">
        <f t="shared" si="144"/>
        <v>0</v>
      </c>
      <c r="Y517" s="161">
        <f t="shared" si="144"/>
        <v>0</v>
      </c>
      <c r="Z517" s="161">
        <f t="shared" si="144"/>
        <v>0</v>
      </c>
      <c r="AA517" s="161">
        <f t="shared" si="144"/>
        <v>0</v>
      </c>
      <c r="AB517" s="161">
        <f t="shared" si="144"/>
        <v>0</v>
      </c>
      <c r="AC517" s="161">
        <f t="shared" si="144"/>
        <v>0</v>
      </c>
      <c r="AD517" s="162">
        <f t="shared" si="144"/>
        <v>0</v>
      </c>
      <c r="AE517" s="160">
        <f t="shared" si="142"/>
        <v>0</v>
      </c>
      <c r="AF517" s="10">
        <f t="shared" si="142"/>
        <v>0</v>
      </c>
      <c r="AG517" s="10">
        <f t="shared" si="142"/>
        <v>0</v>
      </c>
      <c r="AH517" s="10">
        <f t="shared" si="142"/>
        <v>0</v>
      </c>
      <c r="AI517" s="10">
        <f t="shared" si="142"/>
        <v>0</v>
      </c>
      <c r="AJ517" s="10">
        <f t="shared" si="142"/>
        <v>0</v>
      </c>
      <c r="AK517" s="312">
        <f t="shared" si="142"/>
        <v>0</v>
      </c>
    </row>
    <row r="518" spans="1:37" ht="12.75" customHeight="1" x14ac:dyDescent="0.25">
      <c r="A518" s="81">
        <v>509</v>
      </c>
      <c r="B518" s="159" t="s">
        <v>1699</v>
      </c>
      <c r="C518" s="244">
        <f t="shared" si="148"/>
        <v>0</v>
      </c>
      <c r="D518" s="161">
        <v>0</v>
      </c>
      <c r="E518" s="161">
        <v>0</v>
      </c>
      <c r="F518" s="161">
        <v>0</v>
      </c>
      <c r="G518" s="161">
        <v>0</v>
      </c>
      <c r="H518" s="161">
        <v>0</v>
      </c>
      <c r="I518" s="162">
        <v>0</v>
      </c>
      <c r="J518" s="160">
        <f t="shared" si="149"/>
        <v>0</v>
      </c>
      <c r="K518" s="161">
        <v>0</v>
      </c>
      <c r="L518" s="161">
        <v>0</v>
      </c>
      <c r="M518" s="161">
        <v>0</v>
      </c>
      <c r="N518" s="161">
        <v>0</v>
      </c>
      <c r="O518" s="161">
        <v>0</v>
      </c>
      <c r="P518" s="162">
        <v>0</v>
      </c>
      <c r="Q518" s="160">
        <f t="shared" si="150"/>
        <v>0</v>
      </c>
      <c r="R518" s="161">
        <v>0</v>
      </c>
      <c r="S518" s="161">
        <v>0</v>
      </c>
      <c r="T518" s="161">
        <v>0</v>
      </c>
      <c r="U518" s="161">
        <v>0</v>
      </c>
      <c r="V518" s="161">
        <v>0</v>
      </c>
      <c r="W518" s="162">
        <v>0</v>
      </c>
      <c r="X518" s="160">
        <f t="shared" si="144"/>
        <v>0</v>
      </c>
      <c r="Y518" s="161">
        <f t="shared" si="144"/>
        <v>0</v>
      </c>
      <c r="Z518" s="161">
        <f t="shared" si="144"/>
        <v>0</v>
      </c>
      <c r="AA518" s="161">
        <f t="shared" si="144"/>
        <v>0</v>
      </c>
      <c r="AB518" s="161">
        <f t="shared" si="144"/>
        <v>0</v>
      </c>
      <c r="AC518" s="161">
        <f t="shared" si="144"/>
        <v>0</v>
      </c>
      <c r="AD518" s="162">
        <f t="shared" si="144"/>
        <v>0</v>
      </c>
      <c r="AE518" s="160">
        <f t="shared" si="142"/>
        <v>0</v>
      </c>
      <c r="AF518" s="10">
        <f t="shared" si="142"/>
        <v>0</v>
      </c>
      <c r="AG518" s="10">
        <f t="shared" si="142"/>
        <v>0</v>
      </c>
      <c r="AH518" s="10">
        <f t="shared" si="142"/>
        <v>0</v>
      </c>
      <c r="AI518" s="10">
        <f t="shared" si="142"/>
        <v>0</v>
      </c>
      <c r="AJ518" s="10">
        <f t="shared" si="142"/>
        <v>0</v>
      </c>
      <c r="AK518" s="312">
        <f t="shared" si="142"/>
        <v>0</v>
      </c>
    </row>
    <row r="519" spans="1:37" ht="12.75" customHeight="1" x14ac:dyDescent="0.25">
      <c r="A519" s="81">
        <v>510</v>
      </c>
      <c r="B519" s="159" t="s">
        <v>1700</v>
      </c>
      <c r="C519" s="244">
        <f t="shared" si="148"/>
        <v>0</v>
      </c>
      <c r="D519" s="161">
        <v>0</v>
      </c>
      <c r="E519" s="161">
        <v>0</v>
      </c>
      <c r="F519" s="161">
        <v>0</v>
      </c>
      <c r="G519" s="161">
        <v>0</v>
      </c>
      <c r="H519" s="161">
        <v>0</v>
      </c>
      <c r="I519" s="162">
        <v>0</v>
      </c>
      <c r="J519" s="160">
        <f t="shared" si="149"/>
        <v>0</v>
      </c>
      <c r="K519" s="161">
        <v>0</v>
      </c>
      <c r="L519" s="161">
        <v>0</v>
      </c>
      <c r="M519" s="161">
        <v>0</v>
      </c>
      <c r="N519" s="161">
        <v>0</v>
      </c>
      <c r="O519" s="161">
        <v>0</v>
      </c>
      <c r="P519" s="162">
        <v>0</v>
      </c>
      <c r="Q519" s="160">
        <f t="shared" si="150"/>
        <v>0</v>
      </c>
      <c r="R519" s="161">
        <v>0</v>
      </c>
      <c r="S519" s="161">
        <v>0</v>
      </c>
      <c r="T519" s="161">
        <v>0</v>
      </c>
      <c r="U519" s="161">
        <v>0</v>
      </c>
      <c r="V519" s="161">
        <v>0</v>
      </c>
      <c r="W519" s="162">
        <v>0</v>
      </c>
      <c r="X519" s="160">
        <f t="shared" si="144"/>
        <v>0</v>
      </c>
      <c r="Y519" s="161">
        <f t="shared" si="144"/>
        <v>0</v>
      </c>
      <c r="Z519" s="161">
        <f t="shared" si="144"/>
        <v>0</v>
      </c>
      <c r="AA519" s="161">
        <f t="shared" si="144"/>
        <v>0</v>
      </c>
      <c r="AB519" s="161">
        <f t="shared" si="144"/>
        <v>0</v>
      </c>
      <c r="AC519" s="161">
        <f t="shared" si="144"/>
        <v>0</v>
      </c>
      <c r="AD519" s="162">
        <f t="shared" si="144"/>
        <v>0</v>
      </c>
      <c r="AE519" s="160">
        <f t="shared" si="142"/>
        <v>0</v>
      </c>
      <c r="AF519" s="10">
        <f t="shared" si="142"/>
        <v>0</v>
      </c>
      <c r="AG519" s="10">
        <f t="shared" si="142"/>
        <v>0</v>
      </c>
      <c r="AH519" s="10">
        <f t="shared" si="142"/>
        <v>0</v>
      </c>
      <c r="AI519" s="10">
        <f t="shared" si="142"/>
        <v>0</v>
      </c>
      <c r="AJ519" s="10">
        <f t="shared" si="142"/>
        <v>0</v>
      </c>
      <c r="AK519" s="312">
        <f t="shared" si="142"/>
        <v>0</v>
      </c>
    </row>
    <row r="520" spans="1:37" ht="12.75" customHeight="1" x14ac:dyDescent="0.25">
      <c r="A520" s="81">
        <v>511</v>
      </c>
      <c r="B520" s="159" t="s">
        <v>1701</v>
      </c>
      <c r="C520" s="244">
        <f t="shared" si="148"/>
        <v>0</v>
      </c>
      <c r="D520" s="161">
        <v>0</v>
      </c>
      <c r="E520" s="161">
        <v>0</v>
      </c>
      <c r="F520" s="161">
        <v>0</v>
      </c>
      <c r="G520" s="161">
        <v>0</v>
      </c>
      <c r="H520" s="161">
        <v>0</v>
      </c>
      <c r="I520" s="162">
        <v>0</v>
      </c>
      <c r="J520" s="160">
        <f t="shared" si="149"/>
        <v>0</v>
      </c>
      <c r="K520" s="161">
        <v>0</v>
      </c>
      <c r="L520" s="161">
        <v>0</v>
      </c>
      <c r="M520" s="161">
        <v>0</v>
      </c>
      <c r="N520" s="161">
        <v>0</v>
      </c>
      <c r="O520" s="161">
        <v>0</v>
      </c>
      <c r="P520" s="162">
        <v>0</v>
      </c>
      <c r="Q520" s="160">
        <f t="shared" si="150"/>
        <v>0</v>
      </c>
      <c r="R520" s="161">
        <v>0</v>
      </c>
      <c r="S520" s="161">
        <v>0</v>
      </c>
      <c r="T520" s="161">
        <v>0</v>
      </c>
      <c r="U520" s="161">
        <v>0</v>
      </c>
      <c r="V520" s="161">
        <v>0</v>
      </c>
      <c r="W520" s="162">
        <v>0</v>
      </c>
      <c r="X520" s="160">
        <f t="shared" si="144"/>
        <v>0</v>
      </c>
      <c r="Y520" s="161">
        <f t="shared" si="144"/>
        <v>0</v>
      </c>
      <c r="Z520" s="161">
        <f t="shared" si="144"/>
        <v>0</v>
      </c>
      <c r="AA520" s="161">
        <f t="shared" si="144"/>
        <v>0</v>
      </c>
      <c r="AB520" s="161">
        <f t="shared" si="144"/>
        <v>0</v>
      </c>
      <c r="AC520" s="161">
        <f t="shared" si="144"/>
        <v>0</v>
      </c>
      <c r="AD520" s="162">
        <f t="shared" si="144"/>
        <v>0</v>
      </c>
      <c r="AE520" s="160">
        <f t="shared" si="142"/>
        <v>0</v>
      </c>
      <c r="AF520" s="10">
        <f t="shared" si="142"/>
        <v>0</v>
      </c>
      <c r="AG520" s="10">
        <f t="shared" si="142"/>
        <v>0</v>
      </c>
      <c r="AH520" s="10">
        <f t="shared" si="142"/>
        <v>0</v>
      </c>
      <c r="AI520" s="10">
        <f t="shared" si="142"/>
        <v>0</v>
      </c>
      <c r="AJ520" s="10">
        <f t="shared" si="142"/>
        <v>0</v>
      </c>
      <c r="AK520" s="312">
        <f t="shared" si="142"/>
        <v>0</v>
      </c>
    </row>
    <row r="521" spans="1:37" ht="12.75" customHeight="1" x14ac:dyDescent="0.25">
      <c r="A521" s="81">
        <v>512</v>
      </c>
      <c r="B521" s="159" t="s">
        <v>1702</v>
      </c>
      <c r="C521" s="244">
        <f t="shared" si="148"/>
        <v>0</v>
      </c>
      <c r="D521" s="161">
        <v>0</v>
      </c>
      <c r="E521" s="161">
        <v>0</v>
      </c>
      <c r="F521" s="161">
        <v>0</v>
      </c>
      <c r="G521" s="161">
        <v>0</v>
      </c>
      <c r="H521" s="161">
        <v>0</v>
      </c>
      <c r="I521" s="162">
        <v>0</v>
      </c>
      <c r="J521" s="160">
        <f t="shared" si="149"/>
        <v>0</v>
      </c>
      <c r="K521" s="161">
        <v>0</v>
      </c>
      <c r="L521" s="161">
        <v>0</v>
      </c>
      <c r="M521" s="161">
        <v>0</v>
      </c>
      <c r="N521" s="161">
        <v>0</v>
      </c>
      <c r="O521" s="161">
        <v>0</v>
      </c>
      <c r="P521" s="162">
        <v>0</v>
      </c>
      <c r="Q521" s="160">
        <f t="shared" si="150"/>
        <v>0</v>
      </c>
      <c r="R521" s="161">
        <v>0</v>
      </c>
      <c r="S521" s="161">
        <v>0</v>
      </c>
      <c r="T521" s="161">
        <v>0</v>
      </c>
      <c r="U521" s="161">
        <v>0</v>
      </c>
      <c r="V521" s="161">
        <v>0</v>
      </c>
      <c r="W521" s="162">
        <v>0</v>
      </c>
      <c r="X521" s="160">
        <f t="shared" si="144"/>
        <v>0</v>
      </c>
      <c r="Y521" s="161">
        <f t="shared" si="144"/>
        <v>0</v>
      </c>
      <c r="Z521" s="161">
        <f t="shared" si="144"/>
        <v>0</v>
      </c>
      <c r="AA521" s="161">
        <f t="shared" si="144"/>
        <v>0</v>
      </c>
      <c r="AB521" s="161">
        <f t="shared" si="144"/>
        <v>0</v>
      </c>
      <c r="AC521" s="161">
        <f t="shared" si="144"/>
        <v>0</v>
      </c>
      <c r="AD521" s="162">
        <f t="shared" si="144"/>
        <v>0</v>
      </c>
      <c r="AE521" s="160">
        <f t="shared" si="142"/>
        <v>0</v>
      </c>
      <c r="AF521" s="10">
        <f t="shared" si="142"/>
        <v>0</v>
      </c>
      <c r="AG521" s="10">
        <f t="shared" si="142"/>
        <v>0</v>
      </c>
      <c r="AH521" s="10">
        <f t="shared" ref="AH521:AK584" si="151">IF(M521=0,0,T521/M521*100)</f>
        <v>0</v>
      </c>
      <c r="AI521" s="10">
        <f t="shared" si="151"/>
        <v>0</v>
      </c>
      <c r="AJ521" s="10">
        <f t="shared" si="151"/>
        <v>0</v>
      </c>
      <c r="AK521" s="312">
        <f t="shared" si="151"/>
        <v>0</v>
      </c>
    </row>
    <row r="522" spans="1:37" ht="12.75" customHeight="1" x14ac:dyDescent="0.25">
      <c r="A522" s="81">
        <v>513</v>
      </c>
      <c r="B522" s="159" t="s">
        <v>1703</v>
      </c>
      <c r="C522" s="244">
        <f t="shared" si="148"/>
        <v>0</v>
      </c>
      <c r="D522" s="161">
        <v>0</v>
      </c>
      <c r="E522" s="161">
        <v>0</v>
      </c>
      <c r="F522" s="161">
        <v>0</v>
      </c>
      <c r="G522" s="161">
        <v>0</v>
      </c>
      <c r="H522" s="161">
        <v>0</v>
      </c>
      <c r="I522" s="162">
        <v>0</v>
      </c>
      <c r="J522" s="160">
        <f t="shared" si="149"/>
        <v>0</v>
      </c>
      <c r="K522" s="161">
        <v>0</v>
      </c>
      <c r="L522" s="161">
        <v>0</v>
      </c>
      <c r="M522" s="161">
        <v>0</v>
      </c>
      <c r="N522" s="161">
        <v>0</v>
      </c>
      <c r="O522" s="161">
        <v>0</v>
      </c>
      <c r="P522" s="162">
        <v>0</v>
      </c>
      <c r="Q522" s="160">
        <f t="shared" si="150"/>
        <v>0</v>
      </c>
      <c r="R522" s="161">
        <v>0</v>
      </c>
      <c r="S522" s="161">
        <v>0</v>
      </c>
      <c r="T522" s="161">
        <v>0</v>
      </c>
      <c r="U522" s="161">
        <v>0</v>
      </c>
      <c r="V522" s="161">
        <v>0</v>
      </c>
      <c r="W522" s="162">
        <v>0</v>
      </c>
      <c r="X522" s="160">
        <f t="shared" si="144"/>
        <v>0</v>
      </c>
      <c r="Y522" s="161">
        <f t="shared" si="144"/>
        <v>0</v>
      </c>
      <c r="Z522" s="161">
        <f t="shared" si="144"/>
        <v>0</v>
      </c>
      <c r="AA522" s="161">
        <f t="shared" si="144"/>
        <v>0</v>
      </c>
      <c r="AB522" s="161">
        <f t="shared" si="144"/>
        <v>0</v>
      </c>
      <c r="AC522" s="161">
        <f t="shared" si="144"/>
        <v>0</v>
      </c>
      <c r="AD522" s="162">
        <f t="shared" si="144"/>
        <v>0</v>
      </c>
      <c r="AE522" s="160">
        <f t="shared" ref="AE522:AK585" si="152">IF(J522=0,0,Q522/J522*100)</f>
        <v>0</v>
      </c>
      <c r="AF522" s="10">
        <f t="shared" si="152"/>
        <v>0</v>
      </c>
      <c r="AG522" s="10">
        <f t="shared" si="152"/>
        <v>0</v>
      </c>
      <c r="AH522" s="10">
        <f t="shared" si="151"/>
        <v>0</v>
      </c>
      <c r="AI522" s="10">
        <f t="shared" si="151"/>
        <v>0</v>
      </c>
      <c r="AJ522" s="10">
        <f t="shared" si="151"/>
        <v>0</v>
      </c>
      <c r="AK522" s="312">
        <f t="shared" si="151"/>
        <v>0</v>
      </c>
    </row>
    <row r="523" spans="1:37" ht="12.75" customHeight="1" x14ac:dyDescent="0.25">
      <c r="A523" s="81">
        <v>514</v>
      </c>
      <c r="B523" s="159" t="s">
        <v>1704</v>
      </c>
      <c r="C523" s="244">
        <f t="shared" si="148"/>
        <v>76.400000000000006</v>
      </c>
      <c r="D523" s="161">
        <v>0</v>
      </c>
      <c r="E523" s="161">
        <v>0</v>
      </c>
      <c r="F523" s="161">
        <v>0</v>
      </c>
      <c r="G523" s="161">
        <v>0</v>
      </c>
      <c r="H523" s="161">
        <v>76.400000000000006</v>
      </c>
      <c r="I523" s="162">
        <v>0</v>
      </c>
      <c r="J523" s="160">
        <f t="shared" si="149"/>
        <v>76.400000000000006</v>
      </c>
      <c r="K523" s="161">
        <v>0</v>
      </c>
      <c r="L523" s="161">
        <v>0</v>
      </c>
      <c r="M523" s="161">
        <v>0</v>
      </c>
      <c r="N523" s="161">
        <v>0</v>
      </c>
      <c r="O523" s="161">
        <v>76.400000000000006</v>
      </c>
      <c r="P523" s="162">
        <v>0</v>
      </c>
      <c r="Q523" s="160">
        <f t="shared" si="150"/>
        <v>73.477099999999993</v>
      </c>
      <c r="R523" s="161">
        <v>0</v>
      </c>
      <c r="S523" s="161">
        <v>0</v>
      </c>
      <c r="T523" s="161">
        <v>0</v>
      </c>
      <c r="U523" s="161">
        <v>0</v>
      </c>
      <c r="V523" s="161">
        <v>73.477099999999993</v>
      </c>
      <c r="W523" s="162">
        <v>0</v>
      </c>
      <c r="X523" s="160">
        <f t="shared" si="144"/>
        <v>-2.9229000000000127</v>
      </c>
      <c r="Y523" s="161">
        <f t="shared" si="144"/>
        <v>0</v>
      </c>
      <c r="Z523" s="161">
        <f t="shared" si="144"/>
        <v>0</v>
      </c>
      <c r="AA523" s="161">
        <f t="shared" si="144"/>
        <v>0</v>
      </c>
      <c r="AB523" s="161">
        <f t="shared" si="144"/>
        <v>0</v>
      </c>
      <c r="AC523" s="161">
        <f t="shared" si="144"/>
        <v>-2.9229000000000127</v>
      </c>
      <c r="AD523" s="162">
        <f t="shared" si="144"/>
        <v>0</v>
      </c>
      <c r="AE523" s="160">
        <f t="shared" si="152"/>
        <v>96.174214659685859</v>
      </c>
      <c r="AF523" s="10">
        <f t="shared" si="152"/>
        <v>0</v>
      </c>
      <c r="AG523" s="10">
        <f t="shared" si="152"/>
        <v>0</v>
      </c>
      <c r="AH523" s="10">
        <f t="shared" si="151"/>
        <v>0</v>
      </c>
      <c r="AI523" s="10">
        <f t="shared" si="151"/>
        <v>0</v>
      </c>
      <c r="AJ523" s="10">
        <f t="shared" si="151"/>
        <v>96.174214659685859</v>
      </c>
      <c r="AK523" s="312">
        <f t="shared" si="151"/>
        <v>0</v>
      </c>
    </row>
    <row r="524" spans="1:37" ht="12.75" customHeight="1" x14ac:dyDescent="0.25">
      <c r="A524" s="81">
        <v>515</v>
      </c>
      <c r="B524" s="159" t="s">
        <v>1705</v>
      </c>
      <c r="C524" s="244">
        <f t="shared" si="148"/>
        <v>0</v>
      </c>
      <c r="D524" s="161">
        <v>0</v>
      </c>
      <c r="E524" s="161">
        <v>0</v>
      </c>
      <c r="F524" s="161">
        <v>0</v>
      </c>
      <c r="G524" s="161">
        <v>0</v>
      </c>
      <c r="H524" s="161">
        <v>0</v>
      </c>
      <c r="I524" s="162">
        <v>0</v>
      </c>
      <c r="J524" s="160">
        <f t="shared" si="149"/>
        <v>0</v>
      </c>
      <c r="K524" s="161">
        <v>0</v>
      </c>
      <c r="L524" s="161">
        <v>0</v>
      </c>
      <c r="M524" s="161">
        <v>0</v>
      </c>
      <c r="N524" s="161">
        <v>0</v>
      </c>
      <c r="O524" s="161">
        <v>0</v>
      </c>
      <c r="P524" s="162">
        <v>0</v>
      </c>
      <c r="Q524" s="160">
        <f t="shared" si="150"/>
        <v>0</v>
      </c>
      <c r="R524" s="161">
        <v>0</v>
      </c>
      <c r="S524" s="161">
        <v>0</v>
      </c>
      <c r="T524" s="161">
        <v>0</v>
      </c>
      <c r="U524" s="161">
        <v>0</v>
      </c>
      <c r="V524" s="161">
        <v>0</v>
      </c>
      <c r="W524" s="162">
        <v>0</v>
      </c>
      <c r="X524" s="160">
        <f t="shared" si="144"/>
        <v>0</v>
      </c>
      <c r="Y524" s="161">
        <f t="shared" si="144"/>
        <v>0</v>
      </c>
      <c r="Z524" s="161">
        <f t="shared" si="144"/>
        <v>0</v>
      </c>
      <c r="AA524" s="161">
        <f t="shared" si="144"/>
        <v>0</v>
      </c>
      <c r="AB524" s="161">
        <f t="shared" si="144"/>
        <v>0</v>
      </c>
      <c r="AC524" s="161">
        <f t="shared" si="144"/>
        <v>0</v>
      </c>
      <c r="AD524" s="162">
        <f t="shared" si="144"/>
        <v>0</v>
      </c>
      <c r="AE524" s="160">
        <f t="shared" si="152"/>
        <v>0</v>
      </c>
      <c r="AF524" s="10">
        <f t="shared" si="152"/>
        <v>0</v>
      </c>
      <c r="AG524" s="10">
        <f t="shared" si="152"/>
        <v>0</v>
      </c>
      <c r="AH524" s="10">
        <f t="shared" si="151"/>
        <v>0</v>
      </c>
      <c r="AI524" s="10">
        <f t="shared" si="151"/>
        <v>0</v>
      </c>
      <c r="AJ524" s="10">
        <f t="shared" si="151"/>
        <v>0</v>
      </c>
      <c r="AK524" s="312">
        <f t="shared" si="151"/>
        <v>0</v>
      </c>
    </row>
    <row r="525" spans="1:37" ht="12.75" customHeight="1" x14ac:dyDescent="0.25">
      <c r="A525" s="81">
        <v>516</v>
      </c>
      <c r="B525" s="159" t="s">
        <v>1706</v>
      </c>
      <c r="C525" s="244">
        <f t="shared" si="148"/>
        <v>0</v>
      </c>
      <c r="D525" s="161">
        <v>0</v>
      </c>
      <c r="E525" s="161">
        <v>0</v>
      </c>
      <c r="F525" s="161">
        <v>0</v>
      </c>
      <c r="G525" s="161">
        <v>0</v>
      </c>
      <c r="H525" s="161">
        <v>0</v>
      </c>
      <c r="I525" s="162">
        <v>0</v>
      </c>
      <c r="J525" s="160">
        <f t="shared" si="149"/>
        <v>0</v>
      </c>
      <c r="K525" s="161">
        <v>0</v>
      </c>
      <c r="L525" s="161">
        <v>0</v>
      </c>
      <c r="M525" s="161">
        <v>0</v>
      </c>
      <c r="N525" s="161">
        <v>0</v>
      </c>
      <c r="O525" s="161">
        <v>0</v>
      </c>
      <c r="P525" s="162">
        <v>0</v>
      </c>
      <c r="Q525" s="160">
        <f t="shared" si="150"/>
        <v>0</v>
      </c>
      <c r="R525" s="161">
        <v>0</v>
      </c>
      <c r="S525" s="161">
        <v>0</v>
      </c>
      <c r="T525" s="161">
        <v>0</v>
      </c>
      <c r="U525" s="161">
        <v>0</v>
      </c>
      <c r="V525" s="161">
        <v>0</v>
      </c>
      <c r="W525" s="162">
        <v>0</v>
      </c>
      <c r="X525" s="160">
        <f t="shared" si="144"/>
        <v>0</v>
      </c>
      <c r="Y525" s="161">
        <f t="shared" si="144"/>
        <v>0</v>
      </c>
      <c r="Z525" s="161">
        <f t="shared" si="144"/>
        <v>0</v>
      </c>
      <c r="AA525" s="161">
        <f t="shared" si="144"/>
        <v>0</v>
      </c>
      <c r="AB525" s="161">
        <f t="shared" si="144"/>
        <v>0</v>
      </c>
      <c r="AC525" s="161">
        <f t="shared" si="144"/>
        <v>0</v>
      </c>
      <c r="AD525" s="162">
        <f t="shared" si="144"/>
        <v>0</v>
      </c>
      <c r="AE525" s="160">
        <f t="shared" si="152"/>
        <v>0</v>
      </c>
      <c r="AF525" s="10">
        <f t="shared" si="152"/>
        <v>0</v>
      </c>
      <c r="AG525" s="10">
        <f t="shared" si="152"/>
        <v>0</v>
      </c>
      <c r="AH525" s="10">
        <f t="shared" si="151"/>
        <v>0</v>
      </c>
      <c r="AI525" s="10">
        <f t="shared" si="151"/>
        <v>0</v>
      </c>
      <c r="AJ525" s="10">
        <f t="shared" si="151"/>
        <v>0</v>
      </c>
      <c r="AK525" s="312">
        <f t="shared" si="151"/>
        <v>0</v>
      </c>
    </row>
    <row r="526" spans="1:37" ht="12.75" customHeight="1" x14ac:dyDescent="0.25">
      <c r="A526" s="81">
        <v>517</v>
      </c>
      <c r="B526" s="159" t="s">
        <v>1707</v>
      </c>
      <c r="C526" s="244">
        <f t="shared" si="148"/>
        <v>0</v>
      </c>
      <c r="D526" s="161">
        <v>0</v>
      </c>
      <c r="E526" s="161">
        <v>0</v>
      </c>
      <c r="F526" s="161">
        <v>0</v>
      </c>
      <c r="G526" s="161">
        <v>0</v>
      </c>
      <c r="H526" s="161">
        <v>0</v>
      </c>
      <c r="I526" s="162">
        <v>0</v>
      </c>
      <c r="J526" s="160">
        <f t="shared" si="149"/>
        <v>0</v>
      </c>
      <c r="K526" s="161">
        <v>0</v>
      </c>
      <c r="L526" s="161">
        <v>0</v>
      </c>
      <c r="M526" s="161">
        <v>0</v>
      </c>
      <c r="N526" s="161">
        <v>0</v>
      </c>
      <c r="O526" s="161">
        <v>0</v>
      </c>
      <c r="P526" s="162">
        <v>0</v>
      </c>
      <c r="Q526" s="160">
        <f t="shared" si="150"/>
        <v>0</v>
      </c>
      <c r="R526" s="161">
        <v>0</v>
      </c>
      <c r="S526" s="161">
        <v>0</v>
      </c>
      <c r="T526" s="161">
        <v>0</v>
      </c>
      <c r="U526" s="161">
        <v>0</v>
      </c>
      <c r="V526" s="161">
        <v>0</v>
      </c>
      <c r="W526" s="162">
        <v>0</v>
      </c>
      <c r="X526" s="160">
        <f t="shared" si="144"/>
        <v>0</v>
      </c>
      <c r="Y526" s="161">
        <f t="shared" si="144"/>
        <v>0</v>
      </c>
      <c r="Z526" s="161">
        <f t="shared" si="144"/>
        <v>0</v>
      </c>
      <c r="AA526" s="161">
        <f t="shared" si="144"/>
        <v>0</v>
      </c>
      <c r="AB526" s="161">
        <f t="shared" si="144"/>
        <v>0</v>
      </c>
      <c r="AC526" s="161">
        <f t="shared" si="144"/>
        <v>0</v>
      </c>
      <c r="AD526" s="162">
        <f t="shared" si="144"/>
        <v>0</v>
      </c>
      <c r="AE526" s="160">
        <f t="shared" si="152"/>
        <v>0</v>
      </c>
      <c r="AF526" s="10">
        <f t="shared" si="152"/>
        <v>0</v>
      </c>
      <c r="AG526" s="10">
        <f t="shared" si="152"/>
        <v>0</v>
      </c>
      <c r="AH526" s="10">
        <f t="shared" si="151"/>
        <v>0</v>
      </c>
      <c r="AI526" s="10">
        <f t="shared" si="151"/>
        <v>0</v>
      </c>
      <c r="AJ526" s="10">
        <f t="shared" si="151"/>
        <v>0</v>
      </c>
      <c r="AK526" s="312">
        <f t="shared" si="151"/>
        <v>0</v>
      </c>
    </row>
    <row r="527" spans="1:37" ht="12.75" customHeight="1" x14ac:dyDescent="0.25">
      <c r="A527" s="81">
        <v>518</v>
      </c>
      <c r="B527" s="159" t="s">
        <v>1697</v>
      </c>
      <c r="C527" s="244">
        <f t="shared" si="148"/>
        <v>69.8</v>
      </c>
      <c r="D527" s="161">
        <v>0</v>
      </c>
      <c r="E527" s="161">
        <v>0</v>
      </c>
      <c r="F527" s="161">
        <v>0</v>
      </c>
      <c r="G527" s="161">
        <v>0</v>
      </c>
      <c r="H527" s="161">
        <v>69.8</v>
      </c>
      <c r="I527" s="162">
        <v>0</v>
      </c>
      <c r="J527" s="160">
        <f t="shared" si="149"/>
        <v>69.8</v>
      </c>
      <c r="K527" s="161">
        <v>0</v>
      </c>
      <c r="L527" s="161">
        <v>0</v>
      </c>
      <c r="M527" s="161">
        <v>0</v>
      </c>
      <c r="N527" s="161">
        <v>0</v>
      </c>
      <c r="O527" s="161">
        <v>69.8</v>
      </c>
      <c r="P527" s="162">
        <v>0</v>
      </c>
      <c r="Q527" s="160">
        <f t="shared" si="150"/>
        <v>68.0441</v>
      </c>
      <c r="R527" s="161">
        <v>0</v>
      </c>
      <c r="S527" s="161">
        <v>0</v>
      </c>
      <c r="T527" s="161">
        <v>0</v>
      </c>
      <c r="U527" s="161">
        <v>0</v>
      </c>
      <c r="V527" s="161">
        <v>68.0441</v>
      </c>
      <c r="W527" s="162">
        <v>0</v>
      </c>
      <c r="X527" s="160">
        <f t="shared" si="144"/>
        <v>-1.7558999999999969</v>
      </c>
      <c r="Y527" s="161">
        <f t="shared" si="144"/>
        <v>0</v>
      </c>
      <c r="Z527" s="161">
        <f t="shared" si="144"/>
        <v>0</v>
      </c>
      <c r="AA527" s="161">
        <f t="shared" si="144"/>
        <v>0</v>
      </c>
      <c r="AB527" s="161">
        <f t="shared" si="144"/>
        <v>0</v>
      </c>
      <c r="AC527" s="161">
        <f t="shared" si="144"/>
        <v>-1.7558999999999969</v>
      </c>
      <c r="AD527" s="162">
        <f t="shared" si="144"/>
        <v>0</v>
      </c>
      <c r="AE527" s="160">
        <f t="shared" si="152"/>
        <v>97.484383954154737</v>
      </c>
      <c r="AF527" s="10">
        <f t="shared" si="152"/>
        <v>0</v>
      </c>
      <c r="AG527" s="10">
        <f t="shared" si="152"/>
        <v>0</v>
      </c>
      <c r="AH527" s="10">
        <f t="shared" si="151"/>
        <v>0</v>
      </c>
      <c r="AI527" s="10">
        <f t="shared" si="151"/>
        <v>0</v>
      </c>
      <c r="AJ527" s="10">
        <f t="shared" si="151"/>
        <v>97.484383954154737</v>
      </c>
      <c r="AK527" s="312">
        <f t="shared" si="151"/>
        <v>0</v>
      </c>
    </row>
    <row r="528" spans="1:37" ht="12.75" customHeight="1" x14ac:dyDescent="0.25">
      <c r="A528" s="81">
        <v>519</v>
      </c>
      <c r="B528" s="159" t="s">
        <v>1708</v>
      </c>
      <c r="C528" s="244">
        <f t="shared" si="148"/>
        <v>0</v>
      </c>
      <c r="D528" s="161">
        <v>0</v>
      </c>
      <c r="E528" s="161">
        <v>0</v>
      </c>
      <c r="F528" s="161">
        <v>0</v>
      </c>
      <c r="G528" s="161">
        <v>0</v>
      </c>
      <c r="H528" s="161">
        <v>0</v>
      </c>
      <c r="I528" s="162">
        <v>0</v>
      </c>
      <c r="J528" s="160">
        <f t="shared" si="149"/>
        <v>0</v>
      </c>
      <c r="K528" s="161">
        <v>0</v>
      </c>
      <c r="L528" s="161">
        <v>0</v>
      </c>
      <c r="M528" s="161">
        <v>0</v>
      </c>
      <c r="N528" s="161">
        <v>0</v>
      </c>
      <c r="O528" s="161">
        <v>0</v>
      </c>
      <c r="P528" s="162">
        <v>0</v>
      </c>
      <c r="Q528" s="160">
        <f t="shared" si="150"/>
        <v>0</v>
      </c>
      <c r="R528" s="161">
        <v>0</v>
      </c>
      <c r="S528" s="161">
        <v>0</v>
      </c>
      <c r="T528" s="161">
        <v>0</v>
      </c>
      <c r="U528" s="161">
        <v>0</v>
      </c>
      <c r="V528" s="161">
        <v>0</v>
      </c>
      <c r="W528" s="162">
        <v>0</v>
      </c>
      <c r="X528" s="160">
        <f t="shared" si="144"/>
        <v>0</v>
      </c>
      <c r="Y528" s="161">
        <f t="shared" si="144"/>
        <v>0</v>
      </c>
      <c r="Z528" s="161">
        <f t="shared" si="144"/>
        <v>0</v>
      </c>
      <c r="AA528" s="161">
        <f t="shared" si="144"/>
        <v>0</v>
      </c>
      <c r="AB528" s="161">
        <f t="shared" si="144"/>
        <v>0</v>
      </c>
      <c r="AC528" s="161">
        <f t="shared" si="144"/>
        <v>0</v>
      </c>
      <c r="AD528" s="162">
        <f t="shared" si="144"/>
        <v>0</v>
      </c>
      <c r="AE528" s="160">
        <f t="shared" si="152"/>
        <v>0</v>
      </c>
      <c r="AF528" s="10">
        <f t="shared" si="152"/>
        <v>0</v>
      </c>
      <c r="AG528" s="10">
        <f t="shared" si="152"/>
        <v>0</v>
      </c>
      <c r="AH528" s="10">
        <f t="shared" si="151"/>
        <v>0</v>
      </c>
      <c r="AI528" s="10">
        <f t="shared" si="151"/>
        <v>0</v>
      </c>
      <c r="AJ528" s="10">
        <f t="shared" si="151"/>
        <v>0</v>
      </c>
      <c r="AK528" s="312">
        <f t="shared" si="151"/>
        <v>0</v>
      </c>
    </row>
    <row r="529" spans="1:37" ht="12.75" customHeight="1" x14ac:dyDescent="0.25">
      <c r="A529" s="81">
        <v>520</v>
      </c>
      <c r="B529" s="159" t="s">
        <v>1709</v>
      </c>
      <c r="C529" s="244">
        <f t="shared" si="148"/>
        <v>0</v>
      </c>
      <c r="D529" s="161">
        <v>0</v>
      </c>
      <c r="E529" s="161">
        <v>0</v>
      </c>
      <c r="F529" s="161">
        <v>0</v>
      </c>
      <c r="G529" s="161">
        <v>0</v>
      </c>
      <c r="H529" s="161">
        <v>0</v>
      </c>
      <c r="I529" s="162">
        <v>0</v>
      </c>
      <c r="J529" s="160">
        <f t="shared" si="149"/>
        <v>0</v>
      </c>
      <c r="K529" s="161">
        <v>0</v>
      </c>
      <c r="L529" s="161">
        <v>0</v>
      </c>
      <c r="M529" s="161">
        <v>0</v>
      </c>
      <c r="N529" s="161">
        <v>0</v>
      </c>
      <c r="O529" s="161">
        <v>0</v>
      </c>
      <c r="P529" s="162">
        <v>0</v>
      </c>
      <c r="Q529" s="160">
        <f t="shared" si="150"/>
        <v>0</v>
      </c>
      <c r="R529" s="161">
        <v>0</v>
      </c>
      <c r="S529" s="161">
        <v>0</v>
      </c>
      <c r="T529" s="161">
        <v>0</v>
      </c>
      <c r="U529" s="161">
        <v>0</v>
      </c>
      <c r="V529" s="161">
        <v>0</v>
      </c>
      <c r="W529" s="162">
        <v>0</v>
      </c>
      <c r="X529" s="160">
        <f t="shared" si="144"/>
        <v>0</v>
      </c>
      <c r="Y529" s="161">
        <f t="shared" si="144"/>
        <v>0</v>
      </c>
      <c r="Z529" s="161">
        <f t="shared" si="144"/>
        <v>0</v>
      </c>
      <c r="AA529" s="161">
        <f t="shared" si="144"/>
        <v>0</v>
      </c>
      <c r="AB529" s="161">
        <f t="shared" si="144"/>
        <v>0</v>
      </c>
      <c r="AC529" s="161">
        <f t="shared" si="144"/>
        <v>0</v>
      </c>
      <c r="AD529" s="162">
        <f t="shared" si="144"/>
        <v>0</v>
      </c>
      <c r="AE529" s="160">
        <f t="shared" si="152"/>
        <v>0</v>
      </c>
      <c r="AF529" s="10">
        <f t="shared" si="152"/>
        <v>0</v>
      </c>
      <c r="AG529" s="10">
        <f t="shared" si="152"/>
        <v>0</v>
      </c>
      <c r="AH529" s="10">
        <f t="shared" si="151"/>
        <v>0</v>
      </c>
      <c r="AI529" s="10">
        <f t="shared" si="151"/>
        <v>0</v>
      </c>
      <c r="AJ529" s="10">
        <f t="shared" si="151"/>
        <v>0</v>
      </c>
      <c r="AK529" s="312">
        <f t="shared" si="151"/>
        <v>0</v>
      </c>
    </row>
    <row r="530" spans="1:37" ht="12.75" customHeight="1" x14ac:dyDescent="0.25">
      <c r="A530" s="81">
        <v>521</v>
      </c>
      <c r="B530" s="159" t="s">
        <v>1710</v>
      </c>
      <c r="C530" s="244">
        <f t="shared" si="148"/>
        <v>0</v>
      </c>
      <c r="D530" s="161">
        <v>0</v>
      </c>
      <c r="E530" s="161">
        <v>0</v>
      </c>
      <c r="F530" s="161">
        <v>0</v>
      </c>
      <c r="G530" s="161">
        <v>0</v>
      </c>
      <c r="H530" s="161">
        <v>0</v>
      </c>
      <c r="I530" s="162">
        <v>0</v>
      </c>
      <c r="J530" s="160">
        <f t="shared" si="149"/>
        <v>0</v>
      </c>
      <c r="K530" s="161">
        <v>0</v>
      </c>
      <c r="L530" s="161">
        <v>0</v>
      </c>
      <c r="M530" s="161">
        <v>0</v>
      </c>
      <c r="N530" s="161">
        <v>0</v>
      </c>
      <c r="O530" s="161">
        <v>0</v>
      </c>
      <c r="P530" s="162">
        <v>0</v>
      </c>
      <c r="Q530" s="160">
        <f t="shared" si="150"/>
        <v>0</v>
      </c>
      <c r="R530" s="161">
        <v>0</v>
      </c>
      <c r="S530" s="161">
        <v>0</v>
      </c>
      <c r="T530" s="161">
        <v>0</v>
      </c>
      <c r="U530" s="161">
        <v>0</v>
      </c>
      <c r="V530" s="161">
        <v>0</v>
      </c>
      <c r="W530" s="162">
        <v>0</v>
      </c>
      <c r="X530" s="160">
        <f t="shared" si="144"/>
        <v>0</v>
      </c>
      <c r="Y530" s="161">
        <f t="shared" si="144"/>
        <v>0</v>
      </c>
      <c r="Z530" s="161">
        <f t="shared" si="144"/>
        <v>0</v>
      </c>
      <c r="AA530" s="161">
        <f t="shared" si="144"/>
        <v>0</v>
      </c>
      <c r="AB530" s="161">
        <f t="shared" si="144"/>
        <v>0</v>
      </c>
      <c r="AC530" s="161">
        <f t="shared" si="144"/>
        <v>0</v>
      </c>
      <c r="AD530" s="162">
        <f t="shared" si="144"/>
        <v>0</v>
      </c>
      <c r="AE530" s="160">
        <f t="shared" si="152"/>
        <v>0</v>
      </c>
      <c r="AF530" s="10">
        <f t="shared" si="152"/>
        <v>0</v>
      </c>
      <c r="AG530" s="10">
        <f t="shared" si="152"/>
        <v>0</v>
      </c>
      <c r="AH530" s="10">
        <f t="shared" si="151"/>
        <v>0</v>
      </c>
      <c r="AI530" s="10">
        <f t="shared" si="151"/>
        <v>0</v>
      </c>
      <c r="AJ530" s="10">
        <f t="shared" si="151"/>
        <v>0</v>
      </c>
      <c r="AK530" s="312">
        <f t="shared" si="151"/>
        <v>0</v>
      </c>
    </row>
    <row r="531" spans="1:37" ht="12.75" customHeight="1" x14ac:dyDescent="0.25">
      <c r="A531" s="81">
        <v>522</v>
      </c>
      <c r="B531" s="159" t="s">
        <v>1711</v>
      </c>
      <c r="C531" s="244">
        <f t="shared" si="148"/>
        <v>0</v>
      </c>
      <c r="D531" s="161">
        <v>0</v>
      </c>
      <c r="E531" s="161">
        <v>0</v>
      </c>
      <c r="F531" s="161">
        <v>0</v>
      </c>
      <c r="G531" s="161">
        <v>0</v>
      </c>
      <c r="H531" s="161">
        <v>0</v>
      </c>
      <c r="I531" s="162">
        <v>0</v>
      </c>
      <c r="J531" s="160">
        <f t="shared" si="149"/>
        <v>0</v>
      </c>
      <c r="K531" s="161">
        <v>0</v>
      </c>
      <c r="L531" s="161">
        <v>0</v>
      </c>
      <c r="M531" s="161">
        <v>0</v>
      </c>
      <c r="N531" s="161">
        <v>0</v>
      </c>
      <c r="O531" s="161">
        <v>0</v>
      </c>
      <c r="P531" s="162">
        <v>0</v>
      </c>
      <c r="Q531" s="160">
        <f t="shared" si="150"/>
        <v>0</v>
      </c>
      <c r="R531" s="161">
        <v>0</v>
      </c>
      <c r="S531" s="161">
        <v>0</v>
      </c>
      <c r="T531" s="161">
        <v>0</v>
      </c>
      <c r="U531" s="161">
        <v>0</v>
      </c>
      <c r="V531" s="161">
        <v>0</v>
      </c>
      <c r="W531" s="162">
        <v>0</v>
      </c>
      <c r="X531" s="160">
        <f t="shared" si="144"/>
        <v>0</v>
      </c>
      <c r="Y531" s="161">
        <f t="shared" si="144"/>
        <v>0</v>
      </c>
      <c r="Z531" s="161">
        <f t="shared" si="144"/>
        <v>0</v>
      </c>
      <c r="AA531" s="161">
        <f t="shared" si="144"/>
        <v>0</v>
      </c>
      <c r="AB531" s="161">
        <f t="shared" si="144"/>
        <v>0</v>
      </c>
      <c r="AC531" s="161">
        <f t="shared" si="144"/>
        <v>0</v>
      </c>
      <c r="AD531" s="162">
        <f t="shared" si="144"/>
        <v>0</v>
      </c>
      <c r="AE531" s="160">
        <f t="shared" si="152"/>
        <v>0</v>
      </c>
      <c r="AF531" s="10">
        <f t="shared" si="152"/>
        <v>0</v>
      </c>
      <c r="AG531" s="10">
        <f t="shared" si="152"/>
        <v>0</v>
      </c>
      <c r="AH531" s="10">
        <f t="shared" si="151"/>
        <v>0</v>
      </c>
      <c r="AI531" s="10">
        <f t="shared" si="151"/>
        <v>0</v>
      </c>
      <c r="AJ531" s="10">
        <f t="shared" si="151"/>
        <v>0</v>
      </c>
      <c r="AK531" s="312">
        <f t="shared" si="151"/>
        <v>0</v>
      </c>
    </row>
    <row r="532" spans="1:37" ht="12.75" customHeight="1" x14ac:dyDescent="0.25">
      <c r="A532" s="81">
        <v>523</v>
      </c>
      <c r="B532" s="159" t="s">
        <v>1712</v>
      </c>
      <c r="C532" s="244">
        <f t="shared" si="148"/>
        <v>0</v>
      </c>
      <c r="D532" s="161">
        <v>0</v>
      </c>
      <c r="E532" s="161">
        <v>0</v>
      </c>
      <c r="F532" s="161">
        <v>0</v>
      </c>
      <c r="G532" s="161">
        <v>0</v>
      </c>
      <c r="H532" s="161">
        <v>0</v>
      </c>
      <c r="I532" s="162">
        <v>0</v>
      </c>
      <c r="J532" s="160">
        <f t="shared" si="149"/>
        <v>0</v>
      </c>
      <c r="K532" s="161">
        <v>0</v>
      </c>
      <c r="L532" s="161">
        <v>0</v>
      </c>
      <c r="M532" s="161">
        <v>0</v>
      </c>
      <c r="N532" s="161">
        <v>0</v>
      </c>
      <c r="O532" s="161">
        <v>0</v>
      </c>
      <c r="P532" s="162">
        <v>0</v>
      </c>
      <c r="Q532" s="160">
        <f t="shared" si="150"/>
        <v>0</v>
      </c>
      <c r="R532" s="161">
        <v>0</v>
      </c>
      <c r="S532" s="161">
        <v>0</v>
      </c>
      <c r="T532" s="161">
        <v>0</v>
      </c>
      <c r="U532" s="161">
        <v>0</v>
      </c>
      <c r="V532" s="161">
        <v>0</v>
      </c>
      <c r="W532" s="162">
        <v>0</v>
      </c>
      <c r="X532" s="160">
        <f t="shared" si="144"/>
        <v>0</v>
      </c>
      <c r="Y532" s="161">
        <f t="shared" si="144"/>
        <v>0</v>
      </c>
      <c r="Z532" s="161">
        <f t="shared" si="144"/>
        <v>0</v>
      </c>
      <c r="AA532" s="161">
        <f t="shared" si="144"/>
        <v>0</v>
      </c>
      <c r="AB532" s="161">
        <f t="shared" si="144"/>
        <v>0</v>
      </c>
      <c r="AC532" s="161">
        <f t="shared" si="144"/>
        <v>0</v>
      </c>
      <c r="AD532" s="162">
        <f t="shared" si="144"/>
        <v>0</v>
      </c>
      <c r="AE532" s="160">
        <f t="shared" si="152"/>
        <v>0</v>
      </c>
      <c r="AF532" s="10">
        <f t="shared" si="152"/>
        <v>0</v>
      </c>
      <c r="AG532" s="10">
        <f t="shared" si="152"/>
        <v>0</v>
      </c>
      <c r="AH532" s="10">
        <f t="shared" si="151"/>
        <v>0</v>
      </c>
      <c r="AI532" s="10">
        <f t="shared" si="151"/>
        <v>0</v>
      </c>
      <c r="AJ532" s="10">
        <f t="shared" si="151"/>
        <v>0</v>
      </c>
      <c r="AK532" s="312">
        <f t="shared" si="151"/>
        <v>0</v>
      </c>
    </row>
    <row r="533" spans="1:37" ht="12.75" customHeight="1" x14ac:dyDescent="0.25">
      <c r="A533" s="81">
        <v>524</v>
      </c>
      <c r="B533" s="159" t="s">
        <v>1713</v>
      </c>
      <c r="C533" s="244">
        <f t="shared" si="148"/>
        <v>0</v>
      </c>
      <c r="D533" s="161">
        <v>0</v>
      </c>
      <c r="E533" s="161">
        <v>0</v>
      </c>
      <c r="F533" s="161">
        <v>0</v>
      </c>
      <c r="G533" s="161">
        <v>0</v>
      </c>
      <c r="H533" s="161">
        <v>0</v>
      </c>
      <c r="I533" s="162">
        <v>0</v>
      </c>
      <c r="J533" s="160">
        <f t="shared" si="149"/>
        <v>0</v>
      </c>
      <c r="K533" s="161">
        <v>0</v>
      </c>
      <c r="L533" s="161">
        <v>0</v>
      </c>
      <c r="M533" s="161">
        <v>0</v>
      </c>
      <c r="N533" s="161">
        <v>0</v>
      </c>
      <c r="O533" s="161">
        <v>0</v>
      </c>
      <c r="P533" s="162">
        <v>0</v>
      </c>
      <c r="Q533" s="160">
        <f t="shared" si="150"/>
        <v>0</v>
      </c>
      <c r="R533" s="161">
        <v>0</v>
      </c>
      <c r="S533" s="161">
        <v>0</v>
      </c>
      <c r="T533" s="161">
        <v>0</v>
      </c>
      <c r="U533" s="161">
        <v>0</v>
      </c>
      <c r="V533" s="161">
        <v>0</v>
      </c>
      <c r="W533" s="162">
        <v>0</v>
      </c>
      <c r="X533" s="160">
        <f t="shared" si="144"/>
        <v>0</v>
      </c>
      <c r="Y533" s="161">
        <f t="shared" si="144"/>
        <v>0</v>
      </c>
      <c r="Z533" s="161">
        <f t="shared" si="144"/>
        <v>0</v>
      </c>
      <c r="AA533" s="161">
        <f t="shared" si="144"/>
        <v>0</v>
      </c>
      <c r="AB533" s="161">
        <f t="shared" si="144"/>
        <v>0</v>
      </c>
      <c r="AC533" s="161">
        <f t="shared" si="144"/>
        <v>0</v>
      </c>
      <c r="AD533" s="162">
        <f t="shared" si="144"/>
        <v>0</v>
      </c>
      <c r="AE533" s="160">
        <f t="shared" si="152"/>
        <v>0</v>
      </c>
      <c r="AF533" s="10">
        <f t="shared" si="152"/>
        <v>0</v>
      </c>
      <c r="AG533" s="10">
        <f t="shared" si="152"/>
        <v>0</v>
      </c>
      <c r="AH533" s="10">
        <f t="shared" si="151"/>
        <v>0</v>
      </c>
      <c r="AI533" s="10">
        <f t="shared" si="151"/>
        <v>0</v>
      </c>
      <c r="AJ533" s="10">
        <f t="shared" si="151"/>
        <v>0</v>
      </c>
      <c r="AK533" s="312">
        <f t="shared" si="151"/>
        <v>0</v>
      </c>
    </row>
    <row r="534" spans="1:37" ht="12.75" customHeight="1" x14ac:dyDescent="0.25">
      <c r="A534" s="81">
        <v>525</v>
      </c>
      <c r="B534" s="159" t="s">
        <v>1596</v>
      </c>
      <c r="C534" s="244">
        <f t="shared" si="148"/>
        <v>0</v>
      </c>
      <c r="D534" s="161">
        <v>0</v>
      </c>
      <c r="E534" s="161">
        <v>0</v>
      </c>
      <c r="F534" s="161">
        <v>0</v>
      </c>
      <c r="G534" s="161">
        <v>0</v>
      </c>
      <c r="H534" s="161">
        <v>0</v>
      </c>
      <c r="I534" s="162">
        <v>0</v>
      </c>
      <c r="J534" s="160">
        <f t="shared" si="149"/>
        <v>0</v>
      </c>
      <c r="K534" s="161">
        <v>0</v>
      </c>
      <c r="L534" s="161">
        <v>0</v>
      </c>
      <c r="M534" s="161">
        <v>0</v>
      </c>
      <c r="N534" s="161">
        <v>0</v>
      </c>
      <c r="O534" s="161">
        <v>0</v>
      </c>
      <c r="P534" s="162">
        <v>0</v>
      </c>
      <c r="Q534" s="160">
        <f t="shared" si="150"/>
        <v>0</v>
      </c>
      <c r="R534" s="161">
        <v>0</v>
      </c>
      <c r="S534" s="161">
        <v>0</v>
      </c>
      <c r="T534" s="161">
        <v>0</v>
      </c>
      <c r="U534" s="161">
        <v>0</v>
      </c>
      <c r="V534" s="161">
        <v>0</v>
      </c>
      <c r="W534" s="162">
        <v>0</v>
      </c>
      <c r="X534" s="160">
        <f t="shared" si="144"/>
        <v>0</v>
      </c>
      <c r="Y534" s="161">
        <f t="shared" si="144"/>
        <v>0</v>
      </c>
      <c r="Z534" s="161">
        <f t="shared" si="144"/>
        <v>0</v>
      </c>
      <c r="AA534" s="161">
        <f t="shared" si="144"/>
        <v>0</v>
      </c>
      <c r="AB534" s="161">
        <f t="shared" si="144"/>
        <v>0</v>
      </c>
      <c r="AC534" s="161">
        <f t="shared" si="144"/>
        <v>0</v>
      </c>
      <c r="AD534" s="162">
        <f t="shared" si="144"/>
        <v>0</v>
      </c>
      <c r="AE534" s="160">
        <f t="shared" si="152"/>
        <v>0</v>
      </c>
      <c r="AF534" s="10">
        <f t="shared" si="152"/>
        <v>0</v>
      </c>
      <c r="AG534" s="10">
        <f t="shared" si="152"/>
        <v>0</v>
      </c>
      <c r="AH534" s="10">
        <f t="shared" si="151"/>
        <v>0</v>
      </c>
      <c r="AI534" s="10">
        <f t="shared" si="151"/>
        <v>0</v>
      </c>
      <c r="AJ534" s="10">
        <f t="shared" si="151"/>
        <v>0</v>
      </c>
      <c r="AK534" s="312">
        <f t="shared" si="151"/>
        <v>0</v>
      </c>
    </row>
    <row r="535" spans="1:37" ht="12.75" customHeight="1" x14ac:dyDescent="0.25">
      <c r="A535" s="81">
        <v>526</v>
      </c>
      <c r="B535" s="159" t="s">
        <v>1626</v>
      </c>
      <c r="C535" s="244">
        <f t="shared" si="148"/>
        <v>0</v>
      </c>
      <c r="D535" s="161">
        <v>0</v>
      </c>
      <c r="E535" s="161">
        <v>0</v>
      </c>
      <c r="F535" s="161">
        <v>0</v>
      </c>
      <c r="G535" s="161">
        <v>0</v>
      </c>
      <c r="H535" s="161">
        <v>0</v>
      </c>
      <c r="I535" s="162">
        <v>0</v>
      </c>
      <c r="J535" s="160">
        <f t="shared" si="149"/>
        <v>0</v>
      </c>
      <c r="K535" s="161">
        <v>0</v>
      </c>
      <c r="L535" s="161">
        <v>0</v>
      </c>
      <c r="M535" s="161">
        <v>0</v>
      </c>
      <c r="N535" s="161">
        <v>0</v>
      </c>
      <c r="O535" s="161">
        <v>0</v>
      </c>
      <c r="P535" s="162">
        <v>0</v>
      </c>
      <c r="Q535" s="160">
        <f t="shared" si="150"/>
        <v>0</v>
      </c>
      <c r="R535" s="161">
        <v>0</v>
      </c>
      <c r="S535" s="161">
        <v>0</v>
      </c>
      <c r="T535" s="161">
        <v>0</v>
      </c>
      <c r="U535" s="161">
        <v>0</v>
      </c>
      <c r="V535" s="161">
        <v>0</v>
      </c>
      <c r="W535" s="162">
        <v>0</v>
      </c>
      <c r="X535" s="160">
        <f t="shared" si="144"/>
        <v>0</v>
      </c>
      <c r="Y535" s="161">
        <f t="shared" si="144"/>
        <v>0</v>
      </c>
      <c r="Z535" s="161">
        <f t="shared" si="144"/>
        <v>0</v>
      </c>
      <c r="AA535" s="161">
        <f t="shared" si="144"/>
        <v>0</v>
      </c>
      <c r="AB535" s="161">
        <f t="shared" si="144"/>
        <v>0</v>
      </c>
      <c r="AC535" s="161">
        <f t="shared" si="144"/>
        <v>0</v>
      </c>
      <c r="AD535" s="162">
        <f t="shared" si="144"/>
        <v>0</v>
      </c>
      <c r="AE535" s="160">
        <f t="shared" si="152"/>
        <v>0</v>
      </c>
      <c r="AF535" s="10">
        <f t="shared" si="152"/>
        <v>0</v>
      </c>
      <c r="AG535" s="10">
        <f t="shared" si="152"/>
        <v>0</v>
      </c>
      <c r="AH535" s="10">
        <f t="shared" si="151"/>
        <v>0</v>
      </c>
      <c r="AI535" s="10">
        <f t="shared" si="151"/>
        <v>0</v>
      </c>
      <c r="AJ535" s="10">
        <f t="shared" si="151"/>
        <v>0</v>
      </c>
      <c r="AK535" s="312">
        <f t="shared" si="151"/>
        <v>0</v>
      </c>
    </row>
    <row r="536" spans="1:37" ht="19.5" customHeight="1" x14ac:dyDescent="0.25">
      <c r="A536" s="81">
        <v>527</v>
      </c>
      <c r="B536" s="159"/>
      <c r="C536" s="244"/>
      <c r="D536" s="161"/>
      <c r="E536" s="161"/>
      <c r="F536" s="161"/>
      <c r="G536" s="161"/>
      <c r="H536" s="161"/>
      <c r="I536" s="162"/>
      <c r="J536" s="160"/>
      <c r="K536" s="161"/>
      <c r="L536" s="161"/>
      <c r="M536" s="161"/>
      <c r="N536" s="161"/>
      <c r="O536" s="161"/>
      <c r="P536" s="162"/>
      <c r="Q536" s="160"/>
      <c r="R536" s="161"/>
      <c r="S536" s="161"/>
      <c r="T536" s="161"/>
      <c r="U536" s="161"/>
      <c r="V536" s="161"/>
      <c r="W536" s="162"/>
      <c r="X536" s="160">
        <f t="shared" si="144"/>
        <v>0</v>
      </c>
      <c r="Y536" s="161"/>
      <c r="Z536" s="161"/>
      <c r="AA536" s="161"/>
      <c r="AB536" s="161"/>
      <c r="AC536" s="161"/>
      <c r="AD536" s="162"/>
      <c r="AE536" s="160"/>
      <c r="AF536" s="10"/>
      <c r="AG536" s="10"/>
      <c r="AH536" s="10"/>
      <c r="AI536" s="10"/>
      <c r="AJ536" s="10"/>
      <c r="AK536" s="312"/>
    </row>
    <row r="537" spans="1:37" ht="12.75" customHeight="1" x14ac:dyDescent="0.25">
      <c r="A537" s="81">
        <v>528</v>
      </c>
      <c r="B537" s="152" t="s">
        <v>1640</v>
      </c>
      <c r="C537" s="172">
        <f>C538+C539</f>
        <v>7791.8</v>
      </c>
      <c r="D537" s="153">
        <f t="shared" ref="D537:W537" si="153">D538+D539</f>
        <v>1725.7</v>
      </c>
      <c r="E537" s="153">
        <f t="shared" si="153"/>
        <v>2452.1</v>
      </c>
      <c r="F537" s="153">
        <f t="shared" si="153"/>
        <v>0</v>
      </c>
      <c r="G537" s="153">
        <f t="shared" si="153"/>
        <v>1711.3</v>
      </c>
      <c r="H537" s="153">
        <f t="shared" si="153"/>
        <v>1414</v>
      </c>
      <c r="I537" s="154">
        <f t="shared" si="153"/>
        <v>488.7</v>
      </c>
      <c r="J537" s="156">
        <f t="shared" si="153"/>
        <v>7791.8</v>
      </c>
      <c r="K537" s="153">
        <f t="shared" si="153"/>
        <v>1725.7</v>
      </c>
      <c r="L537" s="153">
        <f t="shared" si="153"/>
        <v>2452.1</v>
      </c>
      <c r="M537" s="153">
        <f t="shared" si="153"/>
        <v>0</v>
      </c>
      <c r="N537" s="153">
        <f t="shared" si="153"/>
        <v>1711.3</v>
      </c>
      <c r="O537" s="153">
        <f t="shared" si="153"/>
        <v>1414</v>
      </c>
      <c r="P537" s="154">
        <f t="shared" si="153"/>
        <v>488.7</v>
      </c>
      <c r="Q537" s="156">
        <f t="shared" si="153"/>
        <v>5969.7720000000008</v>
      </c>
      <c r="R537" s="153">
        <f t="shared" si="153"/>
        <v>1393.7062000000001</v>
      </c>
      <c r="S537" s="153">
        <f t="shared" si="153"/>
        <v>1821.5162</v>
      </c>
      <c r="T537" s="153">
        <f t="shared" si="153"/>
        <v>0</v>
      </c>
      <c r="U537" s="153">
        <f t="shared" si="153"/>
        <v>1138.0125</v>
      </c>
      <c r="V537" s="153">
        <f t="shared" si="153"/>
        <v>1268.2831000000001</v>
      </c>
      <c r="W537" s="154">
        <f t="shared" si="153"/>
        <v>348.25400000000002</v>
      </c>
      <c r="X537" s="156">
        <f t="shared" si="144"/>
        <v>-1822.0279999999993</v>
      </c>
      <c r="Y537" s="153">
        <f t="shared" si="144"/>
        <v>-331.99379999999996</v>
      </c>
      <c r="Z537" s="153">
        <f t="shared" si="144"/>
        <v>-630.58379999999988</v>
      </c>
      <c r="AA537" s="153">
        <f t="shared" si="144"/>
        <v>0</v>
      </c>
      <c r="AB537" s="153">
        <f t="shared" si="144"/>
        <v>-573.28749999999991</v>
      </c>
      <c r="AC537" s="153">
        <f t="shared" si="144"/>
        <v>-145.7168999999999</v>
      </c>
      <c r="AD537" s="154">
        <f t="shared" si="144"/>
        <v>-140.44599999999997</v>
      </c>
      <c r="AE537" s="156">
        <f t="shared" si="152"/>
        <v>76.616083575040435</v>
      </c>
      <c r="AF537" s="13">
        <f t="shared" si="152"/>
        <v>80.761789418786577</v>
      </c>
      <c r="AG537" s="13">
        <f t="shared" si="152"/>
        <v>74.283928061661442</v>
      </c>
      <c r="AH537" s="13">
        <f t="shared" si="151"/>
        <v>0</v>
      </c>
      <c r="AI537" s="13">
        <f t="shared" si="151"/>
        <v>66.499883129784379</v>
      </c>
      <c r="AJ537" s="13">
        <f t="shared" si="151"/>
        <v>89.69470297029703</v>
      </c>
      <c r="AK537" s="313">
        <f t="shared" si="151"/>
        <v>71.261305504399431</v>
      </c>
    </row>
    <row r="538" spans="1:37" s="170" customFormat="1" ht="12.75" customHeight="1" x14ac:dyDescent="0.2">
      <c r="A538" s="81">
        <v>529</v>
      </c>
      <c r="B538" s="152" t="s">
        <v>1287</v>
      </c>
      <c r="C538" s="172">
        <f>C540</f>
        <v>7602.7</v>
      </c>
      <c r="D538" s="153">
        <f t="shared" ref="D538:W538" si="154">D540</f>
        <v>1725.7</v>
      </c>
      <c r="E538" s="153">
        <f t="shared" si="154"/>
        <v>2452.1</v>
      </c>
      <c r="F538" s="153">
        <f t="shared" si="154"/>
        <v>0</v>
      </c>
      <c r="G538" s="153">
        <f t="shared" si="154"/>
        <v>1711.3</v>
      </c>
      <c r="H538" s="153">
        <f t="shared" si="154"/>
        <v>1224.9000000000001</v>
      </c>
      <c r="I538" s="154">
        <f t="shared" si="154"/>
        <v>488.7</v>
      </c>
      <c r="J538" s="156">
        <f t="shared" si="154"/>
        <v>7602.7</v>
      </c>
      <c r="K538" s="153">
        <f t="shared" si="154"/>
        <v>1725.7</v>
      </c>
      <c r="L538" s="153">
        <f t="shared" si="154"/>
        <v>2452.1</v>
      </c>
      <c r="M538" s="153">
        <f t="shared" si="154"/>
        <v>0</v>
      </c>
      <c r="N538" s="153">
        <f t="shared" si="154"/>
        <v>1711.3</v>
      </c>
      <c r="O538" s="153">
        <f t="shared" si="154"/>
        <v>1224.9000000000001</v>
      </c>
      <c r="P538" s="154">
        <f t="shared" si="154"/>
        <v>488.7</v>
      </c>
      <c r="Q538" s="156">
        <f t="shared" si="154"/>
        <v>5786.9161000000004</v>
      </c>
      <c r="R538" s="153">
        <f t="shared" si="154"/>
        <v>1393.7062000000001</v>
      </c>
      <c r="S538" s="153">
        <f t="shared" si="154"/>
        <v>1821.5162</v>
      </c>
      <c r="T538" s="153">
        <f t="shared" si="154"/>
        <v>0</v>
      </c>
      <c r="U538" s="153">
        <f t="shared" si="154"/>
        <v>1138.0125</v>
      </c>
      <c r="V538" s="153">
        <f t="shared" si="154"/>
        <v>1085.4272000000001</v>
      </c>
      <c r="W538" s="154">
        <f t="shared" si="154"/>
        <v>348.25400000000002</v>
      </c>
      <c r="X538" s="156">
        <f t="shared" si="144"/>
        <v>-1815.7838999999994</v>
      </c>
      <c r="Y538" s="153">
        <f t="shared" si="144"/>
        <v>-331.99379999999996</v>
      </c>
      <c r="Z538" s="153">
        <f t="shared" si="144"/>
        <v>-630.58379999999988</v>
      </c>
      <c r="AA538" s="153">
        <f t="shared" si="144"/>
        <v>0</v>
      </c>
      <c r="AB538" s="153">
        <f t="shared" si="144"/>
        <v>-573.28749999999991</v>
      </c>
      <c r="AC538" s="153">
        <f t="shared" si="144"/>
        <v>-139.47280000000001</v>
      </c>
      <c r="AD538" s="154">
        <f t="shared" si="144"/>
        <v>-140.44599999999997</v>
      </c>
      <c r="AE538" s="156">
        <f t="shared" si="152"/>
        <v>76.116591474081588</v>
      </c>
      <c r="AF538" s="13">
        <f t="shared" si="152"/>
        <v>80.761789418786577</v>
      </c>
      <c r="AG538" s="13">
        <f t="shared" si="152"/>
        <v>74.283928061661442</v>
      </c>
      <c r="AH538" s="13">
        <f t="shared" si="151"/>
        <v>0</v>
      </c>
      <c r="AI538" s="13">
        <f t="shared" si="151"/>
        <v>66.499883129784379</v>
      </c>
      <c r="AJ538" s="13">
        <f t="shared" si="151"/>
        <v>88.613535798840729</v>
      </c>
      <c r="AK538" s="313">
        <f t="shared" si="151"/>
        <v>71.261305504399431</v>
      </c>
    </row>
    <row r="539" spans="1:37" s="170" customFormat="1" ht="12.75" customHeight="1" x14ac:dyDescent="0.2">
      <c r="A539" s="81">
        <v>530</v>
      </c>
      <c r="B539" s="152" t="s">
        <v>1288</v>
      </c>
      <c r="C539" s="172">
        <f>SUM(C541:C579)</f>
        <v>189.1</v>
      </c>
      <c r="D539" s="153">
        <f t="shared" ref="D539:W539" si="155">SUM(D541:D579)</f>
        <v>0</v>
      </c>
      <c r="E539" s="153">
        <f t="shared" si="155"/>
        <v>0</v>
      </c>
      <c r="F539" s="153">
        <f t="shared" si="155"/>
        <v>0</v>
      </c>
      <c r="G539" s="153">
        <f t="shared" si="155"/>
        <v>0</v>
      </c>
      <c r="H539" s="153">
        <f t="shared" si="155"/>
        <v>189.1</v>
      </c>
      <c r="I539" s="154">
        <f t="shared" si="155"/>
        <v>0</v>
      </c>
      <c r="J539" s="156">
        <f t="shared" si="155"/>
        <v>189.1</v>
      </c>
      <c r="K539" s="153">
        <f t="shared" si="155"/>
        <v>0</v>
      </c>
      <c r="L539" s="153">
        <f t="shared" si="155"/>
        <v>0</v>
      </c>
      <c r="M539" s="153">
        <f t="shared" si="155"/>
        <v>0</v>
      </c>
      <c r="N539" s="153">
        <f t="shared" si="155"/>
        <v>0</v>
      </c>
      <c r="O539" s="153">
        <f t="shared" si="155"/>
        <v>189.1</v>
      </c>
      <c r="P539" s="154">
        <f t="shared" si="155"/>
        <v>0</v>
      </c>
      <c r="Q539" s="156">
        <f t="shared" si="155"/>
        <v>182.85590000000002</v>
      </c>
      <c r="R539" s="153">
        <f t="shared" si="155"/>
        <v>0</v>
      </c>
      <c r="S539" s="153">
        <f t="shared" si="155"/>
        <v>0</v>
      </c>
      <c r="T539" s="153">
        <f t="shared" si="155"/>
        <v>0</v>
      </c>
      <c r="U539" s="153">
        <f t="shared" si="155"/>
        <v>0</v>
      </c>
      <c r="V539" s="153">
        <f t="shared" si="155"/>
        <v>182.85590000000002</v>
      </c>
      <c r="W539" s="154">
        <f t="shared" si="155"/>
        <v>0</v>
      </c>
      <c r="X539" s="156">
        <f t="shared" si="144"/>
        <v>-6.2440999999999747</v>
      </c>
      <c r="Y539" s="153">
        <f t="shared" si="144"/>
        <v>0</v>
      </c>
      <c r="Z539" s="153">
        <f t="shared" si="144"/>
        <v>0</v>
      </c>
      <c r="AA539" s="153">
        <f t="shared" si="144"/>
        <v>0</v>
      </c>
      <c r="AB539" s="153">
        <f t="shared" si="144"/>
        <v>0</v>
      </c>
      <c r="AC539" s="153">
        <f t="shared" si="144"/>
        <v>-6.2440999999999747</v>
      </c>
      <c r="AD539" s="154">
        <f t="shared" si="144"/>
        <v>0</v>
      </c>
      <c r="AE539" s="156">
        <f t="shared" si="152"/>
        <v>96.697990481226881</v>
      </c>
      <c r="AF539" s="13">
        <f t="shared" si="152"/>
        <v>0</v>
      </c>
      <c r="AG539" s="13">
        <f t="shared" si="152"/>
        <v>0</v>
      </c>
      <c r="AH539" s="13">
        <f t="shared" si="151"/>
        <v>0</v>
      </c>
      <c r="AI539" s="13">
        <f t="shared" si="151"/>
        <v>0</v>
      </c>
      <c r="AJ539" s="13">
        <f t="shared" si="151"/>
        <v>96.697990481226881</v>
      </c>
      <c r="AK539" s="313">
        <f t="shared" si="151"/>
        <v>0</v>
      </c>
    </row>
    <row r="540" spans="1:37" ht="12.75" customHeight="1" x14ac:dyDescent="0.25">
      <c r="A540" s="81">
        <v>531</v>
      </c>
      <c r="B540" s="159" t="s">
        <v>1313</v>
      </c>
      <c r="C540" s="244">
        <f t="shared" ref="C540:C579" si="156">SUM(D540:I540)</f>
        <v>7602.7</v>
      </c>
      <c r="D540" s="161">
        <v>1725.7</v>
      </c>
      <c r="E540" s="161">
        <v>2452.1</v>
      </c>
      <c r="F540" s="161">
        <v>0</v>
      </c>
      <c r="G540" s="161">
        <v>1711.3</v>
      </c>
      <c r="H540" s="161">
        <v>1224.9000000000001</v>
      </c>
      <c r="I540" s="162">
        <v>488.7</v>
      </c>
      <c r="J540" s="160">
        <f t="shared" ref="J540:J579" si="157">SUM(K540:P540)</f>
        <v>7602.7</v>
      </c>
      <c r="K540" s="161">
        <v>1725.7</v>
      </c>
      <c r="L540" s="161">
        <v>2452.1</v>
      </c>
      <c r="M540" s="161">
        <v>0</v>
      </c>
      <c r="N540" s="161">
        <v>1711.3</v>
      </c>
      <c r="O540" s="161">
        <v>1224.9000000000001</v>
      </c>
      <c r="P540" s="162">
        <v>488.7</v>
      </c>
      <c r="Q540" s="160">
        <f t="shared" ref="Q540:Q579" si="158">SUM(R540:W540)</f>
        <v>5786.9161000000004</v>
      </c>
      <c r="R540" s="161">
        <v>1393.7062000000001</v>
      </c>
      <c r="S540" s="161">
        <v>1821.5162</v>
      </c>
      <c r="T540" s="161">
        <v>0</v>
      </c>
      <c r="U540" s="161">
        <v>1138.0125</v>
      </c>
      <c r="V540" s="161">
        <v>1085.4272000000001</v>
      </c>
      <c r="W540" s="162">
        <v>348.25400000000002</v>
      </c>
      <c r="X540" s="160">
        <f t="shared" si="144"/>
        <v>-1815.7838999999994</v>
      </c>
      <c r="Y540" s="161">
        <f t="shared" si="144"/>
        <v>-331.99379999999996</v>
      </c>
      <c r="Z540" s="161">
        <f t="shared" si="144"/>
        <v>-630.58379999999988</v>
      </c>
      <c r="AA540" s="161">
        <f t="shared" si="144"/>
        <v>0</v>
      </c>
      <c r="AB540" s="161">
        <f t="shared" si="144"/>
        <v>-573.28749999999991</v>
      </c>
      <c r="AC540" s="161">
        <f t="shared" si="144"/>
        <v>-139.47280000000001</v>
      </c>
      <c r="AD540" s="162">
        <f t="shared" si="144"/>
        <v>-140.44599999999997</v>
      </c>
      <c r="AE540" s="160">
        <f t="shared" si="152"/>
        <v>76.116591474081588</v>
      </c>
      <c r="AF540" s="10">
        <f t="shared" si="152"/>
        <v>80.761789418786577</v>
      </c>
      <c r="AG540" s="10">
        <f t="shared" si="152"/>
        <v>74.283928061661442</v>
      </c>
      <c r="AH540" s="10">
        <f t="shared" si="151"/>
        <v>0</v>
      </c>
      <c r="AI540" s="10">
        <f t="shared" si="151"/>
        <v>66.499883129784379</v>
      </c>
      <c r="AJ540" s="10">
        <f t="shared" si="151"/>
        <v>88.613535798840729</v>
      </c>
      <c r="AK540" s="312">
        <f t="shared" si="151"/>
        <v>71.261305504399431</v>
      </c>
    </row>
    <row r="541" spans="1:37" ht="12.75" customHeight="1" x14ac:dyDescent="0.25">
      <c r="A541" s="81">
        <v>532</v>
      </c>
      <c r="B541" s="159" t="s">
        <v>1714</v>
      </c>
      <c r="C541" s="244">
        <f t="shared" si="156"/>
        <v>0</v>
      </c>
      <c r="D541" s="161">
        <v>0</v>
      </c>
      <c r="E541" s="161">
        <v>0</v>
      </c>
      <c r="F541" s="161">
        <v>0</v>
      </c>
      <c r="G541" s="161">
        <v>0</v>
      </c>
      <c r="H541" s="161">
        <v>0</v>
      </c>
      <c r="I541" s="162">
        <v>0</v>
      </c>
      <c r="J541" s="160">
        <f t="shared" si="157"/>
        <v>0</v>
      </c>
      <c r="K541" s="161">
        <v>0</v>
      </c>
      <c r="L541" s="161">
        <v>0</v>
      </c>
      <c r="M541" s="161">
        <v>0</v>
      </c>
      <c r="N541" s="161">
        <v>0</v>
      </c>
      <c r="O541" s="161">
        <v>0</v>
      </c>
      <c r="P541" s="162">
        <v>0</v>
      </c>
      <c r="Q541" s="160">
        <f t="shared" si="158"/>
        <v>0</v>
      </c>
      <c r="R541" s="161">
        <v>0</v>
      </c>
      <c r="S541" s="161">
        <v>0</v>
      </c>
      <c r="T541" s="161">
        <v>0</v>
      </c>
      <c r="U541" s="161">
        <v>0</v>
      </c>
      <c r="V541" s="161">
        <v>0</v>
      </c>
      <c r="W541" s="162">
        <v>0</v>
      </c>
      <c r="X541" s="160">
        <f t="shared" si="144"/>
        <v>0</v>
      </c>
      <c r="Y541" s="161">
        <f t="shared" si="144"/>
        <v>0</v>
      </c>
      <c r="Z541" s="161">
        <f t="shared" si="144"/>
        <v>0</v>
      </c>
      <c r="AA541" s="161">
        <f t="shared" si="144"/>
        <v>0</v>
      </c>
      <c r="AB541" s="161">
        <f t="shared" si="144"/>
        <v>0</v>
      </c>
      <c r="AC541" s="161">
        <f t="shared" si="144"/>
        <v>0</v>
      </c>
      <c r="AD541" s="162">
        <f t="shared" si="144"/>
        <v>0</v>
      </c>
      <c r="AE541" s="160">
        <f t="shared" si="152"/>
        <v>0</v>
      </c>
      <c r="AF541" s="10">
        <f t="shared" si="152"/>
        <v>0</v>
      </c>
      <c r="AG541" s="10">
        <f t="shared" si="152"/>
        <v>0</v>
      </c>
      <c r="AH541" s="10">
        <f t="shared" si="151"/>
        <v>0</v>
      </c>
      <c r="AI541" s="10">
        <f t="shared" si="151"/>
        <v>0</v>
      </c>
      <c r="AJ541" s="10">
        <f t="shared" si="151"/>
        <v>0</v>
      </c>
      <c r="AK541" s="312">
        <f t="shared" si="151"/>
        <v>0</v>
      </c>
    </row>
    <row r="542" spans="1:37" ht="12.75" customHeight="1" x14ac:dyDescent="0.25">
      <c r="A542" s="81">
        <v>533</v>
      </c>
      <c r="B542" s="159" t="s">
        <v>1715</v>
      </c>
      <c r="C542" s="244">
        <f t="shared" si="156"/>
        <v>0</v>
      </c>
      <c r="D542" s="161">
        <v>0</v>
      </c>
      <c r="E542" s="161">
        <v>0</v>
      </c>
      <c r="F542" s="161">
        <v>0</v>
      </c>
      <c r="G542" s="161">
        <v>0</v>
      </c>
      <c r="H542" s="161">
        <v>0</v>
      </c>
      <c r="I542" s="162">
        <v>0</v>
      </c>
      <c r="J542" s="160">
        <f t="shared" si="157"/>
        <v>0</v>
      </c>
      <c r="K542" s="161">
        <v>0</v>
      </c>
      <c r="L542" s="161">
        <v>0</v>
      </c>
      <c r="M542" s="161">
        <v>0</v>
      </c>
      <c r="N542" s="161">
        <v>0</v>
      </c>
      <c r="O542" s="161">
        <v>0</v>
      </c>
      <c r="P542" s="162">
        <v>0</v>
      </c>
      <c r="Q542" s="160">
        <f t="shared" si="158"/>
        <v>0</v>
      </c>
      <c r="R542" s="161">
        <v>0</v>
      </c>
      <c r="S542" s="161">
        <v>0</v>
      </c>
      <c r="T542" s="161">
        <v>0</v>
      </c>
      <c r="U542" s="161">
        <v>0</v>
      </c>
      <c r="V542" s="161">
        <v>0</v>
      </c>
      <c r="W542" s="162">
        <v>0</v>
      </c>
      <c r="X542" s="160">
        <f t="shared" si="144"/>
        <v>0</v>
      </c>
      <c r="Y542" s="161">
        <f t="shared" si="144"/>
        <v>0</v>
      </c>
      <c r="Z542" s="161">
        <f t="shared" si="144"/>
        <v>0</v>
      </c>
      <c r="AA542" s="161">
        <f t="shared" si="144"/>
        <v>0</v>
      </c>
      <c r="AB542" s="161">
        <f t="shared" si="144"/>
        <v>0</v>
      </c>
      <c r="AC542" s="161">
        <f t="shared" si="144"/>
        <v>0</v>
      </c>
      <c r="AD542" s="162">
        <f t="shared" si="144"/>
        <v>0</v>
      </c>
      <c r="AE542" s="160">
        <f t="shared" si="152"/>
        <v>0</v>
      </c>
      <c r="AF542" s="10">
        <f t="shared" si="152"/>
        <v>0</v>
      </c>
      <c r="AG542" s="10">
        <f t="shared" si="152"/>
        <v>0</v>
      </c>
      <c r="AH542" s="10">
        <f t="shared" si="151"/>
        <v>0</v>
      </c>
      <c r="AI542" s="10">
        <f t="shared" si="151"/>
        <v>0</v>
      </c>
      <c r="AJ542" s="10">
        <f t="shared" si="151"/>
        <v>0</v>
      </c>
      <c r="AK542" s="312">
        <f t="shared" si="151"/>
        <v>0</v>
      </c>
    </row>
    <row r="543" spans="1:37" ht="12.75" customHeight="1" x14ac:dyDescent="0.25">
      <c r="A543" s="81">
        <v>534</v>
      </c>
      <c r="B543" s="159" t="s">
        <v>1716</v>
      </c>
      <c r="C543" s="244">
        <f t="shared" si="156"/>
        <v>0</v>
      </c>
      <c r="D543" s="161">
        <v>0</v>
      </c>
      <c r="E543" s="161">
        <v>0</v>
      </c>
      <c r="F543" s="161">
        <v>0</v>
      </c>
      <c r="G543" s="161">
        <v>0</v>
      </c>
      <c r="H543" s="161">
        <v>0</v>
      </c>
      <c r="I543" s="162">
        <v>0</v>
      </c>
      <c r="J543" s="160">
        <f t="shared" si="157"/>
        <v>0</v>
      </c>
      <c r="K543" s="161">
        <v>0</v>
      </c>
      <c r="L543" s="161">
        <v>0</v>
      </c>
      <c r="M543" s="161">
        <v>0</v>
      </c>
      <c r="N543" s="161">
        <v>0</v>
      </c>
      <c r="O543" s="161">
        <v>0</v>
      </c>
      <c r="P543" s="162">
        <v>0</v>
      </c>
      <c r="Q543" s="160">
        <f t="shared" si="158"/>
        <v>0</v>
      </c>
      <c r="R543" s="161">
        <v>0</v>
      </c>
      <c r="S543" s="161">
        <v>0</v>
      </c>
      <c r="T543" s="161">
        <v>0</v>
      </c>
      <c r="U543" s="161">
        <v>0</v>
      </c>
      <c r="V543" s="161">
        <v>0</v>
      </c>
      <c r="W543" s="162">
        <v>0</v>
      </c>
      <c r="X543" s="160">
        <f t="shared" si="144"/>
        <v>0</v>
      </c>
      <c r="Y543" s="161">
        <f t="shared" si="144"/>
        <v>0</v>
      </c>
      <c r="Z543" s="161">
        <f t="shared" ref="Z543:AD579" si="159">S543-L543</f>
        <v>0</v>
      </c>
      <c r="AA543" s="161">
        <f t="shared" si="159"/>
        <v>0</v>
      </c>
      <c r="AB543" s="161">
        <f t="shared" si="159"/>
        <v>0</v>
      </c>
      <c r="AC543" s="161">
        <f t="shared" si="159"/>
        <v>0</v>
      </c>
      <c r="AD543" s="162">
        <f t="shared" si="159"/>
        <v>0</v>
      </c>
      <c r="AE543" s="160">
        <f t="shared" si="152"/>
        <v>0</v>
      </c>
      <c r="AF543" s="10">
        <f t="shared" si="152"/>
        <v>0</v>
      </c>
      <c r="AG543" s="10">
        <f t="shared" si="152"/>
        <v>0</v>
      </c>
      <c r="AH543" s="10">
        <f t="shared" si="151"/>
        <v>0</v>
      </c>
      <c r="AI543" s="10">
        <f t="shared" si="151"/>
        <v>0</v>
      </c>
      <c r="AJ543" s="10">
        <f t="shared" si="151"/>
        <v>0</v>
      </c>
      <c r="AK543" s="312">
        <f t="shared" si="151"/>
        <v>0</v>
      </c>
    </row>
    <row r="544" spans="1:37" ht="12.75" customHeight="1" x14ac:dyDescent="0.25">
      <c r="A544" s="81">
        <v>535</v>
      </c>
      <c r="B544" s="159" t="s">
        <v>1717</v>
      </c>
      <c r="C544" s="244">
        <f t="shared" si="156"/>
        <v>0</v>
      </c>
      <c r="D544" s="161">
        <v>0</v>
      </c>
      <c r="E544" s="161">
        <v>0</v>
      </c>
      <c r="F544" s="161">
        <v>0</v>
      </c>
      <c r="G544" s="161">
        <v>0</v>
      </c>
      <c r="H544" s="161">
        <v>0</v>
      </c>
      <c r="I544" s="162">
        <v>0</v>
      </c>
      <c r="J544" s="160">
        <f t="shared" si="157"/>
        <v>0</v>
      </c>
      <c r="K544" s="161">
        <v>0</v>
      </c>
      <c r="L544" s="161">
        <v>0</v>
      </c>
      <c r="M544" s="161">
        <v>0</v>
      </c>
      <c r="N544" s="161">
        <v>0</v>
      </c>
      <c r="O544" s="161">
        <v>0</v>
      </c>
      <c r="P544" s="162">
        <v>0</v>
      </c>
      <c r="Q544" s="160">
        <f t="shared" si="158"/>
        <v>0</v>
      </c>
      <c r="R544" s="161">
        <v>0</v>
      </c>
      <c r="S544" s="161">
        <v>0</v>
      </c>
      <c r="T544" s="161">
        <v>0</v>
      </c>
      <c r="U544" s="161">
        <v>0</v>
      </c>
      <c r="V544" s="161">
        <v>0</v>
      </c>
      <c r="W544" s="162">
        <v>0</v>
      </c>
      <c r="X544" s="160">
        <f t="shared" ref="X544:AD606" si="160">Q544-J544</f>
        <v>0</v>
      </c>
      <c r="Y544" s="161">
        <f t="shared" si="160"/>
        <v>0</v>
      </c>
      <c r="Z544" s="161">
        <f t="shared" si="159"/>
        <v>0</v>
      </c>
      <c r="AA544" s="161">
        <f t="shared" si="159"/>
        <v>0</v>
      </c>
      <c r="AB544" s="161">
        <f t="shared" si="159"/>
        <v>0</v>
      </c>
      <c r="AC544" s="161">
        <f t="shared" si="159"/>
        <v>0</v>
      </c>
      <c r="AD544" s="162">
        <f t="shared" si="159"/>
        <v>0</v>
      </c>
      <c r="AE544" s="160">
        <f t="shared" si="152"/>
        <v>0</v>
      </c>
      <c r="AF544" s="10">
        <f t="shared" si="152"/>
        <v>0</v>
      </c>
      <c r="AG544" s="10">
        <f t="shared" si="152"/>
        <v>0</v>
      </c>
      <c r="AH544" s="10">
        <f t="shared" si="151"/>
        <v>0</v>
      </c>
      <c r="AI544" s="10">
        <f t="shared" si="151"/>
        <v>0</v>
      </c>
      <c r="AJ544" s="10">
        <f t="shared" si="151"/>
        <v>0</v>
      </c>
      <c r="AK544" s="312">
        <f t="shared" si="151"/>
        <v>0</v>
      </c>
    </row>
    <row r="545" spans="1:37" ht="12.75" customHeight="1" x14ac:dyDescent="0.25">
      <c r="A545" s="81">
        <v>536</v>
      </c>
      <c r="B545" s="159" t="s">
        <v>1718</v>
      </c>
      <c r="C545" s="244">
        <f t="shared" si="156"/>
        <v>0</v>
      </c>
      <c r="D545" s="161">
        <v>0</v>
      </c>
      <c r="E545" s="161">
        <v>0</v>
      </c>
      <c r="F545" s="161">
        <v>0</v>
      </c>
      <c r="G545" s="161">
        <v>0</v>
      </c>
      <c r="H545" s="161">
        <v>0</v>
      </c>
      <c r="I545" s="162">
        <v>0</v>
      </c>
      <c r="J545" s="160">
        <f t="shared" si="157"/>
        <v>0</v>
      </c>
      <c r="K545" s="161">
        <v>0</v>
      </c>
      <c r="L545" s="161">
        <v>0</v>
      </c>
      <c r="M545" s="161">
        <v>0</v>
      </c>
      <c r="N545" s="161">
        <v>0</v>
      </c>
      <c r="O545" s="161">
        <v>0</v>
      </c>
      <c r="P545" s="162">
        <v>0</v>
      </c>
      <c r="Q545" s="160">
        <f t="shared" si="158"/>
        <v>0</v>
      </c>
      <c r="R545" s="161">
        <v>0</v>
      </c>
      <c r="S545" s="161">
        <v>0</v>
      </c>
      <c r="T545" s="161">
        <v>0</v>
      </c>
      <c r="U545" s="161">
        <v>0</v>
      </c>
      <c r="V545" s="161">
        <v>0</v>
      </c>
      <c r="W545" s="162">
        <v>0</v>
      </c>
      <c r="X545" s="160">
        <f t="shared" si="160"/>
        <v>0</v>
      </c>
      <c r="Y545" s="161">
        <f t="shared" si="160"/>
        <v>0</v>
      </c>
      <c r="Z545" s="161">
        <f t="shared" si="159"/>
        <v>0</v>
      </c>
      <c r="AA545" s="161">
        <f t="shared" si="159"/>
        <v>0</v>
      </c>
      <c r="AB545" s="161">
        <f t="shared" si="159"/>
        <v>0</v>
      </c>
      <c r="AC545" s="161">
        <f t="shared" si="159"/>
        <v>0</v>
      </c>
      <c r="AD545" s="162">
        <f t="shared" si="159"/>
        <v>0</v>
      </c>
      <c r="AE545" s="160">
        <f t="shared" si="152"/>
        <v>0</v>
      </c>
      <c r="AF545" s="10">
        <f t="shared" si="152"/>
        <v>0</v>
      </c>
      <c r="AG545" s="10">
        <f t="shared" si="152"/>
        <v>0</v>
      </c>
      <c r="AH545" s="10">
        <f t="shared" si="151"/>
        <v>0</v>
      </c>
      <c r="AI545" s="10">
        <f t="shared" si="151"/>
        <v>0</v>
      </c>
      <c r="AJ545" s="10">
        <f t="shared" si="151"/>
        <v>0</v>
      </c>
      <c r="AK545" s="312">
        <f t="shared" si="151"/>
        <v>0</v>
      </c>
    </row>
    <row r="546" spans="1:37" ht="12.75" customHeight="1" x14ac:dyDescent="0.25">
      <c r="A546" s="81">
        <v>537</v>
      </c>
      <c r="B546" s="159" t="s">
        <v>1719</v>
      </c>
      <c r="C546" s="244">
        <f t="shared" si="156"/>
        <v>0</v>
      </c>
      <c r="D546" s="161">
        <v>0</v>
      </c>
      <c r="E546" s="161">
        <v>0</v>
      </c>
      <c r="F546" s="161">
        <v>0</v>
      </c>
      <c r="G546" s="161">
        <v>0</v>
      </c>
      <c r="H546" s="161">
        <v>0</v>
      </c>
      <c r="I546" s="162">
        <v>0</v>
      </c>
      <c r="J546" s="160">
        <f t="shared" si="157"/>
        <v>0</v>
      </c>
      <c r="K546" s="161">
        <v>0</v>
      </c>
      <c r="L546" s="161">
        <v>0</v>
      </c>
      <c r="M546" s="161">
        <v>0</v>
      </c>
      <c r="N546" s="161">
        <v>0</v>
      </c>
      <c r="O546" s="161">
        <v>0</v>
      </c>
      <c r="P546" s="162">
        <v>0</v>
      </c>
      <c r="Q546" s="160">
        <f t="shared" si="158"/>
        <v>0</v>
      </c>
      <c r="R546" s="161">
        <v>0</v>
      </c>
      <c r="S546" s="161">
        <v>0</v>
      </c>
      <c r="T546" s="161">
        <v>0</v>
      </c>
      <c r="U546" s="161">
        <v>0</v>
      </c>
      <c r="V546" s="161">
        <v>0</v>
      </c>
      <c r="W546" s="162">
        <v>0</v>
      </c>
      <c r="X546" s="160">
        <f t="shared" si="160"/>
        <v>0</v>
      </c>
      <c r="Y546" s="161">
        <f t="shared" si="160"/>
        <v>0</v>
      </c>
      <c r="Z546" s="161">
        <f t="shared" si="159"/>
        <v>0</v>
      </c>
      <c r="AA546" s="161">
        <f t="shared" si="159"/>
        <v>0</v>
      </c>
      <c r="AB546" s="161">
        <f t="shared" si="159"/>
        <v>0</v>
      </c>
      <c r="AC546" s="161">
        <f t="shared" si="159"/>
        <v>0</v>
      </c>
      <c r="AD546" s="162">
        <f t="shared" si="159"/>
        <v>0</v>
      </c>
      <c r="AE546" s="160">
        <f t="shared" si="152"/>
        <v>0</v>
      </c>
      <c r="AF546" s="10">
        <f t="shared" si="152"/>
        <v>0</v>
      </c>
      <c r="AG546" s="10">
        <f t="shared" si="152"/>
        <v>0</v>
      </c>
      <c r="AH546" s="10">
        <f t="shared" si="151"/>
        <v>0</v>
      </c>
      <c r="AI546" s="10">
        <f t="shared" si="151"/>
        <v>0</v>
      </c>
      <c r="AJ546" s="10">
        <f t="shared" si="151"/>
        <v>0</v>
      </c>
      <c r="AK546" s="312">
        <f t="shared" si="151"/>
        <v>0</v>
      </c>
    </row>
    <row r="547" spans="1:37" ht="12.75" customHeight="1" x14ac:dyDescent="0.25">
      <c r="A547" s="81">
        <v>538</v>
      </c>
      <c r="B547" s="159" t="s">
        <v>1720</v>
      </c>
      <c r="C547" s="244">
        <f t="shared" si="156"/>
        <v>0</v>
      </c>
      <c r="D547" s="161">
        <v>0</v>
      </c>
      <c r="E547" s="161">
        <v>0</v>
      </c>
      <c r="F547" s="161">
        <v>0</v>
      </c>
      <c r="G547" s="161">
        <v>0</v>
      </c>
      <c r="H547" s="161">
        <v>0</v>
      </c>
      <c r="I547" s="162">
        <v>0</v>
      </c>
      <c r="J547" s="160">
        <f t="shared" si="157"/>
        <v>0</v>
      </c>
      <c r="K547" s="161">
        <v>0</v>
      </c>
      <c r="L547" s="161">
        <v>0</v>
      </c>
      <c r="M547" s="161">
        <v>0</v>
      </c>
      <c r="N547" s="161">
        <v>0</v>
      </c>
      <c r="O547" s="161">
        <v>0</v>
      </c>
      <c r="P547" s="162">
        <v>0</v>
      </c>
      <c r="Q547" s="160">
        <f t="shared" si="158"/>
        <v>0</v>
      </c>
      <c r="R547" s="161">
        <v>0</v>
      </c>
      <c r="S547" s="161">
        <v>0</v>
      </c>
      <c r="T547" s="161">
        <v>0</v>
      </c>
      <c r="U547" s="161">
        <v>0</v>
      </c>
      <c r="V547" s="161">
        <v>0</v>
      </c>
      <c r="W547" s="162">
        <v>0</v>
      </c>
      <c r="X547" s="160">
        <f t="shared" si="160"/>
        <v>0</v>
      </c>
      <c r="Y547" s="161">
        <f t="shared" si="160"/>
        <v>0</v>
      </c>
      <c r="Z547" s="161">
        <f t="shared" si="159"/>
        <v>0</v>
      </c>
      <c r="AA547" s="161">
        <f t="shared" si="159"/>
        <v>0</v>
      </c>
      <c r="AB547" s="161">
        <f t="shared" si="159"/>
        <v>0</v>
      </c>
      <c r="AC547" s="161">
        <f t="shared" si="159"/>
        <v>0</v>
      </c>
      <c r="AD547" s="162">
        <f t="shared" si="159"/>
        <v>0</v>
      </c>
      <c r="AE547" s="160">
        <f t="shared" si="152"/>
        <v>0</v>
      </c>
      <c r="AF547" s="10">
        <f t="shared" si="152"/>
        <v>0</v>
      </c>
      <c r="AG547" s="10">
        <f t="shared" si="152"/>
        <v>0</v>
      </c>
      <c r="AH547" s="10">
        <f t="shared" si="151"/>
        <v>0</v>
      </c>
      <c r="AI547" s="10">
        <f t="shared" si="151"/>
        <v>0</v>
      </c>
      <c r="AJ547" s="10">
        <f t="shared" si="151"/>
        <v>0</v>
      </c>
      <c r="AK547" s="312">
        <f t="shared" si="151"/>
        <v>0</v>
      </c>
    </row>
    <row r="548" spans="1:37" ht="12.75" customHeight="1" x14ac:dyDescent="0.25">
      <c r="A548" s="81">
        <v>539</v>
      </c>
      <c r="B548" s="159" t="s">
        <v>1721</v>
      </c>
      <c r="C548" s="244">
        <f t="shared" si="156"/>
        <v>0</v>
      </c>
      <c r="D548" s="161">
        <v>0</v>
      </c>
      <c r="E548" s="161">
        <v>0</v>
      </c>
      <c r="F548" s="161">
        <v>0</v>
      </c>
      <c r="G548" s="161">
        <v>0</v>
      </c>
      <c r="H548" s="161">
        <v>0</v>
      </c>
      <c r="I548" s="162">
        <v>0</v>
      </c>
      <c r="J548" s="160">
        <f t="shared" si="157"/>
        <v>0</v>
      </c>
      <c r="K548" s="161">
        <v>0</v>
      </c>
      <c r="L548" s="161">
        <v>0</v>
      </c>
      <c r="M548" s="161">
        <v>0</v>
      </c>
      <c r="N548" s="161">
        <v>0</v>
      </c>
      <c r="O548" s="161">
        <v>0</v>
      </c>
      <c r="P548" s="162">
        <v>0</v>
      </c>
      <c r="Q548" s="160">
        <f t="shared" si="158"/>
        <v>0</v>
      </c>
      <c r="R548" s="161">
        <v>0</v>
      </c>
      <c r="S548" s="161">
        <v>0</v>
      </c>
      <c r="T548" s="161">
        <v>0</v>
      </c>
      <c r="U548" s="161">
        <v>0</v>
      </c>
      <c r="V548" s="161">
        <v>0</v>
      </c>
      <c r="W548" s="162">
        <v>0</v>
      </c>
      <c r="X548" s="160">
        <f t="shared" si="160"/>
        <v>0</v>
      </c>
      <c r="Y548" s="161">
        <f t="shared" si="160"/>
        <v>0</v>
      </c>
      <c r="Z548" s="161">
        <f t="shared" si="159"/>
        <v>0</v>
      </c>
      <c r="AA548" s="161">
        <f t="shared" si="159"/>
        <v>0</v>
      </c>
      <c r="AB548" s="161">
        <f t="shared" si="159"/>
        <v>0</v>
      </c>
      <c r="AC548" s="161">
        <f t="shared" si="159"/>
        <v>0</v>
      </c>
      <c r="AD548" s="162">
        <f t="shared" si="159"/>
        <v>0</v>
      </c>
      <c r="AE548" s="160">
        <f t="shared" si="152"/>
        <v>0</v>
      </c>
      <c r="AF548" s="10">
        <f t="shared" si="152"/>
        <v>0</v>
      </c>
      <c r="AG548" s="10">
        <f t="shared" si="152"/>
        <v>0</v>
      </c>
      <c r="AH548" s="10">
        <f t="shared" si="151"/>
        <v>0</v>
      </c>
      <c r="AI548" s="10">
        <f t="shared" si="151"/>
        <v>0</v>
      </c>
      <c r="AJ548" s="10">
        <f t="shared" si="151"/>
        <v>0</v>
      </c>
      <c r="AK548" s="312">
        <f t="shared" si="151"/>
        <v>0</v>
      </c>
    </row>
    <row r="549" spans="1:37" ht="12.75" customHeight="1" x14ac:dyDescent="0.25">
      <c r="A549" s="81">
        <v>540</v>
      </c>
      <c r="B549" s="159" t="s">
        <v>1722</v>
      </c>
      <c r="C549" s="244">
        <f t="shared" si="156"/>
        <v>64.599999999999994</v>
      </c>
      <c r="D549" s="161">
        <v>0</v>
      </c>
      <c r="E549" s="161">
        <v>0</v>
      </c>
      <c r="F549" s="161">
        <v>0</v>
      </c>
      <c r="G549" s="161">
        <v>0</v>
      </c>
      <c r="H549" s="161">
        <v>64.599999999999994</v>
      </c>
      <c r="I549" s="162">
        <v>0</v>
      </c>
      <c r="J549" s="160">
        <f t="shared" si="157"/>
        <v>64.599999999999994</v>
      </c>
      <c r="K549" s="161">
        <v>0</v>
      </c>
      <c r="L549" s="161">
        <v>0</v>
      </c>
      <c r="M549" s="161">
        <v>0</v>
      </c>
      <c r="N549" s="161">
        <v>0</v>
      </c>
      <c r="O549" s="161">
        <v>64.599999999999994</v>
      </c>
      <c r="P549" s="162">
        <v>0</v>
      </c>
      <c r="Q549" s="160">
        <f t="shared" si="158"/>
        <v>60.972900000000003</v>
      </c>
      <c r="R549" s="161">
        <v>0</v>
      </c>
      <c r="S549" s="161">
        <v>0</v>
      </c>
      <c r="T549" s="161">
        <v>0</v>
      </c>
      <c r="U549" s="161">
        <v>0</v>
      </c>
      <c r="V549" s="161">
        <v>60.972900000000003</v>
      </c>
      <c r="W549" s="162">
        <v>0</v>
      </c>
      <c r="X549" s="160">
        <f t="shared" si="160"/>
        <v>-3.6270999999999916</v>
      </c>
      <c r="Y549" s="161">
        <f t="shared" si="160"/>
        <v>0</v>
      </c>
      <c r="Z549" s="161">
        <f t="shared" si="159"/>
        <v>0</v>
      </c>
      <c r="AA549" s="161">
        <f t="shared" si="159"/>
        <v>0</v>
      </c>
      <c r="AB549" s="161">
        <f t="shared" si="159"/>
        <v>0</v>
      </c>
      <c r="AC549" s="161">
        <f t="shared" si="159"/>
        <v>-3.6270999999999916</v>
      </c>
      <c r="AD549" s="162">
        <f t="shared" si="159"/>
        <v>0</v>
      </c>
      <c r="AE549" s="160">
        <f t="shared" si="152"/>
        <v>94.385294117647064</v>
      </c>
      <c r="AF549" s="10">
        <f t="shared" si="152"/>
        <v>0</v>
      </c>
      <c r="AG549" s="10">
        <f t="shared" si="152"/>
        <v>0</v>
      </c>
      <c r="AH549" s="10">
        <f t="shared" si="151"/>
        <v>0</v>
      </c>
      <c r="AI549" s="10">
        <f t="shared" si="151"/>
        <v>0</v>
      </c>
      <c r="AJ549" s="10">
        <f t="shared" si="151"/>
        <v>94.385294117647064</v>
      </c>
      <c r="AK549" s="312">
        <f t="shared" si="151"/>
        <v>0</v>
      </c>
    </row>
    <row r="550" spans="1:37" ht="12.75" customHeight="1" x14ac:dyDescent="0.25">
      <c r="A550" s="81">
        <v>541</v>
      </c>
      <c r="B550" s="159" t="s">
        <v>1723</v>
      </c>
      <c r="C550" s="244">
        <f t="shared" si="156"/>
        <v>0</v>
      </c>
      <c r="D550" s="161">
        <v>0</v>
      </c>
      <c r="E550" s="161">
        <v>0</v>
      </c>
      <c r="F550" s="161">
        <v>0</v>
      </c>
      <c r="G550" s="161">
        <v>0</v>
      </c>
      <c r="H550" s="161">
        <v>0</v>
      </c>
      <c r="I550" s="162">
        <v>0</v>
      </c>
      <c r="J550" s="160">
        <f t="shared" si="157"/>
        <v>0</v>
      </c>
      <c r="K550" s="161">
        <v>0</v>
      </c>
      <c r="L550" s="161">
        <v>0</v>
      </c>
      <c r="M550" s="161">
        <v>0</v>
      </c>
      <c r="N550" s="161">
        <v>0</v>
      </c>
      <c r="O550" s="161">
        <v>0</v>
      </c>
      <c r="P550" s="162">
        <v>0</v>
      </c>
      <c r="Q550" s="160">
        <f t="shared" si="158"/>
        <v>0</v>
      </c>
      <c r="R550" s="161">
        <v>0</v>
      </c>
      <c r="S550" s="161">
        <v>0</v>
      </c>
      <c r="T550" s="161">
        <v>0</v>
      </c>
      <c r="U550" s="161">
        <v>0</v>
      </c>
      <c r="V550" s="161">
        <v>0</v>
      </c>
      <c r="W550" s="162">
        <v>0</v>
      </c>
      <c r="X550" s="160">
        <f t="shared" si="160"/>
        <v>0</v>
      </c>
      <c r="Y550" s="161">
        <f t="shared" si="160"/>
        <v>0</v>
      </c>
      <c r="Z550" s="161">
        <f t="shared" si="159"/>
        <v>0</v>
      </c>
      <c r="AA550" s="161">
        <f t="shared" si="159"/>
        <v>0</v>
      </c>
      <c r="AB550" s="161">
        <f t="shared" si="159"/>
        <v>0</v>
      </c>
      <c r="AC550" s="161">
        <f t="shared" si="159"/>
        <v>0</v>
      </c>
      <c r="AD550" s="162">
        <f t="shared" si="159"/>
        <v>0</v>
      </c>
      <c r="AE550" s="160">
        <f t="shared" si="152"/>
        <v>0</v>
      </c>
      <c r="AF550" s="10">
        <f t="shared" si="152"/>
        <v>0</v>
      </c>
      <c r="AG550" s="10">
        <f t="shared" si="152"/>
        <v>0</v>
      </c>
      <c r="AH550" s="10">
        <f t="shared" si="151"/>
        <v>0</v>
      </c>
      <c r="AI550" s="10">
        <f t="shared" si="151"/>
        <v>0</v>
      </c>
      <c r="AJ550" s="10">
        <f t="shared" si="151"/>
        <v>0</v>
      </c>
      <c r="AK550" s="312">
        <f t="shared" si="151"/>
        <v>0</v>
      </c>
    </row>
    <row r="551" spans="1:37" ht="12.75" customHeight="1" x14ac:dyDescent="0.25">
      <c r="A551" s="81">
        <v>542</v>
      </c>
      <c r="B551" s="159" t="s">
        <v>1724</v>
      </c>
      <c r="C551" s="244">
        <f t="shared" si="156"/>
        <v>0</v>
      </c>
      <c r="D551" s="161">
        <v>0</v>
      </c>
      <c r="E551" s="161">
        <v>0</v>
      </c>
      <c r="F551" s="161">
        <v>0</v>
      </c>
      <c r="G551" s="161">
        <v>0</v>
      </c>
      <c r="H551" s="161">
        <v>0</v>
      </c>
      <c r="I551" s="162">
        <v>0</v>
      </c>
      <c r="J551" s="160">
        <f t="shared" si="157"/>
        <v>0</v>
      </c>
      <c r="K551" s="161">
        <v>0</v>
      </c>
      <c r="L551" s="161">
        <v>0</v>
      </c>
      <c r="M551" s="161">
        <v>0</v>
      </c>
      <c r="N551" s="161">
        <v>0</v>
      </c>
      <c r="O551" s="161">
        <v>0</v>
      </c>
      <c r="P551" s="162">
        <v>0</v>
      </c>
      <c r="Q551" s="160">
        <f t="shared" si="158"/>
        <v>0</v>
      </c>
      <c r="R551" s="161">
        <v>0</v>
      </c>
      <c r="S551" s="161">
        <v>0</v>
      </c>
      <c r="T551" s="161">
        <v>0</v>
      </c>
      <c r="U551" s="161">
        <v>0</v>
      </c>
      <c r="V551" s="161">
        <v>0</v>
      </c>
      <c r="W551" s="162">
        <v>0</v>
      </c>
      <c r="X551" s="160">
        <f t="shared" si="160"/>
        <v>0</v>
      </c>
      <c r="Y551" s="161">
        <f t="shared" si="160"/>
        <v>0</v>
      </c>
      <c r="Z551" s="161">
        <f t="shared" si="159"/>
        <v>0</v>
      </c>
      <c r="AA551" s="161">
        <f t="shared" si="159"/>
        <v>0</v>
      </c>
      <c r="AB551" s="161">
        <f t="shared" si="159"/>
        <v>0</v>
      </c>
      <c r="AC551" s="161">
        <f t="shared" si="159"/>
        <v>0</v>
      </c>
      <c r="AD551" s="162">
        <f t="shared" si="159"/>
        <v>0</v>
      </c>
      <c r="AE551" s="160">
        <f t="shared" si="152"/>
        <v>0</v>
      </c>
      <c r="AF551" s="10">
        <f t="shared" si="152"/>
        <v>0</v>
      </c>
      <c r="AG551" s="10">
        <f t="shared" si="152"/>
        <v>0</v>
      </c>
      <c r="AH551" s="10">
        <f t="shared" si="151"/>
        <v>0</v>
      </c>
      <c r="AI551" s="10">
        <f t="shared" si="151"/>
        <v>0</v>
      </c>
      <c r="AJ551" s="10">
        <f t="shared" si="151"/>
        <v>0</v>
      </c>
      <c r="AK551" s="312">
        <f t="shared" si="151"/>
        <v>0</v>
      </c>
    </row>
    <row r="552" spans="1:37" ht="12.75" customHeight="1" x14ac:dyDescent="0.25">
      <c r="A552" s="81">
        <v>543</v>
      </c>
      <c r="B552" s="159" t="s">
        <v>1725</v>
      </c>
      <c r="C552" s="244">
        <f t="shared" si="156"/>
        <v>0</v>
      </c>
      <c r="D552" s="161">
        <v>0</v>
      </c>
      <c r="E552" s="161">
        <v>0</v>
      </c>
      <c r="F552" s="161">
        <v>0</v>
      </c>
      <c r="G552" s="161">
        <v>0</v>
      </c>
      <c r="H552" s="161">
        <v>0</v>
      </c>
      <c r="I552" s="162">
        <v>0</v>
      </c>
      <c r="J552" s="160">
        <f t="shared" si="157"/>
        <v>0</v>
      </c>
      <c r="K552" s="161">
        <v>0</v>
      </c>
      <c r="L552" s="161">
        <v>0</v>
      </c>
      <c r="M552" s="161">
        <v>0</v>
      </c>
      <c r="N552" s="161">
        <v>0</v>
      </c>
      <c r="O552" s="161">
        <v>0</v>
      </c>
      <c r="P552" s="162">
        <v>0</v>
      </c>
      <c r="Q552" s="160">
        <f t="shared" si="158"/>
        <v>0</v>
      </c>
      <c r="R552" s="161">
        <v>0</v>
      </c>
      <c r="S552" s="161">
        <v>0</v>
      </c>
      <c r="T552" s="161">
        <v>0</v>
      </c>
      <c r="U552" s="161">
        <v>0</v>
      </c>
      <c r="V552" s="161">
        <v>0</v>
      </c>
      <c r="W552" s="162">
        <v>0</v>
      </c>
      <c r="X552" s="160">
        <f t="shared" si="160"/>
        <v>0</v>
      </c>
      <c r="Y552" s="161">
        <f t="shared" si="160"/>
        <v>0</v>
      </c>
      <c r="Z552" s="161">
        <f t="shared" si="159"/>
        <v>0</v>
      </c>
      <c r="AA552" s="161">
        <f t="shared" si="159"/>
        <v>0</v>
      </c>
      <c r="AB552" s="161">
        <f t="shared" si="159"/>
        <v>0</v>
      </c>
      <c r="AC552" s="161">
        <f t="shared" si="159"/>
        <v>0</v>
      </c>
      <c r="AD552" s="162">
        <f t="shared" si="159"/>
        <v>0</v>
      </c>
      <c r="AE552" s="160">
        <f t="shared" si="152"/>
        <v>0</v>
      </c>
      <c r="AF552" s="10">
        <f t="shared" si="152"/>
        <v>0</v>
      </c>
      <c r="AG552" s="10">
        <f t="shared" si="152"/>
        <v>0</v>
      </c>
      <c r="AH552" s="10">
        <f t="shared" si="151"/>
        <v>0</v>
      </c>
      <c r="AI552" s="10">
        <f t="shared" si="151"/>
        <v>0</v>
      </c>
      <c r="AJ552" s="10">
        <f t="shared" si="151"/>
        <v>0</v>
      </c>
      <c r="AK552" s="312">
        <f t="shared" si="151"/>
        <v>0</v>
      </c>
    </row>
    <row r="553" spans="1:37" ht="12.75" customHeight="1" x14ac:dyDescent="0.25">
      <c r="A553" s="81">
        <v>544</v>
      </c>
      <c r="B553" s="159" t="s">
        <v>1726</v>
      </c>
      <c r="C553" s="244">
        <f t="shared" si="156"/>
        <v>0</v>
      </c>
      <c r="D553" s="161">
        <v>0</v>
      </c>
      <c r="E553" s="161">
        <v>0</v>
      </c>
      <c r="F553" s="161">
        <v>0</v>
      </c>
      <c r="G553" s="161">
        <v>0</v>
      </c>
      <c r="H553" s="161">
        <v>0</v>
      </c>
      <c r="I553" s="162">
        <v>0</v>
      </c>
      <c r="J553" s="160">
        <f t="shared" si="157"/>
        <v>0</v>
      </c>
      <c r="K553" s="161">
        <v>0</v>
      </c>
      <c r="L553" s="161">
        <v>0</v>
      </c>
      <c r="M553" s="161">
        <v>0</v>
      </c>
      <c r="N553" s="161">
        <v>0</v>
      </c>
      <c r="O553" s="161">
        <v>0</v>
      </c>
      <c r="P553" s="162">
        <v>0</v>
      </c>
      <c r="Q553" s="160">
        <f t="shared" si="158"/>
        <v>0</v>
      </c>
      <c r="R553" s="161">
        <v>0</v>
      </c>
      <c r="S553" s="161">
        <v>0</v>
      </c>
      <c r="T553" s="161">
        <v>0</v>
      </c>
      <c r="U553" s="161">
        <v>0</v>
      </c>
      <c r="V553" s="161">
        <v>0</v>
      </c>
      <c r="W553" s="162">
        <v>0</v>
      </c>
      <c r="X553" s="160">
        <f t="shared" si="160"/>
        <v>0</v>
      </c>
      <c r="Y553" s="161">
        <f t="shared" si="160"/>
        <v>0</v>
      </c>
      <c r="Z553" s="161">
        <f t="shared" si="159"/>
        <v>0</v>
      </c>
      <c r="AA553" s="161">
        <f t="shared" si="159"/>
        <v>0</v>
      </c>
      <c r="AB553" s="161">
        <f t="shared" si="159"/>
        <v>0</v>
      </c>
      <c r="AC553" s="161">
        <f t="shared" si="159"/>
        <v>0</v>
      </c>
      <c r="AD553" s="162">
        <f t="shared" si="159"/>
        <v>0</v>
      </c>
      <c r="AE553" s="160">
        <f t="shared" si="152"/>
        <v>0</v>
      </c>
      <c r="AF553" s="10">
        <f t="shared" si="152"/>
        <v>0</v>
      </c>
      <c r="AG553" s="10">
        <f t="shared" si="152"/>
        <v>0</v>
      </c>
      <c r="AH553" s="10">
        <f t="shared" si="151"/>
        <v>0</v>
      </c>
      <c r="AI553" s="10">
        <f t="shared" si="151"/>
        <v>0</v>
      </c>
      <c r="AJ553" s="10">
        <f t="shared" si="151"/>
        <v>0</v>
      </c>
      <c r="AK553" s="312">
        <f t="shared" si="151"/>
        <v>0</v>
      </c>
    </row>
    <row r="554" spans="1:37" ht="12.75" customHeight="1" x14ac:dyDescent="0.25">
      <c r="A554" s="81">
        <v>545</v>
      </c>
      <c r="B554" s="159" t="s">
        <v>1727</v>
      </c>
      <c r="C554" s="244">
        <f t="shared" si="156"/>
        <v>0</v>
      </c>
      <c r="D554" s="161">
        <v>0</v>
      </c>
      <c r="E554" s="161">
        <v>0</v>
      </c>
      <c r="F554" s="161">
        <v>0</v>
      </c>
      <c r="G554" s="161">
        <v>0</v>
      </c>
      <c r="H554" s="161">
        <v>0</v>
      </c>
      <c r="I554" s="162">
        <v>0</v>
      </c>
      <c r="J554" s="160">
        <f t="shared" si="157"/>
        <v>0</v>
      </c>
      <c r="K554" s="161">
        <v>0</v>
      </c>
      <c r="L554" s="161">
        <v>0</v>
      </c>
      <c r="M554" s="161">
        <v>0</v>
      </c>
      <c r="N554" s="161">
        <v>0</v>
      </c>
      <c r="O554" s="161">
        <v>0</v>
      </c>
      <c r="P554" s="162">
        <v>0</v>
      </c>
      <c r="Q554" s="160">
        <f t="shared" si="158"/>
        <v>0</v>
      </c>
      <c r="R554" s="161">
        <v>0</v>
      </c>
      <c r="S554" s="161">
        <v>0</v>
      </c>
      <c r="T554" s="161">
        <v>0</v>
      </c>
      <c r="U554" s="161">
        <v>0</v>
      </c>
      <c r="V554" s="161">
        <v>0</v>
      </c>
      <c r="W554" s="162">
        <v>0</v>
      </c>
      <c r="X554" s="160">
        <f t="shared" si="160"/>
        <v>0</v>
      </c>
      <c r="Y554" s="161">
        <f t="shared" si="160"/>
        <v>0</v>
      </c>
      <c r="Z554" s="161">
        <f t="shared" si="159"/>
        <v>0</v>
      </c>
      <c r="AA554" s="161">
        <f t="shared" si="159"/>
        <v>0</v>
      </c>
      <c r="AB554" s="161">
        <f t="shared" si="159"/>
        <v>0</v>
      </c>
      <c r="AC554" s="161">
        <f t="shared" si="159"/>
        <v>0</v>
      </c>
      <c r="AD554" s="162">
        <f t="shared" si="159"/>
        <v>0</v>
      </c>
      <c r="AE554" s="160">
        <f t="shared" si="152"/>
        <v>0</v>
      </c>
      <c r="AF554" s="10">
        <f t="shared" si="152"/>
        <v>0</v>
      </c>
      <c r="AG554" s="10">
        <f t="shared" si="152"/>
        <v>0</v>
      </c>
      <c r="AH554" s="10">
        <f t="shared" si="151"/>
        <v>0</v>
      </c>
      <c r="AI554" s="10">
        <f t="shared" si="151"/>
        <v>0</v>
      </c>
      <c r="AJ554" s="10">
        <f t="shared" si="151"/>
        <v>0</v>
      </c>
      <c r="AK554" s="312">
        <f t="shared" si="151"/>
        <v>0</v>
      </c>
    </row>
    <row r="555" spans="1:37" ht="12.75" customHeight="1" x14ac:dyDescent="0.25">
      <c r="A555" s="81">
        <v>546</v>
      </c>
      <c r="B555" s="159" t="s">
        <v>1728</v>
      </c>
      <c r="C555" s="244">
        <f t="shared" si="156"/>
        <v>0</v>
      </c>
      <c r="D555" s="161">
        <v>0</v>
      </c>
      <c r="E555" s="161">
        <v>0</v>
      </c>
      <c r="F555" s="161">
        <v>0</v>
      </c>
      <c r="G555" s="161">
        <v>0</v>
      </c>
      <c r="H555" s="161">
        <v>0</v>
      </c>
      <c r="I555" s="162">
        <v>0</v>
      </c>
      <c r="J555" s="160">
        <f t="shared" si="157"/>
        <v>0</v>
      </c>
      <c r="K555" s="161">
        <v>0</v>
      </c>
      <c r="L555" s="161">
        <v>0</v>
      </c>
      <c r="M555" s="161">
        <v>0</v>
      </c>
      <c r="N555" s="161">
        <v>0</v>
      </c>
      <c r="O555" s="161">
        <v>0</v>
      </c>
      <c r="P555" s="162">
        <v>0</v>
      </c>
      <c r="Q555" s="160">
        <f t="shared" si="158"/>
        <v>0</v>
      </c>
      <c r="R555" s="161">
        <v>0</v>
      </c>
      <c r="S555" s="161">
        <v>0</v>
      </c>
      <c r="T555" s="161">
        <v>0</v>
      </c>
      <c r="U555" s="161">
        <v>0</v>
      </c>
      <c r="V555" s="161">
        <v>0</v>
      </c>
      <c r="W555" s="162">
        <v>0</v>
      </c>
      <c r="X555" s="160">
        <f t="shared" si="160"/>
        <v>0</v>
      </c>
      <c r="Y555" s="161">
        <f t="shared" si="160"/>
        <v>0</v>
      </c>
      <c r="Z555" s="161">
        <f t="shared" si="159"/>
        <v>0</v>
      </c>
      <c r="AA555" s="161">
        <f t="shared" si="159"/>
        <v>0</v>
      </c>
      <c r="AB555" s="161">
        <f t="shared" si="159"/>
        <v>0</v>
      </c>
      <c r="AC555" s="161">
        <f t="shared" si="159"/>
        <v>0</v>
      </c>
      <c r="AD555" s="162">
        <f t="shared" si="159"/>
        <v>0</v>
      </c>
      <c r="AE555" s="160">
        <f t="shared" si="152"/>
        <v>0</v>
      </c>
      <c r="AF555" s="10">
        <f t="shared" si="152"/>
        <v>0</v>
      </c>
      <c r="AG555" s="10">
        <f t="shared" si="152"/>
        <v>0</v>
      </c>
      <c r="AH555" s="10">
        <f t="shared" si="151"/>
        <v>0</v>
      </c>
      <c r="AI555" s="10">
        <f t="shared" si="151"/>
        <v>0</v>
      </c>
      <c r="AJ555" s="10">
        <f t="shared" si="151"/>
        <v>0</v>
      </c>
      <c r="AK555" s="312">
        <f t="shared" si="151"/>
        <v>0</v>
      </c>
    </row>
    <row r="556" spans="1:37" ht="12.75" customHeight="1" x14ac:dyDescent="0.25">
      <c r="A556" s="81">
        <v>547</v>
      </c>
      <c r="B556" s="159" t="s">
        <v>1729</v>
      </c>
      <c r="C556" s="244">
        <f t="shared" si="156"/>
        <v>0</v>
      </c>
      <c r="D556" s="161">
        <v>0</v>
      </c>
      <c r="E556" s="161">
        <v>0</v>
      </c>
      <c r="F556" s="161">
        <v>0</v>
      </c>
      <c r="G556" s="161">
        <v>0</v>
      </c>
      <c r="H556" s="161">
        <v>0</v>
      </c>
      <c r="I556" s="162">
        <v>0</v>
      </c>
      <c r="J556" s="160">
        <f t="shared" si="157"/>
        <v>0</v>
      </c>
      <c r="K556" s="161">
        <v>0</v>
      </c>
      <c r="L556" s="161">
        <v>0</v>
      </c>
      <c r="M556" s="161">
        <v>0</v>
      </c>
      <c r="N556" s="161">
        <v>0</v>
      </c>
      <c r="O556" s="161">
        <v>0</v>
      </c>
      <c r="P556" s="162">
        <v>0</v>
      </c>
      <c r="Q556" s="160">
        <f t="shared" si="158"/>
        <v>0</v>
      </c>
      <c r="R556" s="161">
        <v>0</v>
      </c>
      <c r="S556" s="161">
        <v>0</v>
      </c>
      <c r="T556" s="161">
        <v>0</v>
      </c>
      <c r="U556" s="161">
        <v>0</v>
      </c>
      <c r="V556" s="161">
        <v>0</v>
      </c>
      <c r="W556" s="162">
        <v>0</v>
      </c>
      <c r="X556" s="160">
        <f t="shared" si="160"/>
        <v>0</v>
      </c>
      <c r="Y556" s="161">
        <f t="shared" si="160"/>
        <v>0</v>
      </c>
      <c r="Z556" s="161">
        <f t="shared" si="159"/>
        <v>0</v>
      </c>
      <c r="AA556" s="161">
        <f t="shared" si="159"/>
        <v>0</v>
      </c>
      <c r="AB556" s="161">
        <f t="shared" si="159"/>
        <v>0</v>
      </c>
      <c r="AC556" s="161">
        <f t="shared" si="159"/>
        <v>0</v>
      </c>
      <c r="AD556" s="162">
        <f t="shared" si="159"/>
        <v>0</v>
      </c>
      <c r="AE556" s="160">
        <f t="shared" si="152"/>
        <v>0</v>
      </c>
      <c r="AF556" s="10">
        <f t="shared" si="152"/>
        <v>0</v>
      </c>
      <c r="AG556" s="10">
        <f t="shared" si="152"/>
        <v>0</v>
      </c>
      <c r="AH556" s="10">
        <f t="shared" si="151"/>
        <v>0</v>
      </c>
      <c r="AI556" s="10">
        <f t="shared" si="151"/>
        <v>0</v>
      </c>
      <c r="AJ556" s="10">
        <f t="shared" si="151"/>
        <v>0</v>
      </c>
      <c r="AK556" s="312">
        <f t="shared" si="151"/>
        <v>0</v>
      </c>
    </row>
    <row r="557" spans="1:37" ht="12.75" customHeight="1" x14ac:dyDescent="0.25">
      <c r="A557" s="81">
        <v>548</v>
      </c>
      <c r="B557" s="159" t="s">
        <v>1475</v>
      </c>
      <c r="C557" s="244">
        <f t="shared" si="156"/>
        <v>0</v>
      </c>
      <c r="D557" s="161">
        <v>0</v>
      </c>
      <c r="E557" s="161">
        <v>0</v>
      </c>
      <c r="F557" s="161">
        <v>0</v>
      </c>
      <c r="G557" s="161">
        <v>0</v>
      </c>
      <c r="H557" s="161">
        <v>0</v>
      </c>
      <c r="I557" s="162">
        <v>0</v>
      </c>
      <c r="J557" s="160">
        <f t="shared" si="157"/>
        <v>0</v>
      </c>
      <c r="K557" s="161">
        <v>0</v>
      </c>
      <c r="L557" s="161">
        <v>0</v>
      </c>
      <c r="M557" s="161">
        <v>0</v>
      </c>
      <c r="N557" s="161">
        <v>0</v>
      </c>
      <c r="O557" s="161">
        <v>0</v>
      </c>
      <c r="P557" s="162">
        <v>0</v>
      </c>
      <c r="Q557" s="160">
        <f t="shared" si="158"/>
        <v>0</v>
      </c>
      <c r="R557" s="161">
        <v>0</v>
      </c>
      <c r="S557" s="161">
        <v>0</v>
      </c>
      <c r="T557" s="161">
        <v>0</v>
      </c>
      <c r="U557" s="161">
        <v>0</v>
      </c>
      <c r="V557" s="161">
        <v>0</v>
      </c>
      <c r="W557" s="162">
        <v>0</v>
      </c>
      <c r="X557" s="160">
        <f t="shared" si="160"/>
        <v>0</v>
      </c>
      <c r="Y557" s="161">
        <f t="shared" si="160"/>
        <v>0</v>
      </c>
      <c r="Z557" s="161">
        <f t="shared" si="159"/>
        <v>0</v>
      </c>
      <c r="AA557" s="161">
        <f t="shared" si="159"/>
        <v>0</v>
      </c>
      <c r="AB557" s="161">
        <f t="shared" si="159"/>
        <v>0</v>
      </c>
      <c r="AC557" s="161">
        <f t="shared" si="159"/>
        <v>0</v>
      </c>
      <c r="AD557" s="162">
        <f t="shared" si="159"/>
        <v>0</v>
      </c>
      <c r="AE557" s="160">
        <f t="shared" si="152"/>
        <v>0</v>
      </c>
      <c r="AF557" s="10">
        <f t="shared" si="152"/>
        <v>0</v>
      </c>
      <c r="AG557" s="10">
        <f t="shared" si="152"/>
        <v>0</v>
      </c>
      <c r="AH557" s="10">
        <f t="shared" si="151"/>
        <v>0</v>
      </c>
      <c r="AI557" s="10">
        <f t="shared" si="151"/>
        <v>0</v>
      </c>
      <c r="AJ557" s="10">
        <f t="shared" si="151"/>
        <v>0</v>
      </c>
      <c r="AK557" s="312">
        <f t="shared" si="151"/>
        <v>0</v>
      </c>
    </row>
    <row r="558" spans="1:37" ht="12.75" customHeight="1" x14ac:dyDescent="0.25">
      <c r="A558" s="81">
        <v>549</v>
      </c>
      <c r="B558" s="159" t="s">
        <v>1730</v>
      </c>
      <c r="C558" s="244">
        <f t="shared" si="156"/>
        <v>0</v>
      </c>
      <c r="D558" s="161">
        <v>0</v>
      </c>
      <c r="E558" s="161">
        <v>0</v>
      </c>
      <c r="F558" s="161">
        <v>0</v>
      </c>
      <c r="G558" s="161">
        <v>0</v>
      </c>
      <c r="H558" s="161">
        <v>0</v>
      </c>
      <c r="I558" s="162">
        <v>0</v>
      </c>
      <c r="J558" s="160">
        <f t="shared" si="157"/>
        <v>0</v>
      </c>
      <c r="K558" s="161">
        <v>0</v>
      </c>
      <c r="L558" s="161">
        <v>0</v>
      </c>
      <c r="M558" s="161">
        <v>0</v>
      </c>
      <c r="N558" s="161">
        <v>0</v>
      </c>
      <c r="O558" s="161">
        <v>0</v>
      </c>
      <c r="P558" s="162">
        <v>0</v>
      </c>
      <c r="Q558" s="160">
        <f t="shared" si="158"/>
        <v>0</v>
      </c>
      <c r="R558" s="161">
        <v>0</v>
      </c>
      <c r="S558" s="161">
        <v>0</v>
      </c>
      <c r="T558" s="161">
        <v>0</v>
      </c>
      <c r="U558" s="161">
        <v>0</v>
      </c>
      <c r="V558" s="161">
        <v>0</v>
      </c>
      <c r="W558" s="162">
        <v>0</v>
      </c>
      <c r="X558" s="160">
        <f t="shared" si="160"/>
        <v>0</v>
      </c>
      <c r="Y558" s="161">
        <f t="shared" si="160"/>
        <v>0</v>
      </c>
      <c r="Z558" s="161">
        <f t="shared" si="159"/>
        <v>0</v>
      </c>
      <c r="AA558" s="161">
        <f t="shared" si="159"/>
        <v>0</v>
      </c>
      <c r="AB558" s="161">
        <f t="shared" si="159"/>
        <v>0</v>
      </c>
      <c r="AC558" s="161">
        <f t="shared" si="159"/>
        <v>0</v>
      </c>
      <c r="AD558" s="162">
        <f t="shared" si="159"/>
        <v>0</v>
      </c>
      <c r="AE558" s="160">
        <f t="shared" si="152"/>
        <v>0</v>
      </c>
      <c r="AF558" s="10">
        <f t="shared" si="152"/>
        <v>0</v>
      </c>
      <c r="AG558" s="10">
        <f t="shared" si="152"/>
        <v>0</v>
      </c>
      <c r="AH558" s="10">
        <f t="shared" si="151"/>
        <v>0</v>
      </c>
      <c r="AI558" s="10">
        <f t="shared" si="151"/>
        <v>0</v>
      </c>
      <c r="AJ558" s="10">
        <f t="shared" si="151"/>
        <v>0</v>
      </c>
      <c r="AK558" s="312">
        <f t="shared" si="151"/>
        <v>0</v>
      </c>
    </row>
    <row r="559" spans="1:37" ht="12.75" customHeight="1" x14ac:dyDescent="0.25">
      <c r="A559" s="81">
        <v>550</v>
      </c>
      <c r="B559" s="159" t="s">
        <v>1640</v>
      </c>
      <c r="C559" s="244">
        <f t="shared" si="156"/>
        <v>56.7</v>
      </c>
      <c r="D559" s="161">
        <v>0</v>
      </c>
      <c r="E559" s="161">
        <v>0</v>
      </c>
      <c r="F559" s="161">
        <v>0</v>
      </c>
      <c r="G559" s="161">
        <v>0</v>
      </c>
      <c r="H559" s="161">
        <v>56.7</v>
      </c>
      <c r="I559" s="162">
        <v>0</v>
      </c>
      <c r="J559" s="160">
        <f t="shared" si="157"/>
        <v>56.7</v>
      </c>
      <c r="K559" s="161">
        <v>0</v>
      </c>
      <c r="L559" s="161">
        <v>0</v>
      </c>
      <c r="M559" s="161">
        <v>0</v>
      </c>
      <c r="N559" s="161">
        <v>0</v>
      </c>
      <c r="O559" s="161">
        <v>56.7</v>
      </c>
      <c r="P559" s="162">
        <v>0</v>
      </c>
      <c r="Q559" s="160">
        <f t="shared" si="158"/>
        <v>56.7</v>
      </c>
      <c r="R559" s="161">
        <v>0</v>
      </c>
      <c r="S559" s="161">
        <v>0</v>
      </c>
      <c r="T559" s="161">
        <v>0</v>
      </c>
      <c r="U559" s="161">
        <v>0</v>
      </c>
      <c r="V559" s="161">
        <v>56.7</v>
      </c>
      <c r="W559" s="162">
        <v>0</v>
      </c>
      <c r="X559" s="160">
        <f t="shared" si="160"/>
        <v>0</v>
      </c>
      <c r="Y559" s="161">
        <f t="shared" si="160"/>
        <v>0</v>
      </c>
      <c r="Z559" s="161">
        <f t="shared" si="159"/>
        <v>0</v>
      </c>
      <c r="AA559" s="161">
        <f t="shared" si="159"/>
        <v>0</v>
      </c>
      <c r="AB559" s="161">
        <f t="shared" si="159"/>
        <v>0</v>
      </c>
      <c r="AC559" s="161">
        <f t="shared" si="159"/>
        <v>0</v>
      </c>
      <c r="AD559" s="162">
        <f t="shared" si="159"/>
        <v>0</v>
      </c>
      <c r="AE559" s="160">
        <f t="shared" si="152"/>
        <v>100</v>
      </c>
      <c r="AF559" s="10">
        <f t="shared" si="152"/>
        <v>0</v>
      </c>
      <c r="AG559" s="10">
        <f t="shared" si="152"/>
        <v>0</v>
      </c>
      <c r="AH559" s="10">
        <f t="shared" si="151"/>
        <v>0</v>
      </c>
      <c r="AI559" s="10">
        <f t="shared" si="151"/>
        <v>0</v>
      </c>
      <c r="AJ559" s="10">
        <f t="shared" si="151"/>
        <v>100</v>
      </c>
      <c r="AK559" s="312">
        <f t="shared" si="151"/>
        <v>0</v>
      </c>
    </row>
    <row r="560" spans="1:37" ht="12.75" customHeight="1" x14ac:dyDescent="0.25">
      <c r="A560" s="81">
        <v>551</v>
      </c>
      <c r="B560" s="159" t="s">
        <v>1731</v>
      </c>
      <c r="C560" s="244">
        <f t="shared" si="156"/>
        <v>0</v>
      </c>
      <c r="D560" s="161">
        <v>0</v>
      </c>
      <c r="E560" s="161">
        <v>0</v>
      </c>
      <c r="F560" s="161">
        <v>0</v>
      </c>
      <c r="G560" s="161">
        <v>0</v>
      </c>
      <c r="H560" s="161">
        <v>0</v>
      </c>
      <c r="I560" s="162">
        <v>0</v>
      </c>
      <c r="J560" s="160">
        <f t="shared" si="157"/>
        <v>0</v>
      </c>
      <c r="K560" s="161">
        <v>0</v>
      </c>
      <c r="L560" s="161">
        <v>0</v>
      </c>
      <c r="M560" s="161">
        <v>0</v>
      </c>
      <c r="N560" s="161">
        <v>0</v>
      </c>
      <c r="O560" s="161">
        <v>0</v>
      </c>
      <c r="P560" s="162">
        <v>0</v>
      </c>
      <c r="Q560" s="160">
        <f t="shared" si="158"/>
        <v>0</v>
      </c>
      <c r="R560" s="161">
        <v>0</v>
      </c>
      <c r="S560" s="161">
        <v>0</v>
      </c>
      <c r="T560" s="161">
        <v>0</v>
      </c>
      <c r="U560" s="161">
        <v>0</v>
      </c>
      <c r="V560" s="161">
        <v>0</v>
      </c>
      <c r="W560" s="162">
        <v>0</v>
      </c>
      <c r="X560" s="160">
        <f t="shared" si="160"/>
        <v>0</v>
      </c>
      <c r="Y560" s="161">
        <f t="shared" si="160"/>
        <v>0</v>
      </c>
      <c r="Z560" s="161">
        <f t="shared" si="159"/>
        <v>0</v>
      </c>
      <c r="AA560" s="161">
        <f t="shared" si="159"/>
        <v>0</v>
      </c>
      <c r="AB560" s="161">
        <f t="shared" si="159"/>
        <v>0</v>
      </c>
      <c r="AC560" s="161">
        <f t="shared" si="159"/>
        <v>0</v>
      </c>
      <c r="AD560" s="162">
        <f t="shared" si="159"/>
        <v>0</v>
      </c>
      <c r="AE560" s="160">
        <f t="shared" si="152"/>
        <v>0</v>
      </c>
      <c r="AF560" s="10">
        <f t="shared" si="152"/>
        <v>0</v>
      </c>
      <c r="AG560" s="10">
        <f t="shared" si="152"/>
        <v>0</v>
      </c>
      <c r="AH560" s="10">
        <f t="shared" si="151"/>
        <v>0</v>
      </c>
      <c r="AI560" s="10">
        <f t="shared" si="151"/>
        <v>0</v>
      </c>
      <c r="AJ560" s="10">
        <f t="shared" si="151"/>
        <v>0</v>
      </c>
      <c r="AK560" s="312">
        <f t="shared" si="151"/>
        <v>0</v>
      </c>
    </row>
    <row r="561" spans="1:37" ht="12.75" customHeight="1" x14ac:dyDescent="0.25">
      <c r="A561" s="81">
        <v>552</v>
      </c>
      <c r="B561" s="159" t="s">
        <v>1732</v>
      </c>
      <c r="C561" s="244">
        <f t="shared" si="156"/>
        <v>0</v>
      </c>
      <c r="D561" s="161">
        <v>0</v>
      </c>
      <c r="E561" s="161">
        <v>0</v>
      </c>
      <c r="F561" s="161">
        <v>0</v>
      </c>
      <c r="G561" s="161">
        <v>0</v>
      </c>
      <c r="H561" s="161">
        <v>0</v>
      </c>
      <c r="I561" s="162">
        <v>0</v>
      </c>
      <c r="J561" s="160">
        <f t="shared" si="157"/>
        <v>0</v>
      </c>
      <c r="K561" s="161">
        <v>0</v>
      </c>
      <c r="L561" s="161">
        <v>0</v>
      </c>
      <c r="M561" s="161">
        <v>0</v>
      </c>
      <c r="N561" s="161">
        <v>0</v>
      </c>
      <c r="O561" s="161">
        <v>0</v>
      </c>
      <c r="P561" s="162">
        <v>0</v>
      </c>
      <c r="Q561" s="160">
        <f t="shared" si="158"/>
        <v>0</v>
      </c>
      <c r="R561" s="161">
        <v>0</v>
      </c>
      <c r="S561" s="161">
        <v>0</v>
      </c>
      <c r="T561" s="161">
        <v>0</v>
      </c>
      <c r="U561" s="161">
        <v>0</v>
      </c>
      <c r="V561" s="161">
        <v>0</v>
      </c>
      <c r="W561" s="162">
        <v>0</v>
      </c>
      <c r="X561" s="160">
        <f t="shared" si="160"/>
        <v>0</v>
      </c>
      <c r="Y561" s="161">
        <f t="shared" si="160"/>
        <v>0</v>
      </c>
      <c r="Z561" s="161">
        <f t="shared" si="159"/>
        <v>0</v>
      </c>
      <c r="AA561" s="161">
        <f t="shared" si="159"/>
        <v>0</v>
      </c>
      <c r="AB561" s="161">
        <f t="shared" si="159"/>
        <v>0</v>
      </c>
      <c r="AC561" s="161">
        <f t="shared" si="159"/>
        <v>0</v>
      </c>
      <c r="AD561" s="162">
        <f t="shared" si="159"/>
        <v>0</v>
      </c>
      <c r="AE561" s="160">
        <f t="shared" si="152"/>
        <v>0</v>
      </c>
      <c r="AF561" s="10">
        <f t="shared" si="152"/>
        <v>0</v>
      </c>
      <c r="AG561" s="10">
        <f t="shared" si="152"/>
        <v>0</v>
      </c>
      <c r="AH561" s="10">
        <f t="shared" si="151"/>
        <v>0</v>
      </c>
      <c r="AI561" s="10">
        <f t="shared" si="151"/>
        <v>0</v>
      </c>
      <c r="AJ561" s="10">
        <f t="shared" si="151"/>
        <v>0</v>
      </c>
      <c r="AK561" s="312">
        <f t="shared" si="151"/>
        <v>0</v>
      </c>
    </row>
    <row r="562" spans="1:37" ht="12.75" customHeight="1" x14ac:dyDescent="0.25">
      <c r="A562" s="81">
        <v>553</v>
      </c>
      <c r="B562" s="159" t="s">
        <v>1733</v>
      </c>
      <c r="C562" s="244">
        <f t="shared" si="156"/>
        <v>0</v>
      </c>
      <c r="D562" s="161">
        <v>0</v>
      </c>
      <c r="E562" s="161">
        <v>0</v>
      </c>
      <c r="F562" s="161">
        <v>0</v>
      </c>
      <c r="G562" s="161">
        <v>0</v>
      </c>
      <c r="H562" s="161">
        <v>0</v>
      </c>
      <c r="I562" s="162">
        <v>0</v>
      </c>
      <c r="J562" s="160">
        <f t="shared" si="157"/>
        <v>0</v>
      </c>
      <c r="K562" s="161">
        <v>0</v>
      </c>
      <c r="L562" s="161">
        <v>0</v>
      </c>
      <c r="M562" s="161">
        <v>0</v>
      </c>
      <c r="N562" s="161">
        <v>0</v>
      </c>
      <c r="O562" s="161">
        <v>0</v>
      </c>
      <c r="P562" s="162">
        <v>0</v>
      </c>
      <c r="Q562" s="160">
        <f t="shared" si="158"/>
        <v>0</v>
      </c>
      <c r="R562" s="161">
        <v>0</v>
      </c>
      <c r="S562" s="161">
        <v>0</v>
      </c>
      <c r="T562" s="161">
        <v>0</v>
      </c>
      <c r="U562" s="161">
        <v>0</v>
      </c>
      <c r="V562" s="161">
        <v>0</v>
      </c>
      <c r="W562" s="162">
        <v>0</v>
      </c>
      <c r="X562" s="160">
        <f t="shared" si="160"/>
        <v>0</v>
      </c>
      <c r="Y562" s="161">
        <f t="shared" si="160"/>
        <v>0</v>
      </c>
      <c r="Z562" s="161">
        <f t="shared" si="159"/>
        <v>0</v>
      </c>
      <c r="AA562" s="161">
        <f t="shared" si="159"/>
        <v>0</v>
      </c>
      <c r="AB562" s="161">
        <f t="shared" si="159"/>
        <v>0</v>
      </c>
      <c r="AC562" s="161">
        <f t="shared" si="159"/>
        <v>0</v>
      </c>
      <c r="AD562" s="162">
        <f t="shared" si="159"/>
        <v>0</v>
      </c>
      <c r="AE562" s="160">
        <f t="shared" si="152"/>
        <v>0</v>
      </c>
      <c r="AF562" s="10">
        <f t="shared" si="152"/>
        <v>0</v>
      </c>
      <c r="AG562" s="10">
        <f t="shared" si="152"/>
        <v>0</v>
      </c>
      <c r="AH562" s="10">
        <f t="shared" si="151"/>
        <v>0</v>
      </c>
      <c r="AI562" s="10">
        <f t="shared" si="151"/>
        <v>0</v>
      </c>
      <c r="AJ562" s="10">
        <f t="shared" si="151"/>
        <v>0</v>
      </c>
      <c r="AK562" s="312">
        <f t="shared" si="151"/>
        <v>0</v>
      </c>
    </row>
    <row r="563" spans="1:37" ht="12.75" customHeight="1" x14ac:dyDescent="0.25">
      <c r="A563" s="81">
        <v>554</v>
      </c>
      <c r="B563" s="159" t="s">
        <v>1734</v>
      </c>
      <c r="C563" s="244">
        <f t="shared" si="156"/>
        <v>0</v>
      </c>
      <c r="D563" s="161">
        <v>0</v>
      </c>
      <c r="E563" s="161">
        <v>0</v>
      </c>
      <c r="F563" s="161">
        <v>0</v>
      </c>
      <c r="G563" s="161">
        <v>0</v>
      </c>
      <c r="H563" s="161">
        <v>0</v>
      </c>
      <c r="I563" s="162">
        <v>0</v>
      </c>
      <c r="J563" s="160">
        <f t="shared" si="157"/>
        <v>0</v>
      </c>
      <c r="K563" s="161">
        <v>0</v>
      </c>
      <c r="L563" s="161">
        <v>0</v>
      </c>
      <c r="M563" s="161">
        <v>0</v>
      </c>
      <c r="N563" s="161">
        <v>0</v>
      </c>
      <c r="O563" s="161">
        <v>0</v>
      </c>
      <c r="P563" s="162">
        <v>0</v>
      </c>
      <c r="Q563" s="160">
        <f t="shared" si="158"/>
        <v>0</v>
      </c>
      <c r="R563" s="161">
        <v>0</v>
      </c>
      <c r="S563" s="161">
        <v>0</v>
      </c>
      <c r="T563" s="161">
        <v>0</v>
      </c>
      <c r="U563" s="161">
        <v>0</v>
      </c>
      <c r="V563" s="161">
        <v>0</v>
      </c>
      <c r="W563" s="162">
        <v>0</v>
      </c>
      <c r="X563" s="160">
        <f t="shared" si="160"/>
        <v>0</v>
      </c>
      <c r="Y563" s="161">
        <f t="shared" si="160"/>
        <v>0</v>
      </c>
      <c r="Z563" s="161">
        <f t="shared" si="159"/>
        <v>0</v>
      </c>
      <c r="AA563" s="161">
        <f t="shared" si="159"/>
        <v>0</v>
      </c>
      <c r="AB563" s="161">
        <f t="shared" si="159"/>
        <v>0</v>
      </c>
      <c r="AC563" s="161">
        <f t="shared" si="159"/>
        <v>0</v>
      </c>
      <c r="AD563" s="162">
        <f t="shared" si="159"/>
        <v>0</v>
      </c>
      <c r="AE563" s="160">
        <f t="shared" si="152"/>
        <v>0</v>
      </c>
      <c r="AF563" s="10">
        <f t="shared" si="152"/>
        <v>0</v>
      </c>
      <c r="AG563" s="10">
        <f t="shared" si="152"/>
        <v>0</v>
      </c>
      <c r="AH563" s="10">
        <f t="shared" si="151"/>
        <v>0</v>
      </c>
      <c r="AI563" s="10">
        <f t="shared" si="151"/>
        <v>0</v>
      </c>
      <c r="AJ563" s="10">
        <f t="shared" si="151"/>
        <v>0</v>
      </c>
      <c r="AK563" s="312">
        <f t="shared" si="151"/>
        <v>0</v>
      </c>
    </row>
    <row r="564" spans="1:37" ht="12.75" customHeight="1" x14ac:dyDescent="0.25">
      <c r="A564" s="81">
        <v>555</v>
      </c>
      <c r="B564" s="159" t="s">
        <v>1735</v>
      </c>
      <c r="C564" s="244">
        <f t="shared" si="156"/>
        <v>0</v>
      </c>
      <c r="D564" s="161">
        <v>0</v>
      </c>
      <c r="E564" s="161">
        <v>0</v>
      </c>
      <c r="F564" s="161">
        <v>0</v>
      </c>
      <c r="G564" s="161">
        <v>0</v>
      </c>
      <c r="H564" s="161">
        <v>0</v>
      </c>
      <c r="I564" s="162">
        <v>0</v>
      </c>
      <c r="J564" s="160">
        <f t="shared" si="157"/>
        <v>0</v>
      </c>
      <c r="K564" s="161">
        <v>0</v>
      </c>
      <c r="L564" s="161">
        <v>0</v>
      </c>
      <c r="M564" s="161">
        <v>0</v>
      </c>
      <c r="N564" s="161">
        <v>0</v>
      </c>
      <c r="O564" s="161">
        <v>0</v>
      </c>
      <c r="P564" s="162">
        <v>0</v>
      </c>
      <c r="Q564" s="160">
        <f t="shared" si="158"/>
        <v>0</v>
      </c>
      <c r="R564" s="161">
        <v>0</v>
      </c>
      <c r="S564" s="161">
        <v>0</v>
      </c>
      <c r="T564" s="161">
        <v>0</v>
      </c>
      <c r="U564" s="161">
        <v>0</v>
      </c>
      <c r="V564" s="161">
        <v>0</v>
      </c>
      <c r="W564" s="162">
        <v>0</v>
      </c>
      <c r="X564" s="160">
        <f t="shared" si="160"/>
        <v>0</v>
      </c>
      <c r="Y564" s="161">
        <f t="shared" si="160"/>
        <v>0</v>
      </c>
      <c r="Z564" s="161">
        <f t="shared" si="159"/>
        <v>0</v>
      </c>
      <c r="AA564" s="161">
        <f t="shared" si="159"/>
        <v>0</v>
      </c>
      <c r="AB564" s="161">
        <f t="shared" si="159"/>
        <v>0</v>
      </c>
      <c r="AC564" s="161">
        <f t="shared" si="159"/>
        <v>0</v>
      </c>
      <c r="AD564" s="162">
        <f t="shared" si="159"/>
        <v>0</v>
      </c>
      <c r="AE564" s="160">
        <f t="shared" si="152"/>
        <v>0</v>
      </c>
      <c r="AF564" s="10">
        <f t="shared" si="152"/>
        <v>0</v>
      </c>
      <c r="AG564" s="10">
        <f t="shared" si="152"/>
        <v>0</v>
      </c>
      <c r="AH564" s="10">
        <f t="shared" si="151"/>
        <v>0</v>
      </c>
      <c r="AI564" s="10">
        <f t="shared" si="151"/>
        <v>0</v>
      </c>
      <c r="AJ564" s="10">
        <f t="shared" si="151"/>
        <v>0</v>
      </c>
      <c r="AK564" s="312">
        <f t="shared" si="151"/>
        <v>0</v>
      </c>
    </row>
    <row r="565" spans="1:37" ht="12.75" customHeight="1" x14ac:dyDescent="0.25">
      <c r="A565" s="81">
        <v>556</v>
      </c>
      <c r="B565" s="159" t="s">
        <v>1736</v>
      </c>
      <c r="C565" s="244">
        <f t="shared" si="156"/>
        <v>67.8</v>
      </c>
      <c r="D565" s="161">
        <v>0</v>
      </c>
      <c r="E565" s="161">
        <v>0</v>
      </c>
      <c r="F565" s="161">
        <v>0</v>
      </c>
      <c r="G565" s="161">
        <v>0</v>
      </c>
      <c r="H565" s="161">
        <v>67.8</v>
      </c>
      <c r="I565" s="162">
        <v>0</v>
      </c>
      <c r="J565" s="160">
        <f t="shared" si="157"/>
        <v>67.8</v>
      </c>
      <c r="K565" s="161">
        <v>0</v>
      </c>
      <c r="L565" s="161">
        <v>0</v>
      </c>
      <c r="M565" s="161">
        <v>0</v>
      </c>
      <c r="N565" s="161">
        <v>0</v>
      </c>
      <c r="O565" s="161">
        <v>67.8</v>
      </c>
      <c r="P565" s="162">
        <v>0</v>
      </c>
      <c r="Q565" s="160">
        <f t="shared" si="158"/>
        <v>65.183000000000007</v>
      </c>
      <c r="R565" s="161">
        <v>0</v>
      </c>
      <c r="S565" s="161">
        <v>0</v>
      </c>
      <c r="T565" s="161">
        <v>0</v>
      </c>
      <c r="U565" s="161">
        <v>0</v>
      </c>
      <c r="V565" s="161">
        <v>65.183000000000007</v>
      </c>
      <c r="W565" s="162">
        <v>0</v>
      </c>
      <c r="X565" s="160">
        <f t="shared" si="160"/>
        <v>-2.6169999999999902</v>
      </c>
      <c r="Y565" s="161">
        <f t="shared" si="160"/>
        <v>0</v>
      </c>
      <c r="Z565" s="161">
        <f t="shared" si="159"/>
        <v>0</v>
      </c>
      <c r="AA565" s="161">
        <f t="shared" si="159"/>
        <v>0</v>
      </c>
      <c r="AB565" s="161">
        <f t="shared" si="159"/>
        <v>0</v>
      </c>
      <c r="AC565" s="161">
        <f t="shared" si="159"/>
        <v>-2.6169999999999902</v>
      </c>
      <c r="AD565" s="162">
        <f t="shared" si="159"/>
        <v>0</v>
      </c>
      <c r="AE565" s="160">
        <f t="shared" si="152"/>
        <v>96.140117994100308</v>
      </c>
      <c r="AF565" s="10">
        <f t="shared" si="152"/>
        <v>0</v>
      </c>
      <c r="AG565" s="10">
        <f t="shared" si="152"/>
        <v>0</v>
      </c>
      <c r="AH565" s="10">
        <f t="shared" si="151"/>
        <v>0</v>
      </c>
      <c r="AI565" s="10">
        <f t="shared" si="151"/>
        <v>0</v>
      </c>
      <c r="AJ565" s="10">
        <f t="shared" si="151"/>
        <v>96.140117994100308</v>
      </c>
      <c r="AK565" s="312">
        <f t="shared" si="151"/>
        <v>0</v>
      </c>
    </row>
    <row r="566" spans="1:37" ht="12.75" customHeight="1" x14ac:dyDescent="0.25">
      <c r="A566" s="81">
        <v>557</v>
      </c>
      <c r="B566" s="159" t="s">
        <v>1737</v>
      </c>
      <c r="C566" s="244">
        <f t="shared" si="156"/>
        <v>0</v>
      </c>
      <c r="D566" s="161">
        <v>0</v>
      </c>
      <c r="E566" s="161">
        <v>0</v>
      </c>
      <c r="F566" s="161">
        <v>0</v>
      </c>
      <c r="G566" s="161">
        <v>0</v>
      </c>
      <c r="H566" s="161">
        <v>0</v>
      </c>
      <c r="I566" s="162">
        <v>0</v>
      </c>
      <c r="J566" s="160">
        <f t="shared" si="157"/>
        <v>0</v>
      </c>
      <c r="K566" s="161">
        <v>0</v>
      </c>
      <c r="L566" s="161">
        <v>0</v>
      </c>
      <c r="M566" s="161">
        <v>0</v>
      </c>
      <c r="N566" s="161">
        <v>0</v>
      </c>
      <c r="O566" s="161">
        <v>0</v>
      </c>
      <c r="P566" s="162">
        <v>0</v>
      </c>
      <c r="Q566" s="160">
        <f t="shared" si="158"/>
        <v>0</v>
      </c>
      <c r="R566" s="161">
        <v>0</v>
      </c>
      <c r="S566" s="161">
        <v>0</v>
      </c>
      <c r="T566" s="161">
        <v>0</v>
      </c>
      <c r="U566" s="161">
        <v>0</v>
      </c>
      <c r="V566" s="161">
        <v>0</v>
      </c>
      <c r="W566" s="162">
        <v>0</v>
      </c>
      <c r="X566" s="160">
        <f t="shared" si="160"/>
        <v>0</v>
      </c>
      <c r="Y566" s="161">
        <f t="shared" si="160"/>
        <v>0</v>
      </c>
      <c r="Z566" s="161">
        <f t="shared" si="159"/>
        <v>0</v>
      </c>
      <c r="AA566" s="161">
        <f t="shared" si="159"/>
        <v>0</v>
      </c>
      <c r="AB566" s="161">
        <f t="shared" si="159"/>
        <v>0</v>
      </c>
      <c r="AC566" s="161">
        <f t="shared" si="159"/>
        <v>0</v>
      </c>
      <c r="AD566" s="162">
        <f t="shared" si="159"/>
        <v>0</v>
      </c>
      <c r="AE566" s="160">
        <f t="shared" si="152"/>
        <v>0</v>
      </c>
      <c r="AF566" s="10">
        <f t="shared" si="152"/>
        <v>0</v>
      </c>
      <c r="AG566" s="10">
        <f t="shared" si="152"/>
        <v>0</v>
      </c>
      <c r="AH566" s="10">
        <f t="shared" si="151"/>
        <v>0</v>
      </c>
      <c r="AI566" s="10">
        <f t="shared" si="151"/>
        <v>0</v>
      </c>
      <c r="AJ566" s="10">
        <f t="shared" si="151"/>
        <v>0</v>
      </c>
      <c r="AK566" s="312">
        <f t="shared" si="151"/>
        <v>0</v>
      </c>
    </row>
    <row r="567" spans="1:37" ht="12.75" customHeight="1" x14ac:dyDescent="0.25">
      <c r="A567" s="81">
        <v>558</v>
      </c>
      <c r="B567" s="159" t="s">
        <v>1738</v>
      </c>
      <c r="C567" s="244">
        <f t="shared" si="156"/>
        <v>0</v>
      </c>
      <c r="D567" s="161">
        <v>0</v>
      </c>
      <c r="E567" s="161">
        <v>0</v>
      </c>
      <c r="F567" s="161">
        <v>0</v>
      </c>
      <c r="G567" s="161">
        <v>0</v>
      </c>
      <c r="H567" s="161">
        <v>0</v>
      </c>
      <c r="I567" s="162">
        <v>0</v>
      </c>
      <c r="J567" s="160">
        <f t="shared" si="157"/>
        <v>0</v>
      </c>
      <c r="K567" s="161">
        <v>0</v>
      </c>
      <c r="L567" s="161">
        <v>0</v>
      </c>
      <c r="M567" s="161">
        <v>0</v>
      </c>
      <c r="N567" s="161">
        <v>0</v>
      </c>
      <c r="O567" s="161">
        <v>0</v>
      </c>
      <c r="P567" s="162">
        <v>0</v>
      </c>
      <c r="Q567" s="160">
        <f t="shared" si="158"/>
        <v>0</v>
      </c>
      <c r="R567" s="161">
        <v>0</v>
      </c>
      <c r="S567" s="161">
        <v>0</v>
      </c>
      <c r="T567" s="161">
        <v>0</v>
      </c>
      <c r="U567" s="161">
        <v>0</v>
      </c>
      <c r="V567" s="161">
        <v>0</v>
      </c>
      <c r="W567" s="162">
        <v>0</v>
      </c>
      <c r="X567" s="160">
        <f t="shared" si="160"/>
        <v>0</v>
      </c>
      <c r="Y567" s="161">
        <f t="shared" si="160"/>
        <v>0</v>
      </c>
      <c r="Z567" s="161">
        <f t="shared" si="159"/>
        <v>0</v>
      </c>
      <c r="AA567" s="161">
        <f t="shared" si="159"/>
        <v>0</v>
      </c>
      <c r="AB567" s="161">
        <f t="shared" si="159"/>
        <v>0</v>
      </c>
      <c r="AC567" s="161">
        <f t="shared" si="159"/>
        <v>0</v>
      </c>
      <c r="AD567" s="162">
        <f t="shared" si="159"/>
        <v>0</v>
      </c>
      <c r="AE567" s="160">
        <f t="shared" si="152"/>
        <v>0</v>
      </c>
      <c r="AF567" s="10">
        <f t="shared" si="152"/>
        <v>0</v>
      </c>
      <c r="AG567" s="10">
        <f t="shared" si="152"/>
        <v>0</v>
      </c>
      <c r="AH567" s="10">
        <f t="shared" si="151"/>
        <v>0</v>
      </c>
      <c r="AI567" s="10">
        <f t="shared" si="151"/>
        <v>0</v>
      </c>
      <c r="AJ567" s="10">
        <f t="shared" si="151"/>
        <v>0</v>
      </c>
      <c r="AK567" s="312">
        <f t="shared" si="151"/>
        <v>0</v>
      </c>
    </row>
    <row r="568" spans="1:37" ht="12.75" customHeight="1" x14ac:dyDescent="0.25">
      <c r="A568" s="81">
        <v>559</v>
      </c>
      <c r="B568" s="159" t="s">
        <v>1739</v>
      </c>
      <c r="C568" s="244">
        <f t="shared" si="156"/>
        <v>0</v>
      </c>
      <c r="D568" s="161">
        <v>0</v>
      </c>
      <c r="E568" s="161">
        <v>0</v>
      </c>
      <c r="F568" s="161">
        <v>0</v>
      </c>
      <c r="G568" s="161">
        <v>0</v>
      </c>
      <c r="H568" s="161">
        <v>0</v>
      </c>
      <c r="I568" s="162">
        <v>0</v>
      </c>
      <c r="J568" s="160">
        <f t="shared" si="157"/>
        <v>0</v>
      </c>
      <c r="K568" s="161">
        <v>0</v>
      </c>
      <c r="L568" s="161">
        <v>0</v>
      </c>
      <c r="M568" s="161">
        <v>0</v>
      </c>
      <c r="N568" s="161">
        <v>0</v>
      </c>
      <c r="O568" s="161">
        <v>0</v>
      </c>
      <c r="P568" s="162">
        <v>0</v>
      </c>
      <c r="Q568" s="160">
        <f t="shared" si="158"/>
        <v>0</v>
      </c>
      <c r="R568" s="161">
        <v>0</v>
      </c>
      <c r="S568" s="161">
        <v>0</v>
      </c>
      <c r="T568" s="161">
        <v>0</v>
      </c>
      <c r="U568" s="161">
        <v>0</v>
      </c>
      <c r="V568" s="161">
        <v>0</v>
      </c>
      <c r="W568" s="162">
        <v>0</v>
      </c>
      <c r="X568" s="160">
        <f t="shared" si="160"/>
        <v>0</v>
      </c>
      <c r="Y568" s="161">
        <f t="shared" si="160"/>
        <v>0</v>
      </c>
      <c r="Z568" s="161">
        <f t="shared" si="159"/>
        <v>0</v>
      </c>
      <c r="AA568" s="161">
        <f t="shared" si="159"/>
        <v>0</v>
      </c>
      <c r="AB568" s="161">
        <f t="shared" si="159"/>
        <v>0</v>
      </c>
      <c r="AC568" s="161">
        <f t="shared" si="159"/>
        <v>0</v>
      </c>
      <c r="AD568" s="162">
        <f t="shared" si="159"/>
        <v>0</v>
      </c>
      <c r="AE568" s="160">
        <f t="shared" si="152"/>
        <v>0</v>
      </c>
      <c r="AF568" s="10">
        <f t="shared" si="152"/>
        <v>0</v>
      </c>
      <c r="AG568" s="10">
        <f t="shared" si="152"/>
        <v>0</v>
      </c>
      <c r="AH568" s="10">
        <f t="shared" si="151"/>
        <v>0</v>
      </c>
      <c r="AI568" s="10">
        <f t="shared" si="151"/>
        <v>0</v>
      </c>
      <c r="AJ568" s="10">
        <f t="shared" si="151"/>
        <v>0</v>
      </c>
      <c r="AK568" s="312">
        <f t="shared" si="151"/>
        <v>0</v>
      </c>
    </row>
    <row r="569" spans="1:37" ht="12.75" customHeight="1" x14ac:dyDescent="0.25">
      <c r="A569" s="81">
        <v>560</v>
      </c>
      <c r="B569" s="159" t="s">
        <v>1740</v>
      </c>
      <c r="C569" s="244">
        <f t="shared" si="156"/>
        <v>0</v>
      </c>
      <c r="D569" s="161">
        <v>0</v>
      </c>
      <c r="E569" s="161">
        <v>0</v>
      </c>
      <c r="F569" s="161">
        <v>0</v>
      </c>
      <c r="G569" s="161">
        <v>0</v>
      </c>
      <c r="H569" s="161">
        <v>0</v>
      </c>
      <c r="I569" s="162">
        <v>0</v>
      </c>
      <c r="J569" s="160">
        <f t="shared" si="157"/>
        <v>0</v>
      </c>
      <c r="K569" s="161">
        <v>0</v>
      </c>
      <c r="L569" s="161">
        <v>0</v>
      </c>
      <c r="M569" s="161">
        <v>0</v>
      </c>
      <c r="N569" s="161">
        <v>0</v>
      </c>
      <c r="O569" s="161">
        <v>0</v>
      </c>
      <c r="P569" s="162">
        <v>0</v>
      </c>
      <c r="Q569" s="160">
        <f t="shared" si="158"/>
        <v>0</v>
      </c>
      <c r="R569" s="161">
        <v>0</v>
      </c>
      <c r="S569" s="161">
        <v>0</v>
      </c>
      <c r="T569" s="161">
        <v>0</v>
      </c>
      <c r="U569" s="161">
        <v>0</v>
      </c>
      <c r="V569" s="161">
        <v>0</v>
      </c>
      <c r="W569" s="162">
        <v>0</v>
      </c>
      <c r="X569" s="160">
        <f t="shared" si="160"/>
        <v>0</v>
      </c>
      <c r="Y569" s="161">
        <f t="shared" si="160"/>
        <v>0</v>
      </c>
      <c r="Z569" s="161">
        <f t="shared" si="159"/>
        <v>0</v>
      </c>
      <c r="AA569" s="161">
        <f t="shared" si="159"/>
        <v>0</v>
      </c>
      <c r="AB569" s="161">
        <f t="shared" si="159"/>
        <v>0</v>
      </c>
      <c r="AC569" s="161">
        <f t="shared" si="159"/>
        <v>0</v>
      </c>
      <c r="AD569" s="162">
        <f t="shared" si="159"/>
        <v>0</v>
      </c>
      <c r="AE569" s="160">
        <f t="shared" si="152"/>
        <v>0</v>
      </c>
      <c r="AF569" s="10">
        <f t="shared" si="152"/>
        <v>0</v>
      </c>
      <c r="AG569" s="10">
        <f t="shared" si="152"/>
        <v>0</v>
      </c>
      <c r="AH569" s="10">
        <f t="shared" si="151"/>
        <v>0</v>
      </c>
      <c r="AI569" s="10">
        <f t="shared" si="151"/>
        <v>0</v>
      </c>
      <c r="AJ569" s="10">
        <f t="shared" si="151"/>
        <v>0</v>
      </c>
      <c r="AK569" s="312">
        <f t="shared" si="151"/>
        <v>0</v>
      </c>
    </row>
    <row r="570" spans="1:37" ht="12.75" customHeight="1" x14ac:dyDescent="0.25">
      <c r="A570" s="81">
        <v>561</v>
      </c>
      <c r="B570" s="159" t="s">
        <v>1741</v>
      </c>
      <c r="C570" s="244">
        <f t="shared" si="156"/>
        <v>0</v>
      </c>
      <c r="D570" s="161">
        <v>0</v>
      </c>
      <c r="E570" s="161">
        <v>0</v>
      </c>
      <c r="F570" s="161">
        <v>0</v>
      </c>
      <c r="G570" s="161">
        <v>0</v>
      </c>
      <c r="H570" s="161">
        <v>0</v>
      </c>
      <c r="I570" s="162">
        <v>0</v>
      </c>
      <c r="J570" s="160">
        <f t="shared" si="157"/>
        <v>0</v>
      </c>
      <c r="K570" s="161">
        <v>0</v>
      </c>
      <c r="L570" s="161">
        <v>0</v>
      </c>
      <c r="M570" s="161">
        <v>0</v>
      </c>
      <c r="N570" s="161">
        <v>0</v>
      </c>
      <c r="O570" s="161">
        <v>0</v>
      </c>
      <c r="P570" s="162">
        <v>0</v>
      </c>
      <c r="Q570" s="160">
        <f t="shared" si="158"/>
        <v>0</v>
      </c>
      <c r="R570" s="161">
        <v>0</v>
      </c>
      <c r="S570" s="161">
        <v>0</v>
      </c>
      <c r="T570" s="161">
        <v>0</v>
      </c>
      <c r="U570" s="161">
        <v>0</v>
      </c>
      <c r="V570" s="161">
        <v>0</v>
      </c>
      <c r="W570" s="162">
        <v>0</v>
      </c>
      <c r="X570" s="160">
        <f t="shared" si="160"/>
        <v>0</v>
      </c>
      <c r="Y570" s="161">
        <f t="shared" si="160"/>
        <v>0</v>
      </c>
      <c r="Z570" s="161">
        <f t="shared" si="159"/>
        <v>0</v>
      </c>
      <c r="AA570" s="161">
        <f t="shared" si="159"/>
        <v>0</v>
      </c>
      <c r="AB570" s="161">
        <f t="shared" si="159"/>
        <v>0</v>
      </c>
      <c r="AC570" s="161">
        <f t="shared" si="159"/>
        <v>0</v>
      </c>
      <c r="AD570" s="162">
        <f t="shared" si="159"/>
        <v>0</v>
      </c>
      <c r="AE570" s="160">
        <f t="shared" si="152"/>
        <v>0</v>
      </c>
      <c r="AF570" s="10">
        <f t="shared" si="152"/>
        <v>0</v>
      </c>
      <c r="AG570" s="10">
        <f t="shared" si="152"/>
        <v>0</v>
      </c>
      <c r="AH570" s="10">
        <f t="shared" si="151"/>
        <v>0</v>
      </c>
      <c r="AI570" s="10">
        <f t="shared" si="151"/>
        <v>0</v>
      </c>
      <c r="AJ570" s="10">
        <f t="shared" si="151"/>
        <v>0</v>
      </c>
      <c r="AK570" s="312">
        <f t="shared" si="151"/>
        <v>0</v>
      </c>
    </row>
    <row r="571" spans="1:37" ht="12.75" customHeight="1" x14ac:dyDescent="0.25">
      <c r="A571" s="81">
        <v>562</v>
      </c>
      <c r="B571" s="159" t="s">
        <v>1534</v>
      </c>
      <c r="C571" s="244">
        <f t="shared" si="156"/>
        <v>0</v>
      </c>
      <c r="D571" s="161">
        <v>0</v>
      </c>
      <c r="E571" s="161">
        <v>0</v>
      </c>
      <c r="F571" s="161">
        <v>0</v>
      </c>
      <c r="G571" s="161">
        <v>0</v>
      </c>
      <c r="H571" s="161">
        <v>0</v>
      </c>
      <c r="I571" s="162">
        <v>0</v>
      </c>
      <c r="J571" s="160">
        <f t="shared" si="157"/>
        <v>0</v>
      </c>
      <c r="K571" s="161">
        <v>0</v>
      </c>
      <c r="L571" s="161">
        <v>0</v>
      </c>
      <c r="M571" s="161">
        <v>0</v>
      </c>
      <c r="N571" s="161">
        <v>0</v>
      </c>
      <c r="O571" s="161">
        <v>0</v>
      </c>
      <c r="P571" s="162">
        <v>0</v>
      </c>
      <c r="Q571" s="160">
        <f t="shared" si="158"/>
        <v>0</v>
      </c>
      <c r="R571" s="161">
        <v>0</v>
      </c>
      <c r="S571" s="161">
        <v>0</v>
      </c>
      <c r="T571" s="161">
        <v>0</v>
      </c>
      <c r="U571" s="161">
        <v>0</v>
      </c>
      <c r="V571" s="161">
        <v>0</v>
      </c>
      <c r="W571" s="162">
        <v>0</v>
      </c>
      <c r="X571" s="160">
        <f t="shared" si="160"/>
        <v>0</v>
      </c>
      <c r="Y571" s="161">
        <f t="shared" si="160"/>
        <v>0</v>
      </c>
      <c r="Z571" s="161">
        <f t="shared" si="159"/>
        <v>0</v>
      </c>
      <c r="AA571" s="161">
        <f t="shared" si="159"/>
        <v>0</v>
      </c>
      <c r="AB571" s="161">
        <f t="shared" si="159"/>
        <v>0</v>
      </c>
      <c r="AC571" s="161">
        <f t="shared" si="159"/>
        <v>0</v>
      </c>
      <c r="AD571" s="162">
        <f t="shared" si="159"/>
        <v>0</v>
      </c>
      <c r="AE571" s="160">
        <f t="shared" si="152"/>
        <v>0</v>
      </c>
      <c r="AF571" s="10">
        <f t="shared" si="152"/>
        <v>0</v>
      </c>
      <c r="AG571" s="10">
        <f t="shared" si="152"/>
        <v>0</v>
      </c>
      <c r="AH571" s="10">
        <f t="shared" si="151"/>
        <v>0</v>
      </c>
      <c r="AI571" s="10">
        <f t="shared" si="151"/>
        <v>0</v>
      </c>
      <c r="AJ571" s="10">
        <f t="shared" si="151"/>
        <v>0</v>
      </c>
      <c r="AK571" s="312">
        <f t="shared" si="151"/>
        <v>0</v>
      </c>
    </row>
    <row r="572" spans="1:37" ht="12.75" customHeight="1" x14ac:dyDescent="0.25">
      <c r="A572" s="81">
        <v>563</v>
      </c>
      <c r="B572" s="159" t="s">
        <v>1577</v>
      </c>
      <c r="C572" s="244">
        <f t="shared" si="156"/>
        <v>0</v>
      </c>
      <c r="D572" s="161">
        <v>0</v>
      </c>
      <c r="E572" s="161">
        <v>0</v>
      </c>
      <c r="F572" s="161">
        <v>0</v>
      </c>
      <c r="G572" s="161">
        <v>0</v>
      </c>
      <c r="H572" s="161">
        <v>0</v>
      </c>
      <c r="I572" s="162">
        <v>0</v>
      </c>
      <c r="J572" s="160">
        <f t="shared" si="157"/>
        <v>0</v>
      </c>
      <c r="K572" s="161">
        <v>0</v>
      </c>
      <c r="L572" s="161">
        <v>0</v>
      </c>
      <c r="M572" s="161">
        <v>0</v>
      </c>
      <c r="N572" s="161">
        <v>0</v>
      </c>
      <c r="O572" s="161">
        <v>0</v>
      </c>
      <c r="P572" s="162">
        <v>0</v>
      </c>
      <c r="Q572" s="160">
        <f t="shared" si="158"/>
        <v>0</v>
      </c>
      <c r="R572" s="161">
        <v>0</v>
      </c>
      <c r="S572" s="161">
        <v>0</v>
      </c>
      <c r="T572" s="161">
        <v>0</v>
      </c>
      <c r="U572" s="161">
        <v>0</v>
      </c>
      <c r="V572" s="161">
        <v>0</v>
      </c>
      <c r="W572" s="162">
        <v>0</v>
      </c>
      <c r="X572" s="160">
        <f t="shared" si="160"/>
        <v>0</v>
      </c>
      <c r="Y572" s="161">
        <f t="shared" si="160"/>
        <v>0</v>
      </c>
      <c r="Z572" s="161">
        <f t="shared" si="159"/>
        <v>0</v>
      </c>
      <c r="AA572" s="161">
        <f t="shared" si="159"/>
        <v>0</v>
      </c>
      <c r="AB572" s="161">
        <f t="shared" si="159"/>
        <v>0</v>
      </c>
      <c r="AC572" s="161">
        <f t="shared" si="159"/>
        <v>0</v>
      </c>
      <c r="AD572" s="162">
        <f t="shared" si="159"/>
        <v>0</v>
      </c>
      <c r="AE572" s="160">
        <f t="shared" si="152"/>
        <v>0</v>
      </c>
      <c r="AF572" s="10">
        <f t="shared" si="152"/>
        <v>0</v>
      </c>
      <c r="AG572" s="10">
        <f t="shared" si="152"/>
        <v>0</v>
      </c>
      <c r="AH572" s="10">
        <f t="shared" si="151"/>
        <v>0</v>
      </c>
      <c r="AI572" s="10">
        <f t="shared" si="151"/>
        <v>0</v>
      </c>
      <c r="AJ572" s="10">
        <f t="shared" si="151"/>
        <v>0</v>
      </c>
      <c r="AK572" s="312">
        <f t="shared" si="151"/>
        <v>0</v>
      </c>
    </row>
    <row r="573" spans="1:37" ht="12.75" customHeight="1" x14ac:dyDescent="0.25">
      <c r="A573" s="81">
        <v>564</v>
      </c>
      <c r="B573" s="159" t="s">
        <v>1742</v>
      </c>
      <c r="C573" s="244">
        <f t="shared" si="156"/>
        <v>0</v>
      </c>
      <c r="D573" s="161">
        <v>0</v>
      </c>
      <c r="E573" s="161">
        <v>0</v>
      </c>
      <c r="F573" s="161">
        <v>0</v>
      </c>
      <c r="G573" s="161">
        <v>0</v>
      </c>
      <c r="H573" s="161">
        <v>0</v>
      </c>
      <c r="I573" s="162">
        <v>0</v>
      </c>
      <c r="J573" s="160">
        <f t="shared" si="157"/>
        <v>0</v>
      </c>
      <c r="K573" s="161">
        <v>0</v>
      </c>
      <c r="L573" s="161">
        <v>0</v>
      </c>
      <c r="M573" s="161">
        <v>0</v>
      </c>
      <c r="N573" s="161">
        <v>0</v>
      </c>
      <c r="O573" s="161">
        <v>0</v>
      </c>
      <c r="P573" s="162">
        <v>0</v>
      </c>
      <c r="Q573" s="160">
        <f t="shared" si="158"/>
        <v>0</v>
      </c>
      <c r="R573" s="161">
        <v>0</v>
      </c>
      <c r="S573" s="161">
        <v>0</v>
      </c>
      <c r="T573" s="161">
        <v>0</v>
      </c>
      <c r="U573" s="161">
        <v>0</v>
      </c>
      <c r="V573" s="161">
        <v>0</v>
      </c>
      <c r="W573" s="162">
        <v>0</v>
      </c>
      <c r="X573" s="160">
        <f t="shared" si="160"/>
        <v>0</v>
      </c>
      <c r="Y573" s="161">
        <f t="shared" si="160"/>
        <v>0</v>
      </c>
      <c r="Z573" s="161">
        <f t="shared" si="159"/>
        <v>0</v>
      </c>
      <c r="AA573" s="161">
        <f t="shared" si="159"/>
        <v>0</v>
      </c>
      <c r="AB573" s="161">
        <f t="shared" si="159"/>
        <v>0</v>
      </c>
      <c r="AC573" s="161">
        <f t="shared" si="159"/>
        <v>0</v>
      </c>
      <c r="AD573" s="162">
        <f t="shared" si="159"/>
        <v>0</v>
      </c>
      <c r="AE573" s="160">
        <f t="shared" si="152"/>
        <v>0</v>
      </c>
      <c r="AF573" s="10">
        <f t="shared" si="152"/>
        <v>0</v>
      </c>
      <c r="AG573" s="10">
        <f t="shared" si="152"/>
        <v>0</v>
      </c>
      <c r="AH573" s="10">
        <f t="shared" si="151"/>
        <v>0</v>
      </c>
      <c r="AI573" s="10">
        <f t="shared" si="151"/>
        <v>0</v>
      </c>
      <c r="AJ573" s="10">
        <f t="shared" si="151"/>
        <v>0</v>
      </c>
      <c r="AK573" s="312">
        <f t="shared" si="151"/>
        <v>0</v>
      </c>
    </row>
    <row r="574" spans="1:37" ht="12.75" customHeight="1" x14ac:dyDescent="0.25">
      <c r="A574" s="81">
        <v>565</v>
      </c>
      <c r="B574" s="159" t="s">
        <v>1743</v>
      </c>
      <c r="C574" s="244">
        <f t="shared" si="156"/>
        <v>0</v>
      </c>
      <c r="D574" s="161">
        <v>0</v>
      </c>
      <c r="E574" s="161">
        <v>0</v>
      </c>
      <c r="F574" s="161">
        <v>0</v>
      </c>
      <c r="G574" s="161">
        <v>0</v>
      </c>
      <c r="H574" s="161">
        <v>0</v>
      </c>
      <c r="I574" s="162">
        <v>0</v>
      </c>
      <c r="J574" s="160">
        <f t="shared" si="157"/>
        <v>0</v>
      </c>
      <c r="K574" s="161">
        <v>0</v>
      </c>
      <c r="L574" s="161">
        <v>0</v>
      </c>
      <c r="M574" s="161">
        <v>0</v>
      </c>
      <c r="N574" s="161">
        <v>0</v>
      </c>
      <c r="O574" s="161">
        <v>0</v>
      </c>
      <c r="P574" s="162">
        <v>0</v>
      </c>
      <c r="Q574" s="160">
        <f t="shared" si="158"/>
        <v>0</v>
      </c>
      <c r="R574" s="161">
        <v>0</v>
      </c>
      <c r="S574" s="161">
        <v>0</v>
      </c>
      <c r="T574" s="161">
        <v>0</v>
      </c>
      <c r="U574" s="161">
        <v>0</v>
      </c>
      <c r="V574" s="161">
        <v>0</v>
      </c>
      <c r="W574" s="162">
        <v>0</v>
      </c>
      <c r="X574" s="160">
        <f t="shared" si="160"/>
        <v>0</v>
      </c>
      <c r="Y574" s="161">
        <f t="shared" si="160"/>
        <v>0</v>
      </c>
      <c r="Z574" s="161">
        <f t="shared" si="159"/>
        <v>0</v>
      </c>
      <c r="AA574" s="161">
        <f t="shared" si="159"/>
        <v>0</v>
      </c>
      <c r="AB574" s="161">
        <f t="shared" si="159"/>
        <v>0</v>
      </c>
      <c r="AC574" s="161">
        <f t="shared" si="159"/>
        <v>0</v>
      </c>
      <c r="AD574" s="162">
        <f t="shared" si="159"/>
        <v>0</v>
      </c>
      <c r="AE574" s="160">
        <f t="shared" si="152"/>
        <v>0</v>
      </c>
      <c r="AF574" s="10">
        <f t="shared" si="152"/>
        <v>0</v>
      </c>
      <c r="AG574" s="10">
        <f t="shared" si="152"/>
        <v>0</v>
      </c>
      <c r="AH574" s="10">
        <f t="shared" si="151"/>
        <v>0</v>
      </c>
      <c r="AI574" s="10">
        <f t="shared" si="151"/>
        <v>0</v>
      </c>
      <c r="AJ574" s="10">
        <f t="shared" si="151"/>
        <v>0</v>
      </c>
      <c r="AK574" s="312">
        <f t="shared" si="151"/>
        <v>0</v>
      </c>
    </row>
    <row r="575" spans="1:37" ht="12.75" customHeight="1" x14ac:dyDescent="0.25">
      <c r="A575" s="81">
        <v>566</v>
      </c>
      <c r="B575" s="159" t="s">
        <v>1744</v>
      </c>
      <c r="C575" s="244">
        <f t="shared" si="156"/>
        <v>0</v>
      </c>
      <c r="D575" s="161">
        <v>0</v>
      </c>
      <c r="E575" s="161">
        <v>0</v>
      </c>
      <c r="F575" s="161">
        <v>0</v>
      </c>
      <c r="G575" s="161">
        <v>0</v>
      </c>
      <c r="H575" s="161">
        <v>0</v>
      </c>
      <c r="I575" s="162">
        <v>0</v>
      </c>
      <c r="J575" s="160">
        <f t="shared" si="157"/>
        <v>0</v>
      </c>
      <c r="K575" s="161">
        <v>0</v>
      </c>
      <c r="L575" s="161">
        <v>0</v>
      </c>
      <c r="M575" s="161">
        <v>0</v>
      </c>
      <c r="N575" s="161">
        <v>0</v>
      </c>
      <c r="O575" s="161">
        <v>0</v>
      </c>
      <c r="P575" s="162">
        <v>0</v>
      </c>
      <c r="Q575" s="160">
        <f t="shared" si="158"/>
        <v>0</v>
      </c>
      <c r="R575" s="161">
        <v>0</v>
      </c>
      <c r="S575" s="161">
        <v>0</v>
      </c>
      <c r="T575" s="161">
        <v>0</v>
      </c>
      <c r="U575" s="161">
        <v>0</v>
      </c>
      <c r="V575" s="161">
        <v>0</v>
      </c>
      <c r="W575" s="162">
        <v>0</v>
      </c>
      <c r="X575" s="160">
        <f t="shared" si="160"/>
        <v>0</v>
      </c>
      <c r="Y575" s="161">
        <f t="shared" si="160"/>
        <v>0</v>
      </c>
      <c r="Z575" s="161">
        <f t="shared" si="159"/>
        <v>0</v>
      </c>
      <c r="AA575" s="161">
        <f t="shared" si="159"/>
        <v>0</v>
      </c>
      <c r="AB575" s="161">
        <f t="shared" si="159"/>
        <v>0</v>
      </c>
      <c r="AC575" s="161">
        <f t="shared" si="159"/>
        <v>0</v>
      </c>
      <c r="AD575" s="162">
        <f t="shared" si="159"/>
        <v>0</v>
      </c>
      <c r="AE575" s="160">
        <f t="shared" si="152"/>
        <v>0</v>
      </c>
      <c r="AF575" s="10">
        <f t="shared" si="152"/>
        <v>0</v>
      </c>
      <c r="AG575" s="10">
        <f t="shared" si="152"/>
        <v>0</v>
      </c>
      <c r="AH575" s="10">
        <f t="shared" si="151"/>
        <v>0</v>
      </c>
      <c r="AI575" s="10">
        <f t="shared" si="151"/>
        <v>0</v>
      </c>
      <c r="AJ575" s="10">
        <f t="shared" si="151"/>
        <v>0</v>
      </c>
      <c r="AK575" s="312">
        <f t="shared" si="151"/>
        <v>0</v>
      </c>
    </row>
    <row r="576" spans="1:37" ht="12.75" customHeight="1" x14ac:dyDescent="0.25">
      <c r="A576" s="81">
        <v>567</v>
      </c>
      <c r="B576" s="159" t="s">
        <v>1582</v>
      </c>
      <c r="C576" s="244">
        <f t="shared" si="156"/>
        <v>0</v>
      </c>
      <c r="D576" s="161">
        <v>0</v>
      </c>
      <c r="E576" s="161">
        <v>0</v>
      </c>
      <c r="F576" s="161">
        <v>0</v>
      </c>
      <c r="G576" s="161">
        <v>0</v>
      </c>
      <c r="H576" s="161">
        <v>0</v>
      </c>
      <c r="I576" s="162">
        <v>0</v>
      </c>
      <c r="J576" s="160">
        <f t="shared" si="157"/>
        <v>0</v>
      </c>
      <c r="K576" s="161">
        <v>0</v>
      </c>
      <c r="L576" s="161">
        <v>0</v>
      </c>
      <c r="M576" s="161">
        <v>0</v>
      </c>
      <c r="N576" s="161">
        <v>0</v>
      </c>
      <c r="O576" s="161">
        <v>0</v>
      </c>
      <c r="P576" s="162">
        <v>0</v>
      </c>
      <c r="Q576" s="160">
        <f t="shared" si="158"/>
        <v>0</v>
      </c>
      <c r="R576" s="161">
        <v>0</v>
      </c>
      <c r="S576" s="161">
        <v>0</v>
      </c>
      <c r="T576" s="161">
        <v>0</v>
      </c>
      <c r="U576" s="161">
        <v>0</v>
      </c>
      <c r="V576" s="161">
        <v>0</v>
      </c>
      <c r="W576" s="162">
        <v>0</v>
      </c>
      <c r="X576" s="160">
        <f t="shared" si="160"/>
        <v>0</v>
      </c>
      <c r="Y576" s="161">
        <f t="shared" si="160"/>
        <v>0</v>
      </c>
      <c r="Z576" s="161">
        <f t="shared" si="159"/>
        <v>0</v>
      </c>
      <c r="AA576" s="161">
        <f t="shared" si="159"/>
        <v>0</v>
      </c>
      <c r="AB576" s="161">
        <f t="shared" si="159"/>
        <v>0</v>
      </c>
      <c r="AC576" s="161">
        <f t="shared" si="159"/>
        <v>0</v>
      </c>
      <c r="AD576" s="162">
        <f t="shared" si="159"/>
        <v>0</v>
      </c>
      <c r="AE576" s="160">
        <f t="shared" si="152"/>
        <v>0</v>
      </c>
      <c r="AF576" s="10">
        <f t="shared" si="152"/>
        <v>0</v>
      </c>
      <c r="AG576" s="10">
        <f t="shared" si="152"/>
        <v>0</v>
      </c>
      <c r="AH576" s="10">
        <f t="shared" si="151"/>
        <v>0</v>
      </c>
      <c r="AI576" s="10">
        <f t="shared" si="151"/>
        <v>0</v>
      </c>
      <c r="AJ576" s="10">
        <f t="shared" si="151"/>
        <v>0</v>
      </c>
      <c r="AK576" s="312">
        <f t="shared" si="151"/>
        <v>0</v>
      </c>
    </row>
    <row r="577" spans="1:37" ht="12.75" customHeight="1" x14ac:dyDescent="0.25">
      <c r="A577" s="81">
        <v>568</v>
      </c>
      <c r="B577" s="159" t="s">
        <v>1622</v>
      </c>
      <c r="C577" s="244">
        <f t="shared" si="156"/>
        <v>0</v>
      </c>
      <c r="D577" s="161">
        <v>0</v>
      </c>
      <c r="E577" s="161">
        <v>0</v>
      </c>
      <c r="F577" s="161">
        <v>0</v>
      </c>
      <c r="G577" s="161">
        <v>0</v>
      </c>
      <c r="H577" s="161">
        <v>0</v>
      </c>
      <c r="I577" s="162">
        <v>0</v>
      </c>
      <c r="J577" s="160">
        <f t="shared" si="157"/>
        <v>0</v>
      </c>
      <c r="K577" s="161">
        <v>0</v>
      </c>
      <c r="L577" s="161">
        <v>0</v>
      </c>
      <c r="M577" s="161">
        <v>0</v>
      </c>
      <c r="N577" s="161">
        <v>0</v>
      </c>
      <c r="O577" s="161">
        <v>0</v>
      </c>
      <c r="P577" s="162">
        <v>0</v>
      </c>
      <c r="Q577" s="160">
        <f t="shared" si="158"/>
        <v>0</v>
      </c>
      <c r="R577" s="161">
        <v>0</v>
      </c>
      <c r="S577" s="161">
        <v>0</v>
      </c>
      <c r="T577" s="161">
        <v>0</v>
      </c>
      <c r="U577" s="161">
        <v>0</v>
      </c>
      <c r="V577" s="161">
        <v>0</v>
      </c>
      <c r="W577" s="162">
        <v>0</v>
      </c>
      <c r="X577" s="160">
        <f t="shared" si="160"/>
        <v>0</v>
      </c>
      <c r="Y577" s="161">
        <f t="shared" si="160"/>
        <v>0</v>
      </c>
      <c r="Z577" s="161">
        <f t="shared" si="159"/>
        <v>0</v>
      </c>
      <c r="AA577" s="161">
        <f t="shared" si="159"/>
        <v>0</v>
      </c>
      <c r="AB577" s="161">
        <f t="shared" si="159"/>
        <v>0</v>
      </c>
      <c r="AC577" s="161">
        <f t="shared" si="159"/>
        <v>0</v>
      </c>
      <c r="AD577" s="162">
        <f t="shared" si="159"/>
        <v>0</v>
      </c>
      <c r="AE577" s="160">
        <f t="shared" si="152"/>
        <v>0</v>
      </c>
      <c r="AF577" s="10">
        <f t="shared" si="152"/>
        <v>0</v>
      </c>
      <c r="AG577" s="10">
        <f t="shared" si="152"/>
        <v>0</v>
      </c>
      <c r="AH577" s="10">
        <f t="shared" si="151"/>
        <v>0</v>
      </c>
      <c r="AI577" s="10">
        <f t="shared" si="151"/>
        <v>0</v>
      </c>
      <c r="AJ577" s="10">
        <f t="shared" si="151"/>
        <v>0</v>
      </c>
      <c r="AK577" s="312">
        <f t="shared" si="151"/>
        <v>0</v>
      </c>
    </row>
    <row r="578" spans="1:37" ht="12.75" customHeight="1" x14ac:dyDescent="0.25">
      <c r="A578" s="81">
        <v>569</v>
      </c>
      <c r="B578" s="159" t="s">
        <v>1745</v>
      </c>
      <c r="C578" s="244">
        <f t="shared" si="156"/>
        <v>0</v>
      </c>
      <c r="D578" s="161">
        <v>0</v>
      </c>
      <c r="E578" s="161">
        <v>0</v>
      </c>
      <c r="F578" s="161">
        <v>0</v>
      </c>
      <c r="G578" s="161">
        <v>0</v>
      </c>
      <c r="H578" s="161">
        <v>0</v>
      </c>
      <c r="I578" s="162">
        <v>0</v>
      </c>
      <c r="J578" s="160">
        <f t="shared" si="157"/>
        <v>0</v>
      </c>
      <c r="K578" s="161">
        <v>0</v>
      </c>
      <c r="L578" s="161">
        <v>0</v>
      </c>
      <c r="M578" s="161">
        <v>0</v>
      </c>
      <c r="N578" s="161">
        <v>0</v>
      </c>
      <c r="O578" s="161">
        <v>0</v>
      </c>
      <c r="P578" s="162">
        <v>0</v>
      </c>
      <c r="Q578" s="160">
        <f t="shared" si="158"/>
        <v>0</v>
      </c>
      <c r="R578" s="161">
        <v>0</v>
      </c>
      <c r="S578" s="161">
        <v>0</v>
      </c>
      <c r="T578" s="161">
        <v>0</v>
      </c>
      <c r="U578" s="161">
        <v>0</v>
      </c>
      <c r="V578" s="161">
        <v>0</v>
      </c>
      <c r="W578" s="162">
        <v>0</v>
      </c>
      <c r="X578" s="160">
        <f t="shared" si="160"/>
        <v>0</v>
      </c>
      <c r="Y578" s="161">
        <f t="shared" si="160"/>
        <v>0</v>
      </c>
      <c r="Z578" s="161">
        <f t="shared" si="159"/>
        <v>0</v>
      </c>
      <c r="AA578" s="161">
        <f t="shared" si="159"/>
        <v>0</v>
      </c>
      <c r="AB578" s="161">
        <f t="shared" si="159"/>
        <v>0</v>
      </c>
      <c r="AC578" s="161">
        <f t="shared" si="159"/>
        <v>0</v>
      </c>
      <c r="AD578" s="162">
        <f t="shared" si="159"/>
        <v>0</v>
      </c>
      <c r="AE578" s="160">
        <f t="shared" si="152"/>
        <v>0</v>
      </c>
      <c r="AF578" s="10">
        <f t="shared" si="152"/>
        <v>0</v>
      </c>
      <c r="AG578" s="10">
        <f t="shared" si="152"/>
        <v>0</v>
      </c>
      <c r="AH578" s="10">
        <f t="shared" si="151"/>
        <v>0</v>
      </c>
      <c r="AI578" s="10">
        <f t="shared" si="151"/>
        <v>0</v>
      </c>
      <c r="AJ578" s="10">
        <f t="shared" si="151"/>
        <v>0</v>
      </c>
      <c r="AK578" s="312">
        <f t="shared" si="151"/>
        <v>0</v>
      </c>
    </row>
    <row r="579" spans="1:37" ht="12.75" customHeight="1" x14ac:dyDescent="0.25">
      <c r="A579" s="81">
        <v>570</v>
      </c>
      <c r="B579" s="159" t="s">
        <v>1746</v>
      </c>
      <c r="C579" s="244">
        <f t="shared" si="156"/>
        <v>0</v>
      </c>
      <c r="D579" s="161">
        <v>0</v>
      </c>
      <c r="E579" s="161">
        <v>0</v>
      </c>
      <c r="F579" s="161">
        <v>0</v>
      </c>
      <c r="G579" s="161">
        <v>0</v>
      </c>
      <c r="H579" s="161">
        <v>0</v>
      </c>
      <c r="I579" s="162">
        <v>0</v>
      </c>
      <c r="J579" s="160">
        <f t="shared" si="157"/>
        <v>0</v>
      </c>
      <c r="K579" s="161">
        <v>0</v>
      </c>
      <c r="L579" s="161">
        <v>0</v>
      </c>
      <c r="M579" s="161">
        <v>0</v>
      </c>
      <c r="N579" s="161">
        <v>0</v>
      </c>
      <c r="O579" s="161">
        <v>0</v>
      </c>
      <c r="P579" s="162">
        <v>0</v>
      </c>
      <c r="Q579" s="160">
        <f t="shared" si="158"/>
        <v>0</v>
      </c>
      <c r="R579" s="161">
        <v>0</v>
      </c>
      <c r="S579" s="161">
        <v>0</v>
      </c>
      <c r="T579" s="161">
        <v>0</v>
      </c>
      <c r="U579" s="161">
        <v>0</v>
      </c>
      <c r="V579" s="161">
        <v>0</v>
      </c>
      <c r="W579" s="162">
        <v>0</v>
      </c>
      <c r="X579" s="160">
        <f t="shared" si="160"/>
        <v>0</v>
      </c>
      <c r="Y579" s="161">
        <f t="shared" si="160"/>
        <v>0</v>
      </c>
      <c r="Z579" s="161">
        <f t="shared" si="159"/>
        <v>0</v>
      </c>
      <c r="AA579" s="161">
        <f t="shared" si="159"/>
        <v>0</v>
      </c>
      <c r="AB579" s="161">
        <f t="shared" si="159"/>
        <v>0</v>
      </c>
      <c r="AC579" s="161">
        <f t="shared" si="159"/>
        <v>0</v>
      </c>
      <c r="AD579" s="162">
        <f t="shared" si="159"/>
        <v>0</v>
      </c>
      <c r="AE579" s="160">
        <f t="shared" si="152"/>
        <v>0</v>
      </c>
      <c r="AF579" s="10">
        <f t="shared" si="152"/>
        <v>0</v>
      </c>
      <c r="AG579" s="10">
        <f t="shared" si="152"/>
        <v>0</v>
      </c>
      <c r="AH579" s="10">
        <f t="shared" si="151"/>
        <v>0</v>
      </c>
      <c r="AI579" s="10">
        <f t="shared" si="151"/>
        <v>0</v>
      </c>
      <c r="AJ579" s="10">
        <f t="shared" si="151"/>
        <v>0</v>
      </c>
      <c r="AK579" s="312">
        <f t="shared" si="151"/>
        <v>0</v>
      </c>
    </row>
    <row r="580" spans="1:37" ht="12.75" customHeight="1" x14ac:dyDescent="0.25">
      <c r="A580" s="81">
        <v>571</v>
      </c>
      <c r="B580" s="159"/>
      <c r="C580" s="244"/>
      <c r="D580" s="161"/>
      <c r="E580" s="161"/>
      <c r="F580" s="161"/>
      <c r="G580" s="161"/>
      <c r="H580" s="161"/>
      <c r="I580" s="162"/>
      <c r="J580" s="160"/>
      <c r="K580" s="161"/>
      <c r="L580" s="161"/>
      <c r="M580" s="161"/>
      <c r="N580" s="161"/>
      <c r="O580" s="161"/>
      <c r="P580" s="162"/>
      <c r="Q580" s="160"/>
      <c r="R580" s="161"/>
      <c r="S580" s="161"/>
      <c r="T580" s="161"/>
      <c r="U580" s="161"/>
      <c r="V580" s="161"/>
      <c r="W580" s="162"/>
      <c r="X580" s="160">
        <f t="shared" si="160"/>
        <v>0</v>
      </c>
      <c r="Y580" s="161"/>
      <c r="Z580" s="161"/>
      <c r="AA580" s="161"/>
      <c r="AB580" s="161"/>
      <c r="AC580" s="161"/>
      <c r="AD580" s="162"/>
      <c r="AE580" s="160"/>
      <c r="AF580" s="10"/>
      <c r="AG580" s="10"/>
      <c r="AH580" s="10"/>
      <c r="AI580" s="10"/>
      <c r="AJ580" s="10"/>
      <c r="AK580" s="312"/>
    </row>
    <row r="581" spans="1:37" ht="17.25" customHeight="1" x14ac:dyDescent="0.25">
      <c r="A581" s="81">
        <v>572</v>
      </c>
      <c r="B581" s="152" t="s">
        <v>1747</v>
      </c>
      <c r="C581" s="172">
        <f>C582+C583</f>
        <v>5688.3</v>
      </c>
      <c r="D581" s="153">
        <f t="shared" ref="D581:W581" si="161">D582+D583</f>
        <v>1430.3</v>
      </c>
      <c r="E581" s="153">
        <f t="shared" si="161"/>
        <v>1689.7</v>
      </c>
      <c r="F581" s="153">
        <f t="shared" si="161"/>
        <v>0</v>
      </c>
      <c r="G581" s="153">
        <f t="shared" si="161"/>
        <v>2248.8000000000002</v>
      </c>
      <c r="H581" s="153">
        <f t="shared" si="161"/>
        <v>0</v>
      </c>
      <c r="I581" s="154">
        <f t="shared" si="161"/>
        <v>319.5</v>
      </c>
      <c r="J581" s="156">
        <f t="shared" si="161"/>
        <v>5688.3</v>
      </c>
      <c r="K581" s="153">
        <f t="shared" si="161"/>
        <v>1430.3</v>
      </c>
      <c r="L581" s="153">
        <f t="shared" si="161"/>
        <v>1689.7</v>
      </c>
      <c r="M581" s="153">
        <f t="shared" si="161"/>
        <v>0</v>
      </c>
      <c r="N581" s="153">
        <f t="shared" si="161"/>
        <v>2248.8000000000002</v>
      </c>
      <c r="O581" s="153">
        <f t="shared" si="161"/>
        <v>0</v>
      </c>
      <c r="P581" s="154">
        <f t="shared" si="161"/>
        <v>319.5</v>
      </c>
      <c r="Q581" s="156">
        <f t="shared" si="161"/>
        <v>4536.2852999999996</v>
      </c>
      <c r="R581" s="153">
        <f t="shared" si="161"/>
        <v>1398.7616</v>
      </c>
      <c r="S581" s="153">
        <f t="shared" si="161"/>
        <v>1438.7194999999999</v>
      </c>
      <c r="T581" s="153">
        <f t="shared" si="161"/>
        <v>0</v>
      </c>
      <c r="U581" s="153">
        <f t="shared" si="161"/>
        <v>1431.3232</v>
      </c>
      <c r="V581" s="153">
        <f t="shared" si="161"/>
        <v>0</v>
      </c>
      <c r="W581" s="154">
        <f t="shared" si="161"/>
        <v>267.48099999999999</v>
      </c>
      <c r="X581" s="156">
        <f t="shared" si="160"/>
        <v>-1152.0147000000006</v>
      </c>
      <c r="Y581" s="153">
        <f t="shared" si="160"/>
        <v>-31.538399999999911</v>
      </c>
      <c r="Z581" s="153">
        <f t="shared" si="160"/>
        <v>-250.98050000000012</v>
      </c>
      <c r="AA581" s="153">
        <f t="shared" si="160"/>
        <v>0</v>
      </c>
      <c r="AB581" s="153">
        <f t="shared" si="160"/>
        <v>-817.47680000000014</v>
      </c>
      <c r="AC581" s="153">
        <f t="shared" si="160"/>
        <v>0</v>
      </c>
      <c r="AD581" s="154">
        <f t="shared" si="160"/>
        <v>-52.019000000000005</v>
      </c>
      <c r="AE581" s="156">
        <f t="shared" si="152"/>
        <v>79.747645166394165</v>
      </c>
      <c r="AF581" s="13">
        <f t="shared" si="152"/>
        <v>97.794980074110342</v>
      </c>
      <c r="AG581" s="13">
        <f t="shared" si="152"/>
        <v>85.146446114694911</v>
      </c>
      <c r="AH581" s="13">
        <f t="shared" si="151"/>
        <v>0</v>
      </c>
      <c r="AI581" s="13">
        <f t="shared" si="151"/>
        <v>63.648310209889715</v>
      </c>
      <c r="AJ581" s="13">
        <f t="shared" si="151"/>
        <v>0</v>
      </c>
      <c r="AK581" s="313">
        <f t="shared" si="151"/>
        <v>83.718622848200312</v>
      </c>
    </row>
    <row r="582" spans="1:37" s="170" customFormat="1" ht="18" customHeight="1" x14ac:dyDescent="0.2">
      <c r="A582" s="81">
        <v>573</v>
      </c>
      <c r="B582" s="152" t="s">
        <v>1287</v>
      </c>
      <c r="C582" s="172">
        <f>C584</f>
        <v>5688.3</v>
      </c>
      <c r="D582" s="153">
        <f t="shared" ref="D582:W582" si="162">D584</f>
        <v>1430.3</v>
      </c>
      <c r="E582" s="153">
        <f t="shared" si="162"/>
        <v>1689.7</v>
      </c>
      <c r="F582" s="153">
        <f t="shared" si="162"/>
        <v>0</v>
      </c>
      <c r="G582" s="153">
        <f t="shared" si="162"/>
        <v>2248.8000000000002</v>
      </c>
      <c r="H582" s="153">
        <f t="shared" si="162"/>
        <v>0</v>
      </c>
      <c r="I582" s="154">
        <f t="shared" si="162"/>
        <v>319.5</v>
      </c>
      <c r="J582" s="156">
        <f t="shared" si="162"/>
        <v>5688.3</v>
      </c>
      <c r="K582" s="153">
        <f t="shared" si="162"/>
        <v>1430.3</v>
      </c>
      <c r="L582" s="153">
        <f t="shared" si="162"/>
        <v>1689.7</v>
      </c>
      <c r="M582" s="153">
        <f t="shared" si="162"/>
        <v>0</v>
      </c>
      <c r="N582" s="153">
        <f t="shared" si="162"/>
        <v>2248.8000000000002</v>
      </c>
      <c r="O582" s="153">
        <f t="shared" si="162"/>
        <v>0</v>
      </c>
      <c r="P582" s="154">
        <f t="shared" si="162"/>
        <v>319.5</v>
      </c>
      <c r="Q582" s="156">
        <f t="shared" si="162"/>
        <v>4536.2852999999996</v>
      </c>
      <c r="R582" s="153">
        <f t="shared" si="162"/>
        <v>1398.7616</v>
      </c>
      <c r="S582" s="153">
        <f t="shared" si="162"/>
        <v>1438.7194999999999</v>
      </c>
      <c r="T582" s="153">
        <f t="shared" si="162"/>
        <v>0</v>
      </c>
      <c r="U582" s="153">
        <f t="shared" si="162"/>
        <v>1431.3232</v>
      </c>
      <c r="V582" s="153">
        <f t="shared" si="162"/>
        <v>0</v>
      </c>
      <c r="W582" s="154">
        <f t="shared" si="162"/>
        <v>267.48099999999999</v>
      </c>
      <c r="X582" s="156">
        <f t="shared" si="160"/>
        <v>-1152.0147000000006</v>
      </c>
      <c r="Y582" s="153">
        <f t="shared" si="160"/>
        <v>-31.538399999999911</v>
      </c>
      <c r="Z582" s="153">
        <f t="shared" si="160"/>
        <v>-250.98050000000012</v>
      </c>
      <c r="AA582" s="153">
        <f t="shared" si="160"/>
        <v>0</v>
      </c>
      <c r="AB582" s="153">
        <f t="shared" si="160"/>
        <v>-817.47680000000014</v>
      </c>
      <c r="AC582" s="153">
        <f t="shared" si="160"/>
        <v>0</v>
      </c>
      <c r="AD582" s="154">
        <f t="shared" si="160"/>
        <v>-52.019000000000005</v>
      </c>
      <c r="AE582" s="156">
        <f t="shared" si="152"/>
        <v>79.747645166394165</v>
      </c>
      <c r="AF582" s="13">
        <f t="shared" si="152"/>
        <v>97.794980074110342</v>
      </c>
      <c r="AG582" s="13">
        <f t="shared" si="152"/>
        <v>85.146446114694911</v>
      </c>
      <c r="AH582" s="13">
        <f t="shared" si="151"/>
        <v>0</v>
      </c>
      <c r="AI582" s="13">
        <f t="shared" si="151"/>
        <v>63.648310209889715</v>
      </c>
      <c r="AJ582" s="13">
        <f t="shared" si="151"/>
        <v>0</v>
      </c>
      <c r="AK582" s="313">
        <f t="shared" si="151"/>
        <v>83.718622848200312</v>
      </c>
    </row>
    <row r="583" spans="1:37" s="170" customFormat="1" ht="21" customHeight="1" x14ac:dyDescent="0.2">
      <c r="A583" s="81">
        <v>574</v>
      </c>
      <c r="B583" s="152" t="s">
        <v>1288</v>
      </c>
      <c r="C583" s="172">
        <f>SUM(C585:C609)</f>
        <v>0</v>
      </c>
      <c r="D583" s="153">
        <f t="shared" ref="D583:W583" si="163">SUM(D585:D609)</f>
        <v>0</v>
      </c>
      <c r="E583" s="153">
        <f t="shared" si="163"/>
        <v>0</v>
      </c>
      <c r="F583" s="153">
        <f t="shared" si="163"/>
        <v>0</v>
      </c>
      <c r="G583" s="153">
        <f t="shared" si="163"/>
        <v>0</v>
      </c>
      <c r="H583" s="153">
        <f t="shared" si="163"/>
        <v>0</v>
      </c>
      <c r="I583" s="154">
        <f t="shared" si="163"/>
        <v>0</v>
      </c>
      <c r="J583" s="156">
        <f t="shared" si="163"/>
        <v>0</v>
      </c>
      <c r="K583" s="153">
        <f t="shared" si="163"/>
        <v>0</v>
      </c>
      <c r="L583" s="153">
        <f t="shared" si="163"/>
        <v>0</v>
      </c>
      <c r="M583" s="153">
        <f t="shared" si="163"/>
        <v>0</v>
      </c>
      <c r="N583" s="153">
        <f t="shared" si="163"/>
        <v>0</v>
      </c>
      <c r="O583" s="153">
        <f t="shared" si="163"/>
        <v>0</v>
      </c>
      <c r="P583" s="154">
        <f t="shared" si="163"/>
        <v>0</v>
      </c>
      <c r="Q583" s="156">
        <f t="shared" si="163"/>
        <v>0</v>
      </c>
      <c r="R583" s="153">
        <f t="shared" si="163"/>
        <v>0</v>
      </c>
      <c r="S583" s="153">
        <f t="shared" si="163"/>
        <v>0</v>
      </c>
      <c r="T583" s="153">
        <f t="shared" si="163"/>
        <v>0</v>
      </c>
      <c r="U583" s="153">
        <f t="shared" si="163"/>
        <v>0</v>
      </c>
      <c r="V583" s="153">
        <f t="shared" si="163"/>
        <v>0</v>
      </c>
      <c r="W583" s="154">
        <f t="shared" si="163"/>
        <v>0</v>
      </c>
      <c r="X583" s="156">
        <f t="shared" si="160"/>
        <v>0</v>
      </c>
      <c r="Y583" s="153">
        <f t="shared" si="160"/>
        <v>0</v>
      </c>
      <c r="Z583" s="153">
        <f t="shared" si="160"/>
        <v>0</v>
      </c>
      <c r="AA583" s="153">
        <f t="shared" si="160"/>
        <v>0</v>
      </c>
      <c r="AB583" s="153">
        <f t="shared" si="160"/>
        <v>0</v>
      </c>
      <c r="AC583" s="153">
        <f t="shared" si="160"/>
        <v>0</v>
      </c>
      <c r="AD583" s="154">
        <f t="shared" si="160"/>
        <v>0</v>
      </c>
      <c r="AE583" s="156">
        <f t="shared" si="152"/>
        <v>0</v>
      </c>
      <c r="AF583" s="13">
        <f t="shared" si="152"/>
        <v>0</v>
      </c>
      <c r="AG583" s="13">
        <f t="shared" si="152"/>
        <v>0</v>
      </c>
      <c r="AH583" s="13">
        <f t="shared" si="151"/>
        <v>0</v>
      </c>
      <c r="AI583" s="13">
        <f t="shared" si="151"/>
        <v>0</v>
      </c>
      <c r="AJ583" s="13">
        <f t="shared" si="151"/>
        <v>0</v>
      </c>
      <c r="AK583" s="313">
        <f t="shared" si="151"/>
        <v>0</v>
      </c>
    </row>
    <row r="584" spans="1:37" ht="24.75" customHeight="1" x14ac:dyDescent="0.25">
      <c r="A584" s="81">
        <v>575</v>
      </c>
      <c r="B584" s="159" t="s">
        <v>1313</v>
      </c>
      <c r="C584" s="244">
        <f t="shared" ref="C584:C609" si="164">SUM(D584:I584)</f>
        <v>5688.3</v>
      </c>
      <c r="D584" s="161">
        <v>1430.3</v>
      </c>
      <c r="E584" s="161">
        <v>1689.7</v>
      </c>
      <c r="F584" s="161">
        <v>0</v>
      </c>
      <c r="G584" s="161">
        <v>2248.8000000000002</v>
      </c>
      <c r="H584" s="161">
        <v>0</v>
      </c>
      <c r="I584" s="162">
        <v>319.5</v>
      </c>
      <c r="J584" s="160">
        <f t="shared" ref="J584:J609" si="165">SUM(K584:P584)</f>
        <v>5688.3</v>
      </c>
      <c r="K584" s="161">
        <v>1430.3</v>
      </c>
      <c r="L584" s="161">
        <v>1689.7</v>
      </c>
      <c r="M584" s="161">
        <v>0</v>
      </c>
      <c r="N584" s="161">
        <v>2248.8000000000002</v>
      </c>
      <c r="O584" s="161">
        <v>0</v>
      </c>
      <c r="P584" s="162">
        <v>319.5</v>
      </c>
      <c r="Q584" s="160">
        <f t="shared" ref="Q584:Q609" si="166">SUM(R584:W584)</f>
        <v>4536.2852999999996</v>
      </c>
      <c r="R584" s="161">
        <v>1398.7616</v>
      </c>
      <c r="S584" s="161">
        <v>1438.7194999999999</v>
      </c>
      <c r="T584" s="161">
        <v>0</v>
      </c>
      <c r="U584" s="161">
        <v>1431.3232</v>
      </c>
      <c r="V584" s="161">
        <v>0</v>
      </c>
      <c r="W584" s="162">
        <v>267.48099999999999</v>
      </c>
      <c r="X584" s="160">
        <f t="shared" si="160"/>
        <v>-1152.0147000000006</v>
      </c>
      <c r="Y584" s="161">
        <f t="shared" si="160"/>
        <v>-31.538399999999911</v>
      </c>
      <c r="Z584" s="161">
        <f t="shared" si="160"/>
        <v>-250.98050000000012</v>
      </c>
      <c r="AA584" s="161">
        <f t="shared" si="160"/>
        <v>0</v>
      </c>
      <c r="AB584" s="161">
        <f t="shared" si="160"/>
        <v>-817.47680000000014</v>
      </c>
      <c r="AC584" s="161">
        <f t="shared" si="160"/>
        <v>0</v>
      </c>
      <c r="AD584" s="162">
        <f t="shared" si="160"/>
        <v>-52.019000000000005</v>
      </c>
      <c r="AE584" s="160">
        <f t="shared" si="152"/>
        <v>79.747645166394165</v>
      </c>
      <c r="AF584" s="10">
        <f t="shared" si="152"/>
        <v>97.794980074110342</v>
      </c>
      <c r="AG584" s="10">
        <f t="shared" si="152"/>
        <v>85.146446114694911</v>
      </c>
      <c r="AH584" s="10">
        <f t="shared" si="151"/>
        <v>0</v>
      </c>
      <c r="AI584" s="10">
        <f t="shared" si="151"/>
        <v>63.648310209889715</v>
      </c>
      <c r="AJ584" s="10">
        <f t="shared" si="151"/>
        <v>0</v>
      </c>
      <c r="AK584" s="312">
        <f t="shared" si="151"/>
        <v>83.718622848200312</v>
      </c>
    </row>
    <row r="585" spans="1:37" ht="18" customHeight="1" x14ac:dyDescent="0.25">
      <c r="A585" s="81">
        <v>576</v>
      </c>
      <c r="B585" s="159" t="s">
        <v>1748</v>
      </c>
      <c r="C585" s="244">
        <f t="shared" si="164"/>
        <v>0</v>
      </c>
      <c r="D585" s="161">
        <v>0</v>
      </c>
      <c r="E585" s="161">
        <v>0</v>
      </c>
      <c r="F585" s="161">
        <v>0</v>
      </c>
      <c r="G585" s="161">
        <v>0</v>
      </c>
      <c r="H585" s="161">
        <v>0</v>
      </c>
      <c r="I585" s="162">
        <v>0</v>
      </c>
      <c r="J585" s="160">
        <f t="shared" si="165"/>
        <v>0</v>
      </c>
      <c r="K585" s="161">
        <v>0</v>
      </c>
      <c r="L585" s="161">
        <v>0</v>
      </c>
      <c r="M585" s="161">
        <v>0</v>
      </c>
      <c r="N585" s="161">
        <v>0</v>
      </c>
      <c r="O585" s="161">
        <v>0</v>
      </c>
      <c r="P585" s="162">
        <v>0</v>
      </c>
      <c r="Q585" s="160">
        <f t="shared" si="166"/>
        <v>0</v>
      </c>
      <c r="R585" s="161">
        <v>0</v>
      </c>
      <c r="S585" s="161">
        <v>0</v>
      </c>
      <c r="T585" s="161">
        <v>0</v>
      </c>
      <c r="U585" s="161">
        <v>0</v>
      </c>
      <c r="V585" s="161">
        <v>0</v>
      </c>
      <c r="W585" s="162">
        <v>0</v>
      </c>
      <c r="X585" s="160">
        <f t="shared" si="160"/>
        <v>0</v>
      </c>
      <c r="Y585" s="161">
        <f t="shared" si="160"/>
        <v>0</v>
      </c>
      <c r="Z585" s="161">
        <f t="shared" si="160"/>
        <v>0</v>
      </c>
      <c r="AA585" s="161">
        <f t="shared" si="160"/>
        <v>0</v>
      </c>
      <c r="AB585" s="161">
        <f t="shared" si="160"/>
        <v>0</v>
      </c>
      <c r="AC585" s="161">
        <f t="shared" si="160"/>
        <v>0</v>
      </c>
      <c r="AD585" s="162">
        <f t="shared" si="160"/>
        <v>0</v>
      </c>
      <c r="AE585" s="160">
        <f t="shared" si="152"/>
        <v>0</v>
      </c>
      <c r="AF585" s="10">
        <f t="shared" si="152"/>
        <v>0</v>
      </c>
      <c r="AG585" s="10">
        <f t="shared" si="152"/>
        <v>0</v>
      </c>
      <c r="AH585" s="10">
        <f t="shared" si="152"/>
        <v>0</v>
      </c>
      <c r="AI585" s="10">
        <f t="shared" si="152"/>
        <v>0</v>
      </c>
      <c r="AJ585" s="10">
        <f t="shared" si="152"/>
        <v>0</v>
      </c>
      <c r="AK585" s="312">
        <f t="shared" si="152"/>
        <v>0</v>
      </c>
    </row>
    <row r="586" spans="1:37" ht="15.75" customHeight="1" x14ac:dyDescent="0.25">
      <c r="A586" s="81">
        <v>577</v>
      </c>
      <c r="B586" s="159" t="s">
        <v>1749</v>
      </c>
      <c r="C586" s="244">
        <f t="shared" si="164"/>
        <v>0</v>
      </c>
      <c r="D586" s="161">
        <v>0</v>
      </c>
      <c r="E586" s="161">
        <v>0</v>
      </c>
      <c r="F586" s="161">
        <v>0</v>
      </c>
      <c r="G586" s="161">
        <v>0</v>
      </c>
      <c r="H586" s="161">
        <v>0</v>
      </c>
      <c r="I586" s="162">
        <v>0</v>
      </c>
      <c r="J586" s="160">
        <f t="shared" si="165"/>
        <v>0</v>
      </c>
      <c r="K586" s="161">
        <v>0</v>
      </c>
      <c r="L586" s="161">
        <v>0</v>
      </c>
      <c r="M586" s="161">
        <v>0</v>
      </c>
      <c r="N586" s="161">
        <v>0</v>
      </c>
      <c r="O586" s="161">
        <v>0</v>
      </c>
      <c r="P586" s="162">
        <v>0</v>
      </c>
      <c r="Q586" s="160">
        <f t="shared" si="166"/>
        <v>0</v>
      </c>
      <c r="R586" s="161">
        <v>0</v>
      </c>
      <c r="S586" s="161">
        <v>0</v>
      </c>
      <c r="T586" s="161">
        <v>0</v>
      </c>
      <c r="U586" s="161">
        <v>0</v>
      </c>
      <c r="V586" s="161">
        <v>0</v>
      </c>
      <c r="W586" s="162">
        <v>0</v>
      </c>
      <c r="X586" s="160">
        <f t="shared" si="160"/>
        <v>0</v>
      </c>
      <c r="Y586" s="161">
        <f t="shared" si="160"/>
        <v>0</v>
      </c>
      <c r="Z586" s="161">
        <f t="shared" si="160"/>
        <v>0</v>
      </c>
      <c r="AA586" s="161">
        <f t="shared" si="160"/>
        <v>0</v>
      </c>
      <c r="AB586" s="161">
        <f t="shared" si="160"/>
        <v>0</v>
      </c>
      <c r="AC586" s="161">
        <f t="shared" si="160"/>
        <v>0</v>
      </c>
      <c r="AD586" s="162">
        <f t="shared" si="160"/>
        <v>0</v>
      </c>
      <c r="AE586" s="160">
        <f t="shared" ref="AE586:AK623" si="167">IF(J586=0,0,Q586/J586*100)</f>
        <v>0</v>
      </c>
      <c r="AF586" s="10">
        <f t="shared" si="167"/>
        <v>0</v>
      </c>
      <c r="AG586" s="10">
        <f t="shared" si="167"/>
        <v>0</v>
      </c>
      <c r="AH586" s="10">
        <f t="shared" si="167"/>
        <v>0</v>
      </c>
      <c r="AI586" s="10">
        <f t="shared" si="167"/>
        <v>0</v>
      </c>
      <c r="AJ586" s="10">
        <f t="shared" si="167"/>
        <v>0</v>
      </c>
      <c r="AK586" s="312">
        <f t="shared" si="167"/>
        <v>0</v>
      </c>
    </row>
    <row r="587" spans="1:37" ht="15.75" customHeight="1" x14ac:dyDescent="0.25">
      <c r="A587" s="81">
        <v>578</v>
      </c>
      <c r="B587" s="159" t="s">
        <v>1750</v>
      </c>
      <c r="C587" s="244">
        <f t="shared" si="164"/>
        <v>0</v>
      </c>
      <c r="D587" s="161">
        <v>0</v>
      </c>
      <c r="E587" s="161">
        <v>0</v>
      </c>
      <c r="F587" s="161">
        <v>0</v>
      </c>
      <c r="G587" s="161">
        <v>0</v>
      </c>
      <c r="H587" s="161">
        <v>0</v>
      </c>
      <c r="I587" s="162">
        <v>0</v>
      </c>
      <c r="J587" s="160">
        <f t="shared" si="165"/>
        <v>0</v>
      </c>
      <c r="K587" s="161">
        <v>0</v>
      </c>
      <c r="L587" s="161">
        <v>0</v>
      </c>
      <c r="M587" s="161">
        <v>0</v>
      </c>
      <c r="N587" s="161">
        <v>0</v>
      </c>
      <c r="O587" s="161">
        <v>0</v>
      </c>
      <c r="P587" s="162">
        <v>0</v>
      </c>
      <c r="Q587" s="160">
        <f t="shared" si="166"/>
        <v>0</v>
      </c>
      <c r="R587" s="161">
        <v>0</v>
      </c>
      <c r="S587" s="161">
        <v>0</v>
      </c>
      <c r="T587" s="161">
        <v>0</v>
      </c>
      <c r="U587" s="161">
        <v>0</v>
      </c>
      <c r="V587" s="161">
        <v>0</v>
      </c>
      <c r="W587" s="162">
        <v>0</v>
      </c>
      <c r="X587" s="160">
        <f t="shared" si="160"/>
        <v>0</v>
      </c>
      <c r="Y587" s="161">
        <f t="shared" si="160"/>
        <v>0</v>
      </c>
      <c r="Z587" s="161">
        <f t="shared" si="160"/>
        <v>0</v>
      </c>
      <c r="AA587" s="161">
        <f t="shared" si="160"/>
        <v>0</v>
      </c>
      <c r="AB587" s="161">
        <f t="shared" si="160"/>
        <v>0</v>
      </c>
      <c r="AC587" s="161">
        <f t="shared" si="160"/>
        <v>0</v>
      </c>
      <c r="AD587" s="162">
        <f t="shared" si="160"/>
        <v>0</v>
      </c>
      <c r="AE587" s="160">
        <f t="shared" si="167"/>
        <v>0</v>
      </c>
      <c r="AF587" s="10">
        <f t="shared" si="167"/>
        <v>0</v>
      </c>
      <c r="AG587" s="10">
        <f t="shared" si="167"/>
        <v>0</v>
      </c>
      <c r="AH587" s="10">
        <f t="shared" si="167"/>
        <v>0</v>
      </c>
      <c r="AI587" s="10">
        <f t="shared" si="167"/>
        <v>0</v>
      </c>
      <c r="AJ587" s="10">
        <f t="shared" si="167"/>
        <v>0</v>
      </c>
      <c r="AK587" s="312">
        <f t="shared" si="167"/>
        <v>0</v>
      </c>
    </row>
    <row r="588" spans="1:37" ht="18" customHeight="1" x14ac:dyDescent="0.25">
      <c r="A588" s="81">
        <v>579</v>
      </c>
      <c r="B588" s="159" t="s">
        <v>1751</v>
      </c>
      <c r="C588" s="244">
        <f t="shared" si="164"/>
        <v>0</v>
      </c>
      <c r="D588" s="161">
        <v>0</v>
      </c>
      <c r="E588" s="161">
        <v>0</v>
      </c>
      <c r="F588" s="161">
        <v>0</v>
      </c>
      <c r="G588" s="161">
        <v>0</v>
      </c>
      <c r="H588" s="161">
        <v>0</v>
      </c>
      <c r="I588" s="162">
        <v>0</v>
      </c>
      <c r="J588" s="160">
        <f t="shared" si="165"/>
        <v>0</v>
      </c>
      <c r="K588" s="161">
        <v>0</v>
      </c>
      <c r="L588" s="161">
        <v>0</v>
      </c>
      <c r="M588" s="161">
        <v>0</v>
      </c>
      <c r="N588" s="161">
        <v>0</v>
      </c>
      <c r="O588" s="161">
        <v>0</v>
      </c>
      <c r="P588" s="162">
        <v>0</v>
      </c>
      <c r="Q588" s="160">
        <f t="shared" si="166"/>
        <v>0</v>
      </c>
      <c r="R588" s="161">
        <v>0</v>
      </c>
      <c r="S588" s="161">
        <v>0</v>
      </c>
      <c r="T588" s="161">
        <v>0</v>
      </c>
      <c r="U588" s="161">
        <v>0</v>
      </c>
      <c r="V588" s="161">
        <v>0</v>
      </c>
      <c r="W588" s="162">
        <v>0</v>
      </c>
      <c r="X588" s="160">
        <f t="shared" si="160"/>
        <v>0</v>
      </c>
      <c r="Y588" s="161">
        <f t="shared" si="160"/>
        <v>0</v>
      </c>
      <c r="Z588" s="161">
        <f t="shared" si="160"/>
        <v>0</v>
      </c>
      <c r="AA588" s="161">
        <f t="shared" si="160"/>
        <v>0</v>
      </c>
      <c r="AB588" s="161">
        <f t="shared" si="160"/>
        <v>0</v>
      </c>
      <c r="AC588" s="161">
        <f t="shared" si="160"/>
        <v>0</v>
      </c>
      <c r="AD588" s="162">
        <f t="shared" si="160"/>
        <v>0</v>
      </c>
      <c r="AE588" s="160">
        <f t="shared" si="167"/>
        <v>0</v>
      </c>
      <c r="AF588" s="10">
        <f t="shared" si="167"/>
        <v>0</v>
      </c>
      <c r="AG588" s="10">
        <f t="shared" si="167"/>
        <v>0</v>
      </c>
      <c r="AH588" s="10">
        <f t="shared" si="167"/>
        <v>0</v>
      </c>
      <c r="AI588" s="10">
        <f t="shared" si="167"/>
        <v>0</v>
      </c>
      <c r="AJ588" s="10">
        <f t="shared" si="167"/>
        <v>0</v>
      </c>
      <c r="AK588" s="312">
        <f t="shared" si="167"/>
        <v>0</v>
      </c>
    </row>
    <row r="589" spans="1:37" ht="12.75" customHeight="1" x14ac:dyDescent="0.25">
      <c r="A589" s="81">
        <v>580</v>
      </c>
      <c r="B589" s="159" t="s">
        <v>1752</v>
      </c>
      <c r="C589" s="244">
        <f t="shared" si="164"/>
        <v>0</v>
      </c>
      <c r="D589" s="161">
        <v>0</v>
      </c>
      <c r="E589" s="161">
        <v>0</v>
      </c>
      <c r="F589" s="161">
        <v>0</v>
      </c>
      <c r="G589" s="161">
        <v>0</v>
      </c>
      <c r="H589" s="161">
        <v>0</v>
      </c>
      <c r="I589" s="162">
        <v>0</v>
      </c>
      <c r="J589" s="160">
        <f t="shared" si="165"/>
        <v>0</v>
      </c>
      <c r="K589" s="161">
        <v>0</v>
      </c>
      <c r="L589" s="161">
        <v>0</v>
      </c>
      <c r="M589" s="161">
        <v>0</v>
      </c>
      <c r="N589" s="161">
        <v>0</v>
      </c>
      <c r="O589" s="161">
        <v>0</v>
      </c>
      <c r="P589" s="162">
        <v>0</v>
      </c>
      <c r="Q589" s="160">
        <f t="shared" si="166"/>
        <v>0</v>
      </c>
      <c r="R589" s="161">
        <v>0</v>
      </c>
      <c r="S589" s="161">
        <v>0</v>
      </c>
      <c r="T589" s="161">
        <v>0</v>
      </c>
      <c r="U589" s="161">
        <v>0</v>
      </c>
      <c r="V589" s="161">
        <v>0</v>
      </c>
      <c r="W589" s="162">
        <v>0</v>
      </c>
      <c r="X589" s="160">
        <f t="shared" si="160"/>
        <v>0</v>
      </c>
      <c r="Y589" s="161">
        <f t="shared" si="160"/>
        <v>0</v>
      </c>
      <c r="Z589" s="161">
        <f t="shared" si="160"/>
        <v>0</v>
      </c>
      <c r="AA589" s="161">
        <f t="shared" si="160"/>
        <v>0</v>
      </c>
      <c r="AB589" s="161">
        <f t="shared" si="160"/>
        <v>0</v>
      </c>
      <c r="AC589" s="161">
        <f t="shared" si="160"/>
        <v>0</v>
      </c>
      <c r="AD589" s="162">
        <f t="shared" si="160"/>
        <v>0</v>
      </c>
      <c r="AE589" s="160">
        <f t="shared" si="167"/>
        <v>0</v>
      </c>
      <c r="AF589" s="10">
        <f t="shared" si="167"/>
        <v>0</v>
      </c>
      <c r="AG589" s="10">
        <f t="shared" si="167"/>
        <v>0</v>
      </c>
      <c r="AH589" s="10">
        <f t="shared" si="167"/>
        <v>0</v>
      </c>
      <c r="AI589" s="10">
        <f t="shared" si="167"/>
        <v>0</v>
      </c>
      <c r="AJ589" s="10">
        <f t="shared" si="167"/>
        <v>0</v>
      </c>
      <c r="AK589" s="312">
        <f t="shared" si="167"/>
        <v>0</v>
      </c>
    </row>
    <row r="590" spans="1:37" ht="18" customHeight="1" x14ac:dyDescent="0.25">
      <c r="A590" s="81">
        <v>581</v>
      </c>
      <c r="B590" s="159" t="s">
        <v>1753</v>
      </c>
      <c r="C590" s="244">
        <f t="shared" si="164"/>
        <v>0</v>
      </c>
      <c r="D590" s="161">
        <v>0</v>
      </c>
      <c r="E590" s="161">
        <v>0</v>
      </c>
      <c r="F590" s="161">
        <v>0</v>
      </c>
      <c r="G590" s="161">
        <v>0</v>
      </c>
      <c r="H590" s="161">
        <v>0</v>
      </c>
      <c r="I590" s="162">
        <v>0</v>
      </c>
      <c r="J590" s="160">
        <f t="shared" si="165"/>
        <v>0</v>
      </c>
      <c r="K590" s="161">
        <v>0</v>
      </c>
      <c r="L590" s="161">
        <v>0</v>
      </c>
      <c r="M590" s="161">
        <v>0</v>
      </c>
      <c r="N590" s="161">
        <v>0</v>
      </c>
      <c r="O590" s="161">
        <v>0</v>
      </c>
      <c r="P590" s="162">
        <v>0</v>
      </c>
      <c r="Q590" s="160">
        <f t="shared" si="166"/>
        <v>0</v>
      </c>
      <c r="R590" s="161">
        <v>0</v>
      </c>
      <c r="S590" s="161">
        <v>0</v>
      </c>
      <c r="T590" s="161">
        <v>0</v>
      </c>
      <c r="U590" s="161">
        <v>0</v>
      </c>
      <c r="V590" s="161">
        <v>0</v>
      </c>
      <c r="W590" s="162">
        <v>0</v>
      </c>
      <c r="X590" s="160">
        <f t="shared" si="160"/>
        <v>0</v>
      </c>
      <c r="Y590" s="161">
        <f t="shared" si="160"/>
        <v>0</v>
      </c>
      <c r="Z590" s="161">
        <f t="shared" si="160"/>
        <v>0</v>
      </c>
      <c r="AA590" s="161">
        <f t="shared" si="160"/>
        <v>0</v>
      </c>
      <c r="AB590" s="161">
        <f t="shared" si="160"/>
        <v>0</v>
      </c>
      <c r="AC590" s="161">
        <f t="shared" si="160"/>
        <v>0</v>
      </c>
      <c r="AD590" s="162">
        <f t="shared" si="160"/>
        <v>0</v>
      </c>
      <c r="AE590" s="160">
        <f t="shared" si="167"/>
        <v>0</v>
      </c>
      <c r="AF590" s="10">
        <f t="shared" si="167"/>
        <v>0</v>
      </c>
      <c r="AG590" s="10">
        <f t="shared" si="167"/>
        <v>0</v>
      </c>
      <c r="AH590" s="10">
        <f t="shared" si="167"/>
        <v>0</v>
      </c>
      <c r="AI590" s="10">
        <f t="shared" si="167"/>
        <v>0</v>
      </c>
      <c r="AJ590" s="10">
        <f t="shared" si="167"/>
        <v>0</v>
      </c>
      <c r="AK590" s="312">
        <f t="shared" si="167"/>
        <v>0</v>
      </c>
    </row>
    <row r="591" spans="1:37" ht="17.25" customHeight="1" x14ac:dyDescent="0.25">
      <c r="A591" s="81">
        <v>582</v>
      </c>
      <c r="B591" s="159" t="s">
        <v>1754</v>
      </c>
      <c r="C591" s="244">
        <f t="shared" si="164"/>
        <v>0</v>
      </c>
      <c r="D591" s="161">
        <v>0</v>
      </c>
      <c r="E591" s="161">
        <v>0</v>
      </c>
      <c r="F591" s="161">
        <v>0</v>
      </c>
      <c r="G591" s="161">
        <v>0</v>
      </c>
      <c r="H591" s="161">
        <v>0</v>
      </c>
      <c r="I591" s="162">
        <v>0</v>
      </c>
      <c r="J591" s="160">
        <f t="shared" si="165"/>
        <v>0</v>
      </c>
      <c r="K591" s="161">
        <v>0</v>
      </c>
      <c r="L591" s="161">
        <v>0</v>
      </c>
      <c r="M591" s="161">
        <v>0</v>
      </c>
      <c r="N591" s="161">
        <v>0</v>
      </c>
      <c r="O591" s="161">
        <v>0</v>
      </c>
      <c r="P591" s="162">
        <v>0</v>
      </c>
      <c r="Q591" s="160">
        <f t="shared" si="166"/>
        <v>0</v>
      </c>
      <c r="R591" s="161">
        <v>0</v>
      </c>
      <c r="S591" s="161">
        <v>0</v>
      </c>
      <c r="T591" s="161">
        <v>0</v>
      </c>
      <c r="U591" s="161">
        <v>0</v>
      </c>
      <c r="V591" s="161">
        <v>0</v>
      </c>
      <c r="W591" s="162">
        <v>0</v>
      </c>
      <c r="X591" s="160">
        <f t="shared" si="160"/>
        <v>0</v>
      </c>
      <c r="Y591" s="161">
        <f t="shared" si="160"/>
        <v>0</v>
      </c>
      <c r="Z591" s="161">
        <f t="shared" si="160"/>
        <v>0</v>
      </c>
      <c r="AA591" s="161">
        <f t="shared" si="160"/>
        <v>0</v>
      </c>
      <c r="AB591" s="161">
        <f t="shared" si="160"/>
        <v>0</v>
      </c>
      <c r="AC591" s="161">
        <f t="shared" si="160"/>
        <v>0</v>
      </c>
      <c r="AD591" s="162">
        <f t="shared" si="160"/>
        <v>0</v>
      </c>
      <c r="AE591" s="160">
        <f t="shared" si="167"/>
        <v>0</v>
      </c>
      <c r="AF591" s="10">
        <f t="shared" si="167"/>
        <v>0</v>
      </c>
      <c r="AG591" s="10">
        <f t="shared" si="167"/>
        <v>0</v>
      </c>
      <c r="AH591" s="10">
        <f t="shared" si="167"/>
        <v>0</v>
      </c>
      <c r="AI591" s="10">
        <f t="shared" si="167"/>
        <v>0</v>
      </c>
      <c r="AJ591" s="10">
        <f t="shared" si="167"/>
        <v>0</v>
      </c>
      <c r="AK591" s="312">
        <f t="shared" si="167"/>
        <v>0</v>
      </c>
    </row>
    <row r="592" spans="1:37" ht="18" customHeight="1" x14ac:dyDescent="0.25">
      <c r="A592" s="81">
        <v>583</v>
      </c>
      <c r="B592" s="159" t="s">
        <v>1641</v>
      </c>
      <c r="C592" s="244">
        <f t="shared" si="164"/>
        <v>0</v>
      </c>
      <c r="D592" s="161">
        <v>0</v>
      </c>
      <c r="E592" s="161">
        <v>0</v>
      </c>
      <c r="F592" s="161">
        <v>0</v>
      </c>
      <c r="G592" s="161">
        <v>0</v>
      </c>
      <c r="H592" s="161">
        <v>0</v>
      </c>
      <c r="I592" s="162">
        <v>0</v>
      </c>
      <c r="J592" s="160">
        <f t="shared" si="165"/>
        <v>0</v>
      </c>
      <c r="K592" s="161">
        <v>0</v>
      </c>
      <c r="L592" s="161">
        <v>0</v>
      </c>
      <c r="M592" s="161">
        <v>0</v>
      </c>
      <c r="N592" s="161">
        <v>0</v>
      </c>
      <c r="O592" s="161">
        <v>0</v>
      </c>
      <c r="P592" s="162">
        <v>0</v>
      </c>
      <c r="Q592" s="160">
        <f t="shared" si="166"/>
        <v>0</v>
      </c>
      <c r="R592" s="161">
        <v>0</v>
      </c>
      <c r="S592" s="161">
        <v>0</v>
      </c>
      <c r="T592" s="161">
        <v>0</v>
      </c>
      <c r="U592" s="161">
        <v>0</v>
      </c>
      <c r="V592" s="161">
        <v>0</v>
      </c>
      <c r="W592" s="162">
        <v>0</v>
      </c>
      <c r="X592" s="160">
        <f t="shared" si="160"/>
        <v>0</v>
      </c>
      <c r="Y592" s="161">
        <f t="shared" si="160"/>
        <v>0</v>
      </c>
      <c r="Z592" s="161">
        <f t="shared" si="160"/>
        <v>0</v>
      </c>
      <c r="AA592" s="161">
        <f t="shared" si="160"/>
        <v>0</v>
      </c>
      <c r="AB592" s="161">
        <f t="shared" si="160"/>
        <v>0</v>
      </c>
      <c r="AC592" s="161">
        <f t="shared" si="160"/>
        <v>0</v>
      </c>
      <c r="AD592" s="162">
        <f t="shared" si="160"/>
        <v>0</v>
      </c>
      <c r="AE592" s="160">
        <f t="shared" si="167"/>
        <v>0</v>
      </c>
      <c r="AF592" s="10">
        <f t="shared" si="167"/>
        <v>0</v>
      </c>
      <c r="AG592" s="10">
        <f t="shared" si="167"/>
        <v>0</v>
      </c>
      <c r="AH592" s="10">
        <f t="shared" si="167"/>
        <v>0</v>
      </c>
      <c r="AI592" s="10">
        <f t="shared" si="167"/>
        <v>0</v>
      </c>
      <c r="AJ592" s="10">
        <f t="shared" si="167"/>
        <v>0</v>
      </c>
      <c r="AK592" s="312">
        <f t="shared" si="167"/>
        <v>0</v>
      </c>
    </row>
    <row r="593" spans="1:37" ht="19.5" customHeight="1" x14ac:dyDescent="0.25">
      <c r="A593" s="81">
        <v>584</v>
      </c>
      <c r="B593" s="159" t="s">
        <v>1755</v>
      </c>
      <c r="C593" s="244">
        <f t="shared" si="164"/>
        <v>0</v>
      </c>
      <c r="D593" s="161">
        <v>0</v>
      </c>
      <c r="E593" s="161">
        <v>0</v>
      </c>
      <c r="F593" s="161">
        <v>0</v>
      </c>
      <c r="G593" s="161">
        <v>0</v>
      </c>
      <c r="H593" s="161">
        <v>0</v>
      </c>
      <c r="I593" s="162">
        <v>0</v>
      </c>
      <c r="J593" s="160">
        <f t="shared" si="165"/>
        <v>0</v>
      </c>
      <c r="K593" s="161">
        <v>0</v>
      </c>
      <c r="L593" s="161">
        <v>0</v>
      </c>
      <c r="M593" s="161">
        <v>0</v>
      </c>
      <c r="N593" s="161">
        <v>0</v>
      </c>
      <c r="O593" s="161">
        <v>0</v>
      </c>
      <c r="P593" s="162">
        <v>0</v>
      </c>
      <c r="Q593" s="160">
        <f t="shared" si="166"/>
        <v>0</v>
      </c>
      <c r="R593" s="161">
        <v>0</v>
      </c>
      <c r="S593" s="161">
        <v>0</v>
      </c>
      <c r="T593" s="161">
        <v>0</v>
      </c>
      <c r="U593" s="161">
        <v>0</v>
      </c>
      <c r="V593" s="161">
        <v>0</v>
      </c>
      <c r="W593" s="162">
        <v>0</v>
      </c>
      <c r="X593" s="160">
        <f t="shared" si="160"/>
        <v>0</v>
      </c>
      <c r="Y593" s="161">
        <f t="shared" si="160"/>
        <v>0</v>
      </c>
      <c r="Z593" s="161">
        <f t="shared" si="160"/>
        <v>0</v>
      </c>
      <c r="AA593" s="161">
        <f t="shared" si="160"/>
        <v>0</v>
      </c>
      <c r="AB593" s="161">
        <f t="shared" si="160"/>
        <v>0</v>
      </c>
      <c r="AC593" s="161">
        <f t="shared" si="160"/>
        <v>0</v>
      </c>
      <c r="AD593" s="162">
        <f t="shared" si="160"/>
        <v>0</v>
      </c>
      <c r="AE593" s="160">
        <f t="shared" si="167"/>
        <v>0</v>
      </c>
      <c r="AF593" s="10">
        <f t="shared" si="167"/>
        <v>0</v>
      </c>
      <c r="AG593" s="10">
        <f t="shared" si="167"/>
        <v>0</v>
      </c>
      <c r="AH593" s="10">
        <f t="shared" si="167"/>
        <v>0</v>
      </c>
      <c r="AI593" s="10">
        <f t="shared" si="167"/>
        <v>0</v>
      </c>
      <c r="AJ593" s="10">
        <f t="shared" si="167"/>
        <v>0</v>
      </c>
      <c r="AK593" s="312">
        <f t="shared" si="167"/>
        <v>0</v>
      </c>
    </row>
    <row r="594" spans="1:37" ht="15.75" customHeight="1" x14ac:dyDescent="0.25">
      <c r="A594" s="81">
        <v>585</v>
      </c>
      <c r="B594" s="159" t="s">
        <v>1747</v>
      </c>
      <c r="C594" s="244">
        <f t="shared" si="164"/>
        <v>0</v>
      </c>
      <c r="D594" s="161">
        <v>0</v>
      </c>
      <c r="E594" s="161">
        <v>0</v>
      </c>
      <c r="F594" s="161">
        <v>0</v>
      </c>
      <c r="G594" s="161">
        <v>0</v>
      </c>
      <c r="H594" s="161">
        <v>0</v>
      </c>
      <c r="I594" s="162">
        <v>0</v>
      </c>
      <c r="J594" s="160">
        <f t="shared" si="165"/>
        <v>0</v>
      </c>
      <c r="K594" s="161">
        <v>0</v>
      </c>
      <c r="L594" s="161">
        <v>0</v>
      </c>
      <c r="M594" s="161">
        <v>0</v>
      </c>
      <c r="N594" s="161">
        <v>0</v>
      </c>
      <c r="O594" s="161">
        <v>0</v>
      </c>
      <c r="P594" s="162">
        <v>0</v>
      </c>
      <c r="Q594" s="160">
        <f t="shared" si="166"/>
        <v>0</v>
      </c>
      <c r="R594" s="161">
        <v>0</v>
      </c>
      <c r="S594" s="161">
        <v>0</v>
      </c>
      <c r="T594" s="161">
        <v>0</v>
      </c>
      <c r="U594" s="161">
        <v>0</v>
      </c>
      <c r="V594" s="161">
        <v>0</v>
      </c>
      <c r="W594" s="162">
        <v>0</v>
      </c>
      <c r="X594" s="160">
        <f t="shared" si="160"/>
        <v>0</v>
      </c>
      <c r="Y594" s="161">
        <f t="shared" si="160"/>
        <v>0</v>
      </c>
      <c r="Z594" s="161">
        <f t="shared" si="160"/>
        <v>0</v>
      </c>
      <c r="AA594" s="161">
        <f t="shared" si="160"/>
        <v>0</v>
      </c>
      <c r="AB594" s="161">
        <f t="shared" si="160"/>
        <v>0</v>
      </c>
      <c r="AC594" s="161">
        <f t="shared" si="160"/>
        <v>0</v>
      </c>
      <c r="AD594" s="162">
        <f t="shared" si="160"/>
        <v>0</v>
      </c>
      <c r="AE594" s="160">
        <f t="shared" si="167"/>
        <v>0</v>
      </c>
      <c r="AF594" s="10">
        <f t="shared" si="167"/>
        <v>0</v>
      </c>
      <c r="AG594" s="10">
        <f t="shared" si="167"/>
        <v>0</v>
      </c>
      <c r="AH594" s="10">
        <f t="shared" si="167"/>
        <v>0</v>
      </c>
      <c r="AI594" s="10">
        <f t="shared" si="167"/>
        <v>0</v>
      </c>
      <c r="AJ594" s="10">
        <f t="shared" si="167"/>
        <v>0</v>
      </c>
      <c r="AK594" s="312">
        <f t="shared" si="167"/>
        <v>0</v>
      </c>
    </row>
    <row r="595" spans="1:37" ht="17.25" customHeight="1" x14ac:dyDescent="0.25">
      <c r="A595" s="81">
        <v>586</v>
      </c>
      <c r="B595" s="159" t="s">
        <v>1756</v>
      </c>
      <c r="C595" s="244">
        <f t="shared" si="164"/>
        <v>0</v>
      </c>
      <c r="D595" s="161">
        <v>0</v>
      </c>
      <c r="E595" s="161">
        <v>0</v>
      </c>
      <c r="F595" s="161">
        <v>0</v>
      </c>
      <c r="G595" s="161">
        <v>0</v>
      </c>
      <c r="H595" s="161">
        <v>0</v>
      </c>
      <c r="I595" s="162">
        <v>0</v>
      </c>
      <c r="J595" s="160">
        <f t="shared" si="165"/>
        <v>0</v>
      </c>
      <c r="K595" s="161">
        <v>0</v>
      </c>
      <c r="L595" s="161">
        <v>0</v>
      </c>
      <c r="M595" s="161">
        <v>0</v>
      </c>
      <c r="N595" s="161">
        <v>0</v>
      </c>
      <c r="O595" s="161">
        <v>0</v>
      </c>
      <c r="P595" s="162">
        <v>0</v>
      </c>
      <c r="Q595" s="160">
        <f t="shared" si="166"/>
        <v>0</v>
      </c>
      <c r="R595" s="161">
        <v>0</v>
      </c>
      <c r="S595" s="161">
        <v>0</v>
      </c>
      <c r="T595" s="161">
        <v>0</v>
      </c>
      <c r="U595" s="161">
        <v>0</v>
      </c>
      <c r="V595" s="161">
        <v>0</v>
      </c>
      <c r="W595" s="162">
        <v>0</v>
      </c>
      <c r="X595" s="160">
        <f t="shared" si="160"/>
        <v>0</v>
      </c>
      <c r="Y595" s="161">
        <f t="shared" si="160"/>
        <v>0</v>
      </c>
      <c r="Z595" s="161">
        <f t="shared" si="160"/>
        <v>0</v>
      </c>
      <c r="AA595" s="161">
        <f t="shared" si="160"/>
        <v>0</v>
      </c>
      <c r="AB595" s="161">
        <f t="shared" si="160"/>
        <v>0</v>
      </c>
      <c r="AC595" s="161">
        <f t="shared" si="160"/>
        <v>0</v>
      </c>
      <c r="AD595" s="162">
        <f t="shared" si="160"/>
        <v>0</v>
      </c>
      <c r="AE595" s="160">
        <f t="shared" si="167"/>
        <v>0</v>
      </c>
      <c r="AF595" s="10">
        <f t="shared" si="167"/>
        <v>0</v>
      </c>
      <c r="AG595" s="10">
        <f t="shared" si="167"/>
        <v>0</v>
      </c>
      <c r="AH595" s="10">
        <f t="shared" si="167"/>
        <v>0</v>
      </c>
      <c r="AI595" s="10">
        <f t="shared" si="167"/>
        <v>0</v>
      </c>
      <c r="AJ595" s="10">
        <f t="shared" si="167"/>
        <v>0</v>
      </c>
      <c r="AK595" s="312">
        <f t="shared" si="167"/>
        <v>0</v>
      </c>
    </row>
    <row r="596" spans="1:37" ht="17.25" customHeight="1" x14ac:dyDescent="0.25">
      <c r="A596" s="81">
        <v>587</v>
      </c>
      <c r="B596" s="159" t="s">
        <v>1757</v>
      </c>
      <c r="C596" s="244">
        <f t="shared" si="164"/>
        <v>0</v>
      </c>
      <c r="D596" s="161">
        <v>0</v>
      </c>
      <c r="E596" s="161">
        <v>0</v>
      </c>
      <c r="F596" s="161">
        <v>0</v>
      </c>
      <c r="G596" s="161">
        <v>0</v>
      </c>
      <c r="H596" s="161">
        <v>0</v>
      </c>
      <c r="I596" s="162">
        <v>0</v>
      </c>
      <c r="J596" s="160">
        <f t="shared" si="165"/>
        <v>0</v>
      </c>
      <c r="K596" s="161">
        <v>0</v>
      </c>
      <c r="L596" s="161">
        <v>0</v>
      </c>
      <c r="M596" s="161">
        <v>0</v>
      </c>
      <c r="N596" s="161">
        <v>0</v>
      </c>
      <c r="O596" s="161">
        <v>0</v>
      </c>
      <c r="P596" s="162">
        <v>0</v>
      </c>
      <c r="Q596" s="160">
        <f t="shared" si="166"/>
        <v>0</v>
      </c>
      <c r="R596" s="161">
        <v>0</v>
      </c>
      <c r="S596" s="161">
        <v>0</v>
      </c>
      <c r="T596" s="161">
        <v>0</v>
      </c>
      <c r="U596" s="161">
        <v>0</v>
      </c>
      <c r="V596" s="161">
        <v>0</v>
      </c>
      <c r="W596" s="162">
        <v>0</v>
      </c>
      <c r="X596" s="160">
        <f t="shared" si="160"/>
        <v>0</v>
      </c>
      <c r="Y596" s="161">
        <f t="shared" si="160"/>
        <v>0</v>
      </c>
      <c r="Z596" s="161">
        <f t="shared" si="160"/>
        <v>0</v>
      </c>
      <c r="AA596" s="161">
        <f t="shared" si="160"/>
        <v>0</v>
      </c>
      <c r="AB596" s="161">
        <f t="shared" si="160"/>
        <v>0</v>
      </c>
      <c r="AC596" s="161">
        <f t="shared" si="160"/>
        <v>0</v>
      </c>
      <c r="AD596" s="162">
        <f t="shared" si="160"/>
        <v>0</v>
      </c>
      <c r="AE596" s="160">
        <f t="shared" si="167"/>
        <v>0</v>
      </c>
      <c r="AF596" s="10">
        <f t="shared" si="167"/>
        <v>0</v>
      </c>
      <c r="AG596" s="10">
        <f t="shared" si="167"/>
        <v>0</v>
      </c>
      <c r="AH596" s="10">
        <f t="shared" si="167"/>
        <v>0</v>
      </c>
      <c r="AI596" s="10">
        <f t="shared" si="167"/>
        <v>0</v>
      </c>
      <c r="AJ596" s="10">
        <f t="shared" si="167"/>
        <v>0</v>
      </c>
      <c r="AK596" s="312">
        <f t="shared" si="167"/>
        <v>0</v>
      </c>
    </row>
    <row r="597" spans="1:37" ht="17.25" customHeight="1" x14ac:dyDescent="0.25">
      <c r="A597" s="81">
        <v>588</v>
      </c>
      <c r="B597" s="159" t="s">
        <v>1758</v>
      </c>
      <c r="C597" s="244">
        <f t="shared" si="164"/>
        <v>0</v>
      </c>
      <c r="D597" s="161">
        <v>0</v>
      </c>
      <c r="E597" s="161">
        <v>0</v>
      </c>
      <c r="F597" s="161">
        <v>0</v>
      </c>
      <c r="G597" s="161">
        <v>0</v>
      </c>
      <c r="H597" s="161">
        <v>0</v>
      </c>
      <c r="I597" s="162">
        <v>0</v>
      </c>
      <c r="J597" s="160">
        <f t="shared" si="165"/>
        <v>0</v>
      </c>
      <c r="K597" s="161">
        <v>0</v>
      </c>
      <c r="L597" s="161">
        <v>0</v>
      </c>
      <c r="M597" s="161">
        <v>0</v>
      </c>
      <c r="N597" s="161">
        <v>0</v>
      </c>
      <c r="O597" s="161">
        <v>0</v>
      </c>
      <c r="P597" s="162">
        <v>0</v>
      </c>
      <c r="Q597" s="160">
        <f t="shared" si="166"/>
        <v>0</v>
      </c>
      <c r="R597" s="161">
        <v>0</v>
      </c>
      <c r="S597" s="161">
        <v>0</v>
      </c>
      <c r="T597" s="161">
        <v>0</v>
      </c>
      <c r="U597" s="161">
        <v>0</v>
      </c>
      <c r="V597" s="161">
        <v>0</v>
      </c>
      <c r="W597" s="162">
        <v>0</v>
      </c>
      <c r="X597" s="160">
        <f t="shared" si="160"/>
        <v>0</v>
      </c>
      <c r="Y597" s="161">
        <f t="shared" si="160"/>
        <v>0</v>
      </c>
      <c r="Z597" s="161">
        <f t="shared" si="160"/>
        <v>0</v>
      </c>
      <c r="AA597" s="161">
        <f t="shared" si="160"/>
        <v>0</v>
      </c>
      <c r="AB597" s="161">
        <f t="shared" si="160"/>
        <v>0</v>
      </c>
      <c r="AC597" s="161">
        <f t="shared" si="160"/>
        <v>0</v>
      </c>
      <c r="AD597" s="162">
        <f t="shared" si="160"/>
        <v>0</v>
      </c>
      <c r="AE597" s="160">
        <f t="shared" si="167"/>
        <v>0</v>
      </c>
      <c r="AF597" s="10">
        <f t="shared" si="167"/>
        <v>0</v>
      </c>
      <c r="AG597" s="10">
        <f t="shared" si="167"/>
        <v>0</v>
      </c>
      <c r="AH597" s="10">
        <f t="shared" si="167"/>
        <v>0</v>
      </c>
      <c r="AI597" s="10">
        <f t="shared" si="167"/>
        <v>0</v>
      </c>
      <c r="AJ597" s="10">
        <f t="shared" si="167"/>
        <v>0</v>
      </c>
      <c r="AK597" s="312">
        <f t="shared" si="167"/>
        <v>0</v>
      </c>
    </row>
    <row r="598" spans="1:37" ht="15.75" customHeight="1" x14ac:dyDescent="0.25">
      <c r="A598" s="81">
        <v>589</v>
      </c>
      <c r="B598" s="159" t="s">
        <v>1759</v>
      </c>
      <c r="C598" s="244">
        <f t="shared" si="164"/>
        <v>0</v>
      </c>
      <c r="D598" s="161">
        <v>0</v>
      </c>
      <c r="E598" s="161">
        <v>0</v>
      </c>
      <c r="F598" s="161">
        <v>0</v>
      </c>
      <c r="G598" s="161">
        <v>0</v>
      </c>
      <c r="H598" s="161">
        <v>0</v>
      </c>
      <c r="I598" s="162">
        <v>0</v>
      </c>
      <c r="J598" s="160">
        <f t="shared" si="165"/>
        <v>0</v>
      </c>
      <c r="K598" s="161">
        <v>0</v>
      </c>
      <c r="L598" s="161">
        <v>0</v>
      </c>
      <c r="M598" s="161">
        <v>0</v>
      </c>
      <c r="N598" s="161">
        <v>0</v>
      </c>
      <c r="O598" s="161">
        <v>0</v>
      </c>
      <c r="P598" s="162">
        <v>0</v>
      </c>
      <c r="Q598" s="160">
        <f t="shared" si="166"/>
        <v>0</v>
      </c>
      <c r="R598" s="161">
        <v>0</v>
      </c>
      <c r="S598" s="161">
        <v>0</v>
      </c>
      <c r="T598" s="161">
        <v>0</v>
      </c>
      <c r="U598" s="161">
        <v>0</v>
      </c>
      <c r="V598" s="161">
        <v>0</v>
      </c>
      <c r="W598" s="162">
        <v>0</v>
      </c>
      <c r="X598" s="160">
        <f t="shared" si="160"/>
        <v>0</v>
      </c>
      <c r="Y598" s="161">
        <f t="shared" si="160"/>
        <v>0</v>
      </c>
      <c r="Z598" s="161">
        <f t="shared" si="160"/>
        <v>0</v>
      </c>
      <c r="AA598" s="161">
        <f t="shared" si="160"/>
        <v>0</v>
      </c>
      <c r="AB598" s="161">
        <f t="shared" si="160"/>
        <v>0</v>
      </c>
      <c r="AC598" s="161">
        <f t="shared" si="160"/>
        <v>0</v>
      </c>
      <c r="AD598" s="162">
        <f t="shared" si="160"/>
        <v>0</v>
      </c>
      <c r="AE598" s="160">
        <f t="shared" si="167"/>
        <v>0</v>
      </c>
      <c r="AF598" s="10">
        <f t="shared" si="167"/>
        <v>0</v>
      </c>
      <c r="AG598" s="10">
        <f t="shared" si="167"/>
        <v>0</v>
      </c>
      <c r="AH598" s="10">
        <f t="shared" si="167"/>
        <v>0</v>
      </c>
      <c r="AI598" s="10">
        <f t="shared" si="167"/>
        <v>0</v>
      </c>
      <c r="AJ598" s="10">
        <f t="shared" si="167"/>
        <v>0</v>
      </c>
      <c r="AK598" s="312">
        <f t="shared" si="167"/>
        <v>0</v>
      </c>
    </row>
    <row r="599" spans="1:37" ht="15.75" customHeight="1" x14ac:dyDescent="0.25">
      <c r="A599" s="81">
        <v>590</v>
      </c>
      <c r="B599" s="159" t="s">
        <v>1760</v>
      </c>
      <c r="C599" s="244">
        <f t="shared" si="164"/>
        <v>0</v>
      </c>
      <c r="D599" s="161">
        <v>0</v>
      </c>
      <c r="E599" s="161">
        <v>0</v>
      </c>
      <c r="F599" s="161">
        <v>0</v>
      </c>
      <c r="G599" s="161">
        <v>0</v>
      </c>
      <c r="H599" s="161">
        <v>0</v>
      </c>
      <c r="I599" s="162">
        <v>0</v>
      </c>
      <c r="J599" s="160">
        <f t="shared" si="165"/>
        <v>0</v>
      </c>
      <c r="K599" s="161">
        <v>0</v>
      </c>
      <c r="L599" s="161">
        <v>0</v>
      </c>
      <c r="M599" s="161">
        <v>0</v>
      </c>
      <c r="N599" s="161">
        <v>0</v>
      </c>
      <c r="O599" s="161">
        <v>0</v>
      </c>
      <c r="P599" s="162">
        <v>0</v>
      </c>
      <c r="Q599" s="160">
        <f t="shared" si="166"/>
        <v>0</v>
      </c>
      <c r="R599" s="161">
        <v>0</v>
      </c>
      <c r="S599" s="161">
        <v>0</v>
      </c>
      <c r="T599" s="161">
        <v>0</v>
      </c>
      <c r="U599" s="161">
        <v>0</v>
      </c>
      <c r="V599" s="161">
        <v>0</v>
      </c>
      <c r="W599" s="162">
        <v>0</v>
      </c>
      <c r="X599" s="160">
        <f t="shared" si="160"/>
        <v>0</v>
      </c>
      <c r="Y599" s="161">
        <f t="shared" si="160"/>
        <v>0</v>
      </c>
      <c r="Z599" s="161">
        <f t="shared" si="160"/>
        <v>0</v>
      </c>
      <c r="AA599" s="161">
        <f t="shared" si="160"/>
        <v>0</v>
      </c>
      <c r="AB599" s="161">
        <f t="shared" si="160"/>
        <v>0</v>
      </c>
      <c r="AC599" s="161">
        <f t="shared" si="160"/>
        <v>0</v>
      </c>
      <c r="AD599" s="162">
        <f t="shared" si="160"/>
        <v>0</v>
      </c>
      <c r="AE599" s="160">
        <f t="shared" si="167"/>
        <v>0</v>
      </c>
      <c r="AF599" s="10">
        <f t="shared" si="167"/>
        <v>0</v>
      </c>
      <c r="AG599" s="10">
        <f t="shared" si="167"/>
        <v>0</v>
      </c>
      <c r="AH599" s="10">
        <f t="shared" si="167"/>
        <v>0</v>
      </c>
      <c r="AI599" s="10">
        <f t="shared" si="167"/>
        <v>0</v>
      </c>
      <c r="AJ599" s="10">
        <f t="shared" si="167"/>
        <v>0</v>
      </c>
      <c r="AK599" s="312">
        <f t="shared" si="167"/>
        <v>0</v>
      </c>
    </row>
    <row r="600" spans="1:37" ht="15.75" customHeight="1" x14ac:dyDescent="0.25">
      <c r="A600" s="81">
        <v>591</v>
      </c>
      <c r="B600" s="159" t="s">
        <v>1761</v>
      </c>
      <c r="C600" s="244">
        <f t="shared" si="164"/>
        <v>0</v>
      </c>
      <c r="D600" s="161">
        <v>0</v>
      </c>
      <c r="E600" s="161">
        <v>0</v>
      </c>
      <c r="F600" s="161">
        <v>0</v>
      </c>
      <c r="G600" s="161">
        <v>0</v>
      </c>
      <c r="H600" s="161">
        <v>0</v>
      </c>
      <c r="I600" s="162">
        <v>0</v>
      </c>
      <c r="J600" s="160">
        <f t="shared" si="165"/>
        <v>0</v>
      </c>
      <c r="K600" s="161">
        <v>0</v>
      </c>
      <c r="L600" s="161">
        <v>0</v>
      </c>
      <c r="M600" s="161">
        <v>0</v>
      </c>
      <c r="N600" s="161">
        <v>0</v>
      </c>
      <c r="O600" s="161">
        <v>0</v>
      </c>
      <c r="P600" s="162">
        <v>0</v>
      </c>
      <c r="Q600" s="160">
        <f t="shared" si="166"/>
        <v>0</v>
      </c>
      <c r="R600" s="161">
        <v>0</v>
      </c>
      <c r="S600" s="161">
        <v>0</v>
      </c>
      <c r="T600" s="161">
        <v>0</v>
      </c>
      <c r="U600" s="161">
        <v>0</v>
      </c>
      <c r="V600" s="161">
        <v>0</v>
      </c>
      <c r="W600" s="162">
        <v>0</v>
      </c>
      <c r="X600" s="160">
        <f t="shared" si="160"/>
        <v>0</v>
      </c>
      <c r="Y600" s="161">
        <f t="shared" si="160"/>
        <v>0</v>
      </c>
      <c r="Z600" s="161">
        <f t="shared" si="160"/>
        <v>0</v>
      </c>
      <c r="AA600" s="161">
        <f t="shared" si="160"/>
        <v>0</v>
      </c>
      <c r="AB600" s="161">
        <f t="shared" si="160"/>
        <v>0</v>
      </c>
      <c r="AC600" s="161">
        <f t="shared" si="160"/>
        <v>0</v>
      </c>
      <c r="AD600" s="162">
        <f t="shared" si="160"/>
        <v>0</v>
      </c>
      <c r="AE600" s="160">
        <f t="shared" si="167"/>
        <v>0</v>
      </c>
      <c r="AF600" s="10">
        <f t="shared" si="167"/>
        <v>0</v>
      </c>
      <c r="AG600" s="10">
        <f t="shared" si="167"/>
        <v>0</v>
      </c>
      <c r="AH600" s="10">
        <f t="shared" si="167"/>
        <v>0</v>
      </c>
      <c r="AI600" s="10">
        <f t="shared" si="167"/>
        <v>0</v>
      </c>
      <c r="AJ600" s="10">
        <f t="shared" si="167"/>
        <v>0</v>
      </c>
      <c r="AK600" s="312">
        <f t="shared" si="167"/>
        <v>0</v>
      </c>
    </row>
    <row r="601" spans="1:37" ht="18" customHeight="1" x14ac:dyDescent="0.25">
      <c r="A601" s="81">
        <v>592</v>
      </c>
      <c r="B601" s="159" t="s">
        <v>1762</v>
      </c>
      <c r="C601" s="244">
        <f t="shared" si="164"/>
        <v>0</v>
      </c>
      <c r="D601" s="161">
        <v>0</v>
      </c>
      <c r="E601" s="161">
        <v>0</v>
      </c>
      <c r="F601" s="161">
        <v>0</v>
      </c>
      <c r="G601" s="161">
        <v>0</v>
      </c>
      <c r="H601" s="161">
        <v>0</v>
      </c>
      <c r="I601" s="162">
        <v>0</v>
      </c>
      <c r="J601" s="160">
        <f t="shared" si="165"/>
        <v>0</v>
      </c>
      <c r="K601" s="161">
        <v>0</v>
      </c>
      <c r="L601" s="161">
        <v>0</v>
      </c>
      <c r="M601" s="161">
        <v>0</v>
      </c>
      <c r="N601" s="161">
        <v>0</v>
      </c>
      <c r="O601" s="161">
        <v>0</v>
      </c>
      <c r="P601" s="162">
        <v>0</v>
      </c>
      <c r="Q601" s="160">
        <f t="shared" si="166"/>
        <v>0</v>
      </c>
      <c r="R601" s="161">
        <v>0</v>
      </c>
      <c r="S601" s="161">
        <v>0</v>
      </c>
      <c r="T601" s="161">
        <v>0</v>
      </c>
      <c r="U601" s="161">
        <v>0</v>
      </c>
      <c r="V601" s="161">
        <v>0</v>
      </c>
      <c r="W601" s="162">
        <v>0</v>
      </c>
      <c r="X601" s="160">
        <f t="shared" si="160"/>
        <v>0</v>
      </c>
      <c r="Y601" s="161">
        <f t="shared" si="160"/>
        <v>0</v>
      </c>
      <c r="Z601" s="161">
        <f t="shared" si="160"/>
        <v>0</v>
      </c>
      <c r="AA601" s="161">
        <f t="shared" si="160"/>
        <v>0</v>
      </c>
      <c r="AB601" s="161">
        <f t="shared" si="160"/>
        <v>0</v>
      </c>
      <c r="AC601" s="161">
        <f t="shared" si="160"/>
        <v>0</v>
      </c>
      <c r="AD601" s="162">
        <f t="shared" si="160"/>
        <v>0</v>
      </c>
      <c r="AE601" s="160">
        <f t="shared" si="167"/>
        <v>0</v>
      </c>
      <c r="AF601" s="10">
        <f t="shared" si="167"/>
        <v>0</v>
      </c>
      <c r="AG601" s="10">
        <f t="shared" si="167"/>
        <v>0</v>
      </c>
      <c r="AH601" s="10">
        <f t="shared" si="167"/>
        <v>0</v>
      </c>
      <c r="AI601" s="10">
        <f t="shared" si="167"/>
        <v>0</v>
      </c>
      <c r="AJ601" s="10">
        <f t="shared" si="167"/>
        <v>0</v>
      </c>
      <c r="AK601" s="312">
        <f t="shared" si="167"/>
        <v>0</v>
      </c>
    </row>
    <row r="602" spans="1:37" ht="17.25" customHeight="1" x14ac:dyDescent="0.25">
      <c r="A602" s="81">
        <v>593</v>
      </c>
      <c r="B602" s="159" t="s">
        <v>1763</v>
      </c>
      <c r="C602" s="244">
        <f t="shared" si="164"/>
        <v>0</v>
      </c>
      <c r="D602" s="161">
        <v>0</v>
      </c>
      <c r="E602" s="161">
        <v>0</v>
      </c>
      <c r="F602" s="161">
        <v>0</v>
      </c>
      <c r="G602" s="161">
        <v>0</v>
      </c>
      <c r="H602" s="161">
        <v>0</v>
      </c>
      <c r="I602" s="162">
        <v>0</v>
      </c>
      <c r="J602" s="160">
        <f t="shared" si="165"/>
        <v>0</v>
      </c>
      <c r="K602" s="161">
        <v>0</v>
      </c>
      <c r="L602" s="161">
        <v>0</v>
      </c>
      <c r="M602" s="161">
        <v>0</v>
      </c>
      <c r="N602" s="161">
        <v>0</v>
      </c>
      <c r="O602" s="161">
        <v>0</v>
      </c>
      <c r="P602" s="162">
        <v>0</v>
      </c>
      <c r="Q602" s="160">
        <f t="shared" si="166"/>
        <v>0</v>
      </c>
      <c r="R602" s="161">
        <v>0</v>
      </c>
      <c r="S602" s="161">
        <v>0</v>
      </c>
      <c r="T602" s="161">
        <v>0</v>
      </c>
      <c r="U602" s="161">
        <v>0</v>
      </c>
      <c r="V602" s="161">
        <v>0</v>
      </c>
      <c r="W602" s="162">
        <v>0</v>
      </c>
      <c r="X602" s="160">
        <f t="shared" si="160"/>
        <v>0</v>
      </c>
      <c r="Y602" s="161">
        <f t="shared" si="160"/>
        <v>0</v>
      </c>
      <c r="Z602" s="161">
        <f t="shared" si="160"/>
        <v>0</v>
      </c>
      <c r="AA602" s="161">
        <f t="shared" si="160"/>
        <v>0</v>
      </c>
      <c r="AB602" s="161">
        <f t="shared" si="160"/>
        <v>0</v>
      </c>
      <c r="AC602" s="161">
        <f t="shared" si="160"/>
        <v>0</v>
      </c>
      <c r="AD602" s="162">
        <f t="shared" si="160"/>
        <v>0</v>
      </c>
      <c r="AE602" s="160">
        <f t="shared" si="167"/>
        <v>0</v>
      </c>
      <c r="AF602" s="10">
        <f t="shared" si="167"/>
        <v>0</v>
      </c>
      <c r="AG602" s="10">
        <f t="shared" si="167"/>
        <v>0</v>
      </c>
      <c r="AH602" s="10">
        <f t="shared" si="167"/>
        <v>0</v>
      </c>
      <c r="AI602" s="10">
        <f t="shared" si="167"/>
        <v>0</v>
      </c>
      <c r="AJ602" s="10">
        <f t="shared" si="167"/>
        <v>0</v>
      </c>
      <c r="AK602" s="312">
        <f t="shared" si="167"/>
        <v>0</v>
      </c>
    </row>
    <row r="603" spans="1:37" ht="17.25" customHeight="1" x14ac:dyDescent="0.25">
      <c r="A603" s="81">
        <v>594</v>
      </c>
      <c r="B603" s="159" t="s">
        <v>1764</v>
      </c>
      <c r="C603" s="244">
        <f t="shared" si="164"/>
        <v>0</v>
      </c>
      <c r="D603" s="161">
        <v>0</v>
      </c>
      <c r="E603" s="161">
        <v>0</v>
      </c>
      <c r="F603" s="161">
        <v>0</v>
      </c>
      <c r="G603" s="161">
        <v>0</v>
      </c>
      <c r="H603" s="161">
        <v>0</v>
      </c>
      <c r="I603" s="162">
        <v>0</v>
      </c>
      <c r="J603" s="160">
        <f t="shared" si="165"/>
        <v>0</v>
      </c>
      <c r="K603" s="161">
        <v>0</v>
      </c>
      <c r="L603" s="161">
        <v>0</v>
      </c>
      <c r="M603" s="161">
        <v>0</v>
      </c>
      <c r="N603" s="161">
        <v>0</v>
      </c>
      <c r="O603" s="161">
        <v>0</v>
      </c>
      <c r="P603" s="162">
        <v>0</v>
      </c>
      <c r="Q603" s="160">
        <f t="shared" si="166"/>
        <v>0</v>
      </c>
      <c r="R603" s="161">
        <v>0</v>
      </c>
      <c r="S603" s="161">
        <v>0</v>
      </c>
      <c r="T603" s="161">
        <v>0</v>
      </c>
      <c r="U603" s="161">
        <v>0</v>
      </c>
      <c r="V603" s="161">
        <v>0</v>
      </c>
      <c r="W603" s="162">
        <v>0</v>
      </c>
      <c r="X603" s="160">
        <f t="shared" si="160"/>
        <v>0</v>
      </c>
      <c r="Y603" s="161">
        <f t="shared" si="160"/>
        <v>0</v>
      </c>
      <c r="Z603" s="161">
        <f t="shared" si="160"/>
        <v>0</v>
      </c>
      <c r="AA603" s="161">
        <f t="shared" si="160"/>
        <v>0</v>
      </c>
      <c r="AB603" s="161">
        <f t="shared" si="160"/>
        <v>0</v>
      </c>
      <c r="AC603" s="161">
        <f t="shared" si="160"/>
        <v>0</v>
      </c>
      <c r="AD603" s="162">
        <f t="shared" si="160"/>
        <v>0</v>
      </c>
      <c r="AE603" s="160">
        <f t="shared" si="167"/>
        <v>0</v>
      </c>
      <c r="AF603" s="10">
        <f t="shared" si="167"/>
        <v>0</v>
      </c>
      <c r="AG603" s="10">
        <f t="shared" si="167"/>
        <v>0</v>
      </c>
      <c r="AH603" s="10">
        <f t="shared" si="167"/>
        <v>0</v>
      </c>
      <c r="AI603" s="10">
        <f t="shared" si="167"/>
        <v>0</v>
      </c>
      <c r="AJ603" s="10">
        <f t="shared" si="167"/>
        <v>0</v>
      </c>
      <c r="AK603" s="312">
        <f t="shared" si="167"/>
        <v>0</v>
      </c>
    </row>
    <row r="604" spans="1:37" ht="17.25" customHeight="1" x14ac:dyDescent="0.25">
      <c r="A604" s="81">
        <v>595</v>
      </c>
      <c r="B604" s="159" t="s">
        <v>1765</v>
      </c>
      <c r="C604" s="244">
        <f t="shared" si="164"/>
        <v>0</v>
      </c>
      <c r="D604" s="161">
        <v>0</v>
      </c>
      <c r="E604" s="161">
        <v>0</v>
      </c>
      <c r="F604" s="161">
        <v>0</v>
      </c>
      <c r="G604" s="161">
        <v>0</v>
      </c>
      <c r="H604" s="161">
        <v>0</v>
      </c>
      <c r="I604" s="162">
        <v>0</v>
      </c>
      <c r="J604" s="160">
        <f t="shared" si="165"/>
        <v>0</v>
      </c>
      <c r="K604" s="161">
        <v>0</v>
      </c>
      <c r="L604" s="161">
        <v>0</v>
      </c>
      <c r="M604" s="161">
        <v>0</v>
      </c>
      <c r="N604" s="161">
        <v>0</v>
      </c>
      <c r="O604" s="161">
        <v>0</v>
      </c>
      <c r="P604" s="162">
        <v>0</v>
      </c>
      <c r="Q604" s="160">
        <f t="shared" si="166"/>
        <v>0</v>
      </c>
      <c r="R604" s="161">
        <v>0</v>
      </c>
      <c r="S604" s="161">
        <v>0</v>
      </c>
      <c r="T604" s="161">
        <v>0</v>
      </c>
      <c r="U604" s="161">
        <v>0</v>
      </c>
      <c r="V604" s="161">
        <v>0</v>
      </c>
      <c r="W604" s="162">
        <v>0</v>
      </c>
      <c r="X604" s="160">
        <f t="shared" si="160"/>
        <v>0</v>
      </c>
      <c r="Y604" s="161">
        <f t="shared" si="160"/>
        <v>0</v>
      </c>
      <c r="Z604" s="161">
        <f t="shared" si="160"/>
        <v>0</v>
      </c>
      <c r="AA604" s="161">
        <f t="shared" si="160"/>
        <v>0</v>
      </c>
      <c r="AB604" s="161">
        <f t="shared" si="160"/>
        <v>0</v>
      </c>
      <c r="AC604" s="161">
        <f t="shared" si="160"/>
        <v>0</v>
      </c>
      <c r="AD604" s="162">
        <f t="shared" si="160"/>
        <v>0</v>
      </c>
      <c r="AE604" s="160">
        <f t="shared" si="167"/>
        <v>0</v>
      </c>
      <c r="AF604" s="10">
        <f t="shared" si="167"/>
        <v>0</v>
      </c>
      <c r="AG604" s="10">
        <f t="shared" si="167"/>
        <v>0</v>
      </c>
      <c r="AH604" s="10">
        <f t="shared" si="167"/>
        <v>0</v>
      </c>
      <c r="AI604" s="10">
        <f t="shared" si="167"/>
        <v>0</v>
      </c>
      <c r="AJ604" s="10">
        <f t="shared" si="167"/>
        <v>0</v>
      </c>
      <c r="AK604" s="312">
        <f t="shared" si="167"/>
        <v>0</v>
      </c>
    </row>
    <row r="605" spans="1:37" ht="15.75" customHeight="1" x14ac:dyDescent="0.25">
      <c r="A605" s="81">
        <v>596</v>
      </c>
      <c r="B605" s="159" t="s">
        <v>1766</v>
      </c>
      <c r="C605" s="244">
        <f t="shared" si="164"/>
        <v>0</v>
      </c>
      <c r="D605" s="161">
        <v>0</v>
      </c>
      <c r="E605" s="161">
        <v>0</v>
      </c>
      <c r="F605" s="161">
        <v>0</v>
      </c>
      <c r="G605" s="161">
        <v>0</v>
      </c>
      <c r="H605" s="161">
        <v>0</v>
      </c>
      <c r="I605" s="162">
        <v>0</v>
      </c>
      <c r="J605" s="160">
        <f t="shared" si="165"/>
        <v>0</v>
      </c>
      <c r="K605" s="161">
        <v>0</v>
      </c>
      <c r="L605" s="161">
        <v>0</v>
      </c>
      <c r="M605" s="161">
        <v>0</v>
      </c>
      <c r="N605" s="161">
        <v>0</v>
      </c>
      <c r="O605" s="161">
        <v>0</v>
      </c>
      <c r="P605" s="162">
        <v>0</v>
      </c>
      <c r="Q605" s="160">
        <f t="shared" si="166"/>
        <v>0</v>
      </c>
      <c r="R605" s="161">
        <v>0</v>
      </c>
      <c r="S605" s="161">
        <v>0</v>
      </c>
      <c r="T605" s="161">
        <v>0</v>
      </c>
      <c r="U605" s="161">
        <v>0</v>
      </c>
      <c r="V605" s="161">
        <v>0</v>
      </c>
      <c r="W605" s="162">
        <v>0</v>
      </c>
      <c r="X605" s="160">
        <f t="shared" si="160"/>
        <v>0</v>
      </c>
      <c r="Y605" s="161">
        <f t="shared" si="160"/>
        <v>0</v>
      </c>
      <c r="Z605" s="161">
        <f t="shared" si="160"/>
        <v>0</v>
      </c>
      <c r="AA605" s="161">
        <f t="shared" si="160"/>
        <v>0</v>
      </c>
      <c r="AB605" s="161">
        <f t="shared" si="160"/>
        <v>0</v>
      </c>
      <c r="AC605" s="161">
        <f t="shared" si="160"/>
        <v>0</v>
      </c>
      <c r="AD605" s="162">
        <f t="shared" si="160"/>
        <v>0</v>
      </c>
      <c r="AE605" s="160">
        <f t="shared" si="167"/>
        <v>0</v>
      </c>
      <c r="AF605" s="10">
        <f t="shared" si="167"/>
        <v>0</v>
      </c>
      <c r="AG605" s="10">
        <f t="shared" si="167"/>
        <v>0</v>
      </c>
      <c r="AH605" s="10">
        <f t="shared" si="167"/>
        <v>0</v>
      </c>
      <c r="AI605" s="10">
        <f t="shared" si="167"/>
        <v>0</v>
      </c>
      <c r="AJ605" s="10">
        <f t="shared" si="167"/>
        <v>0</v>
      </c>
      <c r="AK605" s="312">
        <f t="shared" si="167"/>
        <v>0</v>
      </c>
    </row>
    <row r="606" spans="1:37" ht="17.25" customHeight="1" x14ac:dyDescent="0.25">
      <c r="A606" s="81">
        <v>597</v>
      </c>
      <c r="B606" s="159" t="s">
        <v>1767</v>
      </c>
      <c r="C606" s="244">
        <f t="shared" si="164"/>
        <v>0</v>
      </c>
      <c r="D606" s="161">
        <v>0</v>
      </c>
      <c r="E606" s="161">
        <v>0</v>
      </c>
      <c r="F606" s="161">
        <v>0</v>
      </c>
      <c r="G606" s="161">
        <v>0</v>
      </c>
      <c r="H606" s="161">
        <v>0</v>
      </c>
      <c r="I606" s="162">
        <v>0</v>
      </c>
      <c r="J606" s="160">
        <f t="shared" si="165"/>
        <v>0</v>
      </c>
      <c r="K606" s="161">
        <v>0</v>
      </c>
      <c r="L606" s="161">
        <v>0</v>
      </c>
      <c r="M606" s="161">
        <v>0</v>
      </c>
      <c r="N606" s="161">
        <v>0</v>
      </c>
      <c r="O606" s="161">
        <v>0</v>
      </c>
      <c r="P606" s="162">
        <v>0</v>
      </c>
      <c r="Q606" s="160">
        <f t="shared" si="166"/>
        <v>0</v>
      </c>
      <c r="R606" s="161">
        <v>0</v>
      </c>
      <c r="S606" s="161">
        <v>0</v>
      </c>
      <c r="T606" s="161">
        <v>0</v>
      </c>
      <c r="U606" s="161">
        <v>0</v>
      </c>
      <c r="V606" s="161">
        <v>0</v>
      </c>
      <c r="W606" s="162">
        <v>0</v>
      </c>
      <c r="X606" s="160">
        <f t="shared" si="160"/>
        <v>0</v>
      </c>
      <c r="Y606" s="161">
        <f t="shared" si="160"/>
        <v>0</v>
      </c>
      <c r="Z606" s="161">
        <f t="shared" si="160"/>
        <v>0</v>
      </c>
      <c r="AA606" s="161">
        <f t="shared" si="160"/>
        <v>0</v>
      </c>
      <c r="AB606" s="161">
        <f t="shared" si="160"/>
        <v>0</v>
      </c>
      <c r="AC606" s="161">
        <f t="shared" si="160"/>
        <v>0</v>
      </c>
      <c r="AD606" s="162">
        <f t="shared" si="160"/>
        <v>0</v>
      </c>
      <c r="AE606" s="160">
        <f t="shared" si="167"/>
        <v>0</v>
      </c>
      <c r="AF606" s="10">
        <f t="shared" si="167"/>
        <v>0</v>
      </c>
      <c r="AG606" s="10">
        <f t="shared" si="167"/>
        <v>0</v>
      </c>
      <c r="AH606" s="10">
        <f t="shared" si="167"/>
        <v>0</v>
      </c>
      <c r="AI606" s="10">
        <f t="shared" si="167"/>
        <v>0</v>
      </c>
      <c r="AJ606" s="10">
        <f t="shared" si="167"/>
        <v>0</v>
      </c>
      <c r="AK606" s="312">
        <f t="shared" si="167"/>
        <v>0</v>
      </c>
    </row>
    <row r="607" spans="1:37" ht="15" customHeight="1" x14ac:dyDescent="0.25">
      <c r="A607" s="81">
        <v>598</v>
      </c>
      <c r="B607" s="159" t="s">
        <v>1769</v>
      </c>
      <c r="C607" s="244">
        <f t="shared" si="164"/>
        <v>0</v>
      </c>
      <c r="D607" s="161">
        <v>0</v>
      </c>
      <c r="E607" s="161">
        <v>0</v>
      </c>
      <c r="F607" s="161">
        <v>0</v>
      </c>
      <c r="G607" s="161">
        <v>0</v>
      </c>
      <c r="H607" s="161">
        <v>0</v>
      </c>
      <c r="I607" s="162">
        <v>0</v>
      </c>
      <c r="J607" s="160">
        <f t="shared" si="165"/>
        <v>0</v>
      </c>
      <c r="K607" s="161">
        <v>0</v>
      </c>
      <c r="L607" s="161">
        <v>0</v>
      </c>
      <c r="M607" s="161">
        <v>0</v>
      </c>
      <c r="N607" s="161">
        <v>0</v>
      </c>
      <c r="O607" s="161">
        <v>0</v>
      </c>
      <c r="P607" s="162">
        <v>0</v>
      </c>
      <c r="Q607" s="160">
        <f t="shared" si="166"/>
        <v>0</v>
      </c>
      <c r="R607" s="161">
        <v>0</v>
      </c>
      <c r="S607" s="161">
        <v>0</v>
      </c>
      <c r="T607" s="161">
        <v>0</v>
      </c>
      <c r="U607" s="161">
        <v>0</v>
      </c>
      <c r="V607" s="161">
        <v>0</v>
      </c>
      <c r="W607" s="162">
        <v>0</v>
      </c>
      <c r="X607" s="160">
        <f t="shared" ref="X607:AD645" si="168">Q607-J607</f>
        <v>0</v>
      </c>
      <c r="Y607" s="161">
        <f t="shared" si="168"/>
        <v>0</v>
      </c>
      <c r="Z607" s="161">
        <f t="shared" si="168"/>
        <v>0</v>
      </c>
      <c r="AA607" s="161">
        <f t="shared" si="168"/>
        <v>0</v>
      </c>
      <c r="AB607" s="161">
        <f t="shared" si="168"/>
        <v>0</v>
      </c>
      <c r="AC607" s="161">
        <f t="shared" si="168"/>
        <v>0</v>
      </c>
      <c r="AD607" s="162">
        <f t="shared" si="168"/>
        <v>0</v>
      </c>
      <c r="AE607" s="160">
        <f t="shared" si="167"/>
        <v>0</v>
      </c>
      <c r="AF607" s="10">
        <f t="shared" si="167"/>
        <v>0</v>
      </c>
      <c r="AG607" s="10">
        <f t="shared" si="167"/>
        <v>0</v>
      </c>
      <c r="AH607" s="10">
        <f t="shared" si="167"/>
        <v>0</v>
      </c>
      <c r="AI607" s="10">
        <f t="shared" si="167"/>
        <v>0</v>
      </c>
      <c r="AJ607" s="10">
        <f t="shared" si="167"/>
        <v>0</v>
      </c>
      <c r="AK607" s="312">
        <f t="shared" si="167"/>
        <v>0</v>
      </c>
    </row>
    <row r="608" spans="1:37" ht="15.75" customHeight="1" x14ac:dyDescent="0.25">
      <c r="A608" s="81">
        <v>599</v>
      </c>
      <c r="B608" s="159" t="s">
        <v>1768</v>
      </c>
      <c r="C608" s="244">
        <f t="shared" si="164"/>
        <v>0</v>
      </c>
      <c r="D608" s="161">
        <v>0</v>
      </c>
      <c r="E608" s="161">
        <v>0</v>
      </c>
      <c r="F608" s="161">
        <v>0</v>
      </c>
      <c r="G608" s="161">
        <v>0</v>
      </c>
      <c r="H608" s="161">
        <v>0</v>
      </c>
      <c r="I608" s="162">
        <v>0</v>
      </c>
      <c r="J608" s="160">
        <f t="shared" si="165"/>
        <v>0</v>
      </c>
      <c r="K608" s="161">
        <v>0</v>
      </c>
      <c r="L608" s="161">
        <v>0</v>
      </c>
      <c r="M608" s="161">
        <v>0</v>
      </c>
      <c r="N608" s="161">
        <v>0</v>
      </c>
      <c r="O608" s="161">
        <v>0</v>
      </c>
      <c r="P608" s="162">
        <v>0</v>
      </c>
      <c r="Q608" s="160">
        <f t="shared" si="166"/>
        <v>0</v>
      </c>
      <c r="R608" s="161">
        <v>0</v>
      </c>
      <c r="S608" s="161">
        <v>0</v>
      </c>
      <c r="T608" s="161">
        <v>0</v>
      </c>
      <c r="U608" s="161">
        <v>0</v>
      </c>
      <c r="V608" s="161">
        <v>0</v>
      </c>
      <c r="W608" s="162">
        <v>0</v>
      </c>
      <c r="X608" s="160">
        <f t="shared" si="168"/>
        <v>0</v>
      </c>
      <c r="Y608" s="161">
        <f t="shared" si="168"/>
        <v>0</v>
      </c>
      <c r="Z608" s="161">
        <f t="shared" si="168"/>
        <v>0</v>
      </c>
      <c r="AA608" s="161">
        <f t="shared" si="168"/>
        <v>0</v>
      </c>
      <c r="AB608" s="161">
        <f t="shared" si="168"/>
        <v>0</v>
      </c>
      <c r="AC608" s="161">
        <f t="shared" si="168"/>
        <v>0</v>
      </c>
      <c r="AD608" s="162">
        <f t="shared" si="168"/>
        <v>0</v>
      </c>
      <c r="AE608" s="160">
        <f t="shared" si="167"/>
        <v>0</v>
      </c>
      <c r="AF608" s="10">
        <f t="shared" si="167"/>
        <v>0</v>
      </c>
      <c r="AG608" s="10">
        <f t="shared" si="167"/>
        <v>0</v>
      </c>
      <c r="AH608" s="10">
        <f t="shared" si="167"/>
        <v>0</v>
      </c>
      <c r="AI608" s="10">
        <f t="shared" si="167"/>
        <v>0</v>
      </c>
      <c r="AJ608" s="10">
        <f t="shared" si="167"/>
        <v>0</v>
      </c>
      <c r="AK608" s="312">
        <f t="shared" si="167"/>
        <v>0</v>
      </c>
    </row>
    <row r="609" spans="1:37" ht="15.75" customHeight="1" x14ac:dyDescent="0.25">
      <c r="A609" s="81">
        <v>600</v>
      </c>
      <c r="B609" s="159" t="s">
        <v>1770</v>
      </c>
      <c r="C609" s="244">
        <f t="shared" si="164"/>
        <v>0</v>
      </c>
      <c r="D609" s="161">
        <v>0</v>
      </c>
      <c r="E609" s="161">
        <v>0</v>
      </c>
      <c r="F609" s="161">
        <v>0</v>
      </c>
      <c r="G609" s="161">
        <v>0</v>
      </c>
      <c r="H609" s="161">
        <v>0</v>
      </c>
      <c r="I609" s="162">
        <v>0</v>
      </c>
      <c r="J609" s="160">
        <f t="shared" si="165"/>
        <v>0</v>
      </c>
      <c r="K609" s="161">
        <v>0</v>
      </c>
      <c r="L609" s="161">
        <v>0</v>
      </c>
      <c r="M609" s="161">
        <v>0</v>
      </c>
      <c r="N609" s="161">
        <v>0</v>
      </c>
      <c r="O609" s="161">
        <v>0</v>
      </c>
      <c r="P609" s="162">
        <v>0</v>
      </c>
      <c r="Q609" s="160">
        <f t="shared" si="166"/>
        <v>0</v>
      </c>
      <c r="R609" s="161">
        <v>0</v>
      </c>
      <c r="S609" s="161">
        <v>0</v>
      </c>
      <c r="T609" s="161">
        <v>0</v>
      </c>
      <c r="U609" s="161">
        <v>0</v>
      </c>
      <c r="V609" s="161">
        <v>0</v>
      </c>
      <c r="W609" s="162">
        <v>0</v>
      </c>
      <c r="X609" s="160">
        <f t="shared" si="168"/>
        <v>0</v>
      </c>
      <c r="Y609" s="161">
        <f t="shared" si="168"/>
        <v>0</v>
      </c>
      <c r="Z609" s="161">
        <f t="shared" si="168"/>
        <v>0</v>
      </c>
      <c r="AA609" s="161">
        <f t="shared" si="168"/>
        <v>0</v>
      </c>
      <c r="AB609" s="161">
        <f t="shared" si="168"/>
        <v>0</v>
      </c>
      <c r="AC609" s="161">
        <f t="shared" si="168"/>
        <v>0</v>
      </c>
      <c r="AD609" s="162">
        <f t="shared" si="168"/>
        <v>0</v>
      </c>
      <c r="AE609" s="160">
        <f t="shared" si="167"/>
        <v>0</v>
      </c>
      <c r="AF609" s="10">
        <f t="shared" si="167"/>
        <v>0</v>
      </c>
      <c r="AG609" s="10">
        <f t="shared" si="167"/>
        <v>0</v>
      </c>
      <c r="AH609" s="10">
        <f t="shared" si="167"/>
        <v>0</v>
      </c>
      <c r="AI609" s="10">
        <f t="shared" si="167"/>
        <v>0</v>
      </c>
      <c r="AJ609" s="10">
        <f t="shared" si="167"/>
        <v>0</v>
      </c>
      <c r="AK609" s="312">
        <f t="shared" si="167"/>
        <v>0</v>
      </c>
    </row>
    <row r="610" spans="1:37" ht="14.25" customHeight="1" x14ac:dyDescent="0.25">
      <c r="A610" s="81">
        <v>601</v>
      </c>
      <c r="B610" s="159"/>
      <c r="C610" s="244"/>
      <c r="D610" s="161"/>
      <c r="E610" s="161"/>
      <c r="F610" s="161"/>
      <c r="G610" s="161"/>
      <c r="H610" s="161"/>
      <c r="I610" s="162"/>
      <c r="J610" s="160"/>
      <c r="K610" s="161"/>
      <c r="L610" s="161"/>
      <c r="M610" s="161"/>
      <c r="N610" s="161"/>
      <c r="O610" s="161"/>
      <c r="P610" s="162"/>
      <c r="Q610" s="160"/>
      <c r="R610" s="161"/>
      <c r="S610" s="161"/>
      <c r="T610" s="161"/>
      <c r="U610" s="161"/>
      <c r="V610" s="161"/>
      <c r="W610" s="162"/>
      <c r="X610" s="160">
        <f t="shared" si="168"/>
        <v>0</v>
      </c>
      <c r="Y610" s="161"/>
      <c r="Z610" s="161"/>
      <c r="AA610" s="161"/>
      <c r="AB610" s="161"/>
      <c r="AC610" s="161"/>
      <c r="AD610" s="162"/>
      <c r="AE610" s="160"/>
      <c r="AF610" s="10"/>
      <c r="AG610" s="10"/>
      <c r="AH610" s="10"/>
      <c r="AI610" s="10"/>
      <c r="AJ610" s="10"/>
      <c r="AK610" s="312"/>
    </row>
    <row r="611" spans="1:37" ht="18" customHeight="1" x14ac:dyDescent="0.25">
      <c r="A611" s="81">
        <v>602</v>
      </c>
      <c r="B611" s="152" t="s">
        <v>1771</v>
      </c>
      <c r="C611" s="172">
        <f>C612+C613</f>
        <v>2400.8000000000002</v>
      </c>
      <c r="D611" s="153">
        <f t="shared" ref="D611:W611" si="169">D612+D613</f>
        <v>738.8</v>
      </c>
      <c r="E611" s="153">
        <f t="shared" si="169"/>
        <v>692.7</v>
      </c>
      <c r="F611" s="153">
        <f t="shared" si="169"/>
        <v>0</v>
      </c>
      <c r="G611" s="153">
        <f t="shared" si="169"/>
        <v>771.4</v>
      </c>
      <c r="H611" s="153">
        <f t="shared" si="169"/>
        <v>30</v>
      </c>
      <c r="I611" s="154">
        <f t="shared" si="169"/>
        <v>167.9</v>
      </c>
      <c r="J611" s="156">
        <f t="shared" si="169"/>
        <v>2400.8000000000002</v>
      </c>
      <c r="K611" s="153">
        <f t="shared" si="169"/>
        <v>738.8</v>
      </c>
      <c r="L611" s="153">
        <f t="shared" si="169"/>
        <v>692.7</v>
      </c>
      <c r="M611" s="153">
        <f t="shared" si="169"/>
        <v>0</v>
      </c>
      <c r="N611" s="153">
        <f t="shared" si="169"/>
        <v>771.4</v>
      </c>
      <c r="O611" s="153">
        <f t="shared" si="169"/>
        <v>30</v>
      </c>
      <c r="P611" s="154">
        <f t="shared" si="169"/>
        <v>167.9</v>
      </c>
      <c r="Q611" s="156">
        <f t="shared" si="169"/>
        <v>1871.3496</v>
      </c>
      <c r="R611" s="153">
        <f t="shared" si="169"/>
        <v>682.02099999999996</v>
      </c>
      <c r="S611" s="153">
        <f t="shared" si="169"/>
        <v>529.24770000000001</v>
      </c>
      <c r="T611" s="153">
        <f t="shared" si="169"/>
        <v>0</v>
      </c>
      <c r="U611" s="153">
        <f t="shared" si="169"/>
        <v>604.11689999999999</v>
      </c>
      <c r="V611" s="153">
        <f t="shared" si="169"/>
        <v>0</v>
      </c>
      <c r="W611" s="154">
        <f t="shared" si="169"/>
        <v>55.963999999999999</v>
      </c>
      <c r="X611" s="156">
        <f t="shared" si="168"/>
        <v>-529.45040000000017</v>
      </c>
      <c r="Y611" s="153">
        <f t="shared" si="168"/>
        <v>-56.778999999999996</v>
      </c>
      <c r="Z611" s="153">
        <f t="shared" si="168"/>
        <v>-163.45230000000004</v>
      </c>
      <c r="AA611" s="153">
        <f t="shared" si="168"/>
        <v>0</v>
      </c>
      <c r="AB611" s="153">
        <f t="shared" si="168"/>
        <v>-167.28309999999999</v>
      </c>
      <c r="AC611" s="153">
        <f t="shared" si="168"/>
        <v>-30</v>
      </c>
      <c r="AD611" s="154">
        <f t="shared" si="168"/>
        <v>-111.93600000000001</v>
      </c>
      <c r="AE611" s="156">
        <f t="shared" si="167"/>
        <v>77.946917694101955</v>
      </c>
      <c r="AF611" s="310">
        <f t="shared" si="167"/>
        <v>92.314699512723337</v>
      </c>
      <c r="AG611" s="310">
        <f t="shared" si="167"/>
        <v>76.403594629709829</v>
      </c>
      <c r="AH611" s="310">
        <f t="shared" si="167"/>
        <v>0</v>
      </c>
      <c r="AI611" s="310">
        <f t="shared" si="167"/>
        <v>78.314350531501162</v>
      </c>
      <c r="AJ611" s="310">
        <f t="shared" si="167"/>
        <v>0</v>
      </c>
      <c r="AK611" s="311">
        <f t="shared" si="167"/>
        <v>33.331745086360925</v>
      </c>
    </row>
    <row r="612" spans="1:37" s="170" customFormat="1" ht="19.5" customHeight="1" x14ac:dyDescent="0.2">
      <c r="A612" s="81">
        <v>603</v>
      </c>
      <c r="B612" s="152" t="s">
        <v>1287</v>
      </c>
      <c r="C612" s="172">
        <f>C614</f>
        <v>2400.8000000000002</v>
      </c>
      <c r="D612" s="153">
        <f t="shared" ref="D612:W612" si="170">D614</f>
        <v>738.8</v>
      </c>
      <c r="E612" s="153">
        <f t="shared" si="170"/>
        <v>692.7</v>
      </c>
      <c r="F612" s="153">
        <f t="shared" si="170"/>
        <v>0</v>
      </c>
      <c r="G612" s="153">
        <f t="shared" si="170"/>
        <v>771.4</v>
      </c>
      <c r="H612" s="153">
        <f t="shared" si="170"/>
        <v>30</v>
      </c>
      <c r="I612" s="154">
        <f t="shared" si="170"/>
        <v>167.9</v>
      </c>
      <c r="J612" s="156">
        <f t="shared" si="170"/>
        <v>2400.8000000000002</v>
      </c>
      <c r="K612" s="153">
        <f t="shared" si="170"/>
        <v>738.8</v>
      </c>
      <c r="L612" s="153">
        <f t="shared" si="170"/>
        <v>692.7</v>
      </c>
      <c r="M612" s="153">
        <f t="shared" si="170"/>
        <v>0</v>
      </c>
      <c r="N612" s="153">
        <f t="shared" si="170"/>
        <v>771.4</v>
      </c>
      <c r="O612" s="153">
        <f t="shared" si="170"/>
        <v>30</v>
      </c>
      <c r="P612" s="154">
        <f t="shared" si="170"/>
        <v>167.9</v>
      </c>
      <c r="Q612" s="156">
        <f t="shared" si="170"/>
        <v>1871.3496</v>
      </c>
      <c r="R612" s="153">
        <f t="shared" si="170"/>
        <v>682.02099999999996</v>
      </c>
      <c r="S612" s="153">
        <f t="shared" si="170"/>
        <v>529.24770000000001</v>
      </c>
      <c r="T612" s="153">
        <f t="shared" si="170"/>
        <v>0</v>
      </c>
      <c r="U612" s="153">
        <f t="shared" si="170"/>
        <v>604.11689999999999</v>
      </c>
      <c r="V612" s="153">
        <f t="shared" si="170"/>
        <v>0</v>
      </c>
      <c r="W612" s="154">
        <f t="shared" si="170"/>
        <v>55.963999999999999</v>
      </c>
      <c r="X612" s="156">
        <f t="shared" si="168"/>
        <v>-529.45040000000017</v>
      </c>
      <c r="Y612" s="153">
        <f t="shared" si="168"/>
        <v>-56.778999999999996</v>
      </c>
      <c r="Z612" s="153">
        <f t="shared" si="168"/>
        <v>-163.45230000000004</v>
      </c>
      <c r="AA612" s="153">
        <f t="shared" si="168"/>
        <v>0</v>
      </c>
      <c r="AB612" s="153">
        <f t="shared" si="168"/>
        <v>-167.28309999999999</v>
      </c>
      <c r="AC612" s="153">
        <f t="shared" si="168"/>
        <v>-30</v>
      </c>
      <c r="AD612" s="154">
        <f t="shared" si="168"/>
        <v>-111.93600000000001</v>
      </c>
      <c r="AE612" s="156">
        <f t="shared" si="167"/>
        <v>77.946917694101955</v>
      </c>
      <c r="AF612" s="310">
        <f t="shared" si="167"/>
        <v>92.314699512723337</v>
      </c>
      <c r="AG612" s="310">
        <f t="shared" si="167"/>
        <v>76.403594629709829</v>
      </c>
      <c r="AH612" s="310">
        <f t="shared" si="167"/>
        <v>0</v>
      </c>
      <c r="AI612" s="310">
        <f t="shared" si="167"/>
        <v>78.314350531501162</v>
      </c>
      <c r="AJ612" s="310">
        <f t="shared" si="167"/>
        <v>0</v>
      </c>
      <c r="AK612" s="311">
        <f t="shared" si="167"/>
        <v>33.331745086360925</v>
      </c>
    </row>
    <row r="613" spans="1:37" s="170" customFormat="1" ht="21" customHeight="1" x14ac:dyDescent="0.2">
      <c r="A613" s="81">
        <v>604</v>
      </c>
      <c r="B613" s="152" t="s">
        <v>1288</v>
      </c>
      <c r="C613" s="172">
        <f>SUM(C615:C639)</f>
        <v>0</v>
      </c>
      <c r="D613" s="153">
        <f t="shared" ref="D613:W613" si="171">SUM(D615:D639)</f>
        <v>0</v>
      </c>
      <c r="E613" s="153">
        <f t="shared" si="171"/>
        <v>0</v>
      </c>
      <c r="F613" s="153">
        <f t="shared" si="171"/>
        <v>0</v>
      </c>
      <c r="G613" s="153">
        <f t="shared" si="171"/>
        <v>0</v>
      </c>
      <c r="H613" s="153">
        <f t="shared" si="171"/>
        <v>0</v>
      </c>
      <c r="I613" s="154">
        <f t="shared" si="171"/>
        <v>0</v>
      </c>
      <c r="J613" s="156">
        <f t="shared" si="171"/>
        <v>0</v>
      </c>
      <c r="K613" s="153">
        <f t="shared" si="171"/>
        <v>0</v>
      </c>
      <c r="L613" s="153">
        <f t="shared" si="171"/>
        <v>0</v>
      </c>
      <c r="M613" s="153">
        <f t="shared" si="171"/>
        <v>0</v>
      </c>
      <c r="N613" s="153">
        <f t="shared" si="171"/>
        <v>0</v>
      </c>
      <c r="O613" s="153">
        <f t="shared" si="171"/>
        <v>0</v>
      </c>
      <c r="P613" s="154">
        <f t="shared" si="171"/>
        <v>0</v>
      </c>
      <c r="Q613" s="156">
        <f t="shared" si="171"/>
        <v>0</v>
      </c>
      <c r="R613" s="153">
        <f t="shared" si="171"/>
        <v>0</v>
      </c>
      <c r="S613" s="153">
        <f t="shared" si="171"/>
        <v>0</v>
      </c>
      <c r="T613" s="153">
        <f t="shared" si="171"/>
        <v>0</v>
      </c>
      <c r="U613" s="153">
        <f t="shared" si="171"/>
        <v>0</v>
      </c>
      <c r="V613" s="153">
        <f t="shared" si="171"/>
        <v>0</v>
      </c>
      <c r="W613" s="154">
        <f t="shared" si="171"/>
        <v>0</v>
      </c>
      <c r="X613" s="156">
        <f t="shared" si="168"/>
        <v>0</v>
      </c>
      <c r="Y613" s="153">
        <f t="shared" si="168"/>
        <v>0</v>
      </c>
      <c r="Z613" s="153">
        <f t="shared" si="168"/>
        <v>0</v>
      </c>
      <c r="AA613" s="153">
        <f t="shared" si="168"/>
        <v>0</v>
      </c>
      <c r="AB613" s="153">
        <f t="shared" si="168"/>
        <v>0</v>
      </c>
      <c r="AC613" s="153">
        <f t="shared" si="168"/>
        <v>0</v>
      </c>
      <c r="AD613" s="154">
        <f t="shared" si="168"/>
        <v>0</v>
      </c>
      <c r="AE613" s="156">
        <f t="shared" si="167"/>
        <v>0</v>
      </c>
      <c r="AF613" s="310">
        <f t="shared" si="167"/>
        <v>0</v>
      </c>
      <c r="AG613" s="310">
        <f t="shared" si="167"/>
        <v>0</v>
      </c>
      <c r="AH613" s="310">
        <f t="shared" si="167"/>
        <v>0</v>
      </c>
      <c r="AI613" s="310">
        <f t="shared" si="167"/>
        <v>0</v>
      </c>
      <c r="AJ613" s="310">
        <f t="shared" si="167"/>
        <v>0</v>
      </c>
      <c r="AK613" s="311">
        <f t="shared" si="167"/>
        <v>0</v>
      </c>
    </row>
    <row r="614" spans="1:37" ht="31.5" customHeight="1" x14ac:dyDescent="0.25">
      <c r="A614" s="81">
        <v>605</v>
      </c>
      <c r="B614" s="159" t="s">
        <v>1313</v>
      </c>
      <c r="C614" s="244">
        <f>SUM(D614:I614)</f>
        <v>2400.8000000000002</v>
      </c>
      <c r="D614" s="161">
        <v>738.8</v>
      </c>
      <c r="E614" s="161">
        <v>692.7</v>
      </c>
      <c r="F614" s="161">
        <v>0</v>
      </c>
      <c r="G614" s="161">
        <v>771.4</v>
      </c>
      <c r="H614" s="161">
        <v>30</v>
      </c>
      <c r="I614" s="162">
        <v>167.9</v>
      </c>
      <c r="J614" s="160">
        <f t="shared" ref="J614:J639" si="172">SUM(K614:P614)</f>
        <v>2400.8000000000002</v>
      </c>
      <c r="K614" s="161">
        <v>738.8</v>
      </c>
      <c r="L614" s="161">
        <v>692.7</v>
      </c>
      <c r="M614" s="161">
        <v>0</v>
      </c>
      <c r="N614" s="161">
        <v>771.4</v>
      </c>
      <c r="O614" s="161">
        <v>30</v>
      </c>
      <c r="P614" s="162">
        <v>167.9</v>
      </c>
      <c r="Q614" s="160">
        <f t="shared" ref="Q614:Q639" si="173">SUM(R614:W614)</f>
        <v>1871.3496</v>
      </c>
      <c r="R614" s="161">
        <v>682.02099999999996</v>
      </c>
      <c r="S614" s="161">
        <v>529.24770000000001</v>
      </c>
      <c r="T614" s="161">
        <v>0</v>
      </c>
      <c r="U614" s="161">
        <v>604.11689999999999</v>
      </c>
      <c r="V614" s="315">
        <v>0</v>
      </c>
      <c r="W614" s="162">
        <v>55.963999999999999</v>
      </c>
      <c r="X614" s="160">
        <f t="shared" si="168"/>
        <v>-529.45040000000017</v>
      </c>
      <c r="Y614" s="161">
        <f t="shared" si="168"/>
        <v>-56.778999999999996</v>
      </c>
      <c r="Z614" s="161">
        <f t="shared" si="168"/>
        <v>-163.45230000000004</v>
      </c>
      <c r="AA614" s="161">
        <f t="shared" si="168"/>
        <v>0</v>
      </c>
      <c r="AB614" s="161">
        <f t="shared" si="168"/>
        <v>-167.28309999999999</v>
      </c>
      <c r="AC614" s="161">
        <f t="shared" si="168"/>
        <v>-30</v>
      </c>
      <c r="AD614" s="162">
        <f t="shared" si="168"/>
        <v>-111.93600000000001</v>
      </c>
      <c r="AE614" s="160">
        <f t="shared" si="167"/>
        <v>77.946917694101955</v>
      </c>
      <c r="AF614" s="316">
        <f t="shared" si="167"/>
        <v>92.314699512723337</v>
      </c>
      <c r="AG614" s="316">
        <f t="shared" si="167"/>
        <v>76.403594629709829</v>
      </c>
      <c r="AH614" s="316">
        <f t="shared" si="167"/>
        <v>0</v>
      </c>
      <c r="AI614" s="316">
        <f t="shared" si="167"/>
        <v>78.314350531501162</v>
      </c>
      <c r="AJ614" s="316">
        <f t="shared" si="167"/>
        <v>0</v>
      </c>
      <c r="AK614" s="317">
        <f t="shared" si="167"/>
        <v>33.331745086360925</v>
      </c>
    </row>
    <row r="615" spans="1:37" ht="15.75" customHeight="1" x14ac:dyDescent="0.25">
      <c r="A615" s="81">
        <v>606</v>
      </c>
      <c r="B615" s="159" t="s">
        <v>1772</v>
      </c>
      <c r="C615" s="244">
        <f t="shared" ref="C615:C639" si="174">SUM(D615:I615)</f>
        <v>0</v>
      </c>
      <c r="D615" s="161">
        <v>0</v>
      </c>
      <c r="E615" s="161">
        <v>0</v>
      </c>
      <c r="F615" s="161">
        <v>0</v>
      </c>
      <c r="G615" s="161">
        <v>0</v>
      </c>
      <c r="H615" s="161">
        <v>0</v>
      </c>
      <c r="I615" s="162">
        <v>0</v>
      </c>
      <c r="J615" s="160">
        <f t="shared" si="172"/>
        <v>0</v>
      </c>
      <c r="K615" s="161">
        <v>0</v>
      </c>
      <c r="L615" s="161">
        <v>0</v>
      </c>
      <c r="M615" s="161">
        <v>0</v>
      </c>
      <c r="N615" s="161">
        <v>0</v>
      </c>
      <c r="O615" s="161">
        <v>0</v>
      </c>
      <c r="P615" s="162">
        <v>0</v>
      </c>
      <c r="Q615" s="160">
        <f t="shared" si="173"/>
        <v>0</v>
      </c>
      <c r="R615" s="161">
        <v>0</v>
      </c>
      <c r="S615" s="161">
        <v>0</v>
      </c>
      <c r="T615" s="161">
        <v>0</v>
      </c>
      <c r="U615" s="161">
        <v>0</v>
      </c>
      <c r="V615" s="161">
        <v>0</v>
      </c>
      <c r="W615" s="162">
        <v>0</v>
      </c>
      <c r="X615" s="160">
        <f t="shared" si="168"/>
        <v>0</v>
      </c>
      <c r="Y615" s="161">
        <f t="shared" si="168"/>
        <v>0</v>
      </c>
      <c r="Z615" s="161">
        <f t="shared" si="168"/>
        <v>0</v>
      </c>
      <c r="AA615" s="161">
        <f t="shared" si="168"/>
        <v>0</v>
      </c>
      <c r="AB615" s="161">
        <f t="shared" si="168"/>
        <v>0</v>
      </c>
      <c r="AC615" s="161">
        <f t="shared" si="168"/>
        <v>0</v>
      </c>
      <c r="AD615" s="162">
        <f t="shared" si="168"/>
        <v>0</v>
      </c>
      <c r="AE615" s="160">
        <f t="shared" si="167"/>
        <v>0</v>
      </c>
      <c r="AF615" s="10">
        <f t="shared" si="167"/>
        <v>0</v>
      </c>
      <c r="AG615" s="10">
        <f t="shared" si="167"/>
        <v>0</v>
      </c>
      <c r="AH615" s="10">
        <f t="shared" si="167"/>
        <v>0</v>
      </c>
      <c r="AI615" s="10">
        <f t="shared" si="167"/>
        <v>0</v>
      </c>
      <c r="AJ615" s="10">
        <f t="shared" si="167"/>
        <v>0</v>
      </c>
      <c r="AK615" s="312">
        <f t="shared" si="167"/>
        <v>0</v>
      </c>
    </row>
    <row r="616" spans="1:37" ht="15.75" customHeight="1" x14ac:dyDescent="0.25">
      <c r="A616" s="81">
        <v>607</v>
      </c>
      <c r="B616" s="159" t="s">
        <v>1773</v>
      </c>
      <c r="C616" s="244">
        <f t="shared" si="174"/>
        <v>0</v>
      </c>
      <c r="D616" s="161">
        <v>0</v>
      </c>
      <c r="E616" s="161">
        <v>0</v>
      </c>
      <c r="F616" s="161">
        <v>0</v>
      </c>
      <c r="G616" s="161">
        <v>0</v>
      </c>
      <c r="H616" s="161">
        <v>0</v>
      </c>
      <c r="I616" s="162">
        <v>0</v>
      </c>
      <c r="J616" s="160">
        <f t="shared" si="172"/>
        <v>0</v>
      </c>
      <c r="K616" s="161">
        <v>0</v>
      </c>
      <c r="L616" s="161">
        <v>0</v>
      </c>
      <c r="M616" s="161">
        <v>0</v>
      </c>
      <c r="N616" s="161">
        <v>0</v>
      </c>
      <c r="O616" s="161">
        <v>0</v>
      </c>
      <c r="P616" s="162">
        <v>0</v>
      </c>
      <c r="Q616" s="160">
        <f t="shared" si="173"/>
        <v>0</v>
      </c>
      <c r="R616" s="161">
        <v>0</v>
      </c>
      <c r="S616" s="161">
        <v>0</v>
      </c>
      <c r="T616" s="161">
        <v>0</v>
      </c>
      <c r="U616" s="161">
        <v>0</v>
      </c>
      <c r="V616" s="161">
        <v>0</v>
      </c>
      <c r="W616" s="162">
        <v>0</v>
      </c>
      <c r="X616" s="160">
        <f t="shared" si="168"/>
        <v>0</v>
      </c>
      <c r="Y616" s="161">
        <f t="shared" si="168"/>
        <v>0</v>
      </c>
      <c r="Z616" s="161">
        <f t="shared" si="168"/>
        <v>0</v>
      </c>
      <c r="AA616" s="161">
        <f t="shared" si="168"/>
        <v>0</v>
      </c>
      <c r="AB616" s="161">
        <f t="shared" si="168"/>
        <v>0</v>
      </c>
      <c r="AC616" s="161">
        <f t="shared" si="168"/>
        <v>0</v>
      </c>
      <c r="AD616" s="162">
        <f t="shared" si="168"/>
        <v>0</v>
      </c>
      <c r="AE616" s="160">
        <f t="shared" si="167"/>
        <v>0</v>
      </c>
      <c r="AF616" s="10">
        <f t="shared" si="167"/>
        <v>0</v>
      </c>
      <c r="AG616" s="10">
        <f t="shared" si="167"/>
        <v>0</v>
      </c>
      <c r="AH616" s="10">
        <f t="shared" si="167"/>
        <v>0</v>
      </c>
      <c r="AI616" s="10">
        <f t="shared" si="167"/>
        <v>0</v>
      </c>
      <c r="AJ616" s="10">
        <f t="shared" si="167"/>
        <v>0</v>
      </c>
      <c r="AK616" s="312">
        <f t="shared" si="167"/>
        <v>0</v>
      </c>
    </row>
    <row r="617" spans="1:37" ht="15.75" customHeight="1" x14ac:dyDescent="0.25">
      <c r="A617" s="81">
        <v>608</v>
      </c>
      <c r="B617" s="159" t="s">
        <v>1774</v>
      </c>
      <c r="C617" s="244">
        <f t="shared" si="174"/>
        <v>0</v>
      </c>
      <c r="D617" s="161">
        <v>0</v>
      </c>
      <c r="E617" s="161">
        <v>0</v>
      </c>
      <c r="F617" s="161">
        <v>0</v>
      </c>
      <c r="G617" s="161">
        <v>0</v>
      </c>
      <c r="H617" s="161">
        <v>0</v>
      </c>
      <c r="I617" s="162">
        <v>0</v>
      </c>
      <c r="J617" s="160">
        <f t="shared" si="172"/>
        <v>0</v>
      </c>
      <c r="K617" s="161">
        <v>0</v>
      </c>
      <c r="L617" s="161">
        <v>0</v>
      </c>
      <c r="M617" s="161">
        <v>0</v>
      </c>
      <c r="N617" s="161">
        <v>0</v>
      </c>
      <c r="O617" s="161">
        <v>0</v>
      </c>
      <c r="P617" s="162">
        <v>0</v>
      </c>
      <c r="Q617" s="160">
        <f t="shared" si="173"/>
        <v>0</v>
      </c>
      <c r="R617" s="161">
        <v>0</v>
      </c>
      <c r="S617" s="161">
        <v>0</v>
      </c>
      <c r="T617" s="161">
        <v>0</v>
      </c>
      <c r="U617" s="161">
        <v>0</v>
      </c>
      <c r="V617" s="161">
        <v>0</v>
      </c>
      <c r="W617" s="162">
        <v>0</v>
      </c>
      <c r="X617" s="160">
        <f t="shared" si="168"/>
        <v>0</v>
      </c>
      <c r="Y617" s="161">
        <f t="shared" si="168"/>
        <v>0</v>
      </c>
      <c r="Z617" s="161">
        <f t="shared" si="168"/>
        <v>0</v>
      </c>
      <c r="AA617" s="161">
        <f t="shared" si="168"/>
        <v>0</v>
      </c>
      <c r="AB617" s="161">
        <f t="shared" si="168"/>
        <v>0</v>
      </c>
      <c r="AC617" s="161">
        <f t="shared" si="168"/>
        <v>0</v>
      </c>
      <c r="AD617" s="162">
        <f t="shared" si="168"/>
        <v>0</v>
      </c>
      <c r="AE617" s="160">
        <f t="shared" si="167"/>
        <v>0</v>
      </c>
      <c r="AF617" s="10">
        <f t="shared" si="167"/>
        <v>0</v>
      </c>
      <c r="AG617" s="10">
        <f t="shared" si="167"/>
        <v>0</v>
      </c>
      <c r="AH617" s="10">
        <f t="shared" si="167"/>
        <v>0</v>
      </c>
      <c r="AI617" s="10">
        <f t="shared" si="167"/>
        <v>0</v>
      </c>
      <c r="AJ617" s="10">
        <f t="shared" si="167"/>
        <v>0</v>
      </c>
      <c r="AK617" s="312">
        <f t="shared" si="167"/>
        <v>0</v>
      </c>
    </row>
    <row r="618" spans="1:37" ht="15.75" customHeight="1" x14ac:dyDescent="0.25">
      <c r="A618" s="81">
        <v>609</v>
      </c>
      <c r="B618" s="159" t="s">
        <v>1775</v>
      </c>
      <c r="C618" s="244">
        <f t="shared" si="174"/>
        <v>0</v>
      </c>
      <c r="D618" s="161">
        <v>0</v>
      </c>
      <c r="E618" s="161">
        <v>0</v>
      </c>
      <c r="F618" s="161">
        <v>0</v>
      </c>
      <c r="G618" s="161">
        <v>0</v>
      </c>
      <c r="H618" s="161">
        <v>0</v>
      </c>
      <c r="I618" s="162">
        <v>0</v>
      </c>
      <c r="J618" s="160">
        <f t="shared" si="172"/>
        <v>0</v>
      </c>
      <c r="K618" s="161">
        <v>0</v>
      </c>
      <c r="L618" s="161">
        <v>0</v>
      </c>
      <c r="M618" s="161">
        <v>0</v>
      </c>
      <c r="N618" s="161">
        <v>0</v>
      </c>
      <c r="O618" s="161">
        <v>0</v>
      </c>
      <c r="P618" s="162">
        <v>0</v>
      </c>
      <c r="Q618" s="160">
        <f t="shared" si="173"/>
        <v>0</v>
      </c>
      <c r="R618" s="161">
        <v>0</v>
      </c>
      <c r="S618" s="161">
        <v>0</v>
      </c>
      <c r="T618" s="161">
        <v>0</v>
      </c>
      <c r="U618" s="161">
        <v>0</v>
      </c>
      <c r="V618" s="161">
        <v>0</v>
      </c>
      <c r="W618" s="162">
        <v>0</v>
      </c>
      <c r="X618" s="160">
        <f t="shared" si="168"/>
        <v>0</v>
      </c>
      <c r="Y618" s="161">
        <f t="shared" si="168"/>
        <v>0</v>
      </c>
      <c r="Z618" s="161">
        <f t="shared" si="168"/>
        <v>0</v>
      </c>
      <c r="AA618" s="161">
        <f t="shared" si="168"/>
        <v>0</v>
      </c>
      <c r="AB618" s="161">
        <f t="shared" si="168"/>
        <v>0</v>
      </c>
      <c r="AC618" s="161">
        <f t="shared" si="168"/>
        <v>0</v>
      </c>
      <c r="AD618" s="162">
        <f t="shared" si="168"/>
        <v>0</v>
      </c>
      <c r="AE618" s="160">
        <f t="shared" si="167"/>
        <v>0</v>
      </c>
      <c r="AF618" s="10">
        <f t="shared" si="167"/>
        <v>0</v>
      </c>
      <c r="AG618" s="10">
        <f t="shared" si="167"/>
        <v>0</v>
      </c>
      <c r="AH618" s="10">
        <f t="shared" si="167"/>
        <v>0</v>
      </c>
      <c r="AI618" s="10">
        <f t="shared" si="167"/>
        <v>0</v>
      </c>
      <c r="AJ618" s="10">
        <f t="shared" si="167"/>
        <v>0</v>
      </c>
      <c r="AK618" s="312">
        <f t="shared" si="167"/>
        <v>0</v>
      </c>
    </row>
    <row r="619" spans="1:37" ht="15" customHeight="1" x14ac:dyDescent="0.25">
      <c r="A619" s="81">
        <v>610</v>
      </c>
      <c r="B619" s="159" t="s">
        <v>1776</v>
      </c>
      <c r="C619" s="244">
        <f t="shared" si="174"/>
        <v>0</v>
      </c>
      <c r="D619" s="161">
        <v>0</v>
      </c>
      <c r="E619" s="161">
        <v>0</v>
      </c>
      <c r="F619" s="161">
        <v>0</v>
      </c>
      <c r="G619" s="161">
        <v>0</v>
      </c>
      <c r="H619" s="161">
        <v>0</v>
      </c>
      <c r="I619" s="162">
        <v>0</v>
      </c>
      <c r="J619" s="160">
        <f t="shared" si="172"/>
        <v>0</v>
      </c>
      <c r="K619" s="161">
        <v>0</v>
      </c>
      <c r="L619" s="161">
        <v>0</v>
      </c>
      <c r="M619" s="161">
        <v>0</v>
      </c>
      <c r="N619" s="161">
        <v>0</v>
      </c>
      <c r="O619" s="161">
        <v>0</v>
      </c>
      <c r="P619" s="162">
        <v>0</v>
      </c>
      <c r="Q619" s="160">
        <f t="shared" si="173"/>
        <v>0</v>
      </c>
      <c r="R619" s="161">
        <v>0</v>
      </c>
      <c r="S619" s="161">
        <v>0</v>
      </c>
      <c r="T619" s="161">
        <v>0</v>
      </c>
      <c r="U619" s="161">
        <v>0</v>
      </c>
      <c r="V619" s="161">
        <v>0</v>
      </c>
      <c r="W619" s="162">
        <v>0</v>
      </c>
      <c r="X619" s="160">
        <f t="shared" si="168"/>
        <v>0</v>
      </c>
      <c r="Y619" s="161">
        <f t="shared" si="168"/>
        <v>0</v>
      </c>
      <c r="Z619" s="161">
        <f t="shared" si="168"/>
        <v>0</v>
      </c>
      <c r="AA619" s="161">
        <f t="shared" si="168"/>
        <v>0</v>
      </c>
      <c r="AB619" s="161">
        <f t="shared" si="168"/>
        <v>0</v>
      </c>
      <c r="AC619" s="161">
        <f t="shared" si="168"/>
        <v>0</v>
      </c>
      <c r="AD619" s="162">
        <f t="shared" si="168"/>
        <v>0</v>
      </c>
      <c r="AE619" s="160">
        <f t="shared" si="167"/>
        <v>0</v>
      </c>
      <c r="AF619" s="10">
        <f t="shared" si="167"/>
        <v>0</v>
      </c>
      <c r="AG619" s="10">
        <f t="shared" si="167"/>
        <v>0</v>
      </c>
      <c r="AH619" s="10">
        <f t="shared" si="167"/>
        <v>0</v>
      </c>
      <c r="AI619" s="10">
        <f t="shared" si="167"/>
        <v>0</v>
      </c>
      <c r="AJ619" s="10">
        <f t="shared" si="167"/>
        <v>0</v>
      </c>
      <c r="AK619" s="312">
        <f t="shared" si="167"/>
        <v>0</v>
      </c>
    </row>
    <row r="620" spans="1:37" ht="15" customHeight="1" x14ac:dyDescent="0.25">
      <c r="A620" s="81">
        <v>611</v>
      </c>
      <c r="B620" s="159" t="s">
        <v>1777</v>
      </c>
      <c r="C620" s="244">
        <f t="shared" si="174"/>
        <v>0</v>
      </c>
      <c r="D620" s="161">
        <v>0</v>
      </c>
      <c r="E620" s="161">
        <v>0</v>
      </c>
      <c r="F620" s="161">
        <v>0</v>
      </c>
      <c r="G620" s="161">
        <v>0</v>
      </c>
      <c r="H620" s="161">
        <v>0</v>
      </c>
      <c r="I620" s="162">
        <v>0</v>
      </c>
      <c r="J620" s="160">
        <f t="shared" si="172"/>
        <v>0</v>
      </c>
      <c r="K620" s="161">
        <v>0</v>
      </c>
      <c r="L620" s="161">
        <v>0</v>
      </c>
      <c r="M620" s="161">
        <v>0</v>
      </c>
      <c r="N620" s="161">
        <v>0</v>
      </c>
      <c r="O620" s="161">
        <v>0</v>
      </c>
      <c r="P620" s="162">
        <v>0</v>
      </c>
      <c r="Q620" s="160">
        <f t="shared" si="173"/>
        <v>0</v>
      </c>
      <c r="R620" s="161">
        <v>0</v>
      </c>
      <c r="S620" s="161">
        <v>0</v>
      </c>
      <c r="T620" s="161">
        <v>0</v>
      </c>
      <c r="U620" s="161">
        <v>0</v>
      </c>
      <c r="V620" s="161">
        <v>0</v>
      </c>
      <c r="W620" s="162">
        <v>0</v>
      </c>
      <c r="X620" s="160">
        <f t="shared" si="168"/>
        <v>0</v>
      </c>
      <c r="Y620" s="161">
        <f t="shared" si="168"/>
        <v>0</v>
      </c>
      <c r="Z620" s="161">
        <f t="shared" si="168"/>
        <v>0</v>
      </c>
      <c r="AA620" s="161">
        <f t="shared" si="168"/>
        <v>0</v>
      </c>
      <c r="AB620" s="161">
        <f t="shared" si="168"/>
        <v>0</v>
      </c>
      <c r="AC620" s="161">
        <f t="shared" si="168"/>
        <v>0</v>
      </c>
      <c r="AD620" s="162">
        <f t="shared" si="168"/>
        <v>0</v>
      </c>
      <c r="AE620" s="160">
        <f t="shared" si="167"/>
        <v>0</v>
      </c>
      <c r="AF620" s="10">
        <f t="shared" si="167"/>
        <v>0</v>
      </c>
      <c r="AG620" s="10">
        <f t="shared" si="167"/>
        <v>0</v>
      </c>
      <c r="AH620" s="10">
        <f t="shared" si="167"/>
        <v>0</v>
      </c>
      <c r="AI620" s="10">
        <f t="shared" si="167"/>
        <v>0</v>
      </c>
      <c r="AJ620" s="10">
        <f t="shared" si="167"/>
        <v>0</v>
      </c>
      <c r="AK620" s="312">
        <f t="shared" si="167"/>
        <v>0</v>
      </c>
    </row>
    <row r="621" spans="1:37" ht="15.75" customHeight="1" x14ac:dyDescent="0.25">
      <c r="A621" s="81">
        <v>612</v>
      </c>
      <c r="B621" s="159" t="s">
        <v>1778</v>
      </c>
      <c r="C621" s="244">
        <f t="shared" si="174"/>
        <v>0</v>
      </c>
      <c r="D621" s="161">
        <v>0</v>
      </c>
      <c r="E621" s="161">
        <v>0</v>
      </c>
      <c r="F621" s="161">
        <v>0</v>
      </c>
      <c r="G621" s="161">
        <v>0</v>
      </c>
      <c r="H621" s="161">
        <v>0</v>
      </c>
      <c r="I621" s="162">
        <v>0</v>
      </c>
      <c r="J621" s="160">
        <f t="shared" si="172"/>
        <v>0</v>
      </c>
      <c r="K621" s="161">
        <v>0</v>
      </c>
      <c r="L621" s="161">
        <v>0</v>
      </c>
      <c r="M621" s="161">
        <v>0</v>
      </c>
      <c r="N621" s="161">
        <v>0</v>
      </c>
      <c r="O621" s="161">
        <v>0</v>
      </c>
      <c r="P621" s="162">
        <v>0</v>
      </c>
      <c r="Q621" s="160">
        <f t="shared" si="173"/>
        <v>0</v>
      </c>
      <c r="R621" s="161">
        <v>0</v>
      </c>
      <c r="S621" s="161">
        <v>0</v>
      </c>
      <c r="T621" s="161">
        <v>0</v>
      </c>
      <c r="U621" s="161">
        <v>0</v>
      </c>
      <c r="V621" s="161">
        <v>0</v>
      </c>
      <c r="W621" s="162">
        <v>0</v>
      </c>
      <c r="X621" s="160">
        <f t="shared" si="168"/>
        <v>0</v>
      </c>
      <c r="Y621" s="161">
        <f t="shared" si="168"/>
        <v>0</v>
      </c>
      <c r="Z621" s="161">
        <f t="shared" si="168"/>
        <v>0</v>
      </c>
      <c r="AA621" s="161">
        <f t="shared" si="168"/>
        <v>0</v>
      </c>
      <c r="AB621" s="161">
        <f t="shared" si="168"/>
        <v>0</v>
      </c>
      <c r="AC621" s="161">
        <f t="shared" si="168"/>
        <v>0</v>
      </c>
      <c r="AD621" s="162">
        <f t="shared" si="168"/>
        <v>0</v>
      </c>
      <c r="AE621" s="160">
        <f t="shared" si="167"/>
        <v>0</v>
      </c>
      <c r="AF621" s="10">
        <f t="shared" si="167"/>
        <v>0</v>
      </c>
      <c r="AG621" s="10">
        <f t="shared" si="167"/>
        <v>0</v>
      </c>
      <c r="AH621" s="10">
        <f t="shared" si="167"/>
        <v>0</v>
      </c>
      <c r="AI621" s="10">
        <f t="shared" si="167"/>
        <v>0</v>
      </c>
      <c r="AJ621" s="10">
        <f t="shared" si="167"/>
        <v>0</v>
      </c>
      <c r="AK621" s="312">
        <f t="shared" si="167"/>
        <v>0</v>
      </c>
    </row>
    <row r="622" spans="1:37" ht="12.75" customHeight="1" x14ac:dyDescent="0.25">
      <c r="A622" s="81">
        <v>613</v>
      </c>
      <c r="B622" s="159" t="s">
        <v>1779</v>
      </c>
      <c r="C622" s="244">
        <f t="shared" si="174"/>
        <v>0</v>
      </c>
      <c r="D622" s="161">
        <v>0</v>
      </c>
      <c r="E622" s="161">
        <v>0</v>
      </c>
      <c r="F622" s="161">
        <v>0</v>
      </c>
      <c r="G622" s="161">
        <v>0</v>
      </c>
      <c r="H622" s="161">
        <v>0</v>
      </c>
      <c r="I622" s="162">
        <v>0</v>
      </c>
      <c r="J622" s="160">
        <f t="shared" si="172"/>
        <v>0</v>
      </c>
      <c r="K622" s="161">
        <v>0</v>
      </c>
      <c r="L622" s="161">
        <v>0</v>
      </c>
      <c r="M622" s="161">
        <v>0</v>
      </c>
      <c r="N622" s="161">
        <v>0</v>
      </c>
      <c r="O622" s="161">
        <v>0</v>
      </c>
      <c r="P622" s="162">
        <v>0</v>
      </c>
      <c r="Q622" s="160">
        <f t="shared" si="173"/>
        <v>0</v>
      </c>
      <c r="R622" s="161">
        <v>0</v>
      </c>
      <c r="S622" s="161">
        <v>0</v>
      </c>
      <c r="T622" s="161">
        <v>0</v>
      </c>
      <c r="U622" s="161">
        <v>0</v>
      </c>
      <c r="V622" s="161">
        <v>0</v>
      </c>
      <c r="W622" s="162">
        <v>0</v>
      </c>
      <c r="X622" s="160">
        <f t="shared" si="168"/>
        <v>0</v>
      </c>
      <c r="Y622" s="161">
        <f t="shared" si="168"/>
        <v>0</v>
      </c>
      <c r="Z622" s="161">
        <f t="shared" si="168"/>
        <v>0</v>
      </c>
      <c r="AA622" s="161">
        <f t="shared" si="168"/>
        <v>0</v>
      </c>
      <c r="AB622" s="161">
        <f t="shared" si="168"/>
        <v>0</v>
      </c>
      <c r="AC622" s="161">
        <f t="shared" si="168"/>
        <v>0</v>
      </c>
      <c r="AD622" s="162">
        <f t="shared" si="168"/>
        <v>0</v>
      </c>
      <c r="AE622" s="160">
        <f t="shared" si="167"/>
        <v>0</v>
      </c>
      <c r="AF622" s="10">
        <f t="shared" si="167"/>
        <v>0</v>
      </c>
      <c r="AG622" s="10">
        <f t="shared" si="167"/>
        <v>0</v>
      </c>
      <c r="AH622" s="10">
        <f t="shared" si="167"/>
        <v>0</v>
      </c>
      <c r="AI622" s="10">
        <f t="shared" si="167"/>
        <v>0</v>
      </c>
      <c r="AJ622" s="10">
        <f t="shared" si="167"/>
        <v>0</v>
      </c>
      <c r="AK622" s="312">
        <f t="shared" si="167"/>
        <v>0</v>
      </c>
    </row>
    <row r="623" spans="1:37" ht="17.25" customHeight="1" x14ac:dyDescent="0.25">
      <c r="A623" s="81">
        <v>614</v>
      </c>
      <c r="B623" s="159" t="s">
        <v>1780</v>
      </c>
      <c r="C623" s="244">
        <f t="shared" si="174"/>
        <v>0</v>
      </c>
      <c r="D623" s="161">
        <v>0</v>
      </c>
      <c r="E623" s="161">
        <v>0</v>
      </c>
      <c r="F623" s="161">
        <v>0</v>
      </c>
      <c r="G623" s="161">
        <v>0</v>
      </c>
      <c r="H623" s="161">
        <v>0</v>
      </c>
      <c r="I623" s="162">
        <v>0</v>
      </c>
      <c r="J623" s="160">
        <f t="shared" si="172"/>
        <v>0</v>
      </c>
      <c r="K623" s="161">
        <v>0</v>
      </c>
      <c r="L623" s="161">
        <v>0</v>
      </c>
      <c r="M623" s="161">
        <v>0</v>
      </c>
      <c r="N623" s="161">
        <v>0</v>
      </c>
      <c r="O623" s="161">
        <v>0</v>
      </c>
      <c r="P623" s="162">
        <v>0</v>
      </c>
      <c r="Q623" s="160">
        <f t="shared" si="173"/>
        <v>0</v>
      </c>
      <c r="R623" s="161">
        <v>0</v>
      </c>
      <c r="S623" s="161">
        <v>0</v>
      </c>
      <c r="T623" s="161">
        <v>0</v>
      </c>
      <c r="U623" s="161">
        <v>0</v>
      </c>
      <c r="V623" s="161">
        <v>0</v>
      </c>
      <c r="W623" s="162">
        <v>0</v>
      </c>
      <c r="X623" s="160">
        <f t="shared" si="168"/>
        <v>0</v>
      </c>
      <c r="Y623" s="161">
        <f t="shared" si="168"/>
        <v>0</v>
      </c>
      <c r="Z623" s="161">
        <f t="shared" si="168"/>
        <v>0</v>
      </c>
      <c r="AA623" s="161">
        <f t="shared" si="168"/>
        <v>0</v>
      </c>
      <c r="AB623" s="161">
        <f t="shared" si="168"/>
        <v>0</v>
      </c>
      <c r="AC623" s="161">
        <f t="shared" si="168"/>
        <v>0</v>
      </c>
      <c r="AD623" s="162">
        <f t="shared" si="168"/>
        <v>0</v>
      </c>
      <c r="AE623" s="160">
        <f t="shared" si="167"/>
        <v>0</v>
      </c>
      <c r="AF623" s="10">
        <f t="shared" si="167"/>
        <v>0</v>
      </c>
      <c r="AG623" s="10">
        <f t="shared" si="167"/>
        <v>0</v>
      </c>
      <c r="AH623" s="10">
        <f t="shared" ref="AH623:AK686" si="175">IF(M623=0,0,T623/M623*100)</f>
        <v>0</v>
      </c>
      <c r="AI623" s="10">
        <f t="shared" si="175"/>
        <v>0</v>
      </c>
      <c r="AJ623" s="10">
        <f t="shared" si="175"/>
        <v>0</v>
      </c>
      <c r="AK623" s="312">
        <f t="shared" si="175"/>
        <v>0</v>
      </c>
    </row>
    <row r="624" spans="1:37" ht="13.5" customHeight="1" x14ac:dyDescent="0.25">
      <c r="A624" s="81">
        <v>615</v>
      </c>
      <c r="B624" s="159" t="s">
        <v>1781</v>
      </c>
      <c r="C624" s="244">
        <f t="shared" si="174"/>
        <v>0</v>
      </c>
      <c r="D624" s="161">
        <v>0</v>
      </c>
      <c r="E624" s="161">
        <v>0</v>
      </c>
      <c r="F624" s="161">
        <v>0</v>
      </c>
      <c r="G624" s="161">
        <v>0</v>
      </c>
      <c r="H624" s="161">
        <v>0</v>
      </c>
      <c r="I624" s="162">
        <v>0</v>
      </c>
      <c r="J624" s="160">
        <f t="shared" si="172"/>
        <v>0</v>
      </c>
      <c r="K624" s="161">
        <v>0</v>
      </c>
      <c r="L624" s="161">
        <v>0</v>
      </c>
      <c r="M624" s="161">
        <v>0</v>
      </c>
      <c r="N624" s="161">
        <v>0</v>
      </c>
      <c r="O624" s="161">
        <v>0</v>
      </c>
      <c r="P624" s="162">
        <v>0</v>
      </c>
      <c r="Q624" s="160">
        <f t="shared" si="173"/>
        <v>0</v>
      </c>
      <c r="R624" s="161">
        <v>0</v>
      </c>
      <c r="S624" s="161">
        <v>0</v>
      </c>
      <c r="T624" s="161">
        <v>0</v>
      </c>
      <c r="U624" s="161">
        <v>0</v>
      </c>
      <c r="V624" s="161">
        <v>0</v>
      </c>
      <c r="W624" s="162">
        <v>0</v>
      </c>
      <c r="X624" s="160">
        <f t="shared" si="168"/>
        <v>0</v>
      </c>
      <c r="Y624" s="161">
        <f t="shared" si="168"/>
        <v>0</v>
      </c>
      <c r="Z624" s="161">
        <f t="shared" si="168"/>
        <v>0</v>
      </c>
      <c r="AA624" s="161">
        <f t="shared" si="168"/>
        <v>0</v>
      </c>
      <c r="AB624" s="161">
        <f t="shared" si="168"/>
        <v>0</v>
      </c>
      <c r="AC624" s="161">
        <f t="shared" si="168"/>
        <v>0</v>
      </c>
      <c r="AD624" s="162">
        <f t="shared" si="168"/>
        <v>0</v>
      </c>
      <c r="AE624" s="160">
        <f t="shared" ref="AE624:AK687" si="176">IF(J624=0,0,Q624/J624*100)</f>
        <v>0</v>
      </c>
      <c r="AF624" s="10">
        <f t="shared" si="176"/>
        <v>0</v>
      </c>
      <c r="AG624" s="10">
        <f t="shared" si="176"/>
        <v>0</v>
      </c>
      <c r="AH624" s="10">
        <f t="shared" si="175"/>
        <v>0</v>
      </c>
      <c r="AI624" s="10">
        <f t="shared" si="175"/>
        <v>0</v>
      </c>
      <c r="AJ624" s="10">
        <f t="shared" si="175"/>
        <v>0</v>
      </c>
      <c r="AK624" s="312">
        <f t="shared" si="175"/>
        <v>0</v>
      </c>
    </row>
    <row r="625" spans="1:37" ht="18" customHeight="1" x14ac:dyDescent="0.25">
      <c r="A625" s="81">
        <v>616</v>
      </c>
      <c r="B625" s="159" t="s">
        <v>1782</v>
      </c>
      <c r="C625" s="244">
        <f t="shared" si="174"/>
        <v>0</v>
      </c>
      <c r="D625" s="161">
        <v>0</v>
      </c>
      <c r="E625" s="161">
        <v>0</v>
      </c>
      <c r="F625" s="161">
        <v>0</v>
      </c>
      <c r="G625" s="161">
        <v>0</v>
      </c>
      <c r="H625" s="161">
        <v>0</v>
      </c>
      <c r="I625" s="162">
        <v>0</v>
      </c>
      <c r="J625" s="160">
        <f t="shared" si="172"/>
        <v>0</v>
      </c>
      <c r="K625" s="161">
        <v>0</v>
      </c>
      <c r="L625" s="161">
        <v>0</v>
      </c>
      <c r="M625" s="161">
        <v>0</v>
      </c>
      <c r="N625" s="161">
        <v>0</v>
      </c>
      <c r="O625" s="161">
        <v>0</v>
      </c>
      <c r="P625" s="162">
        <v>0</v>
      </c>
      <c r="Q625" s="160">
        <f t="shared" si="173"/>
        <v>0</v>
      </c>
      <c r="R625" s="161">
        <v>0</v>
      </c>
      <c r="S625" s="161">
        <v>0</v>
      </c>
      <c r="T625" s="161">
        <v>0</v>
      </c>
      <c r="U625" s="161">
        <v>0</v>
      </c>
      <c r="V625" s="161">
        <v>0</v>
      </c>
      <c r="W625" s="162">
        <v>0</v>
      </c>
      <c r="X625" s="160">
        <f t="shared" si="168"/>
        <v>0</v>
      </c>
      <c r="Y625" s="161">
        <f t="shared" si="168"/>
        <v>0</v>
      </c>
      <c r="Z625" s="161">
        <f t="shared" si="168"/>
        <v>0</v>
      </c>
      <c r="AA625" s="161">
        <f t="shared" si="168"/>
        <v>0</v>
      </c>
      <c r="AB625" s="161">
        <f t="shared" si="168"/>
        <v>0</v>
      </c>
      <c r="AC625" s="161">
        <f t="shared" si="168"/>
        <v>0</v>
      </c>
      <c r="AD625" s="162">
        <f t="shared" si="168"/>
        <v>0</v>
      </c>
      <c r="AE625" s="160">
        <f t="shared" si="176"/>
        <v>0</v>
      </c>
      <c r="AF625" s="10">
        <f t="shared" si="176"/>
        <v>0</v>
      </c>
      <c r="AG625" s="10">
        <f t="shared" si="176"/>
        <v>0</v>
      </c>
      <c r="AH625" s="10">
        <f t="shared" si="175"/>
        <v>0</v>
      </c>
      <c r="AI625" s="10">
        <f t="shared" si="175"/>
        <v>0</v>
      </c>
      <c r="AJ625" s="10">
        <f t="shared" si="175"/>
        <v>0</v>
      </c>
      <c r="AK625" s="312">
        <f t="shared" si="175"/>
        <v>0</v>
      </c>
    </row>
    <row r="626" spans="1:37" ht="12.75" customHeight="1" x14ac:dyDescent="0.25">
      <c r="A626" s="81">
        <v>617</v>
      </c>
      <c r="B626" s="159" t="s">
        <v>1783</v>
      </c>
      <c r="C626" s="244">
        <f t="shared" si="174"/>
        <v>0</v>
      </c>
      <c r="D626" s="161">
        <v>0</v>
      </c>
      <c r="E626" s="161">
        <v>0</v>
      </c>
      <c r="F626" s="161">
        <v>0</v>
      </c>
      <c r="G626" s="161">
        <v>0</v>
      </c>
      <c r="H626" s="161">
        <v>0</v>
      </c>
      <c r="I626" s="162">
        <v>0</v>
      </c>
      <c r="J626" s="160">
        <f t="shared" si="172"/>
        <v>0</v>
      </c>
      <c r="K626" s="161">
        <v>0</v>
      </c>
      <c r="L626" s="161">
        <v>0</v>
      </c>
      <c r="M626" s="161">
        <v>0</v>
      </c>
      <c r="N626" s="161">
        <v>0</v>
      </c>
      <c r="O626" s="161">
        <v>0</v>
      </c>
      <c r="P626" s="162">
        <v>0</v>
      </c>
      <c r="Q626" s="160">
        <f t="shared" si="173"/>
        <v>0</v>
      </c>
      <c r="R626" s="161">
        <v>0</v>
      </c>
      <c r="S626" s="161">
        <v>0</v>
      </c>
      <c r="T626" s="161">
        <v>0</v>
      </c>
      <c r="U626" s="161">
        <v>0</v>
      </c>
      <c r="V626" s="161">
        <v>0</v>
      </c>
      <c r="W626" s="162">
        <v>0</v>
      </c>
      <c r="X626" s="160">
        <f t="shared" si="168"/>
        <v>0</v>
      </c>
      <c r="Y626" s="161">
        <f t="shared" si="168"/>
        <v>0</v>
      </c>
      <c r="Z626" s="161">
        <f t="shared" si="168"/>
        <v>0</v>
      </c>
      <c r="AA626" s="161">
        <f t="shared" si="168"/>
        <v>0</v>
      </c>
      <c r="AB626" s="161">
        <f t="shared" si="168"/>
        <v>0</v>
      </c>
      <c r="AC626" s="161">
        <f t="shared" si="168"/>
        <v>0</v>
      </c>
      <c r="AD626" s="162">
        <f t="shared" si="168"/>
        <v>0</v>
      </c>
      <c r="AE626" s="160">
        <f t="shared" si="176"/>
        <v>0</v>
      </c>
      <c r="AF626" s="10">
        <f t="shared" si="176"/>
        <v>0</v>
      </c>
      <c r="AG626" s="10">
        <f t="shared" si="176"/>
        <v>0</v>
      </c>
      <c r="AH626" s="10">
        <f t="shared" si="175"/>
        <v>0</v>
      </c>
      <c r="AI626" s="10">
        <f t="shared" si="175"/>
        <v>0</v>
      </c>
      <c r="AJ626" s="10">
        <f t="shared" si="175"/>
        <v>0</v>
      </c>
      <c r="AK626" s="312">
        <f t="shared" si="175"/>
        <v>0</v>
      </c>
    </row>
    <row r="627" spans="1:37" ht="12.75" customHeight="1" x14ac:dyDescent="0.25">
      <c r="A627" s="81">
        <v>618</v>
      </c>
      <c r="B627" s="159" t="s">
        <v>1771</v>
      </c>
      <c r="C627" s="244">
        <f t="shared" si="174"/>
        <v>0</v>
      </c>
      <c r="D627" s="161">
        <v>0</v>
      </c>
      <c r="E627" s="161">
        <v>0</v>
      </c>
      <c r="F627" s="161">
        <v>0</v>
      </c>
      <c r="G627" s="161">
        <v>0</v>
      </c>
      <c r="H627" s="161">
        <v>0</v>
      </c>
      <c r="I627" s="162">
        <v>0</v>
      </c>
      <c r="J627" s="160">
        <f t="shared" si="172"/>
        <v>0</v>
      </c>
      <c r="K627" s="161">
        <v>0</v>
      </c>
      <c r="L627" s="161">
        <v>0</v>
      </c>
      <c r="M627" s="161">
        <v>0</v>
      </c>
      <c r="N627" s="161">
        <v>0</v>
      </c>
      <c r="O627" s="161">
        <v>0</v>
      </c>
      <c r="P627" s="162">
        <v>0</v>
      </c>
      <c r="Q627" s="160">
        <f t="shared" si="173"/>
        <v>0</v>
      </c>
      <c r="R627" s="161">
        <v>0</v>
      </c>
      <c r="S627" s="161">
        <v>0</v>
      </c>
      <c r="T627" s="161">
        <v>0</v>
      </c>
      <c r="U627" s="161">
        <v>0</v>
      </c>
      <c r="V627" s="161">
        <v>0</v>
      </c>
      <c r="W627" s="162">
        <v>0</v>
      </c>
      <c r="X627" s="160">
        <f t="shared" si="168"/>
        <v>0</v>
      </c>
      <c r="Y627" s="161">
        <f t="shared" si="168"/>
        <v>0</v>
      </c>
      <c r="Z627" s="161">
        <f t="shared" si="168"/>
        <v>0</v>
      </c>
      <c r="AA627" s="161">
        <f t="shared" si="168"/>
        <v>0</v>
      </c>
      <c r="AB627" s="161">
        <f t="shared" si="168"/>
        <v>0</v>
      </c>
      <c r="AC627" s="161">
        <f t="shared" si="168"/>
        <v>0</v>
      </c>
      <c r="AD627" s="162">
        <f t="shared" si="168"/>
        <v>0</v>
      </c>
      <c r="AE627" s="160">
        <f t="shared" si="176"/>
        <v>0</v>
      </c>
      <c r="AF627" s="10">
        <f t="shared" si="176"/>
        <v>0</v>
      </c>
      <c r="AG627" s="10">
        <f t="shared" si="176"/>
        <v>0</v>
      </c>
      <c r="AH627" s="10">
        <f t="shared" si="175"/>
        <v>0</v>
      </c>
      <c r="AI627" s="10">
        <f t="shared" si="175"/>
        <v>0</v>
      </c>
      <c r="AJ627" s="10">
        <f t="shared" si="175"/>
        <v>0</v>
      </c>
      <c r="AK627" s="312">
        <f t="shared" si="175"/>
        <v>0</v>
      </c>
    </row>
    <row r="628" spans="1:37" ht="12.75" customHeight="1" x14ac:dyDescent="0.25">
      <c r="A628" s="81">
        <v>619</v>
      </c>
      <c r="B628" s="159" t="s">
        <v>1784</v>
      </c>
      <c r="C628" s="244">
        <f t="shared" si="174"/>
        <v>0</v>
      </c>
      <c r="D628" s="161">
        <v>0</v>
      </c>
      <c r="E628" s="161">
        <v>0</v>
      </c>
      <c r="F628" s="161">
        <v>0</v>
      </c>
      <c r="G628" s="161">
        <v>0</v>
      </c>
      <c r="H628" s="161">
        <v>0</v>
      </c>
      <c r="I628" s="162">
        <v>0</v>
      </c>
      <c r="J628" s="160">
        <f t="shared" si="172"/>
        <v>0</v>
      </c>
      <c r="K628" s="161">
        <v>0</v>
      </c>
      <c r="L628" s="161">
        <v>0</v>
      </c>
      <c r="M628" s="161">
        <v>0</v>
      </c>
      <c r="N628" s="161">
        <v>0</v>
      </c>
      <c r="O628" s="161">
        <v>0</v>
      </c>
      <c r="P628" s="162">
        <v>0</v>
      </c>
      <c r="Q628" s="160">
        <f t="shared" si="173"/>
        <v>0</v>
      </c>
      <c r="R628" s="161">
        <v>0</v>
      </c>
      <c r="S628" s="161">
        <v>0</v>
      </c>
      <c r="T628" s="161">
        <v>0</v>
      </c>
      <c r="U628" s="161">
        <v>0</v>
      </c>
      <c r="V628" s="161">
        <v>0</v>
      </c>
      <c r="W628" s="162">
        <v>0</v>
      </c>
      <c r="X628" s="160">
        <f t="shared" si="168"/>
        <v>0</v>
      </c>
      <c r="Y628" s="161">
        <f t="shared" si="168"/>
        <v>0</v>
      </c>
      <c r="Z628" s="161">
        <f t="shared" si="168"/>
        <v>0</v>
      </c>
      <c r="AA628" s="161">
        <f t="shared" si="168"/>
        <v>0</v>
      </c>
      <c r="AB628" s="161">
        <f t="shared" si="168"/>
        <v>0</v>
      </c>
      <c r="AC628" s="161">
        <f t="shared" si="168"/>
        <v>0</v>
      </c>
      <c r="AD628" s="162">
        <f t="shared" si="168"/>
        <v>0</v>
      </c>
      <c r="AE628" s="160">
        <f t="shared" si="176"/>
        <v>0</v>
      </c>
      <c r="AF628" s="10">
        <f t="shared" si="176"/>
        <v>0</v>
      </c>
      <c r="AG628" s="10">
        <f t="shared" si="176"/>
        <v>0</v>
      </c>
      <c r="AH628" s="10">
        <f t="shared" si="175"/>
        <v>0</v>
      </c>
      <c r="AI628" s="10">
        <f t="shared" si="175"/>
        <v>0</v>
      </c>
      <c r="AJ628" s="10">
        <f t="shared" si="175"/>
        <v>0</v>
      </c>
      <c r="AK628" s="312">
        <f t="shared" si="175"/>
        <v>0</v>
      </c>
    </row>
    <row r="629" spans="1:37" ht="12.75" customHeight="1" x14ac:dyDescent="0.25">
      <c r="A629" s="81">
        <v>620</v>
      </c>
      <c r="B629" s="159" t="s">
        <v>1785</v>
      </c>
      <c r="C629" s="244">
        <f t="shared" si="174"/>
        <v>0</v>
      </c>
      <c r="D629" s="161">
        <v>0</v>
      </c>
      <c r="E629" s="161">
        <v>0</v>
      </c>
      <c r="F629" s="161">
        <v>0</v>
      </c>
      <c r="G629" s="161">
        <v>0</v>
      </c>
      <c r="H629" s="161">
        <v>0</v>
      </c>
      <c r="I629" s="162">
        <v>0</v>
      </c>
      <c r="J629" s="160">
        <f t="shared" si="172"/>
        <v>0</v>
      </c>
      <c r="K629" s="161">
        <v>0</v>
      </c>
      <c r="L629" s="161">
        <v>0</v>
      </c>
      <c r="M629" s="161">
        <v>0</v>
      </c>
      <c r="N629" s="161">
        <v>0</v>
      </c>
      <c r="O629" s="161">
        <v>0</v>
      </c>
      <c r="P629" s="162">
        <v>0</v>
      </c>
      <c r="Q629" s="160">
        <f t="shared" si="173"/>
        <v>0</v>
      </c>
      <c r="R629" s="161">
        <v>0</v>
      </c>
      <c r="S629" s="161">
        <v>0</v>
      </c>
      <c r="T629" s="161">
        <v>0</v>
      </c>
      <c r="U629" s="161">
        <v>0</v>
      </c>
      <c r="V629" s="161">
        <v>0</v>
      </c>
      <c r="W629" s="162">
        <v>0</v>
      </c>
      <c r="X629" s="160">
        <f t="shared" si="168"/>
        <v>0</v>
      </c>
      <c r="Y629" s="161">
        <f t="shared" si="168"/>
        <v>0</v>
      </c>
      <c r="Z629" s="161">
        <f t="shared" si="168"/>
        <v>0</v>
      </c>
      <c r="AA629" s="161">
        <f t="shared" si="168"/>
        <v>0</v>
      </c>
      <c r="AB629" s="161">
        <f t="shared" si="168"/>
        <v>0</v>
      </c>
      <c r="AC629" s="161">
        <f t="shared" si="168"/>
        <v>0</v>
      </c>
      <c r="AD629" s="162">
        <f t="shared" si="168"/>
        <v>0</v>
      </c>
      <c r="AE629" s="160">
        <f t="shared" si="176"/>
        <v>0</v>
      </c>
      <c r="AF629" s="10">
        <f t="shared" si="176"/>
        <v>0</v>
      </c>
      <c r="AG629" s="10">
        <f t="shared" si="176"/>
        <v>0</v>
      </c>
      <c r="AH629" s="10">
        <f t="shared" si="175"/>
        <v>0</v>
      </c>
      <c r="AI629" s="10">
        <f t="shared" si="175"/>
        <v>0</v>
      </c>
      <c r="AJ629" s="10">
        <f t="shared" si="175"/>
        <v>0</v>
      </c>
      <c r="AK629" s="312">
        <f t="shared" si="175"/>
        <v>0</v>
      </c>
    </row>
    <row r="630" spans="1:37" ht="12.75" customHeight="1" x14ac:dyDescent="0.25">
      <c r="A630" s="81">
        <v>621</v>
      </c>
      <c r="B630" s="159" t="s">
        <v>1786</v>
      </c>
      <c r="C630" s="244">
        <f t="shared" si="174"/>
        <v>0</v>
      </c>
      <c r="D630" s="161">
        <v>0</v>
      </c>
      <c r="E630" s="161">
        <v>0</v>
      </c>
      <c r="F630" s="161">
        <v>0</v>
      </c>
      <c r="G630" s="161">
        <v>0</v>
      </c>
      <c r="H630" s="161">
        <v>0</v>
      </c>
      <c r="I630" s="162">
        <v>0</v>
      </c>
      <c r="J630" s="160">
        <f t="shared" si="172"/>
        <v>0</v>
      </c>
      <c r="K630" s="161">
        <v>0</v>
      </c>
      <c r="L630" s="161">
        <v>0</v>
      </c>
      <c r="M630" s="161">
        <v>0</v>
      </c>
      <c r="N630" s="161">
        <v>0</v>
      </c>
      <c r="O630" s="161">
        <v>0</v>
      </c>
      <c r="P630" s="162">
        <v>0</v>
      </c>
      <c r="Q630" s="160">
        <f t="shared" si="173"/>
        <v>0</v>
      </c>
      <c r="R630" s="161">
        <v>0</v>
      </c>
      <c r="S630" s="161">
        <v>0</v>
      </c>
      <c r="T630" s="161">
        <v>0</v>
      </c>
      <c r="U630" s="161">
        <v>0</v>
      </c>
      <c r="V630" s="161">
        <v>0</v>
      </c>
      <c r="W630" s="162">
        <v>0</v>
      </c>
      <c r="X630" s="160">
        <f t="shared" si="168"/>
        <v>0</v>
      </c>
      <c r="Y630" s="161">
        <f t="shared" si="168"/>
        <v>0</v>
      </c>
      <c r="Z630" s="161">
        <f t="shared" si="168"/>
        <v>0</v>
      </c>
      <c r="AA630" s="161">
        <f t="shared" si="168"/>
        <v>0</v>
      </c>
      <c r="AB630" s="161">
        <f t="shared" si="168"/>
        <v>0</v>
      </c>
      <c r="AC630" s="161">
        <f t="shared" si="168"/>
        <v>0</v>
      </c>
      <c r="AD630" s="162">
        <f t="shared" si="168"/>
        <v>0</v>
      </c>
      <c r="AE630" s="160">
        <f t="shared" si="176"/>
        <v>0</v>
      </c>
      <c r="AF630" s="10">
        <f t="shared" si="176"/>
        <v>0</v>
      </c>
      <c r="AG630" s="10">
        <f t="shared" si="176"/>
        <v>0</v>
      </c>
      <c r="AH630" s="10">
        <f t="shared" si="175"/>
        <v>0</v>
      </c>
      <c r="AI630" s="10">
        <f t="shared" si="175"/>
        <v>0</v>
      </c>
      <c r="AJ630" s="10">
        <f t="shared" si="175"/>
        <v>0</v>
      </c>
      <c r="AK630" s="312">
        <f t="shared" si="175"/>
        <v>0</v>
      </c>
    </row>
    <row r="631" spans="1:37" ht="12.75" customHeight="1" x14ac:dyDescent="0.25">
      <c r="A631" s="81">
        <v>622</v>
      </c>
      <c r="B631" s="159" t="s">
        <v>1787</v>
      </c>
      <c r="C631" s="244">
        <f t="shared" si="174"/>
        <v>0</v>
      </c>
      <c r="D631" s="161">
        <v>0</v>
      </c>
      <c r="E631" s="161">
        <v>0</v>
      </c>
      <c r="F631" s="161">
        <v>0</v>
      </c>
      <c r="G631" s="161">
        <v>0</v>
      </c>
      <c r="H631" s="161">
        <v>0</v>
      </c>
      <c r="I631" s="162">
        <v>0</v>
      </c>
      <c r="J631" s="160">
        <f t="shared" si="172"/>
        <v>0</v>
      </c>
      <c r="K631" s="161">
        <v>0</v>
      </c>
      <c r="L631" s="161">
        <v>0</v>
      </c>
      <c r="M631" s="161">
        <v>0</v>
      </c>
      <c r="N631" s="161">
        <v>0</v>
      </c>
      <c r="O631" s="161">
        <v>0</v>
      </c>
      <c r="P631" s="162">
        <v>0</v>
      </c>
      <c r="Q631" s="160">
        <f t="shared" si="173"/>
        <v>0</v>
      </c>
      <c r="R631" s="161">
        <v>0</v>
      </c>
      <c r="S631" s="161">
        <v>0</v>
      </c>
      <c r="T631" s="161">
        <v>0</v>
      </c>
      <c r="U631" s="161">
        <v>0</v>
      </c>
      <c r="V631" s="161">
        <v>0</v>
      </c>
      <c r="W631" s="162">
        <v>0</v>
      </c>
      <c r="X631" s="160">
        <f t="shared" si="168"/>
        <v>0</v>
      </c>
      <c r="Y631" s="161">
        <f t="shared" si="168"/>
        <v>0</v>
      </c>
      <c r="Z631" s="161">
        <f t="shared" si="168"/>
        <v>0</v>
      </c>
      <c r="AA631" s="161">
        <f t="shared" si="168"/>
        <v>0</v>
      </c>
      <c r="AB631" s="161">
        <f t="shared" si="168"/>
        <v>0</v>
      </c>
      <c r="AC631" s="161">
        <f t="shared" si="168"/>
        <v>0</v>
      </c>
      <c r="AD631" s="162">
        <f t="shared" si="168"/>
        <v>0</v>
      </c>
      <c r="AE631" s="160">
        <f t="shared" si="176"/>
        <v>0</v>
      </c>
      <c r="AF631" s="10">
        <f t="shared" si="176"/>
        <v>0</v>
      </c>
      <c r="AG631" s="10">
        <f t="shared" si="176"/>
        <v>0</v>
      </c>
      <c r="AH631" s="10">
        <f t="shared" si="175"/>
        <v>0</v>
      </c>
      <c r="AI631" s="10">
        <f t="shared" si="175"/>
        <v>0</v>
      </c>
      <c r="AJ631" s="10">
        <f t="shared" si="175"/>
        <v>0</v>
      </c>
      <c r="AK631" s="312">
        <f t="shared" si="175"/>
        <v>0</v>
      </c>
    </row>
    <row r="632" spans="1:37" ht="12.75" customHeight="1" x14ac:dyDescent="0.25">
      <c r="A632" s="81">
        <v>623</v>
      </c>
      <c r="B632" s="159" t="s">
        <v>1788</v>
      </c>
      <c r="C632" s="244">
        <f t="shared" si="174"/>
        <v>0</v>
      </c>
      <c r="D632" s="161">
        <v>0</v>
      </c>
      <c r="E632" s="161">
        <v>0</v>
      </c>
      <c r="F632" s="161">
        <v>0</v>
      </c>
      <c r="G632" s="161">
        <v>0</v>
      </c>
      <c r="H632" s="161">
        <v>0</v>
      </c>
      <c r="I632" s="162">
        <v>0</v>
      </c>
      <c r="J632" s="160">
        <f t="shared" si="172"/>
        <v>0</v>
      </c>
      <c r="K632" s="161">
        <v>0</v>
      </c>
      <c r="L632" s="161">
        <v>0</v>
      </c>
      <c r="M632" s="161">
        <v>0</v>
      </c>
      <c r="N632" s="161">
        <v>0</v>
      </c>
      <c r="O632" s="161">
        <v>0</v>
      </c>
      <c r="P632" s="162">
        <v>0</v>
      </c>
      <c r="Q632" s="160">
        <f t="shared" si="173"/>
        <v>0</v>
      </c>
      <c r="R632" s="161">
        <v>0</v>
      </c>
      <c r="S632" s="161">
        <v>0</v>
      </c>
      <c r="T632" s="161">
        <v>0</v>
      </c>
      <c r="U632" s="161">
        <v>0</v>
      </c>
      <c r="V632" s="161">
        <v>0</v>
      </c>
      <c r="W632" s="162">
        <v>0</v>
      </c>
      <c r="X632" s="160">
        <f t="shared" si="168"/>
        <v>0</v>
      </c>
      <c r="Y632" s="161">
        <f t="shared" si="168"/>
        <v>0</v>
      </c>
      <c r="Z632" s="161">
        <f t="shared" si="168"/>
        <v>0</v>
      </c>
      <c r="AA632" s="161">
        <f t="shared" si="168"/>
        <v>0</v>
      </c>
      <c r="AB632" s="161">
        <f t="shared" si="168"/>
        <v>0</v>
      </c>
      <c r="AC632" s="161">
        <f t="shared" si="168"/>
        <v>0</v>
      </c>
      <c r="AD632" s="162">
        <f t="shared" si="168"/>
        <v>0</v>
      </c>
      <c r="AE632" s="160">
        <f t="shared" si="176"/>
        <v>0</v>
      </c>
      <c r="AF632" s="10">
        <f t="shared" si="176"/>
        <v>0</v>
      </c>
      <c r="AG632" s="10">
        <f t="shared" si="176"/>
        <v>0</v>
      </c>
      <c r="AH632" s="10">
        <f t="shared" si="175"/>
        <v>0</v>
      </c>
      <c r="AI632" s="10">
        <f t="shared" si="175"/>
        <v>0</v>
      </c>
      <c r="AJ632" s="10">
        <f t="shared" si="175"/>
        <v>0</v>
      </c>
      <c r="AK632" s="312">
        <f t="shared" si="175"/>
        <v>0</v>
      </c>
    </row>
    <row r="633" spans="1:37" ht="15.75" customHeight="1" x14ac:dyDescent="0.25">
      <c r="A633" s="81">
        <v>624</v>
      </c>
      <c r="B633" s="159" t="s">
        <v>1789</v>
      </c>
      <c r="C633" s="244">
        <f t="shared" si="174"/>
        <v>0</v>
      </c>
      <c r="D633" s="161">
        <v>0</v>
      </c>
      <c r="E633" s="161">
        <v>0</v>
      </c>
      <c r="F633" s="161">
        <v>0</v>
      </c>
      <c r="G633" s="161">
        <v>0</v>
      </c>
      <c r="H633" s="161">
        <v>0</v>
      </c>
      <c r="I633" s="162">
        <v>0</v>
      </c>
      <c r="J633" s="160">
        <f t="shared" si="172"/>
        <v>0</v>
      </c>
      <c r="K633" s="161">
        <v>0</v>
      </c>
      <c r="L633" s="161">
        <v>0</v>
      </c>
      <c r="M633" s="161">
        <v>0</v>
      </c>
      <c r="N633" s="161">
        <v>0</v>
      </c>
      <c r="O633" s="161">
        <v>0</v>
      </c>
      <c r="P633" s="162">
        <v>0</v>
      </c>
      <c r="Q633" s="160">
        <f t="shared" si="173"/>
        <v>0</v>
      </c>
      <c r="R633" s="161">
        <v>0</v>
      </c>
      <c r="S633" s="161">
        <v>0</v>
      </c>
      <c r="T633" s="161">
        <v>0</v>
      </c>
      <c r="U633" s="161">
        <v>0</v>
      </c>
      <c r="V633" s="161">
        <v>0</v>
      </c>
      <c r="W633" s="162">
        <v>0</v>
      </c>
      <c r="X633" s="160">
        <f t="shared" si="168"/>
        <v>0</v>
      </c>
      <c r="Y633" s="161">
        <f t="shared" si="168"/>
        <v>0</v>
      </c>
      <c r="Z633" s="161">
        <f t="shared" si="168"/>
        <v>0</v>
      </c>
      <c r="AA633" s="161">
        <f t="shared" si="168"/>
        <v>0</v>
      </c>
      <c r="AB633" s="161">
        <f t="shared" si="168"/>
        <v>0</v>
      </c>
      <c r="AC633" s="161">
        <f t="shared" si="168"/>
        <v>0</v>
      </c>
      <c r="AD633" s="162">
        <f t="shared" si="168"/>
        <v>0</v>
      </c>
      <c r="AE633" s="160">
        <f t="shared" si="176"/>
        <v>0</v>
      </c>
      <c r="AF633" s="10">
        <f t="shared" si="176"/>
        <v>0</v>
      </c>
      <c r="AG633" s="10">
        <f t="shared" si="176"/>
        <v>0</v>
      </c>
      <c r="AH633" s="10">
        <f t="shared" si="175"/>
        <v>0</v>
      </c>
      <c r="AI633" s="10">
        <f t="shared" si="175"/>
        <v>0</v>
      </c>
      <c r="AJ633" s="10">
        <f t="shared" si="175"/>
        <v>0</v>
      </c>
      <c r="AK633" s="312">
        <f t="shared" si="175"/>
        <v>0</v>
      </c>
    </row>
    <row r="634" spans="1:37" ht="19.5" customHeight="1" x14ac:dyDescent="0.25">
      <c r="A634" s="81">
        <v>625</v>
      </c>
      <c r="B634" s="159" t="s">
        <v>1790</v>
      </c>
      <c r="C634" s="244">
        <f t="shared" si="174"/>
        <v>0</v>
      </c>
      <c r="D634" s="161">
        <v>0</v>
      </c>
      <c r="E634" s="161">
        <v>0</v>
      </c>
      <c r="F634" s="161">
        <v>0</v>
      </c>
      <c r="G634" s="161">
        <v>0</v>
      </c>
      <c r="H634" s="161">
        <v>0</v>
      </c>
      <c r="I634" s="162">
        <v>0</v>
      </c>
      <c r="J634" s="160">
        <f t="shared" si="172"/>
        <v>0</v>
      </c>
      <c r="K634" s="161">
        <v>0</v>
      </c>
      <c r="L634" s="161">
        <v>0</v>
      </c>
      <c r="M634" s="161">
        <v>0</v>
      </c>
      <c r="N634" s="161">
        <v>0</v>
      </c>
      <c r="O634" s="161">
        <v>0</v>
      </c>
      <c r="P634" s="162">
        <v>0</v>
      </c>
      <c r="Q634" s="160">
        <f t="shared" si="173"/>
        <v>0</v>
      </c>
      <c r="R634" s="161">
        <v>0</v>
      </c>
      <c r="S634" s="161">
        <v>0</v>
      </c>
      <c r="T634" s="161">
        <v>0</v>
      </c>
      <c r="U634" s="161">
        <v>0</v>
      </c>
      <c r="V634" s="161">
        <v>0</v>
      </c>
      <c r="W634" s="162">
        <v>0</v>
      </c>
      <c r="X634" s="160">
        <f t="shared" si="168"/>
        <v>0</v>
      </c>
      <c r="Y634" s="161">
        <f t="shared" si="168"/>
        <v>0</v>
      </c>
      <c r="Z634" s="161">
        <f t="shared" si="168"/>
        <v>0</v>
      </c>
      <c r="AA634" s="161">
        <f t="shared" si="168"/>
        <v>0</v>
      </c>
      <c r="AB634" s="161">
        <f t="shared" si="168"/>
        <v>0</v>
      </c>
      <c r="AC634" s="161">
        <f t="shared" si="168"/>
        <v>0</v>
      </c>
      <c r="AD634" s="162">
        <f t="shared" si="168"/>
        <v>0</v>
      </c>
      <c r="AE634" s="160">
        <f t="shared" si="176"/>
        <v>0</v>
      </c>
      <c r="AF634" s="10">
        <f t="shared" si="176"/>
        <v>0</v>
      </c>
      <c r="AG634" s="10">
        <f t="shared" si="176"/>
        <v>0</v>
      </c>
      <c r="AH634" s="10">
        <f t="shared" si="175"/>
        <v>0</v>
      </c>
      <c r="AI634" s="10">
        <f t="shared" si="175"/>
        <v>0</v>
      </c>
      <c r="AJ634" s="10">
        <f t="shared" si="175"/>
        <v>0</v>
      </c>
      <c r="AK634" s="312">
        <f t="shared" si="175"/>
        <v>0</v>
      </c>
    </row>
    <row r="635" spans="1:37" ht="18" customHeight="1" x14ac:dyDescent="0.25">
      <c r="A635" s="81">
        <v>626</v>
      </c>
      <c r="B635" s="159" t="s">
        <v>1791</v>
      </c>
      <c r="C635" s="244">
        <f t="shared" si="174"/>
        <v>0</v>
      </c>
      <c r="D635" s="161">
        <v>0</v>
      </c>
      <c r="E635" s="161">
        <v>0</v>
      </c>
      <c r="F635" s="161">
        <v>0</v>
      </c>
      <c r="G635" s="161">
        <v>0</v>
      </c>
      <c r="H635" s="161">
        <v>0</v>
      </c>
      <c r="I635" s="162">
        <v>0</v>
      </c>
      <c r="J635" s="160">
        <f t="shared" si="172"/>
        <v>0</v>
      </c>
      <c r="K635" s="161">
        <v>0</v>
      </c>
      <c r="L635" s="161">
        <v>0</v>
      </c>
      <c r="M635" s="161">
        <v>0</v>
      </c>
      <c r="N635" s="161">
        <v>0</v>
      </c>
      <c r="O635" s="161">
        <v>0</v>
      </c>
      <c r="P635" s="162">
        <v>0</v>
      </c>
      <c r="Q635" s="160">
        <f t="shared" si="173"/>
        <v>0</v>
      </c>
      <c r="R635" s="161">
        <v>0</v>
      </c>
      <c r="S635" s="161">
        <v>0</v>
      </c>
      <c r="T635" s="161">
        <v>0</v>
      </c>
      <c r="U635" s="161">
        <v>0</v>
      </c>
      <c r="V635" s="161">
        <v>0</v>
      </c>
      <c r="W635" s="162">
        <v>0</v>
      </c>
      <c r="X635" s="160">
        <f t="shared" si="168"/>
        <v>0</v>
      </c>
      <c r="Y635" s="161">
        <f t="shared" si="168"/>
        <v>0</v>
      </c>
      <c r="Z635" s="161">
        <f t="shared" si="168"/>
        <v>0</v>
      </c>
      <c r="AA635" s="161">
        <f t="shared" si="168"/>
        <v>0</v>
      </c>
      <c r="AB635" s="161">
        <f t="shared" si="168"/>
        <v>0</v>
      </c>
      <c r="AC635" s="161">
        <f t="shared" si="168"/>
        <v>0</v>
      </c>
      <c r="AD635" s="162">
        <f t="shared" si="168"/>
        <v>0</v>
      </c>
      <c r="AE635" s="160">
        <f t="shared" si="176"/>
        <v>0</v>
      </c>
      <c r="AF635" s="10">
        <f t="shared" si="176"/>
        <v>0</v>
      </c>
      <c r="AG635" s="10">
        <f t="shared" si="176"/>
        <v>0</v>
      </c>
      <c r="AH635" s="10">
        <f t="shared" si="175"/>
        <v>0</v>
      </c>
      <c r="AI635" s="10">
        <f t="shared" si="175"/>
        <v>0</v>
      </c>
      <c r="AJ635" s="10">
        <f t="shared" si="175"/>
        <v>0</v>
      </c>
      <c r="AK635" s="312">
        <f t="shared" si="175"/>
        <v>0</v>
      </c>
    </row>
    <row r="636" spans="1:37" ht="31.5" customHeight="1" x14ac:dyDescent="0.25">
      <c r="A636" s="81">
        <v>627</v>
      </c>
      <c r="B636" s="159" t="s">
        <v>1792</v>
      </c>
      <c r="C636" s="244">
        <f t="shared" si="174"/>
        <v>0</v>
      </c>
      <c r="D636" s="161">
        <v>0</v>
      </c>
      <c r="E636" s="161">
        <v>0</v>
      </c>
      <c r="F636" s="161">
        <v>0</v>
      </c>
      <c r="G636" s="161">
        <v>0</v>
      </c>
      <c r="H636" s="161">
        <v>0</v>
      </c>
      <c r="I636" s="162">
        <v>0</v>
      </c>
      <c r="J636" s="160">
        <f t="shared" si="172"/>
        <v>0</v>
      </c>
      <c r="K636" s="161">
        <v>0</v>
      </c>
      <c r="L636" s="161">
        <v>0</v>
      </c>
      <c r="M636" s="161">
        <v>0</v>
      </c>
      <c r="N636" s="161">
        <v>0</v>
      </c>
      <c r="O636" s="161">
        <v>0</v>
      </c>
      <c r="P636" s="162">
        <v>0</v>
      </c>
      <c r="Q636" s="160">
        <f t="shared" si="173"/>
        <v>0</v>
      </c>
      <c r="R636" s="161">
        <v>0</v>
      </c>
      <c r="S636" s="161">
        <v>0</v>
      </c>
      <c r="T636" s="161">
        <v>0</v>
      </c>
      <c r="U636" s="161">
        <v>0</v>
      </c>
      <c r="V636" s="161">
        <v>0</v>
      </c>
      <c r="W636" s="162">
        <v>0</v>
      </c>
      <c r="X636" s="160">
        <f t="shared" si="168"/>
        <v>0</v>
      </c>
      <c r="Y636" s="161">
        <f t="shared" si="168"/>
        <v>0</v>
      </c>
      <c r="Z636" s="161">
        <f t="shared" si="168"/>
        <v>0</v>
      </c>
      <c r="AA636" s="161">
        <f t="shared" si="168"/>
        <v>0</v>
      </c>
      <c r="AB636" s="161">
        <f t="shared" si="168"/>
        <v>0</v>
      </c>
      <c r="AC636" s="161">
        <f t="shared" si="168"/>
        <v>0</v>
      </c>
      <c r="AD636" s="162">
        <f t="shared" si="168"/>
        <v>0</v>
      </c>
      <c r="AE636" s="160">
        <f t="shared" si="176"/>
        <v>0</v>
      </c>
      <c r="AF636" s="10">
        <f t="shared" si="176"/>
        <v>0</v>
      </c>
      <c r="AG636" s="10">
        <f t="shared" si="176"/>
        <v>0</v>
      </c>
      <c r="AH636" s="10">
        <f t="shared" si="175"/>
        <v>0</v>
      </c>
      <c r="AI636" s="10">
        <f t="shared" si="175"/>
        <v>0</v>
      </c>
      <c r="AJ636" s="10">
        <f t="shared" si="175"/>
        <v>0</v>
      </c>
      <c r="AK636" s="312">
        <f t="shared" si="175"/>
        <v>0</v>
      </c>
    </row>
    <row r="637" spans="1:37" ht="13.5" customHeight="1" x14ac:dyDescent="0.25">
      <c r="A637" s="81">
        <v>628</v>
      </c>
      <c r="B637" s="159" t="s">
        <v>1793</v>
      </c>
      <c r="C637" s="244">
        <f t="shared" si="174"/>
        <v>0</v>
      </c>
      <c r="D637" s="161">
        <v>0</v>
      </c>
      <c r="E637" s="161">
        <v>0</v>
      </c>
      <c r="F637" s="161">
        <v>0</v>
      </c>
      <c r="G637" s="161">
        <v>0</v>
      </c>
      <c r="H637" s="161">
        <v>0</v>
      </c>
      <c r="I637" s="162">
        <v>0</v>
      </c>
      <c r="J637" s="160">
        <f t="shared" si="172"/>
        <v>0</v>
      </c>
      <c r="K637" s="161">
        <v>0</v>
      </c>
      <c r="L637" s="161">
        <v>0</v>
      </c>
      <c r="M637" s="161">
        <v>0</v>
      </c>
      <c r="N637" s="161">
        <v>0</v>
      </c>
      <c r="O637" s="161">
        <v>0</v>
      </c>
      <c r="P637" s="162">
        <v>0</v>
      </c>
      <c r="Q637" s="160">
        <f t="shared" si="173"/>
        <v>0</v>
      </c>
      <c r="R637" s="161">
        <v>0</v>
      </c>
      <c r="S637" s="161">
        <v>0</v>
      </c>
      <c r="T637" s="161">
        <v>0</v>
      </c>
      <c r="U637" s="161">
        <v>0</v>
      </c>
      <c r="V637" s="161">
        <v>0</v>
      </c>
      <c r="W637" s="162">
        <v>0</v>
      </c>
      <c r="X637" s="160">
        <f t="shared" si="168"/>
        <v>0</v>
      </c>
      <c r="Y637" s="161">
        <f t="shared" si="168"/>
        <v>0</v>
      </c>
      <c r="Z637" s="161">
        <f t="shared" si="168"/>
        <v>0</v>
      </c>
      <c r="AA637" s="161">
        <f t="shared" si="168"/>
        <v>0</v>
      </c>
      <c r="AB637" s="161">
        <f t="shared" si="168"/>
        <v>0</v>
      </c>
      <c r="AC637" s="161">
        <f t="shared" si="168"/>
        <v>0</v>
      </c>
      <c r="AD637" s="162">
        <f t="shared" si="168"/>
        <v>0</v>
      </c>
      <c r="AE637" s="160">
        <f t="shared" si="176"/>
        <v>0</v>
      </c>
      <c r="AF637" s="10">
        <f t="shared" si="176"/>
        <v>0</v>
      </c>
      <c r="AG637" s="10">
        <f t="shared" si="176"/>
        <v>0</v>
      </c>
      <c r="AH637" s="10">
        <f t="shared" si="175"/>
        <v>0</v>
      </c>
      <c r="AI637" s="10">
        <f t="shared" si="175"/>
        <v>0</v>
      </c>
      <c r="AJ637" s="10">
        <f t="shared" si="175"/>
        <v>0</v>
      </c>
      <c r="AK637" s="312">
        <f t="shared" si="175"/>
        <v>0</v>
      </c>
    </row>
    <row r="638" spans="1:37" ht="15.75" customHeight="1" x14ac:dyDescent="0.25">
      <c r="A638" s="81">
        <v>629</v>
      </c>
      <c r="B638" s="159" t="s">
        <v>1794</v>
      </c>
      <c r="C638" s="244">
        <f t="shared" si="174"/>
        <v>0</v>
      </c>
      <c r="D638" s="161">
        <v>0</v>
      </c>
      <c r="E638" s="161">
        <v>0</v>
      </c>
      <c r="F638" s="161">
        <v>0</v>
      </c>
      <c r="G638" s="161">
        <v>0</v>
      </c>
      <c r="H638" s="161">
        <v>0</v>
      </c>
      <c r="I638" s="162">
        <v>0</v>
      </c>
      <c r="J638" s="160">
        <f t="shared" si="172"/>
        <v>0</v>
      </c>
      <c r="K638" s="161">
        <v>0</v>
      </c>
      <c r="L638" s="161">
        <v>0</v>
      </c>
      <c r="M638" s="161">
        <v>0</v>
      </c>
      <c r="N638" s="161">
        <v>0</v>
      </c>
      <c r="O638" s="161">
        <v>0</v>
      </c>
      <c r="P638" s="162">
        <v>0</v>
      </c>
      <c r="Q638" s="160">
        <f t="shared" si="173"/>
        <v>0</v>
      </c>
      <c r="R638" s="161">
        <v>0</v>
      </c>
      <c r="S638" s="161">
        <v>0</v>
      </c>
      <c r="T638" s="161">
        <v>0</v>
      </c>
      <c r="U638" s="161">
        <v>0</v>
      </c>
      <c r="V638" s="161">
        <v>0</v>
      </c>
      <c r="W638" s="162">
        <v>0</v>
      </c>
      <c r="X638" s="160">
        <f t="shared" si="168"/>
        <v>0</v>
      </c>
      <c r="Y638" s="161">
        <f t="shared" si="168"/>
        <v>0</v>
      </c>
      <c r="Z638" s="161">
        <f t="shared" si="168"/>
        <v>0</v>
      </c>
      <c r="AA638" s="161">
        <f t="shared" si="168"/>
        <v>0</v>
      </c>
      <c r="AB638" s="161">
        <f t="shared" si="168"/>
        <v>0</v>
      </c>
      <c r="AC638" s="161">
        <f t="shared" si="168"/>
        <v>0</v>
      </c>
      <c r="AD638" s="162">
        <f t="shared" si="168"/>
        <v>0</v>
      </c>
      <c r="AE638" s="160">
        <f t="shared" si="176"/>
        <v>0</v>
      </c>
      <c r="AF638" s="10">
        <f t="shared" si="176"/>
        <v>0</v>
      </c>
      <c r="AG638" s="10">
        <f t="shared" si="176"/>
        <v>0</v>
      </c>
      <c r="AH638" s="10">
        <f t="shared" si="175"/>
        <v>0</v>
      </c>
      <c r="AI638" s="10">
        <f t="shared" si="175"/>
        <v>0</v>
      </c>
      <c r="AJ638" s="10">
        <f t="shared" si="175"/>
        <v>0</v>
      </c>
      <c r="AK638" s="312">
        <f t="shared" si="175"/>
        <v>0</v>
      </c>
    </row>
    <row r="639" spans="1:37" ht="17.25" customHeight="1" x14ac:dyDescent="0.25">
      <c r="A639" s="81">
        <v>630</v>
      </c>
      <c r="B639" s="159" t="s">
        <v>1795</v>
      </c>
      <c r="C639" s="244">
        <f t="shared" si="174"/>
        <v>0</v>
      </c>
      <c r="D639" s="161">
        <v>0</v>
      </c>
      <c r="E639" s="161">
        <v>0</v>
      </c>
      <c r="F639" s="161">
        <v>0</v>
      </c>
      <c r="G639" s="161">
        <v>0</v>
      </c>
      <c r="H639" s="161">
        <v>0</v>
      </c>
      <c r="I639" s="162">
        <v>0</v>
      </c>
      <c r="J639" s="160">
        <f t="shared" si="172"/>
        <v>0</v>
      </c>
      <c r="K639" s="161">
        <v>0</v>
      </c>
      <c r="L639" s="161">
        <v>0</v>
      </c>
      <c r="M639" s="161">
        <v>0</v>
      </c>
      <c r="N639" s="161">
        <v>0</v>
      </c>
      <c r="O639" s="161">
        <v>0</v>
      </c>
      <c r="P639" s="162">
        <v>0</v>
      </c>
      <c r="Q639" s="160">
        <f t="shared" si="173"/>
        <v>0</v>
      </c>
      <c r="R639" s="161">
        <v>0</v>
      </c>
      <c r="S639" s="161">
        <v>0</v>
      </c>
      <c r="T639" s="161">
        <v>0</v>
      </c>
      <c r="U639" s="161">
        <v>0</v>
      </c>
      <c r="V639" s="161">
        <v>0</v>
      </c>
      <c r="W639" s="162">
        <v>0</v>
      </c>
      <c r="X639" s="160">
        <f t="shared" si="168"/>
        <v>0</v>
      </c>
      <c r="Y639" s="161">
        <f t="shared" si="168"/>
        <v>0</v>
      </c>
      <c r="Z639" s="161">
        <f t="shared" si="168"/>
        <v>0</v>
      </c>
      <c r="AA639" s="161">
        <f t="shared" si="168"/>
        <v>0</v>
      </c>
      <c r="AB639" s="161">
        <f t="shared" si="168"/>
        <v>0</v>
      </c>
      <c r="AC639" s="161">
        <f t="shared" si="168"/>
        <v>0</v>
      </c>
      <c r="AD639" s="162">
        <f t="shared" si="168"/>
        <v>0</v>
      </c>
      <c r="AE639" s="160">
        <f t="shared" si="176"/>
        <v>0</v>
      </c>
      <c r="AF639" s="10">
        <f t="shared" si="176"/>
        <v>0</v>
      </c>
      <c r="AG639" s="10">
        <f t="shared" si="176"/>
        <v>0</v>
      </c>
      <c r="AH639" s="10">
        <f t="shared" si="175"/>
        <v>0</v>
      </c>
      <c r="AI639" s="10">
        <f t="shared" si="175"/>
        <v>0</v>
      </c>
      <c r="AJ639" s="10">
        <f t="shared" si="175"/>
        <v>0</v>
      </c>
      <c r="AK639" s="312">
        <f t="shared" si="175"/>
        <v>0</v>
      </c>
    </row>
    <row r="640" spans="1:37" ht="11.25" customHeight="1" x14ac:dyDescent="0.25">
      <c r="A640" s="81">
        <v>631</v>
      </c>
      <c r="B640" s="159"/>
      <c r="C640" s="244"/>
      <c r="D640" s="161"/>
      <c r="E640" s="161"/>
      <c r="F640" s="161"/>
      <c r="G640" s="161"/>
      <c r="H640" s="161"/>
      <c r="I640" s="162"/>
      <c r="J640" s="160"/>
      <c r="K640" s="161"/>
      <c r="L640" s="161"/>
      <c r="M640" s="161"/>
      <c r="N640" s="161"/>
      <c r="O640" s="161"/>
      <c r="P640" s="162"/>
      <c r="Q640" s="160"/>
      <c r="R640" s="161"/>
      <c r="S640" s="161"/>
      <c r="T640" s="161"/>
      <c r="U640" s="161"/>
      <c r="V640" s="161"/>
      <c r="W640" s="162"/>
      <c r="X640" s="160">
        <f t="shared" si="168"/>
        <v>0</v>
      </c>
      <c r="Y640" s="161"/>
      <c r="Z640" s="161"/>
      <c r="AA640" s="161"/>
      <c r="AB640" s="161"/>
      <c r="AC640" s="161"/>
      <c r="AD640" s="162"/>
      <c r="AE640" s="160"/>
      <c r="AF640" s="10"/>
      <c r="AG640" s="10"/>
      <c r="AH640" s="10"/>
      <c r="AI640" s="10"/>
      <c r="AJ640" s="10"/>
      <c r="AK640" s="312"/>
    </row>
    <row r="641" spans="1:37" ht="12.75" customHeight="1" x14ac:dyDescent="0.25">
      <c r="A641" s="81">
        <v>632</v>
      </c>
      <c r="B641" s="152" t="s">
        <v>1796</v>
      </c>
      <c r="C641" s="172">
        <f>C642+C643</f>
        <v>3655.1</v>
      </c>
      <c r="D641" s="153">
        <f t="shared" ref="D641:W641" si="177">D642+D643</f>
        <v>810</v>
      </c>
      <c r="E641" s="153">
        <f t="shared" si="177"/>
        <v>1724.7</v>
      </c>
      <c r="F641" s="153">
        <f t="shared" si="177"/>
        <v>0</v>
      </c>
      <c r="G641" s="153">
        <f t="shared" si="177"/>
        <v>824.2</v>
      </c>
      <c r="H641" s="153">
        <f t="shared" si="177"/>
        <v>65.900000000000006</v>
      </c>
      <c r="I641" s="154">
        <f t="shared" si="177"/>
        <v>230.3</v>
      </c>
      <c r="J641" s="156">
        <f t="shared" si="177"/>
        <v>3721</v>
      </c>
      <c r="K641" s="153">
        <f t="shared" si="177"/>
        <v>810</v>
      </c>
      <c r="L641" s="153">
        <f t="shared" si="177"/>
        <v>1724.7</v>
      </c>
      <c r="M641" s="153">
        <f t="shared" si="177"/>
        <v>0</v>
      </c>
      <c r="N641" s="153">
        <f t="shared" si="177"/>
        <v>824.2</v>
      </c>
      <c r="O641" s="153">
        <f t="shared" si="177"/>
        <v>131.80000000000001</v>
      </c>
      <c r="P641" s="154">
        <f t="shared" si="177"/>
        <v>230.3</v>
      </c>
      <c r="Q641" s="156">
        <f t="shared" si="177"/>
        <v>2654.6571999999996</v>
      </c>
      <c r="R641" s="153">
        <f t="shared" si="177"/>
        <v>562.803</v>
      </c>
      <c r="S641" s="153">
        <f t="shared" si="177"/>
        <v>1433.1190999999999</v>
      </c>
      <c r="T641" s="153">
        <f t="shared" si="177"/>
        <v>0</v>
      </c>
      <c r="U641" s="153">
        <f t="shared" si="177"/>
        <v>344.59199999999998</v>
      </c>
      <c r="V641" s="153">
        <f t="shared" si="177"/>
        <v>127.6241</v>
      </c>
      <c r="W641" s="154">
        <f t="shared" si="177"/>
        <v>186.51900000000001</v>
      </c>
      <c r="X641" s="156">
        <f t="shared" si="168"/>
        <v>-1066.3428000000004</v>
      </c>
      <c r="Y641" s="153">
        <f t="shared" si="168"/>
        <v>-247.197</v>
      </c>
      <c r="Z641" s="153">
        <f t="shared" si="168"/>
        <v>-291.58090000000016</v>
      </c>
      <c r="AA641" s="153">
        <f t="shared" si="168"/>
        <v>0</v>
      </c>
      <c r="AB641" s="153">
        <f t="shared" si="168"/>
        <v>-479.60800000000006</v>
      </c>
      <c r="AC641" s="153">
        <f t="shared" si="168"/>
        <v>-4.1759000000000128</v>
      </c>
      <c r="AD641" s="154">
        <f t="shared" si="168"/>
        <v>-43.781000000000006</v>
      </c>
      <c r="AE641" s="156">
        <f t="shared" si="176"/>
        <v>71.342574576726676</v>
      </c>
      <c r="AF641" s="13">
        <f t="shared" si="176"/>
        <v>69.481851851851843</v>
      </c>
      <c r="AG641" s="13">
        <f t="shared" si="176"/>
        <v>83.093819214935934</v>
      </c>
      <c r="AH641" s="13">
        <f t="shared" si="175"/>
        <v>0</v>
      </c>
      <c r="AI641" s="13">
        <f t="shared" si="175"/>
        <v>41.809269594758547</v>
      </c>
      <c r="AJ641" s="13">
        <f t="shared" si="175"/>
        <v>96.831638846737462</v>
      </c>
      <c r="AK641" s="313">
        <f t="shared" si="175"/>
        <v>80.989578810247494</v>
      </c>
    </row>
    <row r="642" spans="1:37" s="170" customFormat="1" ht="12.75" customHeight="1" x14ac:dyDescent="0.2">
      <c r="A642" s="81">
        <v>633</v>
      </c>
      <c r="B642" s="152" t="s">
        <v>1287</v>
      </c>
      <c r="C642" s="172">
        <f>C644</f>
        <v>3589.2</v>
      </c>
      <c r="D642" s="153">
        <f t="shared" ref="D642:W642" si="178">D644</f>
        <v>810</v>
      </c>
      <c r="E642" s="153">
        <f t="shared" si="178"/>
        <v>1724.7</v>
      </c>
      <c r="F642" s="153">
        <f t="shared" si="178"/>
        <v>0</v>
      </c>
      <c r="G642" s="153">
        <f t="shared" si="178"/>
        <v>824.2</v>
      </c>
      <c r="H642" s="153">
        <f t="shared" si="178"/>
        <v>0</v>
      </c>
      <c r="I642" s="154">
        <f t="shared" si="178"/>
        <v>230.3</v>
      </c>
      <c r="J642" s="156">
        <f t="shared" si="178"/>
        <v>3589.2</v>
      </c>
      <c r="K642" s="153">
        <f t="shared" si="178"/>
        <v>810</v>
      </c>
      <c r="L642" s="153">
        <f t="shared" si="178"/>
        <v>1724.7</v>
      </c>
      <c r="M642" s="153">
        <f t="shared" si="178"/>
        <v>0</v>
      </c>
      <c r="N642" s="153">
        <f t="shared" si="178"/>
        <v>824.2</v>
      </c>
      <c r="O642" s="153">
        <f t="shared" si="178"/>
        <v>0</v>
      </c>
      <c r="P642" s="154">
        <f t="shared" si="178"/>
        <v>230.3</v>
      </c>
      <c r="Q642" s="156">
        <f t="shared" si="178"/>
        <v>2527.0330999999996</v>
      </c>
      <c r="R642" s="153">
        <f t="shared" si="178"/>
        <v>562.803</v>
      </c>
      <c r="S642" s="153">
        <f t="shared" si="178"/>
        <v>1433.1190999999999</v>
      </c>
      <c r="T642" s="153">
        <f t="shared" si="178"/>
        <v>0</v>
      </c>
      <c r="U642" s="153">
        <f t="shared" si="178"/>
        <v>344.59199999999998</v>
      </c>
      <c r="V642" s="153">
        <f t="shared" si="178"/>
        <v>0</v>
      </c>
      <c r="W642" s="154">
        <f t="shared" si="178"/>
        <v>186.51900000000001</v>
      </c>
      <c r="X642" s="156">
        <f t="shared" si="168"/>
        <v>-1062.1669000000002</v>
      </c>
      <c r="Y642" s="153">
        <f t="shared" si="168"/>
        <v>-247.197</v>
      </c>
      <c r="Z642" s="153">
        <f t="shared" si="168"/>
        <v>-291.58090000000016</v>
      </c>
      <c r="AA642" s="153">
        <f t="shared" si="168"/>
        <v>0</v>
      </c>
      <c r="AB642" s="153">
        <f t="shared" si="168"/>
        <v>-479.60800000000006</v>
      </c>
      <c r="AC642" s="153">
        <f t="shared" si="168"/>
        <v>0</v>
      </c>
      <c r="AD642" s="154">
        <f t="shared" si="168"/>
        <v>-43.781000000000006</v>
      </c>
      <c r="AE642" s="156">
        <f t="shared" si="176"/>
        <v>70.406583639808304</v>
      </c>
      <c r="AF642" s="13">
        <f t="shared" si="176"/>
        <v>69.481851851851843</v>
      </c>
      <c r="AG642" s="13">
        <f t="shared" si="176"/>
        <v>83.093819214935934</v>
      </c>
      <c r="AH642" s="13">
        <f t="shared" si="175"/>
        <v>0</v>
      </c>
      <c r="AI642" s="13">
        <f t="shared" si="175"/>
        <v>41.809269594758547</v>
      </c>
      <c r="AJ642" s="13">
        <f t="shared" si="175"/>
        <v>0</v>
      </c>
      <c r="AK642" s="313">
        <f t="shared" si="175"/>
        <v>80.989578810247494</v>
      </c>
    </row>
    <row r="643" spans="1:37" s="170" customFormat="1" ht="12.75" customHeight="1" x14ac:dyDescent="0.2">
      <c r="A643" s="81">
        <v>634</v>
      </c>
      <c r="B643" s="152" t="s">
        <v>1288</v>
      </c>
      <c r="C643" s="172">
        <f>SUM(C645:C667)</f>
        <v>65.900000000000006</v>
      </c>
      <c r="D643" s="153">
        <f t="shared" ref="D643:W643" si="179">SUM(D645:D667)</f>
        <v>0</v>
      </c>
      <c r="E643" s="153">
        <f t="shared" si="179"/>
        <v>0</v>
      </c>
      <c r="F643" s="153">
        <f t="shared" si="179"/>
        <v>0</v>
      </c>
      <c r="G643" s="153">
        <f t="shared" si="179"/>
        <v>0</v>
      </c>
      <c r="H643" s="153">
        <f t="shared" si="179"/>
        <v>65.900000000000006</v>
      </c>
      <c r="I643" s="154">
        <f t="shared" si="179"/>
        <v>0</v>
      </c>
      <c r="J643" s="156">
        <f t="shared" si="179"/>
        <v>131.80000000000001</v>
      </c>
      <c r="K643" s="153">
        <f t="shared" si="179"/>
        <v>0</v>
      </c>
      <c r="L643" s="153">
        <f t="shared" si="179"/>
        <v>0</v>
      </c>
      <c r="M643" s="153">
        <f t="shared" si="179"/>
        <v>0</v>
      </c>
      <c r="N643" s="153">
        <f t="shared" si="179"/>
        <v>0</v>
      </c>
      <c r="O643" s="153">
        <f t="shared" si="179"/>
        <v>131.80000000000001</v>
      </c>
      <c r="P643" s="154">
        <f t="shared" si="179"/>
        <v>0</v>
      </c>
      <c r="Q643" s="156">
        <f t="shared" si="179"/>
        <v>127.6241</v>
      </c>
      <c r="R643" s="153">
        <f t="shared" si="179"/>
        <v>0</v>
      </c>
      <c r="S643" s="153">
        <f t="shared" si="179"/>
        <v>0</v>
      </c>
      <c r="T643" s="153">
        <f t="shared" si="179"/>
        <v>0</v>
      </c>
      <c r="U643" s="153">
        <f t="shared" si="179"/>
        <v>0</v>
      </c>
      <c r="V643" s="153">
        <f t="shared" si="179"/>
        <v>127.6241</v>
      </c>
      <c r="W643" s="154">
        <f t="shared" si="179"/>
        <v>0</v>
      </c>
      <c r="X643" s="156">
        <f t="shared" si="168"/>
        <v>-4.1759000000000128</v>
      </c>
      <c r="Y643" s="153">
        <f t="shared" si="168"/>
        <v>0</v>
      </c>
      <c r="Z643" s="153">
        <f t="shared" si="168"/>
        <v>0</v>
      </c>
      <c r="AA643" s="153">
        <f t="shared" si="168"/>
        <v>0</v>
      </c>
      <c r="AB643" s="153">
        <f t="shared" si="168"/>
        <v>0</v>
      </c>
      <c r="AC643" s="153">
        <f t="shared" si="168"/>
        <v>-4.1759000000000128</v>
      </c>
      <c r="AD643" s="154">
        <f t="shared" si="168"/>
        <v>0</v>
      </c>
      <c r="AE643" s="156">
        <f t="shared" si="176"/>
        <v>96.831638846737462</v>
      </c>
      <c r="AF643" s="13">
        <f t="shared" si="176"/>
        <v>0</v>
      </c>
      <c r="AG643" s="13">
        <f t="shared" si="176"/>
        <v>0</v>
      </c>
      <c r="AH643" s="13">
        <f t="shared" si="175"/>
        <v>0</v>
      </c>
      <c r="AI643" s="13">
        <f t="shared" si="175"/>
        <v>0</v>
      </c>
      <c r="AJ643" s="13">
        <f t="shared" si="175"/>
        <v>96.831638846737462</v>
      </c>
      <c r="AK643" s="313">
        <f t="shared" si="175"/>
        <v>0</v>
      </c>
    </row>
    <row r="644" spans="1:37" ht="12.75" customHeight="1" x14ac:dyDescent="0.25">
      <c r="A644" s="81">
        <v>635</v>
      </c>
      <c r="B644" s="159" t="s">
        <v>1313</v>
      </c>
      <c r="C644" s="244">
        <f t="shared" ref="C644:C667" si="180">SUM(D644:I644)</f>
        <v>3589.2</v>
      </c>
      <c r="D644" s="161">
        <v>810</v>
      </c>
      <c r="E644" s="161">
        <v>1724.7</v>
      </c>
      <c r="F644" s="161">
        <v>0</v>
      </c>
      <c r="G644" s="161">
        <v>824.2</v>
      </c>
      <c r="H644" s="161">
        <v>0</v>
      </c>
      <c r="I644" s="162">
        <v>230.3</v>
      </c>
      <c r="J644" s="160">
        <f t="shared" ref="J644:J667" si="181">SUM(K644:P644)</f>
        <v>3589.2</v>
      </c>
      <c r="K644" s="161">
        <v>810</v>
      </c>
      <c r="L644" s="161">
        <v>1724.7</v>
      </c>
      <c r="M644" s="161">
        <v>0</v>
      </c>
      <c r="N644" s="161">
        <v>824.2</v>
      </c>
      <c r="O644" s="161">
        <v>0</v>
      </c>
      <c r="P644" s="162">
        <v>230.3</v>
      </c>
      <c r="Q644" s="160">
        <f t="shared" ref="Q644:Q667" si="182">SUM(R644:W644)</f>
        <v>2527.0330999999996</v>
      </c>
      <c r="R644" s="161">
        <v>562.803</v>
      </c>
      <c r="S644" s="161">
        <v>1433.1190999999999</v>
      </c>
      <c r="T644" s="161">
        <v>0</v>
      </c>
      <c r="U644" s="161">
        <v>344.59199999999998</v>
      </c>
      <c r="V644" s="161">
        <v>0</v>
      </c>
      <c r="W644" s="162">
        <v>186.51900000000001</v>
      </c>
      <c r="X644" s="160">
        <f t="shared" si="168"/>
        <v>-1062.1669000000002</v>
      </c>
      <c r="Y644" s="161">
        <f t="shared" si="168"/>
        <v>-247.197</v>
      </c>
      <c r="Z644" s="161">
        <f t="shared" si="168"/>
        <v>-291.58090000000016</v>
      </c>
      <c r="AA644" s="161">
        <f t="shared" si="168"/>
        <v>0</v>
      </c>
      <c r="AB644" s="161">
        <f t="shared" si="168"/>
        <v>-479.60800000000006</v>
      </c>
      <c r="AC644" s="161">
        <f t="shared" si="168"/>
        <v>0</v>
      </c>
      <c r="AD644" s="162">
        <f t="shared" si="168"/>
        <v>-43.781000000000006</v>
      </c>
      <c r="AE644" s="160">
        <f t="shared" si="176"/>
        <v>70.406583639808304</v>
      </c>
      <c r="AF644" s="10">
        <f t="shared" si="176"/>
        <v>69.481851851851843</v>
      </c>
      <c r="AG644" s="10">
        <f t="shared" si="176"/>
        <v>83.093819214935934</v>
      </c>
      <c r="AH644" s="10">
        <f t="shared" si="175"/>
        <v>0</v>
      </c>
      <c r="AI644" s="10">
        <f t="shared" si="175"/>
        <v>41.809269594758547</v>
      </c>
      <c r="AJ644" s="10">
        <f t="shared" si="175"/>
        <v>0</v>
      </c>
      <c r="AK644" s="312">
        <f t="shared" si="175"/>
        <v>80.989578810247494</v>
      </c>
    </row>
    <row r="645" spans="1:37" ht="12.75" customHeight="1" x14ac:dyDescent="0.25">
      <c r="A645" s="81">
        <v>636</v>
      </c>
      <c r="B645" s="159" t="s">
        <v>1798</v>
      </c>
      <c r="C645" s="244">
        <f t="shared" si="180"/>
        <v>0</v>
      </c>
      <c r="D645" s="161">
        <v>0</v>
      </c>
      <c r="E645" s="161">
        <v>0</v>
      </c>
      <c r="F645" s="161">
        <v>0</v>
      </c>
      <c r="G645" s="161">
        <v>0</v>
      </c>
      <c r="H645" s="161">
        <v>0</v>
      </c>
      <c r="I645" s="162">
        <v>0</v>
      </c>
      <c r="J645" s="160">
        <f t="shared" si="181"/>
        <v>0</v>
      </c>
      <c r="K645" s="161">
        <v>0</v>
      </c>
      <c r="L645" s="161">
        <v>0</v>
      </c>
      <c r="M645" s="161">
        <v>0</v>
      </c>
      <c r="N645" s="161">
        <v>0</v>
      </c>
      <c r="O645" s="161">
        <v>0</v>
      </c>
      <c r="P645" s="162">
        <v>0</v>
      </c>
      <c r="Q645" s="160">
        <f t="shared" si="182"/>
        <v>0</v>
      </c>
      <c r="R645" s="161">
        <v>0</v>
      </c>
      <c r="S645" s="161">
        <v>0</v>
      </c>
      <c r="T645" s="161">
        <v>0</v>
      </c>
      <c r="U645" s="161">
        <v>0</v>
      </c>
      <c r="V645" s="161">
        <v>0</v>
      </c>
      <c r="W645" s="162">
        <v>0</v>
      </c>
      <c r="X645" s="160">
        <f t="shared" si="168"/>
        <v>0</v>
      </c>
      <c r="Y645" s="161">
        <f t="shared" ref="Y645:AD667" si="183">R645-K645</f>
        <v>0</v>
      </c>
      <c r="Z645" s="161">
        <f t="shared" si="183"/>
        <v>0</v>
      </c>
      <c r="AA645" s="161">
        <f t="shared" si="183"/>
        <v>0</v>
      </c>
      <c r="AB645" s="161">
        <f t="shared" si="183"/>
        <v>0</v>
      </c>
      <c r="AC645" s="161">
        <f t="shared" si="183"/>
        <v>0</v>
      </c>
      <c r="AD645" s="162">
        <f t="shared" si="183"/>
        <v>0</v>
      </c>
      <c r="AE645" s="160">
        <f t="shared" si="176"/>
        <v>0</v>
      </c>
      <c r="AF645" s="10">
        <f t="shared" si="176"/>
        <v>0</v>
      </c>
      <c r="AG645" s="10">
        <f t="shared" si="176"/>
        <v>0</v>
      </c>
      <c r="AH645" s="10">
        <f t="shared" si="175"/>
        <v>0</v>
      </c>
      <c r="AI645" s="10">
        <f t="shared" si="175"/>
        <v>0</v>
      </c>
      <c r="AJ645" s="10">
        <f t="shared" si="175"/>
        <v>0</v>
      </c>
      <c r="AK645" s="312">
        <f t="shared" si="175"/>
        <v>0</v>
      </c>
    </row>
    <row r="646" spans="1:37" ht="12.75" customHeight="1" x14ac:dyDescent="0.25">
      <c r="A646" s="81">
        <v>637</v>
      </c>
      <c r="B646" s="159" t="s">
        <v>1797</v>
      </c>
      <c r="C646" s="244">
        <f t="shared" si="180"/>
        <v>0</v>
      </c>
      <c r="D646" s="161">
        <v>0</v>
      </c>
      <c r="E646" s="161">
        <v>0</v>
      </c>
      <c r="F646" s="161">
        <v>0</v>
      </c>
      <c r="G646" s="161">
        <v>0</v>
      </c>
      <c r="H646" s="161">
        <v>0</v>
      </c>
      <c r="I646" s="162">
        <v>0</v>
      </c>
      <c r="J646" s="160">
        <f t="shared" si="181"/>
        <v>0</v>
      </c>
      <c r="K646" s="161">
        <v>0</v>
      </c>
      <c r="L646" s="161">
        <v>0</v>
      </c>
      <c r="M646" s="161">
        <v>0</v>
      </c>
      <c r="N646" s="161">
        <v>0</v>
      </c>
      <c r="O646" s="161">
        <v>0</v>
      </c>
      <c r="P646" s="162">
        <v>0</v>
      </c>
      <c r="Q646" s="160">
        <f t="shared" si="182"/>
        <v>0</v>
      </c>
      <c r="R646" s="161">
        <v>0</v>
      </c>
      <c r="S646" s="161">
        <v>0</v>
      </c>
      <c r="T646" s="161">
        <v>0</v>
      </c>
      <c r="U646" s="161">
        <v>0</v>
      </c>
      <c r="V646" s="161">
        <v>0</v>
      </c>
      <c r="W646" s="162">
        <v>0</v>
      </c>
      <c r="X646" s="160">
        <f t="shared" ref="X646:AD702" si="184">Q646-J646</f>
        <v>0</v>
      </c>
      <c r="Y646" s="161">
        <f t="shared" si="183"/>
        <v>0</v>
      </c>
      <c r="Z646" s="161">
        <f t="shared" si="183"/>
        <v>0</v>
      </c>
      <c r="AA646" s="161">
        <f t="shared" si="183"/>
        <v>0</v>
      </c>
      <c r="AB646" s="161">
        <f t="shared" si="183"/>
        <v>0</v>
      </c>
      <c r="AC646" s="161">
        <f t="shared" si="183"/>
        <v>0</v>
      </c>
      <c r="AD646" s="162">
        <f t="shared" si="183"/>
        <v>0</v>
      </c>
      <c r="AE646" s="160">
        <f t="shared" si="176"/>
        <v>0</v>
      </c>
      <c r="AF646" s="10">
        <f t="shared" si="176"/>
        <v>0</v>
      </c>
      <c r="AG646" s="10">
        <f t="shared" si="176"/>
        <v>0</v>
      </c>
      <c r="AH646" s="10">
        <f t="shared" si="175"/>
        <v>0</v>
      </c>
      <c r="AI646" s="10">
        <f t="shared" si="175"/>
        <v>0</v>
      </c>
      <c r="AJ646" s="10">
        <f t="shared" si="175"/>
        <v>0</v>
      </c>
      <c r="AK646" s="312">
        <f t="shared" si="175"/>
        <v>0</v>
      </c>
    </row>
    <row r="647" spans="1:37" ht="12.75" customHeight="1" x14ac:dyDescent="0.25">
      <c r="A647" s="81">
        <v>638</v>
      </c>
      <c r="B647" s="159" t="s">
        <v>1799</v>
      </c>
      <c r="C647" s="244">
        <f t="shared" si="180"/>
        <v>0</v>
      </c>
      <c r="D647" s="161">
        <v>0</v>
      </c>
      <c r="E647" s="161">
        <v>0</v>
      </c>
      <c r="F647" s="161">
        <v>0</v>
      </c>
      <c r="G647" s="161">
        <v>0</v>
      </c>
      <c r="H647" s="161">
        <v>0</v>
      </c>
      <c r="I647" s="162">
        <v>0</v>
      </c>
      <c r="J647" s="160">
        <f t="shared" si="181"/>
        <v>0</v>
      </c>
      <c r="K647" s="161">
        <v>0</v>
      </c>
      <c r="L647" s="161">
        <v>0</v>
      </c>
      <c r="M647" s="161">
        <v>0</v>
      </c>
      <c r="N647" s="161">
        <v>0</v>
      </c>
      <c r="O647" s="161">
        <v>0</v>
      </c>
      <c r="P647" s="162">
        <v>0</v>
      </c>
      <c r="Q647" s="160">
        <f t="shared" si="182"/>
        <v>0</v>
      </c>
      <c r="R647" s="161">
        <v>0</v>
      </c>
      <c r="S647" s="161">
        <v>0</v>
      </c>
      <c r="T647" s="161">
        <v>0</v>
      </c>
      <c r="U647" s="161">
        <v>0</v>
      </c>
      <c r="V647" s="161">
        <v>0</v>
      </c>
      <c r="W647" s="162">
        <v>0</v>
      </c>
      <c r="X647" s="160">
        <f t="shared" si="184"/>
        <v>0</v>
      </c>
      <c r="Y647" s="161">
        <f t="shared" si="183"/>
        <v>0</v>
      </c>
      <c r="Z647" s="161">
        <f t="shared" si="183"/>
        <v>0</v>
      </c>
      <c r="AA647" s="161">
        <f t="shared" si="183"/>
        <v>0</v>
      </c>
      <c r="AB647" s="161">
        <f t="shared" si="183"/>
        <v>0</v>
      </c>
      <c r="AC647" s="161">
        <f t="shared" si="183"/>
        <v>0</v>
      </c>
      <c r="AD647" s="162">
        <f t="shared" si="183"/>
        <v>0</v>
      </c>
      <c r="AE647" s="160">
        <f t="shared" si="176"/>
        <v>0</v>
      </c>
      <c r="AF647" s="10">
        <f t="shared" si="176"/>
        <v>0</v>
      </c>
      <c r="AG647" s="10">
        <f t="shared" si="176"/>
        <v>0</v>
      </c>
      <c r="AH647" s="10">
        <f t="shared" si="175"/>
        <v>0</v>
      </c>
      <c r="AI647" s="10">
        <f t="shared" si="175"/>
        <v>0</v>
      </c>
      <c r="AJ647" s="10">
        <f t="shared" si="175"/>
        <v>0</v>
      </c>
      <c r="AK647" s="312">
        <f t="shared" si="175"/>
        <v>0</v>
      </c>
    </row>
    <row r="648" spans="1:37" ht="12.75" customHeight="1" x14ac:dyDescent="0.25">
      <c r="A648" s="81">
        <v>639</v>
      </c>
      <c r="B648" s="159" t="s">
        <v>1800</v>
      </c>
      <c r="C648" s="244">
        <f t="shared" si="180"/>
        <v>0</v>
      </c>
      <c r="D648" s="161">
        <v>0</v>
      </c>
      <c r="E648" s="161">
        <v>0</v>
      </c>
      <c r="F648" s="161">
        <v>0</v>
      </c>
      <c r="G648" s="161">
        <v>0</v>
      </c>
      <c r="H648" s="161">
        <v>0</v>
      </c>
      <c r="I648" s="162">
        <v>0</v>
      </c>
      <c r="J648" s="160">
        <f t="shared" si="181"/>
        <v>0</v>
      </c>
      <c r="K648" s="161">
        <v>0</v>
      </c>
      <c r="L648" s="161">
        <v>0</v>
      </c>
      <c r="M648" s="161">
        <v>0</v>
      </c>
      <c r="N648" s="161">
        <v>0</v>
      </c>
      <c r="O648" s="161">
        <v>0</v>
      </c>
      <c r="P648" s="162">
        <v>0</v>
      </c>
      <c r="Q648" s="160">
        <f t="shared" si="182"/>
        <v>0</v>
      </c>
      <c r="R648" s="161">
        <v>0</v>
      </c>
      <c r="S648" s="161">
        <v>0</v>
      </c>
      <c r="T648" s="161">
        <v>0</v>
      </c>
      <c r="U648" s="161">
        <v>0</v>
      </c>
      <c r="V648" s="161">
        <v>0</v>
      </c>
      <c r="W648" s="162">
        <v>0</v>
      </c>
      <c r="X648" s="160">
        <f t="shared" si="184"/>
        <v>0</v>
      </c>
      <c r="Y648" s="161">
        <f t="shared" si="183"/>
        <v>0</v>
      </c>
      <c r="Z648" s="161">
        <f t="shared" si="183"/>
        <v>0</v>
      </c>
      <c r="AA648" s="161">
        <f t="shared" si="183"/>
        <v>0</v>
      </c>
      <c r="AB648" s="161">
        <f t="shared" si="183"/>
        <v>0</v>
      </c>
      <c r="AC648" s="161">
        <f t="shared" si="183"/>
        <v>0</v>
      </c>
      <c r="AD648" s="162">
        <f t="shared" si="183"/>
        <v>0</v>
      </c>
      <c r="AE648" s="160">
        <f t="shared" si="176"/>
        <v>0</v>
      </c>
      <c r="AF648" s="10">
        <f t="shared" si="176"/>
        <v>0</v>
      </c>
      <c r="AG648" s="10">
        <f t="shared" si="176"/>
        <v>0</v>
      </c>
      <c r="AH648" s="10">
        <f t="shared" si="175"/>
        <v>0</v>
      </c>
      <c r="AI648" s="10">
        <f t="shared" si="175"/>
        <v>0</v>
      </c>
      <c r="AJ648" s="10">
        <f t="shared" si="175"/>
        <v>0</v>
      </c>
      <c r="AK648" s="312">
        <f t="shared" si="175"/>
        <v>0</v>
      </c>
    </row>
    <row r="649" spans="1:37" ht="12.75" customHeight="1" x14ac:dyDescent="0.25">
      <c r="A649" s="81">
        <v>640</v>
      </c>
      <c r="B649" s="159" t="s">
        <v>1801</v>
      </c>
      <c r="C649" s="244">
        <f t="shared" si="180"/>
        <v>0</v>
      </c>
      <c r="D649" s="161">
        <v>0</v>
      </c>
      <c r="E649" s="161">
        <v>0</v>
      </c>
      <c r="F649" s="161">
        <v>0</v>
      </c>
      <c r="G649" s="161">
        <v>0</v>
      </c>
      <c r="H649" s="161">
        <v>0</v>
      </c>
      <c r="I649" s="162">
        <v>0</v>
      </c>
      <c r="J649" s="160">
        <f t="shared" si="181"/>
        <v>0</v>
      </c>
      <c r="K649" s="161">
        <v>0</v>
      </c>
      <c r="L649" s="161">
        <v>0</v>
      </c>
      <c r="M649" s="161">
        <v>0</v>
      </c>
      <c r="N649" s="161">
        <v>0</v>
      </c>
      <c r="O649" s="161">
        <v>0</v>
      </c>
      <c r="P649" s="162">
        <v>0</v>
      </c>
      <c r="Q649" s="160">
        <f t="shared" si="182"/>
        <v>0</v>
      </c>
      <c r="R649" s="161">
        <v>0</v>
      </c>
      <c r="S649" s="161">
        <v>0</v>
      </c>
      <c r="T649" s="161">
        <v>0</v>
      </c>
      <c r="U649" s="161">
        <v>0</v>
      </c>
      <c r="V649" s="161">
        <v>0</v>
      </c>
      <c r="W649" s="162">
        <v>0</v>
      </c>
      <c r="X649" s="160">
        <f t="shared" si="184"/>
        <v>0</v>
      </c>
      <c r="Y649" s="161">
        <f t="shared" si="183"/>
        <v>0</v>
      </c>
      <c r="Z649" s="161">
        <f t="shared" si="183"/>
        <v>0</v>
      </c>
      <c r="AA649" s="161">
        <f t="shared" si="183"/>
        <v>0</v>
      </c>
      <c r="AB649" s="161">
        <f t="shared" si="183"/>
        <v>0</v>
      </c>
      <c r="AC649" s="161">
        <f t="shared" si="183"/>
        <v>0</v>
      </c>
      <c r="AD649" s="162">
        <f t="shared" si="183"/>
        <v>0</v>
      </c>
      <c r="AE649" s="160">
        <f t="shared" si="176"/>
        <v>0</v>
      </c>
      <c r="AF649" s="10">
        <f t="shared" si="176"/>
        <v>0</v>
      </c>
      <c r="AG649" s="10">
        <f t="shared" si="176"/>
        <v>0</v>
      </c>
      <c r="AH649" s="10">
        <f t="shared" si="175"/>
        <v>0</v>
      </c>
      <c r="AI649" s="10">
        <f t="shared" si="175"/>
        <v>0</v>
      </c>
      <c r="AJ649" s="10">
        <f t="shared" si="175"/>
        <v>0</v>
      </c>
      <c r="AK649" s="312">
        <f t="shared" si="175"/>
        <v>0</v>
      </c>
    </row>
    <row r="650" spans="1:37" ht="12.75" customHeight="1" x14ac:dyDescent="0.25">
      <c r="A650" s="81">
        <v>641</v>
      </c>
      <c r="B650" s="159" t="s">
        <v>1802</v>
      </c>
      <c r="C650" s="244">
        <f t="shared" si="180"/>
        <v>0</v>
      </c>
      <c r="D650" s="161">
        <v>0</v>
      </c>
      <c r="E650" s="161">
        <v>0</v>
      </c>
      <c r="F650" s="161">
        <v>0</v>
      </c>
      <c r="G650" s="161">
        <v>0</v>
      </c>
      <c r="H650" s="161">
        <v>0</v>
      </c>
      <c r="I650" s="162">
        <v>0</v>
      </c>
      <c r="J650" s="160">
        <f t="shared" si="181"/>
        <v>0</v>
      </c>
      <c r="K650" s="161">
        <v>0</v>
      </c>
      <c r="L650" s="161">
        <v>0</v>
      </c>
      <c r="M650" s="161">
        <v>0</v>
      </c>
      <c r="N650" s="161">
        <v>0</v>
      </c>
      <c r="O650" s="161">
        <v>0</v>
      </c>
      <c r="P650" s="162">
        <v>0</v>
      </c>
      <c r="Q650" s="160">
        <f t="shared" si="182"/>
        <v>0</v>
      </c>
      <c r="R650" s="161">
        <v>0</v>
      </c>
      <c r="S650" s="161">
        <v>0</v>
      </c>
      <c r="T650" s="161">
        <v>0</v>
      </c>
      <c r="U650" s="161">
        <v>0</v>
      </c>
      <c r="V650" s="161">
        <v>0</v>
      </c>
      <c r="W650" s="162">
        <v>0</v>
      </c>
      <c r="X650" s="160">
        <f t="shared" si="184"/>
        <v>0</v>
      </c>
      <c r="Y650" s="161">
        <f t="shared" si="183"/>
        <v>0</v>
      </c>
      <c r="Z650" s="161">
        <f t="shared" si="183"/>
        <v>0</v>
      </c>
      <c r="AA650" s="161">
        <f t="shared" si="183"/>
        <v>0</v>
      </c>
      <c r="AB650" s="161">
        <f t="shared" si="183"/>
        <v>0</v>
      </c>
      <c r="AC650" s="161">
        <f t="shared" si="183"/>
        <v>0</v>
      </c>
      <c r="AD650" s="162">
        <f t="shared" si="183"/>
        <v>0</v>
      </c>
      <c r="AE650" s="160">
        <f t="shared" si="176"/>
        <v>0</v>
      </c>
      <c r="AF650" s="10">
        <f t="shared" si="176"/>
        <v>0</v>
      </c>
      <c r="AG650" s="10">
        <f t="shared" si="176"/>
        <v>0</v>
      </c>
      <c r="AH650" s="10">
        <f t="shared" si="175"/>
        <v>0</v>
      </c>
      <c r="AI650" s="10">
        <f t="shared" si="175"/>
        <v>0</v>
      </c>
      <c r="AJ650" s="10">
        <f t="shared" si="175"/>
        <v>0</v>
      </c>
      <c r="AK650" s="312">
        <f t="shared" si="175"/>
        <v>0</v>
      </c>
    </row>
    <row r="651" spans="1:37" ht="12.75" customHeight="1" x14ac:dyDescent="0.25">
      <c r="A651" s="81">
        <v>642</v>
      </c>
      <c r="B651" s="159" t="s">
        <v>1803</v>
      </c>
      <c r="C651" s="244">
        <f t="shared" si="180"/>
        <v>65.900000000000006</v>
      </c>
      <c r="D651" s="161">
        <v>0</v>
      </c>
      <c r="E651" s="161">
        <v>0</v>
      </c>
      <c r="F651" s="161">
        <v>0</v>
      </c>
      <c r="G651" s="161">
        <v>0</v>
      </c>
      <c r="H651" s="161">
        <v>65.900000000000006</v>
      </c>
      <c r="I651" s="162">
        <v>0</v>
      </c>
      <c r="J651" s="160">
        <f t="shared" si="181"/>
        <v>65.900000000000006</v>
      </c>
      <c r="K651" s="161">
        <v>0</v>
      </c>
      <c r="L651" s="161">
        <v>0</v>
      </c>
      <c r="M651" s="161">
        <v>0</v>
      </c>
      <c r="N651" s="161">
        <v>0</v>
      </c>
      <c r="O651" s="161">
        <v>65.900000000000006</v>
      </c>
      <c r="P651" s="162">
        <v>0</v>
      </c>
      <c r="Q651" s="160">
        <f t="shared" si="182"/>
        <v>61.7958</v>
      </c>
      <c r="R651" s="161">
        <v>0</v>
      </c>
      <c r="S651" s="161">
        <v>0</v>
      </c>
      <c r="T651" s="161">
        <v>0</v>
      </c>
      <c r="U651" s="161">
        <v>0</v>
      </c>
      <c r="V651" s="161">
        <v>61.7958</v>
      </c>
      <c r="W651" s="162">
        <v>0</v>
      </c>
      <c r="X651" s="160">
        <f t="shared" si="184"/>
        <v>-4.1042000000000058</v>
      </c>
      <c r="Y651" s="161">
        <f t="shared" si="183"/>
        <v>0</v>
      </c>
      <c r="Z651" s="161">
        <f t="shared" si="183"/>
        <v>0</v>
      </c>
      <c r="AA651" s="161">
        <f t="shared" si="183"/>
        <v>0</v>
      </c>
      <c r="AB651" s="161">
        <f t="shared" si="183"/>
        <v>0</v>
      </c>
      <c r="AC651" s="161">
        <f t="shared" si="183"/>
        <v>-4.1042000000000058</v>
      </c>
      <c r="AD651" s="162">
        <f t="shared" si="183"/>
        <v>0</v>
      </c>
      <c r="AE651" s="160">
        <f t="shared" si="176"/>
        <v>93.7720789074355</v>
      </c>
      <c r="AF651" s="10">
        <f t="shared" si="176"/>
        <v>0</v>
      </c>
      <c r="AG651" s="10">
        <f t="shared" si="176"/>
        <v>0</v>
      </c>
      <c r="AH651" s="10">
        <f t="shared" si="175"/>
        <v>0</v>
      </c>
      <c r="AI651" s="10">
        <f t="shared" si="175"/>
        <v>0</v>
      </c>
      <c r="AJ651" s="10">
        <f t="shared" si="175"/>
        <v>93.7720789074355</v>
      </c>
      <c r="AK651" s="312">
        <f t="shared" si="175"/>
        <v>0</v>
      </c>
    </row>
    <row r="652" spans="1:37" ht="12.75" customHeight="1" x14ac:dyDescent="0.25">
      <c r="A652" s="81">
        <v>643</v>
      </c>
      <c r="B652" s="159" t="s">
        <v>1804</v>
      </c>
      <c r="C652" s="244">
        <f t="shared" si="180"/>
        <v>0</v>
      </c>
      <c r="D652" s="161">
        <v>0</v>
      </c>
      <c r="E652" s="161">
        <v>0</v>
      </c>
      <c r="F652" s="161">
        <v>0</v>
      </c>
      <c r="G652" s="161">
        <v>0</v>
      </c>
      <c r="H652" s="161">
        <v>0</v>
      </c>
      <c r="I652" s="162">
        <v>0</v>
      </c>
      <c r="J652" s="160">
        <f t="shared" si="181"/>
        <v>0</v>
      </c>
      <c r="K652" s="161">
        <v>0</v>
      </c>
      <c r="L652" s="161">
        <v>0</v>
      </c>
      <c r="M652" s="161">
        <v>0</v>
      </c>
      <c r="N652" s="161">
        <v>0</v>
      </c>
      <c r="O652" s="161">
        <v>0</v>
      </c>
      <c r="P652" s="162">
        <v>0</v>
      </c>
      <c r="Q652" s="160">
        <f t="shared" si="182"/>
        <v>0</v>
      </c>
      <c r="R652" s="161">
        <v>0</v>
      </c>
      <c r="S652" s="161">
        <v>0</v>
      </c>
      <c r="T652" s="161">
        <v>0</v>
      </c>
      <c r="U652" s="161">
        <v>0</v>
      </c>
      <c r="V652" s="161">
        <v>0</v>
      </c>
      <c r="W652" s="162">
        <v>0</v>
      </c>
      <c r="X652" s="160">
        <f t="shared" si="184"/>
        <v>0</v>
      </c>
      <c r="Y652" s="161">
        <f t="shared" si="183"/>
        <v>0</v>
      </c>
      <c r="Z652" s="161">
        <f t="shared" si="183"/>
        <v>0</v>
      </c>
      <c r="AA652" s="161">
        <f t="shared" si="183"/>
        <v>0</v>
      </c>
      <c r="AB652" s="161">
        <f t="shared" si="183"/>
        <v>0</v>
      </c>
      <c r="AC652" s="161">
        <f t="shared" si="183"/>
        <v>0</v>
      </c>
      <c r="AD652" s="162">
        <f t="shared" si="183"/>
        <v>0</v>
      </c>
      <c r="AE652" s="160">
        <f t="shared" si="176"/>
        <v>0</v>
      </c>
      <c r="AF652" s="10">
        <f t="shared" si="176"/>
        <v>0</v>
      </c>
      <c r="AG652" s="10">
        <f t="shared" si="176"/>
        <v>0</v>
      </c>
      <c r="AH652" s="10">
        <f t="shared" si="175"/>
        <v>0</v>
      </c>
      <c r="AI652" s="10">
        <f t="shared" si="175"/>
        <v>0</v>
      </c>
      <c r="AJ652" s="10">
        <f t="shared" si="175"/>
        <v>0</v>
      </c>
      <c r="AK652" s="312">
        <f t="shared" si="175"/>
        <v>0</v>
      </c>
    </row>
    <row r="653" spans="1:37" ht="12.75" customHeight="1" x14ac:dyDescent="0.25">
      <c r="A653" s="81">
        <v>644</v>
      </c>
      <c r="B653" s="159" t="s">
        <v>1805</v>
      </c>
      <c r="C653" s="244">
        <f t="shared" si="180"/>
        <v>0</v>
      </c>
      <c r="D653" s="161">
        <v>0</v>
      </c>
      <c r="E653" s="161">
        <v>0</v>
      </c>
      <c r="F653" s="161">
        <v>0</v>
      </c>
      <c r="G653" s="161">
        <v>0</v>
      </c>
      <c r="H653" s="161">
        <v>0</v>
      </c>
      <c r="I653" s="162">
        <v>0</v>
      </c>
      <c r="J653" s="160">
        <f t="shared" si="181"/>
        <v>65.900000000000006</v>
      </c>
      <c r="K653" s="161">
        <v>0</v>
      </c>
      <c r="L653" s="161">
        <v>0</v>
      </c>
      <c r="M653" s="161">
        <v>0</v>
      </c>
      <c r="N653" s="161">
        <v>0</v>
      </c>
      <c r="O653" s="161">
        <v>65.900000000000006</v>
      </c>
      <c r="P653" s="162">
        <v>0</v>
      </c>
      <c r="Q653" s="160">
        <f t="shared" si="182"/>
        <v>65.828299999999999</v>
      </c>
      <c r="R653" s="161">
        <v>0</v>
      </c>
      <c r="S653" s="161">
        <v>0</v>
      </c>
      <c r="T653" s="161">
        <v>0</v>
      </c>
      <c r="U653" s="161">
        <v>0</v>
      </c>
      <c r="V653" s="161">
        <v>65.828299999999999</v>
      </c>
      <c r="W653" s="162">
        <v>0</v>
      </c>
      <c r="X653" s="160">
        <f t="shared" si="184"/>
        <v>-7.170000000000698E-2</v>
      </c>
      <c r="Y653" s="161">
        <f t="shared" si="183"/>
        <v>0</v>
      </c>
      <c r="Z653" s="161">
        <f t="shared" si="183"/>
        <v>0</v>
      </c>
      <c r="AA653" s="161">
        <f t="shared" si="183"/>
        <v>0</v>
      </c>
      <c r="AB653" s="161">
        <f t="shared" si="183"/>
        <v>0</v>
      </c>
      <c r="AC653" s="161">
        <f t="shared" si="183"/>
        <v>-7.170000000000698E-2</v>
      </c>
      <c r="AD653" s="162">
        <f t="shared" si="183"/>
        <v>0</v>
      </c>
      <c r="AE653" s="160">
        <f t="shared" si="176"/>
        <v>99.891198786039453</v>
      </c>
      <c r="AF653" s="10">
        <f t="shared" si="176"/>
        <v>0</v>
      </c>
      <c r="AG653" s="10">
        <f t="shared" si="176"/>
        <v>0</v>
      </c>
      <c r="AH653" s="10">
        <f t="shared" si="175"/>
        <v>0</v>
      </c>
      <c r="AI653" s="10">
        <f t="shared" si="175"/>
        <v>0</v>
      </c>
      <c r="AJ653" s="10">
        <f t="shared" si="175"/>
        <v>99.891198786039453</v>
      </c>
      <c r="AK653" s="312">
        <f t="shared" si="175"/>
        <v>0</v>
      </c>
    </row>
    <row r="654" spans="1:37" ht="12.75" customHeight="1" x14ac:dyDescent="0.25">
      <c r="A654" s="81">
        <v>645</v>
      </c>
      <c r="B654" s="159" t="s">
        <v>1806</v>
      </c>
      <c r="C654" s="244">
        <f t="shared" si="180"/>
        <v>0</v>
      </c>
      <c r="D654" s="161">
        <v>0</v>
      </c>
      <c r="E654" s="161">
        <v>0</v>
      </c>
      <c r="F654" s="161">
        <v>0</v>
      </c>
      <c r="G654" s="161">
        <v>0</v>
      </c>
      <c r="H654" s="161">
        <v>0</v>
      </c>
      <c r="I654" s="162">
        <v>0</v>
      </c>
      <c r="J654" s="160">
        <f t="shared" si="181"/>
        <v>0</v>
      </c>
      <c r="K654" s="161">
        <v>0</v>
      </c>
      <c r="L654" s="161">
        <v>0</v>
      </c>
      <c r="M654" s="161">
        <v>0</v>
      </c>
      <c r="N654" s="161">
        <v>0</v>
      </c>
      <c r="O654" s="161">
        <v>0</v>
      </c>
      <c r="P654" s="162">
        <v>0</v>
      </c>
      <c r="Q654" s="160">
        <f t="shared" si="182"/>
        <v>0</v>
      </c>
      <c r="R654" s="161">
        <v>0</v>
      </c>
      <c r="S654" s="161">
        <v>0</v>
      </c>
      <c r="T654" s="161">
        <v>0</v>
      </c>
      <c r="U654" s="161">
        <v>0</v>
      </c>
      <c r="V654" s="161">
        <v>0</v>
      </c>
      <c r="W654" s="162">
        <v>0</v>
      </c>
      <c r="X654" s="160">
        <f t="shared" si="184"/>
        <v>0</v>
      </c>
      <c r="Y654" s="161">
        <f t="shared" si="183"/>
        <v>0</v>
      </c>
      <c r="Z654" s="161">
        <f t="shared" si="183"/>
        <v>0</v>
      </c>
      <c r="AA654" s="161">
        <f t="shared" si="183"/>
        <v>0</v>
      </c>
      <c r="AB654" s="161">
        <f t="shared" si="183"/>
        <v>0</v>
      </c>
      <c r="AC654" s="161">
        <f t="shared" si="183"/>
        <v>0</v>
      </c>
      <c r="AD654" s="162">
        <f t="shared" si="183"/>
        <v>0</v>
      </c>
      <c r="AE654" s="160">
        <f t="shared" si="176"/>
        <v>0</v>
      </c>
      <c r="AF654" s="10">
        <f t="shared" si="176"/>
        <v>0</v>
      </c>
      <c r="AG654" s="10">
        <f t="shared" si="176"/>
        <v>0</v>
      </c>
      <c r="AH654" s="10">
        <f t="shared" si="175"/>
        <v>0</v>
      </c>
      <c r="AI654" s="10">
        <f t="shared" si="175"/>
        <v>0</v>
      </c>
      <c r="AJ654" s="10">
        <f t="shared" si="175"/>
        <v>0</v>
      </c>
      <c r="AK654" s="312">
        <f t="shared" si="175"/>
        <v>0</v>
      </c>
    </row>
    <row r="655" spans="1:37" ht="12.75" customHeight="1" x14ac:dyDescent="0.25">
      <c r="A655" s="81">
        <v>646</v>
      </c>
      <c r="B655" s="159" t="s">
        <v>1807</v>
      </c>
      <c r="C655" s="244">
        <f t="shared" si="180"/>
        <v>0</v>
      </c>
      <c r="D655" s="161">
        <v>0</v>
      </c>
      <c r="E655" s="161">
        <v>0</v>
      </c>
      <c r="F655" s="161">
        <v>0</v>
      </c>
      <c r="G655" s="161">
        <v>0</v>
      </c>
      <c r="H655" s="161">
        <v>0</v>
      </c>
      <c r="I655" s="162">
        <v>0</v>
      </c>
      <c r="J655" s="160">
        <f t="shared" si="181"/>
        <v>0</v>
      </c>
      <c r="K655" s="161">
        <v>0</v>
      </c>
      <c r="L655" s="161">
        <v>0</v>
      </c>
      <c r="M655" s="161">
        <v>0</v>
      </c>
      <c r="N655" s="161">
        <v>0</v>
      </c>
      <c r="O655" s="161">
        <v>0</v>
      </c>
      <c r="P655" s="162">
        <v>0</v>
      </c>
      <c r="Q655" s="160">
        <f t="shared" si="182"/>
        <v>0</v>
      </c>
      <c r="R655" s="161">
        <v>0</v>
      </c>
      <c r="S655" s="161">
        <v>0</v>
      </c>
      <c r="T655" s="161">
        <v>0</v>
      </c>
      <c r="U655" s="161">
        <v>0</v>
      </c>
      <c r="V655" s="161">
        <v>0</v>
      </c>
      <c r="W655" s="162">
        <v>0</v>
      </c>
      <c r="X655" s="160">
        <f t="shared" si="184"/>
        <v>0</v>
      </c>
      <c r="Y655" s="161">
        <f t="shared" si="183"/>
        <v>0</v>
      </c>
      <c r="Z655" s="161">
        <f t="shared" si="183"/>
        <v>0</v>
      </c>
      <c r="AA655" s="161">
        <f t="shared" si="183"/>
        <v>0</v>
      </c>
      <c r="AB655" s="161">
        <f t="shared" si="183"/>
        <v>0</v>
      </c>
      <c r="AC655" s="161">
        <f t="shared" si="183"/>
        <v>0</v>
      </c>
      <c r="AD655" s="162">
        <f t="shared" si="183"/>
        <v>0</v>
      </c>
      <c r="AE655" s="160">
        <f t="shared" si="176"/>
        <v>0</v>
      </c>
      <c r="AF655" s="10">
        <f t="shared" si="176"/>
        <v>0</v>
      </c>
      <c r="AG655" s="10">
        <f t="shared" si="176"/>
        <v>0</v>
      </c>
      <c r="AH655" s="10">
        <f t="shared" si="175"/>
        <v>0</v>
      </c>
      <c r="AI655" s="10">
        <f t="shared" si="175"/>
        <v>0</v>
      </c>
      <c r="AJ655" s="10">
        <f t="shared" si="175"/>
        <v>0</v>
      </c>
      <c r="AK655" s="312">
        <f t="shared" si="175"/>
        <v>0</v>
      </c>
    </row>
    <row r="656" spans="1:37" ht="12.75" customHeight="1" x14ac:dyDescent="0.25">
      <c r="A656" s="81">
        <v>647</v>
      </c>
      <c r="B656" s="159" t="s">
        <v>1808</v>
      </c>
      <c r="C656" s="244">
        <f t="shared" si="180"/>
        <v>0</v>
      </c>
      <c r="D656" s="161">
        <v>0</v>
      </c>
      <c r="E656" s="161">
        <v>0</v>
      </c>
      <c r="F656" s="161">
        <v>0</v>
      </c>
      <c r="G656" s="161">
        <v>0</v>
      </c>
      <c r="H656" s="161">
        <v>0</v>
      </c>
      <c r="I656" s="162">
        <v>0</v>
      </c>
      <c r="J656" s="160">
        <f t="shared" si="181"/>
        <v>0</v>
      </c>
      <c r="K656" s="161">
        <v>0</v>
      </c>
      <c r="L656" s="161">
        <v>0</v>
      </c>
      <c r="M656" s="161">
        <v>0</v>
      </c>
      <c r="N656" s="161">
        <v>0</v>
      </c>
      <c r="O656" s="161">
        <v>0</v>
      </c>
      <c r="P656" s="162">
        <v>0</v>
      </c>
      <c r="Q656" s="160">
        <f t="shared" si="182"/>
        <v>0</v>
      </c>
      <c r="R656" s="161">
        <v>0</v>
      </c>
      <c r="S656" s="161">
        <v>0</v>
      </c>
      <c r="T656" s="161">
        <v>0</v>
      </c>
      <c r="U656" s="161">
        <v>0</v>
      </c>
      <c r="V656" s="161">
        <v>0</v>
      </c>
      <c r="W656" s="162">
        <v>0</v>
      </c>
      <c r="X656" s="160">
        <f t="shared" si="184"/>
        <v>0</v>
      </c>
      <c r="Y656" s="161">
        <f t="shared" si="183"/>
        <v>0</v>
      </c>
      <c r="Z656" s="161">
        <f t="shared" si="183"/>
        <v>0</v>
      </c>
      <c r="AA656" s="161">
        <f t="shared" si="183"/>
        <v>0</v>
      </c>
      <c r="AB656" s="161">
        <f t="shared" si="183"/>
        <v>0</v>
      </c>
      <c r="AC656" s="161">
        <f t="shared" si="183"/>
        <v>0</v>
      </c>
      <c r="AD656" s="162">
        <f t="shared" si="183"/>
        <v>0</v>
      </c>
      <c r="AE656" s="160">
        <f t="shared" si="176"/>
        <v>0</v>
      </c>
      <c r="AF656" s="10">
        <f t="shared" si="176"/>
        <v>0</v>
      </c>
      <c r="AG656" s="10">
        <f t="shared" si="176"/>
        <v>0</v>
      </c>
      <c r="AH656" s="10">
        <f t="shared" si="175"/>
        <v>0</v>
      </c>
      <c r="AI656" s="10">
        <f t="shared" si="175"/>
        <v>0</v>
      </c>
      <c r="AJ656" s="10">
        <f t="shared" si="175"/>
        <v>0</v>
      </c>
      <c r="AK656" s="312">
        <f t="shared" si="175"/>
        <v>0</v>
      </c>
    </row>
    <row r="657" spans="1:37" ht="12.75" customHeight="1" x14ac:dyDescent="0.25">
      <c r="A657" s="81">
        <v>648</v>
      </c>
      <c r="B657" s="159" t="s">
        <v>1809</v>
      </c>
      <c r="C657" s="244">
        <f t="shared" si="180"/>
        <v>0</v>
      </c>
      <c r="D657" s="161">
        <v>0</v>
      </c>
      <c r="E657" s="161">
        <v>0</v>
      </c>
      <c r="F657" s="161">
        <v>0</v>
      </c>
      <c r="G657" s="161">
        <v>0</v>
      </c>
      <c r="H657" s="161">
        <v>0</v>
      </c>
      <c r="I657" s="162">
        <v>0</v>
      </c>
      <c r="J657" s="160">
        <f t="shared" si="181"/>
        <v>0</v>
      </c>
      <c r="K657" s="161">
        <v>0</v>
      </c>
      <c r="L657" s="161">
        <v>0</v>
      </c>
      <c r="M657" s="161">
        <v>0</v>
      </c>
      <c r="N657" s="161">
        <v>0</v>
      </c>
      <c r="O657" s="161">
        <v>0</v>
      </c>
      <c r="P657" s="162">
        <v>0</v>
      </c>
      <c r="Q657" s="160">
        <f t="shared" si="182"/>
        <v>0</v>
      </c>
      <c r="R657" s="161">
        <v>0</v>
      </c>
      <c r="S657" s="161">
        <v>0</v>
      </c>
      <c r="T657" s="161">
        <v>0</v>
      </c>
      <c r="U657" s="161">
        <v>0</v>
      </c>
      <c r="V657" s="161">
        <v>0</v>
      </c>
      <c r="W657" s="162">
        <v>0</v>
      </c>
      <c r="X657" s="160">
        <f t="shared" si="184"/>
        <v>0</v>
      </c>
      <c r="Y657" s="161">
        <f t="shared" si="183"/>
        <v>0</v>
      </c>
      <c r="Z657" s="161">
        <f t="shared" si="183"/>
        <v>0</v>
      </c>
      <c r="AA657" s="161">
        <f t="shared" si="183"/>
        <v>0</v>
      </c>
      <c r="AB657" s="161">
        <f t="shared" si="183"/>
        <v>0</v>
      </c>
      <c r="AC657" s="161">
        <f t="shared" si="183"/>
        <v>0</v>
      </c>
      <c r="AD657" s="162">
        <f t="shared" si="183"/>
        <v>0</v>
      </c>
      <c r="AE657" s="160">
        <f t="shared" si="176"/>
        <v>0</v>
      </c>
      <c r="AF657" s="10">
        <f t="shared" si="176"/>
        <v>0</v>
      </c>
      <c r="AG657" s="10">
        <f t="shared" si="176"/>
        <v>0</v>
      </c>
      <c r="AH657" s="10">
        <f t="shared" si="175"/>
        <v>0</v>
      </c>
      <c r="AI657" s="10">
        <f t="shared" si="175"/>
        <v>0</v>
      </c>
      <c r="AJ657" s="10">
        <f t="shared" si="175"/>
        <v>0</v>
      </c>
      <c r="AK657" s="312">
        <f t="shared" si="175"/>
        <v>0</v>
      </c>
    </row>
    <row r="658" spans="1:37" ht="12.75" customHeight="1" x14ac:dyDescent="0.25">
      <c r="A658" s="81">
        <v>649</v>
      </c>
      <c r="B658" s="159" t="s">
        <v>1810</v>
      </c>
      <c r="C658" s="244">
        <f t="shared" si="180"/>
        <v>0</v>
      </c>
      <c r="D658" s="161">
        <v>0</v>
      </c>
      <c r="E658" s="161">
        <v>0</v>
      </c>
      <c r="F658" s="161">
        <v>0</v>
      </c>
      <c r="G658" s="161">
        <v>0</v>
      </c>
      <c r="H658" s="161">
        <v>0</v>
      </c>
      <c r="I658" s="162">
        <v>0</v>
      </c>
      <c r="J658" s="160">
        <f t="shared" si="181"/>
        <v>0</v>
      </c>
      <c r="K658" s="161">
        <v>0</v>
      </c>
      <c r="L658" s="161">
        <v>0</v>
      </c>
      <c r="M658" s="161">
        <v>0</v>
      </c>
      <c r="N658" s="161">
        <v>0</v>
      </c>
      <c r="O658" s="161">
        <v>0</v>
      </c>
      <c r="P658" s="162">
        <v>0</v>
      </c>
      <c r="Q658" s="160">
        <f t="shared" si="182"/>
        <v>0</v>
      </c>
      <c r="R658" s="161">
        <v>0</v>
      </c>
      <c r="S658" s="161">
        <v>0</v>
      </c>
      <c r="T658" s="161">
        <v>0</v>
      </c>
      <c r="U658" s="161">
        <v>0</v>
      </c>
      <c r="V658" s="161">
        <v>0</v>
      </c>
      <c r="W658" s="162">
        <v>0</v>
      </c>
      <c r="X658" s="160">
        <f t="shared" si="184"/>
        <v>0</v>
      </c>
      <c r="Y658" s="161">
        <f t="shared" si="183"/>
        <v>0</v>
      </c>
      <c r="Z658" s="161">
        <f t="shared" si="183"/>
        <v>0</v>
      </c>
      <c r="AA658" s="161">
        <f t="shared" si="183"/>
        <v>0</v>
      </c>
      <c r="AB658" s="161">
        <f t="shared" si="183"/>
        <v>0</v>
      </c>
      <c r="AC658" s="161">
        <f t="shared" si="183"/>
        <v>0</v>
      </c>
      <c r="AD658" s="162">
        <f t="shared" si="183"/>
        <v>0</v>
      </c>
      <c r="AE658" s="160">
        <f t="shared" si="176"/>
        <v>0</v>
      </c>
      <c r="AF658" s="10">
        <f t="shared" si="176"/>
        <v>0</v>
      </c>
      <c r="AG658" s="10">
        <f t="shared" si="176"/>
        <v>0</v>
      </c>
      <c r="AH658" s="10">
        <f t="shared" si="175"/>
        <v>0</v>
      </c>
      <c r="AI658" s="10">
        <f t="shared" si="175"/>
        <v>0</v>
      </c>
      <c r="AJ658" s="10">
        <f t="shared" si="175"/>
        <v>0</v>
      </c>
      <c r="AK658" s="312">
        <f t="shared" si="175"/>
        <v>0</v>
      </c>
    </row>
    <row r="659" spans="1:37" ht="12.75" customHeight="1" x14ac:dyDescent="0.25">
      <c r="A659" s="81">
        <v>650</v>
      </c>
      <c r="B659" s="159" t="s">
        <v>1811</v>
      </c>
      <c r="C659" s="244">
        <f t="shared" si="180"/>
        <v>0</v>
      </c>
      <c r="D659" s="161">
        <v>0</v>
      </c>
      <c r="E659" s="161">
        <v>0</v>
      </c>
      <c r="F659" s="161">
        <v>0</v>
      </c>
      <c r="G659" s="161">
        <v>0</v>
      </c>
      <c r="H659" s="161">
        <v>0</v>
      </c>
      <c r="I659" s="162">
        <v>0</v>
      </c>
      <c r="J659" s="160">
        <f t="shared" si="181"/>
        <v>0</v>
      </c>
      <c r="K659" s="161">
        <v>0</v>
      </c>
      <c r="L659" s="161">
        <v>0</v>
      </c>
      <c r="M659" s="161">
        <v>0</v>
      </c>
      <c r="N659" s="161">
        <v>0</v>
      </c>
      <c r="O659" s="161">
        <v>0</v>
      </c>
      <c r="P659" s="162">
        <v>0</v>
      </c>
      <c r="Q659" s="160">
        <f t="shared" si="182"/>
        <v>0</v>
      </c>
      <c r="R659" s="161">
        <v>0</v>
      </c>
      <c r="S659" s="161">
        <v>0</v>
      </c>
      <c r="T659" s="161">
        <v>0</v>
      </c>
      <c r="U659" s="161">
        <v>0</v>
      </c>
      <c r="V659" s="161">
        <v>0</v>
      </c>
      <c r="W659" s="162">
        <v>0</v>
      </c>
      <c r="X659" s="160">
        <f t="shared" si="184"/>
        <v>0</v>
      </c>
      <c r="Y659" s="161">
        <f t="shared" si="183"/>
        <v>0</v>
      </c>
      <c r="Z659" s="161">
        <f t="shared" si="183"/>
        <v>0</v>
      </c>
      <c r="AA659" s="161">
        <f t="shared" si="183"/>
        <v>0</v>
      </c>
      <c r="AB659" s="161">
        <f t="shared" si="183"/>
        <v>0</v>
      </c>
      <c r="AC659" s="161">
        <f t="shared" si="183"/>
        <v>0</v>
      </c>
      <c r="AD659" s="162">
        <f t="shared" si="183"/>
        <v>0</v>
      </c>
      <c r="AE659" s="160">
        <f t="shared" si="176"/>
        <v>0</v>
      </c>
      <c r="AF659" s="10">
        <f t="shared" si="176"/>
        <v>0</v>
      </c>
      <c r="AG659" s="10">
        <f t="shared" si="176"/>
        <v>0</v>
      </c>
      <c r="AH659" s="10">
        <f t="shared" si="175"/>
        <v>0</v>
      </c>
      <c r="AI659" s="10">
        <f t="shared" si="175"/>
        <v>0</v>
      </c>
      <c r="AJ659" s="10">
        <f t="shared" si="175"/>
        <v>0</v>
      </c>
      <c r="AK659" s="312">
        <f t="shared" si="175"/>
        <v>0</v>
      </c>
    </row>
    <row r="660" spans="1:37" ht="12.75" customHeight="1" x14ac:dyDescent="0.25">
      <c r="A660" s="81">
        <v>651</v>
      </c>
      <c r="B660" s="159" t="s">
        <v>1796</v>
      </c>
      <c r="C660" s="244">
        <f t="shared" si="180"/>
        <v>0</v>
      </c>
      <c r="D660" s="161">
        <v>0</v>
      </c>
      <c r="E660" s="161">
        <v>0</v>
      </c>
      <c r="F660" s="161">
        <v>0</v>
      </c>
      <c r="G660" s="161">
        <v>0</v>
      </c>
      <c r="H660" s="161">
        <v>0</v>
      </c>
      <c r="I660" s="162">
        <v>0</v>
      </c>
      <c r="J660" s="160">
        <f t="shared" si="181"/>
        <v>0</v>
      </c>
      <c r="K660" s="161">
        <v>0</v>
      </c>
      <c r="L660" s="161">
        <v>0</v>
      </c>
      <c r="M660" s="161">
        <v>0</v>
      </c>
      <c r="N660" s="161">
        <v>0</v>
      </c>
      <c r="O660" s="161">
        <v>0</v>
      </c>
      <c r="P660" s="162">
        <v>0</v>
      </c>
      <c r="Q660" s="160">
        <f t="shared" si="182"/>
        <v>0</v>
      </c>
      <c r="R660" s="161">
        <v>0</v>
      </c>
      <c r="S660" s="161">
        <v>0</v>
      </c>
      <c r="T660" s="161">
        <v>0</v>
      </c>
      <c r="U660" s="161">
        <v>0</v>
      </c>
      <c r="V660" s="161">
        <v>0</v>
      </c>
      <c r="W660" s="162">
        <v>0</v>
      </c>
      <c r="X660" s="160">
        <f t="shared" si="184"/>
        <v>0</v>
      </c>
      <c r="Y660" s="161">
        <f t="shared" si="183"/>
        <v>0</v>
      </c>
      <c r="Z660" s="161">
        <f t="shared" si="183"/>
        <v>0</v>
      </c>
      <c r="AA660" s="161">
        <f t="shared" si="183"/>
        <v>0</v>
      </c>
      <c r="AB660" s="161">
        <f t="shared" si="183"/>
        <v>0</v>
      </c>
      <c r="AC660" s="161">
        <f t="shared" si="183"/>
        <v>0</v>
      </c>
      <c r="AD660" s="162">
        <f t="shared" si="183"/>
        <v>0</v>
      </c>
      <c r="AE660" s="160">
        <f t="shared" si="176"/>
        <v>0</v>
      </c>
      <c r="AF660" s="10">
        <f t="shared" si="176"/>
        <v>0</v>
      </c>
      <c r="AG660" s="10">
        <f t="shared" si="176"/>
        <v>0</v>
      </c>
      <c r="AH660" s="10">
        <f t="shared" si="175"/>
        <v>0</v>
      </c>
      <c r="AI660" s="10">
        <f t="shared" si="175"/>
        <v>0</v>
      </c>
      <c r="AJ660" s="10">
        <f t="shared" si="175"/>
        <v>0</v>
      </c>
      <c r="AK660" s="312">
        <f t="shared" si="175"/>
        <v>0</v>
      </c>
    </row>
    <row r="661" spans="1:37" ht="12.75" customHeight="1" x14ac:dyDescent="0.25">
      <c r="A661" s="81">
        <v>652</v>
      </c>
      <c r="B661" s="159" t="s">
        <v>1812</v>
      </c>
      <c r="C661" s="244">
        <f t="shared" si="180"/>
        <v>0</v>
      </c>
      <c r="D661" s="161">
        <v>0</v>
      </c>
      <c r="E661" s="161">
        <v>0</v>
      </c>
      <c r="F661" s="161">
        <v>0</v>
      </c>
      <c r="G661" s="161">
        <v>0</v>
      </c>
      <c r="H661" s="161">
        <v>0</v>
      </c>
      <c r="I661" s="162">
        <v>0</v>
      </c>
      <c r="J661" s="160">
        <f t="shared" si="181"/>
        <v>0</v>
      </c>
      <c r="K661" s="161">
        <v>0</v>
      </c>
      <c r="L661" s="161">
        <v>0</v>
      </c>
      <c r="M661" s="161">
        <v>0</v>
      </c>
      <c r="N661" s="161">
        <v>0</v>
      </c>
      <c r="O661" s="161">
        <v>0</v>
      </c>
      <c r="P661" s="162">
        <v>0</v>
      </c>
      <c r="Q661" s="160">
        <f t="shared" si="182"/>
        <v>0</v>
      </c>
      <c r="R661" s="161">
        <v>0</v>
      </c>
      <c r="S661" s="161">
        <v>0</v>
      </c>
      <c r="T661" s="161">
        <v>0</v>
      </c>
      <c r="U661" s="161">
        <v>0</v>
      </c>
      <c r="V661" s="161">
        <v>0</v>
      </c>
      <c r="W661" s="162">
        <v>0</v>
      </c>
      <c r="X661" s="160">
        <f t="shared" si="184"/>
        <v>0</v>
      </c>
      <c r="Y661" s="161">
        <f t="shared" si="183"/>
        <v>0</v>
      </c>
      <c r="Z661" s="161">
        <f t="shared" si="183"/>
        <v>0</v>
      </c>
      <c r="AA661" s="161">
        <f t="shared" si="183"/>
        <v>0</v>
      </c>
      <c r="AB661" s="161">
        <f t="shared" si="183"/>
        <v>0</v>
      </c>
      <c r="AC661" s="161">
        <f t="shared" si="183"/>
        <v>0</v>
      </c>
      <c r="AD661" s="162">
        <f t="shared" si="183"/>
        <v>0</v>
      </c>
      <c r="AE661" s="160">
        <f t="shared" si="176"/>
        <v>0</v>
      </c>
      <c r="AF661" s="10">
        <f t="shared" si="176"/>
        <v>0</v>
      </c>
      <c r="AG661" s="10">
        <f t="shared" si="176"/>
        <v>0</v>
      </c>
      <c r="AH661" s="10">
        <f t="shared" si="175"/>
        <v>0</v>
      </c>
      <c r="AI661" s="10">
        <f t="shared" si="175"/>
        <v>0</v>
      </c>
      <c r="AJ661" s="10">
        <f t="shared" si="175"/>
        <v>0</v>
      </c>
      <c r="AK661" s="312">
        <f t="shared" si="175"/>
        <v>0</v>
      </c>
    </row>
    <row r="662" spans="1:37" ht="12.75" customHeight="1" x14ac:dyDescent="0.25">
      <c r="A662" s="81">
        <v>653</v>
      </c>
      <c r="B662" s="159" t="s">
        <v>1813</v>
      </c>
      <c r="C662" s="244">
        <f t="shared" si="180"/>
        <v>0</v>
      </c>
      <c r="D662" s="161">
        <v>0</v>
      </c>
      <c r="E662" s="161">
        <v>0</v>
      </c>
      <c r="F662" s="161">
        <v>0</v>
      </c>
      <c r="G662" s="161">
        <v>0</v>
      </c>
      <c r="H662" s="161">
        <v>0</v>
      </c>
      <c r="I662" s="162">
        <v>0</v>
      </c>
      <c r="J662" s="160">
        <f t="shared" si="181"/>
        <v>0</v>
      </c>
      <c r="K662" s="161">
        <v>0</v>
      </c>
      <c r="L662" s="161">
        <v>0</v>
      </c>
      <c r="M662" s="161">
        <v>0</v>
      </c>
      <c r="N662" s="161">
        <v>0</v>
      </c>
      <c r="O662" s="161">
        <v>0</v>
      </c>
      <c r="P662" s="162">
        <v>0</v>
      </c>
      <c r="Q662" s="160">
        <f t="shared" si="182"/>
        <v>0</v>
      </c>
      <c r="R662" s="161">
        <v>0</v>
      </c>
      <c r="S662" s="161">
        <v>0</v>
      </c>
      <c r="T662" s="161">
        <v>0</v>
      </c>
      <c r="U662" s="161">
        <v>0</v>
      </c>
      <c r="V662" s="161">
        <v>0</v>
      </c>
      <c r="W662" s="162">
        <v>0</v>
      </c>
      <c r="X662" s="160">
        <f t="shared" si="184"/>
        <v>0</v>
      </c>
      <c r="Y662" s="161">
        <f t="shared" si="183"/>
        <v>0</v>
      </c>
      <c r="Z662" s="161">
        <f t="shared" si="183"/>
        <v>0</v>
      </c>
      <c r="AA662" s="161">
        <f t="shared" si="183"/>
        <v>0</v>
      </c>
      <c r="AB662" s="161">
        <f t="shared" si="183"/>
        <v>0</v>
      </c>
      <c r="AC662" s="161">
        <f t="shared" si="183"/>
        <v>0</v>
      </c>
      <c r="AD662" s="162">
        <f t="shared" si="183"/>
        <v>0</v>
      </c>
      <c r="AE662" s="160">
        <f t="shared" si="176"/>
        <v>0</v>
      </c>
      <c r="AF662" s="10">
        <f t="shared" si="176"/>
        <v>0</v>
      </c>
      <c r="AG662" s="10">
        <f t="shared" si="176"/>
        <v>0</v>
      </c>
      <c r="AH662" s="10">
        <f t="shared" si="175"/>
        <v>0</v>
      </c>
      <c r="AI662" s="10">
        <f t="shared" si="175"/>
        <v>0</v>
      </c>
      <c r="AJ662" s="10">
        <f t="shared" si="175"/>
        <v>0</v>
      </c>
      <c r="AK662" s="312">
        <f t="shared" si="175"/>
        <v>0</v>
      </c>
    </row>
    <row r="663" spans="1:37" ht="12.75" customHeight="1" x14ac:dyDescent="0.25">
      <c r="A663" s="81">
        <v>654</v>
      </c>
      <c r="B663" s="159" t="s">
        <v>1814</v>
      </c>
      <c r="C663" s="244">
        <f t="shared" si="180"/>
        <v>0</v>
      </c>
      <c r="D663" s="161">
        <v>0</v>
      </c>
      <c r="E663" s="161">
        <v>0</v>
      </c>
      <c r="F663" s="161">
        <v>0</v>
      </c>
      <c r="G663" s="161">
        <v>0</v>
      </c>
      <c r="H663" s="161">
        <v>0</v>
      </c>
      <c r="I663" s="162">
        <v>0</v>
      </c>
      <c r="J663" s="160">
        <f t="shared" si="181"/>
        <v>0</v>
      </c>
      <c r="K663" s="161">
        <v>0</v>
      </c>
      <c r="L663" s="161">
        <v>0</v>
      </c>
      <c r="M663" s="161">
        <v>0</v>
      </c>
      <c r="N663" s="161">
        <v>0</v>
      </c>
      <c r="O663" s="161">
        <v>0</v>
      </c>
      <c r="P663" s="162">
        <v>0</v>
      </c>
      <c r="Q663" s="160">
        <f t="shared" si="182"/>
        <v>0</v>
      </c>
      <c r="R663" s="161">
        <v>0</v>
      </c>
      <c r="S663" s="161">
        <v>0</v>
      </c>
      <c r="T663" s="161">
        <v>0</v>
      </c>
      <c r="U663" s="161">
        <v>0</v>
      </c>
      <c r="V663" s="161">
        <v>0</v>
      </c>
      <c r="W663" s="162">
        <v>0</v>
      </c>
      <c r="X663" s="160">
        <f t="shared" si="184"/>
        <v>0</v>
      </c>
      <c r="Y663" s="161">
        <f t="shared" si="183"/>
        <v>0</v>
      </c>
      <c r="Z663" s="161">
        <f t="shared" si="183"/>
        <v>0</v>
      </c>
      <c r="AA663" s="161">
        <f t="shared" si="183"/>
        <v>0</v>
      </c>
      <c r="AB663" s="161">
        <f t="shared" si="183"/>
        <v>0</v>
      </c>
      <c r="AC663" s="161">
        <f t="shared" si="183"/>
        <v>0</v>
      </c>
      <c r="AD663" s="162">
        <f t="shared" si="183"/>
        <v>0</v>
      </c>
      <c r="AE663" s="160">
        <f t="shared" si="176"/>
        <v>0</v>
      </c>
      <c r="AF663" s="10">
        <f t="shared" si="176"/>
        <v>0</v>
      </c>
      <c r="AG663" s="10">
        <f t="shared" si="176"/>
        <v>0</v>
      </c>
      <c r="AH663" s="10">
        <f t="shared" si="175"/>
        <v>0</v>
      </c>
      <c r="AI663" s="10">
        <f t="shared" si="175"/>
        <v>0</v>
      </c>
      <c r="AJ663" s="10">
        <f t="shared" si="175"/>
        <v>0</v>
      </c>
      <c r="AK663" s="312">
        <f t="shared" si="175"/>
        <v>0</v>
      </c>
    </row>
    <row r="664" spans="1:37" ht="12.75" customHeight="1" x14ac:dyDescent="0.25">
      <c r="A664" s="81">
        <v>655</v>
      </c>
      <c r="B664" s="159" t="s">
        <v>1815</v>
      </c>
      <c r="C664" s="244">
        <f t="shared" si="180"/>
        <v>0</v>
      </c>
      <c r="D664" s="161">
        <v>0</v>
      </c>
      <c r="E664" s="161">
        <v>0</v>
      </c>
      <c r="F664" s="161">
        <v>0</v>
      </c>
      <c r="G664" s="161">
        <v>0</v>
      </c>
      <c r="H664" s="161">
        <v>0</v>
      </c>
      <c r="I664" s="162">
        <v>0</v>
      </c>
      <c r="J664" s="160">
        <f t="shared" si="181"/>
        <v>0</v>
      </c>
      <c r="K664" s="161">
        <v>0</v>
      </c>
      <c r="L664" s="161">
        <v>0</v>
      </c>
      <c r="M664" s="161">
        <v>0</v>
      </c>
      <c r="N664" s="161">
        <v>0</v>
      </c>
      <c r="O664" s="161">
        <v>0</v>
      </c>
      <c r="P664" s="162">
        <v>0</v>
      </c>
      <c r="Q664" s="160">
        <f t="shared" si="182"/>
        <v>0</v>
      </c>
      <c r="R664" s="161">
        <v>0</v>
      </c>
      <c r="S664" s="161">
        <v>0</v>
      </c>
      <c r="T664" s="161">
        <v>0</v>
      </c>
      <c r="U664" s="161">
        <v>0</v>
      </c>
      <c r="V664" s="161">
        <v>0</v>
      </c>
      <c r="W664" s="162">
        <v>0</v>
      </c>
      <c r="X664" s="160">
        <f t="shared" si="184"/>
        <v>0</v>
      </c>
      <c r="Y664" s="161">
        <f t="shared" si="183"/>
        <v>0</v>
      </c>
      <c r="Z664" s="161">
        <f t="shared" si="183"/>
        <v>0</v>
      </c>
      <c r="AA664" s="161">
        <f t="shared" si="183"/>
        <v>0</v>
      </c>
      <c r="AB664" s="161">
        <f t="shared" si="183"/>
        <v>0</v>
      </c>
      <c r="AC664" s="161">
        <f t="shared" si="183"/>
        <v>0</v>
      </c>
      <c r="AD664" s="162">
        <f t="shared" si="183"/>
        <v>0</v>
      </c>
      <c r="AE664" s="160">
        <f t="shared" si="176"/>
        <v>0</v>
      </c>
      <c r="AF664" s="10">
        <f t="shared" si="176"/>
        <v>0</v>
      </c>
      <c r="AG664" s="10">
        <f t="shared" si="176"/>
        <v>0</v>
      </c>
      <c r="AH664" s="10">
        <f t="shared" si="175"/>
        <v>0</v>
      </c>
      <c r="AI664" s="10">
        <f t="shared" si="175"/>
        <v>0</v>
      </c>
      <c r="AJ664" s="10">
        <f t="shared" si="175"/>
        <v>0</v>
      </c>
      <c r="AK664" s="312">
        <f t="shared" si="175"/>
        <v>0</v>
      </c>
    </row>
    <row r="665" spans="1:37" ht="12.75" customHeight="1" x14ac:dyDescent="0.25">
      <c r="A665" s="81">
        <v>656</v>
      </c>
      <c r="B665" s="159" t="s">
        <v>1816</v>
      </c>
      <c r="C665" s="244">
        <f t="shared" si="180"/>
        <v>0</v>
      </c>
      <c r="D665" s="161">
        <v>0</v>
      </c>
      <c r="E665" s="161">
        <v>0</v>
      </c>
      <c r="F665" s="161">
        <v>0</v>
      </c>
      <c r="G665" s="161">
        <v>0</v>
      </c>
      <c r="H665" s="161">
        <v>0</v>
      </c>
      <c r="I665" s="162">
        <v>0</v>
      </c>
      <c r="J665" s="160">
        <f t="shared" si="181"/>
        <v>0</v>
      </c>
      <c r="K665" s="161">
        <v>0</v>
      </c>
      <c r="L665" s="161">
        <v>0</v>
      </c>
      <c r="M665" s="161">
        <v>0</v>
      </c>
      <c r="N665" s="161">
        <v>0</v>
      </c>
      <c r="O665" s="161">
        <v>0</v>
      </c>
      <c r="P665" s="162">
        <v>0</v>
      </c>
      <c r="Q665" s="160">
        <f t="shared" si="182"/>
        <v>0</v>
      </c>
      <c r="R665" s="161">
        <v>0</v>
      </c>
      <c r="S665" s="161">
        <v>0</v>
      </c>
      <c r="T665" s="161">
        <v>0</v>
      </c>
      <c r="U665" s="161">
        <v>0</v>
      </c>
      <c r="V665" s="161">
        <v>0</v>
      </c>
      <c r="W665" s="162">
        <v>0</v>
      </c>
      <c r="X665" s="160">
        <f t="shared" si="184"/>
        <v>0</v>
      </c>
      <c r="Y665" s="161">
        <f t="shared" si="183"/>
        <v>0</v>
      </c>
      <c r="Z665" s="161">
        <f t="shared" si="183"/>
        <v>0</v>
      </c>
      <c r="AA665" s="161">
        <f t="shared" si="183"/>
        <v>0</v>
      </c>
      <c r="AB665" s="161">
        <f t="shared" si="183"/>
        <v>0</v>
      </c>
      <c r="AC665" s="161">
        <f t="shared" si="183"/>
        <v>0</v>
      </c>
      <c r="AD665" s="162">
        <f t="shared" si="183"/>
        <v>0</v>
      </c>
      <c r="AE665" s="160">
        <f t="shared" si="176"/>
        <v>0</v>
      </c>
      <c r="AF665" s="10">
        <f t="shared" si="176"/>
        <v>0</v>
      </c>
      <c r="AG665" s="10">
        <f t="shared" si="176"/>
        <v>0</v>
      </c>
      <c r="AH665" s="10">
        <f t="shared" si="175"/>
        <v>0</v>
      </c>
      <c r="AI665" s="10">
        <f t="shared" si="175"/>
        <v>0</v>
      </c>
      <c r="AJ665" s="10">
        <f t="shared" si="175"/>
        <v>0</v>
      </c>
      <c r="AK665" s="312">
        <f t="shared" si="175"/>
        <v>0</v>
      </c>
    </row>
    <row r="666" spans="1:37" ht="12.75" customHeight="1" x14ac:dyDescent="0.25">
      <c r="A666" s="81">
        <v>657</v>
      </c>
      <c r="B666" s="159" t="s">
        <v>1817</v>
      </c>
      <c r="C666" s="244">
        <f t="shared" si="180"/>
        <v>0</v>
      </c>
      <c r="D666" s="161">
        <v>0</v>
      </c>
      <c r="E666" s="161">
        <v>0</v>
      </c>
      <c r="F666" s="161">
        <v>0</v>
      </c>
      <c r="G666" s="161">
        <v>0</v>
      </c>
      <c r="H666" s="161">
        <v>0</v>
      </c>
      <c r="I666" s="162">
        <v>0</v>
      </c>
      <c r="J666" s="160">
        <f t="shared" si="181"/>
        <v>0</v>
      </c>
      <c r="K666" s="161">
        <v>0</v>
      </c>
      <c r="L666" s="161">
        <v>0</v>
      </c>
      <c r="M666" s="161">
        <v>0</v>
      </c>
      <c r="N666" s="161">
        <v>0</v>
      </c>
      <c r="O666" s="161">
        <v>0</v>
      </c>
      <c r="P666" s="162">
        <v>0</v>
      </c>
      <c r="Q666" s="160">
        <f t="shared" si="182"/>
        <v>0</v>
      </c>
      <c r="R666" s="161">
        <v>0</v>
      </c>
      <c r="S666" s="161">
        <v>0</v>
      </c>
      <c r="T666" s="161">
        <v>0</v>
      </c>
      <c r="U666" s="161">
        <v>0</v>
      </c>
      <c r="V666" s="161">
        <v>0</v>
      </c>
      <c r="W666" s="162">
        <v>0</v>
      </c>
      <c r="X666" s="160">
        <f t="shared" si="184"/>
        <v>0</v>
      </c>
      <c r="Y666" s="161">
        <f t="shared" si="183"/>
        <v>0</v>
      </c>
      <c r="Z666" s="161">
        <f t="shared" si="183"/>
        <v>0</v>
      </c>
      <c r="AA666" s="161">
        <f t="shared" si="183"/>
        <v>0</v>
      </c>
      <c r="AB666" s="161">
        <f t="shared" si="183"/>
        <v>0</v>
      </c>
      <c r="AC666" s="161">
        <f t="shared" si="183"/>
        <v>0</v>
      </c>
      <c r="AD666" s="162">
        <f t="shared" si="183"/>
        <v>0</v>
      </c>
      <c r="AE666" s="160">
        <f t="shared" si="176"/>
        <v>0</v>
      </c>
      <c r="AF666" s="10">
        <f t="shared" si="176"/>
        <v>0</v>
      </c>
      <c r="AG666" s="10">
        <f t="shared" si="176"/>
        <v>0</v>
      </c>
      <c r="AH666" s="10">
        <f t="shared" si="175"/>
        <v>0</v>
      </c>
      <c r="AI666" s="10">
        <f t="shared" si="175"/>
        <v>0</v>
      </c>
      <c r="AJ666" s="10">
        <f t="shared" si="175"/>
        <v>0</v>
      </c>
      <c r="AK666" s="312">
        <f t="shared" si="175"/>
        <v>0</v>
      </c>
    </row>
    <row r="667" spans="1:37" ht="12.75" customHeight="1" x14ac:dyDescent="0.25">
      <c r="A667" s="81">
        <v>658</v>
      </c>
      <c r="B667" s="159" t="s">
        <v>1818</v>
      </c>
      <c r="C667" s="244">
        <f t="shared" si="180"/>
        <v>0</v>
      </c>
      <c r="D667" s="161">
        <v>0</v>
      </c>
      <c r="E667" s="161">
        <v>0</v>
      </c>
      <c r="F667" s="161">
        <v>0</v>
      </c>
      <c r="G667" s="161">
        <v>0</v>
      </c>
      <c r="H667" s="161">
        <v>0</v>
      </c>
      <c r="I667" s="162">
        <v>0</v>
      </c>
      <c r="J667" s="160">
        <f t="shared" si="181"/>
        <v>0</v>
      </c>
      <c r="K667" s="161">
        <v>0</v>
      </c>
      <c r="L667" s="161">
        <v>0</v>
      </c>
      <c r="M667" s="161">
        <v>0</v>
      </c>
      <c r="N667" s="161">
        <v>0</v>
      </c>
      <c r="O667" s="161">
        <v>0</v>
      </c>
      <c r="P667" s="162">
        <v>0</v>
      </c>
      <c r="Q667" s="160">
        <f t="shared" si="182"/>
        <v>0</v>
      </c>
      <c r="R667" s="161">
        <v>0</v>
      </c>
      <c r="S667" s="161">
        <v>0</v>
      </c>
      <c r="T667" s="161">
        <v>0</v>
      </c>
      <c r="U667" s="161">
        <v>0</v>
      </c>
      <c r="V667" s="161">
        <v>0</v>
      </c>
      <c r="W667" s="162">
        <v>0</v>
      </c>
      <c r="X667" s="160">
        <f t="shared" si="184"/>
        <v>0</v>
      </c>
      <c r="Y667" s="161">
        <f t="shared" si="183"/>
        <v>0</v>
      </c>
      <c r="Z667" s="161">
        <f t="shared" si="183"/>
        <v>0</v>
      </c>
      <c r="AA667" s="161">
        <f t="shared" si="183"/>
        <v>0</v>
      </c>
      <c r="AB667" s="161">
        <f t="shared" si="183"/>
        <v>0</v>
      </c>
      <c r="AC667" s="161">
        <f t="shared" si="183"/>
        <v>0</v>
      </c>
      <c r="AD667" s="162">
        <f t="shared" si="183"/>
        <v>0</v>
      </c>
      <c r="AE667" s="160">
        <f t="shared" si="176"/>
        <v>0</v>
      </c>
      <c r="AF667" s="10">
        <f t="shared" si="176"/>
        <v>0</v>
      </c>
      <c r="AG667" s="10">
        <f t="shared" si="176"/>
        <v>0</v>
      </c>
      <c r="AH667" s="10">
        <f t="shared" si="175"/>
        <v>0</v>
      </c>
      <c r="AI667" s="10">
        <f t="shared" si="175"/>
        <v>0</v>
      </c>
      <c r="AJ667" s="10">
        <f t="shared" si="175"/>
        <v>0</v>
      </c>
      <c r="AK667" s="312">
        <f t="shared" si="175"/>
        <v>0</v>
      </c>
    </row>
    <row r="668" spans="1:37" ht="7.5" customHeight="1" x14ac:dyDescent="0.25">
      <c r="A668" s="81">
        <v>659</v>
      </c>
      <c r="B668" s="159"/>
      <c r="C668" s="244"/>
      <c r="D668" s="161"/>
      <c r="E668" s="161"/>
      <c r="F668" s="161"/>
      <c r="G668" s="161"/>
      <c r="H668" s="161"/>
      <c r="I668" s="162"/>
      <c r="J668" s="160"/>
      <c r="K668" s="161"/>
      <c r="L668" s="161"/>
      <c r="M668" s="161"/>
      <c r="N668" s="161"/>
      <c r="O668" s="161"/>
      <c r="P668" s="162"/>
      <c r="Q668" s="160"/>
      <c r="R668" s="161"/>
      <c r="S668" s="161"/>
      <c r="T668" s="161"/>
      <c r="U668" s="161"/>
      <c r="V668" s="161"/>
      <c r="W668" s="162"/>
      <c r="X668" s="160">
        <f t="shared" si="184"/>
        <v>0</v>
      </c>
      <c r="Y668" s="161"/>
      <c r="Z668" s="161"/>
      <c r="AA668" s="161"/>
      <c r="AB668" s="161"/>
      <c r="AC668" s="161"/>
      <c r="AD668" s="162"/>
      <c r="AE668" s="160"/>
      <c r="AF668" s="10"/>
      <c r="AG668" s="10"/>
      <c r="AH668" s="10"/>
      <c r="AI668" s="10"/>
      <c r="AJ668" s="10"/>
      <c r="AK668" s="312"/>
    </row>
    <row r="669" spans="1:37" ht="12.75" customHeight="1" x14ac:dyDescent="0.25">
      <c r="A669" s="81">
        <v>660</v>
      </c>
      <c r="B669" s="152" t="s">
        <v>1819</v>
      </c>
      <c r="C669" s="172">
        <f>C670+C671</f>
        <v>2924.9</v>
      </c>
      <c r="D669" s="153">
        <f t="shared" ref="D669:W669" si="185">D670+D671</f>
        <v>1197.5</v>
      </c>
      <c r="E669" s="153">
        <f t="shared" si="185"/>
        <v>1146.4000000000001</v>
      </c>
      <c r="F669" s="153">
        <f t="shared" si="185"/>
        <v>0</v>
      </c>
      <c r="G669" s="153">
        <f t="shared" si="185"/>
        <v>285.60000000000002</v>
      </c>
      <c r="H669" s="153">
        <f t="shared" si="185"/>
        <v>107.4</v>
      </c>
      <c r="I669" s="154">
        <f t="shared" si="185"/>
        <v>188</v>
      </c>
      <c r="J669" s="156">
        <f t="shared" si="185"/>
        <v>2924.9</v>
      </c>
      <c r="K669" s="153">
        <f t="shared" si="185"/>
        <v>1197.5</v>
      </c>
      <c r="L669" s="153">
        <f t="shared" si="185"/>
        <v>1146.4000000000001</v>
      </c>
      <c r="M669" s="153">
        <f t="shared" si="185"/>
        <v>0</v>
      </c>
      <c r="N669" s="153">
        <f t="shared" si="185"/>
        <v>285.60000000000002</v>
      </c>
      <c r="O669" s="153">
        <f t="shared" si="185"/>
        <v>107.4</v>
      </c>
      <c r="P669" s="154">
        <f t="shared" si="185"/>
        <v>188</v>
      </c>
      <c r="Q669" s="156">
        <f t="shared" si="185"/>
        <v>2449.2283000000002</v>
      </c>
      <c r="R669" s="153">
        <f t="shared" si="185"/>
        <v>1107.4498000000001</v>
      </c>
      <c r="S669" s="153">
        <f t="shared" si="185"/>
        <v>970.24850000000004</v>
      </c>
      <c r="T669" s="153">
        <f t="shared" si="185"/>
        <v>0</v>
      </c>
      <c r="U669" s="153">
        <f t="shared" si="185"/>
        <v>100.476</v>
      </c>
      <c r="V669" s="153">
        <f t="shared" si="185"/>
        <v>98.262</v>
      </c>
      <c r="W669" s="154">
        <f t="shared" si="185"/>
        <v>172.792</v>
      </c>
      <c r="X669" s="156">
        <f t="shared" si="184"/>
        <v>-475.67169999999987</v>
      </c>
      <c r="Y669" s="153">
        <f t="shared" si="184"/>
        <v>-90.050199999999904</v>
      </c>
      <c r="Z669" s="153">
        <f t="shared" si="184"/>
        <v>-176.15150000000006</v>
      </c>
      <c r="AA669" s="153">
        <f t="shared" si="184"/>
        <v>0</v>
      </c>
      <c r="AB669" s="153">
        <f t="shared" si="184"/>
        <v>-185.12400000000002</v>
      </c>
      <c r="AC669" s="153">
        <f t="shared" si="184"/>
        <v>-9.1380000000000052</v>
      </c>
      <c r="AD669" s="154">
        <f t="shared" si="184"/>
        <v>-15.207999999999998</v>
      </c>
      <c r="AE669" s="156">
        <f t="shared" si="176"/>
        <v>83.737163663715009</v>
      </c>
      <c r="AF669" s="13">
        <f t="shared" si="176"/>
        <v>92.480150313152407</v>
      </c>
      <c r="AG669" s="13">
        <f t="shared" si="176"/>
        <v>84.634377180739705</v>
      </c>
      <c r="AH669" s="13">
        <f t="shared" si="175"/>
        <v>0</v>
      </c>
      <c r="AI669" s="13">
        <f t="shared" si="175"/>
        <v>35.180672268907557</v>
      </c>
      <c r="AJ669" s="13">
        <f t="shared" si="175"/>
        <v>91.491620111731848</v>
      </c>
      <c r="AK669" s="313">
        <f t="shared" si="175"/>
        <v>91.910638297872339</v>
      </c>
    </row>
    <row r="670" spans="1:37" s="170" customFormat="1" ht="12.75" customHeight="1" x14ac:dyDescent="0.2">
      <c r="A670" s="81">
        <v>661</v>
      </c>
      <c r="B670" s="152" t="s">
        <v>1287</v>
      </c>
      <c r="C670" s="172">
        <f>C672</f>
        <v>2817.5</v>
      </c>
      <c r="D670" s="153">
        <f t="shared" ref="D670:W670" si="186">D672</f>
        <v>1197.5</v>
      </c>
      <c r="E670" s="153">
        <f t="shared" si="186"/>
        <v>1146.4000000000001</v>
      </c>
      <c r="F670" s="153">
        <f t="shared" si="186"/>
        <v>0</v>
      </c>
      <c r="G670" s="153">
        <f t="shared" si="186"/>
        <v>285.60000000000002</v>
      </c>
      <c r="H670" s="153">
        <f t="shared" si="186"/>
        <v>0</v>
      </c>
      <c r="I670" s="154">
        <f t="shared" si="186"/>
        <v>188</v>
      </c>
      <c r="J670" s="156">
        <f t="shared" si="186"/>
        <v>2817.5</v>
      </c>
      <c r="K670" s="153">
        <f t="shared" si="186"/>
        <v>1197.5</v>
      </c>
      <c r="L670" s="153">
        <f t="shared" si="186"/>
        <v>1146.4000000000001</v>
      </c>
      <c r="M670" s="153">
        <f t="shared" si="186"/>
        <v>0</v>
      </c>
      <c r="N670" s="153">
        <f t="shared" si="186"/>
        <v>285.60000000000002</v>
      </c>
      <c r="O670" s="153">
        <f t="shared" si="186"/>
        <v>0</v>
      </c>
      <c r="P670" s="154">
        <f t="shared" si="186"/>
        <v>188</v>
      </c>
      <c r="Q670" s="156">
        <f t="shared" si="186"/>
        <v>2350.9663</v>
      </c>
      <c r="R670" s="153">
        <f t="shared" si="186"/>
        <v>1107.4498000000001</v>
      </c>
      <c r="S670" s="153">
        <f t="shared" si="186"/>
        <v>970.24850000000004</v>
      </c>
      <c r="T670" s="153">
        <f t="shared" si="186"/>
        <v>0</v>
      </c>
      <c r="U670" s="153">
        <f t="shared" si="186"/>
        <v>100.476</v>
      </c>
      <c r="V670" s="153">
        <f t="shared" si="186"/>
        <v>0</v>
      </c>
      <c r="W670" s="154">
        <f t="shared" si="186"/>
        <v>172.792</v>
      </c>
      <c r="X670" s="156">
        <f t="shared" si="184"/>
        <v>-466.53369999999995</v>
      </c>
      <c r="Y670" s="153">
        <f t="shared" si="184"/>
        <v>-90.050199999999904</v>
      </c>
      <c r="Z670" s="153">
        <f t="shared" si="184"/>
        <v>-176.15150000000006</v>
      </c>
      <c r="AA670" s="153">
        <f t="shared" si="184"/>
        <v>0</v>
      </c>
      <c r="AB670" s="153">
        <f t="shared" si="184"/>
        <v>-185.12400000000002</v>
      </c>
      <c r="AC670" s="153">
        <f t="shared" si="184"/>
        <v>0</v>
      </c>
      <c r="AD670" s="154">
        <f t="shared" si="184"/>
        <v>-15.207999999999998</v>
      </c>
      <c r="AE670" s="156">
        <f t="shared" si="176"/>
        <v>83.441572315882865</v>
      </c>
      <c r="AF670" s="13">
        <f t="shared" si="176"/>
        <v>92.480150313152407</v>
      </c>
      <c r="AG670" s="13">
        <f t="shared" si="176"/>
        <v>84.634377180739705</v>
      </c>
      <c r="AH670" s="13">
        <f t="shared" si="175"/>
        <v>0</v>
      </c>
      <c r="AI670" s="13">
        <f t="shared" si="175"/>
        <v>35.180672268907557</v>
      </c>
      <c r="AJ670" s="13">
        <f t="shared" si="175"/>
        <v>0</v>
      </c>
      <c r="AK670" s="313">
        <f t="shared" si="175"/>
        <v>91.910638297872339</v>
      </c>
    </row>
    <row r="671" spans="1:37" s="170" customFormat="1" ht="12.75" customHeight="1" x14ac:dyDescent="0.2">
      <c r="A671" s="81">
        <v>662</v>
      </c>
      <c r="B671" s="152" t="s">
        <v>1288</v>
      </c>
      <c r="C671" s="172">
        <f>SUM(C673:C693)</f>
        <v>107.4</v>
      </c>
      <c r="D671" s="153">
        <f t="shared" ref="D671:W671" si="187">SUM(D673:D693)</f>
        <v>0</v>
      </c>
      <c r="E671" s="153">
        <f t="shared" si="187"/>
        <v>0</v>
      </c>
      <c r="F671" s="153">
        <f t="shared" si="187"/>
        <v>0</v>
      </c>
      <c r="G671" s="153">
        <f t="shared" si="187"/>
        <v>0</v>
      </c>
      <c r="H671" s="153">
        <f t="shared" si="187"/>
        <v>107.4</v>
      </c>
      <c r="I671" s="154">
        <f t="shared" si="187"/>
        <v>0</v>
      </c>
      <c r="J671" s="156">
        <f t="shared" si="187"/>
        <v>107.4</v>
      </c>
      <c r="K671" s="153">
        <f t="shared" si="187"/>
        <v>0</v>
      </c>
      <c r="L671" s="153">
        <f t="shared" si="187"/>
        <v>0</v>
      </c>
      <c r="M671" s="153">
        <f t="shared" si="187"/>
        <v>0</v>
      </c>
      <c r="N671" s="153">
        <f t="shared" si="187"/>
        <v>0</v>
      </c>
      <c r="O671" s="153">
        <f t="shared" si="187"/>
        <v>107.4</v>
      </c>
      <c r="P671" s="154">
        <f t="shared" si="187"/>
        <v>0</v>
      </c>
      <c r="Q671" s="156">
        <f t="shared" si="187"/>
        <v>98.262</v>
      </c>
      <c r="R671" s="153">
        <f t="shared" si="187"/>
        <v>0</v>
      </c>
      <c r="S671" s="153">
        <f t="shared" si="187"/>
        <v>0</v>
      </c>
      <c r="T671" s="153">
        <f t="shared" si="187"/>
        <v>0</v>
      </c>
      <c r="U671" s="153">
        <f t="shared" si="187"/>
        <v>0</v>
      </c>
      <c r="V671" s="153">
        <f t="shared" si="187"/>
        <v>98.262</v>
      </c>
      <c r="W671" s="154">
        <f t="shared" si="187"/>
        <v>0</v>
      </c>
      <c r="X671" s="156">
        <f t="shared" si="184"/>
        <v>-9.1380000000000052</v>
      </c>
      <c r="Y671" s="153">
        <f t="shared" si="184"/>
        <v>0</v>
      </c>
      <c r="Z671" s="153">
        <f t="shared" si="184"/>
        <v>0</v>
      </c>
      <c r="AA671" s="153">
        <f t="shared" si="184"/>
        <v>0</v>
      </c>
      <c r="AB671" s="153">
        <f t="shared" si="184"/>
        <v>0</v>
      </c>
      <c r="AC671" s="153">
        <f t="shared" si="184"/>
        <v>-9.1380000000000052</v>
      </c>
      <c r="AD671" s="154">
        <f t="shared" si="184"/>
        <v>0</v>
      </c>
      <c r="AE671" s="156">
        <f t="shared" si="176"/>
        <v>91.491620111731848</v>
      </c>
      <c r="AF671" s="13">
        <f t="shared" si="176"/>
        <v>0</v>
      </c>
      <c r="AG671" s="13">
        <f t="shared" si="176"/>
        <v>0</v>
      </c>
      <c r="AH671" s="13">
        <f t="shared" si="175"/>
        <v>0</v>
      </c>
      <c r="AI671" s="13">
        <f t="shared" si="175"/>
        <v>0</v>
      </c>
      <c r="AJ671" s="13">
        <f t="shared" si="175"/>
        <v>91.491620111731848</v>
      </c>
      <c r="AK671" s="313">
        <f t="shared" si="175"/>
        <v>0</v>
      </c>
    </row>
    <row r="672" spans="1:37" ht="12.75" customHeight="1" x14ac:dyDescent="0.25">
      <c r="A672" s="81">
        <v>663</v>
      </c>
      <c r="B672" s="159" t="s">
        <v>1313</v>
      </c>
      <c r="C672" s="244">
        <f t="shared" ref="C672:C693" si="188">SUM(D672:I672)</f>
        <v>2817.5</v>
      </c>
      <c r="D672" s="161">
        <v>1197.5</v>
      </c>
      <c r="E672" s="161">
        <v>1146.4000000000001</v>
      </c>
      <c r="F672" s="161">
        <v>0</v>
      </c>
      <c r="G672" s="161">
        <v>285.60000000000002</v>
      </c>
      <c r="H672" s="161">
        <v>0</v>
      </c>
      <c r="I672" s="162">
        <v>188</v>
      </c>
      <c r="J672" s="160">
        <f t="shared" ref="J672:J693" si="189">SUM(K672:P672)</f>
        <v>2817.5</v>
      </c>
      <c r="K672" s="161">
        <v>1197.5</v>
      </c>
      <c r="L672" s="161">
        <v>1146.4000000000001</v>
      </c>
      <c r="M672" s="161">
        <v>0</v>
      </c>
      <c r="N672" s="161">
        <v>285.60000000000002</v>
      </c>
      <c r="O672" s="161">
        <v>0</v>
      </c>
      <c r="P672" s="162">
        <v>188</v>
      </c>
      <c r="Q672" s="160">
        <f t="shared" ref="Q672:Q693" si="190">SUM(R672:W672)</f>
        <v>2350.9663</v>
      </c>
      <c r="R672" s="161">
        <v>1107.4498000000001</v>
      </c>
      <c r="S672" s="161">
        <v>970.24850000000004</v>
      </c>
      <c r="T672" s="161">
        <v>0</v>
      </c>
      <c r="U672" s="161">
        <v>100.476</v>
      </c>
      <c r="V672" s="161">
        <v>0</v>
      </c>
      <c r="W672" s="162">
        <v>172.792</v>
      </c>
      <c r="X672" s="160">
        <f t="shared" si="184"/>
        <v>-466.53369999999995</v>
      </c>
      <c r="Y672" s="161">
        <f t="shared" si="184"/>
        <v>-90.050199999999904</v>
      </c>
      <c r="Z672" s="161">
        <f t="shared" si="184"/>
        <v>-176.15150000000006</v>
      </c>
      <c r="AA672" s="161">
        <f t="shared" si="184"/>
        <v>0</v>
      </c>
      <c r="AB672" s="161">
        <f t="shared" si="184"/>
        <v>-185.12400000000002</v>
      </c>
      <c r="AC672" s="161">
        <f t="shared" si="184"/>
        <v>0</v>
      </c>
      <c r="AD672" s="162">
        <f t="shared" si="184"/>
        <v>-15.207999999999998</v>
      </c>
      <c r="AE672" s="160">
        <f t="shared" si="176"/>
        <v>83.441572315882865</v>
      </c>
      <c r="AF672" s="10">
        <f t="shared" si="176"/>
        <v>92.480150313152407</v>
      </c>
      <c r="AG672" s="10">
        <f t="shared" si="176"/>
        <v>84.634377180739705</v>
      </c>
      <c r="AH672" s="10">
        <f t="shared" si="175"/>
        <v>0</v>
      </c>
      <c r="AI672" s="10">
        <f t="shared" si="175"/>
        <v>35.180672268907557</v>
      </c>
      <c r="AJ672" s="10">
        <f t="shared" si="175"/>
        <v>0</v>
      </c>
      <c r="AK672" s="312">
        <f t="shared" si="175"/>
        <v>91.910638297872339</v>
      </c>
    </row>
    <row r="673" spans="1:37" ht="12.75" customHeight="1" x14ac:dyDescent="0.25">
      <c r="A673" s="81">
        <v>664</v>
      </c>
      <c r="B673" s="159" t="s">
        <v>1820</v>
      </c>
      <c r="C673" s="244">
        <f t="shared" si="188"/>
        <v>0</v>
      </c>
      <c r="D673" s="161">
        <v>0</v>
      </c>
      <c r="E673" s="161">
        <v>0</v>
      </c>
      <c r="F673" s="161">
        <v>0</v>
      </c>
      <c r="G673" s="161">
        <v>0</v>
      </c>
      <c r="H673" s="161">
        <v>0</v>
      </c>
      <c r="I673" s="162">
        <v>0</v>
      </c>
      <c r="J673" s="160">
        <f t="shared" si="189"/>
        <v>0</v>
      </c>
      <c r="K673" s="161">
        <v>0</v>
      </c>
      <c r="L673" s="161">
        <v>0</v>
      </c>
      <c r="M673" s="161">
        <v>0</v>
      </c>
      <c r="N673" s="161">
        <v>0</v>
      </c>
      <c r="O673" s="161">
        <v>0</v>
      </c>
      <c r="P673" s="162">
        <v>0</v>
      </c>
      <c r="Q673" s="160">
        <f t="shared" si="190"/>
        <v>0</v>
      </c>
      <c r="R673" s="161">
        <v>0</v>
      </c>
      <c r="S673" s="161">
        <v>0</v>
      </c>
      <c r="T673" s="161">
        <v>0</v>
      </c>
      <c r="U673" s="161">
        <v>0</v>
      </c>
      <c r="V673" s="161">
        <v>0</v>
      </c>
      <c r="W673" s="162">
        <v>0</v>
      </c>
      <c r="X673" s="160">
        <f t="shared" si="184"/>
        <v>0</v>
      </c>
      <c r="Y673" s="161">
        <f t="shared" si="184"/>
        <v>0</v>
      </c>
      <c r="Z673" s="161">
        <f t="shared" si="184"/>
        <v>0</v>
      </c>
      <c r="AA673" s="161">
        <f t="shared" si="184"/>
        <v>0</v>
      </c>
      <c r="AB673" s="161">
        <f t="shared" si="184"/>
        <v>0</v>
      </c>
      <c r="AC673" s="161">
        <f t="shared" si="184"/>
        <v>0</v>
      </c>
      <c r="AD673" s="162">
        <f t="shared" si="184"/>
        <v>0</v>
      </c>
      <c r="AE673" s="160">
        <f t="shared" si="176"/>
        <v>0</v>
      </c>
      <c r="AF673" s="10">
        <f t="shared" si="176"/>
        <v>0</v>
      </c>
      <c r="AG673" s="10">
        <f t="shared" si="176"/>
        <v>0</v>
      </c>
      <c r="AH673" s="10">
        <f t="shared" si="175"/>
        <v>0</v>
      </c>
      <c r="AI673" s="10">
        <f t="shared" si="175"/>
        <v>0</v>
      </c>
      <c r="AJ673" s="10">
        <f t="shared" si="175"/>
        <v>0</v>
      </c>
      <c r="AK673" s="312">
        <f t="shared" si="175"/>
        <v>0</v>
      </c>
    </row>
    <row r="674" spans="1:37" ht="12.75" customHeight="1" x14ac:dyDescent="0.25">
      <c r="A674" s="81">
        <v>665</v>
      </c>
      <c r="B674" s="159" t="s">
        <v>1821</v>
      </c>
      <c r="C674" s="244">
        <f t="shared" si="188"/>
        <v>0</v>
      </c>
      <c r="D674" s="161">
        <v>0</v>
      </c>
      <c r="E674" s="161">
        <v>0</v>
      </c>
      <c r="F674" s="161">
        <v>0</v>
      </c>
      <c r="G674" s="161">
        <v>0</v>
      </c>
      <c r="H674" s="161">
        <v>0</v>
      </c>
      <c r="I674" s="162">
        <v>0</v>
      </c>
      <c r="J674" s="160">
        <f t="shared" si="189"/>
        <v>0</v>
      </c>
      <c r="K674" s="161">
        <v>0</v>
      </c>
      <c r="L674" s="161">
        <v>0</v>
      </c>
      <c r="M674" s="161">
        <v>0</v>
      </c>
      <c r="N674" s="161">
        <v>0</v>
      </c>
      <c r="O674" s="161">
        <v>0</v>
      </c>
      <c r="P674" s="162">
        <v>0</v>
      </c>
      <c r="Q674" s="160">
        <f t="shared" si="190"/>
        <v>0</v>
      </c>
      <c r="R674" s="161">
        <v>0</v>
      </c>
      <c r="S674" s="161">
        <v>0</v>
      </c>
      <c r="T674" s="161">
        <v>0</v>
      </c>
      <c r="U674" s="161">
        <v>0</v>
      </c>
      <c r="V674" s="161">
        <v>0</v>
      </c>
      <c r="W674" s="162">
        <v>0</v>
      </c>
      <c r="X674" s="160">
        <f t="shared" si="184"/>
        <v>0</v>
      </c>
      <c r="Y674" s="161">
        <f t="shared" si="184"/>
        <v>0</v>
      </c>
      <c r="Z674" s="161">
        <f t="shared" si="184"/>
        <v>0</v>
      </c>
      <c r="AA674" s="161">
        <f t="shared" si="184"/>
        <v>0</v>
      </c>
      <c r="AB674" s="161">
        <f t="shared" si="184"/>
        <v>0</v>
      </c>
      <c r="AC674" s="161">
        <f t="shared" si="184"/>
        <v>0</v>
      </c>
      <c r="AD674" s="162">
        <f t="shared" si="184"/>
        <v>0</v>
      </c>
      <c r="AE674" s="160">
        <f t="shared" si="176"/>
        <v>0</v>
      </c>
      <c r="AF674" s="10">
        <f t="shared" si="176"/>
        <v>0</v>
      </c>
      <c r="AG674" s="10">
        <f t="shared" si="176"/>
        <v>0</v>
      </c>
      <c r="AH674" s="10">
        <f t="shared" si="175"/>
        <v>0</v>
      </c>
      <c r="AI674" s="10">
        <f t="shared" si="175"/>
        <v>0</v>
      </c>
      <c r="AJ674" s="10">
        <f t="shared" si="175"/>
        <v>0</v>
      </c>
      <c r="AK674" s="312">
        <f t="shared" si="175"/>
        <v>0</v>
      </c>
    </row>
    <row r="675" spans="1:37" ht="12.75" customHeight="1" x14ac:dyDescent="0.25">
      <c r="A675" s="81">
        <v>666</v>
      </c>
      <c r="B675" s="159" t="s">
        <v>1822</v>
      </c>
      <c r="C675" s="244">
        <f t="shared" si="188"/>
        <v>0</v>
      </c>
      <c r="D675" s="161">
        <v>0</v>
      </c>
      <c r="E675" s="161">
        <v>0</v>
      </c>
      <c r="F675" s="161">
        <v>0</v>
      </c>
      <c r="G675" s="161">
        <v>0</v>
      </c>
      <c r="H675" s="161">
        <v>0</v>
      </c>
      <c r="I675" s="162">
        <v>0</v>
      </c>
      <c r="J675" s="160">
        <f t="shared" si="189"/>
        <v>0</v>
      </c>
      <c r="K675" s="161">
        <v>0</v>
      </c>
      <c r="L675" s="161">
        <v>0</v>
      </c>
      <c r="M675" s="161">
        <v>0</v>
      </c>
      <c r="N675" s="161">
        <v>0</v>
      </c>
      <c r="O675" s="161">
        <v>0</v>
      </c>
      <c r="P675" s="162">
        <v>0</v>
      </c>
      <c r="Q675" s="160">
        <f t="shared" si="190"/>
        <v>0</v>
      </c>
      <c r="R675" s="161">
        <v>0</v>
      </c>
      <c r="S675" s="161">
        <v>0</v>
      </c>
      <c r="T675" s="161">
        <v>0</v>
      </c>
      <c r="U675" s="161">
        <v>0</v>
      </c>
      <c r="V675" s="161">
        <v>0</v>
      </c>
      <c r="W675" s="162">
        <v>0</v>
      </c>
      <c r="X675" s="160">
        <f t="shared" si="184"/>
        <v>0</v>
      </c>
      <c r="Y675" s="161">
        <f t="shared" si="184"/>
        <v>0</v>
      </c>
      <c r="Z675" s="161">
        <f t="shared" si="184"/>
        <v>0</v>
      </c>
      <c r="AA675" s="161">
        <f t="shared" si="184"/>
        <v>0</v>
      </c>
      <c r="AB675" s="161">
        <f t="shared" si="184"/>
        <v>0</v>
      </c>
      <c r="AC675" s="161">
        <f t="shared" si="184"/>
        <v>0</v>
      </c>
      <c r="AD675" s="162">
        <f t="shared" si="184"/>
        <v>0</v>
      </c>
      <c r="AE675" s="160">
        <f t="shared" si="176"/>
        <v>0</v>
      </c>
      <c r="AF675" s="10">
        <f t="shared" si="176"/>
        <v>0</v>
      </c>
      <c r="AG675" s="10">
        <f t="shared" si="176"/>
        <v>0</v>
      </c>
      <c r="AH675" s="10">
        <f t="shared" si="175"/>
        <v>0</v>
      </c>
      <c r="AI675" s="10">
        <f t="shared" si="175"/>
        <v>0</v>
      </c>
      <c r="AJ675" s="10">
        <f t="shared" si="175"/>
        <v>0</v>
      </c>
      <c r="AK675" s="312">
        <f t="shared" si="175"/>
        <v>0</v>
      </c>
    </row>
    <row r="676" spans="1:37" ht="12.75" customHeight="1" x14ac:dyDescent="0.25">
      <c r="A676" s="81">
        <v>667</v>
      </c>
      <c r="B676" s="159" t="s">
        <v>1823</v>
      </c>
      <c r="C676" s="244">
        <f t="shared" si="188"/>
        <v>0</v>
      </c>
      <c r="D676" s="161">
        <v>0</v>
      </c>
      <c r="E676" s="161">
        <v>0</v>
      </c>
      <c r="F676" s="161">
        <v>0</v>
      </c>
      <c r="G676" s="161">
        <v>0</v>
      </c>
      <c r="H676" s="161">
        <v>0</v>
      </c>
      <c r="I676" s="162">
        <v>0</v>
      </c>
      <c r="J676" s="160">
        <f t="shared" si="189"/>
        <v>0</v>
      </c>
      <c r="K676" s="161">
        <v>0</v>
      </c>
      <c r="L676" s="161">
        <v>0</v>
      </c>
      <c r="M676" s="161">
        <v>0</v>
      </c>
      <c r="N676" s="161">
        <v>0</v>
      </c>
      <c r="O676" s="161">
        <v>0</v>
      </c>
      <c r="P676" s="162">
        <v>0</v>
      </c>
      <c r="Q676" s="160">
        <f t="shared" si="190"/>
        <v>0</v>
      </c>
      <c r="R676" s="161">
        <v>0</v>
      </c>
      <c r="S676" s="161">
        <v>0</v>
      </c>
      <c r="T676" s="161">
        <v>0</v>
      </c>
      <c r="U676" s="161">
        <v>0</v>
      </c>
      <c r="V676" s="161">
        <v>0</v>
      </c>
      <c r="W676" s="162">
        <v>0</v>
      </c>
      <c r="X676" s="160">
        <f t="shared" si="184"/>
        <v>0</v>
      </c>
      <c r="Y676" s="161">
        <f t="shared" si="184"/>
        <v>0</v>
      </c>
      <c r="Z676" s="161">
        <f t="shared" si="184"/>
        <v>0</v>
      </c>
      <c r="AA676" s="161">
        <f t="shared" si="184"/>
        <v>0</v>
      </c>
      <c r="AB676" s="161">
        <f t="shared" si="184"/>
        <v>0</v>
      </c>
      <c r="AC676" s="161">
        <f t="shared" si="184"/>
        <v>0</v>
      </c>
      <c r="AD676" s="162">
        <f t="shared" si="184"/>
        <v>0</v>
      </c>
      <c r="AE676" s="160">
        <f t="shared" si="176"/>
        <v>0</v>
      </c>
      <c r="AF676" s="10">
        <f t="shared" si="176"/>
        <v>0</v>
      </c>
      <c r="AG676" s="10">
        <f t="shared" si="176"/>
        <v>0</v>
      </c>
      <c r="AH676" s="10">
        <f t="shared" si="175"/>
        <v>0</v>
      </c>
      <c r="AI676" s="10">
        <f t="shared" si="175"/>
        <v>0</v>
      </c>
      <c r="AJ676" s="10">
        <f t="shared" si="175"/>
        <v>0</v>
      </c>
      <c r="AK676" s="312">
        <f t="shared" si="175"/>
        <v>0</v>
      </c>
    </row>
    <row r="677" spans="1:37" ht="12.75" customHeight="1" x14ac:dyDescent="0.25">
      <c r="A677" s="81">
        <v>668</v>
      </c>
      <c r="B677" s="159" t="s">
        <v>1824</v>
      </c>
      <c r="C677" s="244">
        <f t="shared" si="188"/>
        <v>0</v>
      </c>
      <c r="D677" s="161">
        <v>0</v>
      </c>
      <c r="E677" s="161">
        <v>0</v>
      </c>
      <c r="F677" s="161">
        <v>0</v>
      </c>
      <c r="G677" s="161">
        <v>0</v>
      </c>
      <c r="H677" s="161">
        <v>0</v>
      </c>
      <c r="I677" s="162">
        <v>0</v>
      </c>
      <c r="J677" s="160">
        <f t="shared" si="189"/>
        <v>0</v>
      </c>
      <c r="K677" s="161">
        <v>0</v>
      </c>
      <c r="L677" s="161">
        <v>0</v>
      </c>
      <c r="M677" s="161">
        <v>0</v>
      </c>
      <c r="N677" s="161">
        <v>0</v>
      </c>
      <c r="O677" s="161">
        <v>0</v>
      </c>
      <c r="P677" s="162">
        <v>0</v>
      </c>
      <c r="Q677" s="160">
        <f t="shared" si="190"/>
        <v>0</v>
      </c>
      <c r="R677" s="161">
        <v>0</v>
      </c>
      <c r="S677" s="161">
        <v>0</v>
      </c>
      <c r="T677" s="161">
        <v>0</v>
      </c>
      <c r="U677" s="161">
        <v>0</v>
      </c>
      <c r="V677" s="161">
        <v>0</v>
      </c>
      <c r="W677" s="162">
        <v>0</v>
      </c>
      <c r="X677" s="160">
        <f t="shared" si="184"/>
        <v>0</v>
      </c>
      <c r="Y677" s="161">
        <f t="shared" si="184"/>
        <v>0</v>
      </c>
      <c r="Z677" s="161">
        <f t="shared" si="184"/>
        <v>0</v>
      </c>
      <c r="AA677" s="161">
        <f t="shared" si="184"/>
        <v>0</v>
      </c>
      <c r="AB677" s="161">
        <f t="shared" si="184"/>
        <v>0</v>
      </c>
      <c r="AC677" s="161">
        <f t="shared" si="184"/>
        <v>0</v>
      </c>
      <c r="AD677" s="162">
        <f t="shared" si="184"/>
        <v>0</v>
      </c>
      <c r="AE677" s="160">
        <f t="shared" si="176"/>
        <v>0</v>
      </c>
      <c r="AF677" s="10">
        <f t="shared" si="176"/>
        <v>0</v>
      </c>
      <c r="AG677" s="10">
        <f t="shared" si="176"/>
        <v>0</v>
      </c>
      <c r="AH677" s="10">
        <f t="shared" si="175"/>
        <v>0</v>
      </c>
      <c r="AI677" s="10">
        <f t="shared" si="175"/>
        <v>0</v>
      </c>
      <c r="AJ677" s="10">
        <f t="shared" si="175"/>
        <v>0</v>
      </c>
      <c r="AK677" s="312">
        <f t="shared" si="175"/>
        <v>0</v>
      </c>
    </row>
    <row r="678" spans="1:37" ht="12.75" customHeight="1" x14ac:dyDescent="0.25">
      <c r="A678" s="81">
        <v>669</v>
      </c>
      <c r="B678" s="159" t="s">
        <v>1825</v>
      </c>
      <c r="C678" s="244">
        <f t="shared" si="188"/>
        <v>0</v>
      </c>
      <c r="D678" s="161">
        <v>0</v>
      </c>
      <c r="E678" s="161">
        <v>0</v>
      </c>
      <c r="F678" s="161">
        <v>0</v>
      </c>
      <c r="G678" s="161">
        <v>0</v>
      </c>
      <c r="H678" s="161">
        <v>0</v>
      </c>
      <c r="I678" s="162">
        <v>0</v>
      </c>
      <c r="J678" s="160">
        <f t="shared" si="189"/>
        <v>0</v>
      </c>
      <c r="K678" s="161">
        <v>0</v>
      </c>
      <c r="L678" s="161">
        <v>0</v>
      </c>
      <c r="M678" s="161">
        <v>0</v>
      </c>
      <c r="N678" s="161">
        <v>0</v>
      </c>
      <c r="O678" s="161">
        <v>0</v>
      </c>
      <c r="P678" s="162">
        <v>0</v>
      </c>
      <c r="Q678" s="160">
        <f t="shared" si="190"/>
        <v>0</v>
      </c>
      <c r="R678" s="161">
        <v>0</v>
      </c>
      <c r="S678" s="161">
        <v>0</v>
      </c>
      <c r="T678" s="161">
        <v>0</v>
      </c>
      <c r="U678" s="161">
        <v>0</v>
      </c>
      <c r="V678" s="161">
        <v>0</v>
      </c>
      <c r="W678" s="162">
        <v>0</v>
      </c>
      <c r="X678" s="160">
        <f t="shared" si="184"/>
        <v>0</v>
      </c>
      <c r="Y678" s="161">
        <f t="shared" si="184"/>
        <v>0</v>
      </c>
      <c r="Z678" s="161">
        <f t="shared" si="184"/>
        <v>0</v>
      </c>
      <c r="AA678" s="161">
        <f t="shared" si="184"/>
        <v>0</v>
      </c>
      <c r="AB678" s="161">
        <f t="shared" si="184"/>
        <v>0</v>
      </c>
      <c r="AC678" s="161">
        <f t="shared" si="184"/>
        <v>0</v>
      </c>
      <c r="AD678" s="162">
        <f t="shared" si="184"/>
        <v>0</v>
      </c>
      <c r="AE678" s="160">
        <f t="shared" si="176"/>
        <v>0</v>
      </c>
      <c r="AF678" s="10">
        <f t="shared" si="176"/>
        <v>0</v>
      </c>
      <c r="AG678" s="10">
        <f t="shared" si="176"/>
        <v>0</v>
      </c>
      <c r="AH678" s="10">
        <f t="shared" si="175"/>
        <v>0</v>
      </c>
      <c r="AI678" s="10">
        <f t="shared" si="175"/>
        <v>0</v>
      </c>
      <c r="AJ678" s="10">
        <f t="shared" si="175"/>
        <v>0</v>
      </c>
      <c r="AK678" s="312">
        <f t="shared" si="175"/>
        <v>0</v>
      </c>
    </row>
    <row r="679" spans="1:37" ht="12.75" customHeight="1" x14ac:dyDescent="0.25">
      <c r="A679" s="81">
        <v>670</v>
      </c>
      <c r="B679" s="159" t="s">
        <v>1826</v>
      </c>
      <c r="C679" s="244">
        <f t="shared" si="188"/>
        <v>0</v>
      </c>
      <c r="D679" s="161">
        <v>0</v>
      </c>
      <c r="E679" s="161">
        <v>0</v>
      </c>
      <c r="F679" s="161">
        <v>0</v>
      </c>
      <c r="G679" s="161">
        <v>0</v>
      </c>
      <c r="H679" s="161">
        <v>0</v>
      </c>
      <c r="I679" s="162">
        <v>0</v>
      </c>
      <c r="J679" s="160">
        <f t="shared" si="189"/>
        <v>0</v>
      </c>
      <c r="K679" s="161">
        <v>0</v>
      </c>
      <c r="L679" s="161">
        <v>0</v>
      </c>
      <c r="M679" s="161">
        <v>0</v>
      </c>
      <c r="N679" s="161">
        <v>0</v>
      </c>
      <c r="O679" s="161">
        <v>0</v>
      </c>
      <c r="P679" s="162">
        <v>0</v>
      </c>
      <c r="Q679" s="160">
        <f t="shared" si="190"/>
        <v>0</v>
      </c>
      <c r="R679" s="161">
        <v>0</v>
      </c>
      <c r="S679" s="161">
        <v>0</v>
      </c>
      <c r="T679" s="161">
        <v>0</v>
      </c>
      <c r="U679" s="161">
        <v>0</v>
      </c>
      <c r="V679" s="161">
        <v>0</v>
      </c>
      <c r="W679" s="162">
        <v>0</v>
      </c>
      <c r="X679" s="160">
        <f t="shared" si="184"/>
        <v>0</v>
      </c>
      <c r="Y679" s="161">
        <f t="shared" si="184"/>
        <v>0</v>
      </c>
      <c r="Z679" s="161">
        <f t="shared" si="184"/>
        <v>0</v>
      </c>
      <c r="AA679" s="161">
        <f t="shared" si="184"/>
        <v>0</v>
      </c>
      <c r="AB679" s="161">
        <f t="shared" si="184"/>
        <v>0</v>
      </c>
      <c r="AC679" s="161">
        <f t="shared" si="184"/>
        <v>0</v>
      </c>
      <c r="AD679" s="162">
        <f t="shared" si="184"/>
        <v>0</v>
      </c>
      <c r="AE679" s="160">
        <f t="shared" si="176"/>
        <v>0</v>
      </c>
      <c r="AF679" s="10">
        <f t="shared" si="176"/>
        <v>0</v>
      </c>
      <c r="AG679" s="10">
        <f t="shared" si="176"/>
        <v>0</v>
      </c>
      <c r="AH679" s="10">
        <f t="shared" si="175"/>
        <v>0</v>
      </c>
      <c r="AI679" s="10">
        <f t="shared" si="175"/>
        <v>0</v>
      </c>
      <c r="AJ679" s="10">
        <f t="shared" si="175"/>
        <v>0</v>
      </c>
      <c r="AK679" s="312">
        <f t="shared" si="175"/>
        <v>0</v>
      </c>
    </row>
    <row r="680" spans="1:37" ht="12.75" customHeight="1" x14ac:dyDescent="0.25">
      <c r="A680" s="81">
        <v>671</v>
      </c>
      <c r="B680" s="159" t="s">
        <v>1827</v>
      </c>
      <c r="C680" s="244">
        <f t="shared" si="188"/>
        <v>0</v>
      </c>
      <c r="D680" s="161">
        <v>0</v>
      </c>
      <c r="E680" s="161">
        <v>0</v>
      </c>
      <c r="F680" s="161">
        <v>0</v>
      </c>
      <c r="G680" s="161">
        <v>0</v>
      </c>
      <c r="H680" s="161">
        <v>0</v>
      </c>
      <c r="I680" s="162">
        <v>0</v>
      </c>
      <c r="J680" s="160">
        <f t="shared" si="189"/>
        <v>0</v>
      </c>
      <c r="K680" s="161">
        <v>0</v>
      </c>
      <c r="L680" s="161">
        <v>0</v>
      </c>
      <c r="M680" s="161">
        <v>0</v>
      </c>
      <c r="N680" s="161">
        <v>0</v>
      </c>
      <c r="O680" s="161">
        <v>0</v>
      </c>
      <c r="P680" s="162">
        <v>0</v>
      </c>
      <c r="Q680" s="160">
        <f t="shared" si="190"/>
        <v>0</v>
      </c>
      <c r="R680" s="161">
        <v>0</v>
      </c>
      <c r="S680" s="161">
        <v>0</v>
      </c>
      <c r="T680" s="161">
        <v>0</v>
      </c>
      <c r="U680" s="161">
        <v>0</v>
      </c>
      <c r="V680" s="161">
        <v>0</v>
      </c>
      <c r="W680" s="162">
        <v>0</v>
      </c>
      <c r="X680" s="160">
        <f t="shared" si="184"/>
        <v>0</v>
      </c>
      <c r="Y680" s="161">
        <f t="shared" si="184"/>
        <v>0</v>
      </c>
      <c r="Z680" s="161">
        <f t="shared" si="184"/>
        <v>0</v>
      </c>
      <c r="AA680" s="161">
        <f t="shared" si="184"/>
        <v>0</v>
      </c>
      <c r="AB680" s="161">
        <f t="shared" si="184"/>
        <v>0</v>
      </c>
      <c r="AC680" s="161">
        <f t="shared" si="184"/>
        <v>0</v>
      </c>
      <c r="AD680" s="162">
        <f t="shared" si="184"/>
        <v>0</v>
      </c>
      <c r="AE680" s="160">
        <f t="shared" si="176"/>
        <v>0</v>
      </c>
      <c r="AF680" s="10">
        <f t="shared" si="176"/>
        <v>0</v>
      </c>
      <c r="AG680" s="10">
        <f t="shared" si="176"/>
        <v>0</v>
      </c>
      <c r="AH680" s="10">
        <f t="shared" si="175"/>
        <v>0</v>
      </c>
      <c r="AI680" s="10">
        <f t="shared" si="175"/>
        <v>0</v>
      </c>
      <c r="AJ680" s="10">
        <f t="shared" si="175"/>
        <v>0</v>
      </c>
      <c r="AK680" s="312">
        <f t="shared" si="175"/>
        <v>0</v>
      </c>
    </row>
    <row r="681" spans="1:37" ht="12.75" customHeight="1" x14ac:dyDescent="0.25">
      <c r="A681" s="81">
        <v>672</v>
      </c>
      <c r="B681" s="159" t="s">
        <v>1828</v>
      </c>
      <c r="C681" s="244">
        <f t="shared" si="188"/>
        <v>0</v>
      </c>
      <c r="D681" s="161">
        <v>0</v>
      </c>
      <c r="E681" s="161">
        <v>0</v>
      </c>
      <c r="F681" s="161">
        <v>0</v>
      </c>
      <c r="G681" s="161">
        <v>0</v>
      </c>
      <c r="H681" s="161">
        <v>0</v>
      </c>
      <c r="I681" s="162">
        <v>0</v>
      </c>
      <c r="J681" s="160">
        <f t="shared" si="189"/>
        <v>0</v>
      </c>
      <c r="K681" s="161">
        <v>0</v>
      </c>
      <c r="L681" s="161">
        <v>0</v>
      </c>
      <c r="M681" s="161">
        <v>0</v>
      </c>
      <c r="N681" s="161">
        <v>0</v>
      </c>
      <c r="O681" s="161">
        <v>0</v>
      </c>
      <c r="P681" s="162">
        <v>0</v>
      </c>
      <c r="Q681" s="160">
        <f t="shared" si="190"/>
        <v>0</v>
      </c>
      <c r="R681" s="161">
        <v>0</v>
      </c>
      <c r="S681" s="161">
        <v>0</v>
      </c>
      <c r="T681" s="161">
        <v>0</v>
      </c>
      <c r="U681" s="161">
        <v>0</v>
      </c>
      <c r="V681" s="161">
        <v>0</v>
      </c>
      <c r="W681" s="162">
        <v>0</v>
      </c>
      <c r="X681" s="160">
        <f t="shared" si="184"/>
        <v>0</v>
      </c>
      <c r="Y681" s="161">
        <f t="shared" si="184"/>
        <v>0</v>
      </c>
      <c r="Z681" s="161">
        <f t="shared" si="184"/>
        <v>0</v>
      </c>
      <c r="AA681" s="161">
        <f t="shared" si="184"/>
        <v>0</v>
      </c>
      <c r="AB681" s="161">
        <f t="shared" si="184"/>
        <v>0</v>
      </c>
      <c r="AC681" s="161">
        <f t="shared" si="184"/>
        <v>0</v>
      </c>
      <c r="AD681" s="162">
        <f t="shared" si="184"/>
        <v>0</v>
      </c>
      <c r="AE681" s="160">
        <f t="shared" si="176"/>
        <v>0</v>
      </c>
      <c r="AF681" s="10">
        <f t="shared" si="176"/>
        <v>0</v>
      </c>
      <c r="AG681" s="10">
        <f t="shared" si="176"/>
        <v>0</v>
      </c>
      <c r="AH681" s="10">
        <f t="shared" si="175"/>
        <v>0</v>
      </c>
      <c r="AI681" s="10">
        <f t="shared" si="175"/>
        <v>0</v>
      </c>
      <c r="AJ681" s="10">
        <f t="shared" si="175"/>
        <v>0</v>
      </c>
      <c r="AK681" s="312">
        <f t="shared" si="175"/>
        <v>0</v>
      </c>
    </row>
    <row r="682" spans="1:37" ht="12.75" customHeight="1" x14ac:dyDescent="0.25">
      <c r="A682" s="81">
        <v>673</v>
      </c>
      <c r="B682" s="159" t="s">
        <v>1829</v>
      </c>
      <c r="C682" s="244">
        <f t="shared" si="188"/>
        <v>0</v>
      </c>
      <c r="D682" s="161">
        <v>0</v>
      </c>
      <c r="E682" s="161">
        <v>0</v>
      </c>
      <c r="F682" s="161">
        <v>0</v>
      </c>
      <c r="G682" s="161">
        <v>0</v>
      </c>
      <c r="H682" s="161">
        <v>0</v>
      </c>
      <c r="I682" s="162">
        <v>0</v>
      </c>
      <c r="J682" s="160">
        <f t="shared" si="189"/>
        <v>0</v>
      </c>
      <c r="K682" s="161">
        <v>0</v>
      </c>
      <c r="L682" s="161">
        <v>0</v>
      </c>
      <c r="M682" s="161">
        <v>0</v>
      </c>
      <c r="N682" s="161">
        <v>0</v>
      </c>
      <c r="O682" s="161">
        <v>0</v>
      </c>
      <c r="P682" s="162">
        <v>0</v>
      </c>
      <c r="Q682" s="160">
        <f t="shared" si="190"/>
        <v>0</v>
      </c>
      <c r="R682" s="161">
        <v>0</v>
      </c>
      <c r="S682" s="161">
        <v>0</v>
      </c>
      <c r="T682" s="161">
        <v>0</v>
      </c>
      <c r="U682" s="161">
        <v>0</v>
      </c>
      <c r="V682" s="161">
        <v>0</v>
      </c>
      <c r="W682" s="162">
        <v>0</v>
      </c>
      <c r="X682" s="160">
        <f t="shared" si="184"/>
        <v>0</v>
      </c>
      <c r="Y682" s="161">
        <f t="shared" si="184"/>
        <v>0</v>
      </c>
      <c r="Z682" s="161">
        <f t="shared" si="184"/>
        <v>0</v>
      </c>
      <c r="AA682" s="161">
        <f t="shared" si="184"/>
        <v>0</v>
      </c>
      <c r="AB682" s="161">
        <f t="shared" si="184"/>
        <v>0</v>
      </c>
      <c r="AC682" s="161">
        <f t="shared" si="184"/>
        <v>0</v>
      </c>
      <c r="AD682" s="162">
        <f t="shared" si="184"/>
        <v>0</v>
      </c>
      <c r="AE682" s="160">
        <f t="shared" si="176"/>
        <v>0</v>
      </c>
      <c r="AF682" s="10">
        <f t="shared" si="176"/>
        <v>0</v>
      </c>
      <c r="AG682" s="10">
        <f t="shared" si="176"/>
        <v>0</v>
      </c>
      <c r="AH682" s="10">
        <f t="shared" si="175"/>
        <v>0</v>
      </c>
      <c r="AI682" s="10">
        <f t="shared" si="175"/>
        <v>0</v>
      </c>
      <c r="AJ682" s="10">
        <f t="shared" si="175"/>
        <v>0</v>
      </c>
      <c r="AK682" s="312">
        <f t="shared" si="175"/>
        <v>0</v>
      </c>
    </row>
    <row r="683" spans="1:37" ht="12.75" customHeight="1" x14ac:dyDescent="0.25">
      <c r="A683" s="81">
        <v>674</v>
      </c>
      <c r="B683" s="159" t="s">
        <v>1830</v>
      </c>
      <c r="C683" s="244">
        <f t="shared" si="188"/>
        <v>0</v>
      </c>
      <c r="D683" s="161">
        <v>0</v>
      </c>
      <c r="E683" s="161">
        <v>0</v>
      </c>
      <c r="F683" s="161">
        <v>0</v>
      </c>
      <c r="G683" s="161">
        <v>0</v>
      </c>
      <c r="H683" s="161">
        <v>0</v>
      </c>
      <c r="I683" s="162">
        <v>0</v>
      </c>
      <c r="J683" s="160">
        <f t="shared" si="189"/>
        <v>0</v>
      </c>
      <c r="K683" s="161">
        <v>0</v>
      </c>
      <c r="L683" s="161">
        <v>0</v>
      </c>
      <c r="M683" s="161">
        <v>0</v>
      </c>
      <c r="N683" s="161">
        <v>0</v>
      </c>
      <c r="O683" s="161">
        <v>0</v>
      </c>
      <c r="P683" s="162">
        <v>0</v>
      </c>
      <c r="Q683" s="160">
        <f t="shared" si="190"/>
        <v>0</v>
      </c>
      <c r="R683" s="161">
        <v>0</v>
      </c>
      <c r="S683" s="161">
        <v>0</v>
      </c>
      <c r="T683" s="161">
        <v>0</v>
      </c>
      <c r="U683" s="161">
        <v>0</v>
      </c>
      <c r="V683" s="161">
        <v>0</v>
      </c>
      <c r="W683" s="162">
        <v>0</v>
      </c>
      <c r="X683" s="160">
        <f t="shared" si="184"/>
        <v>0</v>
      </c>
      <c r="Y683" s="161">
        <f t="shared" si="184"/>
        <v>0</v>
      </c>
      <c r="Z683" s="161">
        <f t="shared" si="184"/>
        <v>0</v>
      </c>
      <c r="AA683" s="161">
        <f t="shared" si="184"/>
        <v>0</v>
      </c>
      <c r="AB683" s="161">
        <f t="shared" si="184"/>
        <v>0</v>
      </c>
      <c r="AC683" s="161">
        <f t="shared" si="184"/>
        <v>0</v>
      </c>
      <c r="AD683" s="162">
        <f t="shared" si="184"/>
        <v>0</v>
      </c>
      <c r="AE683" s="160">
        <f t="shared" si="176"/>
        <v>0</v>
      </c>
      <c r="AF683" s="10">
        <f t="shared" si="176"/>
        <v>0</v>
      </c>
      <c r="AG683" s="10">
        <f t="shared" si="176"/>
        <v>0</v>
      </c>
      <c r="AH683" s="10">
        <f t="shared" si="175"/>
        <v>0</v>
      </c>
      <c r="AI683" s="10">
        <f t="shared" si="175"/>
        <v>0</v>
      </c>
      <c r="AJ683" s="10">
        <f t="shared" si="175"/>
        <v>0</v>
      </c>
      <c r="AK683" s="312">
        <f t="shared" si="175"/>
        <v>0</v>
      </c>
    </row>
    <row r="684" spans="1:37" ht="12.75" customHeight="1" x14ac:dyDescent="0.25">
      <c r="A684" s="81">
        <v>675</v>
      </c>
      <c r="B684" s="159" t="s">
        <v>1831</v>
      </c>
      <c r="C684" s="244">
        <f t="shared" si="188"/>
        <v>0</v>
      </c>
      <c r="D684" s="161">
        <v>0</v>
      </c>
      <c r="E684" s="161">
        <v>0</v>
      </c>
      <c r="F684" s="161">
        <v>0</v>
      </c>
      <c r="G684" s="161">
        <v>0</v>
      </c>
      <c r="H684" s="161">
        <v>0</v>
      </c>
      <c r="I684" s="162">
        <v>0</v>
      </c>
      <c r="J684" s="160">
        <f t="shared" si="189"/>
        <v>0</v>
      </c>
      <c r="K684" s="161">
        <v>0</v>
      </c>
      <c r="L684" s="161">
        <v>0</v>
      </c>
      <c r="M684" s="161">
        <v>0</v>
      </c>
      <c r="N684" s="161">
        <v>0</v>
      </c>
      <c r="O684" s="161">
        <v>0</v>
      </c>
      <c r="P684" s="162">
        <v>0</v>
      </c>
      <c r="Q684" s="160">
        <f t="shared" si="190"/>
        <v>0</v>
      </c>
      <c r="R684" s="161">
        <v>0</v>
      </c>
      <c r="S684" s="161">
        <v>0</v>
      </c>
      <c r="T684" s="161">
        <v>0</v>
      </c>
      <c r="U684" s="161">
        <v>0</v>
      </c>
      <c r="V684" s="161">
        <v>0</v>
      </c>
      <c r="W684" s="162">
        <v>0</v>
      </c>
      <c r="X684" s="160">
        <f t="shared" si="184"/>
        <v>0</v>
      </c>
      <c r="Y684" s="161">
        <f t="shared" si="184"/>
        <v>0</v>
      </c>
      <c r="Z684" s="161">
        <f t="shared" si="184"/>
        <v>0</v>
      </c>
      <c r="AA684" s="161">
        <f t="shared" si="184"/>
        <v>0</v>
      </c>
      <c r="AB684" s="161">
        <f t="shared" si="184"/>
        <v>0</v>
      </c>
      <c r="AC684" s="161">
        <f t="shared" si="184"/>
        <v>0</v>
      </c>
      <c r="AD684" s="162">
        <f t="shared" si="184"/>
        <v>0</v>
      </c>
      <c r="AE684" s="160">
        <f t="shared" si="176"/>
        <v>0</v>
      </c>
      <c r="AF684" s="10">
        <f t="shared" si="176"/>
        <v>0</v>
      </c>
      <c r="AG684" s="10">
        <f t="shared" si="176"/>
        <v>0</v>
      </c>
      <c r="AH684" s="10">
        <f t="shared" si="175"/>
        <v>0</v>
      </c>
      <c r="AI684" s="10">
        <f t="shared" si="175"/>
        <v>0</v>
      </c>
      <c r="AJ684" s="10">
        <f t="shared" si="175"/>
        <v>0</v>
      </c>
      <c r="AK684" s="312">
        <f t="shared" si="175"/>
        <v>0</v>
      </c>
    </row>
    <row r="685" spans="1:37" ht="12.75" customHeight="1" x14ac:dyDescent="0.25">
      <c r="A685" s="81">
        <v>676</v>
      </c>
      <c r="B685" s="159" t="s">
        <v>1832</v>
      </c>
      <c r="C685" s="244">
        <f t="shared" si="188"/>
        <v>0</v>
      </c>
      <c r="D685" s="161">
        <v>0</v>
      </c>
      <c r="E685" s="161">
        <v>0</v>
      </c>
      <c r="F685" s="161">
        <v>0</v>
      </c>
      <c r="G685" s="161">
        <v>0</v>
      </c>
      <c r="H685" s="161">
        <v>0</v>
      </c>
      <c r="I685" s="162">
        <v>0</v>
      </c>
      <c r="J685" s="160">
        <f t="shared" si="189"/>
        <v>0</v>
      </c>
      <c r="K685" s="161">
        <v>0</v>
      </c>
      <c r="L685" s="161">
        <v>0</v>
      </c>
      <c r="M685" s="161">
        <v>0</v>
      </c>
      <c r="N685" s="161">
        <v>0</v>
      </c>
      <c r="O685" s="161">
        <v>0</v>
      </c>
      <c r="P685" s="162">
        <v>0</v>
      </c>
      <c r="Q685" s="160">
        <f t="shared" si="190"/>
        <v>0</v>
      </c>
      <c r="R685" s="161">
        <v>0</v>
      </c>
      <c r="S685" s="161">
        <v>0</v>
      </c>
      <c r="T685" s="161">
        <v>0</v>
      </c>
      <c r="U685" s="161">
        <v>0</v>
      </c>
      <c r="V685" s="161">
        <v>0</v>
      </c>
      <c r="W685" s="162">
        <v>0</v>
      </c>
      <c r="X685" s="160">
        <f t="shared" si="184"/>
        <v>0</v>
      </c>
      <c r="Y685" s="161">
        <f t="shared" si="184"/>
        <v>0</v>
      </c>
      <c r="Z685" s="161">
        <f t="shared" si="184"/>
        <v>0</v>
      </c>
      <c r="AA685" s="161">
        <f t="shared" si="184"/>
        <v>0</v>
      </c>
      <c r="AB685" s="161">
        <f t="shared" si="184"/>
        <v>0</v>
      </c>
      <c r="AC685" s="161">
        <f t="shared" si="184"/>
        <v>0</v>
      </c>
      <c r="AD685" s="162">
        <f t="shared" si="184"/>
        <v>0</v>
      </c>
      <c r="AE685" s="160">
        <f t="shared" si="176"/>
        <v>0</v>
      </c>
      <c r="AF685" s="10">
        <f t="shared" si="176"/>
        <v>0</v>
      </c>
      <c r="AG685" s="10">
        <f t="shared" si="176"/>
        <v>0</v>
      </c>
      <c r="AH685" s="10">
        <f t="shared" si="175"/>
        <v>0</v>
      </c>
      <c r="AI685" s="10">
        <f t="shared" si="175"/>
        <v>0</v>
      </c>
      <c r="AJ685" s="10">
        <f t="shared" si="175"/>
        <v>0</v>
      </c>
      <c r="AK685" s="312">
        <f t="shared" si="175"/>
        <v>0</v>
      </c>
    </row>
    <row r="686" spans="1:37" ht="12.75" customHeight="1" x14ac:dyDescent="0.25">
      <c r="A686" s="81">
        <v>677</v>
      </c>
      <c r="B686" s="159" t="s">
        <v>1833</v>
      </c>
      <c r="C686" s="244">
        <f t="shared" si="188"/>
        <v>0</v>
      </c>
      <c r="D686" s="161">
        <v>0</v>
      </c>
      <c r="E686" s="161">
        <v>0</v>
      </c>
      <c r="F686" s="161">
        <v>0</v>
      </c>
      <c r="G686" s="161">
        <v>0</v>
      </c>
      <c r="H686" s="161">
        <v>0</v>
      </c>
      <c r="I686" s="162">
        <v>0</v>
      </c>
      <c r="J686" s="160">
        <f t="shared" si="189"/>
        <v>0</v>
      </c>
      <c r="K686" s="161">
        <v>0</v>
      </c>
      <c r="L686" s="161">
        <v>0</v>
      </c>
      <c r="M686" s="161">
        <v>0</v>
      </c>
      <c r="N686" s="161">
        <v>0</v>
      </c>
      <c r="O686" s="161">
        <v>0</v>
      </c>
      <c r="P686" s="162">
        <v>0</v>
      </c>
      <c r="Q686" s="160">
        <f t="shared" si="190"/>
        <v>0</v>
      </c>
      <c r="R686" s="161">
        <v>0</v>
      </c>
      <c r="S686" s="161">
        <v>0</v>
      </c>
      <c r="T686" s="161">
        <v>0</v>
      </c>
      <c r="U686" s="161">
        <v>0</v>
      </c>
      <c r="V686" s="161">
        <v>0</v>
      </c>
      <c r="W686" s="162">
        <v>0</v>
      </c>
      <c r="X686" s="160">
        <f t="shared" si="184"/>
        <v>0</v>
      </c>
      <c r="Y686" s="161">
        <f t="shared" si="184"/>
        <v>0</v>
      </c>
      <c r="Z686" s="161">
        <f t="shared" si="184"/>
        <v>0</v>
      </c>
      <c r="AA686" s="161">
        <f t="shared" si="184"/>
        <v>0</v>
      </c>
      <c r="AB686" s="161">
        <f t="shared" si="184"/>
        <v>0</v>
      </c>
      <c r="AC686" s="161">
        <f t="shared" si="184"/>
        <v>0</v>
      </c>
      <c r="AD686" s="162">
        <f t="shared" si="184"/>
        <v>0</v>
      </c>
      <c r="AE686" s="160">
        <f t="shared" si="176"/>
        <v>0</v>
      </c>
      <c r="AF686" s="10">
        <f t="shared" si="176"/>
        <v>0</v>
      </c>
      <c r="AG686" s="10">
        <f t="shared" si="176"/>
        <v>0</v>
      </c>
      <c r="AH686" s="10">
        <f t="shared" si="175"/>
        <v>0</v>
      </c>
      <c r="AI686" s="10">
        <f t="shared" si="175"/>
        <v>0</v>
      </c>
      <c r="AJ686" s="10">
        <f t="shared" si="175"/>
        <v>0</v>
      </c>
      <c r="AK686" s="312">
        <f t="shared" si="175"/>
        <v>0</v>
      </c>
    </row>
    <row r="687" spans="1:37" ht="12.75" customHeight="1" x14ac:dyDescent="0.25">
      <c r="A687" s="81">
        <v>678</v>
      </c>
      <c r="B687" s="159" t="s">
        <v>1834</v>
      </c>
      <c r="C687" s="244">
        <f t="shared" si="188"/>
        <v>0</v>
      </c>
      <c r="D687" s="161">
        <v>0</v>
      </c>
      <c r="E687" s="161">
        <v>0</v>
      </c>
      <c r="F687" s="161">
        <v>0</v>
      </c>
      <c r="G687" s="161">
        <v>0</v>
      </c>
      <c r="H687" s="161">
        <v>0</v>
      </c>
      <c r="I687" s="162">
        <v>0</v>
      </c>
      <c r="J687" s="160">
        <f t="shared" si="189"/>
        <v>0</v>
      </c>
      <c r="K687" s="161">
        <v>0</v>
      </c>
      <c r="L687" s="161">
        <v>0</v>
      </c>
      <c r="M687" s="161">
        <v>0</v>
      </c>
      <c r="N687" s="161">
        <v>0</v>
      </c>
      <c r="O687" s="161">
        <v>0</v>
      </c>
      <c r="P687" s="162">
        <v>0</v>
      </c>
      <c r="Q687" s="160">
        <f t="shared" si="190"/>
        <v>0</v>
      </c>
      <c r="R687" s="161">
        <v>0</v>
      </c>
      <c r="S687" s="161">
        <v>0</v>
      </c>
      <c r="T687" s="161">
        <v>0</v>
      </c>
      <c r="U687" s="161">
        <v>0</v>
      </c>
      <c r="V687" s="161">
        <v>0</v>
      </c>
      <c r="W687" s="162">
        <v>0</v>
      </c>
      <c r="X687" s="160">
        <f t="shared" si="184"/>
        <v>0</v>
      </c>
      <c r="Y687" s="161">
        <f t="shared" si="184"/>
        <v>0</v>
      </c>
      <c r="Z687" s="161">
        <f t="shared" si="184"/>
        <v>0</v>
      </c>
      <c r="AA687" s="161">
        <f t="shared" si="184"/>
        <v>0</v>
      </c>
      <c r="AB687" s="161">
        <f t="shared" si="184"/>
        <v>0</v>
      </c>
      <c r="AC687" s="161">
        <f t="shared" si="184"/>
        <v>0</v>
      </c>
      <c r="AD687" s="162">
        <f t="shared" si="184"/>
        <v>0</v>
      </c>
      <c r="AE687" s="160">
        <f t="shared" si="176"/>
        <v>0</v>
      </c>
      <c r="AF687" s="10">
        <f t="shared" si="176"/>
        <v>0</v>
      </c>
      <c r="AG687" s="10">
        <f t="shared" si="176"/>
        <v>0</v>
      </c>
      <c r="AH687" s="10">
        <f t="shared" si="176"/>
        <v>0</v>
      </c>
      <c r="AI687" s="10">
        <f t="shared" si="176"/>
        <v>0</v>
      </c>
      <c r="AJ687" s="10">
        <f t="shared" si="176"/>
        <v>0</v>
      </c>
      <c r="AK687" s="312">
        <f t="shared" si="176"/>
        <v>0</v>
      </c>
    </row>
    <row r="688" spans="1:37" ht="12.75" customHeight="1" x14ac:dyDescent="0.25">
      <c r="A688" s="81">
        <v>679</v>
      </c>
      <c r="B688" s="159" t="s">
        <v>1819</v>
      </c>
      <c r="C688" s="244">
        <f t="shared" si="188"/>
        <v>0</v>
      </c>
      <c r="D688" s="161">
        <v>0</v>
      </c>
      <c r="E688" s="161">
        <v>0</v>
      </c>
      <c r="F688" s="161">
        <v>0</v>
      </c>
      <c r="G688" s="161">
        <v>0</v>
      </c>
      <c r="H688" s="161">
        <v>0</v>
      </c>
      <c r="I688" s="162">
        <v>0</v>
      </c>
      <c r="J688" s="160">
        <f t="shared" si="189"/>
        <v>0</v>
      </c>
      <c r="K688" s="161">
        <v>0</v>
      </c>
      <c r="L688" s="161">
        <v>0</v>
      </c>
      <c r="M688" s="161">
        <v>0</v>
      </c>
      <c r="N688" s="161">
        <v>0</v>
      </c>
      <c r="O688" s="161">
        <v>0</v>
      </c>
      <c r="P688" s="162">
        <v>0</v>
      </c>
      <c r="Q688" s="160">
        <f t="shared" si="190"/>
        <v>0</v>
      </c>
      <c r="R688" s="161">
        <v>0</v>
      </c>
      <c r="S688" s="161">
        <v>0</v>
      </c>
      <c r="T688" s="161">
        <v>0</v>
      </c>
      <c r="U688" s="161">
        <v>0</v>
      </c>
      <c r="V688" s="161">
        <v>0</v>
      </c>
      <c r="W688" s="162">
        <v>0</v>
      </c>
      <c r="X688" s="160">
        <f t="shared" si="184"/>
        <v>0</v>
      </c>
      <c r="Y688" s="161">
        <f t="shared" si="184"/>
        <v>0</v>
      </c>
      <c r="Z688" s="161">
        <f t="shared" si="184"/>
        <v>0</v>
      </c>
      <c r="AA688" s="161">
        <f t="shared" si="184"/>
        <v>0</v>
      </c>
      <c r="AB688" s="161">
        <f t="shared" si="184"/>
        <v>0</v>
      </c>
      <c r="AC688" s="161">
        <f t="shared" si="184"/>
        <v>0</v>
      </c>
      <c r="AD688" s="162">
        <f t="shared" si="184"/>
        <v>0</v>
      </c>
      <c r="AE688" s="160">
        <f t="shared" ref="AE688:AK725" si="191">IF(J688=0,0,Q688/J688*100)</f>
        <v>0</v>
      </c>
      <c r="AF688" s="10">
        <f t="shared" si="191"/>
        <v>0</v>
      </c>
      <c r="AG688" s="10">
        <f t="shared" si="191"/>
        <v>0</v>
      </c>
      <c r="AH688" s="10">
        <f t="shared" si="191"/>
        <v>0</v>
      </c>
      <c r="AI688" s="10">
        <f t="shared" si="191"/>
        <v>0</v>
      </c>
      <c r="AJ688" s="10">
        <f t="shared" si="191"/>
        <v>0</v>
      </c>
      <c r="AK688" s="312">
        <f t="shared" si="191"/>
        <v>0</v>
      </c>
    </row>
    <row r="689" spans="1:37" ht="12.75" customHeight="1" x14ac:dyDescent="0.25">
      <c r="A689" s="81">
        <v>680</v>
      </c>
      <c r="B689" s="159" t="s">
        <v>1835</v>
      </c>
      <c r="C689" s="244">
        <f t="shared" si="188"/>
        <v>0</v>
      </c>
      <c r="D689" s="161">
        <v>0</v>
      </c>
      <c r="E689" s="161">
        <v>0</v>
      </c>
      <c r="F689" s="161">
        <v>0</v>
      </c>
      <c r="G689" s="161">
        <v>0</v>
      </c>
      <c r="H689" s="161">
        <v>0</v>
      </c>
      <c r="I689" s="162">
        <v>0</v>
      </c>
      <c r="J689" s="160">
        <f t="shared" si="189"/>
        <v>0</v>
      </c>
      <c r="K689" s="161">
        <v>0</v>
      </c>
      <c r="L689" s="161">
        <v>0</v>
      </c>
      <c r="M689" s="161">
        <v>0</v>
      </c>
      <c r="N689" s="161">
        <v>0</v>
      </c>
      <c r="O689" s="161">
        <v>0</v>
      </c>
      <c r="P689" s="162">
        <v>0</v>
      </c>
      <c r="Q689" s="160">
        <f t="shared" si="190"/>
        <v>0</v>
      </c>
      <c r="R689" s="161">
        <v>0</v>
      </c>
      <c r="S689" s="161">
        <v>0</v>
      </c>
      <c r="T689" s="161">
        <v>0</v>
      </c>
      <c r="U689" s="161">
        <v>0</v>
      </c>
      <c r="V689" s="161">
        <v>0</v>
      </c>
      <c r="W689" s="162">
        <v>0</v>
      </c>
      <c r="X689" s="160">
        <f t="shared" si="184"/>
        <v>0</v>
      </c>
      <c r="Y689" s="161">
        <f t="shared" si="184"/>
        <v>0</v>
      </c>
      <c r="Z689" s="161">
        <f t="shared" si="184"/>
        <v>0</v>
      </c>
      <c r="AA689" s="161">
        <f t="shared" si="184"/>
        <v>0</v>
      </c>
      <c r="AB689" s="161">
        <f t="shared" si="184"/>
        <v>0</v>
      </c>
      <c r="AC689" s="161">
        <f t="shared" si="184"/>
        <v>0</v>
      </c>
      <c r="AD689" s="162">
        <f t="shared" si="184"/>
        <v>0</v>
      </c>
      <c r="AE689" s="160">
        <f t="shared" si="191"/>
        <v>0</v>
      </c>
      <c r="AF689" s="10">
        <f t="shared" si="191"/>
        <v>0</v>
      </c>
      <c r="AG689" s="10">
        <f t="shared" si="191"/>
        <v>0</v>
      </c>
      <c r="AH689" s="10">
        <f t="shared" si="191"/>
        <v>0</v>
      </c>
      <c r="AI689" s="10">
        <f t="shared" si="191"/>
        <v>0</v>
      </c>
      <c r="AJ689" s="10">
        <f t="shared" si="191"/>
        <v>0</v>
      </c>
      <c r="AK689" s="312">
        <f t="shared" si="191"/>
        <v>0</v>
      </c>
    </row>
    <row r="690" spans="1:37" ht="12.75" customHeight="1" x14ac:dyDescent="0.25">
      <c r="A690" s="81">
        <v>681</v>
      </c>
      <c r="B690" s="159" t="s">
        <v>1836</v>
      </c>
      <c r="C690" s="244">
        <f t="shared" si="188"/>
        <v>107.4</v>
      </c>
      <c r="D690" s="161">
        <v>0</v>
      </c>
      <c r="E690" s="161">
        <v>0</v>
      </c>
      <c r="F690" s="161">
        <v>0</v>
      </c>
      <c r="G690" s="161">
        <v>0</v>
      </c>
      <c r="H690" s="161">
        <v>107.4</v>
      </c>
      <c r="I690" s="162">
        <v>0</v>
      </c>
      <c r="J690" s="160">
        <f t="shared" si="189"/>
        <v>107.4</v>
      </c>
      <c r="K690" s="161">
        <v>0</v>
      </c>
      <c r="L690" s="161">
        <v>0</v>
      </c>
      <c r="M690" s="161">
        <v>0</v>
      </c>
      <c r="N690" s="161">
        <v>0</v>
      </c>
      <c r="O690" s="161">
        <v>107.4</v>
      </c>
      <c r="P690" s="162">
        <v>0</v>
      </c>
      <c r="Q690" s="160">
        <f t="shared" si="190"/>
        <v>98.262</v>
      </c>
      <c r="R690" s="161">
        <v>0</v>
      </c>
      <c r="S690" s="161">
        <v>0</v>
      </c>
      <c r="T690" s="161">
        <v>0</v>
      </c>
      <c r="U690" s="161">
        <v>0</v>
      </c>
      <c r="V690" s="161">
        <v>98.262</v>
      </c>
      <c r="W690" s="162">
        <v>0</v>
      </c>
      <c r="X690" s="160">
        <f t="shared" si="184"/>
        <v>-9.1380000000000052</v>
      </c>
      <c r="Y690" s="161">
        <f t="shared" si="184"/>
        <v>0</v>
      </c>
      <c r="Z690" s="161">
        <f t="shared" si="184"/>
        <v>0</v>
      </c>
      <c r="AA690" s="161">
        <f t="shared" si="184"/>
        <v>0</v>
      </c>
      <c r="AB690" s="161">
        <f t="shared" si="184"/>
        <v>0</v>
      </c>
      <c r="AC690" s="161">
        <f t="shared" si="184"/>
        <v>-9.1380000000000052</v>
      </c>
      <c r="AD690" s="162">
        <f t="shared" si="184"/>
        <v>0</v>
      </c>
      <c r="AE690" s="160">
        <f t="shared" si="191"/>
        <v>91.491620111731848</v>
      </c>
      <c r="AF690" s="10">
        <f t="shared" si="191"/>
        <v>0</v>
      </c>
      <c r="AG690" s="10">
        <f t="shared" si="191"/>
        <v>0</v>
      </c>
      <c r="AH690" s="10">
        <f t="shared" si="191"/>
        <v>0</v>
      </c>
      <c r="AI690" s="10">
        <f t="shared" si="191"/>
        <v>0</v>
      </c>
      <c r="AJ690" s="10">
        <f t="shared" si="191"/>
        <v>91.491620111731848</v>
      </c>
      <c r="AK690" s="312">
        <f t="shared" si="191"/>
        <v>0</v>
      </c>
    </row>
    <row r="691" spans="1:37" ht="12.75" customHeight="1" x14ac:dyDescent="0.25">
      <c r="A691" s="81">
        <v>682</v>
      </c>
      <c r="B691" s="159" t="s">
        <v>1837</v>
      </c>
      <c r="C691" s="244">
        <f t="shared" si="188"/>
        <v>0</v>
      </c>
      <c r="D691" s="161">
        <v>0</v>
      </c>
      <c r="E691" s="161">
        <v>0</v>
      </c>
      <c r="F691" s="161">
        <v>0</v>
      </c>
      <c r="G691" s="161">
        <v>0</v>
      </c>
      <c r="H691" s="161">
        <v>0</v>
      </c>
      <c r="I691" s="162">
        <v>0</v>
      </c>
      <c r="J691" s="160">
        <f t="shared" si="189"/>
        <v>0</v>
      </c>
      <c r="K691" s="161">
        <v>0</v>
      </c>
      <c r="L691" s="161">
        <v>0</v>
      </c>
      <c r="M691" s="161">
        <v>0</v>
      </c>
      <c r="N691" s="161">
        <v>0</v>
      </c>
      <c r="O691" s="161">
        <v>0</v>
      </c>
      <c r="P691" s="162">
        <v>0</v>
      </c>
      <c r="Q691" s="160">
        <f t="shared" si="190"/>
        <v>0</v>
      </c>
      <c r="R691" s="161">
        <v>0</v>
      </c>
      <c r="S691" s="161">
        <v>0</v>
      </c>
      <c r="T691" s="161">
        <v>0</v>
      </c>
      <c r="U691" s="161">
        <v>0</v>
      </c>
      <c r="V691" s="161">
        <v>0</v>
      </c>
      <c r="W691" s="162">
        <v>0</v>
      </c>
      <c r="X691" s="160">
        <f t="shared" si="184"/>
        <v>0</v>
      </c>
      <c r="Y691" s="161">
        <f t="shared" si="184"/>
        <v>0</v>
      </c>
      <c r="Z691" s="161">
        <f t="shared" si="184"/>
        <v>0</v>
      </c>
      <c r="AA691" s="161">
        <f t="shared" si="184"/>
        <v>0</v>
      </c>
      <c r="AB691" s="161">
        <f t="shared" si="184"/>
        <v>0</v>
      </c>
      <c r="AC691" s="161">
        <f t="shared" si="184"/>
        <v>0</v>
      </c>
      <c r="AD691" s="162">
        <f t="shared" si="184"/>
        <v>0</v>
      </c>
      <c r="AE691" s="160">
        <f t="shared" si="191"/>
        <v>0</v>
      </c>
      <c r="AF691" s="10">
        <f t="shared" si="191"/>
        <v>0</v>
      </c>
      <c r="AG691" s="10">
        <f t="shared" si="191"/>
        <v>0</v>
      </c>
      <c r="AH691" s="10">
        <f t="shared" si="191"/>
        <v>0</v>
      </c>
      <c r="AI691" s="10">
        <f t="shared" si="191"/>
        <v>0</v>
      </c>
      <c r="AJ691" s="10">
        <f t="shared" si="191"/>
        <v>0</v>
      </c>
      <c r="AK691" s="312">
        <f t="shared" si="191"/>
        <v>0</v>
      </c>
    </row>
    <row r="692" spans="1:37" ht="12.75" customHeight="1" x14ac:dyDescent="0.25">
      <c r="A692" s="81">
        <v>683</v>
      </c>
      <c r="B692" s="159" t="s">
        <v>1838</v>
      </c>
      <c r="C692" s="244">
        <f t="shared" si="188"/>
        <v>0</v>
      </c>
      <c r="D692" s="161">
        <v>0</v>
      </c>
      <c r="E692" s="161">
        <v>0</v>
      </c>
      <c r="F692" s="161">
        <v>0</v>
      </c>
      <c r="G692" s="161">
        <v>0</v>
      </c>
      <c r="H692" s="161">
        <v>0</v>
      </c>
      <c r="I692" s="162">
        <v>0</v>
      </c>
      <c r="J692" s="160">
        <f t="shared" si="189"/>
        <v>0</v>
      </c>
      <c r="K692" s="161">
        <v>0</v>
      </c>
      <c r="L692" s="161">
        <v>0</v>
      </c>
      <c r="M692" s="161">
        <v>0</v>
      </c>
      <c r="N692" s="161">
        <v>0</v>
      </c>
      <c r="O692" s="161">
        <v>0</v>
      </c>
      <c r="P692" s="162">
        <v>0</v>
      </c>
      <c r="Q692" s="160">
        <f t="shared" si="190"/>
        <v>0</v>
      </c>
      <c r="R692" s="161">
        <v>0</v>
      </c>
      <c r="S692" s="161">
        <v>0</v>
      </c>
      <c r="T692" s="161">
        <v>0</v>
      </c>
      <c r="U692" s="161">
        <v>0</v>
      </c>
      <c r="V692" s="161">
        <v>0</v>
      </c>
      <c r="W692" s="162">
        <v>0</v>
      </c>
      <c r="X692" s="160">
        <f t="shared" si="184"/>
        <v>0</v>
      </c>
      <c r="Y692" s="161">
        <f t="shared" si="184"/>
        <v>0</v>
      </c>
      <c r="Z692" s="161">
        <f t="shared" si="184"/>
        <v>0</v>
      </c>
      <c r="AA692" s="161">
        <f t="shared" si="184"/>
        <v>0</v>
      </c>
      <c r="AB692" s="161">
        <f t="shared" si="184"/>
        <v>0</v>
      </c>
      <c r="AC692" s="161">
        <f t="shared" si="184"/>
        <v>0</v>
      </c>
      <c r="AD692" s="162">
        <f t="shared" si="184"/>
        <v>0</v>
      </c>
      <c r="AE692" s="160">
        <f t="shared" si="191"/>
        <v>0</v>
      </c>
      <c r="AF692" s="10">
        <f t="shared" si="191"/>
        <v>0</v>
      </c>
      <c r="AG692" s="10">
        <f t="shared" si="191"/>
        <v>0</v>
      </c>
      <c r="AH692" s="10">
        <f t="shared" si="191"/>
        <v>0</v>
      </c>
      <c r="AI692" s="10">
        <f t="shared" si="191"/>
        <v>0</v>
      </c>
      <c r="AJ692" s="10">
        <f t="shared" si="191"/>
        <v>0</v>
      </c>
      <c r="AK692" s="312">
        <f t="shared" si="191"/>
        <v>0</v>
      </c>
    </row>
    <row r="693" spans="1:37" ht="12.75" customHeight="1" x14ac:dyDescent="0.25">
      <c r="A693" s="81">
        <v>684</v>
      </c>
      <c r="B693" s="159" t="s">
        <v>1463</v>
      </c>
      <c r="C693" s="244">
        <f t="shared" si="188"/>
        <v>0</v>
      </c>
      <c r="D693" s="161">
        <v>0</v>
      </c>
      <c r="E693" s="161">
        <v>0</v>
      </c>
      <c r="F693" s="161">
        <v>0</v>
      </c>
      <c r="G693" s="161">
        <v>0</v>
      </c>
      <c r="H693" s="161">
        <v>0</v>
      </c>
      <c r="I693" s="162">
        <v>0</v>
      </c>
      <c r="J693" s="160">
        <f t="shared" si="189"/>
        <v>0</v>
      </c>
      <c r="K693" s="161">
        <v>0</v>
      </c>
      <c r="L693" s="161">
        <v>0</v>
      </c>
      <c r="M693" s="161">
        <v>0</v>
      </c>
      <c r="N693" s="161">
        <v>0</v>
      </c>
      <c r="O693" s="161">
        <v>0</v>
      </c>
      <c r="P693" s="162">
        <v>0</v>
      </c>
      <c r="Q693" s="160">
        <f t="shared" si="190"/>
        <v>0</v>
      </c>
      <c r="R693" s="161">
        <v>0</v>
      </c>
      <c r="S693" s="161">
        <v>0</v>
      </c>
      <c r="T693" s="161">
        <v>0</v>
      </c>
      <c r="U693" s="161">
        <v>0</v>
      </c>
      <c r="V693" s="161">
        <v>0</v>
      </c>
      <c r="W693" s="162">
        <v>0</v>
      </c>
      <c r="X693" s="160">
        <f t="shared" si="184"/>
        <v>0</v>
      </c>
      <c r="Y693" s="161">
        <f t="shared" si="184"/>
        <v>0</v>
      </c>
      <c r="Z693" s="161">
        <f t="shared" si="184"/>
        <v>0</v>
      </c>
      <c r="AA693" s="161">
        <f t="shared" si="184"/>
        <v>0</v>
      </c>
      <c r="AB693" s="161">
        <f t="shared" si="184"/>
        <v>0</v>
      </c>
      <c r="AC693" s="161">
        <f t="shared" si="184"/>
        <v>0</v>
      </c>
      <c r="AD693" s="162">
        <f t="shared" si="184"/>
        <v>0</v>
      </c>
      <c r="AE693" s="160">
        <f t="shared" si="191"/>
        <v>0</v>
      </c>
      <c r="AF693" s="10">
        <f t="shared" si="191"/>
        <v>0</v>
      </c>
      <c r="AG693" s="10">
        <f t="shared" si="191"/>
        <v>0</v>
      </c>
      <c r="AH693" s="10">
        <f t="shared" si="191"/>
        <v>0</v>
      </c>
      <c r="AI693" s="10">
        <f t="shared" si="191"/>
        <v>0</v>
      </c>
      <c r="AJ693" s="10">
        <f t="shared" si="191"/>
        <v>0</v>
      </c>
      <c r="AK693" s="312">
        <f t="shared" si="191"/>
        <v>0</v>
      </c>
    </row>
    <row r="694" spans="1:37" ht="12.75" customHeight="1" x14ac:dyDescent="0.25">
      <c r="A694" s="81">
        <v>685</v>
      </c>
      <c r="B694" s="159"/>
      <c r="C694" s="244"/>
      <c r="D694" s="161"/>
      <c r="E694" s="161"/>
      <c r="F694" s="161"/>
      <c r="G694" s="161"/>
      <c r="H694" s="161"/>
      <c r="I694" s="162"/>
      <c r="J694" s="160"/>
      <c r="K694" s="161"/>
      <c r="L694" s="161"/>
      <c r="M694" s="161"/>
      <c r="N694" s="161"/>
      <c r="O694" s="161"/>
      <c r="P694" s="162"/>
      <c r="Q694" s="160"/>
      <c r="R694" s="161"/>
      <c r="S694" s="161"/>
      <c r="T694" s="161"/>
      <c r="U694" s="161"/>
      <c r="V694" s="161"/>
      <c r="W694" s="162"/>
      <c r="X694" s="160">
        <f t="shared" si="184"/>
        <v>0</v>
      </c>
      <c r="Y694" s="161"/>
      <c r="Z694" s="161"/>
      <c r="AA694" s="161"/>
      <c r="AB694" s="161"/>
      <c r="AC694" s="161"/>
      <c r="AD694" s="162"/>
      <c r="AE694" s="160"/>
      <c r="AF694" s="10"/>
      <c r="AG694" s="10"/>
      <c r="AH694" s="10"/>
      <c r="AI694" s="10"/>
      <c r="AJ694" s="10"/>
      <c r="AK694" s="312"/>
    </row>
    <row r="695" spans="1:37" ht="12.75" customHeight="1" x14ac:dyDescent="0.25">
      <c r="A695" s="81">
        <v>686</v>
      </c>
      <c r="B695" s="152" t="s">
        <v>1839</v>
      </c>
      <c r="C695" s="172">
        <f>C696+C697</f>
        <v>6544.1</v>
      </c>
      <c r="D695" s="153">
        <f t="shared" ref="D695:W695" si="192">D696+D697</f>
        <v>2161.3000000000002</v>
      </c>
      <c r="E695" s="153">
        <f t="shared" si="192"/>
        <v>2253.3000000000002</v>
      </c>
      <c r="F695" s="153">
        <f t="shared" si="192"/>
        <v>0</v>
      </c>
      <c r="G695" s="153">
        <f t="shared" si="192"/>
        <v>1511.7</v>
      </c>
      <c r="H695" s="153">
        <f t="shared" si="192"/>
        <v>190.2</v>
      </c>
      <c r="I695" s="154">
        <f t="shared" si="192"/>
        <v>427.6</v>
      </c>
      <c r="J695" s="156">
        <f t="shared" si="192"/>
        <v>6544.1</v>
      </c>
      <c r="K695" s="153">
        <f t="shared" si="192"/>
        <v>2161.3000000000002</v>
      </c>
      <c r="L695" s="153">
        <f t="shared" si="192"/>
        <v>2253.3000000000002</v>
      </c>
      <c r="M695" s="153">
        <f t="shared" si="192"/>
        <v>0</v>
      </c>
      <c r="N695" s="153">
        <f t="shared" si="192"/>
        <v>1511.7</v>
      </c>
      <c r="O695" s="153">
        <f t="shared" si="192"/>
        <v>190.2</v>
      </c>
      <c r="P695" s="154">
        <f t="shared" si="192"/>
        <v>427.6</v>
      </c>
      <c r="Q695" s="156">
        <f t="shared" si="192"/>
        <v>5014.6650999999993</v>
      </c>
      <c r="R695" s="153">
        <f t="shared" si="192"/>
        <v>1872.9870000000001</v>
      </c>
      <c r="S695" s="153">
        <f t="shared" si="192"/>
        <v>1874.2619999999999</v>
      </c>
      <c r="T695" s="153">
        <f t="shared" si="192"/>
        <v>0</v>
      </c>
      <c r="U695" s="153">
        <f t="shared" si="192"/>
        <v>823.19539999999995</v>
      </c>
      <c r="V695" s="153">
        <f t="shared" si="192"/>
        <v>47.604700000000001</v>
      </c>
      <c r="W695" s="154">
        <f t="shared" si="192"/>
        <v>396.61599999999999</v>
      </c>
      <c r="X695" s="156">
        <f t="shared" si="184"/>
        <v>-1529.4349000000011</v>
      </c>
      <c r="Y695" s="153">
        <f t="shared" si="184"/>
        <v>-288.3130000000001</v>
      </c>
      <c r="Z695" s="153">
        <f t="shared" si="184"/>
        <v>-379.03800000000024</v>
      </c>
      <c r="AA695" s="153">
        <f t="shared" si="184"/>
        <v>0</v>
      </c>
      <c r="AB695" s="153">
        <f t="shared" si="184"/>
        <v>-688.5046000000001</v>
      </c>
      <c r="AC695" s="153">
        <f t="shared" si="184"/>
        <v>-142.59529999999998</v>
      </c>
      <c r="AD695" s="154">
        <f t="shared" si="184"/>
        <v>-30.984000000000037</v>
      </c>
      <c r="AE695" s="156">
        <f t="shared" si="191"/>
        <v>76.628796931587218</v>
      </c>
      <c r="AF695" s="13">
        <f t="shared" si="191"/>
        <v>86.660204506546975</v>
      </c>
      <c r="AG695" s="13">
        <f t="shared" si="191"/>
        <v>83.178538144055381</v>
      </c>
      <c r="AH695" s="13">
        <f t="shared" si="191"/>
        <v>0</v>
      </c>
      <c r="AI695" s="13">
        <f t="shared" si="191"/>
        <v>54.454944764172787</v>
      </c>
      <c r="AJ695" s="13">
        <f t="shared" si="191"/>
        <v>25.028759200841222</v>
      </c>
      <c r="AK695" s="313">
        <f t="shared" si="191"/>
        <v>92.753975678203929</v>
      </c>
    </row>
    <row r="696" spans="1:37" s="170" customFormat="1" ht="12.75" customHeight="1" x14ac:dyDescent="0.2">
      <c r="A696" s="81">
        <v>687</v>
      </c>
      <c r="B696" s="152" t="s">
        <v>1287</v>
      </c>
      <c r="C696" s="172">
        <f>C698</f>
        <v>6353.9000000000005</v>
      </c>
      <c r="D696" s="153">
        <f t="shared" ref="D696:W696" si="193">D698</f>
        <v>2161.3000000000002</v>
      </c>
      <c r="E696" s="153">
        <f t="shared" si="193"/>
        <v>2253.3000000000002</v>
      </c>
      <c r="F696" s="153">
        <f t="shared" si="193"/>
        <v>0</v>
      </c>
      <c r="G696" s="153">
        <f t="shared" si="193"/>
        <v>1511.7</v>
      </c>
      <c r="H696" s="153">
        <f t="shared" si="193"/>
        <v>0</v>
      </c>
      <c r="I696" s="154">
        <f t="shared" si="193"/>
        <v>427.6</v>
      </c>
      <c r="J696" s="156">
        <f t="shared" si="193"/>
        <v>6353.9000000000005</v>
      </c>
      <c r="K696" s="153">
        <f t="shared" si="193"/>
        <v>2161.3000000000002</v>
      </c>
      <c r="L696" s="153">
        <f t="shared" si="193"/>
        <v>2253.3000000000002</v>
      </c>
      <c r="M696" s="153">
        <f t="shared" si="193"/>
        <v>0</v>
      </c>
      <c r="N696" s="153">
        <f t="shared" si="193"/>
        <v>1511.7</v>
      </c>
      <c r="O696" s="153">
        <f t="shared" si="193"/>
        <v>0</v>
      </c>
      <c r="P696" s="154">
        <f t="shared" si="193"/>
        <v>427.6</v>
      </c>
      <c r="Q696" s="156">
        <f t="shared" si="193"/>
        <v>4967.0603999999994</v>
      </c>
      <c r="R696" s="153">
        <f t="shared" si="193"/>
        <v>1872.9870000000001</v>
      </c>
      <c r="S696" s="153">
        <f t="shared" si="193"/>
        <v>1874.2619999999999</v>
      </c>
      <c r="T696" s="153">
        <f t="shared" si="193"/>
        <v>0</v>
      </c>
      <c r="U696" s="153">
        <f t="shared" si="193"/>
        <v>823.19539999999995</v>
      </c>
      <c r="V696" s="153">
        <f t="shared" si="193"/>
        <v>0</v>
      </c>
      <c r="W696" s="154">
        <f t="shared" si="193"/>
        <v>396.61599999999999</v>
      </c>
      <c r="X696" s="156">
        <f t="shared" si="184"/>
        <v>-1386.8396000000012</v>
      </c>
      <c r="Y696" s="153">
        <f t="shared" si="184"/>
        <v>-288.3130000000001</v>
      </c>
      <c r="Z696" s="153">
        <f t="shared" si="184"/>
        <v>-379.03800000000024</v>
      </c>
      <c r="AA696" s="153">
        <f t="shared" si="184"/>
        <v>0</v>
      </c>
      <c r="AB696" s="153">
        <f t="shared" si="184"/>
        <v>-688.5046000000001</v>
      </c>
      <c r="AC696" s="153">
        <f t="shared" si="184"/>
        <v>0</v>
      </c>
      <c r="AD696" s="154">
        <f t="shared" si="184"/>
        <v>-30.984000000000037</v>
      </c>
      <c r="AE696" s="156">
        <f t="shared" si="191"/>
        <v>78.173411605470648</v>
      </c>
      <c r="AF696" s="13">
        <f t="shared" si="191"/>
        <v>86.660204506546975</v>
      </c>
      <c r="AG696" s="13">
        <f t="shared" si="191"/>
        <v>83.178538144055381</v>
      </c>
      <c r="AH696" s="13">
        <f t="shared" si="191"/>
        <v>0</v>
      </c>
      <c r="AI696" s="13">
        <f t="shared" si="191"/>
        <v>54.454944764172787</v>
      </c>
      <c r="AJ696" s="13">
        <f t="shared" si="191"/>
        <v>0</v>
      </c>
      <c r="AK696" s="313">
        <f t="shared" si="191"/>
        <v>92.753975678203929</v>
      </c>
    </row>
    <row r="697" spans="1:37" s="170" customFormat="1" ht="12.75" customHeight="1" x14ac:dyDescent="0.2">
      <c r="A697" s="81">
        <v>688</v>
      </c>
      <c r="B697" s="152" t="s">
        <v>1288</v>
      </c>
      <c r="C697" s="172">
        <f>SUM(C699:C736)</f>
        <v>190.2</v>
      </c>
      <c r="D697" s="153">
        <f t="shared" ref="D697:W697" si="194">SUM(D699:D736)</f>
        <v>0</v>
      </c>
      <c r="E697" s="153">
        <f t="shared" si="194"/>
        <v>0</v>
      </c>
      <c r="F697" s="153">
        <f t="shared" si="194"/>
        <v>0</v>
      </c>
      <c r="G697" s="153">
        <f t="shared" si="194"/>
        <v>0</v>
      </c>
      <c r="H697" s="153">
        <f t="shared" si="194"/>
        <v>190.2</v>
      </c>
      <c r="I697" s="154">
        <f t="shared" si="194"/>
        <v>0</v>
      </c>
      <c r="J697" s="156">
        <f t="shared" si="194"/>
        <v>190.2</v>
      </c>
      <c r="K697" s="153">
        <f t="shared" si="194"/>
        <v>0</v>
      </c>
      <c r="L697" s="153">
        <f t="shared" si="194"/>
        <v>0</v>
      </c>
      <c r="M697" s="153">
        <f t="shared" si="194"/>
        <v>0</v>
      </c>
      <c r="N697" s="153">
        <f t="shared" si="194"/>
        <v>0</v>
      </c>
      <c r="O697" s="153">
        <f t="shared" si="194"/>
        <v>190.2</v>
      </c>
      <c r="P697" s="154">
        <f t="shared" si="194"/>
        <v>0</v>
      </c>
      <c r="Q697" s="156">
        <f t="shared" si="194"/>
        <v>47.604700000000001</v>
      </c>
      <c r="R697" s="153">
        <f t="shared" si="194"/>
        <v>0</v>
      </c>
      <c r="S697" s="153">
        <f t="shared" si="194"/>
        <v>0</v>
      </c>
      <c r="T697" s="153">
        <f t="shared" si="194"/>
        <v>0</v>
      </c>
      <c r="U697" s="153">
        <f t="shared" si="194"/>
        <v>0</v>
      </c>
      <c r="V697" s="153">
        <f t="shared" si="194"/>
        <v>47.604700000000001</v>
      </c>
      <c r="W697" s="154">
        <f t="shared" si="194"/>
        <v>0</v>
      </c>
      <c r="X697" s="156">
        <f t="shared" si="184"/>
        <v>-142.59529999999998</v>
      </c>
      <c r="Y697" s="153">
        <f t="shared" si="184"/>
        <v>0</v>
      </c>
      <c r="Z697" s="153">
        <f t="shared" si="184"/>
        <v>0</v>
      </c>
      <c r="AA697" s="153">
        <f t="shared" si="184"/>
        <v>0</v>
      </c>
      <c r="AB697" s="153">
        <f t="shared" si="184"/>
        <v>0</v>
      </c>
      <c r="AC697" s="153">
        <f t="shared" si="184"/>
        <v>-142.59529999999998</v>
      </c>
      <c r="AD697" s="154">
        <f t="shared" si="184"/>
        <v>0</v>
      </c>
      <c r="AE697" s="156">
        <f t="shared" si="191"/>
        <v>25.028759200841222</v>
      </c>
      <c r="AF697" s="13">
        <f t="shared" si="191"/>
        <v>0</v>
      </c>
      <c r="AG697" s="13">
        <f t="shared" si="191"/>
        <v>0</v>
      </c>
      <c r="AH697" s="13">
        <f t="shared" si="191"/>
        <v>0</v>
      </c>
      <c r="AI697" s="13">
        <f t="shared" si="191"/>
        <v>0</v>
      </c>
      <c r="AJ697" s="13">
        <f t="shared" si="191"/>
        <v>25.028759200841222</v>
      </c>
      <c r="AK697" s="313">
        <f t="shared" si="191"/>
        <v>0</v>
      </c>
    </row>
    <row r="698" spans="1:37" ht="12.75" customHeight="1" x14ac:dyDescent="0.25">
      <c r="A698" s="81">
        <v>689</v>
      </c>
      <c r="B698" s="159" t="s">
        <v>1313</v>
      </c>
      <c r="C698" s="244">
        <f t="shared" ref="C698:C736" si="195">SUM(D698:I698)</f>
        <v>6353.9000000000005</v>
      </c>
      <c r="D698" s="161">
        <v>2161.3000000000002</v>
      </c>
      <c r="E698" s="161">
        <v>2253.3000000000002</v>
      </c>
      <c r="F698" s="161">
        <v>0</v>
      </c>
      <c r="G698" s="161">
        <v>1511.7</v>
      </c>
      <c r="H698" s="161">
        <v>0</v>
      </c>
      <c r="I698" s="162">
        <v>427.6</v>
      </c>
      <c r="J698" s="160">
        <f t="shared" ref="J698:J736" si="196">SUM(K698:P698)</f>
        <v>6353.9000000000005</v>
      </c>
      <c r="K698" s="161">
        <v>2161.3000000000002</v>
      </c>
      <c r="L698" s="161">
        <v>2253.3000000000002</v>
      </c>
      <c r="M698" s="161">
        <v>0</v>
      </c>
      <c r="N698" s="161">
        <v>1511.7</v>
      </c>
      <c r="O698" s="161">
        <v>0</v>
      </c>
      <c r="P698" s="162">
        <v>427.6</v>
      </c>
      <c r="Q698" s="160">
        <f t="shared" ref="Q698:Q736" si="197">SUM(R698:W698)</f>
        <v>4967.0603999999994</v>
      </c>
      <c r="R698" s="161">
        <v>1872.9870000000001</v>
      </c>
      <c r="S698" s="161">
        <v>1874.2619999999999</v>
      </c>
      <c r="T698" s="161">
        <v>0</v>
      </c>
      <c r="U698" s="161">
        <v>823.19539999999995</v>
      </c>
      <c r="V698" s="161">
        <v>0</v>
      </c>
      <c r="W698" s="162">
        <v>396.61599999999999</v>
      </c>
      <c r="X698" s="160">
        <f t="shared" si="184"/>
        <v>-1386.8396000000012</v>
      </c>
      <c r="Y698" s="161">
        <f t="shared" si="184"/>
        <v>-288.3130000000001</v>
      </c>
      <c r="Z698" s="161">
        <f t="shared" si="184"/>
        <v>-379.03800000000024</v>
      </c>
      <c r="AA698" s="161">
        <f t="shared" si="184"/>
        <v>0</v>
      </c>
      <c r="AB698" s="161">
        <f t="shared" si="184"/>
        <v>-688.5046000000001</v>
      </c>
      <c r="AC698" s="161">
        <f t="shared" si="184"/>
        <v>0</v>
      </c>
      <c r="AD698" s="162">
        <f t="shared" si="184"/>
        <v>-30.984000000000037</v>
      </c>
      <c r="AE698" s="160">
        <f t="shared" si="191"/>
        <v>78.173411605470648</v>
      </c>
      <c r="AF698" s="10">
        <f t="shared" si="191"/>
        <v>86.660204506546975</v>
      </c>
      <c r="AG698" s="10">
        <f t="shared" si="191"/>
        <v>83.178538144055381</v>
      </c>
      <c r="AH698" s="10">
        <f t="shared" si="191"/>
        <v>0</v>
      </c>
      <c r="AI698" s="10">
        <f t="shared" si="191"/>
        <v>54.454944764172787</v>
      </c>
      <c r="AJ698" s="10">
        <f t="shared" si="191"/>
        <v>0</v>
      </c>
      <c r="AK698" s="312">
        <f t="shared" si="191"/>
        <v>92.753975678203929</v>
      </c>
    </row>
    <row r="699" spans="1:37" ht="12.75" customHeight="1" x14ac:dyDescent="0.25">
      <c r="A699" s="81">
        <v>690</v>
      </c>
      <c r="B699" s="159" t="s">
        <v>1840</v>
      </c>
      <c r="C699" s="244">
        <f t="shared" si="195"/>
        <v>0</v>
      </c>
      <c r="D699" s="161">
        <v>0</v>
      </c>
      <c r="E699" s="161">
        <v>0</v>
      </c>
      <c r="F699" s="161">
        <v>0</v>
      </c>
      <c r="G699" s="161">
        <v>0</v>
      </c>
      <c r="H699" s="161">
        <v>0</v>
      </c>
      <c r="I699" s="162">
        <v>0</v>
      </c>
      <c r="J699" s="160">
        <f t="shared" si="196"/>
        <v>0</v>
      </c>
      <c r="K699" s="161">
        <v>0</v>
      </c>
      <c r="L699" s="161">
        <v>0</v>
      </c>
      <c r="M699" s="161">
        <v>0</v>
      </c>
      <c r="N699" s="161">
        <v>0</v>
      </c>
      <c r="O699" s="161">
        <v>0</v>
      </c>
      <c r="P699" s="162">
        <v>0</v>
      </c>
      <c r="Q699" s="160">
        <f t="shared" si="197"/>
        <v>0</v>
      </c>
      <c r="R699" s="161">
        <v>0</v>
      </c>
      <c r="S699" s="161">
        <v>0</v>
      </c>
      <c r="T699" s="161">
        <v>0</v>
      </c>
      <c r="U699" s="161">
        <v>0</v>
      </c>
      <c r="V699" s="161">
        <v>0</v>
      </c>
      <c r="W699" s="162">
        <v>0</v>
      </c>
      <c r="X699" s="160">
        <f t="shared" si="184"/>
        <v>0</v>
      </c>
      <c r="Y699" s="161">
        <f t="shared" si="184"/>
        <v>0</v>
      </c>
      <c r="Z699" s="161">
        <f t="shared" si="184"/>
        <v>0</v>
      </c>
      <c r="AA699" s="161">
        <f t="shared" si="184"/>
        <v>0</v>
      </c>
      <c r="AB699" s="161">
        <f t="shared" si="184"/>
        <v>0</v>
      </c>
      <c r="AC699" s="161">
        <f t="shared" si="184"/>
        <v>0</v>
      </c>
      <c r="AD699" s="162">
        <f t="shared" si="184"/>
        <v>0</v>
      </c>
      <c r="AE699" s="160">
        <f t="shared" si="191"/>
        <v>0</v>
      </c>
      <c r="AF699" s="10">
        <f t="shared" si="191"/>
        <v>0</v>
      </c>
      <c r="AG699" s="10">
        <f t="shared" si="191"/>
        <v>0</v>
      </c>
      <c r="AH699" s="10">
        <f t="shared" si="191"/>
        <v>0</v>
      </c>
      <c r="AI699" s="10">
        <f t="shared" si="191"/>
        <v>0</v>
      </c>
      <c r="AJ699" s="10">
        <f t="shared" si="191"/>
        <v>0</v>
      </c>
      <c r="AK699" s="312">
        <f t="shared" si="191"/>
        <v>0</v>
      </c>
    </row>
    <row r="700" spans="1:37" ht="12.75" customHeight="1" x14ac:dyDescent="0.25">
      <c r="A700" s="81">
        <v>691</v>
      </c>
      <c r="B700" s="159" t="s">
        <v>1841</v>
      </c>
      <c r="C700" s="244">
        <f t="shared" si="195"/>
        <v>0</v>
      </c>
      <c r="D700" s="161">
        <v>0</v>
      </c>
      <c r="E700" s="161">
        <v>0</v>
      </c>
      <c r="F700" s="161">
        <v>0</v>
      </c>
      <c r="G700" s="161">
        <v>0</v>
      </c>
      <c r="H700" s="161">
        <v>0</v>
      </c>
      <c r="I700" s="162">
        <v>0</v>
      </c>
      <c r="J700" s="160">
        <f t="shared" si="196"/>
        <v>0</v>
      </c>
      <c r="K700" s="161">
        <v>0</v>
      </c>
      <c r="L700" s="161">
        <v>0</v>
      </c>
      <c r="M700" s="161">
        <v>0</v>
      </c>
      <c r="N700" s="161">
        <v>0</v>
      </c>
      <c r="O700" s="161">
        <v>0</v>
      </c>
      <c r="P700" s="162">
        <v>0</v>
      </c>
      <c r="Q700" s="160">
        <f t="shared" si="197"/>
        <v>0</v>
      </c>
      <c r="R700" s="161">
        <v>0</v>
      </c>
      <c r="S700" s="161">
        <v>0</v>
      </c>
      <c r="T700" s="161">
        <v>0</v>
      </c>
      <c r="U700" s="161">
        <v>0</v>
      </c>
      <c r="V700" s="161">
        <v>0</v>
      </c>
      <c r="W700" s="162">
        <v>0</v>
      </c>
      <c r="X700" s="160">
        <f t="shared" si="184"/>
        <v>0</v>
      </c>
      <c r="Y700" s="161">
        <f t="shared" si="184"/>
        <v>0</v>
      </c>
      <c r="Z700" s="161">
        <f t="shared" si="184"/>
        <v>0</v>
      </c>
      <c r="AA700" s="161">
        <f t="shared" si="184"/>
        <v>0</v>
      </c>
      <c r="AB700" s="161">
        <f t="shared" si="184"/>
        <v>0</v>
      </c>
      <c r="AC700" s="161">
        <f t="shared" si="184"/>
        <v>0</v>
      </c>
      <c r="AD700" s="162">
        <f t="shared" si="184"/>
        <v>0</v>
      </c>
      <c r="AE700" s="160">
        <f t="shared" si="191"/>
        <v>0</v>
      </c>
      <c r="AF700" s="10">
        <f t="shared" si="191"/>
        <v>0</v>
      </c>
      <c r="AG700" s="10">
        <f t="shared" si="191"/>
        <v>0</v>
      </c>
      <c r="AH700" s="10">
        <f t="shared" si="191"/>
        <v>0</v>
      </c>
      <c r="AI700" s="10">
        <f t="shared" si="191"/>
        <v>0</v>
      </c>
      <c r="AJ700" s="10">
        <f t="shared" si="191"/>
        <v>0</v>
      </c>
      <c r="AK700" s="312">
        <f t="shared" si="191"/>
        <v>0</v>
      </c>
    </row>
    <row r="701" spans="1:37" ht="12.75" customHeight="1" x14ac:dyDescent="0.25">
      <c r="A701" s="81">
        <v>692</v>
      </c>
      <c r="B701" s="159" t="s">
        <v>1842</v>
      </c>
      <c r="C701" s="244">
        <f t="shared" si="195"/>
        <v>0</v>
      </c>
      <c r="D701" s="161">
        <v>0</v>
      </c>
      <c r="E701" s="161">
        <v>0</v>
      </c>
      <c r="F701" s="161">
        <v>0</v>
      </c>
      <c r="G701" s="161">
        <v>0</v>
      </c>
      <c r="H701" s="161">
        <v>0</v>
      </c>
      <c r="I701" s="162">
        <v>0</v>
      </c>
      <c r="J701" s="160">
        <f t="shared" si="196"/>
        <v>0</v>
      </c>
      <c r="K701" s="161">
        <v>0</v>
      </c>
      <c r="L701" s="161">
        <v>0</v>
      </c>
      <c r="M701" s="161">
        <v>0</v>
      </c>
      <c r="N701" s="161">
        <v>0</v>
      </c>
      <c r="O701" s="161">
        <v>0</v>
      </c>
      <c r="P701" s="162">
        <v>0</v>
      </c>
      <c r="Q701" s="160">
        <f t="shared" si="197"/>
        <v>0</v>
      </c>
      <c r="R701" s="161">
        <v>0</v>
      </c>
      <c r="S701" s="161">
        <v>0</v>
      </c>
      <c r="T701" s="161">
        <v>0</v>
      </c>
      <c r="U701" s="161">
        <v>0</v>
      </c>
      <c r="V701" s="161">
        <v>0</v>
      </c>
      <c r="W701" s="162">
        <v>0</v>
      </c>
      <c r="X701" s="160">
        <f t="shared" si="184"/>
        <v>0</v>
      </c>
      <c r="Y701" s="161">
        <f t="shared" si="184"/>
        <v>0</v>
      </c>
      <c r="Z701" s="161">
        <f t="shared" si="184"/>
        <v>0</v>
      </c>
      <c r="AA701" s="161">
        <f t="shared" si="184"/>
        <v>0</v>
      </c>
      <c r="AB701" s="161">
        <f t="shared" si="184"/>
        <v>0</v>
      </c>
      <c r="AC701" s="161">
        <f t="shared" si="184"/>
        <v>0</v>
      </c>
      <c r="AD701" s="162">
        <f t="shared" si="184"/>
        <v>0</v>
      </c>
      <c r="AE701" s="160">
        <f t="shared" si="191"/>
        <v>0</v>
      </c>
      <c r="AF701" s="10">
        <f t="shared" si="191"/>
        <v>0</v>
      </c>
      <c r="AG701" s="10">
        <f t="shared" si="191"/>
        <v>0</v>
      </c>
      <c r="AH701" s="10">
        <f t="shared" si="191"/>
        <v>0</v>
      </c>
      <c r="AI701" s="10">
        <f t="shared" si="191"/>
        <v>0</v>
      </c>
      <c r="AJ701" s="10">
        <f t="shared" si="191"/>
        <v>0</v>
      </c>
      <c r="AK701" s="312">
        <f t="shared" si="191"/>
        <v>0</v>
      </c>
    </row>
    <row r="702" spans="1:37" ht="12.75" customHeight="1" x14ac:dyDescent="0.25">
      <c r="A702" s="81">
        <v>693</v>
      </c>
      <c r="B702" s="159" t="s">
        <v>1843</v>
      </c>
      <c r="C702" s="244">
        <f t="shared" si="195"/>
        <v>0</v>
      </c>
      <c r="D702" s="161">
        <v>0</v>
      </c>
      <c r="E702" s="161">
        <v>0</v>
      </c>
      <c r="F702" s="161">
        <v>0</v>
      </c>
      <c r="G702" s="161">
        <v>0</v>
      </c>
      <c r="H702" s="161">
        <v>0</v>
      </c>
      <c r="I702" s="162">
        <v>0</v>
      </c>
      <c r="J702" s="160">
        <f t="shared" si="196"/>
        <v>0</v>
      </c>
      <c r="K702" s="161">
        <v>0</v>
      </c>
      <c r="L702" s="161">
        <v>0</v>
      </c>
      <c r="M702" s="161">
        <v>0</v>
      </c>
      <c r="N702" s="161">
        <v>0</v>
      </c>
      <c r="O702" s="161">
        <v>0</v>
      </c>
      <c r="P702" s="162">
        <v>0</v>
      </c>
      <c r="Q702" s="160">
        <f t="shared" si="197"/>
        <v>0</v>
      </c>
      <c r="R702" s="161">
        <v>0</v>
      </c>
      <c r="S702" s="161">
        <v>0</v>
      </c>
      <c r="T702" s="161">
        <v>0</v>
      </c>
      <c r="U702" s="161">
        <v>0</v>
      </c>
      <c r="V702" s="161">
        <v>0</v>
      </c>
      <c r="W702" s="162">
        <v>0</v>
      </c>
      <c r="X702" s="160">
        <f t="shared" si="184"/>
        <v>0</v>
      </c>
      <c r="Y702" s="161">
        <f t="shared" si="184"/>
        <v>0</v>
      </c>
      <c r="Z702" s="161">
        <f t="shared" si="184"/>
        <v>0</v>
      </c>
      <c r="AA702" s="161">
        <f t="shared" si="184"/>
        <v>0</v>
      </c>
      <c r="AB702" s="161">
        <f t="shared" si="184"/>
        <v>0</v>
      </c>
      <c r="AC702" s="161">
        <f t="shared" si="184"/>
        <v>0</v>
      </c>
      <c r="AD702" s="162">
        <f t="shared" si="184"/>
        <v>0</v>
      </c>
      <c r="AE702" s="160">
        <f t="shared" si="191"/>
        <v>0</v>
      </c>
      <c r="AF702" s="10">
        <f t="shared" si="191"/>
        <v>0</v>
      </c>
      <c r="AG702" s="10">
        <f t="shared" si="191"/>
        <v>0</v>
      </c>
      <c r="AH702" s="10">
        <f t="shared" si="191"/>
        <v>0</v>
      </c>
      <c r="AI702" s="10">
        <f t="shared" si="191"/>
        <v>0</v>
      </c>
      <c r="AJ702" s="10">
        <f t="shared" si="191"/>
        <v>0</v>
      </c>
      <c r="AK702" s="312">
        <f t="shared" si="191"/>
        <v>0</v>
      </c>
    </row>
    <row r="703" spans="1:37" ht="12.75" customHeight="1" x14ac:dyDescent="0.25">
      <c r="A703" s="81">
        <v>694</v>
      </c>
      <c r="B703" s="159" t="s">
        <v>1844</v>
      </c>
      <c r="C703" s="244">
        <f t="shared" si="195"/>
        <v>0</v>
      </c>
      <c r="D703" s="161">
        <v>0</v>
      </c>
      <c r="E703" s="161">
        <v>0</v>
      </c>
      <c r="F703" s="161">
        <v>0</v>
      </c>
      <c r="G703" s="161">
        <v>0</v>
      </c>
      <c r="H703" s="161">
        <v>0</v>
      </c>
      <c r="I703" s="162">
        <v>0</v>
      </c>
      <c r="J703" s="160">
        <f t="shared" si="196"/>
        <v>0</v>
      </c>
      <c r="K703" s="161">
        <v>0</v>
      </c>
      <c r="L703" s="161">
        <v>0</v>
      </c>
      <c r="M703" s="161">
        <v>0</v>
      </c>
      <c r="N703" s="161">
        <v>0</v>
      </c>
      <c r="O703" s="161">
        <v>0</v>
      </c>
      <c r="P703" s="162">
        <v>0</v>
      </c>
      <c r="Q703" s="160">
        <f t="shared" si="197"/>
        <v>0</v>
      </c>
      <c r="R703" s="161">
        <v>0</v>
      </c>
      <c r="S703" s="161">
        <v>0</v>
      </c>
      <c r="T703" s="161">
        <v>0</v>
      </c>
      <c r="U703" s="161">
        <v>0</v>
      </c>
      <c r="V703" s="161">
        <v>0</v>
      </c>
      <c r="W703" s="162">
        <v>0</v>
      </c>
      <c r="X703" s="160">
        <f t="shared" ref="X703:AD740" si="198">Q703-J703</f>
        <v>0</v>
      </c>
      <c r="Y703" s="161">
        <f t="shared" si="198"/>
        <v>0</v>
      </c>
      <c r="Z703" s="161">
        <f t="shared" si="198"/>
        <v>0</v>
      </c>
      <c r="AA703" s="161">
        <f t="shared" si="198"/>
        <v>0</v>
      </c>
      <c r="AB703" s="161">
        <f t="shared" si="198"/>
        <v>0</v>
      </c>
      <c r="AC703" s="161">
        <f t="shared" si="198"/>
        <v>0</v>
      </c>
      <c r="AD703" s="162">
        <f t="shared" si="198"/>
        <v>0</v>
      </c>
      <c r="AE703" s="160">
        <f t="shared" si="191"/>
        <v>0</v>
      </c>
      <c r="AF703" s="10">
        <f t="shared" si="191"/>
        <v>0</v>
      </c>
      <c r="AG703" s="10">
        <f t="shared" si="191"/>
        <v>0</v>
      </c>
      <c r="AH703" s="10">
        <f t="shared" si="191"/>
        <v>0</v>
      </c>
      <c r="AI703" s="10">
        <f t="shared" si="191"/>
        <v>0</v>
      </c>
      <c r="AJ703" s="10">
        <f t="shared" si="191"/>
        <v>0</v>
      </c>
      <c r="AK703" s="312">
        <f t="shared" si="191"/>
        <v>0</v>
      </c>
    </row>
    <row r="704" spans="1:37" ht="12.75" customHeight="1" x14ac:dyDescent="0.25">
      <c r="A704" s="81">
        <v>695</v>
      </c>
      <c r="B704" s="159" t="s">
        <v>1845</v>
      </c>
      <c r="C704" s="244">
        <f t="shared" si="195"/>
        <v>0</v>
      </c>
      <c r="D704" s="161">
        <v>0</v>
      </c>
      <c r="E704" s="161">
        <v>0</v>
      </c>
      <c r="F704" s="161">
        <v>0</v>
      </c>
      <c r="G704" s="161">
        <v>0</v>
      </c>
      <c r="H704" s="161">
        <v>0</v>
      </c>
      <c r="I704" s="162">
        <v>0</v>
      </c>
      <c r="J704" s="160">
        <f t="shared" si="196"/>
        <v>0</v>
      </c>
      <c r="K704" s="161">
        <v>0</v>
      </c>
      <c r="L704" s="161">
        <v>0</v>
      </c>
      <c r="M704" s="161">
        <v>0</v>
      </c>
      <c r="N704" s="161">
        <v>0</v>
      </c>
      <c r="O704" s="161">
        <v>0</v>
      </c>
      <c r="P704" s="162">
        <v>0</v>
      </c>
      <c r="Q704" s="160">
        <f t="shared" si="197"/>
        <v>0</v>
      </c>
      <c r="R704" s="161">
        <v>0</v>
      </c>
      <c r="S704" s="161">
        <v>0</v>
      </c>
      <c r="T704" s="161">
        <v>0</v>
      </c>
      <c r="U704" s="161">
        <v>0</v>
      </c>
      <c r="V704" s="161">
        <v>0</v>
      </c>
      <c r="W704" s="162">
        <v>0</v>
      </c>
      <c r="X704" s="160">
        <f t="shared" si="198"/>
        <v>0</v>
      </c>
      <c r="Y704" s="161">
        <f t="shared" si="198"/>
        <v>0</v>
      </c>
      <c r="Z704" s="161">
        <f t="shared" si="198"/>
        <v>0</v>
      </c>
      <c r="AA704" s="161">
        <f t="shared" si="198"/>
        <v>0</v>
      </c>
      <c r="AB704" s="161">
        <f t="shared" si="198"/>
        <v>0</v>
      </c>
      <c r="AC704" s="161">
        <f t="shared" si="198"/>
        <v>0</v>
      </c>
      <c r="AD704" s="162">
        <f t="shared" si="198"/>
        <v>0</v>
      </c>
      <c r="AE704" s="160">
        <f t="shared" si="191"/>
        <v>0</v>
      </c>
      <c r="AF704" s="10">
        <f t="shared" si="191"/>
        <v>0</v>
      </c>
      <c r="AG704" s="10">
        <f t="shared" si="191"/>
        <v>0</v>
      </c>
      <c r="AH704" s="10">
        <f t="shared" si="191"/>
        <v>0</v>
      </c>
      <c r="AI704" s="10">
        <f t="shared" si="191"/>
        <v>0</v>
      </c>
      <c r="AJ704" s="10">
        <f t="shared" si="191"/>
        <v>0</v>
      </c>
      <c r="AK704" s="312">
        <f t="shared" si="191"/>
        <v>0</v>
      </c>
    </row>
    <row r="705" spans="1:37" ht="12.75" customHeight="1" x14ac:dyDescent="0.25">
      <c r="A705" s="81">
        <v>696</v>
      </c>
      <c r="B705" s="159" t="s">
        <v>1846</v>
      </c>
      <c r="C705" s="244">
        <f t="shared" si="195"/>
        <v>66.5</v>
      </c>
      <c r="D705" s="161">
        <v>0</v>
      </c>
      <c r="E705" s="161">
        <v>0</v>
      </c>
      <c r="F705" s="161">
        <v>0</v>
      </c>
      <c r="G705" s="161">
        <v>0</v>
      </c>
      <c r="H705" s="161">
        <v>66.5</v>
      </c>
      <c r="I705" s="162">
        <v>0</v>
      </c>
      <c r="J705" s="160">
        <f t="shared" si="196"/>
        <v>66.5</v>
      </c>
      <c r="K705" s="161">
        <v>0</v>
      </c>
      <c r="L705" s="161">
        <v>0</v>
      </c>
      <c r="M705" s="161">
        <v>0</v>
      </c>
      <c r="N705" s="161">
        <v>0</v>
      </c>
      <c r="O705" s="161">
        <v>66.5</v>
      </c>
      <c r="P705" s="162">
        <v>0</v>
      </c>
      <c r="Q705" s="160">
        <f t="shared" si="197"/>
        <v>47.604700000000001</v>
      </c>
      <c r="R705" s="161">
        <v>0</v>
      </c>
      <c r="S705" s="161">
        <v>0</v>
      </c>
      <c r="T705" s="161">
        <v>0</v>
      </c>
      <c r="U705" s="161">
        <v>0</v>
      </c>
      <c r="V705" s="161">
        <v>47.604700000000001</v>
      </c>
      <c r="W705" s="162">
        <v>0</v>
      </c>
      <c r="X705" s="160">
        <f t="shared" si="198"/>
        <v>-18.895299999999999</v>
      </c>
      <c r="Y705" s="161">
        <f t="shared" si="198"/>
        <v>0</v>
      </c>
      <c r="Z705" s="161">
        <f t="shared" si="198"/>
        <v>0</v>
      </c>
      <c r="AA705" s="161">
        <f t="shared" si="198"/>
        <v>0</v>
      </c>
      <c r="AB705" s="161">
        <f t="shared" si="198"/>
        <v>0</v>
      </c>
      <c r="AC705" s="161">
        <f t="shared" si="198"/>
        <v>-18.895299999999999</v>
      </c>
      <c r="AD705" s="162">
        <f t="shared" si="198"/>
        <v>0</v>
      </c>
      <c r="AE705" s="160">
        <f t="shared" si="191"/>
        <v>71.586015037593981</v>
      </c>
      <c r="AF705" s="10">
        <f t="shared" si="191"/>
        <v>0</v>
      </c>
      <c r="AG705" s="10">
        <f t="shared" si="191"/>
        <v>0</v>
      </c>
      <c r="AH705" s="10">
        <f t="shared" si="191"/>
        <v>0</v>
      </c>
      <c r="AI705" s="10">
        <f t="shared" si="191"/>
        <v>0</v>
      </c>
      <c r="AJ705" s="10">
        <f t="shared" si="191"/>
        <v>71.586015037593981</v>
      </c>
      <c r="AK705" s="312">
        <f t="shared" si="191"/>
        <v>0</v>
      </c>
    </row>
    <row r="706" spans="1:37" ht="12.75" customHeight="1" x14ac:dyDescent="0.25">
      <c r="A706" s="81">
        <v>697</v>
      </c>
      <c r="B706" s="159" t="s">
        <v>1847</v>
      </c>
      <c r="C706" s="244">
        <f t="shared" si="195"/>
        <v>0</v>
      </c>
      <c r="D706" s="161">
        <v>0</v>
      </c>
      <c r="E706" s="161">
        <v>0</v>
      </c>
      <c r="F706" s="161">
        <v>0</v>
      </c>
      <c r="G706" s="161">
        <v>0</v>
      </c>
      <c r="H706" s="161">
        <v>0</v>
      </c>
      <c r="I706" s="162">
        <v>0</v>
      </c>
      <c r="J706" s="160">
        <f t="shared" si="196"/>
        <v>0</v>
      </c>
      <c r="K706" s="161">
        <v>0</v>
      </c>
      <c r="L706" s="161">
        <v>0</v>
      </c>
      <c r="M706" s="161">
        <v>0</v>
      </c>
      <c r="N706" s="161">
        <v>0</v>
      </c>
      <c r="O706" s="161">
        <v>0</v>
      </c>
      <c r="P706" s="162">
        <v>0</v>
      </c>
      <c r="Q706" s="160">
        <f t="shared" si="197"/>
        <v>0</v>
      </c>
      <c r="R706" s="161">
        <v>0</v>
      </c>
      <c r="S706" s="161">
        <v>0</v>
      </c>
      <c r="T706" s="161">
        <v>0</v>
      </c>
      <c r="U706" s="161">
        <v>0</v>
      </c>
      <c r="V706" s="161">
        <v>0</v>
      </c>
      <c r="W706" s="162">
        <v>0</v>
      </c>
      <c r="X706" s="160">
        <f t="shared" si="198"/>
        <v>0</v>
      </c>
      <c r="Y706" s="161">
        <f t="shared" si="198"/>
        <v>0</v>
      </c>
      <c r="Z706" s="161">
        <f t="shared" si="198"/>
        <v>0</v>
      </c>
      <c r="AA706" s="161">
        <f t="shared" si="198"/>
        <v>0</v>
      </c>
      <c r="AB706" s="161">
        <f t="shared" si="198"/>
        <v>0</v>
      </c>
      <c r="AC706" s="161">
        <f t="shared" si="198"/>
        <v>0</v>
      </c>
      <c r="AD706" s="162">
        <f t="shared" si="198"/>
        <v>0</v>
      </c>
      <c r="AE706" s="160">
        <f t="shared" si="191"/>
        <v>0</v>
      </c>
      <c r="AF706" s="10">
        <f t="shared" si="191"/>
        <v>0</v>
      </c>
      <c r="AG706" s="10">
        <f t="shared" si="191"/>
        <v>0</v>
      </c>
      <c r="AH706" s="10">
        <f t="shared" si="191"/>
        <v>0</v>
      </c>
      <c r="AI706" s="10">
        <f t="shared" si="191"/>
        <v>0</v>
      </c>
      <c r="AJ706" s="10">
        <f t="shared" si="191"/>
        <v>0</v>
      </c>
      <c r="AK706" s="312">
        <f t="shared" si="191"/>
        <v>0</v>
      </c>
    </row>
    <row r="707" spans="1:37" ht="12.75" customHeight="1" x14ac:dyDescent="0.25">
      <c r="A707" s="81">
        <v>698</v>
      </c>
      <c r="B707" s="159" t="s">
        <v>1848</v>
      </c>
      <c r="C707" s="244">
        <f t="shared" si="195"/>
        <v>0</v>
      </c>
      <c r="D707" s="161">
        <v>0</v>
      </c>
      <c r="E707" s="161">
        <v>0</v>
      </c>
      <c r="F707" s="161">
        <v>0</v>
      </c>
      <c r="G707" s="161">
        <v>0</v>
      </c>
      <c r="H707" s="161">
        <v>0</v>
      </c>
      <c r="I707" s="162">
        <v>0</v>
      </c>
      <c r="J707" s="160">
        <f t="shared" si="196"/>
        <v>0</v>
      </c>
      <c r="K707" s="161">
        <v>0</v>
      </c>
      <c r="L707" s="161">
        <v>0</v>
      </c>
      <c r="M707" s="161">
        <v>0</v>
      </c>
      <c r="N707" s="161">
        <v>0</v>
      </c>
      <c r="O707" s="161">
        <v>0</v>
      </c>
      <c r="P707" s="162">
        <v>0</v>
      </c>
      <c r="Q707" s="160">
        <f t="shared" si="197"/>
        <v>0</v>
      </c>
      <c r="R707" s="161">
        <v>0</v>
      </c>
      <c r="S707" s="161">
        <v>0</v>
      </c>
      <c r="T707" s="161">
        <v>0</v>
      </c>
      <c r="U707" s="161">
        <v>0</v>
      </c>
      <c r="V707" s="161">
        <v>0</v>
      </c>
      <c r="W707" s="162">
        <v>0</v>
      </c>
      <c r="X707" s="160">
        <f t="shared" si="198"/>
        <v>0</v>
      </c>
      <c r="Y707" s="161">
        <f t="shared" si="198"/>
        <v>0</v>
      </c>
      <c r="Z707" s="161">
        <f t="shared" si="198"/>
        <v>0</v>
      </c>
      <c r="AA707" s="161">
        <f t="shared" si="198"/>
        <v>0</v>
      </c>
      <c r="AB707" s="161">
        <f t="shared" si="198"/>
        <v>0</v>
      </c>
      <c r="AC707" s="161">
        <f t="shared" si="198"/>
        <v>0</v>
      </c>
      <c r="AD707" s="162">
        <f t="shared" si="198"/>
        <v>0</v>
      </c>
      <c r="AE707" s="160">
        <f t="shared" si="191"/>
        <v>0</v>
      </c>
      <c r="AF707" s="10">
        <f t="shared" si="191"/>
        <v>0</v>
      </c>
      <c r="AG707" s="10">
        <f t="shared" si="191"/>
        <v>0</v>
      </c>
      <c r="AH707" s="10">
        <f t="shared" si="191"/>
        <v>0</v>
      </c>
      <c r="AI707" s="10">
        <f t="shared" si="191"/>
        <v>0</v>
      </c>
      <c r="AJ707" s="10">
        <f t="shared" si="191"/>
        <v>0</v>
      </c>
      <c r="AK707" s="312">
        <f t="shared" si="191"/>
        <v>0</v>
      </c>
    </row>
    <row r="708" spans="1:37" ht="12.75" customHeight="1" x14ac:dyDescent="0.25">
      <c r="A708" s="81">
        <v>699</v>
      </c>
      <c r="B708" s="159" t="s">
        <v>1849</v>
      </c>
      <c r="C708" s="244">
        <f t="shared" si="195"/>
        <v>0</v>
      </c>
      <c r="D708" s="161">
        <v>0</v>
      </c>
      <c r="E708" s="161">
        <v>0</v>
      </c>
      <c r="F708" s="161">
        <v>0</v>
      </c>
      <c r="G708" s="161">
        <v>0</v>
      </c>
      <c r="H708" s="161">
        <v>0</v>
      </c>
      <c r="I708" s="162">
        <v>0</v>
      </c>
      <c r="J708" s="160">
        <f t="shared" si="196"/>
        <v>0</v>
      </c>
      <c r="K708" s="161">
        <v>0</v>
      </c>
      <c r="L708" s="161">
        <v>0</v>
      </c>
      <c r="M708" s="161">
        <v>0</v>
      </c>
      <c r="N708" s="161">
        <v>0</v>
      </c>
      <c r="O708" s="161">
        <v>0</v>
      </c>
      <c r="P708" s="162">
        <v>0</v>
      </c>
      <c r="Q708" s="160">
        <f t="shared" si="197"/>
        <v>0</v>
      </c>
      <c r="R708" s="161">
        <v>0</v>
      </c>
      <c r="S708" s="161">
        <v>0</v>
      </c>
      <c r="T708" s="161">
        <v>0</v>
      </c>
      <c r="U708" s="161">
        <v>0</v>
      </c>
      <c r="V708" s="161">
        <v>0</v>
      </c>
      <c r="W708" s="162">
        <v>0</v>
      </c>
      <c r="X708" s="160">
        <f t="shared" si="198"/>
        <v>0</v>
      </c>
      <c r="Y708" s="161">
        <f t="shared" si="198"/>
        <v>0</v>
      </c>
      <c r="Z708" s="161">
        <f t="shared" si="198"/>
        <v>0</v>
      </c>
      <c r="AA708" s="161">
        <f t="shared" si="198"/>
        <v>0</v>
      </c>
      <c r="AB708" s="161">
        <f t="shared" si="198"/>
        <v>0</v>
      </c>
      <c r="AC708" s="161">
        <f t="shared" si="198"/>
        <v>0</v>
      </c>
      <c r="AD708" s="162">
        <f t="shared" si="198"/>
        <v>0</v>
      </c>
      <c r="AE708" s="160">
        <f t="shared" si="191"/>
        <v>0</v>
      </c>
      <c r="AF708" s="10">
        <f t="shared" si="191"/>
        <v>0</v>
      </c>
      <c r="AG708" s="10">
        <f t="shared" si="191"/>
        <v>0</v>
      </c>
      <c r="AH708" s="10">
        <f t="shared" si="191"/>
        <v>0</v>
      </c>
      <c r="AI708" s="10">
        <f t="shared" si="191"/>
        <v>0</v>
      </c>
      <c r="AJ708" s="10">
        <f t="shared" si="191"/>
        <v>0</v>
      </c>
      <c r="AK708" s="312">
        <f t="shared" si="191"/>
        <v>0</v>
      </c>
    </row>
    <row r="709" spans="1:37" ht="12.75" customHeight="1" x14ac:dyDescent="0.25">
      <c r="A709" s="81">
        <v>700</v>
      </c>
      <c r="B709" s="159" t="s">
        <v>1850</v>
      </c>
      <c r="C709" s="244">
        <f t="shared" si="195"/>
        <v>0</v>
      </c>
      <c r="D709" s="161">
        <v>0</v>
      </c>
      <c r="E709" s="161">
        <v>0</v>
      </c>
      <c r="F709" s="161">
        <v>0</v>
      </c>
      <c r="G709" s="161">
        <v>0</v>
      </c>
      <c r="H709" s="161">
        <v>0</v>
      </c>
      <c r="I709" s="162">
        <v>0</v>
      </c>
      <c r="J709" s="160">
        <f t="shared" si="196"/>
        <v>0</v>
      </c>
      <c r="K709" s="161">
        <v>0</v>
      </c>
      <c r="L709" s="161">
        <v>0</v>
      </c>
      <c r="M709" s="161">
        <v>0</v>
      </c>
      <c r="N709" s="161">
        <v>0</v>
      </c>
      <c r="O709" s="161">
        <v>0</v>
      </c>
      <c r="P709" s="162">
        <v>0</v>
      </c>
      <c r="Q709" s="160">
        <f t="shared" si="197"/>
        <v>0</v>
      </c>
      <c r="R709" s="161">
        <v>0</v>
      </c>
      <c r="S709" s="161">
        <v>0</v>
      </c>
      <c r="T709" s="161">
        <v>0</v>
      </c>
      <c r="U709" s="161">
        <v>0</v>
      </c>
      <c r="V709" s="161">
        <v>0</v>
      </c>
      <c r="W709" s="162">
        <v>0</v>
      </c>
      <c r="X709" s="160">
        <f t="shared" si="198"/>
        <v>0</v>
      </c>
      <c r="Y709" s="161">
        <f t="shared" si="198"/>
        <v>0</v>
      </c>
      <c r="Z709" s="161">
        <f t="shared" si="198"/>
        <v>0</v>
      </c>
      <c r="AA709" s="161">
        <f t="shared" si="198"/>
        <v>0</v>
      </c>
      <c r="AB709" s="161">
        <f t="shared" si="198"/>
        <v>0</v>
      </c>
      <c r="AC709" s="161">
        <f t="shared" si="198"/>
        <v>0</v>
      </c>
      <c r="AD709" s="162">
        <f t="shared" si="198"/>
        <v>0</v>
      </c>
      <c r="AE709" s="160">
        <f t="shared" si="191"/>
        <v>0</v>
      </c>
      <c r="AF709" s="10">
        <f t="shared" si="191"/>
        <v>0</v>
      </c>
      <c r="AG709" s="10">
        <f t="shared" si="191"/>
        <v>0</v>
      </c>
      <c r="AH709" s="10">
        <f t="shared" si="191"/>
        <v>0</v>
      </c>
      <c r="AI709" s="10">
        <f t="shared" si="191"/>
        <v>0</v>
      </c>
      <c r="AJ709" s="10">
        <f t="shared" si="191"/>
        <v>0</v>
      </c>
      <c r="AK709" s="312">
        <f t="shared" si="191"/>
        <v>0</v>
      </c>
    </row>
    <row r="710" spans="1:37" ht="12.75" customHeight="1" x14ac:dyDescent="0.25">
      <c r="A710" s="81">
        <v>701</v>
      </c>
      <c r="B710" s="159" t="s">
        <v>1851</v>
      </c>
      <c r="C710" s="244">
        <f t="shared" si="195"/>
        <v>0</v>
      </c>
      <c r="D710" s="161">
        <v>0</v>
      </c>
      <c r="E710" s="161">
        <v>0</v>
      </c>
      <c r="F710" s="161">
        <v>0</v>
      </c>
      <c r="G710" s="161">
        <v>0</v>
      </c>
      <c r="H710" s="161">
        <v>0</v>
      </c>
      <c r="I710" s="162">
        <v>0</v>
      </c>
      <c r="J710" s="160">
        <f t="shared" si="196"/>
        <v>0</v>
      </c>
      <c r="K710" s="161">
        <v>0</v>
      </c>
      <c r="L710" s="161">
        <v>0</v>
      </c>
      <c r="M710" s="161">
        <v>0</v>
      </c>
      <c r="N710" s="161">
        <v>0</v>
      </c>
      <c r="O710" s="161">
        <v>0</v>
      </c>
      <c r="P710" s="162">
        <v>0</v>
      </c>
      <c r="Q710" s="160">
        <f t="shared" si="197"/>
        <v>0</v>
      </c>
      <c r="R710" s="161">
        <v>0</v>
      </c>
      <c r="S710" s="161">
        <v>0</v>
      </c>
      <c r="T710" s="161">
        <v>0</v>
      </c>
      <c r="U710" s="161">
        <v>0</v>
      </c>
      <c r="V710" s="161">
        <v>0</v>
      </c>
      <c r="W710" s="162">
        <v>0</v>
      </c>
      <c r="X710" s="160">
        <f t="shared" si="198"/>
        <v>0</v>
      </c>
      <c r="Y710" s="161">
        <f t="shared" si="198"/>
        <v>0</v>
      </c>
      <c r="Z710" s="161">
        <f t="shared" si="198"/>
        <v>0</v>
      </c>
      <c r="AA710" s="161">
        <f t="shared" si="198"/>
        <v>0</v>
      </c>
      <c r="AB710" s="161">
        <f t="shared" si="198"/>
        <v>0</v>
      </c>
      <c r="AC710" s="161">
        <f t="shared" si="198"/>
        <v>0</v>
      </c>
      <c r="AD710" s="162">
        <f t="shared" si="198"/>
        <v>0</v>
      </c>
      <c r="AE710" s="160">
        <f t="shared" si="191"/>
        <v>0</v>
      </c>
      <c r="AF710" s="10">
        <f t="shared" si="191"/>
        <v>0</v>
      </c>
      <c r="AG710" s="10">
        <f t="shared" si="191"/>
        <v>0</v>
      </c>
      <c r="AH710" s="10">
        <f t="shared" si="191"/>
        <v>0</v>
      </c>
      <c r="AI710" s="10">
        <f t="shared" si="191"/>
        <v>0</v>
      </c>
      <c r="AJ710" s="10">
        <f t="shared" si="191"/>
        <v>0</v>
      </c>
      <c r="AK710" s="312">
        <f t="shared" si="191"/>
        <v>0</v>
      </c>
    </row>
    <row r="711" spans="1:37" ht="12.75" customHeight="1" x14ac:dyDescent="0.25">
      <c r="A711" s="81">
        <v>702</v>
      </c>
      <c r="B711" s="159" t="s">
        <v>1852</v>
      </c>
      <c r="C711" s="244">
        <f t="shared" si="195"/>
        <v>0</v>
      </c>
      <c r="D711" s="161">
        <v>0</v>
      </c>
      <c r="E711" s="161">
        <v>0</v>
      </c>
      <c r="F711" s="161">
        <v>0</v>
      </c>
      <c r="G711" s="161">
        <v>0</v>
      </c>
      <c r="H711" s="161">
        <v>0</v>
      </c>
      <c r="I711" s="162">
        <v>0</v>
      </c>
      <c r="J711" s="160">
        <f t="shared" si="196"/>
        <v>0</v>
      </c>
      <c r="K711" s="161">
        <v>0</v>
      </c>
      <c r="L711" s="161">
        <v>0</v>
      </c>
      <c r="M711" s="161">
        <v>0</v>
      </c>
      <c r="N711" s="161">
        <v>0</v>
      </c>
      <c r="O711" s="161">
        <v>0</v>
      </c>
      <c r="P711" s="162">
        <v>0</v>
      </c>
      <c r="Q711" s="160">
        <f t="shared" si="197"/>
        <v>0</v>
      </c>
      <c r="R711" s="161">
        <v>0</v>
      </c>
      <c r="S711" s="161">
        <v>0</v>
      </c>
      <c r="T711" s="161">
        <v>0</v>
      </c>
      <c r="U711" s="161">
        <v>0</v>
      </c>
      <c r="V711" s="161">
        <v>0</v>
      </c>
      <c r="W711" s="162">
        <v>0</v>
      </c>
      <c r="X711" s="160">
        <f t="shared" si="198"/>
        <v>0</v>
      </c>
      <c r="Y711" s="161">
        <f t="shared" si="198"/>
        <v>0</v>
      </c>
      <c r="Z711" s="161">
        <f t="shared" si="198"/>
        <v>0</v>
      </c>
      <c r="AA711" s="161">
        <f t="shared" si="198"/>
        <v>0</v>
      </c>
      <c r="AB711" s="161">
        <f t="shared" si="198"/>
        <v>0</v>
      </c>
      <c r="AC711" s="161">
        <f t="shared" si="198"/>
        <v>0</v>
      </c>
      <c r="AD711" s="162">
        <f t="shared" si="198"/>
        <v>0</v>
      </c>
      <c r="AE711" s="160">
        <f t="shared" si="191"/>
        <v>0</v>
      </c>
      <c r="AF711" s="10">
        <f t="shared" si="191"/>
        <v>0</v>
      </c>
      <c r="AG711" s="10">
        <f t="shared" si="191"/>
        <v>0</v>
      </c>
      <c r="AH711" s="10">
        <f t="shared" si="191"/>
        <v>0</v>
      </c>
      <c r="AI711" s="10">
        <f t="shared" si="191"/>
        <v>0</v>
      </c>
      <c r="AJ711" s="10">
        <f t="shared" si="191"/>
        <v>0</v>
      </c>
      <c r="AK711" s="312">
        <f t="shared" si="191"/>
        <v>0</v>
      </c>
    </row>
    <row r="712" spans="1:37" ht="12.75" customHeight="1" x14ac:dyDescent="0.25">
      <c r="A712" s="81">
        <v>703</v>
      </c>
      <c r="B712" s="159" t="s">
        <v>1853</v>
      </c>
      <c r="C712" s="244">
        <f t="shared" si="195"/>
        <v>0</v>
      </c>
      <c r="D712" s="161">
        <v>0</v>
      </c>
      <c r="E712" s="161">
        <v>0</v>
      </c>
      <c r="F712" s="161">
        <v>0</v>
      </c>
      <c r="G712" s="161">
        <v>0</v>
      </c>
      <c r="H712" s="161">
        <v>0</v>
      </c>
      <c r="I712" s="162">
        <v>0</v>
      </c>
      <c r="J712" s="160">
        <f t="shared" si="196"/>
        <v>0</v>
      </c>
      <c r="K712" s="161">
        <v>0</v>
      </c>
      <c r="L712" s="161">
        <v>0</v>
      </c>
      <c r="M712" s="161">
        <v>0</v>
      </c>
      <c r="N712" s="161">
        <v>0</v>
      </c>
      <c r="O712" s="161">
        <v>0</v>
      </c>
      <c r="P712" s="162">
        <v>0</v>
      </c>
      <c r="Q712" s="160">
        <f t="shared" si="197"/>
        <v>0</v>
      </c>
      <c r="R712" s="161">
        <v>0</v>
      </c>
      <c r="S712" s="161">
        <v>0</v>
      </c>
      <c r="T712" s="161">
        <v>0</v>
      </c>
      <c r="U712" s="161">
        <v>0</v>
      </c>
      <c r="V712" s="161">
        <v>0</v>
      </c>
      <c r="W712" s="162">
        <v>0</v>
      </c>
      <c r="X712" s="160">
        <f t="shared" si="198"/>
        <v>0</v>
      </c>
      <c r="Y712" s="161">
        <f t="shared" si="198"/>
        <v>0</v>
      </c>
      <c r="Z712" s="161">
        <f t="shared" si="198"/>
        <v>0</v>
      </c>
      <c r="AA712" s="161">
        <f t="shared" si="198"/>
        <v>0</v>
      </c>
      <c r="AB712" s="161">
        <f t="shared" si="198"/>
        <v>0</v>
      </c>
      <c r="AC712" s="161">
        <f t="shared" si="198"/>
        <v>0</v>
      </c>
      <c r="AD712" s="162">
        <f t="shared" si="198"/>
        <v>0</v>
      </c>
      <c r="AE712" s="160">
        <f t="shared" si="191"/>
        <v>0</v>
      </c>
      <c r="AF712" s="10">
        <f t="shared" si="191"/>
        <v>0</v>
      </c>
      <c r="AG712" s="10">
        <f t="shared" si="191"/>
        <v>0</v>
      </c>
      <c r="AH712" s="10">
        <f t="shared" si="191"/>
        <v>0</v>
      </c>
      <c r="AI712" s="10">
        <f t="shared" si="191"/>
        <v>0</v>
      </c>
      <c r="AJ712" s="10">
        <f t="shared" si="191"/>
        <v>0</v>
      </c>
      <c r="AK712" s="312">
        <f t="shared" si="191"/>
        <v>0</v>
      </c>
    </row>
    <row r="713" spans="1:37" ht="12.75" customHeight="1" x14ac:dyDescent="0.25">
      <c r="A713" s="81">
        <v>704</v>
      </c>
      <c r="B713" s="159" t="s">
        <v>1854</v>
      </c>
      <c r="C713" s="244">
        <f t="shared" si="195"/>
        <v>0</v>
      </c>
      <c r="D713" s="161">
        <v>0</v>
      </c>
      <c r="E713" s="161">
        <v>0</v>
      </c>
      <c r="F713" s="161">
        <v>0</v>
      </c>
      <c r="G713" s="161">
        <v>0</v>
      </c>
      <c r="H713" s="161">
        <v>0</v>
      </c>
      <c r="I713" s="162">
        <v>0</v>
      </c>
      <c r="J713" s="160">
        <f t="shared" si="196"/>
        <v>0</v>
      </c>
      <c r="K713" s="161">
        <v>0</v>
      </c>
      <c r="L713" s="161">
        <v>0</v>
      </c>
      <c r="M713" s="161">
        <v>0</v>
      </c>
      <c r="N713" s="161">
        <v>0</v>
      </c>
      <c r="O713" s="161">
        <v>0</v>
      </c>
      <c r="P713" s="162">
        <v>0</v>
      </c>
      <c r="Q713" s="160">
        <f t="shared" si="197"/>
        <v>0</v>
      </c>
      <c r="R713" s="161">
        <v>0</v>
      </c>
      <c r="S713" s="161">
        <v>0</v>
      </c>
      <c r="T713" s="161">
        <v>0</v>
      </c>
      <c r="U713" s="161">
        <v>0</v>
      </c>
      <c r="V713" s="161">
        <v>0</v>
      </c>
      <c r="W713" s="162">
        <v>0</v>
      </c>
      <c r="X713" s="160">
        <f t="shared" si="198"/>
        <v>0</v>
      </c>
      <c r="Y713" s="161">
        <f t="shared" si="198"/>
        <v>0</v>
      </c>
      <c r="Z713" s="161">
        <f t="shared" si="198"/>
        <v>0</v>
      </c>
      <c r="AA713" s="161">
        <f t="shared" si="198"/>
        <v>0</v>
      </c>
      <c r="AB713" s="161">
        <f t="shared" si="198"/>
        <v>0</v>
      </c>
      <c r="AC713" s="161">
        <f t="shared" si="198"/>
        <v>0</v>
      </c>
      <c r="AD713" s="162">
        <f t="shared" si="198"/>
        <v>0</v>
      </c>
      <c r="AE713" s="160">
        <f t="shared" si="191"/>
        <v>0</v>
      </c>
      <c r="AF713" s="10">
        <f t="shared" si="191"/>
        <v>0</v>
      </c>
      <c r="AG713" s="10">
        <f t="shared" si="191"/>
        <v>0</v>
      </c>
      <c r="AH713" s="10">
        <f t="shared" si="191"/>
        <v>0</v>
      </c>
      <c r="AI713" s="10">
        <f t="shared" si="191"/>
        <v>0</v>
      </c>
      <c r="AJ713" s="10">
        <f t="shared" si="191"/>
        <v>0</v>
      </c>
      <c r="AK713" s="312">
        <f t="shared" si="191"/>
        <v>0</v>
      </c>
    </row>
    <row r="714" spans="1:37" ht="12.75" customHeight="1" x14ac:dyDescent="0.25">
      <c r="A714" s="81">
        <v>705</v>
      </c>
      <c r="B714" s="159" t="s">
        <v>1855</v>
      </c>
      <c r="C714" s="244">
        <f t="shared" si="195"/>
        <v>0</v>
      </c>
      <c r="D714" s="161">
        <v>0</v>
      </c>
      <c r="E714" s="161">
        <v>0</v>
      </c>
      <c r="F714" s="161">
        <v>0</v>
      </c>
      <c r="G714" s="161">
        <v>0</v>
      </c>
      <c r="H714" s="161">
        <v>0</v>
      </c>
      <c r="I714" s="162">
        <v>0</v>
      </c>
      <c r="J714" s="160">
        <f t="shared" si="196"/>
        <v>0</v>
      </c>
      <c r="K714" s="161">
        <v>0</v>
      </c>
      <c r="L714" s="161">
        <v>0</v>
      </c>
      <c r="M714" s="161">
        <v>0</v>
      </c>
      <c r="N714" s="161">
        <v>0</v>
      </c>
      <c r="O714" s="161">
        <v>0</v>
      </c>
      <c r="P714" s="162">
        <v>0</v>
      </c>
      <c r="Q714" s="160">
        <f t="shared" si="197"/>
        <v>0</v>
      </c>
      <c r="R714" s="161">
        <v>0</v>
      </c>
      <c r="S714" s="161">
        <v>0</v>
      </c>
      <c r="T714" s="161">
        <v>0</v>
      </c>
      <c r="U714" s="161">
        <v>0</v>
      </c>
      <c r="V714" s="161">
        <v>0</v>
      </c>
      <c r="W714" s="162">
        <v>0</v>
      </c>
      <c r="X714" s="160">
        <f t="shared" si="198"/>
        <v>0</v>
      </c>
      <c r="Y714" s="161">
        <f t="shared" si="198"/>
        <v>0</v>
      </c>
      <c r="Z714" s="161">
        <f t="shared" si="198"/>
        <v>0</v>
      </c>
      <c r="AA714" s="161">
        <f t="shared" si="198"/>
        <v>0</v>
      </c>
      <c r="AB714" s="161">
        <f t="shared" si="198"/>
        <v>0</v>
      </c>
      <c r="AC714" s="161">
        <f t="shared" si="198"/>
        <v>0</v>
      </c>
      <c r="AD714" s="162">
        <f t="shared" si="198"/>
        <v>0</v>
      </c>
      <c r="AE714" s="160">
        <f t="shared" si="191"/>
        <v>0</v>
      </c>
      <c r="AF714" s="10">
        <f t="shared" si="191"/>
        <v>0</v>
      </c>
      <c r="AG714" s="10">
        <f t="shared" si="191"/>
        <v>0</v>
      </c>
      <c r="AH714" s="10">
        <f t="shared" si="191"/>
        <v>0</v>
      </c>
      <c r="AI714" s="10">
        <f t="shared" si="191"/>
        <v>0</v>
      </c>
      <c r="AJ714" s="10">
        <f t="shared" si="191"/>
        <v>0</v>
      </c>
      <c r="AK714" s="312">
        <f t="shared" si="191"/>
        <v>0</v>
      </c>
    </row>
    <row r="715" spans="1:37" ht="12.75" customHeight="1" x14ac:dyDescent="0.25">
      <c r="A715" s="81">
        <v>706</v>
      </c>
      <c r="B715" s="159" t="s">
        <v>1856</v>
      </c>
      <c r="C715" s="244">
        <f t="shared" si="195"/>
        <v>0</v>
      </c>
      <c r="D715" s="161">
        <v>0</v>
      </c>
      <c r="E715" s="161">
        <v>0</v>
      </c>
      <c r="F715" s="161">
        <v>0</v>
      </c>
      <c r="G715" s="161">
        <v>0</v>
      </c>
      <c r="H715" s="161">
        <v>0</v>
      </c>
      <c r="I715" s="162">
        <v>0</v>
      </c>
      <c r="J715" s="160">
        <f t="shared" si="196"/>
        <v>0</v>
      </c>
      <c r="K715" s="161">
        <v>0</v>
      </c>
      <c r="L715" s="161">
        <v>0</v>
      </c>
      <c r="M715" s="161">
        <v>0</v>
      </c>
      <c r="N715" s="161">
        <v>0</v>
      </c>
      <c r="O715" s="161">
        <v>0</v>
      </c>
      <c r="P715" s="162">
        <v>0</v>
      </c>
      <c r="Q715" s="160">
        <f t="shared" si="197"/>
        <v>0</v>
      </c>
      <c r="R715" s="161">
        <v>0</v>
      </c>
      <c r="S715" s="161">
        <v>0</v>
      </c>
      <c r="T715" s="161">
        <v>0</v>
      </c>
      <c r="U715" s="161">
        <v>0</v>
      </c>
      <c r="V715" s="161">
        <v>0</v>
      </c>
      <c r="W715" s="162">
        <v>0</v>
      </c>
      <c r="X715" s="160">
        <f t="shared" si="198"/>
        <v>0</v>
      </c>
      <c r="Y715" s="161">
        <f t="shared" si="198"/>
        <v>0</v>
      </c>
      <c r="Z715" s="161">
        <f t="shared" si="198"/>
        <v>0</v>
      </c>
      <c r="AA715" s="161">
        <f t="shared" si="198"/>
        <v>0</v>
      </c>
      <c r="AB715" s="161">
        <f t="shared" si="198"/>
        <v>0</v>
      </c>
      <c r="AC715" s="161">
        <f t="shared" si="198"/>
        <v>0</v>
      </c>
      <c r="AD715" s="162">
        <f t="shared" si="198"/>
        <v>0</v>
      </c>
      <c r="AE715" s="160">
        <f t="shared" si="191"/>
        <v>0</v>
      </c>
      <c r="AF715" s="10">
        <f t="shared" si="191"/>
        <v>0</v>
      </c>
      <c r="AG715" s="10">
        <f t="shared" si="191"/>
        <v>0</v>
      </c>
      <c r="AH715" s="10">
        <f t="shared" si="191"/>
        <v>0</v>
      </c>
      <c r="AI715" s="10">
        <f t="shared" si="191"/>
        <v>0</v>
      </c>
      <c r="AJ715" s="10">
        <f t="shared" si="191"/>
        <v>0</v>
      </c>
      <c r="AK715" s="312">
        <f t="shared" si="191"/>
        <v>0</v>
      </c>
    </row>
    <row r="716" spans="1:37" ht="12.75" customHeight="1" x14ac:dyDescent="0.25">
      <c r="A716" s="81">
        <v>707</v>
      </c>
      <c r="B716" s="159" t="s">
        <v>1857</v>
      </c>
      <c r="C716" s="244">
        <f t="shared" si="195"/>
        <v>0</v>
      </c>
      <c r="D716" s="161">
        <v>0</v>
      </c>
      <c r="E716" s="161">
        <v>0</v>
      </c>
      <c r="F716" s="161">
        <v>0</v>
      </c>
      <c r="G716" s="161">
        <v>0</v>
      </c>
      <c r="H716" s="161">
        <v>0</v>
      </c>
      <c r="I716" s="162">
        <v>0</v>
      </c>
      <c r="J716" s="160">
        <f t="shared" si="196"/>
        <v>0</v>
      </c>
      <c r="K716" s="161">
        <v>0</v>
      </c>
      <c r="L716" s="161">
        <v>0</v>
      </c>
      <c r="M716" s="161">
        <v>0</v>
      </c>
      <c r="N716" s="161">
        <v>0</v>
      </c>
      <c r="O716" s="161">
        <v>0</v>
      </c>
      <c r="P716" s="162">
        <v>0</v>
      </c>
      <c r="Q716" s="160">
        <f t="shared" si="197"/>
        <v>0</v>
      </c>
      <c r="R716" s="161">
        <v>0</v>
      </c>
      <c r="S716" s="161">
        <v>0</v>
      </c>
      <c r="T716" s="161">
        <v>0</v>
      </c>
      <c r="U716" s="161">
        <v>0</v>
      </c>
      <c r="V716" s="161">
        <v>0</v>
      </c>
      <c r="W716" s="162">
        <v>0</v>
      </c>
      <c r="X716" s="160">
        <f t="shared" si="198"/>
        <v>0</v>
      </c>
      <c r="Y716" s="161">
        <f t="shared" si="198"/>
        <v>0</v>
      </c>
      <c r="Z716" s="161">
        <f t="shared" si="198"/>
        <v>0</v>
      </c>
      <c r="AA716" s="161">
        <f t="shared" si="198"/>
        <v>0</v>
      </c>
      <c r="AB716" s="161">
        <f t="shared" si="198"/>
        <v>0</v>
      </c>
      <c r="AC716" s="161">
        <f t="shared" si="198"/>
        <v>0</v>
      </c>
      <c r="AD716" s="162">
        <f t="shared" si="198"/>
        <v>0</v>
      </c>
      <c r="AE716" s="160">
        <f t="shared" si="191"/>
        <v>0</v>
      </c>
      <c r="AF716" s="10">
        <f t="shared" si="191"/>
        <v>0</v>
      </c>
      <c r="AG716" s="10">
        <f t="shared" si="191"/>
        <v>0</v>
      </c>
      <c r="AH716" s="10">
        <f t="shared" si="191"/>
        <v>0</v>
      </c>
      <c r="AI716" s="10">
        <f t="shared" si="191"/>
        <v>0</v>
      </c>
      <c r="AJ716" s="10">
        <f t="shared" si="191"/>
        <v>0</v>
      </c>
      <c r="AK716" s="312">
        <f t="shared" si="191"/>
        <v>0</v>
      </c>
    </row>
    <row r="717" spans="1:37" ht="12.75" customHeight="1" x14ac:dyDescent="0.25">
      <c r="A717" s="81">
        <v>708</v>
      </c>
      <c r="B717" s="159" t="s">
        <v>1858</v>
      </c>
      <c r="C717" s="244">
        <f t="shared" si="195"/>
        <v>0</v>
      </c>
      <c r="D717" s="161">
        <v>0</v>
      </c>
      <c r="E717" s="161">
        <v>0</v>
      </c>
      <c r="F717" s="161">
        <v>0</v>
      </c>
      <c r="G717" s="161">
        <v>0</v>
      </c>
      <c r="H717" s="161">
        <v>0</v>
      </c>
      <c r="I717" s="162">
        <v>0</v>
      </c>
      <c r="J717" s="160">
        <f t="shared" si="196"/>
        <v>0</v>
      </c>
      <c r="K717" s="161">
        <v>0</v>
      </c>
      <c r="L717" s="161">
        <v>0</v>
      </c>
      <c r="M717" s="161">
        <v>0</v>
      </c>
      <c r="N717" s="161">
        <v>0</v>
      </c>
      <c r="O717" s="161">
        <v>0</v>
      </c>
      <c r="P717" s="162">
        <v>0</v>
      </c>
      <c r="Q717" s="160">
        <f t="shared" si="197"/>
        <v>0</v>
      </c>
      <c r="R717" s="161">
        <v>0</v>
      </c>
      <c r="S717" s="161">
        <v>0</v>
      </c>
      <c r="T717" s="161">
        <v>0</v>
      </c>
      <c r="U717" s="161">
        <v>0</v>
      </c>
      <c r="V717" s="161">
        <v>0</v>
      </c>
      <c r="W717" s="162">
        <v>0</v>
      </c>
      <c r="X717" s="160">
        <f t="shared" si="198"/>
        <v>0</v>
      </c>
      <c r="Y717" s="161">
        <f t="shared" si="198"/>
        <v>0</v>
      </c>
      <c r="Z717" s="161">
        <f t="shared" si="198"/>
        <v>0</v>
      </c>
      <c r="AA717" s="161">
        <f t="shared" si="198"/>
        <v>0</v>
      </c>
      <c r="AB717" s="161">
        <f t="shared" si="198"/>
        <v>0</v>
      </c>
      <c r="AC717" s="161">
        <f t="shared" si="198"/>
        <v>0</v>
      </c>
      <c r="AD717" s="162">
        <f t="shared" si="198"/>
        <v>0</v>
      </c>
      <c r="AE717" s="160">
        <f t="shared" si="191"/>
        <v>0</v>
      </c>
      <c r="AF717" s="10">
        <f t="shared" si="191"/>
        <v>0</v>
      </c>
      <c r="AG717" s="10">
        <f t="shared" si="191"/>
        <v>0</v>
      </c>
      <c r="AH717" s="10">
        <f t="shared" si="191"/>
        <v>0</v>
      </c>
      <c r="AI717" s="10">
        <f t="shared" si="191"/>
        <v>0</v>
      </c>
      <c r="AJ717" s="10">
        <f t="shared" si="191"/>
        <v>0</v>
      </c>
      <c r="AK717" s="312">
        <f t="shared" si="191"/>
        <v>0</v>
      </c>
    </row>
    <row r="718" spans="1:37" ht="12.75" customHeight="1" x14ac:dyDescent="0.25">
      <c r="A718" s="81">
        <v>709</v>
      </c>
      <c r="B718" s="159" t="s">
        <v>1859</v>
      </c>
      <c r="C718" s="244">
        <f t="shared" si="195"/>
        <v>0</v>
      </c>
      <c r="D718" s="161">
        <v>0</v>
      </c>
      <c r="E718" s="161">
        <v>0</v>
      </c>
      <c r="F718" s="161">
        <v>0</v>
      </c>
      <c r="G718" s="161">
        <v>0</v>
      </c>
      <c r="H718" s="161">
        <v>0</v>
      </c>
      <c r="I718" s="162">
        <v>0</v>
      </c>
      <c r="J718" s="160">
        <f t="shared" si="196"/>
        <v>0</v>
      </c>
      <c r="K718" s="161">
        <v>0</v>
      </c>
      <c r="L718" s="161">
        <v>0</v>
      </c>
      <c r="M718" s="161">
        <v>0</v>
      </c>
      <c r="N718" s="161">
        <v>0</v>
      </c>
      <c r="O718" s="161">
        <v>0</v>
      </c>
      <c r="P718" s="162">
        <v>0</v>
      </c>
      <c r="Q718" s="160">
        <f t="shared" si="197"/>
        <v>0</v>
      </c>
      <c r="R718" s="161">
        <v>0</v>
      </c>
      <c r="S718" s="161">
        <v>0</v>
      </c>
      <c r="T718" s="161">
        <v>0</v>
      </c>
      <c r="U718" s="161">
        <v>0</v>
      </c>
      <c r="V718" s="161">
        <v>0</v>
      </c>
      <c r="W718" s="162">
        <v>0</v>
      </c>
      <c r="X718" s="160">
        <f t="shared" si="198"/>
        <v>0</v>
      </c>
      <c r="Y718" s="161">
        <f t="shared" si="198"/>
        <v>0</v>
      </c>
      <c r="Z718" s="161">
        <f t="shared" si="198"/>
        <v>0</v>
      </c>
      <c r="AA718" s="161">
        <f t="shared" si="198"/>
        <v>0</v>
      </c>
      <c r="AB718" s="161">
        <f t="shared" si="198"/>
        <v>0</v>
      </c>
      <c r="AC718" s="161">
        <f t="shared" si="198"/>
        <v>0</v>
      </c>
      <c r="AD718" s="162">
        <f t="shared" si="198"/>
        <v>0</v>
      </c>
      <c r="AE718" s="160">
        <f t="shared" si="191"/>
        <v>0</v>
      </c>
      <c r="AF718" s="10">
        <f t="shared" si="191"/>
        <v>0</v>
      </c>
      <c r="AG718" s="10">
        <f t="shared" si="191"/>
        <v>0</v>
      </c>
      <c r="AH718" s="10">
        <f t="shared" si="191"/>
        <v>0</v>
      </c>
      <c r="AI718" s="10">
        <f t="shared" si="191"/>
        <v>0</v>
      </c>
      <c r="AJ718" s="10">
        <f t="shared" si="191"/>
        <v>0</v>
      </c>
      <c r="AK718" s="312">
        <f t="shared" si="191"/>
        <v>0</v>
      </c>
    </row>
    <row r="719" spans="1:37" ht="12.75" customHeight="1" x14ac:dyDescent="0.25">
      <c r="A719" s="81">
        <v>710</v>
      </c>
      <c r="B719" s="159" t="s">
        <v>1839</v>
      </c>
      <c r="C719" s="244">
        <f t="shared" si="195"/>
        <v>26.9</v>
      </c>
      <c r="D719" s="161">
        <v>0</v>
      </c>
      <c r="E719" s="161">
        <v>0</v>
      </c>
      <c r="F719" s="161">
        <v>0</v>
      </c>
      <c r="G719" s="161">
        <v>0</v>
      </c>
      <c r="H719" s="161">
        <v>26.9</v>
      </c>
      <c r="I719" s="162">
        <v>0</v>
      </c>
      <c r="J719" s="160">
        <f t="shared" si="196"/>
        <v>26.9</v>
      </c>
      <c r="K719" s="161">
        <v>0</v>
      </c>
      <c r="L719" s="161">
        <v>0</v>
      </c>
      <c r="M719" s="161">
        <v>0</v>
      </c>
      <c r="N719" s="161">
        <v>0</v>
      </c>
      <c r="O719" s="161">
        <v>26.9</v>
      </c>
      <c r="P719" s="162">
        <v>0</v>
      </c>
      <c r="Q719" s="160">
        <f t="shared" si="197"/>
        <v>0</v>
      </c>
      <c r="R719" s="161">
        <v>0</v>
      </c>
      <c r="S719" s="161">
        <v>0</v>
      </c>
      <c r="T719" s="161">
        <v>0</v>
      </c>
      <c r="U719" s="161">
        <v>0</v>
      </c>
      <c r="V719" s="161">
        <v>0</v>
      </c>
      <c r="W719" s="162">
        <v>0</v>
      </c>
      <c r="X719" s="160">
        <f t="shared" si="198"/>
        <v>-26.9</v>
      </c>
      <c r="Y719" s="161">
        <f t="shared" si="198"/>
        <v>0</v>
      </c>
      <c r="Z719" s="161">
        <f t="shared" si="198"/>
        <v>0</v>
      </c>
      <c r="AA719" s="161">
        <f t="shared" si="198"/>
        <v>0</v>
      </c>
      <c r="AB719" s="161">
        <f t="shared" si="198"/>
        <v>0</v>
      </c>
      <c r="AC719" s="161">
        <f t="shared" si="198"/>
        <v>-26.9</v>
      </c>
      <c r="AD719" s="162">
        <f t="shared" si="198"/>
        <v>0</v>
      </c>
      <c r="AE719" s="160">
        <f t="shared" si="191"/>
        <v>0</v>
      </c>
      <c r="AF719" s="10">
        <f t="shared" si="191"/>
        <v>0</v>
      </c>
      <c r="AG719" s="10">
        <f t="shared" si="191"/>
        <v>0</v>
      </c>
      <c r="AH719" s="10">
        <f t="shared" si="191"/>
        <v>0</v>
      </c>
      <c r="AI719" s="10">
        <f t="shared" si="191"/>
        <v>0</v>
      </c>
      <c r="AJ719" s="10">
        <f t="shared" si="191"/>
        <v>0</v>
      </c>
      <c r="AK719" s="312">
        <f t="shared" si="191"/>
        <v>0</v>
      </c>
    </row>
    <row r="720" spans="1:37" ht="12.75" customHeight="1" x14ac:dyDescent="0.25">
      <c r="A720" s="81">
        <v>711</v>
      </c>
      <c r="B720" s="159" t="s">
        <v>1860</v>
      </c>
      <c r="C720" s="244">
        <f t="shared" si="195"/>
        <v>0</v>
      </c>
      <c r="D720" s="161">
        <v>0</v>
      </c>
      <c r="E720" s="161">
        <v>0</v>
      </c>
      <c r="F720" s="161">
        <v>0</v>
      </c>
      <c r="G720" s="161">
        <v>0</v>
      </c>
      <c r="H720" s="161">
        <v>0</v>
      </c>
      <c r="I720" s="162">
        <v>0</v>
      </c>
      <c r="J720" s="160">
        <f t="shared" si="196"/>
        <v>0</v>
      </c>
      <c r="K720" s="161">
        <v>0</v>
      </c>
      <c r="L720" s="161">
        <v>0</v>
      </c>
      <c r="M720" s="161">
        <v>0</v>
      </c>
      <c r="N720" s="161">
        <v>0</v>
      </c>
      <c r="O720" s="161">
        <v>0</v>
      </c>
      <c r="P720" s="162">
        <v>0</v>
      </c>
      <c r="Q720" s="160">
        <f t="shared" si="197"/>
        <v>0</v>
      </c>
      <c r="R720" s="161">
        <v>0</v>
      </c>
      <c r="S720" s="161">
        <v>0</v>
      </c>
      <c r="T720" s="161">
        <v>0</v>
      </c>
      <c r="U720" s="161">
        <v>0</v>
      </c>
      <c r="V720" s="161">
        <v>0</v>
      </c>
      <c r="W720" s="162">
        <v>0</v>
      </c>
      <c r="X720" s="160">
        <f t="shared" si="198"/>
        <v>0</v>
      </c>
      <c r="Y720" s="161">
        <f t="shared" si="198"/>
        <v>0</v>
      </c>
      <c r="Z720" s="161">
        <f t="shared" si="198"/>
        <v>0</v>
      </c>
      <c r="AA720" s="161">
        <f t="shared" si="198"/>
        <v>0</v>
      </c>
      <c r="AB720" s="161">
        <f t="shared" si="198"/>
        <v>0</v>
      </c>
      <c r="AC720" s="161">
        <f t="shared" si="198"/>
        <v>0</v>
      </c>
      <c r="AD720" s="162">
        <f t="shared" si="198"/>
        <v>0</v>
      </c>
      <c r="AE720" s="160">
        <f t="shared" si="191"/>
        <v>0</v>
      </c>
      <c r="AF720" s="10">
        <f t="shared" si="191"/>
        <v>0</v>
      </c>
      <c r="AG720" s="10">
        <f t="shared" si="191"/>
        <v>0</v>
      </c>
      <c r="AH720" s="10">
        <f t="shared" si="191"/>
        <v>0</v>
      </c>
      <c r="AI720" s="10">
        <f t="shared" si="191"/>
        <v>0</v>
      </c>
      <c r="AJ720" s="10">
        <f t="shared" si="191"/>
        <v>0</v>
      </c>
      <c r="AK720" s="312">
        <f t="shared" si="191"/>
        <v>0</v>
      </c>
    </row>
    <row r="721" spans="1:37" ht="12.75" customHeight="1" x14ac:dyDescent="0.25">
      <c r="A721" s="81">
        <v>712</v>
      </c>
      <c r="B721" s="159" t="s">
        <v>1861</v>
      </c>
      <c r="C721" s="244">
        <f t="shared" si="195"/>
        <v>0</v>
      </c>
      <c r="D721" s="161">
        <v>0</v>
      </c>
      <c r="E721" s="161">
        <v>0</v>
      </c>
      <c r="F721" s="161">
        <v>0</v>
      </c>
      <c r="G721" s="161">
        <v>0</v>
      </c>
      <c r="H721" s="161">
        <v>0</v>
      </c>
      <c r="I721" s="162">
        <v>0</v>
      </c>
      <c r="J721" s="160">
        <f t="shared" si="196"/>
        <v>0</v>
      </c>
      <c r="K721" s="161">
        <v>0</v>
      </c>
      <c r="L721" s="161">
        <v>0</v>
      </c>
      <c r="M721" s="161">
        <v>0</v>
      </c>
      <c r="N721" s="161">
        <v>0</v>
      </c>
      <c r="O721" s="161">
        <v>0</v>
      </c>
      <c r="P721" s="162">
        <v>0</v>
      </c>
      <c r="Q721" s="160">
        <f t="shared" si="197"/>
        <v>0</v>
      </c>
      <c r="R721" s="161">
        <v>0</v>
      </c>
      <c r="S721" s="161">
        <v>0</v>
      </c>
      <c r="T721" s="161">
        <v>0</v>
      </c>
      <c r="U721" s="161">
        <v>0</v>
      </c>
      <c r="V721" s="161">
        <v>0</v>
      </c>
      <c r="W721" s="162">
        <v>0</v>
      </c>
      <c r="X721" s="160">
        <f t="shared" si="198"/>
        <v>0</v>
      </c>
      <c r="Y721" s="161">
        <f t="shared" si="198"/>
        <v>0</v>
      </c>
      <c r="Z721" s="161">
        <f t="shared" si="198"/>
        <v>0</v>
      </c>
      <c r="AA721" s="161">
        <f t="shared" si="198"/>
        <v>0</v>
      </c>
      <c r="AB721" s="161">
        <f t="shared" si="198"/>
        <v>0</v>
      </c>
      <c r="AC721" s="161">
        <f t="shared" si="198"/>
        <v>0</v>
      </c>
      <c r="AD721" s="162">
        <f t="shared" si="198"/>
        <v>0</v>
      </c>
      <c r="AE721" s="160">
        <f t="shared" si="191"/>
        <v>0</v>
      </c>
      <c r="AF721" s="10">
        <f t="shared" si="191"/>
        <v>0</v>
      </c>
      <c r="AG721" s="10">
        <f t="shared" si="191"/>
        <v>0</v>
      </c>
      <c r="AH721" s="10">
        <f t="shared" si="191"/>
        <v>0</v>
      </c>
      <c r="AI721" s="10">
        <f t="shared" si="191"/>
        <v>0</v>
      </c>
      <c r="AJ721" s="10">
        <f t="shared" si="191"/>
        <v>0</v>
      </c>
      <c r="AK721" s="312">
        <f t="shared" si="191"/>
        <v>0</v>
      </c>
    </row>
    <row r="722" spans="1:37" ht="12.75" customHeight="1" x14ac:dyDescent="0.25">
      <c r="A722" s="81">
        <v>713</v>
      </c>
      <c r="B722" s="159" t="s">
        <v>1862</v>
      </c>
      <c r="C722" s="244">
        <f t="shared" si="195"/>
        <v>0</v>
      </c>
      <c r="D722" s="161">
        <v>0</v>
      </c>
      <c r="E722" s="161">
        <v>0</v>
      </c>
      <c r="F722" s="161">
        <v>0</v>
      </c>
      <c r="G722" s="161">
        <v>0</v>
      </c>
      <c r="H722" s="161">
        <v>0</v>
      </c>
      <c r="I722" s="162">
        <v>0</v>
      </c>
      <c r="J722" s="160">
        <f t="shared" si="196"/>
        <v>0</v>
      </c>
      <c r="K722" s="161">
        <v>0</v>
      </c>
      <c r="L722" s="161">
        <v>0</v>
      </c>
      <c r="M722" s="161">
        <v>0</v>
      </c>
      <c r="N722" s="161">
        <v>0</v>
      </c>
      <c r="O722" s="161">
        <v>0</v>
      </c>
      <c r="P722" s="162">
        <v>0</v>
      </c>
      <c r="Q722" s="160">
        <f t="shared" si="197"/>
        <v>0</v>
      </c>
      <c r="R722" s="161">
        <v>0</v>
      </c>
      <c r="S722" s="161">
        <v>0</v>
      </c>
      <c r="T722" s="161">
        <v>0</v>
      </c>
      <c r="U722" s="161">
        <v>0</v>
      </c>
      <c r="V722" s="161">
        <v>0</v>
      </c>
      <c r="W722" s="162">
        <v>0</v>
      </c>
      <c r="X722" s="160">
        <f t="shared" si="198"/>
        <v>0</v>
      </c>
      <c r="Y722" s="161">
        <f t="shared" si="198"/>
        <v>0</v>
      </c>
      <c r="Z722" s="161">
        <f t="shared" si="198"/>
        <v>0</v>
      </c>
      <c r="AA722" s="161">
        <f t="shared" si="198"/>
        <v>0</v>
      </c>
      <c r="AB722" s="161">
        <f t="shared" si="198"/>
        <v>0</v>
      </c>
      <c r="AC722" s="161">
        <f t="shared" si="198"/>
        <v>0</v>
      </c>
      <c r="AD722" s="162">
        <f t="shared" si="198"/>
        <v>0</v>
      </c>
      <c r="AE722" s="160">
        <f t="shared" si="191"/>
        <v>0</v>
      </c>
      <c r="AF722" s="10">
        <f t="shared" si="191"/>
        <v>0</v>
      </c>
      <c r="AG722" s="10">
        <f t="shared" si="191"/>
        <v>0</v>
      </c>
      <c r="AH722" s="10">
        <f t="shared" si="191"/>
        <v>0</v>
      </c>
      <c r="AI722" s="10">
        <f t="shared" si="191"/>
        <v>0</v>
      </c>
      <c r="AJ722" s="10">
        <f t="shared" si="191"/>
        <v>0</v>
      </c>
      <c r="AK722" s="312">
        <f t="shared" si="191"/>
        <v>0</v>
      </c>
    </row>
    <row r="723" spans="1:37" ht="12.75" customHeight="1" x14ac:dyDescent="0.25">
      <c r="A723" s="81">
        <v>714</v>
      </c>
      <c r="B723" s="159" t="s">
        <v>1863</v>
      </c>
      <c r="C723" s="244">
        <f t="shared" si="195"/>
        <v>0</v>
      </c>
      <c r="D723" s="161">
        <v>0</v>
      </c>
      <c r="E723" s="161">
        <v>0</v>
      </c>
      <c r="F723" s="161">
        <v>0</v>
      </c>
      <c r="G723" s="161">
        <v>0</v>
      </c>
      <c r="H723" s="161">
        <v>0</v>
      </c>
      <c r="I723" s="162">
        <v>0</v>
      </c>
      <c r="J723" s="160">
        <f t="shared" si="196"/>
        <v>0</v>
      </c>
      <c r="K723" s="161">
        <v>0</v>
      </c>
      <c r="L723" s="161">
        <v>0</v>
      </c>
      <c r="M723" s="161">
        <v>0</v>
      </c>
      <c r="N723" s="161">
        <v>0</v>
      </c>
      <c r="O723" s="161">
        <v>0</v>
      </c>
      <c r="P723" s="162">
        <v>0</v>
      </c>
      <c r="Q723" s="160">
        <f t="shared" si="197"/>
        <v>0</v>
      </c>
      <c r="R723" s="161">
        <v>0</v>
      </c>
      <c r="S723" s="161">
        <v>0</v>
      </c>
      <c r="T723" s="161">
        <v>0</v>
      </c>
      <c r="U723" s="161">
        <v>0</v>
      </c>
      <c r="V723" s="161">
        <v>0</v>
      </c>
      <c r="W723" s="162">
        <v>0</v>
      </c>
      <c r="X723" s="160">
        <f t="shared" si="198"/>
        <v>0</v>
      </c>
      <c r="Y723" s="161">
        <f t="shared" si="198"/>
        <v>0</v>
      </c>
      <c r="Z723" s="161">
        <f t="shared" si="198"/>
        <v>0</v>
      </c>
      <c r="AA723" s="161">
        <f t="shared" si="198"/>
        <v>0</v>
      </c>
      <c r="AB723" s="161">
        <f t="shared" si="198"/>
        <v>0</v>
      </c>
      <c r="AC723" s="161">
        <f t="shared" si="198"/>
        <v>0</v>
      </c>
      <c r="AD723" s="162">
        <f t="shared" si="198"/>
        <v>0</v>
      </c>
      <c r="AE723" s="160">
        <f t="shared" si="191"/>
        <v>0</v>
      </c>
      <c r="AF723" s="10">
        <f t="shared" si="191"/>
        <v>0</v>
      </c>
      <c r="AG723" s="10">
        <f t="shared" si="191"/>
        <v>0</v>
      </c>
      <c r="AH723" s="10">
        <f t="shared" si="191"/>
        <v>0</v>
      </c>
      <c r="AI723" s="10">
        <f t="shared" si="191"/>
        <v>0</v>
      </c>
      <c r="AJ723" s="10">
        <f t="shared" si="191"/>
        <v>0</v>
      </c>
      <c r="AK723" s="312">
        <f t="shared" si="191"/>
        <v>0</v>
      </c>
    </row>
    <row r="724" spans="1:37" ht="12.75" customHeight="1" x14ac:dyDescent="0.25">
      <c r="A724" s="81">
        <v>715</v>
      </c>
      <c r="B724" s="159" t="s">
        <v>1864</v>
      </c>
      <c r="C724" s="244">
        <f t="shared" si="195"/>
        <v>0</v>
      </c>
      <c r="D724" s="161">
        <v>0</v>
      </c>
      <c r="E724" s="161">
        <v>0</v>
      </c>
      <c r="F724" s="161">
        <v>0</v>
      </c>
      <c r="G724" s="161">
        <v>0</v>
      </c>
      <c r="H724" s="161">
        <v>0</v>
      </c>
      <c r="I724" s="162">
        <v>0</v>
      </c>
      <c r="J724" s="160">
        <f t="shared" si="196"/>
        <v>0</v>
      </c>
      <c r="K724" s="161">
        <v>0</v>
      </c>
      <c r="L724" s="161">
        <v>0</v>
      </c>
      <c r="M724" s="161">
        <v>0</v>
      </c>
      <c r="N724" s="161">
        <v>0</v>
      </c>
      <c r="O724" s="161">
        <v>0</v>
      </c>
      <c r="P724" s="162">
        <v>0</v>
      </c>
      <c r="Q724" s="160">
        <f t="shared" si="197"/>
        <v>0</v>
      </c>
      <c r="R724" s="161">
        <v>0</v>
      </c>
      <c r="S724" s="161">
        <v>0</v>
      </c>
      <c r="T724" s="161">
        <v>0</v>
      </c>
      <c r="U724" s="161">
        <v>0</v>
      </c>
      <c r="V724" s="161">
        <v>0</v>
      </c>
      <c r="W724" s="162">
        <v>0</v>
      </c>
      <c r="X724" s="160">
        <f t="shared" si="198"/>
        <v>0</v>
      </c>
      <c r="Y724" s="161">
        <f t="shared" si="198"/>
        <v>0</v>
      </c>
      <c r="Z724" s="161">
        <f t="shared" si="198"/>
        <v>0</v>
      </c>
      <c r="AA724" s="161">
        <f t="shared" si="198"/>
        <v>0</v>
      </c>
      <c r="AB724" s="161">
        <f t="shared" si="198"/>
        <v>0</v>
      </c>
      <c r="AC724" s="161">
        <f t="shared" si="198"/>
        <v>0</v>
      </c>
      <c r="AD724" s="162">
        <f t="shared" si="198"/>
        <v>0</v>
      </c>
      <c r="AE724" s="160">
        <f t="shared" si="191"/>
        <v>0</v>
      </c>
      <c r="AF724" s="10">
        <f t="shared" si="191"/>
        <v>0</v>
      </c>
      <c r="AG724" s="10">
        <f t="shared" si="191"/>
        <v>0</v>
      </c>
      <c r="AH724" s="10">
        <f t="shared" si="191"/>
        <v>0</v>
      </c>
      <c r="AI724" s="10">
        <f t="shared" si="191"/>
        <v>0</v>
      </c>
      <c r="AJ724" s="10">
        <f t="shared" si="191"/>
        <v>0</v>
      </c>
      <c r="AK724" s="312">
        <f t="shared" si="191"/>
        <v>0</v>
      </c>
    </row>
    <row r="725" spans="1:37" ht="12.75" customHeight="1" x14ac:dyDescent="0.25">
      <c r="A725" s="81">
        <v>716</v>
      </c>
      <c r="B725" s="159" t="s">
        <v>1865</v>
      </c>
      <c r="C725" s="244">
        <f t="shared" si="195"/>
        <v>0</v>
      </c>
      <c r="D725" s="161">
        <v>0</v>
      </c>
      <c r="E725" s="161">
        <v>0</v>
      </c>
      <c r="F725" s="161">
        <v>0</v>
      </c>
      <c r="G725" s="161">
        <v>0</v>
      </c>
      <c r="H725" s="161">
        <v>0</v>
      </c>
      <c r="I725" s="162">
        <v>0</v>
      </c>
      <c r="J725" s="160">
        <f t="shared" si="196"/>
        <v>0</v>
      </c>
      <c r="K725" s="161">
        <v>0</v>
      </c>
      <c r="L725" s="161">
        <v>0</v>
      </c>
      <c r="M725" s="161">
        <v>0</v>
      </c>
      <c r="N725" s="161">
        <v>0</v>
      </c>
      <c r="O725" s="161">
        <v>0</v>
      </c>
      <c r="P725" s="162">
        <v>0</v>
      </c>
      <c r="Q725" s="160">
        <f t="shared" si="197"/>
        <v>0</v>
      </c>
      <c r="R725" s="161">
        <v>0</v>
      </c>
      <c r="S725" s="161">
        <v>0</v>
      </c>
      <c r="T725" s="161">
        <v>0</v>
      </c>
      <c r="U725" s="161">
        <v>0</v>
      </c>
      <c r="V725" s="161">
        <v>0</v>
      </c>
      <c r="W725" s="162">
        <v>0</v>
      </c>
      <c r="X725" s="160">
        <f t="shared" si="198"/>
        <v>0</v>
      </c>
      <c r="Y725" s="161">
        <f t="shared" si="198"/>
        <v>0</v>
      </c>
      <c r="Z725" s="161">
        <f t="shared" si="198"/>
        <v>0</v>
      </c>
      <c r="AA725" s="161">
        <f t="shared" si="198"/>
        <v>0</v>
      </c>
      <c r="AB725" s="161">
        <f t="shared" si="198"/>
        <v>0</v>
      </c>
      <c r="AC725" s="161">
        <f t="shared" si="198"/>
        <v>0</v>
      </c>
      <c r="AD725" s="162">
        <f t="shared" si="198"/>
        <v>0</v>
      </c>
      <c r="AE725" s="160">
        <f t="shared" si="191"/>
        <v>0</v>
      </c>
      <c r="AF725" s="10">
        <f t="shared" si="191"/>
        <v>0</v>
      </c>
      <c r="AG725" s="10">
        <f t="shared" si="191"/>
        <v>0</v>
      </c>
      <c r="AH725" s="10">
        <f t="shared" ref="AH725:AK788" si="199">IF(M725=0,0,T725/M725*100)</f>
        <v>0</v>
      </c>
      <c r="AI725" s="10">
        <f t="shared" si="199"/>
        <v>0</v>
      </c>
      <c r="AJ725" s="10">
        <f t="shared" si="199"/>
        <v>0</v>
      </c>
      <c r="AK725" s="312">
        <f t="shared" si="199"/>
        <v>0</v>
      </c>
    </row>
    <row r="726" spans="1:37" ht="12.75" customHeight="1" x14ac:dyDescent="0.25">
      <c r="A726" s="81">
        <v>717</v>
      </c>
      <c r="B726" s="159" t="s">
        <v>1866</v>
      </c>
      <c r="C726" s="244">
        <f t="shared" si="195"/>
        <v>0</v>
      </c>
      <c r="D726" s="161">
        <v>0</v>
      </c>
      <c r="E726" s="161">
        <v>0</v>
      </c>
      <c r="F726" s="161">
        <v>0</v>
      </c>
      <c r="G726" s="161">
        <v>0</v>
      </c>
      <c r="H726" s="161">
        <v>0</v>
      </c>
      <c r="I726" s="162">
        <v>0</v>
      </c>
      <c r="J726" s="160">
        <f t="shared" si="196"/>
        <v>0</v>
      </c>
      <c r="K726" s="161">
        <v>0</v>
      </c>
      <c r="L726" s="161">
        <v>0</v>
      </c>
      <c r="M726" s="161">
        <v>0</v>
      </c>
      <c r="N726" s="161">
        <v>0</v>
      </c>
      <c r="O726" s="161">
        <v>0</v>
      </c>
      <c r="P726" s="162">
        <v>0</v>
      </c>
      <c r="Q726" s="160">
        <f t="shared" si="197"/>
        <v>0</v>
      </c>
      <c r="R726" s="161">
        <v>0</v>
      </c>
      <c r="S726" s="161">
        <v>0</v>
      </c>
      <c r="T726" s="161">
        <v>0</v>
      </c>
      <c r="U726" s="161">
        <v>0</v>
      </c>
      <c r="V726" s="161">
        <v>0</v>
      </c>
      <c r="W726" s="162">
        <v>0</v>
      </c>
      <c r="X726" s="160">
        <f t="shared" si="198"/>
        <v>0</v>
      </c>
      <c r="Y726" s="161">
        <f t="shared" si="198"/>
        <v>0</v>
      </c>
      <c r="Z726" s="161">
        <f t="shared" si="198"/>
        <v>0</v>
      </c>
      <c r="AA726" s="161">
        <f t="shared" si="198"/>
        <v>0</v>
      </c>
      <c r="AB726" s="161">
        <f t="shared" si="198"/>
        <v>0</v>
      </c>
      <c r="AC726" s="161">
        <f t="shared" si="198"/>
        <v>0</v>
      </c>
      <c r="AD726" s="162">
        <f t="shared" si="198"/>
        <v>0</v>
      </c>
      <c r="AE726" s="160">
        <f t="shared" ref="AE726:AK789" si="200">IF(J726=0,0,Q726/J726*100)</f>
        <v>0</v>
      </c>
      <c r="AF726" s="10">
        <f t="shared" si="200"/>
        <v>0</v>
      </c>
      <c r="AG726" s="10">
        <f t="shared" si="200"/>
        <v>0</v>
      </c>
      <c r="AH726" s="10">
        <f t="shared" si="199"/>
        <v>0</v>
      </c>
      <c r="AI726" s="10">
        <f t="shared" si="199"/>
        <v>0</v>
      </c>
      <c r="AJ726" s="10">
        <f t="shared" si="199"/>
        <v>0</v>
      </c>
      <c r="AK726" s="312">
        <f t="shared" si="199"/>
        <v>0</v>
      </c>
    </row>
    <row r="727" spans="1:37" ht="12.75" customHeight="1" x14ac:dyDescent="0.25">
      <c r="A727" s="81">
        <v>718</v>
      </c>
      <c r="B727" s="159" t="s">
        <v>1867</v>
      </c>
      <c r="C727" s="244">
        <f t="shared" si="195"/>
        <v>0</v>
      </c>
      <c r="D727" s="161">
        <v>0</v>
      </c>
      <c r="E727" s="161">
        <v>0</v>
      </c>
      <c r="F727" s="161">
        <v>0</v>
      </c>
      <c r="G727" s="161">
        <v>0</v>
      </c>
      <c r="H727" s="161">
        <v>0</v>
      </c>
      <c r="I727" s="162">
        <v>0</v>
      </c>
      <c r="J727" s="160">
        <f t="shared" si="196"/>
        <v>0</v>
      </c>
      <c r="K727" s="161">
        <v>0</v>
      </c>
      <c r="L727" s="161">
        <v>0</v>
      </c>
      <c r="M727" s="161">
        <v>0</v>
      </c>
      <c r="N727" s="161">
        <v>0</v>
      </c>
      <c r="O727" s="161">
        <v>0</v>
      </c>
      <c r="P727" s="162">
        <v>0</v>
      </c>
      <c r="Q727" s="160">
        <f t="shared" si="197"/>
        <v>0</v>
      </c>
      <c r="R727" s="161">
        <v>0</v>
      </c>
      <c r="S727" s="161">
        <v>0</v>
      </c>
      <c r="T727" s="161">
        <v>0</v>
      </c>
      <c r="U727" s="161">
        <v>0</v>
      </c>
      <c r="V727" s="161">
        <v>0</v>
      </c>
      <c r="W727" s="162">
        <v>0</v>
      </c>
      <c r="X727" s="160">
        <f t="shared" si="198"/>
        <v>0</v>
      </c>
      <c r="Y727" s="161">
        <f t="shared" si="198"/>
        <v>0</v>
      </c>
      <c r="Z727" s="161">
        <f t="shared" si="198"/>
        <v>0</v>
      </c>
      <c r="AA727" s="161">
        <f t="shared" si="198"/>
        <v>0</v>
      </c>
      <c r="AB727" s="161">
        <f t="shared" si="198"/>
        <v>0</v>
      </c>
      <c r="AC727" s="161">
        <f t="shared" si="198"/>
        <v>0</v>
      </c>
      <c r="AD727" s="162">
        <f t="shared" si="198"/>
        <v>0</v>
      </c>
      <c r="AE727" s="160">
        <f t="shared" si="200"/>
        <v>0</v>
      </c>
      <c r="AF727" s="10">
        <f t="shared" si="200"/>
        <v>0</v>
      </c>
      <c r="AG727" s="10">
        <f t="shared" si="200"/>
        <v>0</v>
      </c>
      <c r="AH727" s="10">
        <f t="shared" si="199"/>
        <v>0</v>
      </c>
      <c r="AI727" s="10">
        <f t="shared" si="199"/>
        <v>0</v>
      </c>
      <c r="AJ727" s="10">
        <f t="shared" si="199"/>
        <v>0</v>
      </c>
      <c r="AK727" s="312">
        <f t="shared" si="199"/>
        <v>0</v>
      </c>
    </row>
    <row r="728" spans="1:37" ht="12.75" customHeight="1" x14ac:dyDescent="0.25">
      <c r="A728" s="81">
        <v>719</v>
      </c>
      <c r="B728" s="159" t="s">
        <v>1812</v>
      </c>
      <c r="C728" s="244">
        <f t="shared" si="195"/>
        <v>30.2</v>
      </c>
      <c r="D728" s="161">
        <v>0</v>
      </c>
      <c r="E728" s="161">
        <v>0</v>
      </c>
      <c r="F728" s="161">
        <v>0</v>
      </c>
      <c r="G728" s="161">
        <v>0</v>
      </c>
      <c r="H728" s="161">
        <v>30.2</v>
      </c>
      <c r="I728" s="162">
        <v>0</v>
      </c>
      <c r="J728" s="160">
        <f t="shared" si="196"/>
        <v>30.2</v>
      </c>
      <c r="K728" s="161">
        <v>0</v>
      </c>
      <c r="L728" s="161">
        <v>0</v>
      </c>
      <c r="M728" s="161">
        <v>0</v>
      </c>
      <c r="N728" s="161">
        <v>0</v>
      </c>
      <c r="O728" s="161">
        <v>30.2</v>
      </c>
      <c r="P728" s="162">
        <v>0</v>
      </c>
      <c r="Q728" s="160">
        <f t="shared" si="197"/>
        <v>0</v>
      </c>
      <c r="R728" s="161">
        <v>0</v>
      </c>
      <c r="S728" s="161">
        <v>0</v>
      </c>
      <c r="T728" s="161">
        <v>0</v>
      </c>
      <c r="U728" s="161">
        <v>0</v>
      </c>
      <c r="V728" s="161">
        <v>0</v>
      </c>
      <c r="W728" s="162">
        <v>0</v>
      </c>
      <c r="X728" s="160">
        <f t="shared" si="198"/>
        <v>-30.2</v>
      </c>
      <c r="Y728" s="161">
        <f t="shared" si="198"/>
        <v>0</v>
      </c>
      <c r="Z728" s="161">
        <f t="shared" si="198"/>
        <v>0</v>
      </c>
      <c r="AA728" s="161">
        <f t="shared" si="198"/>
        <v>0</v>
      </c>
      <c r="AB728" s="161">
        <f t="shared" si="198"/>
        <v>0</v>
      </c>
      <c r="AC728" s="161">
        <f t="shared" si="198"/>
        <v>-30.2</v>
      </c>
      <c r="AD728" s="162">
        <f t="shared" si="198"/>
        <v>0</v>
      </c>
      <c r="AE728" s="160">
        <f t="shared" si="200"/>
        <v>0</v>
      </c>
      <c r="AF728" s="10">
        <f t="shared" si="200"/>
        <v>0</v>
      </c>
      <c r="AG728" s="10">
        <f t="shared" si="200"/>
        <v>0</v>
      </c>
      <c r="AH728" s="10">
        <f t="shared" si="199"/>
        <v>0</v>
      </c>
      <c r="AI728" s="10">
        <f t="shared" si="199"/>
        <v>0</v>
      </c>
      <c r="AJ728" s="10">
        <f t="shared" si="199"/>
        <v>0</v>
      </c>
      <c r="AK728" s="312">
        <f t="shared" si="199"/>
        <v>0</v>
      </c>
    </row>
    <row r="729" spans="1:37" ht="12.75" customHeight="1" x14ac:dyDescent="0.25">
      <c r="A729" s="81">
        <v>720</v>
      </c>
      <c r="B729" s="159" t="s">
        <v>1869</v>
      </c>
      <c r="C729" s="244">
        <f t="shared" si="195"/>
        <v>0</v>
      </c>
      <c r="D729" s="161">
        <v>0</v>
      </c>
      <c r="E729" s="161">
        <v>0</v>
      </c>
      <c r="F729" s="161">
        <v>0</v>
      </c>
      <c r="G729" s="161">
        <v>0</v>
      </c>
      <c r="H729" s="161">
        <v>0</v>
      </c>
      <c r="I729" s="162">
        <v>0</v>
      </c>
      <c r="J729" s="160">
        <f t="shared" si="196"/>
        <v>0</v>
      </c>
      <c r="K729" s="161">
        <v>0</v>
      </c>
      <c r="L729" s="161">
        <v>0</v>
      </c>
      <c r="M729" s="161">
        <v>0</v>
      </c>
      <c r="N729" s="161">
        <v>0</v>
      </c>
      <c r="O729" s="161">
        <v>0</v>
      </c>
      <c r="P729" s="162">
        <v>0</v>
      </c>
      <c r="Q729" s="160">
        <f t="shared" si="197"/>
        <v>0</v>
      </c>
      <c r="R729" s="161">
        <v>0</v>
      </c>
      <c r="S729" s="161">
        <v>0</v>
      </c>
      <c r="T729" s="161">
        <v>0</v>
      </c>
      <c r="U729" s="161">
        <v>0</v>
      </c>
      <c r="V729" s="161">
        <v>0</v>
      </c>
      <c r="W729" s="162">
        <v>0</v>
      </c>
      <c r="X729" s="160">
        <f t="shared" si="198"/>
        <v>0</v>
      </c>
      <c r="Y729" s="161">
        <f t="shared" si="198"/>
        <v>0</v>
      </c>
      <c r="Z729" s="161">
        <f t="shared" si="198"/>
        <v>0</v>
      </c>
      <c r="AA729" s="161">
        <f t="shared" si="198"/>
        <v>0</v>
      </c>
      <c r="AB729" s="161">
        <f t="shared" si="198"/>
        <v>0</v>
      </c>
      <c r="AC729" s="161">
        <f t="shared" si="198"/>
        <v>0</v>
      </c>
      <c r="AD729" s="162">
        <f t="shared" si="198"/>
        <v>0</v>
      </c>
      <c r="AE729" s="160">
        <f t="shared" si="200"/>
        <v>0</v>
      </c>
      <c r="AF729" s="10">
        <f t="shared" si="200"/>
        <v>0</v>
      </c>
      <c r="AG729" s="10">
        <f t="shared" si="200"/>
        <v>0</v>
      </c>
      <c r="AH729" s="10">
        <f t="shared" si="199"/>
        <v>0</v>
      </c>
      <c r="AI729" s="10">
        <f t="shared" si="199"/>
        <v>0</v>
      </c>
      <c r="AJ729" s="10">
        <f t="shared" si="199"/>
        <v>0</v>
      </c>
      <c r="AK729" s="312">
        <f t="shared" si="199"/>
        <v>0</v>
      </c>
    </row>
    <row r="730" spans="1:37" ht="12.75" customHeight="1" x14ac:dyDescent="0.25">
      <c r="A730" s="81">
        <v>721</v>
      </c>
      <c r="B730" s="159" t="s">
        <v>1868</v>
      </c>
      <c r="C730" s="244">
        <f t="shared" si="195"/>
        <v>0</v>
      </c>
      <c r="D730" s="161">
        <v>0</v>
      </c>
      <c r="E730" s="161">
        <v>0</v>
      </c>
      <c r="F730" s="161">
        <v>0</v>
      </c>
      <c r="G730" s="161">
        <v>0</v>
      </c>
      <c r="H730" s="161">
        <v>0</v>
      </c>
      <c r="I730" s="162">
        <v>0</v>
      </c>
      <c r="J730" s="160">
        <f t="shared" si="196"/>
        <v>0</v>
      </c>
      <c r="K730" s="161">
        <v>0</v>
      </c>
      <c r="L730" s="161">
        <v>0</v>
      </c>
      <c r="M730" s="161">
        <v>0</v>
      </c>
      <c r="N730" s="161">
        <v>0</v>
      </c>
      <c r="O730" s="161">
        <v>0</v>
      </c>
      <c r="P730" s="162">
        <v>0</v>
      </c>
      <c r="Q730" s="160">
        <f t="shared" si="197"/>
        <v>0</v>
      </c>
      <c r="R730" s="161">
        <v>0</v>
      </c>
      <c r="S730" s="161">
        <v>0</v>
      </c>
      <c r="T730" s="161">
        <v>0</v>
      </c>
      <c r="U730" s="161">
        <v>0</v>
      </c>
      <c r="V730" s="161">
        <v>0</v>
      </c>
      <c r="W730" s="162">
        <v>0</v>
      </c>
      <c r="X730" s="160">
        <f t="shared" si="198"/>
        <v>0</v>
      </c>
      <c r="Y730" s="161">
        <f t="shared" si="198"/>
        <v>0</v>
      </c>
      <c r="Z730" s="161">
        <f t="shared" si="198"/>
        <v>0</v>
      </c>
      <c r="AA730" s="161">
        <f t="shared" si="198"/>
        <v>0</v>
      </c>
      <c r="AB730" s="161">
        <f t="shared" si="198"/>
        <v>0</v>
      </c>
      <c r="AC730" s="161">
        <f t="shared" si="198"/>
        <v>0</v>
      </c>
      <c r="AD730" s="162">
        <f t="shared" si="198"/>
        <v>0</v>
      </c>
      <c r="AE730" s="160">
        <f t="shared" si="200"/>
        <v>0</v>
      </c>
      <c r="AF730" s="10">
        <f t="shared" si="200"/>
        <v>0</v>
      </c>
      <c r="AG730" s="10">
        <f t="shared" si="200"/>
        <v>0</v>
      </c>
      <c r="AH730" s="10">
        <f t="shared" si="199"/>
        <v>0</v>
      </c>
      <c r="AI730" s="10">
        <f t="shared" si="199"/>
        <v>0</v>
      </c>
      <c r="AJ730" s="10">
        <f t="shared" si="199"/>
        <v>0</v>
      </c>
      <c r="AK730" s="312">
        <f t="shared" si="199"/>
        <v>0</v>
      </c>
    </row>
    <row r="731" spans="1:37" ht="12.75" customHeight="1" x14ac:dyDescent="0.25">
      <c r="A731" s="81">
        <v>722</v>
      </c>
      <c r="B731" s="159" t="s">
        <v>1870</v>
      </c>
      <c r="C731" s="244">
        <f t="shared" si="195"/>
        <v>0</v>
      </c>
      <c r="D731" s="161">
        <v>0</v>
      </c>
      <c r="E731" s="161">
        <v>0</v>
      </c>
      <c r="F731" s="161">
        <v>0</v>
      </c>
      <c r="G731" s="161">
        <v>0</v>
      </c>
      <c r="H731" s="161">
        <v>0</v>
      </c>
      <c r="I731" s="162">
        <v>0</v>
      </c>
      <c r="J731" s="160">
        <f t="shared" si="196"/>
        <v>0</v>
      </c>
      <c r="K731" s="161">
        <v>0</v>
      </c>
      <c r="L731" s="161">
        <v>0</v>
      </c>
      <c r="M731" s="161">
        <v>0</v>
      </c>
      <c r="N731" s="161">
        <v>0</v>
      </c>
      <c r="O731" s="161">
        <v>0</v>
      </c>
      <c r="P731" s="162">
        <v>0</v>
      </c>
      <c r="Q731" s="160">
        <f t="shared" si="197"/>
        <v>0</v>
      </c>
      <c r="R731" s="161">
        <v>0</v>
      </c>
      <c r="S731" s="161">
        <v>0</v>
      </c>
      <c r="T731" s="161">
        <v>0</v>
      </c>
      <c r="U731" s="161">
        <v>0</v>
      </c>
      <c r="V731" s="161">
        <v>0</v>
      </c>
      <c r="W731" s="162">
        <v>0</v>
      </c>
      <c r="X731" s="160">
        <f t="shared" si="198"/>
        <v>0</v>
      </c>
      <c r="Y731" s="161">
        <f t="shared" si="198"/>
        <v>0</v>
      </c>
      <c r="Z731" s="161">
        <f t="shared" si="198"/>
        <v>0</v>
      </c>
      <c r="AA731" s="161">
        <f t="shared" si="198"/>
        <v>0</v>
      </c>
      <c r="AB731" s="161">
        <f t="shared" si="198"/>
        <v>0</v>
      </c>
      <c r="AC731" s="161">
        <f t="shared" si="198"/>
        <v>0</v>
      </c>
      <c r="AD731" s="162">
        <f t="shared" si="198"/>
        <v>0</v>
      </c>
      <c r="AE731" s="160">
        <f t="shared" si="200"/>
        <v>0</v>
      </c>
      <c r="AF731" s="10">
        <f t="shared" si="200"/>
        <v>0</v>
      </c>
      <c r="AG731" s="10">
        <f t="shared" si="200"/>
        <v>0</v>
      </c>
      <c r="AH731" s="10">
        <f t="shared" si="199"/>
        <v>0</v>
      </c>
      <c r="AI731" s="10">
        <f t="shared" si="199"/>
        <v>0</v>
      </c>
      <c r="AJ731" s="10">
        <f t="shared" si="199"/>
        <v>0</v>
      </c>
      <c r="AK731" s="312">
        <f t="shared" si="199"/>
        <v>0</v>
      </c>
    </row>
    <row r="732" spans="1:37" ht="12.75" customHeight="1" x14ac:dyDescent="0.25">
      <c r="A732" s="81">
        <v>723</v>
      </c>
      <c r="B732" s="159" t="s">
        <v>1871</v>
      </c>
      <c r="C732" s="244">
        <f t="shared" si="195"/>
        <v>0</v>
      </c>
      <c r="D732" s="161">
        <v>0</v>
      </c>
      <c r="E732" s="161">
        <v>0</v>
      </c>
      <c r="F732" s="161">
        <v>0</v>
      </c>
      <c r="G732" s="161">
        <v>0</v>
      </c>
      <c r="H732" s="161">
        <v>0</v>
      </c>
      <c r="I732" s="162">
        <v>0</v>
      </c>
      <c r="J732" s="160">
        <f t="shared" si="196"/>
        <v>0</v>
      </c>
      <c r="K732" s="161">
        <v>0</v>
      </c>
      <c r="L732" s="161">
        <v>0</v>
      </c>
      <c r="M732" s="161">
        <v>0</v>
      </c>
      <c r="N732" s="161">
        <v>0</v>
      </c>
      <c r="O732" s="161">
        <v>0</v>
      </c>
      <c r="P732" s="162">
        <v>0</v>
      </c>
      <c r="Q732" s="160">
        <f t="shared" si="197"/>
        <v>0</v>
      </c>
      <c r="R732" s="161">
        <v>0</v>
      </c>
      <c r="S732" s="161">
        <v>0</v>
      </c>
      <c r="T732" s="161">
        <v>0</v>
      </c>
      <c r="U732" s="161">
        <v>0</v>
      </c>
      <c r="V732" s="161">
        <v>0</v>
      </c>
      <c r="W732" s="162">
        <v>0</v>
      </c>
      <c r="X732" s="160">
        <f t="shared" si="198"/>
        <v>0</v>
      </c>
      <c r="Y732" s="161">
        <f t="shared" si="198"/>
        <v>0</v>
      </c>
      <c r="Z732" s="161">
        <f t="shared" si="198"/>
        <v>0</v>
      </c>
      <c r="AA732" s="161">
        <f t="shared" si="198"/>
        <v>0</v>
      </c>
      <c r="AB732" s="161">
        <f t="shared" si="198"/>
        <v>0</v>
      </c>
      <c r="AC732" s="161">
        <f t="shared" si="198"/>
        <v>0</v>
      </c>
      <c r="AD732" s="162">
        <f t="shared" si="198"/>
        <v>0</v>
      </c>
      <c r="AE732" s="160">
        <f t="shared" si="200"/>
        <v>0</v>
      </c>
      <c r="AF732" s="10">
        <f t="shared" si="200"/>
        <v>0</v>
      </c>
      <c r="AG732" s="10">
        <f t="shared" si="200"/>
        <v>0</v>
      </c>
      <c r="AH732" s="10">
        <f t="shared" si="199"/>
        <v>0</v>
      </c>
      <c r="AI732" s="10">
        <f t="shared" si="199"/>
        <v>0</v>
      </c>
      <c r="AJ732" s="10">
        <f t="shared" si="199"/>
        <v>0</v>
      </c>
      <c r="AK732" s="312">
        <f t="shared" si="199"/>
        <v>0</v>
      </c>
    </row>
    <row r="733" spans="1:37" ht="12.75" customHeight="1" x14ac:dyDescent="0.25">
      <c r="A733" s="81">
        <v>724</v>
      </c>
      <c r="B733" s="159" t="s">
        <v>1872</v>
      </c>
      <c r="C733" s="244">
        <f t="shared" si="195"/>
        <v>0</v>
      </c>
      <c r="D733" s="161">
        <v>0</v>
      </c>
      <c r="E733" s="161">
        <v>0</v>
      </c>
      <c r="F733" s="161">
        <v>0</v>
      </c>
      <c r="G733" s="161">
        <v>0</v>
      </c>
      <c r="H733" s="161">
        <v>0</v>
      </c>
      <c r="I733" s="162">
        <v>0</v>
      </c>
      <c r="J733" s="160">
        <f t="shared" si="196"/>
        <v>0</v>
      </c>
      <c r="K733" s="161">
        <v>0</v>
      </c>
      <c r="L733" s="161">
        <v>0</v>
      </c>
      <c r="M733" s="161">
        <v>0</v>
      </c>
      <c r="N733" s="161">
        <v>0</v>
      </c>
      <c r="O733" s="161">
        <v>0</v>
      </c>
      <c r="P733" s="162">
        <v>0</v>
      </c>
      <c r="Q733" s="160">
        <f t="shared" si="197"/>
        <v>0</v>
      </c>
      <c r="R733" s="161">
        <v>0</v>
      </c>
      <c r="S733" s="161">
        <v>0</v>
      </c>
      <c r="T733" s="161">
        <v>0</v>
      </c>
      <c r="U733" s="161">
        <v>0</v>
      </c>
      <c r="V733" s="161">
        <v>0</v>
      </c>
      <c r="W733" s="162">
        <v>0</v>
      </c>
      <c r="X733" s="160">
        <f t="shared" si="198"/>
        <v>0</v>
      </c>
      <c r="Y733" s="161">
        <f t="shared" si="198"/>
        <v>0</v>
      </c>
      <c r="Z733" s="161">
        <f t="shared" si="198"/>
        <v>0</v>
      </c>
      <c r="AA733" s="161">
        <f t="shared" si="198"/>
        <v>0</v>
      </c>
      <c r="AB733" s="161">
        <f t="shared" si="198"/>
        <v>0</v>
      </c>
      <c r="AC733" s="161">
        <f t="shared" si="198"/>
        <v>0</v>
      </c>
      <c r="AD733" s="162">
        <f t="shared" si="198"/>
        <v>0</v>
      </c>
      <c r="AE733" s="160">
        <f t="shared" si="200"/>
        <v>0</v>
      </c>
      <c r="AF733" s="10">
        <f t="shared" si="200"/>
        <v>0</v>
      </c>
      <c r="AG733" s="10">
        <f t="shared" si="200"/>
        <v>0</v>
      </c>
      <c r="AH733" s="10">
        <f t="shared" si="199"/>
        <v>0</v>
      </c>
      <c r="AI733" s="10">
        <f t="shared" si="199"/>
        <v>0</v>
      </c>
      <c r="AJ733" s="10">
        <f t="shared" si="199"/>
        <v>0</v>
      </c>
      <c r="AK733" s="312">
        <f t="shared" si="199"/>
        <v>0</v>
      </c>
    </row>
    <row r="734" spans="1:37" ht="12.75" customHeight="1" x14ac:dyDescent="0.25">
      <c r="A734" s="81">
        <v>725</v>
      </c>
      <c r="B734" s="159" t="s">
        <v>1873</v>
      </c>
      <c r="C734" s="244">
        <f t="shared" si="195"/>
        <v>0</v>
      </c>
      <c r="D734" s="161">
        <v>0</v>
      </c>
      <c r="E734" s="161">
        <v>0</v>
      </c>
      <c r="F734" s="161">
        <v>0</v>
      </c>
      <c r="G734" s="161">
        <v>0</v>
      </c>
      <c r="H734" s="161">
        <v>0</v>
      </c>
      <c r="I734" s="162">
        <v>0</v>
      </c>
      <c r="J734" s="160">
        <f t="shared" si="196"/>
        <v>0</v>
      </c>
      <c r="K734" s="161">
        <v>0</v>
      </c>
      <c r="L734" s="161">
        <v>0</v>
      </c>
      <c r="M734" s="161">
        <v>0</v>
      </c>
      <c r="N734" s="161">
        <v>0</v>
      </c>
      <c r="O734" s="161">
        <v>0</v>
      </c>
      <c r="P734" s="162">
        <v>0</v>
      </c>
      <c r="Q734" s="160">
        <f t="shared" si="197"/>
        <v>0</v>
      </c>
      <c r="R734" s="161">
        <v>0</v>
      </c>
      <c r="S734" s="161">
        <v>0</v>
      </c>
      <c r="T734" s="161">
        <v>0</v>
      </c>
      <c r="U734" s="161">
        <v>0</v>
      </c>
      <c r="V734" s="161">
        <v>0</v>
      </c>
      <c r="W734" s="162">
        <v>0</v>
      </c>
      <c r="X734" s="160">
        <f t="shared" si="198"/>
        <v>0</v>
      </c>
      <c r="Y734" s="161">
        <f t="shared" si="198"/>
        <v>0</v>
      </c>
      <c r="Z734" s="161">
        <f t="shared" si="198"/>
        <v>0</v>
      </c>
      <c r="AA734" s="161">
        <f t="shared" si="198"/>
        <v>0</v>
      </c>
      <c r="AB734" s="161">
        <f t="shared" si="198"/>
        <v>0</v>
      </c>
      <c r="AC734" s="161">
        <f t="shared" si="198"/>
        <v>0</v>
      </c>
      <c r="AD734" s="162">
        <f t="shared" si="198"/>
        <v>0</v>
      </c>
      <c r="AE734" s="160">
        <f t="shared" si="200"/>
        <v>0</v>
      </c>
      <c r="AF734" s="10">
        <f t="shared" si="200"/>
        <v>0</v>
      </c>
      <c r="AG734" s="10">
        <f t="shared" si="200"/>
        <v>0</v>
      </c>
      <c r="AH734" s="10">
        <f t="shared" si="199"/>
        <v>0</v>
      </c>
      <c r="AI734" s="10">
        <f t="shared" si="199"/>
        <v>0</v>
      </c>
      <c r="AJ734" s="10">
        <f t="shared" si="199"/>
        <v>0</v>
      </c>
      <c r="AK734" s="312">
        <f t="shared" si="199"/>
        <v>0</v>
      </c>
    </row>
    <row r="735" spans="1:37" ht="12.75" customHeight="1" x14ac:dyDescent="0.25">
      <c r="A735" s="81">
        <v>726</v>
      </c>
      <c r="B735" s="159" t="s">
        <v>1874</v>
      </c>
      <c r="C735" s="244">
        <f t="shared" si="195"/>
        <v>66.599999999999994</v>
      </c>
      <c r="D735" s="161">
        <v>0</v>
      </c>
      <c r="E735" s="161">
        <v>0</v>
      </c>
      <c r="F735" s="161">
        <v>0</v>
      </c>
      <c r="G735" s="161">
        <v>0</v>
      </c>
      <c r="H735" s="161">
        <v>66.599999999999994</v>
      </c>
      <c r="I735" s="162">
        <v>0</v>
      </c>
      <c r="J735" s="160">
        <f t="shared" si="196"/>
        <v>66.599999999999994</v>
      </c>
      <c r="K735" s="161">
        <v>0</v>
      </c>
      <c r="L735" s="161">
        <v>0</v>
      </c>
      <c r="M735" s="161">
        <v>0</v>
      </c>
      <c r="N735" s="161">
        <v>0</v>
      </c>
      <c r="O735" s="161">
        <v>66.599999999999994</v>
      </c>
      <c r="P735" s="162">
        <v>0</v>
      </c>
      <c r="Q735" s="160">
        <f t="shared" si="197"/>
        <v>0</v>
      </c>
      <c r="R735" s="161">
        <v>0</v>
      </c>
      <c r="S735" s="161">
        <v>0</v>
      </c>
      <c r="T735" s="161">
        <v>0</v>
      </c>
      <c r="U735" s="161">
        <v>0</v>
      </c>
      <c r="V735" s="161">
        <v>0</v>
      </c>
      <c r="W735" s="162">
        <v>0</v>
      </c>
      <c r="X735" s="160">
        <f t="shared" si="198"/>
        <v>-66.599999999999994</v>
      </c>
      <c r="Y735" s="161">
        <f t="shared" si="198"/>
        <v>0</v>
      </c>
      <c r="Z735" s="161">
        <f t="shared" si="198"/>
        <v>0</v>
      </c>
      <c r="AA735" s="161">
        <f t="shared" si="198"/>
        <v>0</v>
      </c>
      <c r="AB735" s="161">
        <f t="shared" si="198"/>
        <v>0</v>
      </c>
      <c r="AC735" s="161">
        <f t="shared" si="198"/>
        <v>-66.599999999999994</v>
      </c>
      <c r="AD735" s="162">
        <f t="shared" si="198"/>
        <v>0</v>
      </c>
      <c r="AE735" s="160">
        <f t="shared" si="200"/>
        <v>0</v>
      </c>
      <c r="AF735" s="10">
        <f t="shared" si="200"/>
        <v>0</v>
      </c>
      <c r="AG735" s="10">
        <f t="shared" si="200"/>
        <v>0</v>
      </c>
      <c r="AH735" s="10">
        <f t="shared" si="199"/>
        <v>0</v>
      </c>
      <c r="AI735" s="10">
        <f t="shared" si="199"/>
        <v>0</v>
      </c>
      <c r="AJ735" s="10">
        <f t="shared" si="199"/>
        <v>0</v>
      </c>
      <c r="AK735" s="312">
        <f t="shared" si="199"/>
        <v>0</v>
      </c>
    </row>
    <row r="736" spans="1:37" ht="12.75" customHeight="1" x14ac:dyDescent="0.25">
      <c r="A736" s="81">
        <v>727</v>
      </c>
      <c r="B736" s="159" t="s">
        <v>1875</v>
      </c>
      <c r="C736" s="244">
        <f t="shared" si="195"/>
        <v>0</v>
      </c>
      <c r="D736" s="161">
        <v>0</v>
      </c>
      <c r="E736" s="161">
        <v>0</v>
      </c>
      <c r="F736" s="161">
        <v>0</v>
      </c>
      <c r="G736" s="161">
        <v>0</v>
      </c>
      <c r="H736" s="161">
        <v>0</v>
      </c>
      <c r="I736" s="162">
        <v>0</v>
      </c>
      <c r="J736" s="160">
        <f t="shared" si="196"/>
        <v>0</v>
      </c>
      <c r="K736" s="161">
        <v>0</v>
      </c>
      <c r="L736" s="161">
        <v>0</v>
      </c>
      <c r="M736" s="161">
        <v>0</v>
      </c>
      <c r="N736" s="161">
        <v>0</v>
      </c>
      <c r="O736" s="161">
        <v>0</v>
      </c>
      <c r="P736" s="162">
        <v>0</v>
      </c>
      <c r="Q736" s="160">
        <f t="shared" si="197"/>
        <v>0</v>
      </c>
      <c r="R736" s="161">
        <v>0</v>
      </c>
      <c r="S736" s="161">
        <v>0</v>
      </c>
      <c r="T736" s="161">
        <v>0</v>
      </c>
      <c r="U736" s="161">
        <v>0</v>
      </c>
      <c r="V736" s="161">
        <v>0</v>
      </c>
      <c r="W736" s="162">
        <v>0</v>
      </c>
      <c r="X736" s="160">
        <f t="shared" si="198"/>
        <v>0</v>
      </c>
      <c r="Y736" s="161">
        <f t="shared" si="198"/>
        <v>0</v>
      </c>
      <c r="Z736" s="161">
        <f t="shared" si="198"/>
        <v>0</v>
      </c>
      <c r="AA736" s="161">
        <f t="shared" si="198"/>
        <v>0</v>
      </c>
      <c r="AB736" s="161">
        <f t="shared" si="198"/>
        <v>0</v>
      </c>
      <c r="AC736" s="161">
        <f t="shared" si="198"/>
        <v>0</v>
      </c>
      <c r="AD736" s="162">
        <f t="shared" si="198"/>
        <v>0</v>
      </c>
      <c r="AE736" s="160">
        <f t="shared" si="200"/>
        <v>0</v>
      </c>
      <c r="AF736" s="10">
        <f t="shared" si="200"/>
        <v>0</v>
      </c>
      <c r="AG736" s="10">
        <f t="shared" si="200"/>
        <v>0</v>
      </c>
      <c r="AH736" s="10">
        <f t="shared" si="199"/>
        <v>0</v>
      </c>
      <c r="AI736" s="10">
        <f t="shared" si="199"/>
        <v>0</v>
      </c>
      <c r="AJ736" s="10">
        <f t="shared" si="199"/>
        <v>0</v>
      </c>
      <c r="AK736" s="312">
        <f t="shared" si="199"/>
        <v>0</v>
      </c>
    </row>
    <row r="737" spans="1:37" ht="12.75" customHeight="1" x14ac:dyDescent="0.25">
      <c r="A737" s="81">
        <v>728</v>
      </c>
      <c r="B737" s="159"/>
      <c r="C737" s="244"/>
      <c r="D737" s="161"/>
      <c r="E737" s="161"/>
      <c r="F737" s="161"/>
      <c r="G737" s="161"/>
      <c r="H737" s="161"/>
      <c r="I737" s="162"/>
      <c r="J737" s="160"/>
      <c r="K737" s="161"/>
      <c r="L737" s="161"/>
      <c r="M737" s="161"/>
      <c r="N737" s="161"/>
      <c r="O737" s="161"/>
      <c r="P737" s="162"/>
      <c r="Q737" s="160"/>
      <c r="R737" s="161"/>
      <c r="S737" s="161"/>
      <c r="T737" s="161"/>
      <c r="U737" s="161"/>
      <c r="V737" s="161"/>
      <c r="W737" s="162"/>
      <c r="X737" s="160">
        <f t="shared" si="198"/>
        <v>0</v>
      </c>
      <c r="Y737" s="161"/>
      <c r="Z737" s="161"/>
      <c r="AA737" s="161"/>
      <c r="AB737" s="161"/>
      <c r="AC737" s="161"/>
      <c r="AD737" s="162"/>
      <c r="AE737" s="160"/>
      <c r="AF737" s="10"/>
      <c r="AG737" s="10"/>
      <c r="AH737" s="10"/>
      <c r="AI737" s="10"/>
      <c r="AJ737" s="10"/>
      <c r="AK737" s="312"/>
    </row>
    <row r="738" spans="1:37" ht="12.75" customHeight="1" x14ac:dyDescent="0.25">
      <c r="A738" s="81">
        <v>729</v>
      </c>
      <c r="B738" s="152" t="s">
        <v>1876</v>
      </c>
      <c r="C738" s="172">
        <f>C739+C740</f>
        <v>4578</v>
      </c>
      <c r="D738" s="153">
        <f t="shared" ref="D738:W738" si="201">D739+D740</f>
        <v>1109.5</v>
      </c>
      <c r="E738" s="153">
        <f t="shared" si="201"/>
        <v>1516.5</v>
      </c>
      <c r="F738" s="153">
        <f t="shared" si="201"/>
        <v>0</v>
      </c>
      <c r="G738" s="153">
        <f t="shared" si="201"/>
        <v>1447.9</v>
      </c>
      <c r="H738" s="153">
        <f t="shared" si="201"/>
        <v>71.7</v>
      </c>
      <c r="I738" s="154">
        <f t="shared" si="201"/>
        <v>432.4</v>
      </c>
      <c r="J738" s="156">
        <f t="shared" si="201"/>
        <v>4578</v>
      </c>
      <c r="K738" s="153">
        <f t="shared" si="201"/>
        <v>1109.5</v>
      </c>
      <c r="L738" s="153">
        <f t="shared" si="201"/>
        <v>1516.5</v>
      </c>
      <c r="M738" s="153">
        <f t="shared" si="201"/>
        <v>0</v>
      </c>
      <c r="N738" s="153">
        <f t="shared" si="201"/>
        <v>1447.9</v>
      </c>
      <c r="O738" s="153">
        <f t="shared" si="201"/>
        <v>71.7</v>
      </c>
      <c r="P738" s="154">
        <f t="shared" si="201"/>
        <v>432.4</v>
      </c>
      <c r="Q738" s="156">
        <f t="shared" si="201"/>
        <v>2675.8948</v>
      </c>
      <c r="R738" s="153">
        <f t="shared" si="201"/>
        <v>933.70219999999995</v>
      </c>
      <c r="S738" s="153">
        <f t="shared" si="201"/>
        <v>1056.2279000000001</v>
      </c>
      <c r="T738" s="153">
        <f t="shared" si="201"/>
        <v>0</v>
      </c>
      <c r="U738" s="153">
        <f t="shared" si="201"/>
        <v>448.9556</v>
      </c>
      <c r="V738" s="153">
        <f t="shared" si="201"/>
        <v>57.107100000000003</v>
      </c>
      <c r="W738" s="154">
        <f t="shared" si="201"/>
        <v>179.90199999999999</v>
      </c>
      <c r="X738" s="156">
        <f t="shared" si="198"/>
        <v>-1902.1052</v>
      </c>
      <c r="Y738" s="153">
        <f t="shared" si="198"/>
        <v>-175.79780000000005</v>
      </c>
      <c r="Z738" s="153">
        <f t="shared" si="198"/>
        <v>-460.27209999999991</v>
      </c>
      <c r="AA738" s="153">
        <f t="shared" si="198"/>
        <v>0</v>
      </c>
      <c r="AB738" s="153">
        <f t="shared" si="198"/>
        <v>-998.94440000000009</v>
      </c>
      <c r="AC738" s="153">
        <f t="shared" si="198"/>
        <v>-14.5929</v>
      </c>
      <c r="AD738" s="154">
        <f t="shared" si="198"/>
        <v>-252.49799999999999</v>
      </c>
      <c r="AE738" s="156">
        <f t="shared" si="200"/>
        <v>58.4511751856706</v>
      </c>
      <c r="AF738" s="13">
        <f t="shared" si="200"/>
        <v>84.155223073456511</v>
      </c>
      <c r="AG738" s="13">
        <f t="shared" si="200"/>
        <v>69.649053742169471</v>
      </c>
      <c r="AH738" s="13">
        <f t="shared" si="199"/>
        <v>0</v>
      </c>
      <c r="AI738" s="13">
        <f t="shared" si="199"/>
        <v>31.007362386905175</v>
      </c>
      <c r="AJ738" s="13">
        <f t="shared" si="199"/>
        <v>79.647280334728038</v>
      </c>
      <c r="AK738" s="313">
        <f t="shared" si="199"/>
        <v>41.605457909343201</v>
      </c>
    </row>
    <row r="739" spans="1:37" s="170" customFormat="1" ht="12.75" customHeight="1" x14ac:dyDescent="0.2">
      <c r="A739" s="81">
        <v>730</v>
      </c>
      <c r="B739" s="152" t="s">
        <v>1287</v>
      </c>
      <c r="C739" s="172">
        <f>C741</f>
        <v>4506.3</v>
      </c>
      <c r="D739" s="153">
        <f t="shared" ref="D739:W739" si="202">D741</f>
        <v>1109.5</v>
      </c>
      <c r="E739" s="153">
        <f t="shared" si="202"/>
        <v>1516.5</v>
      </c>
      <c r="F739" s="153">
        <f t="shared" si="202"/>
        <v>0</v>
      </c>
      <c r="G739" s="153">
        <f t="shared" si="202"/>
        <v>1447.9</v>
      </c>
      <c r="H739" s="153">
        <f t="shared" si="202"/>
        <v>0</v>
      </c>
      <c r="I739" s="154">
        <f t="shared" si="202"/>
        <v>432.4</v>
      </c>
      <c r="J739" s="156">
        <f t="shared" si="202"/>
        <v>4506.3</v>
      </c>
      <c r="K739" s="153">
        <f t="shared" si="202"/>
        <v>1109.5</v>
      </c>
      <c r="L739" s="153">
        <f t="shared" si="202"/>
        <v>1516.5</v>
      </c>
      <c r="M739" s="153">
        <f t="shared" si="202"/>
        <v>0</v>
      </c>
      <c r="N739" s="153">
        <f t="shared" si="202"/>
        <v>1447.9</v>
      </c>
      <c r="O739" s="153">
        <f t="shared" si="202"/>
        <v>0</v>
      </c>
      <c r="P739" s="154">
        <f t="shared" si="202"/>
        <v>432.4</v>
      </c>
      <c r="Q739" s="156">
        <f t="shared" si="202"/>
        <v>2618.7876999999999</v>
      </c>
      <c r="R739" s="153">
        <f t="shared" si="202"/>
        <v>933.70219999999995</v>
      </c>
      <c r="S739" s="153">
        <f t="shared" si="202"/>
        <v>1056.2279000000001</v>
      </c>
      <c r="T739" s="153">
        <f t="shared" si="202"/>
        <v>0</v>
      </c>
      <c r="U739" s="153">
        <f t="shared" si="202"/>
        <v>448.9556</v>
      </c>
      <c r="V739" s="153">
        <f t="shared" si="202"/>
        <v>0</v>
      </c>
      <c r="W739" s="154">
        <f t="shared" si="202"/>
        <v>179.90199999999999</v>
      </c>
      <c r="X739" s="156">
        <f t="shared" si="198"/>
        <v>-1887.5123000000003</v>
      </c>
      <c r="Y739" s="153">
        <f t="shared" si="198"/>
        <v>-175.79780000000005</v>
      </c>
      <c r="Z739" s="153">
        <f t="shared" si="198"/>
        <v>-460.27209999999991</v>
      </c>
      <c r="AA739" s="153">
        <f t="shared" si="198"/>
        <v>0</v>
      </c>
      <c r="AB739" s="153">
        <f t="shared" si="198"/>
        <v>-998.94440000000009</v>
      </c>
      <c r="AC739" s="153">
        <f t="shared" si="198"/>
        <v>0</v>
      </c>
      <c r="AD739" s="154">
        <f t="shared" si="198"/>
        <v>-252.49799999999999</v>
      </c>
      <c r="AE739" s="156">
        <f t="shared" si="200"/>
        <v>58.113922730399658</v>
      </c>
      <c r="AF739" s="13">
        <f t="shared" si="200"/>
        <v>84.155223073456511</v>
      </c>
      <c r="AG739" s="13">
        <f t="shared" si="200"/>
        <v>69.649053742169471</v>
      </c>
      <c r="AH739" s="13">
        <f t="shared" si="199"/>
        <v>0</v>
      </c>
      <c r="AI739" s="13">
        <f t="shared" si="199"/>
        <v>31.007362386905175</v>
      </c>
      <c r="AJ739" s="13">
        <f t="shared" si="199"/>
        <v>0</v>
      </c>
      <c r="AK739" s="313">
        <f t="shared" si="199"/>
        <v>41.605457909343201</v>
      </c>
    </row>
    <row r="740" spans="1:37" s="170" customFormat="1" ht="12.75" customHeight="1" x14ac:dyDescent="0.2">
      <c r="A740" s="81">
        <v>731</v>
      </c>
      <c r="B740" s="152" t="s">
        <v>1288</v>
      </c>
      <c r="C740" s="172">
        <f>SUM(C742:C766)</f>
        <v>71.7</v>
      </c>
      <c r="D740" s="153">
        <f t="shared" ref="D740:W740" si="203">SUM(D742:D766)</f>
        <v>0</v>
      </c>
      <c r="E740" s="153">
        <f t="shared" si="203"/>
        <v>0</v>
      </c>
      <c r="F740" s="153">
        <f t="shared" si="203"/>
        <v>0</v>
      </c>
      <c r="G740" s="153">
        <f t="shared" si="203"/>
        <v>0</v>
      </c>
      <c r="H740" s="153">
        <f t="shared" si="203"/>
        <v>71.7</v>
      </c>
      <c r="I740" s="154">
        <f t="shared" si="203"/>
        <v>0</v>
      </c>
      <c r="J740" s="156">
        <f t="shared" si="203"/>
        <v>71.7</v>
      </c>
      <c r="K740" s="153">
        <f t="shared" si="203"/>
        <v>0</v>
      </c>
      <c r="L740" s="153">
        <f t="shared" si="203"/>
        <v>0</v>
      </c>
      <c r="M740" s="153">
        <f t="shared" si="203"/>
        <v>0</v>
      </c>
      <c r="N740" s="153">
        <f t="shared" si="203"/>
        <v>0</v>
      </c>
      <c r="O740" s="153">
        <f t="shared" si="203"/>
        <v>71.7</v>
      </c>
      <c r="P740" s="154">
        <f t="shared" si="203"/>
        <v>0</v>
      </c>
      <c r="Q740" s="156">
        <f t="shared" si="203"/>
        <v>57.107100000000003</v>
      </c>
      <c r="R740" s="153">
        <f t="shared" si="203"/>
        <v>0</v>
      </c>
      <c r="S740" s="153">
        <f t="shared" si="203"/>
        <v>0</v>
      </c>
      <c r="T740" s="153">
        <f t="shared" si="203"/>
        <v>0</v>
      </c>
      <c r="U740" s="153">
        <f t="shared" si="203"/>
        <v>0</v>
      </c>
      <c r="V740" s="153">
        <f t="shared" si="203"/>
        <v>57.107100000000003</v>
      </c>
      <c r="W740" s="154">
        <f t="shared" si="203"/>
        <v>0</v>
      </c>
      <c r="X740" s="156">
        <f t="shared" si="198"/>
        <v>-14.5929</v>
      </c>
      <c r="Y740" s="153">
        <f t="shared" si="198"/>
        <v>0</v>
      </c>
      <c r="Z740" s="153">
        <f t="shared" ref="Z740:AD766" si="204">S740-L740</f>
        <v>0</v>
      </c>
      <c r="AA740" s="153">
        <f t="shared" si="204"/>
        <v>0</v>
      </c>
      <c r="AB740" s="153">
        <f t="shared" si="204"/>
        <v>0</v>
      </c>
      <c r="AC740" s="153">
        <f t="shared" si="204"/>
        <v>-14.5929</v>
      </c>
      <c r="AD740" s="154">
        <f t="shared" si="204"/>
        <v>0</v>
      </c>
      <c r="AE740" s="156">
        <f t="shared" si="200"/>
        <v>79.647280334728038</v>
      </c>
      <c r="AF740" s="13">
        <f t="shared" si="200"/>
        <v>0</v>
      </c>
      <c r="AG740" s="13">
        <f t="shared" si="200"/>
        <v>0</v>
      </c>
      <c r="AH740" s="13">
        <f t="shared" si="199"/>
        <v>0</v>
      </c>
      <c r="AI740" s="13">
        <f t="shared" si="199"/>
        <v>0</v>
      </c>
      <c r="AJ740" s="13">
        <f t="shared" si="199"/>
        <v>79.647280334728038</v>
      </c>
      <c r="AK740" s="313">
        <f t="shared" si="199"/>
        <v>0</v>
      </c>
    </row>
    <row r="741" spans="1:37" ht="12.75" customHeight="1" x14ac:dyDescent="0.25">
      <c r="A741" s="81">
        <v>732</v>
      </c>
      <c r="B741" s="159" t="s">
        <v>1313</v>
      </c>
      <c r="C741" s="244">
        <f t="shared" ref="C741:C766" si="205">SUM(D741:I741)</f>
        <v>4506.3</v>
      </c>
      <c r="D741" s="161">
        <v>1109.5</v>
      </c>
      <c r="E741" s="161">
        <v>1516.5</v>
      </c>
      <c r="F741" s="161">
        <v>0</v>
      </c>
      <c r="G741" s="161">
        <v>1447.9</v>
      </c>
      <c r="H741" s="161">
        <v>0</v>
      </c>
      <c r="I741" s="162">
        <v>432.4</v>
      </c>
      <c r="J741" s="160">
        <f t="shared" ref="J741:J766" si="206">SUM(K741:P741)</f>
        <v>4506.3</v>
      </c>
      <c r="K741" s="161">
        <v>1109.5</v>
      </c>
      <c r="L741" s="161">
        <v>1516.5</v>
      </c>
      <c r="M741" s="161">
        <v>0</v>
      </c>
      <c r="N741" s="161">
        <v>1447.9</v>
      </c>
      <c r="O741" s="161">
        <v>0</v>
      </c>
      <c r="P741" s="162">
        <v>432.4</v>
      </c>
      <c r="Q741" s="160">
        <f t="shared" ref="Q741:Q766" si="207">SUM(R741:W741)</f>
        <v>2618.7876999999999</v>
      </c>
      <c r="R741" s="161">
        <v>933.70219999999995</v>
      </c>
      <c r="S741" s="161">
        <v>1056.2279000000001</v>
      </c>
      <c r="T741" s="161">
        <v>0</v>
      </c>
      <c r="U741" s="161">
        <v>448.9556</v>
      </c>
      <c r="V741" s="161">
        <v>0</v>
      </c>
      <c r="W741" s="162">
        <v>179.90199999999999</v>
      </c>
      <c r="X741" s="160">
        <f t="shared" ref="X741:AD796" si="208">Q741-J741</f>
        <v>-1887.5123000000003</v>
      </c>
      <c r="Y741" s="161">
        <f t="shared" si="208"/>
        <v>-175.79780000000005</v>
      </c>
      <c r="Z741" s="161">
        <f t="shared" si="204"/>
        <v>-460.27209999999991</v>
      </c>
      <c r="AA741" s="161">
        <f t="shared" si="204"/>
        <v>0</v>
      </c>
      <c r="AB741" s="161">
        <f t="shared" si="204"/>
        <v>-998.94440000000009</v>
      </c>
      <c r="AC741" s="161">
        <f t="shared" si="204"/>
        <v>0</v>
      </c>
      <c r="AD741" s="162">
        <f t="shared" si="204"/>
        <v>-252.49799999999999</v>
      </c>
      <c r="AE741" s="160">
        <f t="shared" si="200"/>
        <v>58.113922730399658</v>
      </c>
      <c r="AF741" s="10">
        <f t="shared" si="200"/>
        <v>84.155223073456511</v>
      </c>
      <c r="AG741" s="10">
        <f t="shared" si="200"/>
        <v>69.649053742169471</v>
      </c>
      <c r="AH741" s="10">
        <f t="shared" si="199"/>
        <v>0</v>
      </c>
      <c r="AI741" s="10">
        <f t="shared" si="199"/>
        <v>31.007362386905175</v>
      </c>
      <c r="AJ741" s="10">
        <f t="shared" si="199"/>
        <v>0</v>
      </c>
      <c r="AK741" s="312">
        <f t="shared" si="199"/>
        <v>41.605457909343201</v>
      </c>
    </row>
    <row r="742" spans="1:37" ht="12.75" customHeight="1" x14ac:dyDescent="0.25">
      <c r="A742" s="81">
        <v>733</v>
      </c>
      <c r="B742" s="159" t="s">
        <v>1877</v>
      </c>
      <c r="C742" s="244">
        <f t="shared" si="205"/>
        <v>0</v>
      </c>
      <c r="D742" s="161">
        <v>0</v>
      </c>
      <c r="E742" s="161">
        <v>0</v>
      </c>
      <c r="F742" s="161">
        <v>0</v>
      </c>
      <c r="G742" s="161">
        <v>0</v>
      </c>
      <c r="H742" s="161">
        <v>0</v>
      </c>
      <c r="I742" s="162">
        <v>0</v>
      </c>
      <c r="J742" s="160">
        <f t="shared" si="206"/>
        <v>0</v>
      </c>
      <c r="K742" s="161">
        <v>0</v>
      </c>
      <c r="L742" s="161">
        <v>0</v>
      </c>
      <c r="M742" s="161">
        <v>0</v>
      </c>
      <c r="N742" s="161">
        <v>0</v>
      </c>
      <c r="O742" s="161">
        <v>0</v>
      </c>
      <c r="P742" s="162">
        <v>0</v>
      </c>
      <c r="Q742" s="160">
        <f t="shared" si="207"/>
        <v>0</v>
      </c>
      <c r="R742" s="161">
        <v>0</v>
      </c>
      <c r="S742" s="161">
        <v>0</v>
      </c>
      <c r="T742" s="161">
        <v>0</v>
      </c>
      <c r="U742" s="161">
        <v>0</v>
      </c>
      <c r="V742" s="161">
        <v>0</v>
      </c>
      <c r="W742" s="162">
        <v>0</v>
      </c>
      <c r="X742" s="160">
        <f t="shared" si="208"/>
        <v>0</v>
      </c>
      <c r="Y742" s="161">
        <f t="shared" si="208"/>
        <v>0</v>
      </c>
      <c r="Z742" s="161">
        <f t="shared" si="204"/>
        <v>0</v>
      </c>
      <c r="AA742" s="161">
        <f t="shared" si="204"/>
        <v>0</v>
      </c>
      <c r="AB742" s="161">
        <f t="shared" si="204"/>
        <v>0</v>
      </c>
      <c r="AC742" s="161">
        <f t="shared" si="204"/>
        <v>0</v>
      </c>
      <c r="AD742" s="162">
        <f t="shared" si="204"/>
        <v>0</v>
      </c>
      <c r="AE742" s="160">
        <f t="shared" si="200"/>
        <v>0</v>
      </c>
      <c r="AF742" s="10">
        <f t="shared" si="200"/>
        <v>0</v>
      </c>
      <c r="AG742" s="10">
        <f t="shared" si="200"/>
        <v>0</v>
      </c>
      <c r="AH742" s="10">
        <f t="shared" si="199"/>
        <v>0</v>
      </c>
      <c r="AI742" s="10">
        <f t="shared" si="199"/>
        <v>0</v>
      </c>
      <c r="AJ742" s="10">
        <f t="shared" si="199"/>
        <v>0</v>
      </c>
      <c r="AK742" s="312">
        <f t="shared" si="199"/>
        <v>0</v>
      </c>
    </row>
    <row r="743" spans="1:37" ht="12.75" customHeight="1" x14ac:dyDescent="0.25">
      <c r="A743" s="81">
        <v>734</v>
      </c>
      <c r="B743" s="159" t="s">
        <v>1878</v>
      </c>
      <c r="C743" s="244">
        <f t="shared" si="205"/>
        <v>71.7</v>
      </c>
      <c r="D743" s="161">
        <v>0</v>
      </c>
      <c r="E743" s="161">
        <v>0</v>
      </c>
      <c r="F743" s="161">
        <v>0</v>
      </c>
      <c r="G743" s="161">
        <v>0</v>
      </c>
      <c r="H743" s="161">
        <v>71.7</v>
      </c>
      <c r="I743" s="162">
        <v>0</v>
      </c>
      <c r="J743" s="160">
        <f t="shared" si="206"/>
        <v>71.7</v>
      </c>
      <c r="K743" s="161">
        <v>0</v>
      </c>
      <c r="L743" s="161">
        <v>0</v>
      </c>
      <c r="M743" s="161">
        <v>0</v>
      </c>
      <c r="N743" s="161">
        <v>0</v>
      </c>
      <c r="O743" s="161">
        <v>71.7</v>
      </c>
      <c r="P743" s="162">
        <v>0</v>
      </c>
      <c r="Q743" s="160">
        <f t="shared" si="207"/>
        <v>57.107100000000003</v>
      </c>
      <c r="R743" s="161">
        <v>0</v>
      </c>
      <c r="S743" s="161">
        <v>0</v>
      </c>
      <c r="T743" s="161">
        <v>0</v>
      </c>
      <c r="U743" s="161">
        <v>0</v>
      </c>
      <c r="V743" s="161">
        <v>57.107100000000003</v>
      </c>
      <c r="W743" s="162">
        <v>0</v>
      </c>
      <c r="X743" s="160">
        <f t="shared" si="208"/>
        <v>-14.5929</v>
      </c>
      <c r="Y743" s="161">
        <f t="shared" si="208"/>
        <v>0</v>
      </c>
      <c r="Z743" s="161">
        <f t="shared" si="204"/>
        <v>0</v>
      </c>
      <c r="AA743" s="161">
        <f t="shared" si="204"/>
        <v>0</v>
      </c>
      <c r="AB743" s="161">
        <f t="shared" si="204"/>
        <v>0</v>
      </c>
      <c r="AC743" s="161">
        <f t="shared" si="204"/>
        <v>-14.5929</v>
      </c>
      <c r="AD743" s="162">
        <f t="shared" si="204"/>
        <v>0</v>
      </c>
      <c r="AE743" s="160">
        <f t="shared" si="200"/>
        <v>79.647280334728038</v>
      </c>
      <c r="AF743" s="10">
        <f t="shared" si="200"/>
        <v>0</v>
      </c>
      <c r="AG743" s="10">
        <f t="shared" si="200"/>
        <v>0</v>
      </c>
      <c r="AH743" s="10">
        <f t="shared" si="199"/>
        <v>0</v>
      </c>
      <c r="AI743" s="10">
        <f t="shared" si="199"/>
        <v>0</v>
      </c>
      <c r="AJ743" s="10">
        <f t="shared" si="199"/>
        <v>79.647280334728038</v>
      </c>
      <c r="AK743" s="312">
        <f t="shared" si="199"/>
        <v>0</v>
      </c>
    </row>
    <row r="744" spans="1:37" ht="12.75" customHeight="1" x14ac:dyDescent="0.25">
      <c r="A744" s="81">
        <v>735</v>
      </c>
      <c r="B744" s="159" t="s">
        <v>1879</v>
      </c>
      <c r="C744" s="244">
        <f t="shared" si="205"/>
        <v>0</v>
      </c>
      <c r="D744" s="161">
        <v>0</v>
      </c>
      <c r="E744" s="161">
        <v>0</v>
      </c>
      <c r="F744" s="161">
        <v>0</v>
      </c>
      <c r="G744" s="161">
        <v>0</v>
      </c>
      <c r="H744" s="161">
        <v>0</v>
      </c>
      <c r="I744" s="162">
        <v>0</v>
      </c>
      <c r="J744" s="160">
        <f t="shared" si="206"/>
        <v>0</v>
      </c>
      <c r="K744" s="161">
        <v>0</v>
      </c>
      <c r="L744" s="161">
        <v>0</v>
      </c>
      <c r="M744" s="161">
        <v>0</v>
      </c>
      <c r="N744" s="161">
        <v>0</v>
      </c>
      <c r="O744" s="161">
        <v>0</v>
      </c>
      <c r="P744" s="162">
        <v>0</v>
      </c>
      <c r="Q744" s="160">
        <f t="shared" si="207"/>
        <v>0</v>
      </c>
      <c r="R744" s="161">
        <v>0</v>
      </c>
      <c r="S744" s="161">
        <v>0</v>
      </c>
      <c r="T744" s="161">
        <v>0</v>
      </c>
      <c r="U744" s="161">
        <v>0</v>
      </c>
      <c r="V744" s="161">
        <v>0</v>
      </c>
      <c r="W744" s="162">
        <v>0</v>
      </c>
      <c r="X744" s="160">
        <f t="shared" si="208"/>
        <v>0</v>
      </c>
      <c r="Y744" s="161">
        <f t="shared" si="208"/>
        <v>0</v>
      </c>
      <c r="Z744" s="161">
        <f t="shared" si="204"/>
        <v>0</v>
      </c>
      <c r="AA744" s="161">
        <f t="shared" si="204"/>
        <v>0</v>
      </c>
      <c r="AB744" s="161">
        <f t="shared" si="204"/>
        <v>0</v>
      </c>
      <c r="AC744" s="161">
        <f t="shared" si="204"/>
        <v>0</v>
      </c>
      <c r="AD744" s="162">
        <f t="shared" si="204"/>
        <v>0</v>
      </c>
      <c r="AE744" s="160">
        <f t="shared" si="200"/>
        <v>0</v>
      </c>
      <c r="AF744" s="10">
        <f t="shared" si="200"/>
        <v>0</v>
      </c>
      <c r="AG744" s="10">
        <f t="shared" si="200"/>
        <v>0</v>
      </c>
      <c r="AH744" s="10">
        <f t="shared" si="199"/>
        <v>0</v>
      </c>
      <c r="AI744" s="10">
        <f t="shared" si="199"/>
        <v>0</v>
      </c>
      <c r="AJ744" s="10">
        <f t="shared" si="199"/>
        <v>0</v>
      </c>
      <c r="AK744" s="312">
        <f t="shared" si="199"/>
        <v>0</v>
      </c>
    </row>
    <row r="745" spans="1:37" ht="12.75" customHeight="1" x14ac:dyDescent="0.25">
      <c r="A745" s="81">
        <v>736</v>
      </c>
      <c r="B745" s="159" t="s">
        <v>1880</v>
      </c>
      <c r="C745" s="244">
        <f t="shared" si="205"/>
        <v>0</v>
      </c>
      <c r="D745" s="161">
        <v>0</v>
      </c>
      <c r="E745" s="161">
        <v>0</v>
      </c>
      <c r="F745" s="161">
        <v>0</v>
      </c>
      <c r="G745" s="161">
        <v>0</v>
      </c>
      <c r="H745" s="161">
        <v>0</v>
      </c>
      <c r="I745" s="162">
        <v>0</v>
      </c>
      <c r="J745" s="160">
        <f t="shared" si="206"/>
        <v>0</v>
      </c>
      <c r="K745" s="161">
        <v>0</v>
      </c>
      <c r="L745" s="161">
        <v>0</v>
      </c>
      <c r="M745" s="161">
        <v>0</v>
      </c>
      <c r="N745" s="161">
        <v>0</v>
      </c>
      <c r="O745" s="161">
        <v>0</v>
      </c>
      <c r="P745" s="162">
        <v>0</v>
      </c>
      <c r="Q745" s="160">
        <f t="shared" si="207"/>
        <v>0</v>
      </c>
      <c r="R745" s="161">
        <v>0</v>
      </c>
      <c r="S745" s="161">
        <v>0</v>
      </c>
      <c r="T745" s="161">
        <v>0</v>
      </c>
      <c r="U745" s="161">
        <v>0</v>
      </c>
      <c r="V745" s="161">
        <v>0</v>
      </c>
      <c r="W745" s="162">
        <v>0</v>
      </c>
      <c r="X745" s="160">
        <f t="shared" si="208"/>
        <v>0</v>
      </c>
      <c r="Y745" s="161">
        <f t="shared" si="208"/>
        <v>0</v>
      </c>
      <c r="Z745" s="161">
        <f t="shared" si="204"/>
        <v>0</v>
      </c>
      <c r="AA745" s="161">
        <f t="shared" si="204"/>
        <v>0</v>
      </c>
      <c r="AB745" s="161">
        <f t="shared" si="204"/>
        <v>0</v>
      </c>
      <c r="AC745" s="161">
        <f t="shared" si="204"/>
        <v>0</v>
      </c>
      <c r="AD745" s="162">
        <f t="shared" si="204"/>
        <v>0</v>
      </c>
      <c r="AE745" s="160">
        <f t="shared" si="200"/>
        <v>0</v>
      </c>
      <c r="AF745" s="10">
        <f t="shared" si="200"/>
        <v>0</v>
      </c>
      <c r="AG745" s="10">
        <f t="shared" si="200"/>
        <v>0</v>
      </c>
      <c r="AH745" s="10">
        <f t="shared" si="199"/>
        <v>0</v>
      </c>
      <c r="AI745" s="10">
        <f t="shared" si="199"/>
        <v>0</v>
      </c>
      <c r="AJ745" s="10">
        <f t="shared" si="199"/>
        <v>0</v>
      </c>
      <c r="AK745" s="312">
        <f t="shared" si="199"/>
        <v>0</v>
      </c>
    </row>
    <row r="746" spans="1:37" ht="12.75" customHeight="1" x14ac:dyDescent="0.25">
      <c r="A746" s="81">
        <v>737</v>
      </c>
      <c r="B746" s="159" t="s">
        <v>1881</v>
      </c>
      <c r="C746" s="244">
        <f t="shared" si="205"/>
        <v>0</v>
      </c>
      <c r="D746" s="161">
        <v>0</v>
      </c>
      <c r="E746" s="161">
        <v>0</v>
      </c>
      <c r="F746" s="161">
        <v>0</v>
      </c>
      <c r="G746" s="161">
        <v>0</v>
      </c>
      <c r="H746" s="161">
        <v>0</v>
      </c>
      <c r="I746" s="162">
        <v>0</v>
      </c>
      <c r="J746" s="160">
        <f t="shared" si="206"/>
        <v>0</v>
      </c>
      <c r="K746" s="161">
        <v>0</v>
      </c>
      <c r="L746" s="161">
        <v>0</v>
      </c>
      <c r="M746" s="161">
        <v>0</v>
      </c>
      <c r="N746" s="161">
        <v>0</v>
      </c>
      <c r="O746" s="161">
        <v>0</v>
      </c>
      <c r="P746" s="162">
        <v>0</v>
      </c>
      <c r="Q746" s="160">
        <f t="shared" si="207"/>
        <v>0</v>
      </c>
      <c r="R746" s="161">
        <v>0</v>
      </c>
      <c r="S746" s="161">
        <v>0</v>
      </c>
      <c r="T746" s="161">
        <v>0</v>
      </c>
      <c r="U746" s="161">
        <v>0</v>
      </c>
      <c r="V746" s="161">
        <v>0</v>
      </c>
      <c r="W746" s="162">
        <v>0</v>
      </c>
      <c r="X746" s="160">
        <f t="shared" si="208"/>
        <v>0</v>
      </c>
      <c r="Y746" s="161">
        <f t="shared" si="208"/>
        <v>0</v>
      </c>
      <c r="Z746" s="161">
        <f t="shared" si="204"/>
        <v>0</v>
      </c>
      <c r="AA746" s="161">
        <f t="shared" si="204"/>
        <v>0</v>
      </c>
      <c r="AB746" s="161">
        <f t="shared" si="204"/>
        <v>0</v>
      </c>
      <c r="AC746" s="161">
        <f t="shared" si="204"/>
        <v>0</v>
      </c>
      <c r="AD746" s="162">
        <f t="shared" si="204"/>
        <v>0</v>
      </c>
      <c r="AE746" s="160">
        <f t="shared" si="200"/>
        <v>0</v>
      </c>
      <c r="AF746" s="10">
        <f t="shared" si="200"/>
        <v>0</v>
      </c>
      <c r="AG746" s="10">
        <f t="shared" si="200"/>
        <v>0</v>
      </c>
      <c r="AH746" s="10">
        <f t="shared" si="199"/>
        <v>0</v>
      </c>
      <c r="AI746" s="10">
        <f t="shared" si="199"/>
        <v>0</v>
      </c>
      <c r="AJ746" s="10">
        <f t="shared" si="199"/>
        <v>0</v>
      </c>
      <c r="AK746" s="312">
        <f t="shared" si="199"/>
        <v>0</v>
      </c>
    </row>
    <row r="747" spans="1:37" ht="12.75" customHeight="1" x14ac:dyDescent="0.25">
      <c r="A747" s="81">
        <v>738</v>
      </c>
      <c r="B747" s="159" t="s">
        <v>1882</v>
      </c>
      <c r="C747" s="244">
        <f t="shared" si="205"/>
        <v>0</v>
      </c>
      <c r="D747" s="161">
        <v>0</v>
      </c>
      <c r="E747" s="161">
        <v>0</v>
      </c>
      <c r="F747" s="161">
        <v>0</v>
      </c>
      <c r="G747" s="161">
        <v>0</v>
      </c>
      <c r="H747" s="161">
        <v>0</v>
      </c>
      <c r="I747" s="162">
        <v>0</v>
      </c>
      <c r="J747" s="160">
        <f t="shared" si="206"/>
        <v>0</v>
      </c>
      <c r="K747" s="161">
        <v>0</v>
      </c>
      <c r="L747" s="161">
        <v>0</v>
      </c>
      <c r="M747" s="161">
        <v>0</v>
      </c>
      <c r="N747" s="161">
        <v>0</v>
      </c>
      <c r="O747" s="161">
        <v>0</v>
      </c>
      <c r="P747" s="162">
        <v>0</v>
      </c>
      <c r="Q747" s="160">
        <f t="shared" si="207"/>
        <v>0</v>
      </c>
      <c r="R747" s="161">
        <v>0</v>
      </c>
      <c r="S747" s="161">
        <v>0</v>
      </c>
      <c r="T747" s="161">
        <v>0</v>
      </c>
      <c r="U747" s="161">
        <v>0</v>
      </c>
      <c r="V747" s="161">
        <v>0</v>
      </c>
      <c r="W747" s="162">
        <v>0</v>
      </c>
      <c r="X747" s="160">
        <f t="shared" si="208"/>
        <v>0</v>
      </c>
      <c r="Y747" s="161">
        <f t="shared" si="208"/>
        <v>0</v>
      </c>
      <c r="Z747" s="161">
        <f t="shared" si="204"/>
        <v>0</v>
      </c>
      <c r="AA747" s="161">
        <f t="shared" si="204"/>
        <v>0</v>
      </c>
      <c r="AB747" s="161">
        <f t="shared" si="204"/>
        <v>0</v>
      </c>
      <c r="AC747" s="161">
        <f t="shared" si="204"/>
        <v>0</v>
      </c>
      <c r="AD747" s="162">
        <f t="shared" si="204"/>
        <v>0</v>
      </c>
      <c r="AE747" s="160">
        <f t="shared" si="200"/>
        <v>0</v>
      </c>
      <c r="AF747" s="10">
        <f t="shared" si="200"/>
        <v>0</v>
      </c>
      <c r="AG747" s="10">
        <f t="shared" si="200"/>
        <v>0</v>
      </c>
      <c r="AH747" s="10">
        <f t="shared" si="199"/>
        <v>0</v>
      </c>
      <c r="AI747" s="10">
        <f t="shared" si="199"/>
        <v>0</v>
      </c>
      <c r="AJ747" s="10">
        <f t="shared" si="199"/>
        <v>0</v>
      </c>
      <c r="AK747" s="312">
        <f t="shared" si="199"/>
        <v>0</v>
      </c>
    </row>
    <row r="748" spans="1:37" ht="12.75" customHeight="1" x14ac:dyDescent="0.25">
      <c r="A748" s="81">
        <v>739</v>
      </c>
      <c r="B748" s="159" t="s">
        <v>1614</v>
      </c>
      <c r="C748" s="244">
        <f t="shared" si="205"/>
        <v>0</v>
      </c>
      <c r="D748" s="161">
        <v>0</v>
      </c>
      <c r="E748" s="161">
        <v>0</v>
      </c>
      <c r="F748" s="161">
        <v>0</v>
      </c>
      <c r="G748" s="161">
        <v>0</v>
      </c>
      <c r="H748" s="161">
        <v>0</v>
      </c>
      <c r="I748" s="162">
        <v>0</v>
      </c>
      <c r="J748" s="160">
        <f t="shared" si="206"/>
        <v>0</v>
      </c>
      <c r="K748" s="161">
        <v>0</v>
      </c>
      <c r="L748" s="161">
        <v>0</v>
      </c>
      <c r="M748" s="161">
        <v>0</v>
      </c>
      <c r="N748" s="161">
        <v>0</v>
      </c>
      <c r="O748" s="161">
        <v>0</v>
      </c>
      <c r="P748" s="162">
        <v>0</v>
      </c>
      <c r="Q748" s="160">
        <f t="shared" si="207"/>
        <v>0</v>
      </c>
      <c r="R748" s="161">
        <v>0</v>
      </c>
      <c r="S748" s="161">
        <v>0</v>
      </c>
      <c r="T748" s="161">
        <v>0</v>
      </c>
      <c r="U748" s="161">
        <v>0</v>
      </c>
      <c r="V748" s="161">
        <v>0</v>
      </c>
      <c r="W748" s="162">
        <v>0</v>
      </c>
      <c r="X748" s="160">
        <f t="shared" si="208"/>
        <v>0</v>
      </c>
      <c r="Y748" s="161">
        <f t="shared" si="208"/>
        <v>0</v>
      </c>
      <c r="Z748" s="161">
        <f t="shared" si="204"/>
        <v>0</v>
      </c>
      <c r="AA748" s="161">
        <f t="shared" si="204"/>
        <v>0</v>
      </c>
      <c r="AB748" s="161">
        <f t="shared" si="204"/>
        <v>0</v>
      </c>
      <c r="AC748" s="161">
        <f t="shared" si="204"/>
        <v>0</v>
      </c>
      <c r="AD748" s="162">
        <f t="shared" si="204"/>
        <v>0</v>
      </c>
      <c r="AE748" s="160">
        <f t="shared" si="200"/>
        <v>0</v>
      </c>
      <c r="AF748" s="10">
        <f t="shared" si="200"/>
        <v>0</v>
      </c>
      <c r="AG748" s="10">
        <f t="shared" si="200"/>
        <v>0</v>
      </c>
      <c r="AH748" s="10">
        <f t="shared" si="199"/>
        <v>0</v>
      </c>
      <c r="AI748" s="10">
        <f t="shared" si="199"/>
        <v>0</v>
      </c>
      <c r="AJ748" s="10">
        <f t="shared" si="199"/>
        <v>0</v>
      </c>
      <c r="AK748" s="312">
        <f t="shared" si="199"/>
        <v>0</v>
      </c>
    </row>
    <row r="749" spans="1:37" ht="12.75" customHeight="1" x14ac:dyDescent="0.25">
      <c r="A749" s="81">
        <v>740</v>
      </c>
      <c r="B749" s="159" t="s">
        <v>1447</v>
      </c>
      <c r="C749" s="244">
        <f t="shared" si="205"/>
        <v>0</v>
      </c>
      <c r="D749" s="161">
        <v>0</v>
      </c>
      <c r="E749" s="161">
        <v>0</v>
      </c>
      <c r="F749" s="161">
        <v>0</v>
      </c>
      <c r="G749" s="161">
        <v>0</v>
      </c>
      <c r="H749" s="161">
        <v>0</v>
      </c>
      <c r="I749" s="162">
        <v>0</v>
      </c>
      <c r="J749" s="160">
        <f t="shared" si="206"/>
        <v>0</v>
      </c>
      <c r="K749" s="161">
        <v>0</v>
      </c>
      <c r="L749" s="161">
        <v>0</v>
      </c>
      <c r="M749" s="161">
        <v>0</v>
      </c>
      <c r="N749" s="161">
        <v>0</v>
      </c>
      <c r="O749" s="161">
        <v>0</v>
      </c>
      <c r="P749" s="162">
        <v>0</v>
      </c>
      <c r="Q749" s="160">
        <f t="shared" si="207"/>
        <v>0</v>
      </c>
      <c r="R749" s="161">
        <v>0</v>
      </c>
      <c r="S749" s="161">
        <v>0</v>
      </c>
      <c r="T749" s="161">
        <v>0</v>
      </c>
      <c r="U749" s="161">
        <v>0</v>
      </c>
      <c r="V749" s="161">
        <v>0</v>
      </c>
      <c r="W749" s="162">
        <v>0</v>
      </c>
      <c r="X749" s="160">
        <f t="shared" si="208"/>
        <v>0</v>
      </c>
      <c r="Y749" s="161">
        <f t="shared" si="208"/>
        <v>0</v>
      </c>
      <c r="Z749" s="161">
        <f t="shared" si="204"/>
        <v>0</v>
      </c>
      <c r="AA749" s="161">
        <f t="shared" si="204"/>
        <v>0</v>
      </c>
      <c r="AB749" s="161">
        <f t="shared" si="204"/>
        <v>0</v>
      </c>
      <c r="AC749" s="161">
        <f t="shared" si="204"/>
        <v>0</v>
      </c>
      <c r="AD749" s="162">
        <f t="shared" si="204"/>
        <v>0</v>
      </c>
      <c r="AE749" s="160">
        <f t="shared" si="200"/>
        <v>0</v>
      </c>
      <c r="AF749" s="10">
        <f t="shared" si="200"/>
        <v>0</v>
      </c>
      <c r="AG749" s="10">
        <f t="shared" si="200"/>
        <v>0</v>
      </c>
      <c r="AH749" s="10">
        <f t="shared" si="199"/>
        <v>0</v>
      </c>
      <c r="AI749" s="10">
        <f t="shared" si="199"/>
        <v>0</v>
      </c>
      <c r="AJ749" s="10">
        <f t="shared" si="199"/>
        <v>0</v>
      </c>
      <c r="AK749" s="312">
        <f t="shared" si="199"/>
        <v>0</v>
      </c>
    </row>
    <row r="750" spans="1:37" ht="12.75" customHeight="1" x14ac:dyDescent="0.25">
      <c r="A750" s="81">
        <v>741</v>
      </c>
      <c r="B750" s="159" t="s">
        <v>1883</v>
      </c>
      <c r="C750" s="244">
        <f t="shared" si="205"/>
        <v>0</v>
      </c>
      <c r="D750" s="161">
        <v>0</v>
      </c>
      <c r="E750" s="161">
        <v>0</v>
      </c>
      <c r="F750" s="161">
        <v>0</v>
      </c>
      <c r="G750" s="161">
        <v>0</v>
      </c>
      <c r="H750" s="161">
        <v>0</v>
      </c>
      <c r="I750" s="162">
        <v>0</v>
      </c>
      <c r="J750" s="160">
        <f t="shared" si="206"/>
        <v>0</v>
      </c>
      <c r="K750" s="161">
        <v>0</v>
      </c>
      <c r="L750" s="161">
        <v>0</v>
      </c>
      <c r="M750" s="161">
        <v>0</v>
      </c>
      <c r="N750" s="161">
        <v>0</v>
      </c>
      <c r="O750" s="161">
        <v>0</v>
      </c>
      <c r="P750" s="162">
        <v>0</v>
      </c>
      <c r="Q750" s="160">
        <f t="shared" si="207"/>
        <v>0</v>
      </c>
      <c r="R750" s="161">
        <v>0</v>
      </c>
      <c r="S750" s="161">
        <v>0</v>
      </c>
      <c r="T750" s="161">
        <v>0</v>
      </c>
      <c r="U750" s="161">
        <v>0</v>
      </c>
      <c r="V750" s="161">
        <v>0</v>
      </c>
      <c r="W750" s="162">
        <v>0</v>
      </c>
      <c r="X750" s="160">
        <f t="shared" si="208"/>
        <v>0</v>
      </c>
      <c r="Y750" s="161">
        <f t="shared" si="208"/>
        <v>0</v>
      </c>
      <c r="Z750" s="161">
        <f t="shared" si="204"/>
        <v>0</v>
      </c>
      <c r="AA750" s="161">
        <f t="shared" si="204"/>
        <v>0</v>
      </c>
      <c r="AB750" s="161">
        <f t="shared" si="204"/>
        <v>0</v>
      </c>
      <c r="AC750" s="161">
        <f t="shared" si="204"/>
        <v>0</v>
      </c>
      <c r="AD750" s="162">
        <f t="shared" si="204"/>
        <v>0</v>
      </c>
      <c r="AE750" s="160">
        <f t="shared" si="200"/>
        <v>0</v>
      </c>
      <c r="AF750" s="10">
        <f t="shared" si="200"/>
        <v>0</v>
      </c>
      <c r="AG750" s="10">
        <f t="shared" si="200"/>
        <v>0</v>
      </c>
      <c r="AH750" s="10">
        <f t="shared" si="199"/>
        <v>0</v>
      </c>
      <c r="AI750" s="10">
        <f t="shared" si="199"/>
        <v>0</v>
      </c>
      <c r="AJ750" s="10">
        <f t="shared" si="199"/>
        <v>0</v>
      </c>
      <c r="AK750" s="312">
        <f t="shared" si="199"/>
        <v>0</v>
      </c>
    </row>
    <row r="751" spans="1:37" ht="12.75" customHeight="1" x14ac:dyDescent="0.25">
      <c r="A751" s="81">
        <v>742</v>
      </c>
      <c r="B751" s="159" t="s">
        <v>1884</v>
      </c>
      <c r="C751" s="244">
        <f t="shared" si="205"/>
        <v>0</v>
      </c>
      <c r="D751" s="161">
        <v>0</v>
      </c>
      <c r="E751" s="161">
        <v>0</v>
      </c>
      <c r="F751" s="161">
        <v>0</v>
      </c>
      <c r="G751" s="161">
        <v>0</v>
      </c>
      <c r="H751" s="161">
        <v>0</v>
      </c>
      <c r="I751" s="162">
        <v>0</v>
      </c>
      <c r="J751" s="160">
        <f t="shared" si="206"/>
        <v>0</v>
      </c>
      <c r="K751" s="161">
        <v>0</v>
      </c>
      <c r="L751" s="161">
        <v>0</v>
      </c>
      <c r="M751" s="161">
        <v>0</v>
      </c>
      <c r="N751" s="161">
        <v>0</v>
      </c>
      <c r="O751" s="161">
        <v>0</v>
      </c>
      <c r="P751" s="162">
        <v>0</v>
      </c>
      <c r="Q751" s="160">
        <f t="shared" si="207"/>
        <v>0</v>
      </c>
      <c r="R751" s="161">
        <v>0</v>
      </c>
      <c r="S751" s="161">
        <v>0</v>
      </c>
      <c r="T751" s="161">
        <v>0</v>
      </c>
      <c r="U751" s="161">
        <v>0</v>
      </c>
      <c r="V751" s="161">
        <v>0</v>
      </c>
      <c r="W751" s="162">
        <v>0</v>
      </c>
      <c r="X751" s="160">
        <f t="shared" si="208"/>
        <v>0</v>
      </c>
      <c r="Y751" s="161">
        <f t="shared" si="208"/>
        <v>0</v>
      </c>
      <c r="Z751" s="161">
        <f t="shared" si="204"/>
        <v>0</v>
      </c>
      <c r="AA751" s="161">
        <f t="shared" si="204"/>
        <v>0</v>
      </c>
      <c r="AB751" s="161">
        <f t="shared" si="204"/>
        <v>0</v>
      </c>
      <c r="AC751" s="161">
        <f t="shared" si="204"/>
        <v>0</v>
      </c>
      <c r="AD751" s="162">
        <f t="shared" si="204"/>
        <v>0</v>
      </c>
      <c r="AE751" s="160">
        <f t="shared" si="200"/>
        <v>0</v>
      </c>
      <c r="AF751" s="10">
        <f t="shared" si="200"/>
        <v>0</v>
      </c>
      <c r="AG751" s="10">
        <f t="shared" si="200"/>
        <v>0</v>
      </c>
      <c r="AH751" s="10">
        <f t="shared" si="199"/>
        <v>0</v>
      </c>
      <c r="AI751" s="10">
        <f t="shared" si="199"/>
        <v>0</v>
      </c>
      <c r="AJ751" s="10">
        <f t="shared" si="199"/>
        <v>0</v>
      </c>
      <c r="AK751" s="312">
        <f t="shared" si="199"/>
        <v>0</v>
      </c>
    </row>
    <row r="752" spans="1:37" ht="12.75" customHeight="1" x14ac:dyDescent="0.25">
      <c r="A752" s="81">
        <v>743</v>
      </c>
      <c r="B752" s="159" t="s">
        <v>1885</v>
      </c>
      <c r="C752" s="244">
        <f t="shared" si="205"/>
        <v>0</v>
      </c>
      <c r="D752" s="161">
        <v>0</v>
      </c>
      <c r="E752" s="161">
        <v>0</v>
      </c>
      <c r="F752" s="161">
        <v>0</v>
      </c>
      <c r="G752" s="161">
        <v>0</v>
      </c>
      <c r="H752" s="161">
        <v>0</v>
      </c>
      <c r="I752" s="162">
        <v>0</v>
      </c>
      <c r="J752" s="160">
        <f t="shared" si="206"/>
        <v>0</v>
      </c>
      <c r="K752" s="161">
        <v>0</v>
      </c>
      <c r="L752" s="161">
        <v>0</v>
      </c>
      <c r="M752" s="161">
        <v>0</v>
      </c>
      <c r="N752" s="161">
        <v>0</v>
      </c>
      <c r="O752" s="161">
        <v>0</v>
      </c>
      <c r="P752" s="162">
        <v>0</v>
      </c>
      <c r="Q752" s="160">
        <f t="shared" si="207"/>
        <v>0</v>
      </c>
      <c r="R752" s="161">
        <v>0</v>
      </c>
      <c r="S752" s="161">
        <v>0</v>
      </c>
      <c r="T752" s="161">
        <v>0</v>
      </c>
      <c r="U752" s="161">
        <v>0</v>
      </c>
      <c r="V752" s="161">
        <v>0</v>
      </c>
      <c r="W752" s="162">
        <v>0</v>
      </c>
      <c r="X752" s="160">
        <f t="shared" si="208"/>
        <v>0</v>
      </c>
      <c r="Y752" s="161">
        <f t="shared" si="208"/>
        <v>0</v>
      </c>
      <c r="Z752" s="161">
        <f t="shared" si="204"/>
        <v>0</v>
      </c>
      <c r="AA752" s="161">
        <f t="shared" si="204"/>
        <v>0</v>
      </c>
      <c r="AB752" s="161">
        <f t="shared" si="204"/>
        <v>0</v>
      </c>
      <c r="AC752" s="161">
        <f t="shared" si="204"/>
        <v>0</v>
      </c>
      <c r="AD752" s="162">
        <f t="shared" si="204"/>
        <v>0</v>
      </c>
      <c r="AE752" s="160">
        <f t="shared" si="200"/>
        <v>0</v>
      </c>
      <c r="AF752" s="10">
        <f t="shared" si="200"/>
        <v>0</v>
      </c>
      <c r="AG752" s="10">
        <f t="shared" si="200"/>
        <v>0</v>
      </c>
      <c r="AH752" s="10">
        <f t="shared" si="199"/>
        <v>0</v>
      </c>
      <c r="AI752" s="10">
        <f t="shared" si="199"/>
        <v>0</v>
      </c>
      <c r="AJ752" s="10">
        <f t="shared" si="199"/>
        <v>0</v>
      </c>
      <c r="AK752" s="312">
        <f t="shared" si="199"/>
        <v>0</v>
      </c>
    </row>
    <row r="753" spans="1:37" ht="12.75" customHeight="1" x14ac:dyDescent="0.25">
      <c r="A753" s="81">
        <v>744</v>
      </c>
      <c r="B753" s="159" t="s">
        <v>1886</v>
      </c>
      <c r="C753" s="244">
        <f t="shared" si="205"/>
        <v>0</v>
      </c>
      <c r="D753" s="161">
        <v>0</v>
      </c>
      <c r="E753" s="161">
        <v>0</v>
      </c>
      <c r="F753" s="161">
        <v>0</v>
      </c>
      <c r="G753" s="161">
        <v>0</v>
      </c>
      <c r="H753" s="161">
        <v>0</v>
      </c>
      <c r="I753" s="162">
        <v>0</v>
      </c>
      <c r="J753" s="160">
        <f t="shared" si="206"/>
        <v>0</v>
      </c>
      <c r="K753" s="161">
        <v>0</v>
      </c>
      <c r="L753" s="161">
        <v>0</v>
      </c>
      <c r="M753" s="161">
        <v>0</v>
      </c>
      <c r="N753" s="161">
        <v>0</v>
      </c>
      <c r="O753" s="161">
        <v>0</v>
      </c>
      <c r="P753" s="162">
        <v>0</v>
      </c>
      <c r="Q753" s="160">
        <f t="shared" si="207"/>
        <v>0</v>
      </c>
      <c r="R753" s="161">
        <v>0</v>
      </c>
      <c r="S753" s="161">
        <v>0</v>
      </c>
      <c r="T753" s="161">
        <v>0</v>
      </c>
      <c r="U753" s="161">
        <v>0</v>
      </c>
      <c r="V753" s="161">
        <v>0</v>
      </c>
      <c r="W753" s="162">
        <v>0</v>
      </c>
      <c r="X753" s="160">
        <f t="shared" si="208"/>
        <v>0</v>
      </c>
      <c r="Y753" s="161">
        <f t="shared" si="208"/>
        <v>0</v>
      </c>
      <c r="Z753" s="161">
        <f t="shared" si="204"/>
        <v>0</v>
      </c>
      <c r="AA753" s="161">
        <f t="shared" si="204"/>
        <v>0</v>
      </c>
      <c r="AB753" s="161">
        <f t="shared" si="204"/>
        <v>0</v>
      </c>
      <c r="AC753" s="161">
        <f t="shared" si="204"/>
        <v>0</v>
      </c>
      <c r="AD753" s="162">
        <f t="shared" si="204"/>
        <v>0</v>
      </c>
      <c r="AE753" s="160">
        <f t="shared" si="200"/>
        <v>0</v>
      </c>
      <c r="AF753" s="10">
        <f t="shared" si="200"/>
        <v>0</v>
      </c>
      <c r="AG753" s="10">
        <f t="shared" si="200"/>
        <v>0</v>
      </c>
      <c r="AH753" s="10">
        <f t="shared" si="199"/>
        <v>0</v>
      </c>
      <c r="AI753" s="10">
        <f t="shared" si="199"/>
        <v>0</v>
      </c>
      <c r="AJ753" s="10">
        <f t="shared" si="199"/>
        <v>0</v>
      </c>
      <c r="AK753" s="312">
        <f t="shared" si="199"/>
        <v>0</v>
      </c>
    </row>
    <row r="754" spans="1:37" ht="12.75" customHeight="1" x14ac:dyDescent="0.25">
      <c r="A754" s="81">
        <v>745</v>
      </c>
      <c r="B754" s="159" t="s">
        <v>1887</v>
      </c>
      <c r="C754" s="244">
        <f t="shared" si="205"/>
        <v>0</v>
      </c>
      <c r="D754" s="161">
        <v>0</v>
      </c>
      <c r="E754" s="161">
        <v>0</v>
      </c>
      <c r="F754" s="161">
        <v>0</v>
      </c>
      <c r="G754" s="161">
        <v>0</v>
      </c>
      <c r="H754" s="161">
        <v>0</v>
      </c>
      <c r="I754" s="162">
        <v>0</v>
      </c>
      <c r="J754" s="160">
        <f t="shared" si="206"/>
        <v>0</v>
      </c>
      <c r="K754" s="161">
        <v>0</v>
      </c>
      <c r="L754" s="161">
        <v>0</v>
      </c>
      <c r="M754" s="161">
        <v>0</v>
      </c>
      <c r="N754" s="161">
        <v>0</v>
      </c>
      <c r="O754" s="161">
        <v>0</v>
      </c>
      <c r="P754" s="162">
        <v>0</v>
      </c>
      <c r="Q754" s="160">
        <f t="shared" si="207"/>
        <v>0</v>
      </c>
      <c r="R754" s="161">
        <v>0</v>
      </c>
      <c r="S754" s="161">
        <v>0</v>
      </c>
      <c r="T754" s="161">
        <v>0</v>
      </c>
      <c r="U754" s="161">
        <v>0</v>
      </c>
      <c r="V754" s="161">
        <v>0</v>
      </c>
      <c r="W754" s="162">
        <v>0</v>
      </c>
      <c r="X754" s="160">
        <f t="shared" si="208"/>
        <v>0</v>
      </c>
      <c r="Y754" s="161">
        <f t="shared" si="208"/>
        <v>0</v>
      </c>
      <c r="Z754" s="161">
        <f t="shared" si="204"/>
        <v>0</v>
      </c>
      <c r="AA754" s="161">
        <f t="shared" si="204"/>
        <v>0</v>
      </c>
      <c r="AB754" s="161">
        <f t="shared" si="204"/>
        <v>0</v>
      </c>
      <c r="AC754" s="161">
        <f t="shared" si="204"/>
        <v>0</v>
      </c>
      <c r="AD754" s="162">
        <f t="shared" si="204"/>
        <v>0</v>
      </c>
      <c r="AE754" s="160">
        <f t="shared" si="200"/>
        <v>0</v>
      </c>
      <c r="AF754" s="10">
        <f t="shared" si="200"/>
        <v>0</v>
      </c>
      <c r="AG754" s="10">
        <f t="shared" si="200"/>
        <v>0</v>
      </c>
      <c r="AH754" s="10">
        <f t="shared" si="199"/>
        <v>0</v>
      </c>
      <c r="AI754" s="10">
        <f t="shared" si="199"/>
        <v>0</v>
      </c>
      <c r="AJ754" s="10">
        <f t="shared" si="199"/>
        <v>0</v>
      </c>
      <c r="AK754" s="312">
        <f t="shared" si="199"/>
        <v>0</v>
      </c>
    </row>
    <row r="755" spans="1:37" ht="12.75" customHeight="1" x14ac:dyDescent="0.25">
      <c r="A755" s="81">
        <v>746</v>
      </c>
      <c r="B755" s="159" t="s">
        <v>1888</v>
      </c>
      <c r="C755" s="244">
        <f t="shared" si="205"/>
        <v>0</v>
      </c>
      <c r="D755" s="161">
        <v>0</v>
      </c>
      <c r="E755" s="161">
        <v>0</v>
      </c>
      <c r="F755" s="161">
        <v>0</v>
      </c>
      <c r="G755" s="161">
        <v>0</v>
      </c>
      <c r="H755" s="161">
        <v>0</v>
      </c>
      <c r="I755" s="162">
        <v>0</v>
      </c>
      <c r="J755" s="160">
        <f t="shared" si="206"/>
        <v>0</v>
      </c>
      <c r="K755" s="161">
        <v>0</v>
      </c>
      <c r="L755" s="161">
        <v>0</v>
      </c>
      <c r="M755" s="161">
        <v>0</v>
      </c>
      <c r="N755" s="161">
        <v>0</v>
      </c>
      <c r="O755" s="161">
        <v>0</v>
      </c>
      <c r="P755" s="162">
        <v>0</v>
      </c>
      <c r="Q755" s="160">
        <f t="shared" si="207"/>
        <v>0</v>
      </c>
      <c r="R755" s="161">
        <v>0</v>
      </c>
      <c r="S755" s="161">
        <v>0</v>
      </c>
      <c r="T755" s="161">
        <v>0</v>
      </c>
      <c r="U755" s="161">
        <v>0</v>
      </c>
      <c r="V755" s="161">
        <v>0</v>
      </c>
      <c r="W755" s="162">
        <v>0</v>
      </c>
      <c r="X755" s="160">
        <f t="shared" si="208"/>
        <v>0</v>
      </c>
      <c r="Y755" s="161">
        <f t="shared" si="208"/>
        <v>0</v>
      </c>
      <c r="Z755" s="161">
        <f t="shared" si="204"/>
        <v>0</v>
      </c>
      <c r="AA755" s="161">
        <f t="shared" si="204"/>
        <v>0</v>
      </c>
      <c r="AB755" s="161">
        <f t="shared" si="204"/>
        <v>0</v>
      </c>
      <c r="AC755" s="161">
        <f t="shared" si="204"/>
        <v>0</v>
      </c>
      <c r="AD755" s="162">
        <f t="shared" si="204"/>
        <v>0</v>
      </c>
      <c r="AE755" s="160">
        <f t="shared" si="200"/>
        <v>0</v>
      </c>
      <c r="AF755" s="10">
        <f t="shared" si="200"/>
        <v>0</v>
      </c>
      <c r="AG755" s="10">
        <f t="shared" si="200"/>
        <v>0</v>
      </c>
      <c r="AH755" s="10">
        <f t="shared" si="199"/>
        <v>0</v>
      </c>
      <c r="AI755" s="10">
        <f t="shared" si="199"/>
        <v>0</v>
      </c>
      <c r="AJ755" s="10">
        <f t="shared" si="199"/>
        <v>0</v>
      </c>
      <c r="AK755" s="312">
        <f t="shared" si="199"/>
        <v>0</v>
      </c>
    </row>
    <row r="756" spans="1:37" ht="12.75" customHeight="1" x14ac:dyDescent="0.25">
      <c r="A756" s="81">
        <v>747</v>
      </c>
      <c r="B756" s="159" t="s">
        <v>1889</v>
      </c>
      <c r="C756" s="244">
        <f t="shared" si="205"/>
        <v>0</v>
      </c>
      <c r="D756" s="161">
        <v>0</v>
      </c>
      <c r="E756" s="161">
        <v>0</v>
      </c>
      <c r="F756" s="161">
        <v>0</v>
      </c>
      <c r="G756" s="161">
        <v>0</v>
      </c>
      <c r="H756" s="161">
        <v>0</v>
      </c>
      <c r="I756" s="162">
        <v>0</v>
      </c>
      <c r="J756" s="160">
        <f t="shared" si="206"/>
        <v>0</v>
      </c>
      <c r="K756" s="161">
        <v>0</v>
      </c>
      <c r="L756" s="161">
        <v>0</v>
      </c>
      <c r="M756" s="161">
        <v>0</v>
      </c>
      <c r="N756" s="161">
        <v>0</v>
      </c>
      <c r="O756" s="161">
        <v>0</v>
      </c>
      <c r="P756" s="162">
        <v>0</v>
      </c>
      <c r="Q756" s="160">
        <f t="shared" si="207"/>
        <v>0</v>
      </c>
      <c r="R756" s="161">
        <v>0</v>
      </c>
      <c r="S756" s="161">
        <v>0</v>
      </c>
      <c r="T756" s="161">
        <v>0</v>
      </c>
      <c r="U756" s="161">
        <v>0</v>
      </c>
      <c r="V756" s="161">
        <v>0</v>
      </c>
      <c r="W756" s="162">
        <v>0</v>
      </c>
      <c r="X756" s="160">
        <f t="shared" si="208"/>
        <v>0</v>
      </c>
      <c r="Y756" s="161">
        <f t="shared" si="208"/>
        <v>0</v>
      </c>
      <c r="Z756" s="161">
        <f t="shared" si="204"/>
        <v>0</v>
      </c>
      <c r="AA756" s="161">
        <f t="shared" si="204"/>
        <v>0</v>
      </c>
      <c r="AB756" s="161">
        <f t="shared" si="204"/>
        <v>0</v>
      </c>
      <c r="AC756" s="161">
        <f t="shared" si="204"/>
        <v>0</v>
      </c>
      <c r="AD756" s="162">
        <f t="shared" si="204"/>
        <v>0</v>
      </c>
      <c r="AE756" s="160">
        <f t="shared" si="200"/>
        <v>0</v>
      </c>
      <c r="AF756" s="10">
        <f t="shared" si="200"/>
        <v>0</v>
      </c>
      <c r="AG756" s="10">
        <f t="shared" si="200"/>
        <v>0</v>
      </c>
      <c r="AH756" s="10">
        <f t="shared" si="199"/>
        <v>0</v>
      </c>
      <c r="AI756" s="10">
        <f t="shared" si="199"/>
        <v>0</v>
      </c>
      <c r="AJ756" s="10">
        <f t="shared" si="199"/>
        <v>0</v>
      </c>
      <c r="AK756" s="312">
        <f t="shared" si="199"/>
        <v>0</v>
      </c>
    </row>
    <row r="757" spans="1:37" ht="12.75" customHeight="1" x14ac:dyDescent="0.25">
      <c r="A757" s="81">
        <v>748</v>
      </c>
      <c r="B757" s="159" t="s">
        <v>1890</v>
      </c>
      <c r="C757" s="244">
        <f t="shared" si="205"/>
        <v>0</v>
      </c>
      <c r="D757" s="161">
        <v>0</v>
      </c>
      <c r="E757" s="161">
        <v>0</v>
      </c>
      <c r="F757" s="161">
        <v>0</v>
      </c>
      <c r="G757" s="161">
        <v>0</v>
      </c>
      <c r="H757" s="161">
        <v>0</v>
      </c>
      <c r="I757" s="162">
        <v>0</v>
      </c>
      <c r="J757" s="160">
        <f t="shared" si="206"/>
        <v>0</v>
      </c>
      <c r="K757" s="161">
        <v>0</v>
      </c>
      <c r="L757" s="161">
        <v>0</v>
      </c>
      <c r="M757" s="161">
        <v>0</v>
      </c>
      <c r="N757" s="161">
        <v>0</v>
      </c>
      <c r="O757" s="161">
        <v>0</v>
      </c>
      <c r="P757" s="162">
        <v>0</v>
      </c>
      <c r="Q757" s="160">
        <f t="shared" si="207"/>
        <v>0</v>
      </c>
      <c r="R757" s="161">
        <v>0</v>
      </c>
      <c r="S757" s="161">
        <v>0</v>
      </c>
      <c r="T757" s="161">
        <v>0</v>
      </c>
      <c r="U757" s="161">
        <v>0</v>
      </c>
      <c r="V757" s="161">
        <v>0</v>
      </c>
      <c r="W757" s="162">
        <v>0</v>
      </c>
      <c r="X757" s="160">
        <f t="shared" si="208"/>
        <v>0</v>
      </c>
      <c r="Y757" s="161">
        <f t="shared" si="208"/>
        <v>0</v>
      </c>
      <c r="Z757" s="161">
        <f t="shared" si="204"/>
        <v>0</v>
      </c>
      <c r="AA757" s="161">
        <f t="shared" si="204"/>
        <v>0</v>
      </c>
      <c r="AB757" s="161">
        <f t="shared" si="204"/>
        <v>0</v>
      </c>
      <c r="AC757" s="161">
        <f t="shared" si="204"/>
        <v>0</v>
      </c>
      <c r="AD757" s="162">
        <f t="shared" si="204"/>
        <v>0</v>
      </c>
      <c r="AE757" s="160">
        <f t="shared" si="200"/>
        <v>0</v>
      </c>
      <c r="AF757" s="10">
        <f t="shared" si="200"/>
        <v>0</v>
      </c>
      <c r="AG757" s="10">
        <f t="shared" si="200"/>
        <v>0</v>
      </c>
      <c r="AH757" s="10">
        <f t="shared" si="199"/>
        <v>0</v>
      </c>
      <c r="AI757" s="10">
        <f t="shared" si="199"/>
        <v>0</v>
      </c>
      <c r="AJ757" s="10">
        <f t="shared" si="199"/>
        <v>0</v>
      </c>
      <c r="AK757" s="312">
        <f t="shared" si="199"/>
        <v>0</v>
      </c>
    </row>
    <row r="758" spans="1:37" ht="12.75" customHeight="1" x14ac:dyDescent="0.25">
      <c r="A758" s="81">
        <v>749</v>
      </c>
      <c r="B758" s="159" t="s">
        <v>1891</v>
      </c>
      <c r="C758" s="244">
        <f t="shared" si="205"/>
        <v>0</v>
      </c>
      <c r="D758" s="161">
        <v>0</v>
      </c>
      <c r="E758" s="161">
        <v>0</v>
      </c>
      <c r="F758" s="161">
        <v>0</v>
      </c>
      <c r="G758" s="161">
        <v>0</v>
      </c>
      <c r="H758" s="161">
        <v>0</v>
      </c>
      <c r="I758" s="162">
        <v>0</v>
      </c>
      <c r="J758" s="160">
        <f t="shared" si="206"/>
        <v>0</v>
      </c>
      <c r="K758" s="161">
        <v>0</v>
      </c>
      <c r="L758" s="161">
        <v>0</v>
      </c>
      <c r="M758" s="161">
        <v>0</v>
      </c>
      <c r="N758" s="161">
        <v>0</v>
      </c>
      <c r="O758" s="161">
        <v>0</v>
      </c>
      <c r="P758" s="162">
        <v>0</v>
      </c>
      <c r="Q758" s="160">
        <f t="shared" si="207"/>
        <v>0</v>
      </c>
      <c r="R758" s="161">
        <v>0</v>
      </c>
      <c r="S758" s="161">
        <v>0</v>
      </c>
      <c r="T758" s="161">
        <v>0</v>
      </c>
      <c r="U758" s="161">
        <v>0</v>
      </c>
      <c r="V758" s="161">
        <v>0</v>
      </c>
      <c r="W758" s="162">
        <v>0</v>
      </c>
      <c r="X758" s="160">
        <f t="shared" si="208"/>
        <v>0</v>
      </c>
      <c r="Y758" s="161">
        <f t="shared" si="208"/>
        <v>0</v>
      </c>
      <c r="Z758" s="161">
        <f t="shared" si="204"/>
        <v>0</v>
      </c>
      <c r="AA758" s="161">
        <f t="shared" si="204"/>
        <v>0</v>
      </c>
      <c r="AB758" s="161">
        <f t="shared" si="204"/>
        <v>0</v>
      </c>
      <c r="AC758" s="161">
        <f t="shared" si="204"/>
        <v>0</v>
      </c>
      <c r="AD758" s="162">
        <f t="shared" si="204"/>
        <v>0</v>
      </c>
      <c r="AE758" s="160">
        <f t="shared" si="200"/>
        <v>0</v>
      </c>
      <c r="AF758" s="10">
        <f t="shared" si="200"/>
        <v>0</v>
      </c>
      <c r="AG758" s="10">
        <f t="shared" si="200"/>
        <v>0</v>
      </c>
      <c r="AH758" s="10">
        <f t="shared" si="199"/>
        <v>0</v>
      </c>
      <c r="AI758" s="10">
        <f t="shared" si="199"/>
        <v>0</v>
      </c>
      <c r="AJ758" s="10">
        <f t="shared" si="199"/>
        <v>0</v>
      </c>
      <c r="AK758" s="312">
        <f t="shared" si="199"/>
        <v>0</v>
      </c>
    </row>
    <row r="759" spans="1:37" ht="12.75" customHeight="1" x14ac:dyDescent="0.25">
      <c r="A759" s="81">
        <v>750</v>
      </c>
      <c r="B759" s="159" t="s">
        <v>1892</v>
      </c>
      <c r="C759" s="244">
        <f t="shared" si="205"/>
        <v>0</v>
      </c>
      <c r="D759" s="161">
        <v>0</v>
      </c>
      <c r="E759" s="161">
        <v>0</v>
      </c>
      <c r="F759" s="161">
        <v>0</v>
      </c>
      <c r="G759" s="161">
        <v>0</v>
      </c>
      <c r="H759" s="161">
        <v>0</v>
      </c>
      <c r="I759" s="162">
        <v>0</v>
      </c>
      <c r="J759" s="160">
        <f t="shared" si="206"/>
        <v>0</v>
      </c>
      <c r="K759" s="161">
        <v>0</v>
      </c>
      <c r="L759" s="161">
        <v>0</v>
      </c>
      <c r="M759" s="161">
        <v>0</v>
      </c>
      <c r="N759" s="161">
        <v>0</v>
      </c>
      <c r="O759" s="161">
        <v>0</v>
      </c>
      <c r="P759" s="162">
        <v>0</v>
      </c>
      <c r="Q759" s="160">
        <f t="shared" si="207"/>
        <v>0</v>
      </c>
      <c r="R759" s="161">
        <v>0</v>
      </c>
      <c r="S759" s="161">
        <v>0</v>
      </c>
      <c r="T759" s="161">
        <v>0</v>
      </c>
      <c r="U759" s="161">
        <v>0</v>
      </c>
      <c r="V759" s="161">
        <v>0</v>
      </c>
      <c r="W759" s="162">
        <v>0</v>
      </c>
      <c r="X759" s="160">
        <f t="shared" si="208"/>
        <v>0</v>
      </c>
      <c r="Y759" s="161">
        <f t="shared" si="208"/>
        <v>0</v>
      </c>
      <c r="Z759" s="161">
        <f t="shared" si="204"/>
        <v>0</v>
      </c>
      <c r="AA759" s="161">
        <f t="shared" si="204"/>
        <v>0</v>
      </c>
      <c r="AB759" s="161">
        <f t="shared" si="204"/>
        <v>0</v>
      </c>
      <c r="AC759" s="161">
        <f t="shared" si="204"/>
        <v>0</v>
      </c>
      <c r="AD759" s="162">
        <f t="shared" si="204"/>
        <v>0</v>
      </c>
      <c r="AE759" s="160">
        <f t="shared" si="200"/>
        <v>0</v>
      </c>
      <c r="AF759" s="10">
        <f t="shared" si="200"/>
        <v>0</v>
      </c>
      <c r="AG759" s="10">
        <f t="shared" si="200"/>
        <v>0</v>
      </c>
      <c r="AH759" s="10">
        <f t="shared" si="199"/>
        <v>0</v>
      </c>
      <c r="AI759" s="10">
        <f t="shared" si="199"/>
        <v>0</v>
      </c>
      <c r="AJ759" s="10">
        <f t="shared" si="199"/>
        <v>0</v>
      </c>
      <c r="AK759" s="312">
        <f t="shared" si="199"/>
        <v>0</v>
      </c>
    </row>
    <row r="760" spans="1:37" ht="12.75" customHeight="1" x14ac:dyDescent="0.25">
      <c r="A760" s="81">
        <v>751</v>
      </c>
      <c r="B760" s="159" t="s">
        <v>1893</v>
      </c>
      <c r="C760" s="244">
        <f t="shared" si="205"/>
        <v>0</v>
      </c>
      <c r="D760" s="161">
        <v>0</v>
      </c>
      <c r="E760" s="161">
        <v>0</v>
      </c>
      <c r="F760" s="161">
        <v>0</v>
      </c>
      <c r="G760" s="161">
        <v>0</v>
      </c>
      <c r="H760" s="161">
        <v>0</v>
      </c>
      <c r="I760" s="162">
        <v>0</v>
      </c>
      <c r="J760" s="160">
        <f t="shared" si="206"/>
        <v>0</v>
      </c>
      <c r="K760" s="161">
        <v>0</v>
      </c>
      <c r="L760" s="161">
        <v>0</v>
      </c>
      <c r="M760" s="161">
        <v>0</v>
      </c>
      <c r="N760" s="161">
        <v>0</v>
      </c>
      <c r="O760" s="161">
        <v>0</v>
      </c>
      <c r="P760" s="162">
        <v>0</v>
      </c>
      <c r="Q760" s="160">
        <f t="shared" si="207"/>
        <v>0</v>
      </c>
      <c r="R760" s="161">
        <v>0</v>
      </c>
      <c r="S760" s="161">
        <v>0</v>
      </c>
      <c r="T760" s="161">
        <v>0</v>
      </c>
      <c r="U760" s="161">
        <v>0</v>
      </c>
      <c r="V760" s="161">
        <v>0</v>
      </c>
      <c r="W760" s="162">
        <v>0</v>
      </c>
      <c r="X760" s="160">
        <f t="shared" si="208"/>
        <v>0</v>
      </c>
      <c r="Y760" s="161">
        <f t="shared" si="208"/>
        <v>0</v>
      </c>
      <c r="Z760" s="161">
        <f t="shared" si="204"/>
        <v>0</v>
      </c>
      <c r="AA760" s="161">
        <f t="shared" si="204"/>
        <v>0</v>
      </c>
      <c r="AB760" s="161">
        <f t="shared" si="204"/>
        <v>0</v>
      </c>
      <c r="AC760" s="161">
        <f t="shared" si="204"/>
        <v>0</v>
      </c>
      <c r="AD760" s="162">
        <f t="shared" si="204"/>
        <v>0</v>
      </c>
      <c r="AE760" s="160">
        <f t="shared" si="200"/>
        <v>0</v>
      </c>
      <c r="AF760" s="10">
        <f t="shared" si="200"/>
        <v>0</v>
      </c>
      <c r="AG760" s="10">
        <f t="shared" si="200"/>
        <v>0</v>
      </c>
      <c r="AH760" s="10">
        <f t="shared" si="199"/>
        <v>0</v>
      </c>
      <c r="AI760" s="10">
        <f t="shared" si="199"/>
        <v>0</v>
      </c>
      <c r="AJ760" s="10">
        <f t="shared" si="199"/>
        <v>0</v>
      </c>
      <c r="AK760" s="312">
        <f t="shared" si="199"/>
        <v>0</v>
      </c>
    </row>
    <row r="761" spans="1:37" ht="12.75" customHeight="1" x14ac:dyDescent="0.25">
      <c r="A761" s="81">
        <v>752</v>
      </c>
      <c r="B761" s="159" t="s">
        <v>1876</v>
      </c>
      <c r="C761" s="244">
        <f t="shared" si="205"/>
        <v>0</v>
      </c>
      <c r="D761" s="161">
        <v>0</v>
      </c>
      <c r="E761" s="161">
        <v>0</v>
      </c>
      <c r="F761" s="161">
        <v>0</v>
      </c>
      <c r="G761" s="161">
        <v>0</v>
      </c>
      <c r="H761" s="161">
        <v>0</v>
      </c>
      <c r="I761" s="162">
        <v>0</v>
      </c>
      <c r="J761" s="160">
        <f t="shared" si="206"/>
        <v>0</v>
      </c>
      <c r="K761" s="161">
        <v>0</v>
      </c>
      <c r="L761" s="161">
        <v>0</v>
      </c>
      <c r="M761" s="161">
        <v>0</v>
      </c>
      <c r="N761" s="161">
        <v>0</v>
      </c>
      <c r="O761" s="161">
        <v>0</v>
      </c>
      <c r="P761" s="162">
        <v>0</v>
      </c>
      <c r="Q761" s="160">
        <f t="shared" si="207"/>
        <v>0</v>
      </c>
      <c r="R761" s="161">
        <v>0</v>
      </c>
      <c r="S761" s="161">
        <v>0</v>
      </c>
      <c r="T761" s="161">
        <v>0</v>
      </c>
      <c r="U761" s="161">
        <v>0</v>
      </c>
      <c r="V761" s="161">
        <v>0</v>
      </c>
      <c r="W761" s="162">
        <v>0</v>
      </c>
      <c r="X761" s="160">
        <f t="shared" si="208"/>
        <v>0</v>
      </c>
      <c r="Y761" s="161">
        <f t="shared" si="208"/>
        <v>0</v>
      </c>
      <c r="Z761" s="161">
        <f t="shared" si="204"/>
        <v>0</v>
      </c>
      <c r="AA761" s="161">
        <f t="shared" si="204"/>
        <v>0</v>
      </c>
      <c r="AB761" s="161">
        <f t="shared" si="204"/>
        <v>0</v>
      </c>
      <c r="AC761" s="161">
        <f t="shared" si="204"/>
        <v>0</v>
      </c>
      <c r="AD761" s="162">
        <f t="shared" si="204"/>
        <v>0</v>
      </c>
      <c r="AE761" s="160">
        <f t="shared" si="200"/>
        <v>0</v>
      </c>
      <c r="AF761" s="10">
        <f t="shared" si="200"/>
        <v>0</v>
      </c>
      <c r="AG761" s="10">
        <f t="shared" si="200"/>
        <v>0</v>
      </c>
      <c r="AH761" s="10">
        <f t="shared" si="199"/>
        <v>0</v>
      </c>
      <c r="AI761" s="10">
        <f t="shared" si="199"/>
        <v>0</v>
      </c>
      <c r="AJ761" s="10">
        <f t="shared" si="199"/>
        <v>0</v>
      </c>
      <c r="AK761" s="312">
        <f t="shared" si="199"/>
        <v>0</v>
      </c>
    </row>
    <row r="762" spans="1:37" ht="12.75" customHeight="1" x14ac:dyDescent="0.25">
      <c r="A762" s="81">
        <v>753</v>
      </c>
      <c r="B762" s="159" t="s">
        <v>1894</v>
      </c>
      <c r="C762" s="244">
        <f t="shared" si="205"/>
        <v>0</v>
      </c>
      <c r="D762" s="161">
        <v>0</v>
      </c>
      <c r="E762" s="161">
        <v>0</v>
      </c>
      <c r="F762" s="161">
        <v>0</v>
      </c>
      <c r="G762" s="161">
        <v>0</v>
      </c>
      <c r="H762" s="161">
        <v>0</v>
      </c>
      <c r="I762" s="162">
        <v>0</v>
      </c>
      <c r="J762" s="160">
        <f t="shared" si="206"/>
        <v>0</v>
      </c>
      <c r="K762" s="161">
        <v>0</v>
      </c>
      <c r="L762" s="161">
        <v>0</v>
      </c>
      <c r="M762" s="161">
        <v>0</v>
      </c>
      <c r="N762" s="161">
        <v>0</v>
      </c>
      <c r="O762" s="161">
        <v>0</v>
      </c>
      <c r="P762" s="162">
        <v>0</v>
      </c>
      <c r="Q762" s="160">
        <f t="shared" si="207"/>
        <v>0</v>
      </c>
      <c r="R762" s="161">
        <v>0</v>
      </c>
      <c r="S762" s="161">
        <v>0</v>
      </c>
      <c r="T762" s="161">
        <v>0</v>
      </c>
      <c r="U762" s="161">
        <v>0</v>
      </c>
      <c r="V762" s="161">
        <v>0</v>
      </c>
      <c r="W762" s="162">
        <v>0</v>
      </c>
      <c r="X762" s="160">
        <f t="shared" si="208"/>
        <v>0</v>
      </c>
      <c r="Y762" s="161">
        <f t="shared" si="208"/>
        <v>0</v>
      </c>
      <c r="Z762" s="161">
        <f t="shared" si="204"/>
        <v>0</v>
      </c>
      <c r="AA762" s="161">
        <f t="shared" si="204"/>
        <v>0</v>
      </c>
      <c r="AB762" s="161">
        <f t="shared" si="204"/>
        <v>0</v>
      </c>
      <c r="AC762" s="161">
        <f t="shared" si="204"/>
        <v>0</v>
      </c>
      <c r="AD762" s="162">
        <f t="shared" si="204"/>
        <v>0</v>
      </c>
      <c r="AE762" s="160">
        <f t="shared" si="200"/>
        <v>0</v>
      </c>
      <c r="AF762" s="10">
        <f t="shared" si="200"/>
        <v>0</v>
      </c>
      <c r="AG762" s="10">
        <f t="shared" si="200"/>
        <v>0</v>
      </c>
      <c r="AH762" s="10">
        <f t="shared" si="199"/>
        <v>0</v>
      </c>
      <c r="AI762" s="10">
        <f t="shared" si="199"/>
        <v>0</v>
      </c>
      <c r="AJ762" s="10">
        <f t="shared" si="199"/>
        <v>0</v>
      </c>
      <c r="AK762" s="312">
        <f t="shared" si="199"/>
        <v>0</v>
      </c>
    </row>
    <row r="763" spans="1:37" ht="12.75" customHeight="1" x14ac:dyDescent="0.25">
      <c r="A763" s="81">
        <v>754</v>
      </c>
      <c r="B763" s="159" t="s">
        <v>1895</v>
      </c>
      <c r="C763" s="244">
        <f t="shared" si="205"/>
        <v>0</v>
      </c>
      <c r="D763" s="161">
        <v>0</v>
      </c>
      <c r="E763" s="161">
        <v>0</v>
      </c>
      <c r="F763" s="161">
        <v>0</v>
      </c>
      <c r="G763" s="161">
        <v>0</v>
      </c>
      <c r="H763" s="161">
        <v>0</v>
      </c>
      <c r="I763" s="162">
        <v>0</v>
      </c>
      <c r="J763" s="160">
        <f t="shared" si="206"/>
        <v>0</v>
      </c>
      <c r="K763" s="161">
        <v>0</v>
      </c>
      <c r="L763" s="161">
        <v>0</v>
      </c>
      <c r="M763" s="161">
        <v>0</v>
      </c>
      <c r="N763" s="161">
        <v>0</v>
      </c>
      <c r="O763" s="161">
        <v>0</v>
      </c>
      <c r="P763" s="162">
        <v>0</v>
      </c>
      <c r="Q763" s="160">
        <f t="shared" si="207"/>
        <v>0</v>
      </c>
      <c r="R763" s="161">
        <v>0</v>
      </c>
      <c r="S763" s="161">
        <v>0</v>
      </c>
      <c r="T763" s="161">
        <v>0</v>
      </c>
      <c r="U763" s="161">
        <v>0</v>
      </c>
      <c r="V763" s="161">
        <v>0</v>
      </c>
      <c r="W763" s="162">
        <v>0</v>
      </c>
      <c r="X763" s="160">
        <f t="shared" si="208"/>
        <v>0</v>
      </c>
      <c r="Y763" s="161">
        <f t="shared" si="208"/>
        <v>0</v>
      </c>
      <c r="Z763" s="161">
        <f t="shared" si="204"/>
        <v>0</v>
      </c>
      <c r="AA763" s="161">
        <f t="shared" si="204"/>
        <v>0</v>
      </c>
      <c r="AB763" s="161">
        <f t="shared" si="204"/>
        <v>0</v>
      </c>
      <c r="AC763" s="161">
        <f t="shared" si="204"/>
        <v>0</v>
      </c>
      <c r="AD763" s="162">
        <f t="shared" si="204"/>
        <v>0</v>
      </c>
      <c r="AE763" s="160">
        <f t="shared" si="200"/>
        <v>0</v>
      </c>
      <c r="AF763" s="10">
        <f t="shared" si="200"/>
        <v>0</v>
      </c>
      <c r="AG763" s="10">
        <f t="shared" si="200"/>
        <v>0</v>
      </c>
      <c r="AH763" s="10">
        <f t="shared" si="199"/>
        <v>0</v>
      </c>
      <c r="AI763" s="10">
        <f t="shared" si="199"/>
        <v>0</v>
      </c>
      <c r="AJ763" s="10">
        <f t="shared" si="199"/>
        <v>0</v>
      </c>
      <c r="AK763" s="312">
        <f t="shared" si="199"/>
        <v>0</v>
      </c>
    </row>
    <row r="764" spans="1:37" ht="12.75" customHeight="1" x14ac:dyDescent="0.25">
      <c r="A764" s="81">
        <v>755</v>
      </c>
      <c r="B764" s="159" t="s">
        <v>1896</v>
      </c>
      <c r="C764" s="244">
        <f t="shared" si="205"/>
        <v>0</v>
      </c>
      <c r="D764" s="161">
        <v>0</v>
      </c>
      <c r="E764" s="161">
        <v>0</v>
      </c>
      <c r="F764" s="161">
        <v>0</v>
      </c>
      <c r="G764" s="161">
        <v>0</v>
      </c>
      <c r="H764" s="161">
        <v>0</v>
      </c>
      <c r="I764" s="162">
        <v>0</v>
      </c>
      <c r="J764" s="160">
        <f t="shared" si="206"/>
        <v>0</v>
      </c>
      <c r="K764" s="161">
        <v>0</v>
      </c>
      <c r="L764" s="161">
        <v>0</v>
      </c>
      <c r="M764" s="161">
        <v>0</v>
      </c>
      <c r="N764" s="161">
        <v>0</v>
      </c>
      <c r="O764" s="161">
        <v>0</v>
      </c>
      <c r="P764" s="162">
        <v>0</v>
      </c>
      <c r="Q764" s="160">
        <f t="shared" si="207"/>
        <v>0</v>
      </c>
      <c r="R764" s="161">
        <v>0</v>
      </c>
      <c r="S764" s="161">
        <v>0</v>
      </c>
      <c r="T764" s="161">
        <v>0</v>
      </c>
      <c r="U764" s="161">
        <v>0</v>
      </c>
      <c r="V764" s="161">
        <v>0</v>
      </c>
      <c r="W764" s="162">
        <v>0</v>
      </c>
      <c r="X764" s="160">
        <f t="shared" si="208"/>
        <v>0</v>
      </c>
      <c r="Y764" s="161">
        <f t="shared" si="208"/>
        <v>0</v>
      </c>
      <c r="Z764" s="161">
        <f t="shared" si="204"/>
        <v>0</v>
      </c>
      <c r="AA764" s="161">
        <f t="shared" si="204"/>
        <v>0</v>
      </c>
      <c r="AB764" s="161">
        <f t="shared" si="204"/>
        <v>0</v>
      </c>
      <c r="AC764" s="161">
        <f t="shared" si="204"/>
        <v>0</v>
      </c>
      <c r="AD764" s="162">
        <f t="shared" si="204"/>
        <v>0</v>
      </c>
      <c r="AE764" s="160">
        <f t="shared" si="200"/>
        <v>0</v>
      </c>
      <c r="AF764" s="10">
        <f t="shared" si="200"/>
        <v>0</v>
      </c>
      <c r="AG764" s="10">
        <f t="shared" si="200"/>
        <v>0</v>
      </c>
      <c r="AH764" s="10">
        <f t="shared" si="199"/>
        <v>0</v>
      </c>
      <c r="AI764" s="10">
        <f t="shared" si="199"/>
        <v>0</v>
      </c>
      <c r="AJ764" s="10">
        <f t="shared" si="199"/>
        <v>0</v>
      </c>
      <c r="AK764" s="312">
        <f t="shared" si="199"/>
        <v>0</v>
      </c>
    </row>
    <row r="765" spans="1:37" ht="12.75" customHeight="1" x14ac:dyDescent="0.25">
      <c r="A765" s="81">
        <v>756</v>
      </c>
      <c r="B765" s="159" t="s">
        <v>1898</v>
      </c>
      <c r="C765" s="244">
        <f t="shared" si="205"/>
        <v>0</v>
      </c>
      <c r="D765" s="161">
        <v>0</v>
      </c>
      <c r="E765" s="161">
        <v>0</v>
      </c>
      <c r="F765" s="161">
        <v>0</v>
      </c>
      <c r="G765" s="161">
        <v>0</v>
      </c>
      <c r="H765" s="161">
        <v>0</v>
      </c>
      <c r="I765" s="162">
        <v>0</v>
      </c>
      <c r="J765" s="160">
        <f t="shared" si="206"/>
        <v>0</v>
      </c>
      <c r="K765" s="161">
        <v>0</v>
      </c>
      <c r="L765" s="161">
        <v>0</v>
      </c>
      <c r="M765" s="161">
        <v>0</v>
      </c>
      <c r="N765" s="161">
        <v>0</v>
      </c>
      <c r="O765" s="161">
        <v>0</v>
      </c>
      <c r="P765" s="162">
        <v>0</v>
      </c>
      <c r="Q765" s="160">
        <f t="shared" si="207"/>
        <v>0</v>
      </c>
      <c r="R765" s="161">
        <v>0</v>
      </c>
      <c r="S765" s="161">
        <v>0</v>
      </c>
      <c r="T765" s="161">
        <v>0</v>
      </c>
      <c r="U765" s="161">
        <v>0</v>
      </c>
      <c r="V765" s="161">
        <v>0</v>
      </c>
      <c r="W765" s="162">
        <v>0</v>
      </c>
      <c r="X765" s="160">
        <f t="shared" si="208"/>
        <v>0</v>
      </c>
      <c r="Y765" s="161">
        <f t="shared" si="208"/>
        <v>0</v>
      </c>
      <c r="Z765" s="161">
        <f t="shared" si="204"/>
        <v>0</v>
      </c>
      <c r="AA765" s="161">
        <f t="shared" si="204"/>
        <v>0</v>
      </c>
      <c r="AB765" s="161">
        <f t="shared" si="204"/>
        <v>0</v>
      </c>
      <c r="AC765" s="161">
        <f t="shared" si="204"/>
        <v>0</v>
      </c>
      <c r="AD765" s="162">
        <f t="shared" si="204"/>
        <v>0</v>
      </c>
      <c r="AE765" s="160">
        <f t="shared" si="200"/>
        <v>0</v>
      </c>
      <c r="AF765" s="10">
        <f t="shared" si="200"/>
        <v>0</v>
      </c>
      <c r="AG765" s="10">
        <f t="shared" si="200"/>
        <v>0</v>
      </c>
      <c r="AH765" s="10">
        <f t="shared" si="199"/>
        <v>0</v>
      </c>
      <c r="AI765" s="10">
        <f t="shared" si="199"/>
        <v>0</v>
      </c>
      <c r="AJ765" s="10">
        <f t="shared" si="199"/>
        <v>0</v>
      </c>
      <c r="AK765" s="312">
        <f t="shared" si="199"/>
        <v>0</v>
      </c>
    </row>
    <row r="766" spans="1:37" ht="12.75" customHeight="1" x14ac:dyDescent="0.25">
      <c r="A766" s="81">
        <v>757</v>
      </c>
      <c r="B766" s="159" t="s">
        <v>1897</v>
      </c>
      <c r="C766" s="244">
        <f t="shared" si="205"/>
        <v>0</v>
      </c>
      <c r="D766" s="161">
        <v>0</v>
      </c>
      <c r="E766" s="161">
        <v>0</v>
      </c>
      <c r="F766" s="161">
        <v>0</v>
      </c>
      <c r="G766" s="161">
        <v>0</v>
      </c>
      <c r="H766" s="161">
        <v>0</v>
      </c>
      <c r="I766" s="162">
        <v>0</v>
      </c>
      <c r="J766" s="160">
        <f t="shared" si="206"/>
        <v>0</v>
      </c>
      <c r="K766" s="161">
        <v>0</v>
      </c>
      <c r="L766" s="161">
        <v>0</v>
      </c>
      <c r="M766" s="161">
        <v>0</v>
      </c>
      <c r="N766" s="161">
        <v>0</v>
      </c>
      <c r="O766" s="161">
        <v>0</v>
      </c>
      <c r="P766" s="162">
        <v>0</v>
      </c>
      <c r="Q766" s="160">
        <f t="shared" si="207"/>
        <v>0</v>
      </c>
      <c r="R766" s="161">
        <v>0</v>
      </c>
      <c r="S766" s="161">
        <v>0</v>
      </c>
      <c r="T766" s="161">
        <v>0</v>
      </c>
      <c r="U766" s="161">
        <v>0</v>
      </c>
      <c r="V766" s="161">
        <v>0</v>
      </c>
      <c r="W766" s="162">
        <v>0</v>
      </c>
      <c r="X766" s="160">
        <f t="shared" si="208"/>
        <v>0</v>
      </c>
      <c r="Y766" s="161">
        <f t="shared" si="208"/>
        <v>0</v>
      </c>
      <c r="Z766" s="161">
        <f t="shared" si="204"/>
        <v>0</v>
      </c>
      <c r="AA766" s="161">
        <f t="shared" si="204"/>
        <v>0</v>
      </c>
      <c r="AB766" s="161">
        <f t="shared" si="204"/>
        <v>0</v>
      </c>
      <c r="AC766" s="161">
        <f t="shared" si="204"/>
        <v>0</v>
      </c>
      <c r="AD766" s="162">
        <f t="shared" si="204"/>
        <v>0</v>
      </c>
      <c r="AE766" s="160">
        <f t="shared" si="200"/>
        <v>0</v>
      </c>
      <c r="AF766" s="10">
        <f t="shared" si="200"/>
        <v>0</v>
      </c>
      <c r="AG766" s="10">
        <f t="shared" si="200"/>
        <v>0</v>
      </c>
      <c r="AH766" s="10">
        <f t="shared" si="199"/>
        <v>0</v>
      </c>
      <c r="AI766" s="10">
        <f t="shared" si="199"/>
        <v>0</v>
      </c>
      <c r="AJ766" s="10">
        <f t="shared" si="199"/>
        <v>0</v>
      </c>
      <c r="AK766" s="312">
        <f t="shared" si="199"/>
        <v>0</v>
      </c>
    </row>
    <row r="767" spans="1:37" ht="12.75" customHeight="1" x14ac:dyDescent="0.25">
      <c r="A767" s="81">
        <v>758</v>
      </c>
      <c r="B767" s="159"/>
      <c r="C767" s="244"/>
      <c r="D767" s="161"/>
      <c r="E767" s="161"/>
      <c r="F767" s="161"/>
      <c r="G767" s="161"/>
      <c r="H767" s="161"/>
      <c r="I767" s="162"/>
      <c r="J767" s="160"/>
      <c r="K767" s="161"/>
      <c r="L767" s="161"/>
      <c r="M767" s="161"/>
      <c r="N767" s="161"/>
      <c r="O767" s="161"/>
      <c r="P767" s="162"/>
      <c r="Q767" s="160"/>
      <c r="R767" s="161"/>
      <c r="S767" s="161"/>
      <c r="T767" s="161"/>
      <c r="U767" s="161"/>
      <c r="V767" s="161"/>
      <c r="W767" s="162"/>
      <c r="X767" s="160">
        <f t="shared" si="208"/>
        <v>0</v>
      </c>
      <c r="Y767" s="161"/>
      <c r="Z767" s="161"/>
      <c r="AA767" s="161"/>
      <c r="AB767" s="161"/>
      <c r="AC767" s="161"/>
      <c r="AD767" s="162"/>
      <c r="AE767" s="160"/>
      <c r="AF767" s="10"/>
      <c r="AG767" s="10"/>
      <c r="AH767" s="10"/>
      <c r="AI767" s="10"/>
      <c r="AJ767" s="10"/>
      <c r="AK767" s="312"/>
    </row>
    <row r="768" spans="1:37" ht="12.75" customHeight="1" x14ac:dyDescent="0.25">
      <c r="A768" s="81">
        <v>759</v>
      </c>
      <c r="B768" s="152" t="s">
        <v>1899</v>
      </c>
      <c r="C768" s="172">
        <f>C769+C770</f>
        <v>3574.4</v>
      </c>
      <c r="D768" s="153">
        <f t="shared" ref="D768:W768" si="209">D769+D770</f>
        <v>1258</v>
      </c>
      <c r="E768" s="153">
        <f t="shared" si="209"/>
        <v>1315.5</v>
      </c>
      <c r="F768" s="153">
        <f t="shared" si="209"/>
        <v>0</v>
      </c>
      <c r="G768" s="153">
        <f t="shared" si="209"/>
        <v>607.9</v>
      </c>
      <c r="H768" s="153">
        <f t="shared" si="209"/>
        <v>92.199999999999989</v>
      </c>
      <c r="I768" s="154">
        <f t="shared" si="209"/>
        <v>300.8</v>
      </c>
      <c r="J768" s="156">
        <f t="shared" si="209"/>
        <v>3574.4</v>
      </c>
      <c r="K768" s="153">
        <f t="shared" si="209"/>
        <v>1258</v>
      </c>
      <c r="L768" s="153">
        <f t="shared" si="209"/>
        <v>1315.5</v>
      </c>
      <c r="M768" s="153">
        <f t="shared" si="209"/>
        <v>0</v>
      </c>
      <c r="N768" s="153">
        <f t="shared" si="209"/>
        <v>607.9</v>
      </c>
      <c r="O768" s="153">
        <f t="shared" si="209"/>
        <v>92.199999999999989</v>
      </c>
      <c r="P768" s="154">
        <f t="shared" si="209"/>
        <v>300.8</v>
      </c>
      <c r="Q768" s="156">
        <f t="shared" si="209"/>
        <v>2962.8173999999999</v>
      </c>
      <c r="R768" s="153">
        <f t="shared" si="209"/>
        <v>1248.1190999999999</v>
      </c>
      <c r="S768" s="153">
        <f t="shared" si="209"/>
        <v>1004.522</v>
      </c>
      <c r="T768" s="153">
        <f t="shared" si="209"/>
        <v>0</v>
      </c>
      <c r="U768" s="153">
        <f t="shared" si="209"/>
        <v>365.9</v>
      </c>
      <c r="V768" s="153">
        <f t="shared" si="209"/>
        <v>66.407300000000006</v>
      </c>
      <c r="W768" s="154">
        <f t="shared" si="209"/>
        <v>277.86900000000003</v>
      </c>
      <c r="X768" s="156">
        <f t="shared" si="208"/>
        <v>-611.58260000000018</v>
      </c>
      <c r="Y768" s="153">
        <f t="shared" si="208"/>
        <v>-9.8809000000001106</v>
      </c>
      <c r="Z768" s="153">
        <f t="shared" si="208"/>
        <v>-310.97799999999995</v>
      </c>
      <c r="AA768" s="153">
        <f t="shared" si="208"/>
        <v>0</v>
      </c>
      <c r="AB768" s="153">
        <f t="shared" si="208"/>
        <v>-242</v>
      </c>
      <c r="AC768" s="153">
        <f t="shared" si="208"/>
        <v>-25.792699999999982</v>
      </c>
      <c r="AD768" s="154">
        <f t="shared" si="208"/>
        <v>-22.930999999999983</v>
      </c>
      <c r="AE768" s="156">
        <f t="shared" si="200"/>
        <v>82.88992278424351</v>
      </c>
      <c r="AF768" s="13">
        <f t="shared" si="200"/>
        <v>99.214554848966614</v>
      </c>
      <c r="AG768" s="13">
        <f t="shared" si="200"/>
        <v>76.360471303686822</v>
      </c>
      <c r="AH768" s="13">
        <f t="shared" si="199"/>
        <v>0</v>
      </c>
      <c r="AI768" s="13">
        <f t="shared" si="199"/>
        <v>60.190820858693861</v>
      </c>
      <c r="AJ768" s="13">
        <f t="shared" si="199"/>
        <v>72.025271149674637</v>
      </c>
      <c r="AK768" s="313">
        <f t="shared" si="199"/>
        <v>92.376662234042556</v>
      </c>
    </row>
    <row r="769" spans="1:37" s="170" customFormat="1" ht="12.75" customHeight="1" x14ac:dyDescent="0.2">
      <c r="A769" s="81">
        <v>760</v>
      </c>
      <c r="B769" s="152" t="s">
        <v>1287</v>
      </c>
      <c r="C769" s="172">
        <f>C771</f>
        <v>3482.2000000000003</v>
      </c>
      <c r="D769" s="153">
        <f t="shared" ref="D769:W769" si="210">D771</f>
        <v>1258</v>
      </c>
      <c r="E769" s="153">
        <f t="shared" si="210"/>
        <v>1315.5</v>
      </c>
      <c r="F769" s="153">
        <f t="shared" si="210"/>
        <v>0</v>
      </c>
      <c r="G769" s="153">
        <f t="shared" si="210"/>
        <v>607.9</v>
      </c>
      <c r="H769" s="153">
        <f t="shared" si="210"/>
        <v>0</v>
      </c>
      <c r="I769" s="154">
        <f t="shared" si="210"/>
        <v>300.8</v>
      </c>
      <c r="J769" s="156">
        <f t="shared" si="210"/>
        <v>3482.2000000000003</v>
      </c>
      <c r="K769" s="153">
        <f t="shared" si="210"/>
        <v>1258</v>
      </c>
      <c r="L769" s="153">
        <f t="shared" si="210"/>
        <v>1315.5</v>
      </c>
      <c r="M769" s="153">
        <f t="shared" si="210"/>
        <v>0</v>
      </c>
      <c r="N769" s="153">
        <f t="shared" si="210"/>
        <v>607.9</v>
      </c>
      <c r="O769" s="153">
        <f t="shared" si="210"/>
        <v>0</v>
      </c>
      <c r="P769" s="154">
        <f t="shared" si="210"/>
        <v>300.8</v>
      </c>
      <c r="Q769" s="156">
        <f t="shared" si="210"/>
        <v>2896.4101000000001</v>
      </c>
      <c r="R769" s="153">
        <f t="shared" si="210"/>
        <v>1248.1190999999999</v>
      </c>
      <c r="S769" s="153">
        <f t="shared" si="210"/>
        <v>1004.522</v>
      </c>
      <c r="T769" s="153">
        <f t="shared" si="210"/>
        <v>0</v>
      </c>
      <c r="U769" s="153">
        <f t="shared" si="210"/>
        <v>365.9</v>
      </c>
      <c r="V769" s="153">
        <f t="shared" si="210"/>
        <v>0</v>
      </c>
      <c r="W769" s="154">
        <f t="shared" si="210"/>
        <v>277.86900000000003</v>
      </c>
      <c r="X769" s="156">
        <f t="shared" si="208"/>
        <v>-585.78990000000022</v>
      </c>
      <c r="Y769" s="153">
        <f t="shared" si="208"/>
        <v>-9.8809000000001106</v>
      </c>
      <c r="Z769" s="153">
        <f t="shared" si="208"/>
        <v>-310.97799999999995</v>
      </c>
      <c r="AA769" s="153">
        <f t="shared" si="208"/>
        <v>0</v>
      </c>
      <c r="AB769" s="153">
        <f t="shared" si="208"/>
        <v>-242</v>
      </c>
      <c r="AC769" s="153">
        <f t="shared" si="208"/>
        <v>0</v>
      </c>
      <c r="AD769" s="154">
        <f t="shared" si="208"/>
        <v>-22.930999999999983</v>
      </c>
      <c r="AE769" s="156">
        <f t="shared" si="200"/>
        <v>83.177591752340476</v>
      </c>
      <c r="AF769" s="13">
        <f t="shared" si="200"/>
        <v>99.214554848966614</v>
      </c>
      <c r="AG769" s="13">
        <f t="shared" si="200"/>
        <v>76.360471303686822</v>
      </c>
      <c r="AH769" s="13">
        <f t="shared" si="199"/>
        <v>0</v>
      </c>
      <c r="AI769" s="13">
        <f t="shared" si="199"/>
        <v>60.190820858693861</v>
      </c>
      <c r="AJ769" s="13">
        <f t="shared" si="199"/>
        <v>0</v>
      </c>
      <c r="AK769" s="313">
        <f t="shared" si="199"/>
        <v>92.376662234042556</v>
      </c>
    </row>
    <row r="770" spans="1:37" s="170" customFormat="1" ht="12.75" customHeight="1" x14ac:dyDescent="0.2">
      <c r="A770" s="81">
        <v>761</v>
      </c>
      <c r="B770" s="152" t="s">
        <v>1288</v>
      </c>
      <c r="C770" s="172">
        <f>SUM(C772:C799)</f>
        <v>92.199999999999989</v>
      </c>
      <c r="D770" s="153">
        <f t="shared" ref="D770:W770" si="211">SUM(D772:D799)</f>
        <v>0</v>
      </c>
      <c r="E770" s="153">
        <f t="shared" si="211"/>
        <v>0</v>
      </c>
      <c r="F770" s="153">
        <f t="shared" si="211"/>
        <v>0</v>
      </c>
      <c r="G770" s="153">
        <f t="shared" si="211"/>
        <v>0</v>
      </c>
      <c r="H770" s="153">
        <f t="shared" si="211"/>
        <v>92.199999999999989</v>
      </c>
      <c r="I770" s="154">
        <f t="shared" si="211"/>
        <v>0</v>
      </c>
      <c r="J770" s="156">
        <f t="shared" si="211"/>
        <v>92.199999999999989</v>
      </c>
      <c r="K770" s="153">
        <f t="shared" si="211"/>
        <v>0</v>
      </c>
      <c r="L770" s="153">
        <f t="shared" si="211"/>
        <v>0</v>
      </c>
      <c r="M770" s="153">
        <f t="shared" si="211"/>
        <v>0</v>
      </c>
      <c r="N770" s="153">
        <f t="shared" si="211"/>
        <v>0</v>
      </c>
      <c r="O770" s="153">
        <f t="shared" si="211"/>
        <v>92.199999999999989</v>
      </c>
      <c r="P770" s="154">
        <f t="shared" si="211"/>
        <v>0</v>
      </c>
      <c r="Q770" s="156">
        <f t="shared" si="211"/>
        <v>66.407300000000006</v>
      </c>
      <c r="R770" s="153">
        <f t="shared" si="211"/>
        <v>0</v>
      </c>
      <c r="S770" s="153">
        <f t="shared" si="211"/>
        <v>0</v>
      </c>
      <c r="T770" s="153">
        <f t="shared" si="211"/>
        <v>0</v>
      </c>
      <c r="U770" s="153">
        <f t="shared" si="211"/>
        <v>0</v>
      </c>
      <c r="V770" s="153">
        <f t="shared" si="211"/>
        <v>66.407300000000006</v>
      </c>
      <c r="W770" s="154">
        <f t="shared" si="211"/>
        <v>0</v>
      </c>
      <c r="X770" s="156">
        <f t="shared" si="208"/>
        <v>-25.792699999999982</v>
      </c>
      <c r="Y770" s="153">
        <f t="shared" si="208"/>
        <v>0</v>
      </c>
      <c r="Z770" s="153">
        <f t="shared" si="208"/>
        <v>0</v>
      </c>
      <c r="AA770" s="153">
        <f t="shared" si="208"/>
        <v>0</v>
      </c>
      <c r="AB770" s="153">
        <f t="shared" si="208"/>
        <v>0</v>
      </c>
      <c r="AC770" s="153">
        <f t="shared" si="208"/>
        <v>-25.792699999999982</v>
      </c>
      <c r="AD770" s="154">
        <f t="shared" si="208"/>
        <v>0</v>
      </c>
      <c r="AE770" s="156">
        <f t="shared" si="200"/>
        <v>72.025271149674637</v>
      </c>
      <c r="AF770" s="13">
        <f t="shared" si="200"/>
        <v>0</v>
      </c>
      <c r="AG770" s="13">
        <f t="shared" si="200"/>
        <v>0</v>
      </c>
      <c r="AH770" s="13">
        <f t="shared" si="199"/>
        <v>0</v>
      </c>
      <c r="AI770" s="13">
        <f t="shared" si="199"/>
        <v>0</v>
      </c>
      <c r="AJ770" s="13">
        <f t="shared" si="199"/>
        <v>72.025271149674637</v>
      </c>
      <c r="AK770" s="313">
        <f t="shared" si="199"/>
        <v>0</v>
      </c>
    </row>
    <row r="771" spans="1:37" ht="12.75" customHeight="1" x14ac:dyDescent="0.25">
      <c r="A771" s="81">
        <v>762</v>
      </c>
      <c r="B771" s="159" t="s">
        <v>1313</v>
      </c>
      <c r="C771" s="244">
        <f t="shared" ref="C771:C799" si="212">SUM(D771:I771)</f>
        <v>3482.2000000000003</v>
      </c>
      <c r="D771" s="161">
        <v>1258</v>
      </c>
      <c r="E771" s="161">
        <v>1315.5</v>
      </c>
      <c r="F771" s="161">
        <v>0</v>
      </c>
      <c r="G771" s="161">
        <v>607.9</v>
      </c>
      <c r="H771" s="161">
        <v>0</v>
      </c>
      <c r="I771" s="162">
        <v>300.8</v>
      </c>
      <c r="J771" s="160">
        <f t="shared" ref="J771:J799" si="213">SUM(K771:P771)</f>
        <v>3482.2000000000003</v>
      </c>
      <c r="K771" s="161">
        <v>1258</v>
      </c>
      <c r="L771" s="161">
        <v>1315.5</v>
      </c>
      <c r="M771" s="161">
        <v>0</v>
      </c>
      <c r="N771" s="161">
        <v>607.9</v>
      </c>
      <c r="O771" s="161">
        <v>0</v>
      </c>
      <c r="P771" s="162">
        <v>300.8</v>
      </c>
      <c r="Q771" s="160">
        <f t="shared" ref="Q771:Q799" si="214">SUM(R771:W771)</f>
        <v>2896.4101000000001</v>
      </c>
      <c r="R771" s="161">
        <v>1248.1190999999999</v>
      </c>
      <c r="S771" s="161">
        <v>1004.522</v>
      </c>
      <c r="T771" s="161">
        <v>0</v>
      </c>
      <c r="U771" s="161">
        <v>365.9</v>
      </c>
      <c r="V771" s="161">
        <v>0</v>
      </c>
      <c r="W771" s="162">
        <v>277.86900000000003</v>
      </c>
      <c r="X771" s="160">
        <f t="shared" si="208"/>
        <v>-585.78990000000022</v>
      </c>
      <c r="Y771" s="161">
        <f t="shared" si="208"/>
        <v>-9.8809000000001106</v>
      </c>
      <c r="Z771" s="161">
        <f t="shared" si="208"/>
        <v>-310.97799999999995</v>
      </c>
      <c r="AA771" s="161">
        <f t="shared" si="208"/>
        <v>0</v>
      </c>
      <c r="AB771" s="161">
        <f t="shared" si="208"/>
        <v>-242</v>
      </c>
      <c r="AC771" s="161">
        <f t="shared" si="208"/>
        <v>0</v>
      </c>
      <c r="AD771" s="162">
        <f t="shared" si="208"/>
        <v>-22.930999999999983</v>
      </c>
      <c r="AE771" s="160">
        <f t="shared" si="200"/>
        <v>83.177591752340476</v>
      </c>
      <c r="AF771" s="10">
        <f t="shared" si="200"/>
        <v>99.214554848966614</v>
      </c>
      <c r="AG771" s="10">
        <f t="shared" si="200"/>
        <v>76.360471303686822</v>
      </c>
      <c r="AH771" s="10">
        <f t="shared" si="199"/>
        <v>0</v>
      </c>
      <c r="AI771" s="10">
        <f t="shared" si="199"/>
        <v>60.190820858693861</v>
      </c>
      <c r="AJ771" s="10">
        <f t="shared" si="199"/>
        <v>0</v>
      </c>
      <c r="AK771" s="312">
        <f t="shared" si="199"/>
        <v>92.376662234042556</v>
      </c>
    </row>
    <row r="772" spans="1:37" ht="12.75" customHeight="1" x14ac:dyDescent="0.25">
      <c r="A772" s="81">
        <v>763</v>
      </c>
      <c r="B772" s="159" t="s">
        <v>1900</v>
      </c>
      <c r="C772" s="244">
        <f t="shared" si="212"/>
        <v>0</v>
      </c>
      <c r="D772" s="161">
        <v>0</v>
      </c>
      <c r="E772" s="161">
        <v>0</v>
      </c>
      <c r="F772" s="161">
        <v>0</v>
      </c>
      <c r="G772" s="161">
        <v>0</v>
      </c>
      <c r="H772" s="161">
        <v>0</v>
      </c>
      <c r="I772" s="162">
        <v>0</v>
      </c>
      <c r="J772" s="160">
        <f t="shared" si="213"/>
        <v>0</v>
      </c>
      <c r="K772" s="161">
        <v>0</v>
      </c>
      <c r="L772" s="161">
        <v>0</v>
      </c>
      <c r="M772" s="161">
        <v>0</v>
      </c>
      <c r="N772" s="161">
        <v>0</v>
      </c>
      <c r="O772" s="161">
        <v>0</v>
      </c>
      <c r="P772" s="162">
        <v>0</v>
      </c>
      <c r="Q772" s="160">
        <f t="shared" si="214"/>
        <v>0</v>
      </c>
      <c r="R772" s="161">
        <v>0</v>
      </c>
      <c r="S772" s="161">
        <v>0</v>
      </c>
      <c r="T772" s="161">
        <v>0</v>
      </c>
      <c r="U772" s="161">
        <v>0</v>
      </c>
      <c r="V772" s="161">
        <v>0</v>
      </c>
      <c r="W772" s="162">
        <v>0</v>
      </c>
      <c r="X772" s="160">
        <f t="shared" si="208"/>
        <v>0</v>
      </c>
      <c r="Y772" s="161">
        <f t="shared" si="208"/>
        <v>0</v>
      </c>
      <c r="Z772" s="161">
        <f t="shared" si="208"/>
        <v>0</v>
      </c>
      <c r="AA772" s="161">
        <f t="shared" si="208"/>
        <v>0</v>
      </c>
      <c r="AB772" s="161">
        <f t="shared" si="208"/>
        <v>0</v>
      </c>
      <c r="AC772" s="161">
        <f t="shared" si="208"/>
        <v>0</v>
      </c>
      <c r="AD772" s="162">
        <f t="shared" si="208"/>
        <v>0</v>
      </c>
      <c r="AE772" s="160">
        <f t="shared" si="200"/>
        <v>0</v>
      </c>
      <c r="AF772" s="10">
        <f t="shared" si="200"/>
        <v>0</v>
      </c>
      <c r="AG772" s="10">
        <f t="shared" si="200"/>
        <v>0</v>
      </c>
      <c r="AH772" s="10">
        <f t="shared" si="199"/>
        <v>0</v>
      </c>
      <c r="AI772" s="10">
        <f t="shared" si="199"/>
        <v>0</v>
      </c>
      <c r="AJ772" s="10">
        <f t="shared" si="199"/>
        <v>0</v>
      </c>
      <c r="AK772" s="312">
        <f t="shared" si="199"/>
        <v>0</v>
      </c>
    </row>
    <row r="773" spans="1:37" ht="12.75" customHeight="1" x14ac:dyDescent="0.25">
      <c r="A773" s="81">
        <v>764</v>
      </c>
      <c r="B773" s="159" t="s">
        <v>1901</v>
      </c>
      <c r="C773" s="244">
        <f t="shared" si="212"/>
        <v>0</v>
      </c>
      <c r="D773" s="161">
        <v>0</v>
      </c>
      <c r="E773" s="161">
        <v>0</v>
      </c>
      <c r="F773" s="161">
        <v>0</v>
      </c>
      <c r="G773" s="161">
        <v>0</v>
      </c>
      <c r="H773" s="161">
        <v>0</v>
      </c>
      <c r="I773" s="162">
        <v>0</v>
      </c>
      <c r="J773" s="160">
        <f t="shared" si="213"/>
        <v>0</v>
      </c>
      <c r="K773" s="161">
        <v>0</v>
      </c>
      <c r="L773" s="161">
        <v>0</v>
      </c>
      <c r="M773" s="161">
        <v>0</v>
      </c>
      <c r="N773" s="161">
        <v>0</v>
      </c>
      <c r="O773" s="161">
        <v>0</v>
      </c>
      <c r="P773" s="162">
        <v>0</v>
      </c>
      <c r="Q773" s="160">
        <f t="shared" si="214"/>
        <v>0</v>
      </c>
      <c r="R773" s="161">
        <v>0</v>
      </c>
      <c r="S773" s="161">
        <v>0</v>
      </c>
      <c r="T773" s="161">
        <v>0</v>
      </c>
      <c r="U773" s="161">
        <v>0</v>
      </c>
      <c r="V773" s="161">
        <v>0</v>
      </c>
      <c r="W773" s="162">
        <v>0</v>
      </c>
      <c r="X773" s="160">
        <f t="shared" si="208"/>
        <v>0</v>
      </c>
      <c r="Y773" s="161">
        <f t="shared" si="208"/>
        <v>0</v>
      </c>
      <c r="Z773" s="161">
        <f t="shared" si="208"/>
        <v>0</v>
      </c>
      <c r="AA773" s="161">
        <f t="shared" si="208"/>
        <v>0</v>
      </c>
      <c r="AB773" s="161">
        <f t="shared" si="208"/>
        <v>0</v>
      </c>
      <c r="AC773" s="161">
        <f t="shared" si="208"/>
        <v>0</v>
      </c>
      <c r="AD773" s="162">
        <f t="shared" si="208"/>
        <v>0</v>
      </c>
      <c r="AE773" s="160">
        <f t="shared" si="200"/>
        <v>0</v>
      </c>
      <c r="AF773" s="10">
        <f t="shared" si="200"/>
        <v>0</v>
      </c>
      <c r="AG773" s="10">
        <f t="shared" si="200"/>
        <v>0</v>
      </c>
      <c r="AH773" s="10">
        <f t="shared" si="199"/>
        <v>0</v>
      </c>
      <c r="AI773" s="10">
        <f t="shared" si="199"/>
        <v>0</v>
      </c>
      <c r="AJ773" s="10">
        <f t="shared" si="199"/>
        <v>0</v>
      </c>
      <c r="AK773" s="312">
        <f t="shared" si="199"/>
        <v>0</v>
      </c>
    </row>
    <row r="774" spans="1:37" ht="12.75" customHeight="1" x14ac:dyDescent="0.25">
      <c r="A774" s="81">
        <v>765</v>
      </c>
      <c r="B774" s="159" t="s">
        <v>1902</v>
      </c>
      <c r="C774" s="244">
        <f t="shared" si="212"/>
        <v>0</v>
      </c>
      <c r="D774" s="161">
        <v>0</v>
      </c>
      <c r="E774" s="161">
        <v>0</v>
      </c>
      <c r="F774" s="161">
        <v>0</v>
      </c>
      <c r="G774" s="161">
        <v>0</v>
      </c>
      <c r="H774" s="161">
        <v>0</v>
      </c>
      <c r="I774" s="162">
        <v>0</v>
      </c>
      <c r="J774" s="160">
        <f t="shared" si="213"/>
        <v>0</v>
      </c>
      <c r="K774" s="161">
        <v>0</v>
      </c>
      <c r="L774" s="161">
        <v>0</v>
      </c>
      <c r="M774" s="161">
        <v>0</v>
      </c>
      <c r="N774" s="161">
        <v>0</v>
      </c>
      <c r="O774" s="161">
        <v>0</v>
      </c>
      <c r="P774" s="162">
        <v>0</v>
      </c>
      <c r="Q774" s="160">
        <f t="shared" si="214"/>
        <v>0</v>
      </c>
      <c r="R774" s="161">
        <v>0</v>
      </c>
      <c r="S774" s="161">
        <v>0</v>
      </c>
      <c r="T774" s="161">
        <v>0</v>
      </c>
      <c r="U774" s="161">
        <v>0</v>
      </c>
      <c r="V774" s="161">
        <v>0</v>
      </c>
      <c r="W774" s="162">
        <v>0</v>
      </c>
      <c r="X774" s="160">
        <f t="shared" si="208"/>
        <v>0</v>
      </c>
      <c r="Y774" s="161">
        <f t="shared" si="208"/>
        <v>0</v>
      </c>
      <c r="Z774" s="161">
        <f t="shared" si="208"/>
        <v>0</v>
      </c>
      <c r="AA774" s="161">
        <f t="shared" si="208"/>
        <v>0</v>
      </c>
      <c r="AB774" s="161">
        <f t="shared" si="208"/>
        <v>0</v>
      </c>
      <c r="AC774" s="161">
        <f t="shared" si="208"/>
        <v>0</v>
      </c>
      <c r="AD774" s="162">
        <f t="shared" si="208"/>
        <v>0</v>
      </c>
      <c r="AE774" s="160">
        <f t="shared" si="200"/>
        <v>0</v>
      </c>
      <c r="AF774" s="10">
        <f t="shared" si="200"/>
        <v>0</v>
      </c>
      <c r="AG774" s="10">
        <f t="shared" si="200"/>
        <v>0</v>
      </c>
      <c r="AH774" s="10">
        <f t="shared" si="199"/>
        <v>0</v>
      </c>
      <c r="AI774" s="10">
        <f t="shared" si="199"/>
        <v>0</v>
      </c>
      <c r="AJ774" s="10">
        <f t="shared" si="199"/>
        <v>0</v>
      </c>
      <c r="AK774" s="312">
        <f t="shared" si="199"/>
        <v>0</v>
      </c>
    </row>
    <row r="775" spans="1:37" ht="12.75" customHeight="1" x14ac:dyDescent="0.25">
      <c r="A775" s="81">
        <v>766</v>
      </c>
      <c r="B775" s="159" t="s">
        <v>1903</v>
      </c>
      <c r="C775" s="244">
        <f t="shared" si="212"/>
        <v>0</v>
      </c>
      <c r="D775" s="161">
        <v>0</v>
      </c>
      <c r="E775" s="161">
        <v>0</v>
      </c>
      <c r="F775" s="161">
        <v>0</v>
      </c>
      <c r="G775" s="161">
        <v>0</v>
      </c>
      <c r="H775" s="161">
        <v>0</v>
      </c>
      <c r="I775" s="162">
        <v>0</v>
      </c>
      <c r="J775" s="160">
        <f t="shared" si="213"/>
        <v>0</v>
      </c>
      <c r="K775" s="161">
        <v>0</v>
      </c>
      <c r="L775" s="161">
        <v>0</v>
      </c>
      <c r="M775" s="161">
        <v>0</v>
      </c>
      <c r="N775" s="161">
        <v>0</v>
      </c>
      <c r="O775" s="161">
        <v>0</v>
      </c>
      <c r="P775" s="162">
        <v>0</v>
      </c>
      <c r="Q775" s="160">
        <f t="shared" si="214"/>
        <v>0</v>
      </c>
      <c r="R775" s="161">
        <v>0</v>
      </c>
      <c r="S775" s="161">
        <v>0</v>
      </c>
      <c r="T775" s="161">
        <v>0</v>
      </c>
      <c r="U775" s="161">
        <v>0</v>
      </c>
      <c r="V775" s="161">
        <v>0</v>
      </c>
      <c r="W775" s="162">
        <v>0</v>
      </c>
      <c r="X775" s="160">
        <f t="shared" si="208"/>
        <v>0</v>
      </c>
      <c r="Y775" s="161">
        <f t="shared" si="208"/>
        <v>0</v>
      </c>
      <c r="Z775" s="161">
        <f t="shared" si="208"/>
        <v>0</v>
      </c>
      <c r="AA775" s="161">
        <f t="shared" si="208"/>
        <v>0</v>
      </c>
      <c r="AB775" s="161">
        <f t="shared" si="208"/>
        <v>0</v>
      </c>
      <c r="AC775" s="161">
        <f t="shared" si="208"/>
        <v>0</v>
      </c>
      <c r="AD775" s="162">
        <f t="shared" si="208"/>
        <v>0</v>
      </c>
      <c r="AE775" s="160">
        <f t="shared" si="200"/>
        <v>0</v>
      </c>
      <c r="AF775" s="10">
        <f t="shared" si="200"/>
        <v>0</v>
      </c>
      <c r="AG775" s="10">
        <f t="shared" si="200"/>
        <v>0</v>
      </c>
      <c r="AH775" s="10">
        <f t="shared" si="199"/>
        <v>0</v>
      </c>
      <c r="AI775" s="10">
        <f t="shared" si="199"/>
        <v>0</v>
      </c>
      <c r="AJ775" s="10">
        <f t="shared" si="199"/>
        <v>0</v>
      </c>
      <c r="AK775" s="312">
        <f t="shared" si="199"/>
        <v>0</v>
      </c>
    </row>
    <row r="776" spans="1:37" ht="12.75" customHeight="1" x14ac:dyDescent="0.25">
      <c r="A776" s="81">
        <v>767</v>
      </c>
      <c r="B776" s="159" t="s">
        <v>1904</v>
      </c>
      <c r="C776" s="244">
        <f t="shared" si="212"/>
        <v>0</v>
      </c>
      <c r="D776" s="161">
        <v>0</v>
      </c>
      <c r="E776" s="161">
        <v>0</v>
      </c>
      <c r="F776" s="161">
        <v>0</v>
      </c>
      <c r="G776" s="161">
        <v>0</v>
      </c>
      <c r="H776" s="161">
        <v>0</v>
      </c>
      <c r="I776" s="162">
        <v>0</v>
      </c>
      <c r="J776" s="160">
        <f t="shared" si="213"/>
        <v>0</v>
      </c>
      <c r="K776" s="161">
        <v>0</v>
      </c>
      <c r="L776" s="161">
        <v>0</v>
      </c>
      <c r="M776" s="161">
        <v>0</v>
      </c>
      <c r="N776" s="161">
        <v>0</v>
      </c>
      <c r="O776" s="161">
        <v>0</v>
      </c>
      <c r="P776" s="162">
        <v>0</v>
      </c>
      <c r="Q776" s="160">
        <f t="shared" si="214"/>
        <v>0</v>
      </c>
      <c r="R776" s="161">
        <v>0</v>
      </c>
      <c r="S776" s="161">
        <v>0</v>
      </c>
      <c r="T776" s="161">
        <v>0</v>
      </c>
      <c r="U776" s="161">
        <v>0</v>
      </c>
      <c r="V776" s="161">
        <v>0</v>
      </c>
      <c r="W776" s="162">
        <v>0</v>
      </c>
      <c r="X776" s="160">
        <f t="shared" si="208"/>
        <v>0</v>
      </c>
      <c r="Y776" s="161">
        <f t="shared" si="208"/>
        <v>0</v>
      </c>
      <c r="Z776" s="161">
        <f t="shared" si="208"/>
        <v>0</v>
      </c>
      <c r="AA776" s="161">
        <f t="shared" si="208"/>
        <v>0</v>
      </c>
      <c r="AB776" s="161">
        <f t="shared" si="208"/>
        <v>0</v>
      </c>
      <c r="AC776" s="161">
        <f t="shared" si="208"/>
        <v>0</v>
      </c>
      <c r="AD776" s="162">
        <f t="shared" si="208"/>
        <v>0</v>
      </c>
      <c r="AE776" s="160">
        <f t="shared" si="200"/>
        <v>0</v>
      </c>
      <c r="AF776" s="10">
        <f t="shared" si="200"/>
        <v>0</v>
      </c>
      <c r="AG776" s="10">
        <f t="shared" si="200"/>
        <v>0</v>
      </c>
      <c r="AH776" s="10">
        <f t="shared" si="199"/>
        <v>0</v>
      </c>
      <c r="AI776" s="10">
        <f t="shared" si="199"/>
        <v>0</v>
      </c>
      <c r="AJ776" s="10">
        <f t="shared" si="199"/>
        <v>0</v>
      </c>
      <c r="AK776" s="312">
        <f t="shared" si="199"/>
        <v>0</v>
      </c>
    </row>
    <row r="777" spans="1:37" ht="12.75" customHeight="1" x14ac:dyDescent="0.25">
      <c r="A777" s="81">
        <v>768</v>
      </c>
      <c r="B777" s="159" t="s">
        <v>1751</v>
      </c>
      <c r="C777" s="244">
        <f t="shared" si="212"/>
        <v>0</v>
      </c>
      <c r="D777" s="161">
        <v>0</v>
      </c>
      <c r="E777" s="161">
        <v>0</v>
      </c>
      <c r="F777" s="161">
        <v>0</v>
      </c>
      <c r="G777" s="161">
        <v>0</v>
      </c>
      <c r="H777" s="161">
        <v>0</v>
      </c>
      <c r="I777" s="162">
        <v>0</v>
      </c>
      <c r="J777" s="160">
        <f t="shared" si="213"/>
        <v>0</v>
      </c>
      <c r="K777" s="161">
        <v>0</v>
      </c>
      <c r="L777" s="161">
        <v>0</v>
      </c>
      <c r="M777" s="161">
        <v>0</v>
      </c>
      <c r="N777" s="161">
        <v>0</v>
      </c>
      <c r="O777" s="161">
        <v>0</v>
      </c>
      <c r="P777" s="162">
        <v>0</v>
      </c>
      <c r="Q777" s="160">
        <f t="shared" si="214"/>
        <v>0</v>
      </c>
      <c r="R777" s="161">
        <v>0</v>
      </c>
      <c r="S777" s="161">
        <v>0</v>
      </c>
      <c r="T777" s="161">
        <v>0</v>
      </c>
      <c r="U777" s="161">
        <v>0</v>
      </c>
      <c r="V777" s="161">
        <v>0</v>
      </c>
      <c r="W777" s="162">
        <v>0</v>
      </c>
      <c r="X777" s="160">
        <f t="shared" si="208"/>
        <v>0</v>
      </c>
      <c r="Y777" s="161">
        <f t="shared" si="208"/>
        <v>0</v>
      </c>
      <c r="Z777" s="161">
        <f t="shared" si="208"/>
        <v>0</v>
      </c>
      <c r="AA777" s="161">
        <f t="shared" si="208"/>
        <v>0</v>
      </c>
      <c r="AB777" s="161">
        <f t="shared" si="208"/>
        <v>0</v>
      </c>
      <c r="AC777" s="161">
        <f t="shared" si="208"/>
        <v>0</v>
      </c>
      <c r="AD777" s="162">
        <f t="shared" si="208"/>
        <v>0</v>
      </c>
      <c r="AE777" s="160">
        <f t="shared" si="200"/>
        <v>0</v>
      </c>
      <c r="AF777" s="10">
        <f t="shared" si="200"/>
        <v>0</v>
      </c>
      <c r="AG777" s="10">
        <f t="shared" si="200"/>
        <v>0</v>
      </c>
      <c r="AH777" s="10">
        <f t="shared" si="199"/>
        <v>0</v>
      </c>
      <c r="AI777" s="10">
        <f t="shared" si="199"/>
        <v>0</v>
      </c>
      <c r="AJ777" s="10">
        <f t="shared" si="199"/>
        <v>0</v>
      </c>
      <c r="AK777" s="312">
        <f t="shared" si="199"/>
        <v>0</v>
      </c>
    </row>
    <row r="778" spans="1:37" ht="12.75" customHeight="1" x14ac:dyDescent="0.25">
      <c r="A778" s="81">
        <v>769</v>
      </c>
      <c r="B778" s="159" t="s">
        <v>1905</v>
      </c>
      <c r="C778" s="244">
        <f t="shared" si="212"/>
        <v>0</v>
      </c>
      <c r="D778" s="161">
        <v>0</v>
      </c>
      <c r="E778" s="161">
        <v>0</v>
      </c>
      <c r="F778" s="161">
        <v>0</v>
      </c>
      <c r="G778" s="161">
        <v>0</v>
      </c>
      <c r="H778" s="161">
        <v>0</v>
      </c>
      <c r="I778" s="162">
        <v>0</v>
      </c>
      <c r="J778" s="160">
        <f t="shared" si="213"/>
        <v>0</v>
      </c>
      <c r="K778" s="161">
        <v>0</v>
      </c>
      <c r="L778" s="161">
        <v>0</v>
      </c>
      <c r="M778" s="161">
        <v>0</v>
      </c>
      <c r="N778" s="161">
        <v>0</v>
      </c>
      <c r="O778" s="161">
        <v>0</v>
      </c>
      <c r="P778" s="162">
        <v>0</v>
      </c>
      <c r="Q778" s="160">
        <f t="shared" si="214"/>
        <v>0</v>
      </c>
      <c r="R778" s="161">
        <v>0</v>
      </c>
      <c r="S778" s="161">
        <v>0</v>
      </c>
      <c r="T778" s="161">
        <v>0</v>
      </c>
      <c r="U778" s="161">
        <v>0</v>
      </c>
      <c r="V778" s="161">
        <v>0</v>
      </c>
      <c r="W778" s="162">
        <v>0</v>
      </c>
      <c r="X778" s="160">
        <f t="shared" si="208"/>
        <v>0</v>
      </c>
      <c r="Y778" s="161">
        <f t="shared" si="208"/>
        <v>0</v>
      </c>
      <c r="Z778" s="161">
        <f t="shared" si="208"/>
        <v>0</v>
      </c>
      <c r="AA778" s="161">
        <f t="shared" si="208"/>
        <v>0</v>
      </c>
      <c r="AB778" s="161">
        <f t="shared" si="208"/>
        <v>0</v>
      </c>
      <c r="AC778" s="161">
        <f t="shared" si="208"/>
        <v>0</v>
      </c>
      <c r="AD778" s="162">
        <f t="shared" si="208"/>
        <v>0</v>
      </c>
      <c r="AE778" s="160">
        <f t="shared" si="200"/>
        <v>0</v>
      </c>
      <c r="AF778" s="10">
        <f t="shared" si="200"/>
        <v>0</v>
      </c>
      <c r="AG778" s="10">
        <f t="shared" si="200"/>
        <v>0</v>
      </c>
      <c r="AH778" s="10">
        <f t="shared" si="199"/>
        <v>0</v>
      </c>
      <c r="AI778" s="10">
        <f t="shared" si="199"/>
        <v>0</v>
      </c>
      <c r="AJ778" s="10">
        <f t="shared" si="199"/>
        <v>0</v>
      </c>
      <c r="AK778" s="312">
        <f t="shared" si="199"/>
        <v>0</v>
      </c>
    </row>
    <row r="779" spans="1:37" ht="12.75" customHeight="1" x14ac:dyDescent="0.25">
      <c r="A779" s="81">
        <v>770</v>
      </c>
      <c r="B779" s="159" t="s">
        <v>1906</v>
      </c>
      <c r="C779" s="244">
        <f t="shared" si="212"/>
        <v>0</v>
      </c>
      <c r="D779" s="161">
        <v>0</v>
      </c>
      <c r="E779" s="161">
        <v>0</v>
      </c>
      <c r="F779" s="161">
        <v>0</v>
      </c>
      <c r="G779" s="161">
        <v>0</v>
      </c>
      <c r="H779" s="161">
        <v>0</v>
      </c>
      <c r="I779" s="162">
        <v>0</v>
      </c>
      <c r="J779" s="160">
        <f t="shared" si="213"/>
        <v>0</v>
      </c>
      <c r="K779" s="161">
        <v>0</v>
      </c>
      <c r="L779" s="161">
        <v>0</v>
      </c>
      <c r="M779" s="161">
        <v>0</v>
      </c>
      <c r="N779" s="161">
        <v>0</v>
      </c>
      <c r="O779" s="161">
        <v>0</v>
      </c>
      <c r="P779" s="162">
        <v>0</v>
      </c>
      <c r="Q779" s="160">
        <f t="shared" si="214"/>
        <v>0</v>
      </c>
      <c r="R779" s="161">
        <v>0</v>
      </c>
      <c r="S779" s="161">
        <v>0</v>
      </c>
      <c r="T779" s="161">
        <v>0</v>
      </c>
      <c r="U779" s="161">
        <v>0</v>
      </c>
      <c r="V779" s="161">
        <v>0</v>
      </c>
      <c r="W779" s="162">
        <v>0</v>
      </c>
      <c r="X779" s="160">
        <f t="shared" si="208"/>
        <v>0</v>
      </c>
      <c r="Y779" s="161">
        <f t="shared" si="208"/>
        <v>0</v>
      </c>
      <c r="Z779" s="161">
        <f t="shared" si="208"/>
        <v>0</v>
      </c>
      <c r="AA779" s="161">
        <f t="shared" si="208"/>
        <v>0</v>
      </c>
      <c r="AB779" s="161">
        <f t="shared" si="208"/>
        <v>0</v>
      </c>
      <c r="AC779" s="161">
        <f t="shared" si="208"/>
        <v>0</v>
      </c>
      <c r="AD779" s="162">
        <f t="shared" si="208"/>
        <v>0</v>
      </c>
      <c r="AE779" s="160">
        <f t="shared" si="200"/>
        <v>0</v>
      </c>
      <c r="AF779" s="10">
        <f t="shared" si="200"/>
        <v>0</v>
      </c>
      <c r="AG779" s="10">
        <f t="shared" si="200"/>
        <v>0</v>
      </c>
      <c r="AH779" s="10">
        <f t="shared" si="199"/>
        <v>0</v>
      </c>
      <c r="AI779" s="10">
        <f t="shared" si="199"/>
        <v>0</v>
      </c>
      <c r="AJ779" s="10">
        <f t="shared" si="199"/>
        <v>0</v>
      </c>
      <c r="AK779" s="312">
        <f t="shared" si="199"/>
        <v>0</v>
      </c>
    </row>
    <row r="780" spans="1:37" ht="12.75" customHeight="1" x14ac:dyDescent="0.25">
      <c r="A780" s="81">
        <v>771</v>
      </c>
      <c r="B780" s="159" t="s">
        <v>1907</v>
      </c>
      <c r="C780" s="244">
        <f t="shared" si="212"/>
        <v>0</v>
      </c>
      <c r="D780" s="161">
        <v>0</v>
      </c>
      <c r="E780" s="161">
        <v>0</v>
      </c>
      <c r="F780" s="161">
        <v>0</v>
      </c>
      <c r="G780" s="161">
        <v>0</v>
      </c>
      <c r="H780" s="161">
        <v>0</v>
      </c>
      <c r="I780" s="162">
        <v>0</v>
      </c>
      <c r="J780" s="160">
        <f t="shared" si="213"/>
        <v>0</v>
      </c>
      <c r="K780" s="161">
        <v>0</v>
      </c>
      <c r="L780" s="161">
        <v>0</v>
      </c>
      <c r="M780" s="161">
        <v>0</v>
      </c>
      <c r="N780" s="161">
        <v>0</v>
      </c>
      <c r="O780" s="161">
        <v>0</v>
      </c>
      <c r="P780" s="162">
        <v>0</v>
      </c>
      <c r="Q780" s="160">
        <f t="shared" si="214"/>
        <v>0</v>
      </c>
      <c r="R780" s="161">
        <v>0</v>
      </c>
      <c r="S780" s="161">
        <v>0</v>
      </c>
      <c r="T780" s="161">
        <v>0</v>
      </c>
      <c r="U780" s="161">
        <v>0</v>
      </c>
      <c r="V780" s="161">
        <v>0</v>
      </c>
      <c r="W780" s="162">
        <v>0</v>
      </c>
      <c r="X780" s="160">
        <f t="shared" si="208"/>
        <v>0</v>
      </c>
      <c r="Y780" s="161">
        <f t="shared" si="208"/>
        <v>0</v>
      </c>
      <c r="Z780" s="161">
        <f t="shared" si="208"/>
        <v>0</v>
      </c>
      <c r="AA780" s="161">
        <f t="shared" si="208"/>
        <v>0</v>
      </c>
      <c r="AB780" s="161">
        <f t="shared" si="208"/>
        <v>0</v>
      </c>
      <c r="AC780" s="161">
        <f t="shared" si="208"/>
        <v>0</v>
      </c>
      <c r="AD780" s="162">
        <f t="shared" si="208"/>
        <v>0</v>
      </c>
      <c r="AE780" s="160">
        <f t="shared" si="200"/>
        <v>0</v>
      </c>
      <c r="AF780" s="10">
        <f t="shared" si="200"/>
        <v>0</v>
      </c>
      <c r="AG780" s="10">
        <f t="shared" si="200"/>
        <v>0</v>
      </c>
      <c r="AH780" s="10">
        <f t="shared" si="199"/>
        <v>0</v>
      </c>
      <c r="AI780" s="10">
        <f t="shared" si="199"/>
        <v>0</v>
      </c>
      <c r="AJ780" s="10">
        <f t="shared" si="199"/>
        <v>0</v>
      </c>
      <c r="AK780" s="312">
        <f t="shared" si="199"/>
        <v>0</v>
      </c>
    </row>
    <row r="781" spans="1:37" ht="12.75" customHeight="1" x14ac:dyDescent="0.25">
      <c r="A781" s="81">
        <v>772</v>
      </c>
      <c r="B781" s="159" t="s">
        <v>1639</v>
      </c>
      <c r="C781" s="244">
        <f t="shared" si="212"/>
        <v>0</v>
      </c>
      <c r="D781" s="161">
        <v>0</v>
      </c>
      <c r="E781" s="161">
        <v>0</v>
      </c>
      <c r="F781" s="161">
        <v>0</v>
      </c>
      <c r="G781" s="161">
        <v>0</v>
      </c>
      <c r="H781" s="161">
        <v>0</v>
      </c>
      <c r="I781" s="162">
        <v>0</v>
      </c>
      <c r="J781" s="160">
        <f t="shared" si="213"/>
        <v>0</v>
      </c>
      <c r="K781" s="161">
        <v>0</v>
      </c>
      <c r="L781" s="161">
        <v>0</v>
      </c>
      <c r="M781" s="161">
        <v>0</v>
      </c>
      <c r="N781" s="161">
        <v>0</v>
      </c>
      <c r="O781" s="161">
        <v>0</v>
      </c>
      <c r="P781" s="162">
        <v>0</v>
      </c>
      <c r="Q781" s="160">
        <f t="shared" si="214"/>
        <v>0</v>
      </c>
      <c r="R781" s="161">
        <v>0</v>
      </c>
      <c r="S781" s="161">
        <v>0</v>
      </c>
      <c r="T781" s="161">
        <v>0</v>
      </c>
      <c r="U781" s="161">
        <v>0</v>
      </c>
      <c r="V781" s="161">
        <v>0</v>
      </c>
      <c r="W781" s="162">
        <v>0</v>
      </c>
      <c r="X781" s="160">
        <f t="shared" si="208"/>
        <v>0</v>
      </c>
      <c r="Y781" s="161">
        <f t="shared" si="208"/>
        <v>0</v>
      </c>
      <c r="Z781" s="161">
        <f t="shared" si="208"/>
        <v>0</v>
      </c>
      <c r="AA781" s="161">
        <f t="shared" si="208"/>
        <v>0</v>
      </c>
      <c r="AB781" s="161">
        <f t="shared" si="208"/>
        <v>0</v>
      </c>
      <c r="AC781" s="161">
        <f t="shared" si="208"/>
        <v>0</v>
      </c>
      <c r="AD781" s="162">
        <f t="shared" si="208"/>
        <v>0</v>
      </c>
      <c r="AE781" s="160">
        <f t="shared" si="200"/>
        <v>0</v>
      </c>
      <c r="AF781" s="10">
        <f t="shared" si="200"/>
        <v>0</v>
      </c>
      <c r="AG781" s="10">
        <f t="shared" si="200"/>
        <v>0</v>
      </c>
      <c r="AH781" s="10">
        <f t="shared" si="199"/>
        <v>0</v>
      </c>
      <c r="AI781" s="10">
        <f t="shared" si="199"/>
        <v>0</v>
      </c>
      <c r="AJ781" s="10">
        <f t="shared" si="199"/>
        <v>0</v>
      </c>
      <c r="AK781" s="312">
        <f t="shared" si="199"/>
        <v>0</v>
      </c>
    </row>
    <row r="782" spans="1:37" ht="12.75" customHeight="1" x14ac:dyDescent="0.25">
      <c r="A782" s="81">
        <v>773</v>
      </c>
      <c r="B782" s="159" t="s">
        <v>1447</v>
      </c>
      <c r="C782" s="244">
        <f t="shared" si="212"/>
        <v>0</v>
      </c>
      <c r="D782" s="161">
        <v>0</v>
      </c>
      <c r="E782" s="161">
        <v>0</v>
      </c>
      <c r="F782" s="161">
        <v>0</v>
      </c>
      <c r="G782" s="161">
        <v>0</v>
      </c>
      <c r="H782" s="161">
        <v>0</v>
      </c>
      <c r="I782" s="162">
        <v>0</v>
      </c>
      <c r="J782" s="160">
        <f t="shared" si="213"/>
        <v>0</v>
      </c>
      <c r="K782" s="161">
        <v>0</v>
      </c>
      <c r="L782" s="161">
        <v>0</v>
      </c>
      <c r="M782" s="161">
        <v>0</v>
      </c>
      <c r="N782" s="161">
        <v>0</v>
      </c>
      <c r="O782" s="161">
        <v>0</v>
      </c>
      <c r="P782" s="162">
        <v>0</v>
      </c>
      <c r="Q782" s="160">
        <f t="shared" si="214"/>
        <v>0</v>
      </c>
      <c r="R782" s="161">
        <v>0</v>
      </c>
      <c r="S782" s="161">
        <v>0</v>
      </c>
      <c r="T782" s="161">
        <v>0</v>
      </c>
      <c r="U782" s="161">
        <v>0</v>
      </c>
      <c r="V782" s="161">
        <v>0</v>
      </c>
      <c r="W782" s="162">
        <v>0</v>
      </c>
      <c r="X782" s="160">
        <f t="shared" si="208"/>
        <v>0</v>
      </c>
      <c r="Y782" s="161">
        <f t="shared" si="208"/>
        <v>0</v>
      </c>
      <c r="Z782" s="161">
        <f t="shared" si="208"/>
        <v>0</v>
      </c>
      <c r="AA782" s="161">
        <f t="shared" si="208"/>
        <v>0</v>
      </c>
      <c r="AB782" s="161">
        <f t="shared" si="208"/>
        <v>0</v>
      </c>
      <c r="AC782" s="161">
        <f t="shared" si="208"/>
        <v>0</v>
      </c>
      <c r="AD782" s="162">
        <f t="shared" si="208"/>
        <v>0</v>
      </c>
      <c r="AE782" s="160">
        <f t="shared" si="200"/>
        <v>0</v>
      </c>
      <c r="AF782" s="10">
        <f t="shared" si="200"/>
        <v>0</v>
      </c>
      <c r="AG782" s="10">
        <f t="shared" si="200"/>
        <v>0</v>
      </c>
      <c r="AH782" s="10">
        <f t="shared" si="199"/>
        <v>0</v>
      </c>
      <c r="AI782" s="10">
        <f t="shared" si="199"/>
        <v>0</v>
      </c>
      <c r="AJ782" s="10">
        <f t="shared" si="199"/>
        <v>0</v>
      </c>
      <c r="AK782" s="312">
        <f t="shared" si="199"/>
        <v>0</v>
      </c>
    </row>
    <row r="783" spans="1:37" ht="12.75" customHeight="1" x14ac:dyDescent="0.25">
      <c r="A783" s="81">
        <v>774</v>
      </c>
      <c r="B783" s="159" t="s">
        <v>1908</v>
      </c>
      <c r="C783" s="244">
        <f t="shared" si="212"/>
        <v>0</v>
      </c>
      <c r="D783" s="161">
        <v>0</v>
      </c>
      <c r="E783" s="161">
        <v>0</v>
      </c>
      <c r="F783" s="161">
        <v>0</v>
      </c>
      <c r="G783" s="161">
        <v>0</v>
      </c>
      <c r="H783" s="161">
        <v>0</v>
      </c>
      <c r="I783" s="162">
        <v>0</v>
      </c>
      <c r="J783" s="160">
        <f t="shared" si="213"/>
        <v>0</v>
      </c>
      <c r="K783" s="161">
        <v>0</v>
      </c>
      <c r="L783" s="161">
        <v>0</v>
      </c>
      <c r="M783" s="161">
        <v>0</v>
      </c>
      <c r="N783" s="161">
        <v>0</v>
      </c>
      <c r="O783" s="161">
        <v>0</v>
      </c>
      <c r="P783" s="162">
        <v>0</v>
      </c>
      <c r="Q783" s="160">
        <f t="shared" si="214"/>
        <v>0</v>
      </c>
      <c r="R783" s="161">
        <v>0</v>
      </c>
      <c r="S783" s="161">
        <v>0</v>
      </c>
      <c r="T783" s="161">
        <v>0</v>
      </c>
      <c r="U783" s="161">
        <v>0</v>
      </c>
      <c r="V783" s="161">
        <v>0</v>
      </c>
      <c r="W783" s="162">
        <v>0</v>
      </c>
      <c r="X783" s="160">
        <f t="shared" si="208"/>
        <v>0</v>
      </c>
      <c r="Y783" s="161">
        <f t="shared" si="208"/>
        <v>0</v>
      </c>
      <c r="Z783" s="161">
        <f t="shared" si="208"/>
        <v>0</v>
      </c>
      <c r="AA783" s="161">
        <f t="shared" si="208"/>
        <v>0</v>
      </c>
      <c r="AB783" s="161">
        <f t="shared" si="208"/>
        <v>0</v>
      </c>
      <c r="AC783" s="161">
        <f t="shared" si="208"/>
        <v>0</v>
      </c>
      <c r="AD783" s="162">
        <f t="shared" si="208"/>
        <v>0</v>
      </c>
      <c r="AE783" s="160">
        <f t="shared" si="200"/>
        <v>0</v>
      </c>
      <c r="AF783" s="10">
        <f t="shared" si="200"/>
        <v>0</v>
      </c>
      <c r="AG783" s="10">
        <f t="shared" si="200"/>
        <v>0</v>
      </c>
      <c r="AH783" s="10">
        <f t="shared" si="199"/>
        <v>0</v>
      </c>
      <c r="AI783" s="10">
        <f t="shared" si="199"/>
        <v>0</v>
      </c>
      <c r="AJ783" s="10">
        <f t="shared" si="199"/>
        <v>0</v>
      </c>
      <c r="AK783" s="312">
        <f t="shared" si="199"/>
        <v>0</v>
      </c>
    </row>
    <row r="784" spans="1:37" ht="12.75" customHeight="1" x14ac:dyDescent="0.25">
      <c r="A784" s="81">
        <v>775</v>
      </c>
      <c r="B784" s="159" t="s">
        <v>1366</v>
      </c>
      <c r="C784" s="244">
        <f t="shared" si="212"/>
        <v>33.799999999999997</v>
      </c>
      <c r="D784" s="161">
        <v>0</v>
      </c>
      <c r="E784" s="161">
        <v>0</v>
      </c>
      <c r="F784" s="161">
        <v>0</v>
      </c>
      <c r="G784" s="161">
        <v>0</v>
      </c>
      <c r="H784" s="161">
        <v>33.799999999999997</v>
      </c>
      <c r="I784" s="162">
        <v>0</v>
      </c>
      <c r="J784" s="160">
        <f t="shared" si="213"/>
        <v>33.799999999999997</v>
      </c>
      <c r="K784" s="161">
        <v>0</v>
      </c>
      <c r="L784" s="161">
        <v>0</v>
      </c>
      <c r="M784" s="161">
        <v>0</v>
      </c>
      <c r="N784" s="161">
        <v>0</v>
      </c>
      <c r="O784" s="161">
        <v>33.799999999999997</v>
      </c>
      <c r="P784" s="162">
        <v>0</v>
      </c>
      <c r="Q784" s="160">
        <f t="shared" si="214"/>
        <v>21.8</v>
      </c>
      <c r="R784" s="161">
        <v>0</v>
      </c>
      <c r="S784" s="161">
        <v>0</v>
      </c>
      <c r="T784" s="161">
        <v>0</v>
      </c>
      <c r="U784" s="161">
        <v>0</v>
      </c>
      <c r="V784" s="161">
        <v>21.8</v>
      </c>
      <c r="W784" s="162">
        <v>0</v>
      </c>
      <c r="X784" s="160">
        <f t="shared" si="208"/>
        <v>-11.999999999999996</v>
      </c>
      <c r="Y784" s="161">
        <f t="shared" si="208"/>
        <v>0</v>
      </c>
      <c r="Z784" s="161">
        <f t="shared" si="208"/>
        <v>0</v>
      </c>
      <c r="AA784" s="161">
        <f t="shared" si="208"/>
        <v>0</v>
      </c>
      <c r="AB784" s="161">
        <f t="shared" si="208"/>
        <v>0</v>
      </c>
      <c r="AC784" s="161">
        <f t="shared" si="208"/>
        <v>-11.999999999999996</v>
      </c>
      <c r="AD784" s="162">
        <f t="shared" si="208"/>
        <v>0</v>
      </c>
      <c r="AE784" s="160">
        <f t="shared" si="200"/>
        <v>64.49704142011835</v>
      </c>
      <c r="AF784" s="10">
        <f t="shared" si="200"/>
        <v>0</v>
      </c>
      <c r="AG784" s="10">
        <f t="shared" si="200"/>
        <v>0</v>
      </c>
      <c r="AH784" s="10">
        <f t="shared" si="199"/>
        <v>0</v>
      </c>
      <c r="AI784" s="10">
        <f t="shared" si="199"/>
        <v>0</v>
      </c>
      <c r="AJ784" s="10">
        <f t="shared" si="199"/>
        <v>64.49704142011835</v>
      </c>
      <c r="AK784" s="312">
        <f t="shared" si="199"/>
        <v>0</v>
      </c>
    </row>
    <row r="785" spans="1:37" ht="12.75" customHeight="1" x14ac:dyDescent="0.25">
      <c r="A785" s="81">
        <v>776</v>
      </c>
      <c r="B785" s="159" t="s">
        <v>1909</v>
      </c>
      <c r="C785" s="244">
        <f t="shared" si="212"/>
        <v>0</v>
      </c>
      <c r="D785" s="161">
        <v>0</v>
      </c>
      <c r="E785" s="161">
        <v>0</v>
      </c>
      <c r="F785" s="161">
        <v>0</v>
      </c>
      <c r="G785" s="161">
        <v>0</v>
      </c>
      <c r="H785" s="161">
        <v>0</v>
      </c>
      <c r="I785" s="162">
        <v>0</v>
      </c>
      <c r="J785" s="160">
        <f t="shared" si="213"/>
        <v>0</v>
      </c>
      <c r="K785" s="161">
        <v>0</v>
      </c>
      <c r="L785" s="161">
        <v>0</v>
      </c>
      <c r="M785" s="161">
        <v>0</v>
      </c>
      <c r="N785" s="161">
        <v>0</v>
      </c>
      <c r="O785" s="161">
        <v>0</v>
      </c>
      <c r="P785" s="162">
        <v>0</v>
      </c>
      <c r="Q785" s="160">
        <f t="shared" si="214"/>
        <v>0</v>
      </c>
      <c r="R785" s="161">
        <v>0</v>
      </c>
      <c r="S785" s="161">
        <v>0</v>
      </c>
      <c r="T785" s="161">
        <v>0</v>
      </c>
      <c r="U785" s="161">
        <v>0</v>
      </c>
      <c r="V785" s="161">
        <v>0</v>
      </c>
      <c r="W785" s="162">
        <v>0</v>
      </c>
      <c r="X785" s="160">
        <f t="shared" si="208"/>
        <v>0</v>
      </c>
      <c r="Y785" s="161">
        <f t="shared" si="208"/>
        <v>0</v>
      </c>
      <c r="Z785" s="161">
        <f t="shared" si="208"/>
        <v>0</v>
      </c>
      <c r="AA785" s="161">
        <f t="shared" si="208"/>
        <v>0</v>
      </c>
      <c r="AB785" s="161">
        <f t="shared" si="208"/>
        <v>0</v>
      </c>
      <c r="AC785" s="161">
        <f t="shared" si="208"/>
        <v>0</v>
      </c>
      <c r="AD785" s="162">
        <f t="shared" si="208"/>
        <v>0</v>
      </c>
      <c r="AE785" s="160">
        <f t="shared" si="200"/>
        <v>0</v>
      </c>
      <c r="AF785" s="10">
        <f t="shared" si="200"/>
        <v>0</v>
      </c>
      <c r="AG785" s="10">
        <f t="shared" si="200"/>
        <v>0</v>
      </c>
      <c r="AH785" s="10">
        <f t="shared" si="199"/>
        <v>0</v>
      </c>
      <c r="AI785" s="10">
        <f t="shared" si="199"/>
        <v>0</v>
      </c>
      <c r="AJ785" s="10">
        <f t="shared" si="199"/>
        <v>0</v>
      </c>
      <c r="AK785" s="312">
        <f t="shared" si="199"/>
        <v>0</v>
      </c>
    </row>
    <row r="786" spans="1:37" ht="12.75" customHeight="1" x14ac:dyDescent="0.25">
      <c r="A786" s="81">
        <v>777</v>
      </c>
      <c r="B786" s="159" t="s">
        <v>1910</v>
      </c>
      <c r="C786" s="244">
        <f t="shared" si="212"/>
        <v>0</v>
      </c>
      <c r="D786" s="161">
        <v>0</v>
      </c>
      <c r="E786" s="161">
        <v>0</v>
      </c>
      <c r="F786" s="161">
        <v>0</v>
      </c>
      <c r="G786" s="161">
        <v>0</v>
      </c>
      <c r="H786" s="161">
        <v>0</v>
      </c>
      <c r="I786" s="162">
        <v>0</v>
      </c>
      <c r="J786" s="160">
        <f t="shared" si="213"/>
        <v>0</v>
      </c>
      <c r="K786" s="161">
        <v>0</v>
      </c>
      <c r="L786" s="161">
        <v>0</v>
      </c>
      <c r="M786" s="161">
        <v>0</v>
      </c>
      <c r="N786" s="161">
        <v>0</v>
      </c>
      <c r="O786" s="161">
        <v>0</v>
      </c>
      <c r="P786" s="162">
        <v>0</v>
      </c>
      <c r="Q786" s="160">
        <f t="shared" si="214"/>
        <v>0</v>
      </c>
      <c r="R786" s="161">
        <v>0</v>
      </c>
      <c r="S786" s="161">
        <v>0</v>
      </c>
      <c r="T786" s="161">
        <v>0</v>
      </c>
      <c r="U786" s="161">
        <v>0</v>
      </c>
      <c r="V786" s="161">
        <v>0</v>
      </c>
      <c r="W786" s="162">
        <v>0</v>
      </c>
      <c r="X786" s="160">
        <f t="shared" si="208"/>
        <v>0</v>
      </c>
      <c r="Y786" s="161">
        <f t="shared" si="208"/>
        <v>0</v>
      </c>
      <c r="Z786" s="161">
        <f t="shared" si="208"/>
        <v>0</v>
      </c>
      <c r="AA786" s="161">
        <f t="shared" si="208"/>
        <v>0</v>
      </c>
      <c r="AB786" s="161">
        <f t="shared" si="208"/>
        <v>0</v>
      </c>
      <c r="AC786" s="161">
        <f t="shared" si="208"/>
        <v>0</v>
      </c>
      <c r="AD786" s="162">
        <f t="shared" si="208"/>
        <v>0</v>
      </c>
      <c r="AE786" s="160">
        <f t="shared" si="200"/>
        <v>0</v>
      </c>
      <c r="AF786" s="10">
        <f t="shared" si="200"/>
        <v>0</v>
      </c>
      <c r="AG786" s="10">
        <f t="shared" si="200"/>
        <v>0</v>
      </c>
      <c r="AH786" s="10">
        <f t="shared" si="199"/>
        <v>0</v>
      </c>
      <c r="AI786" s="10">
        <f t="shared" si="199"/>
        <v>0</v>
      </c>
      <c r="AJ786" s="10">
        <f t="shared" si="199"/>
        <v>0</v>
      </c>
      <c r="AK786" s="312">
        <f t="shared" si="199"/>
        <v>0</v>
      </c>
    </row>
    <row r="787" spans="1:37" ht="12.75" customHeight="1" x14ac:dyDescent="0.25">
      <c r="A787" s="81">
        <v>778</v>
      </c>
      <c r="B787" s="159" t="s">
        <v>1912</v>
      </c>
      <c r="C787" s="244">
        <f t="shared" si="212"/>
        <v>0</v>
      </c>
      <c r="D787" s="161">
        <v>0</v>
      </c>
      <c r="E787" s="161">
        <v>0</v>
      </c>
      <c r="F787" s="161">
        <v>0</v>
      </c>
      <c r="G787" s="161">
        <v>0</v>
      </c>
      <c r="H787" s="161">
        <v>0</v>
      </c>
      <c r="I787" s="162">
        <v>0</v>
      </c>
      <c r="J787" s="160">
        <f t="shared" si="213"/>
        <v>0</v>
      </c>
      <c r="K787" s="161">
        <v>0</v>
      </c>
      <c r="L787" s="161">
        <v>0</v>
      </c>
      <c r="M787" s="161">
        <v>0</v>
      </c>
      <c r="N787" s="161">
        <v>0</v>
      </c>
      <c r="O787" s="161">
        <v>0</v>
      </c>
      <c r="P787" s="162">
        <v>0</v>
      </c>
      <c r="Q787" s="160">
        <f t="shared" si="214"/>
        <v>0</v>
      </c>
      <c r="R787" s="161">
        <v>0</v>
      </c>
      <c r="S787" s="161">
        <v>0</v>
      </c>
      <c r="T787" s="161">
        <v>0</v>
      </c>
      <c r="U787" s="161">
        <v>0</v>
      </c>
      <c r="V787" s="161">
        <v>0</v>
      </c>
      <c r="W787" s="162">
        <v>0</v>
      </c>
      <c r="X787" s="160">
        <f t="shared" si="208"/>
        <v>0</v>
      </c>
      <c r="Y787" s="161">
        <f t="shared" si="208"/>
        <v>0</v>
      </c>
      <c r="Z787" s="161">
        <f t="shared" si="208"/>
        <v>0</v>
      </c>
      <c r="AA787" s="161">
        <f t="shared" si="208"/>
        <v>0</v>
      </c>
      <c r="AB787" s="161">
        <f t="shared" si="208"/>
        <v>0</v>
      </c>
      <c r="AC787" s="161">
        <f t="shared" si="208"/>
        <v>0</v>
      </c>
      <c r="AD787" s="162">
        <f t="shared" si="208"/>
        <v>0</v>
      </c>
      <c r="AE787" s="160">
        <f t="shared" si="200"/>
        <v>0</v>
      </c>
      <c r="AF787" s="10">
        <f t="shared" si="200"/>
        <v>0</v>
      </c>
      <c r="AG787" s="10">
        <f t="shared" si="200"/>
        <v>0</v>
      </c>
      <c r="AH787" s="10">
        <f t="shared" si="199"/>
        <v>0</v>
      </c>
      <c r="AI787" s="10">
        <f t="shared" si="199"/>
        <v>0</v>
      </c>
      <c r="AJ787" s="10">
        <f t="shared" si="199"/>
        <v>0</v>
      </c>
      <c r="AK787" s="312">
        <f t="shared" si="199"/>
        <v>0</v>
      </c>
    </row>
    <row r="788" spans="1:37" ht="12.75" customHeight="1" x14ac:dyDescent="0.25">
      <c r="A788" s="81">
        <v>779</v>
      </c>
      <c r="B788" s="159" t="s">
        <v>1913</v>
      </c>
      <c r="C788" s="244">
        <f t="shared" si="212"/>
        <v>0</v>
      </c>
      <c r="D788" s="161">
        <v>0</v>
      </c>
      <c r="E788" s="161">
        <v>0</v>
      </c>
      <c r="F788" s="161">
        <v>0</v>
      </c>
      <c r="G788" s="161">
        <v>0</v>
      </c>
      <c r="H788" s="161">
        <v>0</v>
      </c>
      <c r="I788" s="162">
        <v>0</v>
      </c>
      <c r="J788" s="160">
        <f t="shared" si="213"/>
        <v>0</v>
      </c>
      <c r="K788" s="161">
        <v>0</v>
      </c>
      <c r="L788" s="161">
        <v>0</v>
      </c>
      <c r="M788" s="161">
        <v>0</v>
      </c>
      <c r="N788" s="161">
        <v>0</v>
      </c>
      <c r="O788" s="161">
        <v>0</v>
      </c>
      <c r="P788" s="162">
        <v>0</v>
      </c>
      <c r="Q788" s="160">
        <f t="shared" si="214"/>
        <v>0</v>
      </c>
      <c r="R788" s="161">
        <v>0</v>
      </c>
      <c r="S788" s="161">
        <v>0</v>
      </c>
      <c r="T788" s="161">
        <v>0</v>
      </c>
      <c r="U788" s="161">
        <v>0</v>
      </c>
      <c r="V788" s="161">
        <v>0</v>
      </c>
      <c r="W788" s="162">
        <v>0</v>
      </c>
      <c r="X788" s="160">
        <f t="shared" si="208"/>
        <v>0</v>
      </c>
      <c r="Y788" s="161">
        <f t="shared" si="208"/>
        <v>0</v>
      </c>
      <c r="Z788" s="161">
        <f t="shared" si="208"/>
        <v>0</v>
      </c>
      <c r="AA788" s="161">
        <f t="shared" si="208"/>
        <v>0</v>
      </c>
      <c r="AB788" s="161">
        <f t="shared" si="208"/>
        <v>0</v>
      </c>
      <c r="AC788" s="161">
        <f t="shared" si="208"/>
        <v>0</v>
      </c>
      <c r="AD788" s="162">
        <f t="shared" si="208"/>
        <v>0</v>
      </c>
      <c r="AE788" s="160">
        <f t="shared" si="200"/>
        <v>0</v>
      </c>
      <c r="AF788" s="10">
        <f t="shared" si="200"/>
        <v>0</v>
      </c>
      <c r="AG788" s="10">
        <f t="shared" si="200"/>
        <v>0</v>
      </c>
      <c r="AH788" s="10">
        <f t="shared" si="199"/>
        <v>0</v>
      </c>
      <c r="AI788" s="10">
        <f t="shared" si="199"/>
        <v>0</v>
      </c>
      <c r="AJ788" s="10">
        <f t="shared" si="199"/>
        <v>0</v>
      </c>
      <c r="AK788" s="312">
        <f t="shared" si="199"/>
        <v>0</v>
      </c>
    </row>
    <row r="789" spans="1:37" ht="12.75" customHeight="1" x14ac:dyDescent="0.25">
      <c r="A789" s="81">
        <v>780</v>
      </c>
      <c r="B789" s="159" t="s">
        <v>1911</v>
      </c>
      <c r="C789" s="244">
        <f t="shared" si="212"/>
        <v>0</v>
      </c>
      <c r="D789" s="161">
        <v>0</v>
      </c>
      <c r="E789" s="161">
        <v>0</v>
      </c>
      <c r="F789" s="161">
        <v>0</v>
      </c>
      <c r="G789" s="161">
        <v>0</v>
      </c>
      <c r="H789" s="161">
        <v>0</v>
      </c>
      <c r="I789" s="162">
        <v>0</v>
      </c>
      <c r="J789" s="160">
        <f t="shared" si="213"/>
        <v>0</v>
      </c>
      <c r="K789" s="161">
        <v>0</v>
      </c>
      <c r="L789" s="161">
        <v>0</v>
      </c>
      <c r="M789" s="161">
        <v>0</v>
      </c>
      <c r="N789" s="161">
        <v>0</v>
      </c>
      <c r="O789" s="161">
        <v>0</v>
      </c>
      <c r="P789" s="162">
        <v>0</v>
      </c>
      <c r="Q789" s="160">
        <f t="shared" si="214"/>
        <v>0</v>
      </c>
      <c r="R789" s="161">
        <v>0</v>
      </c>
      <c r="S789" s="161">
        <v>0</v>
      </c>
      <c r="T789" s="161">
        <v>0</v>
      </c>
      <c r="U789" s="161">
        <v>0</v>
      </c>
      <c r="V789" s="161">
        <v>0</v>
      </c>
      <c r="W789" s="162">
        <v>0</v>
      </c>
      <c r="X789" s="160">
        <f t="shared" si="208"/>
        <v>0</v>
      </c>
      <c r="Y789" s="161">
        <f t="shared" si="208"/>
        <v>0</v>
      </c>
      <c r="Z789" s="161">
        <f t="shared" si="208"/>
        <v>0</v>
      </c>
      <c r="AA789" s="161">
        <f t="shared" si="208"/>
        <v>0</v>
      </c>
      <c r="AB789" s="161">
        <f t="shared" si="208"/>
        <v>0</v>
      </c>
      <c r="AC789" s="161">
        <f t="shared" si="208"/>
        <v>0</v>
      </c>
      <c r="AD789" s="162">
        <f t="shared" si="208"/>
        <v>0</v>
      </c>
      <c r="AE789" s="160">
        <f t="shared" si="200"/>
        <v>0</v>
      </c>
      <c r="AF789" s="10">
        <f t="shared" si="200"/>
        <v>0</v>
      </c>
      <c r="AG789" s="10">
        <f t="shared" si="200"/>
        <v>0</v>
      </c>
      <c r="AH789" s="10">
        <f t="shared" si="200"/>
        <v>0</v>
      </c>
      <c r="AI789" s="10">
        <f t="shared" si="200"/>
        <v>0</v>
      </c>
      <c r="AJ789" s="10">
        <f t="shared" si="200"/>
        <v>0</v>
      </c>
      <c r="AK789" s="312">
        <f t="shared" si="200"/>
        <v>0</v>
      </c>
    </row>
    <row r="790" spans="1:37" ht="12.75" customHeight="1" x14ac:dyDescent="0.25">
      <c r="A790" s="81">
        <v>781</v>
      </c>
      <c r="B790" s="159" t="s">
        <v>1914</v>
      </c>
      <c r="C790" s="244">
        <f t="shared" si="212"/>
        <v>0</v>
      </c>
      <c r="D790" s="161">
        <v>0</v>
      </c>
      <c r="E790" s="161">
        <v>0</v>
      </c>
      <c r="F790" s="161">
        <v>0</v>
      </c>
      <c r="G790" s="161">
        <v>0</v>
      </c>
      <c r="H790" s="161">
        <v>0</v>
      </c>
      <c r="I790" s="162">
        <v>0</v>
      </c>
      <c r="J790" s="160">
        <f t="shared" si="213"/>
        <v>0</v>
      </c>
      <c r="K790" s="161">
        <v>0</v>
      </c>
      <c r="L790" s="161">
        <v>0</v>
      </c>
      <c r="M790" s="161">
        <v>0</v>
      </c>
      <c r="N790" s="161">
        <v>0</v>
      </c>
      <c r="O790" s="161">
        <v>0</v>
      </c>
      <c r="P790" s="162">
        <v>0</v>
      </c>
      <c r="Q790" s="160">
        <f t="shared" si="214"/>
        <v>0</v>
      </c>
      <c r="R790" s="161">
        <v>0</v>
      </c>
      <c r="S790" s="161">
        <v>0</v>
      </c>
      <c r="T790" s="161">
        <v>0</v>
      </c>
      <c r="U790" s="161">
        <v>0</v>
      </c>
      <c r="V790" s="161">
        <v>0</v>
      </c>
      <c r="W790" s="162">
        <v>0</v>
      </c>
      <c r="X790" s="160">
        <f t="shared" si="208"/>
        <v>0</v>
      </c>
      <c r="Y790" s="161">
        <f t="shared" si="208"/>
        <v>0</v>
      </c>
      <c r="Z790" s="161">
        <f t="shared" si="208"/>
        <v>0</v>
      </c>
      <c r="AA790" s="161">
        <f t="shared" si="208"/>
        <v>0</v>
      </c>
      <c r="AB790" s="161">
        <f t="shared" si="208"/>
        <v>0</v>
      </c>
      <c r="AC790" s="161">
        <f t="shared" si="208"/>
        <v>0</v>
      </c>
      <c r="AD790" s="162">
        <f t="shared" si="208"/>
        <v>0</v>
      </c>
      <c r="AE790" s="160">
        <f t="shared" ref="AE790:AK827" si="215">IF(J790=0,0,Q790/J790*100)</f>
        <v>0</v>
      </c>
      <c r="AF790" s="10">
        <f t="shared" si="215"/>
        <v>0</v>
      </c>
      <c r="AG790" s="10">
        <f t="shared" si="215"/>
        <v>0</v>
      </c>
      <c r="AH790" s="10">
        <f t="shared" si="215"/>
        <v>0</v>
      </c>
      <c r="AI790" s="10">
        <f t="shared" si="215"/>
        <v>0</v>
      </c>
      <c r="AJ790" s="10">
        <f t="shared" si="215"/>
        <v>0</v>
      </c>
      <c r="AK790" s="312">
        <f t="shared" si="215"/>
        <v>0</v>
      </c>
    </row>
    <row r="791" spans="1:37" ht="12.75" customHeight="1" x14ac:dyDescent="0.25">
      <c r="A791" s="81">
        <v>782</v>
      </c>
      <c r="B791" s="159" t="s">
        <v>1915</v>
      </c>
      <c r="C791" s="244">
        <f t="shared" si="212"/>
        <v>0</v>
      </c>
      <c r="D791" s="161">
        <v>0</v>
      </c>
      <c r="E791" s="161">
        <v>0</v>
      </c>
      <c r="F791" s="161">
        <v>0</v>
      </c>
      <c r="G791" s="161">
        <v>0</v>
      </c>
      <c r="H791" s="161">
        <v>0</v>
      </c>
      <c r="I791" s="162">
        <v>0</v>
      </c>
      <c r="J791" s="160">
        <f t="shared" si="213"/>
        <v>0</v>
      </c>
      <c r="K791" s="161">
        <v>0</v>
      </c>
      <c r="L791" s="161">
        <v>0</v>
      </c>
      <c r="M791" s="161">
        <v>0</v>
      </c>
      <c r="N791" s="161">
        <v>0</v>
      </c>
      <c r="O791" s="161">
        <v>0</v>
      </c>
      <c r="P791" s="162">
        <v>0</v>
      </c>
      <c r="Q791" s="160">
        <f t="shared" si="214"/>
        <v>0</v>
      </c>
      <c r="R791" s="161">
        <v>0</v>
      </c>
      <c r="S791" s="161">
        <v>0</v>
      </c>
      <c r="T791" s="161">
        <v>0</v>
      </c>
      <c r="U791" s="161">
        <v>0</v>
      </c>
      <c r="V791" s="161">
        <v>0</v>
      </c>
      <c r="W791" s="162">
        <v>0</v>
      </c>
      <c r="X791" s="160">
        <f t="shared" si="208"/>
        <v>0</v>
      </c>
      <c r="Y791" s="161">
        <f t="shared" si="208"/>
        <v>0</v>
      </c>
      <c r="Z791" s="161">
        <f t="shared" si="208"/>
        <v>0</v>
      </c>
      <c r="AA791" s="161">
        <f t="shared" si="208"/>
        <v>0</v>
      </c>
      <c r="AB791" s="161">
        <f t="shared" si="208"/>
        <v>0</v>
      </c>
      <c r="AC791" s="161">
        <f t="shared" si="208"/>
        <v>0</v>
      </c>
      <c r="AD791" s="162">
        <f t="shared" si="208"/>
        <v>0</v>
      </c>
      <c r="AE791" s="160">
        <f t="shared" si="215"/>
        <v>0</v>
      </c>
      <c r="AF791" s="10">
        <f t="shared" si="215"/>
        <v>0</v>
      </c>
      <c r="AG791" s="10">
        <f t="shared" si="215"/>
        <v>0</v>
      </c>
      <c r="AH791" s="10">
        <f t="shared" si="215"/>
        <v>0</v>
      </c>
      <c r="AI791" s="10">
        <f t="shared" si="215"/>
        <v>0</v>
      </c>
      <c r="AJ791" s="10">
        <f t="shared" si="215"/>
        <v>0</v>
      </c>
      <c r="AK791" s="312">
        <f t="shared" si="215"/>
        <v>0</v>
      </c>
    </row>
    <row r="792" spans="1:37" ht="12.75" customHeight="1" x14ac:dyDescent="0.25">
      <c r="A792" s="81">
        <v>783</v>
      </c>
      <c r="B792" s="159" t="s">
        <v>1916</v>
      </c>
      <c r="C792" s="244">
        <f t="shared" si="212"/>
        <v>58.4</v>
      </c>
      <c r="D792" s="161">
        <v>0</v>
      </c>
      <c r="E792" s="161">
        <v>0</v>
      </c>
      <c r="F792" s="161">
        <v>0</v>
      </c>
      <c r="G792" s="161">
        <v>0</v>
      </c>
      <c r="H792" s="161">
        <v>58.4</v>
      </c>
      <c r="I792" s="162">
        <v>0</v>
      </c>
      <c r="J792" s="160">
        <f t="shared" si="213"/>
        <v>58.4</v>
      </c>
      <c r="K792" s="161">
        <v>0</v>
      </c>
      <c r="L792" s="161">
        <v>0</v>
      </c>
      <c r="M792" s="161">
        <v>0</v>
      </c>
      <c r="N792" s="161">
        <v>0</v>
      </c>
      <c r="O792" s="161">
        <v>58.4</v>
      </c>
      <c r="P792" s="162">
        <v>0</v>
      </c>
      <c r="Q792" s="160">
        <f t="shared" si="214"/>
        <v>44.607300000000002</v>
      </c>
      <c r="R792" s="161">
        <v>0</v>
      </c>
      <c r="S792" s="161">
        <v>0</v>
      </c>
      <c r="T792" s="161">
        <v>0</v>
      </c>
      <c r="U792" s="161">
        <v>0</v>
      </c>
      <c r="V792" s="161">
        <v>44.607300000000002</v>
      </c>
      <c r="W792" s="162">
        <v>0</v>
      </c>
      <c r="X792" s="160">
        <f t="shared" si="208"/>
        <v>-13.792699999999996</v>
      </c>
      <c r="Y792" s="161">
        <f t="shared" si="208"/>
        <v>0</v>
      </c>
      <c r="Z792" s="161">
        <f t="shared" si="208"/>
        <v>0</v>
      </c>
      <c r="AA792" s="161">
        <f t="shared" si="208"/>
        <v>0</v>
      </c>
      <c r="AB792" s="161">
        <f t="shared" si="208"/>
        <v>0</v>
      </c>
      <c r="AC792" s="161">
        <f t="shared" si="208"/>
        <v>-13.792699999999996</v>
      </c>
      <c r="AD792" s="162">
        <f t="shared" si="208"/>
        <v>0</v>
      </c>
      <c r="AE792" s="160">
        <f t="shared" si="215"/>
        <v>76.382363013698637</v>
      </c>
      <c r="AF792" s="10">
        <f t="shared" si="215"/>
        <v>0</v>
      </c>
      <c r="AG792" s="10">
        <f t="shared" si="215"/>
        <v>0</v>
      </c>
      <c r="AH792" s="10">
        <f t="shared" si="215"/>
        <v>0</v>
      </c>
      <c r="AI792" s="10">
        <f t="shared" si="215"/>
        <v>0</v>
      </c>
      <c r="AJ792" s="10">
        <f t="shared" si="215"/>
        <v>76.382363013698637</v>
      </c>
      <c r="AK792" s="312">
        <f t="shared" si="215"/>
        <v>0</v>
      </c>
    </row>
    <row r="793" spans="1:37" ht="12.75" customHeight="1" x14ac:dyDescent="0.25">
      <c r="A793" s="81">
        <v>784</v>
      </c>
      <c r="B793" s="159" t="s">
        <v>1917</v>
      </c>
      <c r="C793" s="244">
        <f t="shared" si="212"/>
        <v>0</v>
      </c>
      <c r="D793" s="161">
        <v>0</v>
      </c>
      <c r="E793" s="161">
        <v>0</v>
      </c>
      <c r="F793" s="161">
        <v>0</v>
      </c>
      <c r="G793" s="161">
        <v>0</v>
      </c>
      <c r="H793" s="161">
        <v>0</v>
      </c>
      <c r="I793" s="162">
        <v>0</v>
      </c>
      <c r="J793" s="160">
        <f t="shared" si="213"/>
        <v>0</v>
      </c>
      <c r="K793" s="161">
        <v>0</v>
      </c>
      <c r="L793" s="161">
        <v>0</v>
      </c>
      <c r="M793" s="161">
        <v>0</v>
      </c>
      <c r="N793" s="161">
        <v>0</v>
      </c>
      <c r="O793" s="161">
        <v>0</v>
      </c>
      <c r="P793" s="162">
        <v>0</v>
      </c>
      <c r="Q793" s="160">
        <f t="shared" si="214"/>
        <v>0</v>
      </c>
      <c r="R793" s="161">
        <v>0</v>
      </c>
      <c r="S793" s="161">
        <v>0</v>
      </c>
      <c r="T793" s="161">
        <v>0</v>
      </c>
      <c r="U793" s="161">
        <v>0</v>
      </c>
      <c r="V793" s="161">
        <v>0</v>
      </c>
      <c r="W793" s="162">
        <v>0</v>
      </c>
      <c r="X793" s="160">
        <f t="shared" si="208"/>
        <v>0</v>
      </c>
      <c r="Y793" s="161">
        <f t="shared" si="208"/>
        <v>0</v>
      </c>
      <c r="Z793" s="161">
        <f t="shared" si="208"/>
        <v>0</v>
      </c>
      <c r="AA793" s="161">
        <f t="shared" si="208"/>
        <v>0</v>
      </c>
      <c r="AB793" s="161">
        <f t="shared" si="208"/>
        <v>0</v>
      </c>
      <c r="AC793" s="161">
        <f t="shared" si="208"/>
        <v>0</v>
      </c>
      <c r="AD793" s="162">
        <f t="shared" si="208"/>
        <v>0</v>
      </c>
      <c r="AE793" s="160">
        <f t="shared" si="215"/>
        <v>0</v>
      </c>
      <c r="AF793" s="10">
        <f t="shared" si="215"/>
        <v>0</v>
      </c>
      <c r="AG793" s="10">
        <f t="shared" si="215"/>
        <v>0</v>
      </c>
      <c r="AH793" s="10">
        <f t="shared" si="215"/>
        <v>0</v>
      </c>
      <c r="AI793" s="10">
        <f t="shared" si="215"/>
        <v>0</v>
      </c>
      <c r="AJ793" s="10">
        <f t="shared" si="215"/>
        <v>0</v>
      </c>
      <c r="AK793" s="312">
        <f t="shared" si="215"/>
        <v>0</v>
      </c>
    </row>
    <row r="794" spans="1:37" ht="12.75" customHeight="1" x14ac:dyDescent="0.25">
      <c r="A794" s="81">
        <v>785</v>
      </c>
      <c r="B794" s="159" t="s">
        <v>1918</v>
      </c>
      <c r="C794" s="244">
        <f t="shared" si="212"/>
        <v>0</v>
      </c>
      <c r="D794" s="161">
        <v>0</v>
      </c>
      <c r="E794" s="161">
        <v>0</v>
      </c>
      <c r="F794" s="161">
        <v>0</v>
      </c>
      <c r="G794" s="161">
        <v>0</v>
      </c>
      <c r="H794" s="161">
        <v>0</v>
      </c>
      <c r="I794" s="162">
        <v>0</v>
      </c>
      <c r="J794" s="160">
        <f t="shared" si="213"/>
        <v>0</v>
      </c>
      <c r="K794" s="161">
        <v>0</v>
      </c>
      <c r="L794" s="161">
        <v>0</v>
      </c>
      <c r="M794" s="161">
        <v>0</v>
      </c>
      <c r="N794" s="161">
        <v>0</v>
      </c>
      <c r="O794" s="161">
        <v>0</v>
      </c>
      <c r="P794" s="162">
        <v>0</v>
      </c>
      <c r="Q794" s="160">
        <f t="shared" si="214"/>
        <v>0</v>
      </c>
      <c r="R794" s="161">
        <v>0</v>
      </c>
      <c r="S794" s="161">
        <v>0</v>
      </c>
      <c r="T794" s="161">
        <v>0</v>
      </c>
      <c r="U794" s="161">
        <v>0</v>
      </c>
      <c r="V794" s="161">
        <v>0</v>
      </c>
      <c r="W794" s="162">
        <v>0</v>
      </c>
      <c r="X794" s="160">
        <f t="shared" si="208"/>
        <v>0</v>
      </c>
      <c r="Y794" s="161">
        <f t="shared" si="208"/>
        <v>0</v>
      </c>
      <c r="Z794" s="161">
        <f t="shared" si="208"/>
        <v>0</v>
      </c>
      <c r="AA794" s="161">
        <f t="shared" si="208"/>
        <v>0</v>
      </c>
      <c r="AB794" s="161">
        <f t="shared" si="208"/>
        <v>0</v>
      </c>
      <c r="AC794" s="161">
        <f t="shared" si="208"/>
        <v>0</v>
      </c>
      <c r="AD794" s="162">
        <f t="shared" si="208"/>
        <v>0</v>
      </c>
      <c r="AE794" s="160">
        <f t="shared" si="215"/>
        <v>0</v>
      </c>
      <c r="AF794" s="10">
        <f t="shared" si="215"/>
        <v>0</v>
      </c>
      <c r="AG794" s="10">
        <f t="shared" si="215"/>
        <v>0</v>
      </c>
      <c r="AH794" s="10">
        <f t="shared" si="215"/>
        <v>0</v>
      </c>
      <c r="AI794" s="10">
        <f t="shared" si="215"/>
        <v>0</v>
      </c>
      <c r="AJ794" s="10">
        <f t="shared" si="215"/>
        <v>0</v>
      </c>
      <c r="AK794" s="312">
        <f t="shared" si="215"/>
        <v>0</v>
      </c>
    </row>
    <row r="795" spans="1:37" ht="12.75" customHeight="1" x14ac:dyDescent="0.25">
      <c r="A795" s="81">
        <v>786</v>
      </c>
      <c r="B795" s="159" t="s">
        <v>1920</v>
      </c>
      <c r="C795" s="244">
        <f t="shared" si="212"/>
        <v>0</v>
      </c>
      <c r="D795" s="161">
        <v>0</v>
      </c>
      <c r="E795" s="161">
        <v>0</v>
      </c>
      <c r="F795" s="161">
        <v>0</v>
      </c>
      <c r="G795" s="161">
        <v>0</v>
      </c>
      <c r="H795" s="161">
        <v>0</v>
      </c>
      <c r="I795" s="162">
        <v>0</v>
      </c>
      <c r="J795" s="160">
        <f t="shared" si="213"/>
        <v>0</v>
      </c>
      <c r="K795" s="161">
        <v>0</v>
      </c>
      <c r="L795" s="161">
        <v>0</v>
      </c>
      <c r="M795" s="161">
        <v>0</v>
      </c>
      <c r="N795" s="161">
        <v>0</v>
      </c>
      <c r="O795" s="161">
        <v>0</v>
      </c>
      <c r="P795" s="162">
        <v>0</v>
      </c>
      <c r="Q795" s="160">
        <f t="shared" si="214"/>
        <v>0</v>
      </c>
      <c r="R795" s="161">
        <v>0</v>
      </c>
      <c r="S795" s="161">
        <v>0</v>
      </c>
      <c r="T795" s="161">
        <v>0</v>
      </c>
      <c r="U795" s="161">
        <v>0</v>
      </c>
      <c r="V795" s="161">
        <v>0</v>
      </c>
      <c r="W795" s="162">
        <v>0</v>
      </c>
      <c r="X795" s="160">
        <f t="shared" si="208"/>
        <v>0</v>
      </c>
      <c r="Y795" s="161">
        <f t="shared" si="208"/>
        <v>0</v>
      </c>
      <c r="Z795" s="161">
        <f t="shared" si="208"/>
        <v>0</v>
      </c>
      <c r="AA795" s="161">
        <f t="shared" si="208"/>
        <v>0</v>
      </c>
      <c r="AB795" s="161">
        <f t="shared" si="208"/>
        <v>0</v>
      </c>
      <c r="AC795" s="161">
        <f t="shared" si="208"/>
        <v>0</v>
      </c>
      <c r="AD795" s="162">
        <f t="shared" si="208"/>
        <v>0</v>
      </c>
      <c r="AE795" s="160">
        <f t="shared" si="215"/>
        <v>0</v>
      </c>
      <c r="AF795" s="10">
        <f t="shared" si="215"/>
        <v>0</v>
      </c>
      <c r="AG795" s="10">
        <f t="shared" si="215"/>
        <v>0</v>
      </c>
      <c r="AH795" s="10">
        <f t="shared" si="215"/>
        <v>0</v>
      </c>
      <c r="AI795" s="10">
        <f t="shared" si="215"/>
        <v>0</v>
      </c>
      <c r="AJ795" s="10">
        <f t="shared" si="215"/>
        <v>0</v>
      </c>
      <c r="AK795" s="312">
        <f t="shared" si="215"/>
        <v>0</v>
      </c>
    </row>
    <row r="796" spans="1:37" ht="12.75" customHeight="1" x14ac:dyDescent="0.25">
      <c r="A796" s="81">
        <v>787</v>
      </c>
      <c r="B796" s="159" t="s">
        <v>1919</v>
      </c>
      <c r="C796" s="244">
        <f t="shared" si="212"/>
        <v>0</v>
      </c>
      <c r="D796" s="161">
        <v>0</v>
      </c>
      <c r="E796" s="161">
        <v>0</v>
      </c>
      <c r="F796" s="161">
        <v>0</v>
      </c>
      <c r="G796" s="161">
        <v>0</v>
      </c>
      <c r="H796" s="161">
        <v>0</v>
      </c>
      <c r="I796" s="162">
        <v>0</v>
      </c>
      <c r="J796" s="160">
        <f t="shared" si="213"/>
        <v>0</v>
      </c>
      <c r="K796" s="161">
        <v>0</v>
      </c>
      <c r="L796" s="161">
        <v>0</v>
      </c>
      <c r="M796" s="161">
        <v>0</v>
      </c>
      <c r="N796" s="161">
        <v>0</v>
      </c>
      <c r="O796" s="161">
        <v>0</v>
      </c>
      <c r="P796" s="162">
        <v>0</v>
      </c>
      <c r="Q796" s="160">
        <f t="shared" si="214"/>
        <v>0</v>
      </c>
      <c r="R796" s="161">
        <v>0</v>
      </c>
      <c r="S796" s="161">
        <v>0</v>
      </c>
      <c r="T796" s="161">
        <v>0</v>
      </c>
      <c r="U796" s="161">
        <v>0</v>
      </c>
      <c r="V796" s="161">
        <v>0</v>
      </c>
      <c r="W796" s="162">
        <v>0</v>
      </c>
      <c r="X796" s="160">
        <f t="shared" si="208"/>
        <v>0</v>
      </c>
      <c r="Y796" s="161">
        <f t="shared" si="208"/>
        <v>0</v>
      </c>
      <c r="Z796" s="161">
        <f t="shared" si="208"/>
        <v>0</v>
      </c>
      <c r="AA796" s="161">
        <f t="shared" si="208"/>
        <v>0</v>
      </c>
      <c r="AB796" s="161">
        <f t="shared" si="208"/>
        <v>0</v>
      </c>
      <c r="AC796" s="161">
        <f t="shared" si="208"/>
        <v>0</v>
      </c>
      <c r="AD796" s="162">
        <f t="shared" ref="AD796:AD799" si="216">W796-P796</f>
        <v>0</v>
      </c>
      <c r="AE796" s="160">
        <f t="shared" si="215"/>
        <v>0</v>
      </c>
      <c r="AF796" s="10">
        <f t="shared" si="215"/>
        <v>0</v>
      </c>
      <c r="AG796" s="10">
        <f t="shared" si="215"/>
        <v>0</v>
      </c>
      <c r="AH796" s="10">
        <f t="shared" si="215"/>
        <v>0</v>
      </c>
      <c r="AI796" s="10">
        <f t="shared" si="215"/>
        <v>0</v>
      </c>
      <c r="AJ796" s="10">
        <f t="shared" si="215"/>
        <v>0</v>
      </c>
      <c r="AK796" s="312">
        <f t="shared" si="215"/>
        <v>0</v>
      </c>
    </row>
    <row r="797" spans="1:37" ht="12.75" customHeight="1" x14ac:dyDescent="0.25">
      <c r="A797" s="81">
        <v>788</v>
      </c>
      <c r="B797" s="159" t="s">
        <v>1921</v>
      </c>
      <c r="C797" s="244">
        <f t="shared" si="212"/>
        <v>0</v>
      </c>
      <c r="D797" s="161">
        <v>0</v>
      </c>
      <c r="E797" s="161">
        <v>0</v>
      </c>
      <c r="F797" s="161">
        <v>0</v>
      </c>
      <c r="G797" s="161">
        <v>0</v>
      </c>
      <c r="H797" s="161">
        <v>0</v>
      </c>
      <c r="I797" s="162">
        <v>0</v>
      </c>
      <c r="J797" s="160">
        <f t="shared" si="213"/>
        <v>0</v>
      </c>
      <c r="K797" s="161">
        <v>0</v>
      </c>
      <c r="L797" s="161">
        <v>0</v>
      </c>
      <c r="M797" s="161">
        <v>0</v>
      </c>
      <c r="N797" s="161">
        <v>0</v>
      </c>
      <c r="O797" s="161">
        <v>0</v>
      </c>
      <c r="P797" s="162">
        <v>0</v>
      </c>
      <c r="Q797" s="160">
        <f t="shared" si="214"/>
        <v>0</v>
      </c>
      <c r="R797" s="161">
        <v>0</v>
      </c>
      <c r="S797" s="161">
        <v>0</v>
      </c>
      <c r="T797" s="161">
        <v>0</v>
      </c>
      <c r="U797" s="161">
        <v>0</v>
      </c>
      <c r="V797" s="161">
        <v>0</v>
      </c>
      <c r="W797" s="162">
        <v>0</v>
      </c>
      <c r="X797" s="160">
        <f t="shared" ref="X797:AD835" si="217">Q797-J797</f>
        <v>0</v>
      </c>
      <c r="Y797" s="161">
        <f t="shared" si="217"/>
        <v>0</v>
      </c>
      <c r="Z797" s="161">
        <f t="shared" si="217"/>
        <v>0</v>
      </c>
      <c r="AA797" s="161">
        <f t="shared" si="217"/>
        <v>0</v>
      </c>
      <c r="AB797" s="161">
        <f t="shared" si="217"/>
        <v>0</v>
      </c>
      <c r="AC797" s="161">
        <f t="shared" si="217"/>
        <v>0</v>
      </c>
      <c r="AD797" s="162">
        <f t="shared" si="216"/>
        <v>0</v>
      </c>
      <c r="AE797" s="160">
        <f t="shared" si="215"/>
        <v>0</v>
      </c>
      <c r="AF797" s="10">
        <f t="shared" si="215"/>
        <v>0</v>
      </c>
      <c r="AG797" s="10">
        <f t="shared" si="215"/>
        <v>0</v>
      </c>
      <c r="AH797" s="10">
        <f t="shared" si="215"/>
        <v>0</v>
      </c>
      <c r="AI797" s="10">
        <f t="shared" si="215"/>
        <v>0</v>
      </c>
      <c r="AJ797" s="10">
        <f t="shared" si="215"/>
        <v>0</v>
      </c>
      <c r="AK797" s="312">
        <f t="shared" si="215"/>
        <v>0</v>
      </c>
    </row>
    <row r="798" spans="1:37" ht="12.75" customHeight="1" x14ac:dyDescent="0.25">
      <c r="A798" s="81">
        <v>789</v>
      </c>
      <c r="B798" s="159" t="s">
        <v>1768</v>
      </c>
      <c r="C798" s="244">
        <f t="shared" si="212"/>
        <v>0</v>
      </c>
      <c r="D798" s="161">
        <v>0</v>
      </c>
      <c r="E798" s="161">
        <v>0</v>
      </c>
      <c r="F798" s="161">
        <v>0</v>
      </c>
      <c r="G798" s="161">
        <v>0</v>
      </c>
      <c r="H798" s="161">
        <v>0</v>
      </c>
      <c r="I798" s="162">
        <v>0</v>
      </c>
      <c r="J798" s="160">
        <f t="shared" si="213"/>
        <v>0</v>
      </c>
      <c r="K798" s="161">
        <v>0</v>
      </c>
      <c r="L798" s="161">
        <v>0</v>
      </c>
      <c r="M798" s="161">
        <v>0</v>
      </c>
      <c r="N798" s="161">
        <v>0</v>
      </c>
      <c r="O798" s="161">
        <v>0</v>
      </c>
      <c r="P798" s="162">
        <v>0</v>
      </c>
      <c r="Q798" s="160">
        <f t="shared" si="214"/>
        <v>0</v>
      </c>
      <c r="R798" s="161">
        <v>0</v>
      </c>
      <c r="S798" s="161">
        <v>0</v>
      </c>
      <c r="T798" s="161">
        <v>0</v>
      </c>
      <c r="U798" s="161">
        <v>0</v>
      </c>
      <c r="V798" s="161">
        <v>0</v>
      </c>
      <c r="W798" s="162">
        <v>0</v>
      </c>
      <c r="X798" s="160">
        <f t="shared" si="217"/>
        <v>0</v>
      </c>
      <c r="Y798" s="161">
        <f t="shared" si="217"/>
        <v>0</v>
      </c>
      <c r="Z798" s="161">
        <f t="shared" si="217"/>
        <v>0</v>
      </c>
      <c r="AA798" s="161">
        <f t="shared" si="217"/>
        <v>0</v>
      </c>
      <c r="AB798" s="161">
        <f t="shared" si="217"/>
        <v>0</v>
      </c>
      <c r="AC798" s="161">
        <f t="shared" si="217"/>
        <v>0</v>
      </c>
      <c r="AD798" s="162">
        <f t="shared" si="216"/>
        <v>0</v>
      </c>
      <c r="AE798" s="160">
        <f t="shared" si="215"/>
        <v>0</v>
      </c>
      <c r="AF798" s="10">
        <f t="shared" si="215"/>
        <v>0</v>
      </c>
      <c r="AG798" s="10">
        <f t="shared" si="215"/>
        <v>0</v>
      </c>
      <c r="AH798" s="10">
        <f t="shared" si="215"/>
        <v>0</v>
      </c>
      <c r="AI798" s="10">
        <f t="shared" si="215"/>
        <v>0</v>
      </c>
      <c r="AJ798" s="10">
        <f t="shared" si="215"/>
        <v>0</v>
      </c>
      <c r="AK798" s="312">
        <f t="shared" si="215"/>
        <v>0</v>
      </c>
    </row>
    <row r="799" spans="1:37" ht="12.75" customHeight="1" x14ac:dyDescent="0.25">
      <c r="A799" s="81">
        <v>790</v>
      </c>
      <c r="B799" s="159" t="s">
        <v>1922</v>
      </c>
      <c r="C799" s="244">
        <f t="shared" si="212"/>
        <v>0</v>
      </c>
      <c r="D799" s="161">
        <v>0</v>
      </c>
      <c r="E799" s="161">
        <v>0</v>
      </c>
      <c r="F799" s="161">
        <v>0</v>
      </c>
      <c r="G799" s="161">
        <v>0</v>
      </c>
      <c r="H799" s="161">
        <v>0</v>
      </c>
      <c r="I799" s="162">
        <v>0</v>
      </c>
      <c r="J799" s="160">
        <f t="shared" si="213"/>
        <v>0</v>
      </c>
      <c r="K799" s="161">
        <v>0</v>
      </c>
      <c r="L799" s="161">
        <v>0</v>
      </c>
      <c r="M799" s="161">
        <v>0</v>
      </c>
      <c r="N799" s="161">
        <v>0</v>
      </c>
      <c r="O799" s="161">
        <v>0</v>
      </c>
      <c r="P799" s="162">
        <v>0</v>
      </c>
      <c r="Q799" s="160">
        <f t="shared" si="214"/>
        <v>0</v>
      </c>
      <c r="R799" s="161">
        <v>0</v>
      </c>
      <c r="S799" s="161">
        <v>0</v>
      </c>
      <c r="T799" s="161">
        <v>0</v>
      </c>
      <c r="U799" s="161">
        <v>0</v>
      </c>
      <c r="V799" s="161">
        <v>0</v>
      </c>
      <c r="W799" s="162">
        <v>0</v>
      </c>
      <c r="X799" s="160">
        <f t="shared" si="217"/>
        <v>0</v>
      </c>
      <c r="Y799" s="161">
        <f t="shared" si="217"/>
        <v>0</v>
      </c>
      <c r="Z799" s="161">
        <f t="shared" si="217"/>
        <v>0</v>
      </c>
      <c r="AA799" s="161">
        <f t="shared" si="217"/>
        <v>0</v>
      </c>
      <c r="AB799" s="161">
        <f t="shared" si="217"/>
        <v>0</v>
      </c>
      <c r="AC799" s="161">
        <f t="shared" si="217"/>
        <v>0</v>
      </c>
      <c r="AD799" s="162">
        <f t="shared" si="216"/>
        <v>0</v>
      </c>
      <c r="AE799" s="160">
        <f t="shared" si="215"/>
        <v>0</v>
      </c>
      <c r="AF799" s="10">
        <f t="shared" si="215"/>
        <v>0</v>
      </c>
      <c r="AG799" s="10">
        <f t="shared" si="215"/>
        <v>0</v>
      </c>
      <c r="AH799" s="10">
        <f t="shared" si="215"/>
        <v>0</v>
      </c>
      <c r="AI799" s="10">
        <f t="shared" si="215"/>
        <v>0</v>
      </c>
      <c r="AJ799" s="10">
        <f t="shared" si="215"/>
        <v>0</v>
      </c>
      <c r="AK799" s="312">
        <f t="shared" si="215"/>
        <v>0</v>
      </c>
    </row>
    <row r="800" spans="1:37" ht="12.75" customHeight="1" x14ac:dyDescent="0.25">
      <c r="A800" s="81">
        <v>791</v>
      </c>
      <c r="B800" s="159"/>
      <c r="C800" s="244"/>
      <c r="D800" s="161"/>
      <c r="E800" s="161"/>
      <c r="F800" s="161"/>
      <c r="G800" s="161"/>
      <c r="H800" s="161"/>
      <c r="I800" s="162"/>
      <c r="J800" s="160"/>
      <c r="K800" s="161"/>
      <c r="L800" s="161"/>
      <c r="M800" s="161"/>
      <c r="N800" s="161"/>
      <c r="O800" s="161"/>
      <c r="P800" s="162"/>
      <c r="Q800" s="160"/>
      <c r="R800" s="161"/>
      <c r="S800" s="161"/>
      <c r="T800" s="161"/>
      <c r="U800" s="161"/>
      <c r="V800" s="161"/>
      <c r="W800" s="162"/>
      <c r="X800" s="160">
        <f t="shared" si="217"/>
        <v>0</v>
      </c>
      <c r="Y800" s="161"/>
      <c r="Z800" s="161"/>
      <c r="AA800" s="161"/>
      <c r="AB800" s="161"/>
      <c r="AC800" s="161"/>
      <c r="AD800" s="162"/>
      <c r="AE800" s="160"/>
      <c r="AF800" s="10"/>
      <c r="AG800" s="10"/>
      <c r="AH800" s="10"/>
      <c r="AI800" s="10"/>
      <c r="AJ800" s="10"/>
      <c r="AK800" s="312"/>
    </row>
    <row r="801" spans="1:37" ht="12.75" customHeight="1" x14ac:dyDescent="0.25">
      <c r="A801" s="81">
        <v>792</v>
      </c>
      <c r="B801" s="152" t="s">
        <v>1923</v>
      </c>
      <c r="C801" s="172">
        <f>C802+C803</f>
        <v>5683.4</v>
      </c>
      <c r="D801" s="153">
        <f t="shared" ref="D801:W801" si="218">D802+D803</f>
        <v>2097.8000000000002</v>
      </c>
      <c r="E801" s="153">
        <f t="shared" si="218"/>
        <v>1510.5</v>
      </c>
      <c r="F801" s="153">
        <f t="shared" si="218"/>
        <v>0</v>
      </c>
      <c r="G801" s="153">
        <f t="shared" si="218"/>
        <v>1694.1</v>
      </c>
      <c r="H801" s="153">
        <f t="shared" si="218"/>
        <v>112.4</v>
      </c>
      <c r="I801" s="154">
        <f t="shared" si="218"/>
        <v>268.60000000000002</v>
      </c>
      <c r="J801" s="156">
        <f t="shared" si="218"/>
        <v>5683.4</v>
      </c>
      <c r="K801" s="153">
        <f t="shared" si="218"/>
        <v>2097.8000000000002</v>
      </c>
      <c r="L801" s="153">
        <f t="shared" si="218"/>
        <v>1510.5</v>
      </c>
      <c r="M801" s="153">
        <f t="shared" si="218"/>
        <v>0</v>
      </c>
      <c r="N801" s="153">
        <f t="shared" si="218"/>
        <v>1694.1</v>
      </c>
      <c r="O801" s="153">
        <f t="shared" si="218"/>
        <v>112.4</v>
      </c>
      <c r="P801" s="154">
        <f t="shared" si="218"/>
        <v>268.60000000000002</v>
      </c>
      <c r="Q801" s="156">
        <f t="shared" si="218"/>
        <v>5040.0129999999999</v>
      </c>
      <c r="R801" s="153">
        <f t="shared" si="218"/>
        <v>1982.5138999999999</v>
      </c>
      <c r="S801" s="153">
        <f t="shared" si="218"/>
        <v>1341.268</v>
      </c>
      <c r="T801" s="153">
        <f t="shared" si="218"/>
        <v>0</v>
      </c>
      <c r="U801" s="153">
        <f t="shared" si="218"/>
        <v>1434.7846999999999</v>
      </c>
      <c r="V801" s="153">
        <f t="shared" si="218"/>
        <v>67.960400000000007</v>
      </c>
      <c r="W801" s="154">
        <f t="shared" si="218"/>
        <v>213.48599999999999</v>
      </c>
      <c r="X801" s="156">
        <f t="shared" si="217"/>
        <v>-643.38699999999972</v>
      </c>
      <c r="Y801" s="153">
        <f t="shared" si="217"/>
        <v>-115.28610000000026</v>
      </c>
      <c r="Z801" s="153">
        <f t="shared" si="217"/>
        <v>-169.23199999999997</v>
      </c>
      <c r="AA801" s="153">
        <f t="shared" si="217"/>
        <v>0</v>
      </c>
      <c r="AB801" s="153">
        <f t="shared" si="217"/>
        <v>-259.31529999999998</v>
      </c>
      <c r="AC801" s="153">
        <f t="shared" si="217"/>
        <v>-44.439599999999999</v>
      </c>
      <c r="AD801" s="154">
        <f t="shared" si="217"/>
        <v>-55.114000000000033</v>
      </c>
      <c r="AE801" s="156">
        <f t="shared" si="215"/>
        <v>88.679540415948196</v>
      </c>
      <c r="AF801" s="13">
        <f t="shared" si="215"/>
        <v>94.504428448851158</v>
      </c>
      <c r="AG801" s="13">
        <f t="shared" si="215"/>
        <v>88.796292618338299</v>
      </c>
      <c r="AH801" s="13">
        <f t="shared" si="215"/>
        <v>0</v>
      </c>
      <c r="AI801" s="13">
        <f t="shared" si="215"/>
        <v>84.693034649666487</v>
      </c>
      <c r="AJ801" s="13">
        <f t="shared" si="215"/>
        <v>60.462989323843416</v>
      </c>
      <c r="AK801" s="313">
        <f t="shared" si="215"/>
        <v>79.48101265822784</v>
      </c>
    </row>
    <row r="802" spans="1:37" s="170" customFormat="1" ht="12.75" customHeight="1" x14ac:dyDescent="0.2">
      <c r="A802" s="81">
        <v>793</v>
      </c>
      <c r="B802" s="152" t="s">
        <v>1287</v>
      </c>
      <c r="C802" s="172">
        <f>C804</f>
        <v>5571</v>
      </c>
      <c r="D802" s="153">
        <f t="shared" ref="D802:W802" si="219">D804</f>
        <v>2097.8000000000002</v>
      </c>
      <c r="E802" s="153">
        <f t="shared" si="219"/>
        <v>1510.5</v>
      </c>
      <c r="F802" s="153">
        <f t="shared" si="219"/>
        <v>0</v>
      </c>
      <c r="G802" s="153">
        <f t="shared" si="219"/>
        <v>1694.1</v>
      </c>
      <c r="H802" s="153">
        <f t="shared" si="219"/>
        <v>0</v>
      </c>
      <c r="I802" s="154">
        <f t="shared" si="219"/>
        <v>268.60000000000002</v>
      </c>
      <c r="J802" s="156">
        <f t="shared" si="219"/>
        <v>5571</v>
      </c>
      <c r="K802" s="153">
        <f t="shared" si="219"/>
        <v>2097.8000000000002</v>
      </c>
      <c r="L802" s="153">
        <f t="shared" si="219"/>
        <v>1510.5</v>
      </c>
      <c r="M802" s="153">
        <f t="shared" si="219"/>
        <v>0</v>
      </c>
      <c r="N802" s="153">
        <f t="shared" si="219"/>
        <v>1694.1</v>
      </c>
      <c r="O802" s="153">
        <f t="shared" si="219"/>
        <v>0</v>
      </c>
      <c r="P802" s="154">
        <f t="shared" si="219"/>
        <v>268.60000000000002</v>
      </c>
      <c r="Q802" s="156">
        <f t="shared" si="219"/>
        <v>4972.0526</v>
      </c>
      <c r="R802" s="153">
        <f t="shared" si="219"/>
        <v>1982.5138999999999</v>
      </c>
      <c r="S802" s="153">
        <f t="shared" si="219"/>
        <v>1341.268</v>
      </c>
      <c r="T802" s="153">
        <f t="shared" si="219"/>
        <v>0</v>
      </c>
      <c r="U802" s="153">
        <f t="shared" si="219"/>
        <v>1434.7846999999999</v>
      </c>
      <c r="V802" s="153">
        <f t="shared" si="219"/>
        <v>0</v>
      </c>
      <c r="W802" s="154">
        <f t="shared" si="219"/>
        <v>213.48599999999999</v>
      </c>
      <c r="X802" s="156">
        <f t="shared" si="217"/>
        <v>-598.94740000000002</v>
      </c>
      <c r="Y802" s="153">
        <f t="shared" si="217"/>
        <v>-115.28610000000026</v>
      </c>
      <c r="Z802" s="153">
        <f t="shared" si="217"/>
        <v>-169.23199999999997</v>
      </c>
      <c r="AA802" s="153">
        <f t="shared" si="217"/>
        <v>0</v>
      </c>
      <c r="AB802" s="153">
        <f t="shared" si="217"/>
        <v>-259.31529999999998</v>
      </c>
      <c r="AC802" s="153">
        <f t="shared" si="217"/>
        <v>0</v>
      </c>
      <c r="AD802" s="154">
        <f t="shared" si="217"/>
        <v>-55.114000000000033</v>
      </c>
      <c r="AE802" s="156">
        <f t="shared" si="215"/>
        <v>89.248835038592716</v>
      </c>
      <c r="AF802" s="13">
        <f t="shared" si="215"/>
        <v>94.504428448851158</v>
      </c>
      <c r="AG802" s="13">
        <f t="shared" si="215"/>
        <v>88.796292618338299</v>
      </c>
      <c r="AH802" s="13">
        <f t="shared" si="215"/>
        <v>0</v>
      </c>
      <c r="AI802" s="13">
        <f t="shared" si="215"/>
        <v>84.693034649666487</v>
      </c>
      <c r="AJ802" s="13">
        <f t="shared" si="215"/>
        <v>0</v>
      </c>
      <c r="AK802" s="313">
        <f t="shared" si="215"/>
        <v>79.48101265822784</v>
      </c>
    </row>
    <row r="803" spans="1:37" s="170" customFormat="1" ht="12.75" customHeight="1" x14ac:dyDescent="0.2">
      <c r="A803" s="81">
        <v>794</v>
      </c>
      <c r="B803" s="152" t="s">
        <v>1288</v>
      </c>
      <c r="C803" s="172">
        <f>SUM(C805:C830)</f>
        <v>112.4</v>
      </c>
      <c r="D803" s="153">
        <f t="shared" ref="D803:W803" si="220">SUM(D805:D830)</f>
        <v>0</v>
      </c>
      <c r="E803" s="153">
        <f t="shared" si="220"/>
        <v>0</v>
      </c>
      <c r="F803" s="153">
        <f t="shared" si="220"/>
        <v>0</v>
      </c>
      <c r="G803" s="153">
        <f t="shared" si="220"/>
        <v>0</v>
      </c>
      <c r="H803" s="153">
        <f t="shared" si="220"/>
        <v>112.4</v>
      </c>
      <c r="I803" s="154">
        <f t="shared" si="220"/>
        <v>0</v>
      </c>
      <c r="J803" s="156">
        <f t="shared" si="220"/>
        <v>112.4</v>
      </c>
      <c r="K803" s="153">
        <f t="shared" si="220"/>
        <v>0</v>
      </c>
      <c r="L803" s="153">
        <f t="shared" si="220"/>
        <v>0</v>
      </c>
      <c r="M803" s="153">
        <f t="shared" si="220"/>
        <v>0</v>
      </c>
      <c r="N803" s="153">
        <f t="shared" si="220"/>
        <v>0</v>
      </c>
      <c r="O803" s="153">
        <f t="shared" si="220"/>
        <v>112.4</v>
      </c>
      <c r="P803" s="154">
        <f t="shared" si="220"/>
        <v>0</v>
      </c>
      <c r="Q803" s="156">
        <f t="shared" si="220"/>
        <v>67.960400000000007</v>
      </c>
      <c r="R803" s="153">
        <f t="shared" si="220"/>
        <v>0</v>
      </c>
      <c r="S803" s="153">
        <f t="shared" si="220"/>
        <v>0</v>
      </c>
      <c r="T803" s="153">
        <f t="shared" si="220"/>
        <v>0</v>
      </c>
      <c r="U803" s="153">
        <f t="shared" si="220"/>
        <v>0</v>
      </c>
      <c r="V803" s="153">
        <f t="shared" si="220"/>
        <v>67.960400000000007</v>
      </c>
      <c r="W803" s="154">
        <f t="shared" si="220"/>
        <v>0</v>
      </c>
      <c r="X803" s="156">
        <f t="shared" si="217"/>
        <v>-44.439599999999999</v>
      </c>
      <c r="Y803" s="153">
        <f t="shared" si="217"/>
        <v>0</v>
      </c>
      <c r="Z803" s="153">
        <f t="shared" si="217"/>
        <v>0</v>
      </c>
      <c r="AA803" s="153">
        <f t="shared" si="217"/>
        <v>0</v>
      </c>
      <c r="AB803" s="153">
        <f t="shared" si="217"/>
        <v>0</v>
      </c>
      <c r="AC803" s="153">
        <f t="shared" si="217"/>
        <v>-44.439599999999999</v>
      </c>
      <c r="AD803" s="154">
        <f t="shared" si="217"/>
        <v>0</v>
      </c>
      <c r="AE803" s="156">
        <f t="shared" si="215"/>
        <v>60.462989323843416</v>
      </c>
      <c r="AF803" s="13">
        <f t="shared" si="215"/>
        <v>0</v>
      </c>
      <c r="AG803" s="13">
        <f t="shared" si="215"/>
        <v>0</v>
      </c>
      <c r="AH803" s="13">
        <f t="shared" si="215"/>
        <v>0</v>
      </c>
      <c r="AI803" s="13">
        <f t="shared" si="215"/>
        <v>0</v>
      </c>
      <c r="AJ803" s="13">
        <f t="shared" si="215"/>
        <v>60.462989323843416</v>
      </c>
      <c r="AK803" s="313">
        <f t="shared" si="215"/>
        <v>0</v>
      </c>
    </row>
    <row r="804" spans="1:37" ht="12.75" customHeight="1" x14ac:dyDescent="0.25">
      <c r="A804" s="81">
        <v>795</v>
      </c>
      <c r="B804" s="159" t="s">
        <v>1313</v>
      </c>
      <c r="C804" s="244">
        <f t="shared" ref="C804:C830" si="221">SUM(D804:I804)</f>
        <v>5571</v>
      </c>
      <c r="D804" s="161">
        <v>2097.8000000000002</v>
      </c>
      <c r="E804" s="161">
        <v>1510.5</v>
      </c>
      <c r="F804" s="161">
        <v>0</v>
      </c>
      <c r="G804" s="161">
        <v>1694.1</v>
      </c>
      <c r="H804" s="161">
        <v>0</v>
      </c>
      <c r="I804" s="162">
        <v>268.60000000000002</v>
      </c>
      <c r="J804" s="160">
        <f t="shared" ref="J804:J830" si="222">SUM(K804:P804)</f>
        <v>5571</v>
      </c>
      <c r="K804" s="161">
        <v>2097.8000000000002</v>
      </c>
      <c r="L804" s="161">
        <v>1510.5</v>
      </c>
      <c r="M804" s="161">
        <v>0</v>
      </c>
      <c r="N804" s="161">
        <v>1694.1</v>
      </c>
      <c r="O804" s="161">
        <v>0</v>
      </c>
      <c r="P804" s="162">
        <v>268.60000000000002</v>
      </c>
      <c r="Q804" s="160">
        <f t="shared" ref="Q804:Q830" si="223">SUM(R804:W804)</f>
        <v>4972.0526</v>
      </c>
      <c r="R804" s="161">
        <v>1982.5138999999999</v>
      </c>
      <c r="S804" s="161">
        <v>1341.268</v>
      </c>
      <c r="T804" s="161">
        <v>0</v>
      </c>
      <c r="U804" s="161">
        <v>1434.7846999999999</v>
      </c>
      <c r="V804" s="161">
        <v>0</v>
      </c>
      <c r="W804" s="162">
        <v>213.48599999999999</v>
      </c>
      <c r="X804" s="160">
        <f t="shared" si="217"/>
        <v>-598.94740000000002</v>
      </c>
      <c r="Y804" s="161">
        <f t="shared" si="217"/>
        <v>-115.28610000000026</v>
      </c>
      <c r="Z804" s="161">
        <f t="shared" si="217"/>
        <v>-169.23199999999997</v>
      </c>
      <c r="AA804" s="161">
        <f t="shared" si="217"/>
        <v>0</v>
      </c>
      <c r="AB804" s="161">
        <f t="shared" si="217"/>
        <v>-259.31529999999998</v>
      </c>
      <c r="AC804" s="161">
        <f t="shared" si="217"/>
        <v>0</v>
      </c>
      <c r="AD804" s="162">
        <f t="shared" si="217"/>
        <v>-55.114000000000033</v>
      </c>
      <c r="AE804" s="160">
        <f t="shared" si="215"/>
        <v>89.248835038592716</v>
      </c>
      <c r="AF804" s="10">
        <f t="shared" si="215"/>
        <v>94.504428448851158</v>
      </c>
      <c r="AG804" s="10">
        <f t="shared" si="215"/>
        <v>88.796292618338299</v>
      </c>
      <c r="AH804" s="10">
        <f t="shared" si="215"/>
        <v>0</v>
      </c>
      <c r="AI804" s="10">
        <f t="shared" si="215"/>
        <v>84.693034649666487</v>
      </c>
      <c r="AJ804" s="10">
        <f t="shared" si="215"/>
        <v>0</v>
      </c>
      <c r="AK804" s="312">
        <f t="shared" si="215"/>
        <v>79.48101265822784</v>
      </c>
    </row>
    <row r="805" spans="1:37" ht="12.75" customHeight="1" x14ac:dyDescent="0.25">
      <c r="A805" s="81">
        <v>796</v>
      </c>
      <c r="B805" s="159" t="s">
        <v>1924</v>
      </c>
      <c r="C805" s="244">
        <f t="shared" si="221"/>
        <v>0</v>
      </c>
      <c r="D805" s="161">
        <v>0</v>
      </c>
      <c r="E805" s="161">
        <v>0</v>
      </c>
      <c r="F805" s="161">
        <v>0</v>
      </c>
      <c r="G805" s="161">
        <v>0</v>
      </c>
      <c r="H805" s="161">
        <v>0</v>
      </c>
      <c r="I805" s="162">
        <v>0</v>
      </c>
      <c r="J805" s="160">
        <f t="shared" si="222"/>
        <v>0</v>
      </c>
      <c r="K805" s="161">
        <v>0</v>
      </c>
      <c r="L805" s="161">
        <v>0</v>
      </c>
      <c r="M805" s="161">
        <v>0</v>
      </c>
      <c r="N805" s="161">
        <v>0</v>
      </c>
      <c r="O805" s="161">
        <v>0</v>
      </c>
      <c r="P805" s="162">
        <v>0</v>
      </c>
      <c r="Q805" s="160">
        <f t="shared" si="223"/>
        <v>0</v>
      </c>
      <c r="R805" s="161">
        <v>0</v>
      </c>
      <c r="S805" s="161">
        <v>0</v>
      </c>
      <c r="T805" s="161">
        <v>0</v>
      </c>
      <c r="U805" s="161">
        <v>0</v>
      </c>
      <c r="V805" s="161">
        <v>0</v>
      </c>
      <c r="W805" s="162">
        <v>0</v>
      </c>
      <c r="X805" s="160">
        <f t="shared" si="217"/>
        <v>0</v>
      </c>
      <c r="Y805" s="161">
        <f t="shared" si="217"/>
        <v>0</v>
      </c>
      <c r="Z805" s="161">
        <f t="shared" si="217"/>
        <v>0</v>
      </c>
      <c r="AA805" s="161">
        <f t="shared" si="217"/>
        <v>0</v>
      </c>
      <c r="AB805" s="161">
        <f t="shared" si="217"/>
        <v>0</v>
      </c>
      <c r="AC805" s="161">
        <f t="shared" si="217"/>
        <v>0</v>
      </c>
      <c r="AD805" s="162">
        <f t="shared" si="217"/>
        <v>0</v>
      </c>
      <c r="AE805" s="160">
        <f t="shared" si="215"/>
        <v>0</v>
      </c>
      <c r="AF805" s="10">
        <f t="shared" si="215"/>
        <v>0</v>
      </c>
      <c r="AG805" s="10">
        <f t="shared" si="215"/>
        <v>0</v>
      </c>
      <c r="AH805" s="10">
        <f t="shared" si="215"/>
        <v>0</v>
      </c>
      <c r="AI805" s="10">
        <f t="shared" si="215"/>
        <v>0</v>
      </c>
      <c r="AJ805" s="10">
        <f t="shared" si="215"/>
        <v>0</v>
      </c>
      <c r="AK805" s="312">
        <f t="shared" si="215"/>
        <v>0</v>
      </c>
    </row>
    <row r="806" spans="1:37" ht="12.75" customHeight="1" x14ac:dyDescent="0.25">
      <c r="A806" s="81">
        <v>797</v>
      </c>
      <c r="B806" s="159" t="s">
        <v>1925</v>
      </c>
      <c r="C806" s="244">
        <f t="shared" si="221"/>
        <v>0</v>
      </c>
      <c r="D806" s="161">
        <v>0</v>
      </c>
      <c r="E806" s="161">
        <v>0</v>
      </c>
      <c r="F806" s="161">
        <v>0</v>
      </c>
      <c r="G806" s="161">
        <v>0</v>
      </c>
      <c r="H806" s="161">
        <v>0</v>
      </c>
      <c r="I806" s="162">
        <v>0</v>
      </c>
      <c r="J806" s="160">
        <f t="shared" si="222"/>
        <v>0</v>
      </c>
      <c r="K806" s="161">
        <v>0</v>
      </c>
      <c r="L806" s="161">
        <v>0</v>
      </c>
      <c r="M806" s="161">
        <v>0</v>
      </c>
      <c r="N806" s="161">
        <v>0</v>
      </c>
      <c r="O806" s="161">
        <v>0</v>
      </c>
      <c r="P806" s="162">
        <v>0</v>
      </c>
      <c r="Q806" s="160">
        <f t="shared" si="223"/>
        <v>0</v>
      </c>
      <c r="R806" s="161">
        <v>0</v>
      </c>
      <c r="S806" s="161">
        <v>0</v>
      </c>
      <c r="T806" s="161">
        <v>0</v>
      </c>
      <c r="U806" s="161">
        <v>0</v>
      </c>
      <c r="V806" s="161">
        <v>0</v>
      </c>
      <c r="W806" s="162">
        <v>0</v>
      </c>
      <c r="X806" s="160">
        <f t="shared" si="217"/>
        <v>0</v>
      </c>
      <c r="Y806" s="161">
        <f t="shared" si="217"/>
        <v>0</v>
      </c>
      <c r="Z806" s="161">
        <f t="shared" si="217"/>
        <v>0</v>
      </c>
      <c r="AA806" s="161">
        <f t="shared" si="217"/>
        <v>0</v>
      </c>
      <c r="AB806" s="161">
        <f t="shared" si="217"/>
        <v>0</v>
      </c>
      <c r="AC806" s="161">
        <f t="shared" si="217"/>
        <v>0</v>
      </c>
      <c r="AD806" s="162">
        <f t="shared" si="217"/>
        <v>0</v>
      </c>
      <c r="AE806" s="160">
        <f t="shared" si="215"/>
        <v>0</v>
      </c>
      <c r="AF806" s="10">
        <f t="shared" si="215"/>
        <v>0</v>
      </c>
      <c r="AG806" s="10">
        <f t="shared" si="215"/>
        <v>0</v>
      </c>
      <c r="AH806" s="10">
        <f t="shared" si="215"/>
        <v>0</v>
      </c>
      <c r="AI806" s="10">
        <f t="shared" si="215"/>
        <v>0</v>
      </c>
      <c r="AJ806" s="10">
        <f t="shared" si="215"/>
        <v>0</v>
      </c>
      <c r="AK806" s="312">
        <f t="shared" si="215"/>
        <v>0</v>
      </c>
    </row>
    <row r="807" spans="1:37" ht="12.75" customHeight="1" x14ac:dyDescent="0.25">
      <c r="A807" s="81">
        <v>798</v>
      </c>
      <c r="B807" s="159" t="s">
        <v>1926</v>
      </c>
      <c r="C807" s="244">
        <f t="shared" si="221"/>
        <v>0</v>
      </c>
      <c r="D807" s="161">
        <v>0</v>
      </c>
      <c r="E807" s="161">
        <v>0</v>
      </c>
      <c r="F807" s="161">
        <v>0</v>
      </c>
      <c r="G807" s="161">
        <v>0</v>
      </c>
      <c r="H807" s="161">
        <v>0</v>
      </c>
      <c r="I807" s="162">
        <v>0</v>
      </c>
      <c r="J807" s="160">
        <f t="shared" si="222"/>
        <v>0</v>
      </c>
      <c r="K807" s="161">
        <v>0</v>
      </c>
      <c r="L807" s="161">
        <v>0</v>
      </c>
      <c r="M807" s="161">
        <v>0</v>
      </c>
      <c r="N807" s="161">
        <v>0</v>
      </c>
      <c r="O807" s="161">
        <v>0</v>
      </c>
      <c r="P807" s="162">
        <v>0</v>
      </c>
      <c r="Q807" s="160">
        <f t="shared" si="223"/>
        <v>0</v>
      </c>
      <c r="R807" s="161">
        <v>0</v>
      </c>
      <c r="S807" s="161">
        <v>0</v>
      </c>
      <c r="T807" s="161">
        <v>0</v>
      </c>
      <c r="U807" s="161">
        <v>0</v>
      </c>
      <c r="V807" s="161">
        <v>0</v>
      </c>
      <c r="W807" s="162">
        <v>0</v>
      </c>
      <c r="X807" s="160">
        <f t="shared" si="217"/>
        <v>0</v>
      </c>
      <c r="Y807" s="161">
        <f t="shared" si="217"/>
        <v>0</v>
      </c>
      <c r="Z807" s="161">
        <f t="shared" si="217"/>
        <v>0</v>
      </c>
      <c r="AA807" s="161">
        <f t="shared" si="217"/>
        <v>0</v>
      </c>
      <c r="AB807" s="161">
        <f t="shared" si="217"/>
        <v>0</v>
      </c>
      <c r="AC807" s="161">
        <f t="shared" si="217"/>
        <v>0</v>
      </c>
      <c r="AD807" s="162">
        <f t="shared" si="217"/>
        <v>0</v>
      </c>
      <c r="AE807" s="160">
        <f t="shared" si="215"/>
        <v>0</v>
      </c>
      <c r="AF807" s="10">
        <f t="shared" si="215"/>
        <v>0</v>
      </c>
      <c r="AG807" s="10">
        <f t="shared" si="215"/>
        <v>0</v>
      </c>
      <c r="AH807" s="10">
        <f t="shared" si="215"/>
        <v>0</v>
      </c>
      <c r="AI807" s="10">
        <f t="shared" si="215"/>
        <v>0</v>
      </c>
      <c r="AJ807" s="10">
        <f t="shared" si="215"/>
        <v>0</v>
      </c>
      <c r="AK807" s="312">
        <f t="shared" si="215"/>
        <v>0</v>
      </c>
    </row>
    <row r="808" spans="1:37" ht="12.75" customHeight="1" x14ac:dyDescent="0.25">
      <c r="A808" s="81">
        <v>799</v>
      </c>
      <c r="B808" s="159" t="s">
        <v>1927</v>
      </c>
      <c r="C808" s="244">
        <f t="shared" si="221"/>
        <v>0</v>
      </c>
      <c r="D808" s="161">
        <v>0</v>
      </c>
      <c r="E808" s="161">
        <v>0</v>
      </c>
      <c r="F808" s="161">
        <v>0</v>
      </c>
      <c r="G808" s="161">
        <v>0</v>
      </c>
      <c r="H808" s="161">
        <v>0</v>
      </c>
      <c r="I808" s="162">
        <v>0</v>
      </c>
      <c r="J808" s="160">
        <f t="shared" si="222"/>
        <v>0</v>
      </c>
      <c r="K808" s="161">
        <v>0</v>
      </c>
      <c r="L808" s="161">
        <v>0</v>
      </c>
      <c r="M808" s="161">
        <v>0</v>
      </c>
      <c r="N808" s="161">
        <v>0</v>
      </c>
      <c r="O808" s="161">
        <v>0</v>
      </c>
      <c r="P808" s="162">
        <v>0</v>
      </c>
      <c r="Q808" s="160">
        <f t="shared" si="223"/>
        <v>0</v>
      </c>
      <c r="R808" s="161">
        <v>0</v>
      </c>
      <c r="S808" s="161">
        <v>0</v>
      </c>
      <c r="T808" s="161">
        <v>0</v>
      </c>
      <c r="U808" s="161">
        <v>0</v>
      </c>
      <c r="V808" s="161">
        <v>0</v>
      </c>
      <c r="W808" s="162">
        <v>0</v>
      </c>
      <c r="X808" s="160">
        <f t="shared" si="217"/>
        <v>0</v>
      </c>
      <c r="Y808" s="161">
        <f t="shared" si="217"/>
        <v>0</v>
      </c>
      <c r="Z808" s="161">
        <f t="shared" si="217"/>
        <v>0</v>
      </c>
      <c r="AA808" s="161">
        <f t="shared" si="217"/>
        <v>0</v>
      </c>
      <c r="AB808" s="161">
        <f t="shared" si="217"/>
        <v>0</v>
      </c>
      <c r="AC808" s="161">
        <f t="shared" si="217"/>
        <v>0</v>
      </c>
      <c r="AD808" s="162">
        <f t="shared" si="217"/>
        <v>0</v>
      </c>
      <c r="AE808" s="160">
        <f t="shared" si="215"/>
        <v>0</v>
      </c>
      <c r="AF808" s="10">
        <f t="shared" si="215"/>
        <v>0</v>
      </c>
      <c r="AG808" s="10">
        <f t="shared" si="215"/>
        <v>0</v>
      </c>
      <c r="AH808" s="10">
        <f t="shared" si="215"/>
        <v>0</v>
      </c>
      <c r="AI808" s="10">
        <f t="shared" si="215"/>
        <v>0</v>
      </c>
      <c r="AJ808" s="10">
        <f t="shared" si="215"/>
        <v>0</v>
      </c>
      <c r="AK808" s="312">
        <f t="shared" si="215"/>
        <v>0</v>
      </c>
    </row>
    <row r="809" spans="1:37" ht="12.75" customHeight="1" x14ac:dyDescent="0.25">
      <c r="A809" s="81">
        <v>800</v>
      </c>
      <c r="B809" s="159" t="s">
        <v>1928</v>
      </c>
      <c r="C809" s="244">
        <f t="shared" si="221"/>
        <v>0</v>
      </c>
      <c r="D809" s="161">
        <v>0</v>
      </c>
      <c r="E809" s="161">
        <v>0</v>
      </c>
      <c r="F809" s="161">
        <v>0</v>
      </c>
      <c r="G809" s="161">
        <v>0</v>
      </c>
      <c r="H809" s="161">
        <v>0</v>
      </c>
      <c r="I809" s="162">
        <v>0</v>
      </c>
      <c r="J809" s="160">
        <f t="shared" si="222"/>
        <v>0</v>
      </c>
      <c r="K809" s="161">
        <v>0</v>
      </c>
      <c r="L809" s="161">
        <v>0</v>
      </c>
      <c r="M809" s="161">
        <v>0</v>
      </c>
      <c r="N809" s="161">
        <v>0</v>
      </c>
      <c r="O809" s="161">
        <v>0</v>
      </c>
      <c r="P809" s="162">
        <v>0</v>
      </c>
      <c r="Q809" s="160">
        <f t="shared" si="223"/>
        <v>0</v>
      </c>
      <c r="R809" s="161">
        <v>0</v>
      </c>
      <c r="S809" s="161">
        <v>0</v>
      </c>
      <c r="T809" s="161">
        <v>0</v>
      </c>
      <c r="U809" s="161">
        <v>0</v>
      </c>
      <c r="V809" s="161">
        <v>0</v>
      </c>
      <c r="W809" s="162">
        <v>0</v>
      </c>
      <c r="X809" s="160">
        <f t="shared" si="217"/>
        <v>0</v>
      </c>
      <c r="Y809" s="161">
        <f t="shared" si="217"/>
        <v>0</v>
      </c>
      <c r="Z809" s="161">
        <f t="shared" si="217"/>
        <v>0</v>
      </c>
      <c r="AA809" s="161">
        <f t="shared" si="217"/>
        <v>0</v>
      </c>
      <c r="AB809" s="161">
        <f t="shared" si="217"/>
        <v>0</v>
      </c>
      <c r="AC809" s="161">
        <f t="shared" si="217"/>
        <v>0</v>
      </c>
      <c r="AD809" s="162">
        <f t="shared" si="217"/>
        <v>0</v>
      </c>
      <c r="AE809" s="160">
        <f t="shared" si="215"/>
        <v>0</v>
      </c>
      <c r="AF809" s="10">
        <f t="shared" si="215"/>
        <v>0</v>
      </c>
      <c r="AG809" s="10">
        <f t="shared" si="215"/>
        <v>0</v>
      </c>
      <c r="AH809" s="10">
        <f t="shared" si="215"/>
        <v>0</v>
      </c>
      <c r="AI809" s="10">
        <f t="shared" si="215"/>
        <v>0</v>
      </c>
      <c r="AJ809" s="10">
        <f t="shared" si="215"/>
        <v>0</v>
      </c>
      <c r="AK809" s="312">
        <f t="shared" si="215"/>
        <v>0</v>
      </c>
    </row>
    <row r="810" spans="1:37" ht="12.75" customHeight="1" x14ac:dyDescent="0.25">
      <c r="A810" s="81">
        <v>801</v>
      </c>
      <c r="B810" s="159" t="s">
        <v>1929</v>
      </c>
      <c r="C810" s="244">
        <f t="shared" si="221"/>
        <v>0</v>
      </c>
      <c r="D810" s="161">
        <v>0</v>
      </c>
      <c r="E810" s="161">
        <v>0</v>
      </c>
      <c r="F810" s="161">
        <v>0</v>
      </c>
      <c r="G810" s="161">
        <v>0</v>
      </c>
      <c r="H810" s="161">
        <v>0</v>
      </c>
      <c r="I810" s="162">
        <v>0</v>
      </c>
      <c r="J810" s="160">
        <f t="shared" si="222"/>
        <v>0</v>
      </c>
      <c r="K810" s="161">
        <v>0</v>
      </c>
      <c r="L810" s="161">
        <v>0</v>
      </c>
      <c r="M810" s="161">
        <v>0</v>
      </c>
      <c r="N810" s="161">
        <v>0</v>
      </c>
      <c r="O810" s="161">
        <v>0</v>
      </c>
      <c r="P810" s="162">
        <v>0</v>
      </c>
      <c r="Q810" s="160">
        <f t="shared" si="223"/>
        <v>0</v>
      </c>
      <c r="R810" s="161">
        <v>0</v>
      </c>
      <c r="S810" s="161">
        <v>0</v>
      </c>
      <c r="T810" s="161">
        <v>0</v>
      </c>
      <c r="U810" s="161">
        <v>0</v>
      </c>
      <c r="V810" s="161">
        <v>0</v>
      </c>
      <c r="W810" s="162">
        <v>0</v>
      </c>
      <c r="X810" s="160">
        <f t="shared" si="217"/>
        <v>0</v>
      </c>
      <c r="Y810" s="161">
        <f t="shared" si="217"/>
        <v>0</v>
      </c>
      <c r="Z810" s="161">
        <f t="shared" si="217"/>
        <v>0</v>
      </c>
      <c r="AA810" s="161">
        <f t="shared" si="217"/>
        <v>0</v>
      </c>
      <c r="AB810" s="161">
        <f t="shared" si="217"/>
        <v>0</v>
      </c>
      <c r="AC810" s="161">
        <f t="shared" si="217"/>
        <v>0</v>
      </c>
      <c r="AD810" s="162">
        <f t="shared" si="217"/>
        <v>0</v>
      </c>
      <c r="AE810" s="160">
        <f t="shared" si="215"/>
        <v>0</v>
      </c>
      <c r="AF810" s="10">
        <f t="shared" si="215"/>
        <v>0</v>
      </c>
      <c r="AG810" s="10">
        <f t="shared" si="215"/>
        <v>0</v>
      </c>
      <c r="AH810" s="10">
        <f t="shared" si="215"/>
        <v>0</v>
      </c>
      <c r="AI810" s="10">
        <f t="shared" si="215"/>
        <v>0</v>
      </c>
      <c r="AJ810" s="10">
        <f t="shared" si="215"/>
        <v>0</v>
      </c>
      <c r="AK810" s="312">
        <f t="shared" si="215"/>
        <v>0</v>
      </c>
    </row>
    <row r="811" spans="1:37" ht="12.75" customHeight="1" x14ac:dyDescent="0.25">
      <c r="A811" s="81">
        <v>802</v>
      </c>
      <c r="B811" s="159" t="s">
        <v>1930</v>
      </c>
      <c r="C811" s="244">
        <f t="shared" si="221"/>
        <v>0</v>
      </c>
      <c r="D811" s="161">
        <v>0</v>
      </c>
      <c r="E811" s="161">
        <v>0</v>
      </c>
      <c r="F811" s="161">
        <v>0</v>
      </c>
      <c r="G811" s="161">
        <v>0</v>
      </c>
      <c r="H811" s="161">
        <v>0</v>
      </c>
      <c r="I811" s="162">
        <v>0</v>
      </c>
      <c r="J811" s="160">
        <f t="shared" si="222"/>
        <v>0</v>
      </c>
      <c r="K811" s="161">
        <v>0</v>
      </c>
      <c r="L811" s="161">
        <v>0</v>
      </c>
      <c r="M811" s="161">
        <v>0</v>
      </c>
      <c r="N811" s="161">
        <v>0</v>
      </c>
      <c r="O811" s="161">
        <v>0</v>
      </c>
      <c r="P811" s="162">
        <v>0</v>
      </c>
      <c r="Q811" s="160">
        <f t="shared" si="223"/>
        <v>0</v>
      </c>
      <c r="R811" s="161">
        <v>0</v>
      </c>
      <c r="S811" s="161">
        <v>0</v>
      </c>
      <c r="T811" s="161">
        <v>0</v>
      </c>
      <c r="U811" s="161">
        <v>0</v>
      </c>
      <c r="V811" s="161">
        <v>0</v>
      </c>
      <c r="W811" s="162">
        <v>0</v>
      </c>
      <c r="X811" s="160">
        <f t="shared" si="217"/>
        <v>0</v>
      </c>
      <c r="Y811" s="161">
        <f t="shared" si="217"/>
        <v>0</v>
      </c>
      <c r="Z811" s="161">
        <f t="shared" si="217"/>
        <v>0</v>
      </c>
      <c r="AA811" s="161">
        <f t="shared" si="217"/>
        <v>0</v>
      </c>
      <c r="AB811" s="161">
        <f t="shared" si="217"/>
        <v>0</v>
      </c>
      <c r="AC811" s="161">
        <f t="shared" si="217"/>
        <v>0</v>
      </c>
      <c r="AD811" s="162">
        <f t="shared" si="217"/>
        <v>0</v>
      </c>
      <c r="AE811" s="160">
        <f t="shared" si="215"/>
        <v>0</v>
      </c>
      <c r="AF811" s="10">
        <f t="shared" si="215"/>
        <v>0</v>
      </c>
      <c r="AG811" s="10">
        <f t="shared" si="215"/>
        <v>0</v>
      </c>
      <c r="AH811" s="10">
        <f t="shared" si="215"/>
        <v>0</v>
      </c>
      <c r="AI811" s="10">
        <f t="shared" si="215"/>
        <v>0</v>
      </c>
      <c r="AJ811" s="10">
        <f t="shared" si="215"/>
        <v>0</v>
      </c>
      <c r="AK811" s="312">
        <f t="shared" si="215"/>
        <v>0</v>
      </c>
    </row>
    <row r="812" spans="1:37" ht="12.75" customHeight="1" x14ac:dyDescent="0.25">
      <c r="A812" s="81">
        <v>803</v>
      </c>
      <c r="B812" s="159" t="s">
        <v>1931</v>
      </c>
      <c r="C812" s="244">
        <f t="shared" si="221"/>
        <v>0</v>
      </c>
      <c r="D812" s="161">
        <v>0</v>
      </c>
      <c r="E812" s="161">
        <v>0</v>
      </c>
      <c r="F812" s="161">
        <v>0</v>
      </c>
      <c r="G812" s="161">
        <v>0</v>
      </c>
      <c r="H812" s="161">
        <v>0</v>
      </c>
      <c r="I812" s="162">
        <v>0</v>
      </c>
      <c r="J812" s="160">
        <f t="shared" si="222"/>
        <v>0</v>
      </c>
      <c r="K812" s="161">
        <v>0</v>
      </c>
      <c r="L812" s="161">
        <v>0</v>
      </c>
      <c r="M812" s="161">
        <v>0</v>
      </c>
      <c r="N812" s="161">
        <v>0</v>
      </c>
      <c r="O812" s="161">
        <v>0</v>
      </c>
      <c r="P812" s="162">
        <v>0</v>
      </c>
      <c r="Q812" s="160">
        <f t="shared" si="223"/>
        <v>0</v>
      </c>
      <c r="R812" s="161">
        <v>0</v>
      </c>
      <c r="S812" s="161">
        <v>0</v>
      </c>
      <c r="T812" s="161">
        <v>0</v>
      </c>
      <c r="U812" s="161">
        <v>0</v>
      </c>
      <c r="V812" s="161">
        <v>0</v>
      </c>
      <c r="W812" s="162">
        <v>0</v>
      </c>
      <c r="X812" s="160">
        <f t="shared" si="217"/>
        <v>0</v>
      </c>
      <c r="Y812" s="161">
        <f t="shared" si="217"/>
        <v>0</v>
      </c>
      <c r="Z812" s="161">
        <f t="shared" si="217"/>
        <v>0</v>
      </c>
      <c r="AA812" s="161">
        <f t="shared" si="217"/>
        <v>0</v>
      </c>
      <c r="AB812" s="161">
        <f t="shared" si="217"/>
        <v>0</v>
      </c>
      <c r="AC812" s="161">
        <f t="shared" si="217"/>
        <v>0</v>
      </c>
      <c r="AD812" s="162">
        <f t="shared" si="217"/>
        <v>0</v>
      </c>
      <c r="AE812" s="160">
        <f t="shared" si="215"/>
        <v>0</v>
      </c>
      <c r="AF812" s="10">
        <f t="shared" si="215"/>
        <v>0</v>
      </c>
      <c r="AG812" s="10">
        <f t="shared" si="215"/>
        <v>0</v>
      </c>
      <c r="AH812" s="10">
        <f t="shared" si="215"/>
        <v>0</v>
      </c>
      <c r="AI812" s="10">
        <f t="shared" si="215"/>
        <v>0</v>
      </c>
      <c r="AJ812" s="10">
        <f t="shared" si="215"/>
        <v>0</v>
      </c>
      <c r="AK812" s="312">
        <f t="shared" si="215"/>
        <v>0</v>
      </c>
    </row>
    <row r="813" spans="1:37" ht="12.75" customHeight="1" x14ac:dyDescent="0.25">
      <c r="A813" s="81">
        <v>804</v>
      </c>
      <c r="B813" s="159" t="s">
        <v>1932</v>
      </c>
      <c r="C813" s="244">
        <f t="shared" si="221"/>
        <v>0</v>
      </c>
      <c r="D813" s="161">
        <v>0</v>
      </c>
      <c r="E813" s="161">
        <v>0</v>
      </c>
      <c r="F813" s="161">
        <v>0</v>
      </c>
      <c r="G813" s="161">
        <v>0</v>
      </c>
      <c r="H813" s="161">
        <v>0</v>
      </c>
      <c r="I813" s="162">
        <v>0</v>
      </c>
      <c r="J813" s="160">
        <f t="shared" si="222"/>
        <v>0</v>
      </c>
      <c r="K813" s="161">
        <v>0</v>
      </c>
      <c r="L813" s="161">
        <v>0</v>
      </c>
      <c r="M813" s="161">
        <v>0</v>
      </c>
      <c r="N813" s="161">
        <v>0</v>
      </c>
      <c r="O813" s="161">
        <v>0</v>
      </c>
      <c r="P813" s="162">
        <v>0</v>
      </c>
      <c r="Q813" s="160">
        <f t="shared" si="223"/>
        <v>0</v>
      </c>
      <c r="R813" s="161">
        <v>0</v>
      </c>
      <c r="S813" s="161">
        <v>0</v>
      </c>
      <c r="T813" s="161">
        <v>0</v>
      </c>
      <c r="U813" s="161">
        <v>0</v>
      </c>
      <c r="V813" s="161">
        <v>0</v>
      </c>
      <c r="W813" s="162">
        <v>0</v>
      </c>
      <c r="X813" s="160">
        <f t="shared" si="217"/>
        <v>0</v>
      </c>
      <c r="Y813" s="161">
        <f t="shared" si="217"/>
        <v>0</v>
      </c>
      <c r="Z813" s="161">
        <f t="shared" si="217"/>
        <v>0</v>
      </c>
      <c r="AA813" s="161">
        <f t="shared" si="217"/>
        <v>0</v>
      </c>
      <c r="AB813" s="161">
        <f t="shared" si="217"/>
        <v>0</v>
      </c>
      <c r="AC813" s="161">
        <f t="shared" si="217"/>
        <v>0</v>
      </c>
      <c r="AD813" s="162">
        <f t="shared" si="217"/>
        <v>0</v>
      </c>
      <c r="AE813" s="160">
        <f t="shared" si="215"/>
        <v>0</v>
      </c>
      <c r="AF813" s="10">
        <f t="shared" si="215"/>
        <v>0</v>
      </c>
      <c r="AG813" s="10">
        <f t="shared" si="215"/>
        <v>0</v>
      </c>
      <c r="AH813" s="10">
        <f t="shared" si="215"/>
        <v>0</v>
      </c>
      <c r="AI813" s="10">
        <f t="shared" si="215"/>
        <v>0</v>
      </c>
      <c r="AJ813" s="10">
        <f t="shared" si="215"/>
        <v>0</v>
      </c>
      <c r="AK813" s="312">
        <f t="shared" si="215"/>
        <v>0</v>
      </c>
    </row>
    <row r="814" spans="1:37" ht="12.75" customHeight="1" x14ac:dyDescent="0.25">
      <c r="A814" s="81">
        <v>805</v>
      </c>
      <c r="B814" s="159" t="s">
        <v>1933</v>
      </c>
      <c r="C814" s="244">
        <f t="shared" si="221"/>
        <v>0</v>
      </c>
      <c r="D814" s="161">
        <v>0</v>
      </c>
      <c r="E814" s="161">
        <v>0</v>
      </c>
      <c r="F814" s="161">
        <v>0</v>
      </c>
      <c r="G814" s="161">
        <v>0</v>
      </c>
      <c r="H814" s="161">
        <v>0</v>
      </c>
      <c r="I814" s="162">
        <v>0</v>
      </c>
      <c r="J814" s="160">
        <f t="shared" si="222"/>
        <v>0</v>
      </c>
      <c r="K814" s="161">
        <v>0</v>
      </c>
      <c r="L814" s="161">
        <v>0</v>
      </c>
      <c r="M814" s="161">
        <v>0</v>
      </c>
      <c r="N814" s="161">
        <v>0</v>
      </c>
      <c r="O814" s="161">
        <v>0</v>
      </c>
      <c r="P814" s="162">
        <v>0</v>
      </c>
      <c r="Q814" s="160">
        <f t="shared" si="223"/>
        <v>0</v>
      </c>
      <c r="R814" s="161">
        <v>0</v>
      </c>
      <c r="S814" s="161">
        <v>0</v>
      </c>
      <c r="T814" s="161">
        <v>0</v>
      </c>
      <c r="U814" s="161">
        <v>0</v>
      </c>
      <c r="V814" s="161">
        <v>0</v>
      </c>
      <c r="W814" s="162">
        <v>0</v>
      </c>
      <c r="X814" s="160">
        <f t="shared" si="217"/>
        <v>0</v>
      </c>
      <c r="Y814" s="161">
        <f t="shared" si="217"/>
        <v>0</v>
      </c>
      <c r="Z814" s="161">
        <f t="shared" si="217"/>
        <v>0</v>
      </c>
      <c r="AA814" s="161">
        <f t="shared" si="217"/>
        <v>0</v>
      </c>
      <c r="AB814" s="161">
        <f t="shared" si="217"/>
        <v>0</v>
      </c>
      <c r="AC814" s="161">
        <f t="shared" si="217"/>
        <v>0</v>
      </c>
      <c r="AD814" s="162">
        <f t="shared" si="217"/>
        <v>0</v>
      </c>
      <c r="AE814" s="160">
        <f t="shared" si="215"/>
        <v>0</v>
      </c>
      <c r="AF814" s="10">
        <f t="shared" si="215"/>
        <v>0</v>
      </c>
      <c r="AG814" s="10">
        <f t="shared" si="215"/>
        <v>0</v>
      </c>
      <c r="AH814" s="10">
        <f t="shared" si="215"/>
        <v>0</v>
      </c>
      <c r="AI814" s="10">
        <f t="shared" si="215"/>
        <v>0</v>
      </c>
      <c r="AJ814" s="10">
        <f t="shared" si="215"/>
        <v>0</v>
      </c>
      <c r="AK814" s="312">
        <f t="shared" si="215"/>
        <v>0</v>
      </c>
    </row>
    <row r="815" spans="1:37" ht="12.75" customHeight="1" x14ac:dyDescent="0.25">
      <c r="A815" s="81">
        <v>806</v>
      </c>
      <c r="B815" s="159" t="s">
        <v>1934</v>
      </c>
      <c r="C815" s="244">
        <f t="shared" si="221"/>
        <v>0</v>
      </c>
      <c r="D815" s="161">
        <v>0</v>
      </c>
      <c r="E815" s="161">
        <v>0</v>
      </c>
      <c r="F815" s="161">
        <v>0</v>
      </c>
      <c r="G815" s="161">
        <v>0</v>
      </c>
      <c r="H815" s="161">
        <v>0</v>
      </c>
      <c r="I815" s="162">
        <v>0</v>
      </c>
      <c r="J815" s="160">
        <f t="shared" si="222"/>
        <v>0</v>
      </c>
      <c r="K815" s="161">
        <v>0</v>
      </c>
      <c r="L815" s="161">
        <v>0</v>
      </c>
      <c r="M815" s="161">
        <v>0</v>
      </c>
      <c r="N815" s="161">
        <v>0</v>
      </c>
      <c r="O815" s="161">
        <v>0</v>
      </c>
      <c r="P815" s="162">
        <v>0</v>
      </c>
      <c r="Q815" s="160">
        <f t="shared" si="223"/>
        <v>0</v>
      </c>
      <c r="R815" s="161">
        <v>0</v>
      </c>
      <c r="S815" s="161">
        <v>0</v>
      </c>
      <c r="T815" s="161">
        <v>0</v>
      </c>
      <c r="U815" s="161">
        <v>0</v>
      </c>
      <c r="V815" s="161">
        <v>0</v>
      </c>
      <c r="W815" s="162">
        <v>0</v>
      </c>
      <c r="X815" s="160">
        <f t="shared" si="217"/>
        <v>0</v>
      </c>
      <c r="Y815" s="161">
        <f t="shared" si="217"/>
        <v>0</v>
      </c>
      <c r="Z815" s="161">
        <f t="shared" si="217"/>
        <v>0</v>
      </c>
      <c r="AA815" s="161">
        <f t="shared" si="217"/>
        <v>0</v>
      </c>
      <c r="AB815" s="161">
        <f t="shared" si="217"/>
        <v>0</v>
      </c>
      <c r="AC815" s="161">
        <f t="shared" si="217"/>
        <v>0</v>
      </c>
      <c r="AD815" s="162">
        <f t="shared" si="217"/>
        <v>0</v>
      </c>
      <c r="AE815" s="160">
        <f t="shared" si="215"/>
        <v>0</v>
      </c>
      <c r="AF815" s="10">
        <f t="shared" si="215"/>
        <v>0</v>
      </c>
      <c r="AG815" s="10">
        <f t="shared" si="215"/>
        <v>0</v>
      </c>
      <c r="AH815" s="10">
        <f t="shared" si="215"/>
        <v>0</v>
      </c>
      <c r="AI815" s="10">
        <f t="shared" si="215"/>
        <v>0</v>
      </c>
      <c r="AJ815" s="10">
        <f t="shared" si="215"/>
        <v>0</v>
      </c>
      <c r="AK815" s="312">
        <f t="shared" si="215"/>
        <v>0</v>
      </c>
    </row>
    <row r="816" spans="1:37" ht="12.75" customHeight="1" x14ac:dyDescent="0.25">
      <c r="A816" s="81">
        <v>807</v>
      </c>
      <c r="B816" s="159" t="s">
        <v>1935</v>
      </c>
      <c r="C816" s="244">
        <f t="shared" si="221"/>
        <v>0</v>
      </c>
      <c r="D816" s="161">
        <v>0</v>
      </c>
      <c r="E816" s="161">
        <v>0</v>
      </c>
      <c r="F816" s="161">
        <v>0</v>
      </c>
      <c r="G816" s="161">
        <v>0</v>
      </c>
      <c r="H816" s="161">
        <v>0</v>
      </c>
      <c r="I816" s="162">
        <v>0</v>
      </c>
      <c r="J816" s="160">
        <f t="shared" si="222"/>
        <v>0</v>
      </c>
      <c r="K816" s="161">
        <v>0</v>
      </c>
      <c r="L816" s="161">
        <v>0</v>
      </c>
      <c r="M816" s="161">
        <v>0</v>
      </c>
      <c r="N816" s="161">
        <v>0</v>
      </c>
      <c r="O816" s="161">
        <v>0</v>
      </c>
      <c r="P816" s="162">
        <v>0</v>
      </c>
      <c r="Q816" s="160">
        <f t="shared" si="223"/>
        <v>0</v>
      </c>
      <c r="R816" s="161">
        <v>0</v>
      </c>
      <c r="S816" s="161">
        <v>0</v>
      </c>
      <c r="T816" s="161">
        <v>0</v>
      </c>
      <c r="U816" s="161">
        <v>0</v>
      </c>
      <c r="V816" s="161">
        <v>0</v>
      </c>
      <c r="W816" s="162">
        <v>0</v>
      </c>
      <c r="X816" s="160">
        <f t="shared" si="217"/>
        <v>0</v>
      </c>
      <c r="Y816" s="161">
        <f t="shared" si="217"/>
        <v>0</v>
      </c>
      <c r="Z816" s="161">
        <f t="shared" si="217"/>
        <v>0</v>
      </c>
      <c r="AA816" s="161">
        <f t="shared" si="217"/>
        <v>0</v>
      </c>
      <c r="AB816" s="161">
        <f t="shared" si="217"/>
        <v>0</v>
      </c>
      <c r="AC816" s="161">
        <f t="shared" si="217"/>
        <v>0</v>
      </c>
      <c r="AD816" s="162">
        <f t="shared" si="217"/>
        <v>0</v>
      </c>
      <c r="AE816" s="160">
        <f t="shared" si="215"/>
        <v>0</v>
      </c>
      <c r="AF816" s="10">
        <f t="shared" si="215"/>
        <v>0</v>
      </c>
      <c r="AG816" s="10">
        <f t="shared" si="215"/>
        <v>0</v>
      </c>
      <c r="AH816" s="10">
        <f t="shared" si="215"/>
        <v>0</v>
      </c>
      <c r="AI816" s="10">
        <f t="shared" si="215"/>
        <v>0</v>
      </c>
      <c r="AJ816" s="10">
        <f t="shared" si="215"/>
        <v>0</v>
      </c>
      <c r="AK816" s="312">
        <f t="shared" si="215"/>
        <v>0</v>
      </c>
    </row>
    <row r="817" spans="1:37" ht="12.75" customHeight="1" x14ac:dyDescent="0.25">
      <c r="A817" s="81">
        <v>808</v>
      </c>
      <c r="B817" s="159" t="s">
        <v>1936</v>
      </c>
      <c r="C817" s="244">
        <f t="shared" si="221"/>
        <v>0</v>
      </c>
      <c r="D817" s="161">
        <v>0</v>
      </c>
      <c r="E817" s="161">
        <v>0</v>
      </c>
      <c r="F817" s="161">
        <v>0</v>
      </c>
      <c r="G817" s="161">
        <v>0</v>
      </c>
      <c r="H817" s="161">
        <v>0</v>
      </c>
      <c r="I817" s="162">
        <v>0</v>
      </c>
      <c r="J817" s="160">
        <f t="shared" si="222"/>
        <v>0</v>
      </c>
      <c r="K817" s="161">
        <v>0</v>
      </c>
      <c r="L817" s="161">
        <v>0</v>
      </c>
      <c r="M817" s="161">
        <v>0</v>
      </c>
      <c r="N817" s="161">
        <v>0</v>
      </c>
      <c r="O817" s="161">
        <v>0</v>
      </c>
      <c r="P817" s="162">
        <v>0</v>
      </c>
      <c r="Q817" s="160">
        <f t="shared" si="223"/>
        <v>0</v>
      </c>
      <c r="R817" s="161">
        <v>0</v>
      </c>
      <c r="S817" s="161">
        <v>0</v>
      </c>
      <c r="T817" s="161">
        <v>0</v>
      </c>
      <c r="U817" s="161">
        <v>0</v>
      </c>
      <c r="V817" s="161">
        <v>0</v>
      </c>
      <c r="W817" s="162">
        <v>0</v>
      </c>
      <c r="X817" s="160">
        <f t="shared" si="217"/>
        <v>0</v>
      </c>
      <c r="Y817" s="161">
        <f t="shared" si="217"/>
        <v>0</v>
      </c>
      <c r="Z817" s="161">
        <f t="shared" si="217"/>
        <v>0</v>
      </c>
      <c r="AA817" s="161">
        <f t="shared" si="217"/>
        <v>0</v>
      </c>
      <c r="AB817" s="161">
        <f t="shared" si="217"/>
        <v>0</v>
      </c>
      <c r="AC817" s="161">
        <f t="shared" si="217"/>
        <v>0</v>
      </c>
      <c r="AD817" s="162">
        <f t="shared" si="217"/>
        <v>0</v>
      </c>
      <c r="AE817" s="160">
        <f t="shared" si="215"/>
        <v>0</v>
      </c>
      <c r="AF817" s="10">
        <f t="shared" si="215"/>
        <v>0</v>
      </c>
      <c r="AG817" s="10">
        <f t="shared" si="215"/>
        <v>0</v>
      </c>
      <c r="AH817" s="10">
        <f t="shared" si="215"/>
        <v>0</v>
      </c>
      <c r="AI817" s="10">
        <f t="shared" si="215"/>
        <v>0</v>
      </c>
      <c r="AJ817" s="10">
        <f t="shared" si="215"/>
        <v>0</v>
      </c>
      <c r="AK817" s="312">
        <f t="shared" si="215"/>
        <v>0</v>
      </c>
    </row>
    <row r="818" spans="1:37" ht="12.75" customHeight="1" x14ac:dyDescent="0.25">
      <c r="A818" s="81">
        <v>809</v>
      </c>
      <c r="B818" s="159" t="s">
        <v>1937</v>
      </c>
      <c r="C818" s="244">
        <f t="shared" si="221"/>
        <v>0</v>
      </c>
      <c r="D818" s="161">
        <v>0</v>
      </c>
      <c r="E818" s="161">
        <v>0</v>
      </c>
      <c r="F818" s="161">
        <v>0</v>
      </c>
      <c r="G818" s="161">
        <v>0</v>
      </c>
      <c r="H818" s="161">
        <v>0</v>
      </c>
      <c r="I818" s="162">
        <v>0</v>
      </c>
      <c r="J818" s="160">
        <f t="shared" si="222"/>
        <v>0</v>
      </c>
      <c r="K818" s="161">
        <v>0</v>
      </c>
      <c r="L818" s="161">
        <v>0</v>
      </c>
      <c r="M818" s="161">
        <v>0</v>
      </c>
      <c r="N818" s="161">
        <v>0</v>
      </c>
      <c r="O818" s="161">
        <v>0</v>
      </c>
      <c r="P818" s="162">
        <v>0</v>
      </c>
      <c r="Q818" s="160">
        <f t="shared" si="223"/>
        <v>0</v>
      </c>
      <c r="R818" s="161">
        <v>0</v>
      </c>
      <c r="S818" s="161">
        <v>0</v>
      </c>
      <c r="T818" s="161">
        <v>0</v>
      </c>
      <c r="U818" s="161">
        <v>0</v>
      </c>
      <c r="V818" s="161">
        <v>0</v>
      </c>
      <c r="W818" s="162">
        <v>0</v>
      </c>
      <c r="X818" s="160">
        <f t="shared" si="217"/>
        <v>0</v>
      </c>
      <c r="Y818" s="161">
        <f t="shared" si="217"/>
        <v>0</v>
      </c>
      <c r="Z818" s="161">
        <f t="shared" si="217"/>
        <v>0</v>
      </c>
      <c r="AA818" s="161">
        <f t="shared" si="217"/>
        <v>0</v>
      </c>
      <c r="AB818" s="161">
        <f t="shared" si="217"/>
        <v>0</v>
      </c>
      <c r="AC818" s="161">
        <f t="shared" si="217"/>
        <v>0</v>
      </c>
      <c r="AD818" s="162">
        <f t="shared" si="217"/>
        <v>0</v>
      </c>
      <c r="AE818" s="160">
        <f t="shared" si="215"/>
        <v>0</v>
      </c>
      <c r="AF818" s="10">
        <f t="shared" si="215"/>
        <v>0</v>
      </c>
      <c r="AG818" s="10">
        <f t="shared" si="215"/>
        <v>0</v>
      </c>
      <c r="AH818" s="10">
        <f t="shared" si="215"/>
        <v>0</v>
      </c>
      <c r="AI818" s="10">
        <f t="shared" si="215"/>
        <v>0</v>
      </c>
      <c r="AJ818" s="10">
        <f t="shared" si="215"/>
        <v>0</v>
      </c>
      <c r="AK818" s="312">
        <f t="shared" si="215"/>
        <v>0</v>
      </c>
    </row>
    <row r="819" spans="1:37" ht="12.75" customHeight="1" x14ac:dyDescent="0.25">
      <c r="A819" s="81">
        <v>810</v>
      </c>
      <c r="B819" s="159" t="s">
        <v>1938</v>
      </c>
      <c r="C819" s="244">
        <f t="shared" si="221"/>
        <v>0</v>
      </c>
      <c r="D819" s="161">
        <v>0</v>
      </c>
      <c r="E819" s="161">
        <v>0</v>
      </c>
      <c r="F819" s="161">
        <v>0</v>
      </c>
      <c r="G819" s="161">
        <v>0</v>
      </c>
      <c r="H819" s="161">
        <v>0</v>
      </c>
      <c r="I819" s="162">
        <v>0</v>
      </c>
      <c r="J819" s="160">
        <f t="shared" si="222"/>
        <v>0</v>
      </c>
      <c r="K819" s="161">
        <v>0</v>
      </c>
      <c r="L819" s="161">
        <v>0</v>
      </c>
      <c r="M819" s="161">
        <v>0</v>
      </c>
      <c r="N819" s="161">
        <v>0</v>
      </c>
      <c r="O819" s="161">
        <v>0</v>
      </c>
      <c r="P819" s="162">
        <v>0</v>
      </c>
      <c r="Q819" s="160">
        <f t="shared" si="223"/>
        <v>0</v>
      </c>
      <c r="R819" s="161">
        <v>0</v>
      </c>
      <c r="S819" s="161">
        <v>0</v>
      </c>
      <c r="T819" s="161">
        <v>0</v>
      </c>
      <c r="U819" s="161">
        <v>0</v>
      </c>
      <c r="V819" s="161">
        <v>0</v>
      </c>
      <c r="W819" s="162">
        <v>0</v>
      </c>
      <c r="X819" s="160">
        <f t="shared" si="217"/>
        <v>0</v>
      </c>
      <c r="Y819" s="161">
        <f t="shared" si="217"/>
        <v>0</v>
      </c>
      <c r="Z819" s="161">
        <f t="shared" si="217"/>
        <v>0</v>
      </c>
      <c r="AA819" s="161">
        <f t="shared" si="217"/>
        <v>0</v>
      </c>
      <c r="AB819" s="161">
        <f t="shared" si="217"/>
        <v>0</v>
      </c>
      <c r="AC819" s="161">
        <f t="shared" si="217"/>
        <v>0</v>
      </c>
      <c r="AD819" s="162">
        <f t="shared" si="217"/>
        <v>0</v>
      </c>
      <c r="AE819" s="160">
        <f t="shared" si="215"/>
        <v>0</v>
      </c>
      <c r="AF819" s="10">
        <f t="shared" si="215"/>
        <v>0</v>
      </c>
      <c r="AG819" s="10">
        <f t="shared" si="215"/>
        <v>0</v>
      </c>
      <c r="AH819" s="10">
        <f t="shared" si="215"/>
        <v>0</v>
      </c>
      <c r="AI819" s="10">
        <f t="shared" si="215"/>
        <v>0</v>
      </c>
      <c r="AJ819" s="10">
        <f t="shared" si="215"/>
        <v>0</v>
      </c>
      <c r="AK819" s="312">
        <f t="shared" si="215"/>
        <v>0</v>
      </c>
    </row>
    <row r="820" spans="1:37" ht="12.75" customHeight="1" x14ac:dyDescent="0.25">
      <c r="A820" s="81">
        <v>811</v>
      </c>
      <c r="B820" s="159" t="s">
        <v>1939</v>
      </c>
      <c r="C820" s="244">
        <f t="shared" si="221"/>
        <v>0</v>
      </c>
      <c r="D820" s="161">
        <v>0</v>
      </c>
      <c r="E820" s="161">
        <v>0</v>
      </c>
      <c r="F820" s="161">
        <v>0</v>
      </c>
      <c r="G820" s="161">
        <v>0</v>
      </c>
      <c r="H820" s="161">
        <v>0</v>
      </c>
      <c r="I820" s="162">
        <v>0</v>
      </c>
      <c r="J820" s="160">
        <f t="shared" si="222"/>
        <v>0</v>
      </c>
      <c r="K820" s="161">
        <v>0</v>
      </c>
      <c r="L820" s="161">
        <v>0</v>
      </c>
      <c r="M820" s="161">
        <v>0</v>
      </c>
      <c r="N820" s="161">
        <v>0</v>
      </c>
      <c r="O820" s="161">
        <v>0</v>
      </c>
      <c r="P820" s="162">
        <v>0</v>
      </c>
      <c r="Q820" s="160">
        <f t="shared" si="223"/>
        <v>0</v>
      </c>
      <c r="R820" s="161">
        <v>0</v>
      </c>
      <c r="S820" s="161">
        <v>0</v>
      </c>
      <c r="T820" s="161">
        <v>0</v>
      </c>
      <c r="U820" s="161">
        <v>0</v>
      </c>
      <c r="V820" s="161">
        <v>0</v>
      </c>
      <c r="W820" s="162">
        <v>0</v>
      </c>
      <c r="X820" s="160">
        <f t="shared" si="217"/>
        <v>0</v>
      </c>
      <c r="Y820" s="161">
        <f t="shared" si="217"/>
        <v>0</v>
      </c>
      <c r="Z820" s="161">
        <f t="shared" si="217"/>
        <v>0</v>
      </c>
      <c r="AA820" s="161">
        <f t="shared" si="217"/>
        <v>0</v>
      </c>
      <c r="AB820" s="161">
        <f t="shared" si="217"/>
        <v>0</v>
      </c>
      <c r="AC820" s="161">
        <f t="shared" si="217"/>
        <v>0</v>
      </c>
      <c r="AD820" s="162">
        <f t="shared" si="217"/>
        <v>0</v>
      </c>
      <c r="AE820" s="160">
        <f t="shared" si="215"/>
        <v>0</v>
      </c>
      <c r="AF820" s="10">
        <f t="shared" si="215"/>
        <v>0</v>
      </c>
      <c r="AG820" s="10">
        <f t="shared" si="215"/>
        <v>0</v>
      </c>
      <c r="AH820" s="10">
        <f t="shared" si="215"/>
        <v>0</v>
      </c>
      <c r="AI820" s="10">
        <f t="shared" si="215"/>
        <v>0</v>
      </c>
      <c r="AJ820" s="10">
        <f t="shared" si="215"/>
        <v>0</v>
      </c>
      <c r="AK820" s="312">
        <f t="shared" si="215"/>
        <v>0</v>
      </c>
    </row>
    <row r="821" spans="1:37" ht="12.75" customHeight="1" x14ac:dyDescent="0.25">
      <c r="A821" s="81">
        <v>812</v>
      </c>
      <c r="B821" s="159" t="s">
        <v>1940</v>
      </c>
      <c r="C821" s="244">
        <f t="shared" si="221"/>
        <v>0</v>
      </c>
      <c r="D821" s="161">
        <v>0</v>
      </c>
      <c r="E821" s="161">
        <v>0</v>
      </c>
      <c r="F821" s="161">
        <v>0</v>
      </c>
      <c r="G821" s="161">
        <v>0</v>
      </c>
      <c r="H821" s="161">
        <v>0</v>
      </c>
      <c r="I821" s="162">
        <v>0</v>
      </c>
      <c r="J821" s="160">
        <f t="shared" si="222"/>
        <v>0</v>
      </c>
      <c r="K821" s="161">
        <v>0</v>
      </c>
      <c r="L821" s="161">
        <v>0</v>
      </c>
      <c r="M821" s="161">
        <v>0</v>
      </c>
      <c r="N821" s="161">
        <v>0</v>
      </c>
      <c r="O821" s="161">
        <v>0</v>
      </c>
      <c r="P821" s="162">
        <v>0</v>
      </c>
      <c r="Q821" s="160">
        <f t="shared" si="223"/>
        <v>0</v>
      </c>
      <c r="R821" s="161">
        <v>0</v>
      </c>
      <c r="S821" s="161">
        <v>0</v>
      </c>
      <c r="T821" s="161">
        <v>0</v>
      </c>
      <c r="U821" s="161">
        <v>0</v>
      </c>
      <c r="V821" s="161">
        <v>0</v>
      </c>
      <c r="W821" s="162">
        <v>0</v>
      </c>
      <c r="X821" s="160">
        <f t="shared" si="217"/>
        <v>0</v>
      </c>
      <c r="Y821" s="161">
        <f t="shared" si="217"/>
        <v>0</v>
      </c>
      <c r="Z821" s="161">
        <f t="shared" si="217"/>
        <v>0</v>
      </c>
      <c r="AA821" s="161">
        <f t="shared" si="217"/>
        <v>0</v>
      </c>
      <c r="AB821" s="161">
        <f t="shared" si="217"/>
        <v>0</v>
      </c>
      <c r="AC821" s="161">
        <f t="shared" si="217"/>
        <v>0</v>
      </c>
      <c r="AD821" s="162">
        <f t="shared" si="217"/>
        <v>0</v>
      </c>
      <c r="AE821" s="160">
        <f t="shared" si="215"/>
        <v>0</v>
      </c>
      <c r="AF821" s="10">
        <f t="shared" si="215"/>
        <v>0</v>
      </c>
      <c r="AG821" s="10">
        <f t="shared" si="215"/>
        <v>0</v>
      </c>
      <c r="AH821" s="10">
        <f t="shared" si="215"/>
        <v>0</v>
      </c>
      <c r="AI821" s="10">
        <f t="shared" si="215"/>
        <v>0</v>
      </c>
      <c r="AJ821" s="10">
        <f t="shared" si="215"/>
        <v>0</v>
      </c>
      <c r="AK821" s="312">
        <f t="shared" si="215"/>
        <v>0</v>
      </c>
    </row>
    <row r="822" spans="1:37" ht="12.75" customHeight="1" x14ac:dyDescent="0.25">
      <c r="A822" s="81">
        <v>813</v>
      </c>
      <c r="B822" s="159" t="s">
        <v>1941</v>
      </c>
      <c r="C822" s="244">
        <f t="shared" si="221"/>
        <v>0</v>
      </c>
      <c r="D822" s="161">
        <v>0</v>
      </c>
      <c r="E822" s="161">
        <v>0</v>
      </c>
      <c r="F822" s="161">
        <v>0</v>
      </c>
      <c r="G822" s="161">
        <v>0</v>
      </c>
      <c r="H822" s="161">
        <v>0</v>
      </c>
      <c r="I822" s="162">
        <v>0</v>
      </c>
      <c r="J822" s="160">
        <f t="shared" si="222"/>
        <v>0</v>
      </c>
      <c r="K822" s="161">
        <v>0</v>
      </c>
      <c r="L822" s="161">
        <v>0</v>
      </c>
      <c r="M822" s="161">
        <v>0</v>
      </c>
      <c r="N822" s="161">
        <v>0</v>
      </c>
      <c r="O822" s="161">
        <v>0</v>
      </c>
      <c r="P822" s="162">
        <v>0</v>
      </c>
      <c r="Q822" s="160">
        <f t="shared" si="223"/>
        <v>0</v>
      </c>
      <c r="R822" s="161">
        <v>0</v>
      </c>
      <c r="S822" s="161">
        <v>0</v>
      </c>
      <c r="T822" s="161">
        <v>0</v>
      </c>
      <c r="U822" s="161">
        <v>0</v>
      </c>
      <c r="V822" s="161">
        <v>0</v>
      </c>
      <c r="W822" s="162">
        <v>0</v>
      </c>
      <c r="X822" s="160">
        <f t="shared" si="217"/>
        <v>0</v>
      </c>
      <c r="Y822" s="161">
        <f t="shared" si="217"/>
        <v>0</v>
      </c>
      <c r="Z822" s="161">
        <f t="shared" si="217"/>
        <v>0</v>
      </c>
      <c r="AA822" s="161">
        <f t="shared" si="217"/>
        <v>0</v>
      </c>
      <c r="AB822" s="161">
        <f t="shared" si="217"/>
        <v>0</v>
      </c>
      <c r="AC822" s="161">
        <f t="shared" si="217"/>
        <v>0</v>
      </c>
      <c r="AD822" s="162">
        <f t="shared" si="217"/>
        <v>0</v>
      </c>
      <c r="AE822" s="160">
        <f t="shared" si="215"/>
        <v>0</v>
      </c>
      <c r="AF822" s="10">
        <f t="shared" si="215"/>
        <v>0</v>
      </c>
      <c r="AG822" s="10">
        <f t="shared" si="215"/>
        <v>0</v>
      </c>
      <c r="AH822" s="10">
        <f t="shared" si="215"/>
        <v>0</v>
      </c>
      <c r="AI822" s="10">
        <f t="shared" si="215"/>
        <v>0</v>
      </c>
      <c r="AJ822" s="10">
        <f t="shared" si="215"/>
        <v>0</v>
      </c>
      <c r="AK822" s="312">
        <f t="shared" si="215"/>
        <v>0</v>
      </c>
    </row>
    <row r="823" spans="1:37" ht="12.75" customHeight="1" x14ac:dyDescent="0.25">
      <c r="A823" s="81">
        <v>814</v>
      </c>
      <c r="B823" s="159" t="s">
        <v>1644</v>
      </c>
      <c r="C823" s="244">
        <f t="shared" si="221"/>
        <v>0</v>
      </c>
      <c r="D823" s="161">
        <v>0</v>
      </c>
      <c r="E823" s="161">
        <v>0</v>
      </c>
      <c r="F823" s="161">
        <v>0</v>
      </c>
      <c r="G823" s="161">
        <v>0</v>
      </c>
      <c r="H823" s="161">
        <v>0</v>
      </c>
      <c r="I823" s="162">
        <v>0</v>
      </c>
      <c r="J823" s="160">
        <f t="shared" si="222"/>
        <v>0</v>
      </c>
      <c r="K823" s="161">
        <v>0</v>
      </c>
      <c r="L823" s="161">
        <v>0</v>
      </c>
      <c r="M823" s="161">
        <v>0</v>
      </c>
      <c r="N823" s="161">
        <v>0</v>
      </c>
      <c r="O823" s="161">
        <v>0</v>
      </c>
      <c r="P823" s="162">
        <v>0</v>
      </c>
      <c r="Q823" s="160">
        <f t="shared" si="223"/>
        <v>0</v>
      </c>
      <c r="R823" s="161">
        <v>0</v>
      </c>
      <c r="S823" s="161">
        <v>0</v>
      </c>
      <c r="T823" s="161">
        <v>0</v>
      </c>
      <c r="U823" s="161">
        <v>0</v>
      </c>
      <c r="V823" s="161">
        <v>0</v>
      </c>
      <c r="W823" s="162">
        <v>0</v>
      </c>
      <c r="X823" s="160">
        <f t="shared" si="217"/>
        <v>0</v>
      </c>
      <c r="Y823" s="161">
        <f t="shared" si="217"/>
        <v>0</v>
      </c>
      <c r="Z823" s="161">
        <f t="shared" si="217"/>
        <v>0</v>
      </c>
      <c r="AA823" s="161">
        <f t="shared" si="217"/>
        <v>0</v>
      </c>
      <c r="AB823" s="161">
        <f t="shared" si="217"/>
        <v>0</v>
      </c>
      <c r="AC823" s="161">
        <f t="shared" si="217"/>
        <v>0</v>
      </c>
      <c r="AD823" s="162">
        <f t="shared" si="217"/>
        <v>0</v>
      </c>
      <c r="AE823" s="160">
        <f t="shared" si="215"/>
        <v>0</v>
      </c>
      <c r="AF823" s="10">
        <f t="shared" si="215"/>
        <v>0</v>
      </c>
      <c r="AG823" s="10">
        <f t="shared" si="215"/>
        <v>0</v>
      </c>
      <c r="AH823" s="10">
        <f t="shared" si="215"/>
        <v>0</v>
      </c>
      <c r="AI823" s="10">
        <f t="shared" si="215"/>
        <v>0</v>
      </c>
      <c r="AJ823" s="10">
        <f t="shared" si="215"/>
        <v>0</v>
      </c>
      <c r="AK823" s="312">
        <f t="shared" si="215"/>
        <v>0</v>
      </c>
    </row>
    <row r="824" spans="1:37" ht="12.75" customHeight="1" x14ac:dyDescent="0.25">
      <c r="A824" s="81">
        <v>815</v>
      </c>
      <c r="B824" s="159" t="s">
        <v>1942</v>
      </c>
      <c r="C824" s="244">
        <f t="shared" si="221"/>
        <v>0</v>
      </c>
      <c r="D824" s="161">
        <v>0</v>
      </c>
      <c r="E824" s="161">
        <v>0</v>
      </c>
      <c r="F824" s="161">
        <v>0</v>
      </c>
      <c r="G824" s="161">
        <v>0</v>
      </c>
      <c r="H824" s="161">
        <v>0</v>
      </c>
      <c r="I824" s="162">
        <v>0</v>
      </c>
      <c r="J824" s="160">
        <f t="shared" si="222"/>
        <v>0</v>
      </c>
      <c r="K824" s="161">
        <v>0</v>
      </c>
      <c r="L824" s="161">
        <v>0</v>
      </c>
      <c r="M824" s="161">
        <v>0</v>
      </c>
      <c r="N824" s="161">
        <v>0</v>
      </c>
      <c r="O824" s="161">
        <v>0</v>
      </c>
      <c r="P824" s="162">
        <v>0</v>
      </c>
      <c r="Q824" s="160">
        <f t="shared" si="223"/>
        <v>0</v>
      </c>
      <c r="R824" s="161">
        <v>0</v>
      </c>
      <c r="S824" s="161">
        <v>0</v>
      </c>
      <c r="T824" s="161">
        <v>0</v>
      </c>
      <c r="U824" s="161">
        <v>0</v>
      </c>
      <c r="V824" s="161">
        <v>0</v>
      </c>
      <c r="W824" s="162">
        <v>0</v>
      </c>
      <c r="X824" s="160">
        <f t="shared" si="217"/>
        <v>0</v>
      </c>
      <c r="Y824" s="161">
        <f t="shared" si="217"/>
        <v>0</v>
      </c>
      <c r="Z824" s="161">
        <f t="shared" si="217"/>
        <v>0</v>
      </c>
      <c r="AA824" s="161">
        <f t="shared" si="217"/>
        <v>0</v>
      </c>
      <c r="AB824" s="161">
        <f t="shared" si="217"/>
        <v>0</v>
      </c>
      <c r="AC824" s="161">
        <f t="shared" si="217"/>
        <v>0</v>
      </c>
      <c r="AD824" s="162">
        <f t="shared" si="217"/>
        <v>0</v>
      </c>
      <c r="AE824" s="160">
        <f t="shared" si="215"/>
        <v>0</v>
      </c>
      <c r="AF824" s="10">
        <f t="shared" si="215"/>
        <v>0</v>
      </c>
      <c r="AG824" s="10">
        <f t="shared" si="215"/>
        <v>0</v>
      </c>
      <c r="AH824" s="10">
        <f t="shared" si="215"/>
        <v>0</v>
      </c>
      <c r="AI824" s="10">
        <f t="shared" si="215"/>
        <v>0</v>
      </c>
      <c r="AJ824" s="10">
        <f t="shared" si="215"/>
        <v>0</v>
      </c>
      <c r="AK824" s="312">
        <f t="shared" si="215"/>
        <v>0</v>
      </c>
    </row>
    <row r="825" spans="1:37" ht="12.75" customHeight="1" x14ac:dyDescent="0.25">
      <c r="A825" s="81">
        <v>816</v>
      </c>
      <c r="B825" s="159" t="s">
        <v>1943</v>
      </c>
      <c r="C825" s="244">
        <f t="shared" si="221"/>
        <v>0</v>
      </c>
      <c r="D825" s="161">
        <v>0</v>
      </c>
      <c r="E825" s="161">
        <v>0</v>
      </c>
      <c r="F825" s="161">
        <v>0</v>
      </c>
      <c r="G825" s="161">
        <v>0</v>
      </c>
      <c r="H825" s="161">
        <v>0</v>
      </c>
      <c r="I825" s="162">
        <v>0</v>
      </c>
      <c r="J825" s="160">
        <f t="shared" si="222"/>
        <v>0</v>
      </c>
      <c r="K825" s="161">
        <v>0</v>
      </c>
      <c r="L825" s="161">
        <v>0</v>
      </c>
      <c r="M825" s="161">
        <v>0</v>
      </c>
      <c r="N825" s="161">
        <v>0</v>
      </c>
      <c r="O825" s="161">
        <v>0</v>
      </c>
      <c r="P825" s="162">
        <v>0</v>
      </c>
      <c r="Q825" s="160">
        <f t="shared" si="223"/>
        <v>0</v>
      </c>
      <c r="R825" s="161">
        <v>0</v>
      </c>
      <c r="S825" s="161">
        <v>0</v>
      </c>
      <c r="T825" s="161">
        <v>0</v>
      </c>
      <c r="U825" s="161">
        <v>0</v>
      </c>
      <c r="V825" s="161">
        <v>0</v>
      </c>
      <c r="W825" s="162">
        <v>0</v>
      </c>
      <c r="X825" s="160">
        <f t="shared" si="217"/>
        <v>0</v>
      </c>
      <c r="Y825" s="161">
        <f t="shared" si="217"/>
        <v>0</v>
      </c>
      <c r="Z825" s="161">
        <f t="shared" si="217"/>
        <v>0</v>
      </c>
      <c r="AA825" s="161">
        <f t="shared" si="217"/>
        <v>0</v>
      </c>
      <c r="AB825" s="161">
        <f t="shared" si="217"/>
        <v>0</v>
      </c>
      <c r="AC825" s="161">
        <f t="shared" si="217"/>
        <v>0</v>
      </c>
      <c r="AD825" s="162">
        <f t="shared" si="217"/>
        <v>0</v>
      </c>
      <c r="AE825" s="160">
        <f t="shared" si="215"/>
        <v>0</v>
      </c>
      <c r="AF825" s="10">
        <f t="shared" si="215"/>
        <v>0</v>
      </c>
      <c r="AG825" s="10">
        <f t="shared" si="215"/>
        <v>0</v>
      </c>
      <c r="AH825" s="10">
        <f t="shared" si="215"/>
        <v>0</v>
      </c>
      <c r="AI825" s="10">
        <f t="shared" si="215"/>
        <v>0</v>
      </c>
      <c r="AJ825" s="10">
        <f t="shared" si="215"/>
        <v>0</v>
      </c>
      <c r="AK825" s="312">
        <f t="shared" si="215"/>
        <v>0</v>
      </c>
    </row>
    <row r="826" spans="1:37" ht="12.75" customHeight="1" x14ac:dyDescent="0.25">
      <c r="A826" s="81">
        <v>817</v>
      </c>
      <c r="B826" s="159" t="s">
        <v>1944</v>
      </c>
      <c r="C826" s="244">
        <f t="shared" si="221"/>
        <v>0</v>
      </c>
      <c r="D826" s="161">
        <v>0</v>
      </c>
      <c r="E826" s="161">
        <v>0</v>
      </c>
      <c r="F826" s="161">
        <v>0</v>
      </c>
      <c r="G826" s="161">
        <v>0</v>
      </c>
      <c r="H826" s="161">
        <v>0</v>
      </c>
      <c r="I826" s="162">
        <v>0</v>
      </c>
      <c r="J826" s="160">
        <f t="shared" si="222"/>
        <v>0</v>
      </c>
      <c r="K826" s="161">
        <v>0</v>
      </c>
      <c r="L826" s="161">
        <v>0</v>
      </c>
      <c r="M826" s="161">
        <v>0</v>
      </c>
      <c r="N826" s="161">
        <v>0</v>
      </c>
      <c r="O826" s="161">
        <v>0</v>
      </c>
      <c r="P826" s="162">
        <v>0</v>
      </c>
      <c r="Q826" s="160">
        <f t="shared" si="223"/>
        <v>0</v>
      </c>
      <c r="R826" s="161">
        <v>0</v>
      </c>
      <c r="S826" s="161">
        <v>0</v>
      </c>
      <c r="T826" s="161">
        <v>0</v>
      </c>
      <c r="U826" s="161">
        <v>0</v>
      </c>
      <c r="V826" s="161">
        <v>0</v>
      </c>
      <c r="W826" s="162">
        <v>0</v>
      </c>
      <c r="X826" s="160">
        <f t="shared" si="217"/>
        <v>0</v>
      </c>
      <c r="Y826" s="161">
        <f t="shared" si="217"/>
        <v>0</v>
      </c>
      <c r="Z826" s="161">
        <f t="shared" si="217"/>
        <v>0</v>
      </c>
      <c r="AA826" s="161">
        <f t="shared" si="217"/>
        <v>0</v>
      </c>
      <c r="AB826" s="161">
        <f t="shared" si="217"/>
        <v>0</v>
      </c>
      <c r="AC826" s="161">
        <f t="shared" si="217"/>
        <v>0</v>
      </c>
      <c r="AD826" s="162">
        <f t="shared" si="217"/>
        <v>0</v>
      </c>
      <c r="AE826" s="160">
        <f t="shared" si="215"/>
        <v>0</v>
      </c>
      <c r="AF826" s="10">
        <f t="shared" si="215"/>
        <v>0</v>
      </c>
      <c r="AG826" s="10">
        <f t="shared" si="215"/>
        <v>0</v>
      </c>
      <c r="AH826" s="10">
        <f t="shared" si="215"/>
        <v>0</v>
      </c>
      <c r="AI826" s="10">
        <f t="shared" si="215"/>
        <v>0</v>
      </c>
      <c r="AJ826" s="10">
        <f t="shared" si="215"/>
        <v>0</v>
      </c>
      <c r="AK826" s="312">
        <f t="shared" si="215"/>
        <v>0</v>
      </c>
    </row>
    <row r="827" spans="1:37" ht="12.75" customHeight="1" x14ac:dyDescent="0.25">
      <c r="A827" s="81">
        <v>818</v>
      </c>
      <c r="B827" s="159" t="s">
        <v>1923</v>
      </c>
      <c r="C827" s="244">
        <f t="shared" si="221"/>
        <v>112.4</v>
      </c>
      <c r="D827" s="161">
        <v>0</v>
      </c>
      <c r="E827" s="161">
        <v>0</v>
      </c>
      <c r="F827" s="161">
        <v>0</v>
      </c>
      <c r="G827" s="161">
        <v>0</v>
      </c>
      <c r="H827" s="161">
        <v>112.4</v>
      </c>
      <c r="I827" s="162">
        <v>0</v>
      </c>
      <c r="J827" s="160">
        <f t="shared" si="222"/>
        <v>112.4</v>
      </c>
      <c r="K827" s="161">
        <v>0</v>
      </c>
      <c r="L827" s="161">
        <v>0</v>
      </c>
      <c r="M827" s="161">
        <v>0</v>
      </c>
      <c r="N827" s="161">
        <v>0</v>
      </c>
      <c r="O827" s="161">
        <v>112.4</v>
      </c>
      <c r="P827" s="162">
        <v>0</v>
      </c>
      <c r="Q827" s="160">
        <f t="shared" si="223"/>
        <v>67.960400000000007</v>
      </c>
      <c r="R827" s="161">
        <v>0</v>
      </c>
      <c r="S827" s="161">
        <v>0</v>
      </c>
      <c r="T827" s="161">
        <v>0</v>
      </c>
      <c r="U827" s="161">
        <v>0</v>
      </c>
      <c r="V827" s="161">
        <v>67.960400000000007</v>
      </c>
      <c r="W827" s="162">
        <v>0</v>
      </c>
      <c r="X827" s="160">
        <f t="shared" si="217"/>
        <v>-44.439599999999999</v>
      </c>
      <c r="Y827" s="161">
        <f t="shared" si="217"/>
        <v>0</v>
      </c>
      <c r="Z827" s="161">
        <f t="shared" si="217"/>
        <v>0</v>
      </c>
      <c r="AA827" s="161">
        <f t="shared" si="217"/>
        <v>0</v>
      </c>
      <c r="AB827" s="161">
        <f t="shared" si="217"/>
        <v>0</v>
      </c>
      <c r="AC827" s="161">
        <f t="shared" si="217"/>
        <v>-44.439599999999999</v>
      </c>
      <c r="AD827" s="162">
        <f t="shared" si="217"/>
        <v>0</v>
      </c>
      <c r="AE827" s="160">
        <f t="shared" si="215"/>
        <v>60.462989323843416</v>
      </c>
      <c r="AF827" s="10">
        <f t="shared" si="215"/>
        <v>0</v>
      </c>
      <c r="AG827" s="10">
        <f t="shared" si="215"/>
        <v>0</v>
      </c>
      <c r="AH827" s="10">
        <f t="shared" ref="AH827:AK890" si="224">IF(M827=0,0,T827/M827*100)</f>
        <v>0</v>
      </c>
      <c r="AI827" s="10">
        <f t="shared" si="224"/>
        <v>0</v>
      </c>
      <c r="AJ827" s="10">
        <f t="shared" si="224"/>
        <v>60.462989323843416</v>
      </c>
      <c r="AK827" s="312">
        <f t="shared" si="224"/>
        <v>0</v>
      </c>
    </row>
    <row r="828" spans="1:37" ht="12.75" customHeight="1" x14ac:dyDescent="0.25">
      <c r="A828" s="81">
        <v>819</v>
      </c>
      <c r="B828" s="159" t="s">
        <v>1945</v>
      </c>
      <c r="C828" s="244">
        <f t="shared" si="221"/>
        <v>0</v>
      </c>
      <c r="D828" s="161">
        <v>0</v>
      </c>
      <c r="E828" s="161">
        <v>0</v>
      </c>
      <c r="F828" s="161">
        <v>0</v>
      </c>
      <c r="G828" s="161">
        <v>0</v>
      </c>
      <c r="H828" s="161">
        <v>0</v>
      </c>
      <c r="I828" s="162">
        <v>0</v>
      </c>
      <c r="J828" s="160">
        <f t="shared" si="222"/>
        <v>0</v>
      </c>
      <c r="K828" s="161">
        <v>0</v>
      </c>
      <c r="L828" s="161">
        <v>0</v>
      </c>
      <c r="M828" s="161">
        <v>0</v>
      </c>
      <c r="N828" s="161">
        <v>0</v>
      </c>
      <c r="O828" s="161">
        <v>0</v>
      </c>
      <c r="P828" s="162">
        <v>0</v>
      </c>
      <c r="Q828" s="160">
        <f t="shared" si="223"/>
        <v>0</v>
      </c>
      <c r="R828" s="161">
        <v>0</v>
      </c>
      <c r="S828" s="161">
        <v>0</v>
      </c>
      <c r="T828" s="161">
        <v>0</v>
      </c>
      <c r="U828" s="161">
        <v>0</v>
      </c>
      <c r="V828" s="161">
        <v>0</v>
      </c>
      <c r="W828" s="162">
        <v>0</v>
      </c>
      <c r="X828" s="160">
        <f t="shared" si="217"/>
        <v>0</v>
      </c>
      <c r="Y828" s="161">
        <f t="shared" si="217"/>
        <v>0</v>
      </c>
      <c r="Z828" s="161">
        <f t="shared" si="217"/>
        <v>0</v>
      </c>
      <c r="AA828" s="161">
        <f t="shared" si="217"/>
        <v>0</v>
      </c>
      <c r="AB828" s="161">
        <f t="shared" si="217"/>
        <v>0</v>
      </c>
      <c r="AC828" s="161">
        <f t="shared" si="217"/>
        <v>0</v>
      </c>
      <c r="AD828" s="162">
        <f t="shared" si="217"/>
        <v>0</v>
      </c>
      <c r="AE828" s="160">
        <f t="shared" ref="AE828:AK891" si="225">IF(J828=0,0,Q828/J828*100)</f>
        <v>0</v>
      </c>
      <c r="AF828" s="10">
        <f t="shared" si="225"/>
        <v>0</v>
      </c>
      <c r="AG828" s="10">
        <f t="shared" si="225"/>
        <v>0</v>
      </c>
      <c r="AH828" s="10">
        <f t="shared" si="224"/>
        <v>0</v>
      </c>
      <c r="AI828" s="10">
        <f t="shared" si="224"/>
        <v>0</v>
      </c>
      <c r="AJ828" s="10">
        <f t="shared" si="224"/>
        <v>0</v>
      </c>
      <c r="AK828" s="312">
        <f t="shared" si="224"/>
        <v>0</v>
      </c>
    </row>
    <row r="829" spans="1:37" ht="12.75" customHeight="1" x14ac:dyDescent="0.25">
      <c r="A829" s="81">
        <v>820</v>
      </c>
      <c r="B829" s="159" t="s">
        <v>1947</v>
      </c>
      <c r="C829" s="244">
        <f t="shared" si="221"/>
        <v>0</v>
      </c>
      <c r="D829" s="161">
        <v>0</v>
      </c>
      <c r="E829" s="161">
        <v>0</v>
      </c>
      <c r="F829" s="161">
        <v>0</v>
      </c>
      <c r="G829" s="161">
        <v>0</v>
      </c>
      <c r="H829" s="161">
        <v>0</v>
      </c>
      <c r="I829" s="162">
        <v>0</v>
      </c>
      <c r="J829" s="160">
        <f t="shared" si="222"/>
        <v>0</v>
      </c>
      <c r="K829" s="161">
        <v>0</v>
      </c>
      <c r="L829" s="161">
        <v>0</v>
      </c>
      <c r="M829" s="161">
        <v>0</v>
      </c>
      <c r="N829" s="161">
        <v>0</v>
      </c>
      <c r="O829" s="161">
        <v>0</v>
      </c>
      <c r="P829" s="162">
        <v>0</v>
      </c>
      <c r="Q829" s="160">
        <f t="shared" si="223"/>
        <v>0</v>
      </c>
      <c r="R829" s="161">
        <v>0</v>
      </c>
      <c r="S829" s="161">
        <v>0</v>
      </c>
      <c r="T829" s="161">
        <v>0</v>
      </c>
      <c r="U829" s="161">
        <v>0</v>
      </c>
      <c r="V829" s="161">
        <v>0</v>
      </c>
      <c r="W829" s="162">
        <v>0</v>
      </c>
      <c r="X829" s="160">
        <f t="shared" si="217"/>
        <v>0</v>
      </c>
      <c r="Y829" s="161">
        <f t="shared" si="217"/>
        <v>0</v>
      </c>
      <c r="Z829" s="161">
        <f t="shared" si="217"/>
        <v>0</v>
      </c>
      <c r="AA829" s="161">
        <f t="shared" si="217"/>
        <v>0</v>
      </c>
      <c r="AB829" s="161">
        <f t="shared" si="217"/>
        <v>0</v>
      </c>
      <c r="AC829" s="161">
        <f t="shared" si="217"/>
        <v>0</v>
      </c>
      <c r="AD829" s="162">
        <f t="shared" si="217"/>
        <v>0</v>
      </c>
      <c r="AE829" s="160">
        <f t="shared" si="225"/>
        <v>0</v>
      </c>
      <c r="AF829" s="10">
        <f t="shared" si="225"/>
        <v>0</v>
      </c>
      <c r="AG829" s="10">
        <f t="shared" si="225"/>
        <v>0</v>
      </c>
      <c r="AH829" s="10">
        <f t="shared" si="224"/>
        <v>0</v>
      </c>
      <c r="AI829" s="10">
        <f t="shared" si="224"/>
        <v>0</v>
      </c>
      <c r="AJ829" s="10">
        <f t="shared" si="224"/>
        <v>0</v>
      </c>
      <c r="AK829" s="312">
        <f t="shared" si="224"/>
        <v>0</v>
      </c>
    </row>
    <row r="830" spans="1:37" ht="12.75" customHeight="1" x14ac:dyDescent="0.25">
      <c r="A830" s="81">
        <v>821</v>
      </c>
      <c r="B830" s="159" t="s">
        <v>1946</v>
      </c>
      <c r="C830" s="244">
        <f t="shared" si="221"/>
        <v>0</v>
      </c>
      <c r="D830" s="161">
        <v>0</v>
      </c>
      <c r="E830" s="161">
        <v>0</v>
      </c>
      <c r="F830" s="161">
        <v>0</v>
      </c>
      <c r="G830" s="161">
        <v>0</v>
      </c>
      <c r="H830" s="161">
        <v>0</v>
      </c>
      <c r="I830" s="162">
        <v>0</v>
      </c>
      <c r="J830" s="160">
        <f t="shared" si="222"/>
        <v>0</v>
      </c>
      <c r="K830" s="161">
        <v>0</v>
      </c>
      <c r="L830" s="161">
        <v>0</v>
      </c>
      <c r="M830" s="161">
        <v>0</v>
      </c>
      <c r="N830" s="161">
        <v>0</v>
      </c>
      <c r="O830" s="161">
        <v>0</v>
      </c>
      <c r="P830" s="162">
        <v>0</v>
      </c>
      <c r="Q830" s="160">
        <f t="shared" si="223"/>
        <v>0</v>
      </c>
      <c r="R830" s="161">
        <v>0</v>
      </c>
      <c r="S830" s="161">
        <v>0</v>
      </c>
      <c r="T830" s="161">
        <v>0</v>
      </c>
      <c r="U830" s="161">
        <v>0</v>
      </c>
      <c r="V830" s="161">
        <v>0</v>
      </c>
      <c r="W830" s="162">
        <v>0</v>
      </c>
      <c r="X830" s="160">
        <f t="shared" si="217"/>
        <v>0</v>
      </c>
      <c r="Y830" s="161">
        <f t="shared" si="217"/>
        <v>0</v>
      </c>
      <c r="Z830" s="161">
        <f t="shared" si="217"/>
        <v>0</v>
      </c>
      <c r="AA830" s="161">
        <f t="shared" si="217"/>
        <v>0</v>
      </c>
      <c r="AB830" s="161">
        <f t="shared" si="217"/>
        <v>0</v>
      </c>
      <c r="AC830" s="161">
        <f t="shared" si="217"/>
        <v>0</v>
      </c>
      <c r="AD830" s="162">
        <f t="shared" si="217"/>
        <v>0</v>
      </c>
      <c r="AE830" s="160">
        <f t="shared" si="225"/>
        <v>0</v>
      </c>
      <c r="AF830" s="10">
        <f t="shared" si="225"/>
        <v>0</v>
      </c>
      <c r="AG830" s="10">
        <f t="shared" si="225"/>
        <v>0</v>
      </c>
      <c r="AH830" s="10">
        <f t="shared" si="224"/>
        <v>0</v>
      </c>
      <c r="AI830" s="10">
        <f t="shared" si="224"/>
        <v>0</v>
      </c>
      <c r="AJ830" s="10">
        <f t="shared" si="224"/>
        <v>0</v>
      </c>
      <c r="AK830" s="312">
        <f t="shared" si="224"/>
        <v>0</v>
      </c>
    </row>
    <row r="831" spans="1:37" ht="12.75" customHeight="1" x14ac:dyDescent="0.25">
      <c r="A831" s="81">
        <v>822</v>
      </c>
      <c r="B831" s="159"/>
      <c r="C831" s="244"/>
      <c r="D831" s="161"/>
      <c r="E831" s="161"/>
      <c r="F831" s="161"/>
      <c r="G831" s="161"/>
      <c r="H831" s="161"/>
      <c r="I831" s="162"/>
      <c r="J831" s="160"/>
      <c r="K831" s="161"/>
      <c r="L831" s="161"/>
      <c r="M831" s="161"/>
      <c r="N831" s="161"/>
      <c r="O831" s="161"/>
      <c r="P831" s="162"/>
      <c r="Q831" s="160"/>
      <c r="R831" s="161"/>
      <c r="S831" s="161"/>
      <c r="T831" s="161"/>
      <c r="U831" s="161"/>
      <c r="V831" s="161"/>
      <c r="W831" s="162"/>
      <c r="X831" s="160">
        <f t="shared" si="217"/>
        <v>0</v>
      </c>
      <c r="Y831" s="161"/>
      <c r="Z831" s="161"/>
      <c r="AA831" s="161"/>
      <c r="AB831" s="161"/>
      <c r="AC831" s="161"/>
      <c r="AD831" s="162"/>
      <c r="AE831" s="160"/>
      <c r="AF831" s="10"/>
      <c r="AG831" s="10"/>
      <c r="AH831" s="10"/>
      <c r="AI831" s="10"/>
      <c r="AJ831" s="10"/>
      <c r="AK831" s="312"/>
    </row>
    <row r="832" spans="1:37" ht="12.75" customHeight="1" x14ac:dyDescent="0.25">
      <c r="A832" s="81">
        <v>823</v>
      </c>
      <c r="B832" s="152" t="s">
        <v>1948</v>
      </c>
      <c r="C832" s="172">
        <f>C833+C834</f>
        <v>4352.0999999999995</v>
      </c>
      <c r="D832" s="153">
        <f t="shared" ref="D832:W832" si="226">D833+D834</f>
        <v>1749</v>
      </c>
      <c r="E832" s="153">
        <f t="shared" si="226"/>
        <v>1783.5</v>
      </c>
      <c r="F832" s="153">
        <f t="shared" si="226"/>
        <v>0</v>
      </c>
      <c r="G832" s="153">
        <f t="shared" si="226"/>
        <v>405.7</v>
      </c>
      <c r="H832" s="153">
        <f t="shared" si="226"/>
        <v>122.5</v>
      </c>
      <c r="I832" s="154">
        <f t="shared" si="226"/>
        <v>291.39999999999998</v>
      </c>
      <c r="J832" s="156">
        <f t="shared" si="226"/>
        <v>4352.0999999999995</v>
      </c>
      <c r="K832" s="153">
        <f t="shared" si="226"/>
        <v>1749</v>
      </c>
      <c r="L832" s="153">
        <f t="shared" si="226"/>
        <v>1783.5</v>
      </c>
      <c r="M832" s="153">
        <f t="shared" si="226"/>
        <v>0</v>
      </c>
      <c r="N832" s="153">
        <f t="shared" si="226"/>
        <v>405.7</v>
      </c>
      <c r="O832" s="153">
        <f t="shared" si="226"/>
        <v>122.5</v>
      </c>
      <c r="P832" s="154">
        <f t="shared" si="226"/>
        <v>291.39999999999998</v>
      </c>
      <c r="Q832" s="156">
        <f t="shared" si="226"/>
        <v>3397.1510999999996</v>
      </c>
      <c r="R832" s="153">
        <f t="shared" si="226"/>
        <v>1749</v>
      </c>
      <c r="S832" s="153">
        <f t="shared" si="226"/>
        <v>1257.8861999999999</v>
      </c>
      <c r="T832" s="153">
        <f t="shared" si="226"/>
        <v>0</v>
      </c>
      <c r="U832" s="153">
        <f t="shared" si="226"/>
        <v>138.37039999999999</v>
      </c>
      <c r="V832" s="153">
        <f t="shared" si="226"/>
        <v>65.189499999999995</v>
      </c>
      <c r="W832" s="154">
        <f t="shared" si="226"/>
        <v>186.70500000000001</v>
      </c>
      <c r="X832" s="156">
        <f t="shared" si="217"/>
        <v>-954.94889999999987</v>
      </c>
      <c r="Y832" s="153">
        <f t="shared" si="217"/>
        <v>0</v>
      </c>
      <c r="Z832" s="153">
        <f t="shared" si="217"/>
        <v>-525.61380000000008</v>
      </c>
      <c r="AA832" s="153">
        <f t="shared" si="217"/>
        <v>0</v>
      </c>
      <c r="AB832" s="153">
        <f t="shared" si="217"/>
        <v>-267.32960000000003</v>
      </c>
      <c r="AC832" s="153">
        <f t="shared" si="217"/>
        <v>-57.310500000000005</v>
      </c>
      <c r="AD832" s="154">
        <f t="shared" si="217"/>
        <v>-104.69499999999996</v>
      </c>
      <c r="AE832" s="156">
        <f t="shared" si="225"/>
        <v>78.057744537120016</v>
      </c>
      <c r="AF832" s="13">
        <f t="shared" si="225"/>
        <v>100</v>
      </c>
      <c r="AG832" s="13">
        <f t="shared" si="225"/>
        <v>70.52908326324642</v>
      </c>
      <c r="AH832" s="13">
        <f t="shared" si="224"/>
        <v>0</v>
      </c>
      <c r="AI832" s="13">
        <f t="shared" si="224"/>
        <v>34.106581217648504</v>
      </c>
      <c r="AJ832" s="13">
        <f t="shared" si="224"/>
        <v>53.215918367346937</v>
      </c>
      <c r="AK832" s="313">
        <f t="shared" si="224"/>
        <v>64.071722717913531</v>
      </c>
    </row>
    <row r="833" spans="1:37" s="170" customFormat="1" ht="12.75" customHeight="1" x14ac:dyDescent="0.2">
      <c r="A833" s="81">
        <v>824</v>
      </c>
      <c r="B833" s="152" t="s">
        <v>1287</v>
      </c>
      <c r="C833" s="172">
        <f>C835</f>
        <v>4229.5999999999995</v>
      </c>
      <c r="D833" s="153">
        <f t="shared" ref="D833:W833" si="227">D835</f>
        <v>1749</v>
      </c>
      <c r="E833" s="153">
        <f t="shared" si="227"/>
        <v>1783.5</v>
      </c>
      <c r="F833" s="153">
        <f t="shared" si="227"/>
        <v>0</v>
      </c>
      <c r="G833" s="153">
        <f t="shared" si="227"/>
        <v>405.7</v>
      </c>
      <c r="H833" s="153">
        <f t="shared" si="227"/>
        <v>0</v>
      </c>
      <c r="I833" s="154">
        <f t="shared" si="227"/>
        <v>291.39999999999998</v>
      </c>
      <c r="J833" s="156">
        <f t="shared" si="227"/>
        <v>4229.5999999999995</v>
      </c>
      <c r="K833" s="153">
        <f t="shared" si="227"/>
        <v>1749</v>
      </c>
      <c r="L833" s="153">
        <f t="shared" si="227"/>
        <v>1783.5</v>
      </c>
      <c r="M833" s="153">
        <f t="shared" si="227"/>
        <v>0</v>
      </c>
      <c r="N833" s="153">
        <f t="shared" si="227"/>
        <v>405.7</v>
      </c>
      <c r="O833" s="153">
        <f t="shared" si="227"/>
        <v>0</v>
      </c>
      <c r="P833" s="154">
        <f t="shared" si="227"/>
        <v>291.39999999999998</v>
      </c>
      <c r="Q833" s="156">
        <f t="shared" si="227"/>
        <v>3331.9615999999996</v>
      </c>
      <c r="R833" s="153">
        <f t="shared" si="227"/>
        <v>1749</v>
      </c>
      <c r="S833" s="153">
        <f t="shared" si="227"/>
        <v>1257.8861999999999</v>
      </c>
      <c r="T833" s="153">
        <f t="shared" si="227"/>
        <v>0</v>
      </c>
      <c r="U833" s="153">
        <f t="shared" si="227"/>
        <v>138.37039999999999</v>
      </c>
      <c r="V833" s="153">
        <f t="shared" si="227"/>
        <v>0</v>
      </c>
      <c r="W833" s="154">
        <f t="shared" si="227"/>
        <v>186.70500000000001</v>
      </c>
      <c r="X833" s="156">
        <f t="shared" si="217"/>
        <v>-897.63839999999982</v>
      </c>
      <c r="Y833" s="153">
        <f t="shared" si="217"/>
        <v>0</v>
      </c>
      <c r="Z833" s="153">
        <f t="shared" si="217"/>
        <v>-525.61380000000008</v>
      </c>
      <c r="AA833" s="153">
        <f t="shared" si="217"/>
        <v>0</v>
      </c>
      <c r="AB833" s="153">
        <f t="shared" si="217"/>
        <v>-267.32960000000003</v>
      </c>
      <c r="AC833" s="153">
        <f t="shared" si="217"/>
        <v>0</v>
      </c>
      <c r="AD833" s="154">
        <f t="shared" si="217"/>
        <v>-104.69499999999996</v>
      </c>
      <c r="AE833" s="156">
        <f t="shared" si="225"/>
        <v>78.777227160960848</v>
      </c>
      <c r="AF833" s="13">
        <f t="shared" si="225"/>
        <v>100</v>
      </c>
      <c r="AG833" s="13">
        <f t="shared" si="225"/>
        <v>70.52908326324642</v>
      </c>
      <c r="AH833" s="13">
        <f t="shared" si="224"/>
        <v>0</v>
      </c>
      <c r="AI833" s="13">
        <f t="shared" si="224"/>
        <v>34.106581217648504</v>
      </c>
      <c r="AJ833" s="13">
        <f t="shared" si="224"/>
        <v>0</v>
      </c>
      <c r="AK833" s="313">
        <f t="shared" si="224"/>
        <v>64.071722717913531</v>
      </c>
    </row>
    <row r="834" spans="1:37" s="170" customFormat="1" ht="12.75" customHeight="1" x14ac:dyDescent="0.2">
      <c r="A834" s="81">
        <v>825</v>
      </c>
      <c r="B834" s="152" t="s">
        <v>1288</v>
      </c>
      <c r="C834" s="172">
        <f>SUM(C836:C870)</f>
        <v>122.5</v>
      </c>
      <c r="D834" s="153">
        <f t="shared" ref="D834:W834" si="228">SUM(D836:D870)</f>
        <v>0</v>
      </c>
      <c r="E834" s="153">
        <f t="shared" si="228"/>
        <v>0</v>
      </c>
      <c r="F834" s="153">
        <f t="shared" si="228"/>
        <v>0</v>
      </c>
      <c r="G834" s="153">
        <f t="shared" si="228"/>
        <v>0</v>
      </c>
      <c r="H834" s="153">
        <f t="shared" si="228"/>
        <v>122.5</v>
      </c>
      <c r="I834" s="154">
        <f t="shared" si="228"/>
        <v>0</v>
      </c>
      <c r="J834" s="156">
        <f t="shared" si="228"/>
        <v>122.5</v>
      </c>
      <c r="K834" s="153">
        <f t="shared" si="228"/>
        <v>0</v>
      </c>
      <c r="L834" s="153">
        <f t="shared" si="228"/>
        <v>0</v>
      </c>
      <c r="M834" s="153">
        <f t="shared" si="228"/>
        <v>0</v>
      </c>
      <c r="N834" s="153">
        <f t="shared" si="228"/>
        <v>0</v>
      </c>
      <c r="O834" s="153">
        <f t="shared" si="228"/>
        <v>122.5</v>
      </c>
      <c r="P834" s="154">
        <f t="shared" si="228"/>
        <v>0</v>
      </c>
      <c r="Q834" s="156">
        <f t="shared" si="228"/>
        <v>65.189499999999995</v>
      </c>
      <c r="R834" s="153">
        <f t="shared" si="228"/>
        <v>0</v>
      </c>
      <c r="S834" s="153">
        <f t="shared" si="228"/>
        <v>0</v>
      </c>
      <c r="T834" s="153">
        <f t="shared" si="228"/>
        <v>0</v>
      </c>
      <c r="U834" s="153">
        <f t="shared" si="228"/>
        <v>0</v>
      </c>
      <c r="V834" s="153">
        <f t="shared" si="228"/>
        <v>65.189499999999995</v>
      </c>
      <c r="W834" s="154">
        <f t="shared" si="228"/>
        <v>0</v>
      </c>
      <c r="X834" s="156">
        <f t="shared" si="217"/>
        <v>-57.310500000000005</v>
      </c>
      <c r="Y834" s="153">
        <f t="shared" si="217"/>
        <v>0</v>
      </c>
      <c r="Z834" s="153">
        <f t="shared" si="217"/>
        <v>0</v>
      </c>
      <c r="AA834" s="153">
        <f t="shared" si="217"/>
        <v>0</v>
      </c>
      <c r="AB834" s="153">
        <f t="shared" si="217"/>
        <v>0</v>
      </c>
      <c r="AC834" s="153">
        <f t="shared" si="217"/>
        <v>-57.310500000000005</v>
      </c>
      <c r="AD834" s="154">
        <f t="shared" si="217"/>
        <v>0</v>
      </c>
      <c r="AE834" s="156">
        <f t="shared" si="225"/>
        <v>53.215918367346937</v>
      </c>
      <c r="AF834" s="13">
        <f t="shared" si="225"/>
        <v>0</v>
      </c>
      <c r="AG834" s="13">
        <f t="shared" si="225"/>
        <v>0</v>
      </c>
      <c r="AH834" s="13">
        <f t="shared" si="224"/>
        <v>0</v>
      </c>
      <c r="AI834" s="13">
        <f t="shared" si="224"/>
        <v>0</v>
      </c>
      <c r="AJ834" s="13">
        <f t="shared" si="224"/>
        <v>53.215918367346937</v>
      </c>
      <c r="AK834" s="313">
        <f t="shared" si="224"/>
        <v>0</v>
      </c>
    </row>
    <row r="835" spans="1:37" ht="12.75" customHeight="1" x14ac:dyDescent="0.25">
      <c r="A835" s="81">
        <v>826</v>
      </c>
      <c r="B835" s="159" t="s">
        <v>1313</v>
      </c>
      <c r="C835" s="244">
        <f t="shared" ref="C835:C870" si="229">SUM(D835:I835)</f>
        <v>4229.5999999999995</v>
      </c>
      <c r="D835" s="161">
        <v>1749</v>
      </c>
      <c r="E835" s="161">
        <v>1783.5</v>
      </c>
      <c r="F835" s="161">
        <v>0</v>
      </c>
      <c r="G835" s="161">
        <v>405.7</v>
      </c>
      <c r="H835" s="161">
        <v>0</v>
      </c>
      <c r="I835" s="162">
        <v>291.39999999999998</v>
      </c>
      <c r="J835" s="160">
        <f t="shared" ref="J835:J870" si="230">SUM(K835:P835)</f>
        <v>4229.5999999999995</v>
      </c>
      <c r="K835" s="161">
        <v>1749</v>
      </c>
      <c r="L835" s="161">
        <v>1783.5</v>
      </c>
      <c r="M835" s="161">
        <v>0</v>
      </c>
      <c r="N835" s="161">
        <v>405.7</v>
      </c>
      <c r="O835" s="161">
        <v>0</v>
      </c>
      <c r="P835" s="162">
        <v>291.39999999999998</v>
      </c>
      <c r="Q835" s="160">
        <f t="shared" ref="Q835:Q870" si="231">SUM(R835:W835)</f>
        <v>3331.9615999999996</v>
      </c>
      <c r="R835" s="161">
        <v>1749</v>
      </c>
      <c r="S835" s="161">
        <v>1257.8861999999999</v>
      </c>
      <c r="T835" s="161">
        <v>0</v>
      </c>
      <c r="U835" s="161">
        <v>138.37039999999999</v>
      </c>
      <c r="V835" s="161">
        <v>0</v>
      </c>
      <c r="W835" s="162">
        <v>186.70500000000001</v>
      </c>
      <c r="X835" s="160">
        <f t="shared" si="217"/>
        <v>-897.63839999999982</v>
      </c>
      <c r="Y835" s="161">
        <f t="shared" si="217"/>
        <v>0</v>
      </c>
      <c r="Z835" s="161">
        <f t="shared" si="217"/>
        <v>-525.61380000000008</v>
      </c>
      <c r="AA835" s="161">
        <f t="shared" si="217"/>
        <v>0</v>
      </c>
      <c r="AB835" s="161">
        <f t="shared" ref="AB835:AD870" si="232">U835-N835</f>
        <v>-267.32960000000003</v>
      </c>
      <c r="AC835" s="161">
        <f t="shared" si="232"/>
        <v>0</v>
      </c>
      <c r="AD835" s="162">
        <f t="shared" si="232"/>
        <v>-104.69499999999996</v>
      </c>
      <c r="AE835" s="160">
        <f t="shared" si="225"/>
        <v>78.777227160960848</v>
      </c>
      <c r="AF835" s="10">
        <f t="shared" si="225"/>
        <v>100</v>
      </c>
      <c r="AG835" s="10">
        <f t="shared" si="225"/>
        <v>70.52908326324642</v>
      </c>
      <c r="AH835" s="10">
        <f t="shared" si="224"/>
        <v>0</v>
      </c>
      <c r="AI835" s="10">
        <f t="shared" si="224"/>
        <v>34.106581217648504</v>
      </c>
      <c r="AJ835" s="10">
        <f t="shared" si="224"/>
        <v>0</v>
      </c>
      <c r="AK835" s="312">
        <f t="shared" si="224"/>
        <v>64.071722717913531</v>
      </c>
    </row>
    <row r="836" spans="1:37" ht="12.75" customHeight="1" x14ac:dyDescent="0.25">
      <c r="A836" s="81">
        <v>827</v>
      </c>
      <c r="B836" s="159" t="s">
        <v>1950</v>
      </c>
      <c r="C836" s="244">
        <f t="shared" si="229"/>
        <v>0</v>
      </c>
      <c r="D836" s="161">
        <v>0</v>
      </c>
      <c r="E836" s="161">
        <v>0</v>
      </c>
      <c r="F836" s="161">
        <v>0</v>
      </c>
      <c r="G836" s="161">
        <v>0</v>
      </c>
      <c r="H836" s="161">
        <v>0</v>
      </c>
      <c r="I836" s="162">
        <v>0</v>
      </c>
      <c r="J836" s="160">
        <f t="shared" si="230"/>
        <v>0</v>
      </c>
      <c r="K836" s="161">
        <v>0</v>
      </c>
      <c r="L836" s="161">
        <v>0</v>
      </c>
      <c r="M836" s="161">
        <v>0</v>
      </c>
      <c r="N836" s="161">
        <v>0</v>
      </c>
      <c r="O836" s="161">
        <v>0</v>
      </c>
      <c r="P836" s="162">
        <v>0</v>
      </c>
      <c r="Q836" s="160">
        <f t="shared" si="231"/>
        <v>0</v>
      </c>
      <c r="R836" s="161">
        <v>0</v>
      </c>
      <c r="S836" s="161">
        <v>0</v>
      </c>
      <c r="T836" s="161">
        <v>0</v>
      </c>
      <c r="U836" s="161">
        <v>0</v>
      </c>
      <c r="V836" s="161">
        <v>0</v>
      </c>
      <c r="W836" s="162">
        <v>0</v>
      </c>
      <c r="X836" s="160">
        <f t="shared" ref="X836:AD888" si="233">Q836-J836</f>
        <v>0</v>
      </c>
      <c r="Y836" s="161">
        <f t="shared" si="233"/>
        <v>0</v>
      </c>
      <c r="Z836" s="161">
        <f t="shared" si="233"/>
        <v>0</v>
      </c>
      <c r="AA836" s="161">
        <f t="shared" si="233"/>
        <v>0</v>
      </c>
      <c r="AB836" s="161">
        <f t="shared" si="232"/>
        <v>0</v>
      </c>
      <c r="AC836" s="161">
        <f t="shared" si="232"/>
        <v>0</v>
      </c>
      <c r="AD836" s="162">
        <f t="shared" si="232"/>
        <v>0</v>
      </c>
      <c r="AE836" s="160">
        <f t="shared" si="225"/>
        <v>0</v>
      </c>
      <c r="AF836" s="10">
        <f t="shared" si="225"/>
        <v>0</v>
      </c>
      <c r="AG836" s="10">
        <f t="shared" si="225"/>
        <v>0</v>
      </c>
      <c r="AH836" s="10">
        <f t="shared" si="224"/>
        <v>0</v>
      </c>
      <c r="AI836" s="10">
        <f t="shared" si="224"/>
        <v>0</v>
      </c>
      <c r="AJ836" s="10">
        <f t="shared" si="224"/>
        <v>0</v>
      </c>
      <c r="AK836" s="312">
        <f t="shared" si="224"/>
        <v>0</v>
      </c>
    </row>
    <row r="837" spans="1:37" ht="12.75" customHeight="1" x14ac:dyDescent="0.25">
      <c r="A837" s="81">
        <v>828</v>
      </c>
      <c r="B837" s="159" t="s">
        <v>1949</v>
      </c>
      <c r="C837" s="244">
        <f t="shared" si="229"/>
        <v>0</v>
      </c>
      <c r="D837" s="161">
        <v>0</v>
      </c>
      <c r="E837" s="161">
        <v>0</v>
      </c>
      <c r="F837" s="161">
        <v>0</v>
      </c>
      <c r="G837" s="161">
        <v>0</v>
      </c>
      <c r="H837" s="161">
        <v>0</v>
      </c>
      <c r="I837" s="162">
        <v>0</v>
      </c>
      <c r="J837" s="160">
        <f t="shared" si="230"/>
        <v>0</v>
      </c>
      <c r="K837" s="161">
        <v>0</v>
      </c>
      <c r="L837" s="161">
        <v>0</v>
      </c>
      <c r="M837" s="161">
        <v>0</v>
      </c>
      <c r="N837" s="161">
        <v>0</v>
      </c>
      <c r="O837" s="161">
        <v>0</v>
      </c>
      <c r="P837" s="162">
        <v>0</v>
      </c>
      <c r="Q837" s="160">
        <f t="shared" si="231"/>
        <v>0</v>
      </c>
      <c r="R837" s="161">
        <v>0</v>
      </c>
      <c r="S837" s="161">
        <v>0</v>
      </c>
      <c r="T837" s="161">
        <v>0</v>
      </c>
      <c r="U837" s="161">
        <v>0</v>
      </c>
      <c r="V837" s="161">
        <v>0</v>
      </c>
      <c r="W837" s="162">
        <v>0</v>
      </c>
      <c r="X837" s="160">
        <f t="shared" si="233"/>
        <v>0</v>
      </c>
      <c r="Y837" s="161">
        <f t="shared" si="233"/>
        <v>0</v>
      </c>
      <c r="Z837" s="161">
        <f t="shared" si="233"/>
        <v>0</v>
      </c>
      <c r="AA837" s="161">
        <f t="shared" si="233"/>
        <v>0</v>
      </c>
      <c r="AB837" s="161">
        <f t="shared" si="232"/>
        <v>0</v>
      </c>
      <c r="AC837" s="161">
        <f t="shared" si="232"/>
        <v>0</v>
      </c>
      <c r="AD837" s="162">
        <f t="shared" si="232"/>
        <v>0</v>
      </c>
      <c r="AE837" s="160">
        <f t="shared" si="225"/>
        <v>0</v>
      </c>
      <c r="AF837" s="10">
        <f t="shared" si="225"/>
        <v>0</v>
      </c>
      <c r="AG837" s="10">
        <f t="shared" si="225"/>
        <v>0</v>
      </c>
      <c r="AH837" s="10">
        <f t="shared" si="224"/>
        <v>0</v>
      </c>
      <c r="AI837" s="10">
        <f t="shared" si="224"/>
        <v>0</v>
      </c>
      <c r="AJ837" s="10">
        <f t="shared" si="224"/>
        <v>0</v>
      </c>
      <c r="AK837" s="312">
        <f t="shared" si="224"/>
        <v>0</v>
      </c>
    </row>
    <row r="838" spans="1:37" ht="12.75" customHeight="1" x14ac:dyDescent="0.25">
      <c r="A838" s="81">
        <v>829</v>
      </c>
      <c r="B838" s="159" t="s">
        <v>1951</v>
      </c>
      <c r="C838" s="244">
        <f t="shared" si="229"/>
        <v>0</v>
      </c>
      <c r="D838" s="161">
        <v>0</v>
      </c>
      <c r="E838" s="161">
        <v>0</v>
      </c>
      <c r="F838" s="161">
        <v>0</v>
      </c>
      <c r="G838" s="161">
        <v>0</v>
      </c>
      <c r="H838" s="161">
        <v>0</v>
      </c>
      <c r="I838" s="162">
        <v>0</v>
      </c>
      <c r="J838" s="160">
        <f t="shared" si="230"/>
        <v>0</v>
      </c>
      <c r="K838" s="161">
        <v>0</v>
      </c>
      <c r="L838" s="161">
        <v>0</v>
      </c>
      <c r="M838" s="161">
        <v>0</v>
      </c>
      <c r="N838" s="161">
        <v>0</v>
      </c>
      <c r="O838" s="161">
        <v>0</v>
      </c>
      <c r="P838" s="162">
        <v>0</v>
      </c>
      <c r="Q838" s="160">
        <f t="shared" si="231"/>
        <v>0</v>
      </c>
      <c r="R838" s="161">
        <v>0</v>
      </c>
      <c r="S838" s="161">
        <v>0</v>
      </c>
      <c r="T838" s="161">
        <v>0</v>
      </c>
      <c r="U838" s="161">
        <v>0</v>
      </c>
      <c r="V838" s="161">
        <v>0</v>
      </c>
      <c r="W838" s="162">
        <v>0</v>
      </c>
      <c r="X838" s="160">
        <f t="shared" si="233"/>
        <v>0</v>
      </c>
      <c r="Y838" s="161">
        <f t="shared" si="233"/>
        <v>0</v>
      </c>
      <c r="Z838" s="161">
        <f t="shared" si="233"/>
        <v>0</v>
      </c>
      <c r="AA838" s="161">
        <f t="shared" si="233"/>
        <v>0</v>
      </c>
      <c r="AB838" s="161">
        <f t="shared" si="232"/>
        <v>0</v>
      </c>
      <c r="AC838" s="161">
        <f t="shared" si="232"/>
        <v>0</v>
      </c>
      <c r="AD838" s="162">
        <f t="shared" si="232"/>
        <v>0</v>
      </c>
      <c r="AE838" s="160">
        <f t="shared" si="225"/>
        <v>0</v>
      </c>
      <c r="AF838" s="10">
        <f t="shared" si="225"/>
        <v>0</v>
      </c>
      <c r="AG838" s="10">
        <f t="shared" si="225"/>
        <v>0</v>
      </c>
      <c r="AH838" s="10">
        <f t="shared" si="224"/>
        <v>0</v>
      </c>
      <c r="AI838" s="10">
        <f t="shared" si="224"/>
        <v>0</v>
      </c>
      <c r="AJ838" s="10">
        <f t="shared" si="224"/>
        <v>0</v>
      </c>
      <c r="AK838" s="312">
        <f t="shared" si="224"/>
        <v>0</v>
      </c>
    </row>
    <row r="839" spans="1:37" ht="12.75" customHeight="1" x14ac:dyDescent="0.25">
      <c r="A839" s="81">
        <v>830</v>
      </c>
      <c r="B839" s="159" t="s">
        <v>1952</v>
      </c>
      <c r="C839" s="244">
        <f t="shared" si="229"/>
        <v>0</v>
      </c>
      <c r="D839" s="161">
        <v>0</v>
      </c>
      <c r="E839" s="161">
        <v>0</v>
      </c>
      <c r="F839" s="161">
        <v>0</v>
      </c>
      <c r="G839" s="161">
        <v>0</v>
      </c>
      <c r="H839" s="161">
        <v>0</v>
      </c>
      <c r="I839" s="162">
        <v>0</v>
      </c>
      <c r="J839" s="160">
        <f t="shared" si="230"/>
        <v>0</v>
      </c>
      <c r="K839" s="161">
        <v>0</v>
      </c>
      <c r="L839" s="161">
        <v>0</v>
      </c>
      <c r="M839" s="161">
        <v>0</v>
      </c>
      <c r="N839" s="161">
        <v>0</v>
      </c>
      <c r="O839" s="161">
        <v>0</v>
      </c>
      <c r="P839" s="162">
        <v>0</v>
      </c>
      <c r="Q839" s="160">
        <f t="shared" si="231"/>
        <v>0</v>
      </c>
      <c r="R839" s="161">
        <v>0</v>
      </c>
      <c r="S839" s="161">
        <v>0</v>
      </c>
      <c r="T839" s="161">
        <v>0</v>
      </c>
      <c r="U839" s="161">
        <v>0</v>
      </c>
      <c r="V839" s="161">
        <v>0</v>
      </c>
      <c r="W839" s="162">
        <v>0</v>
      </c>
      <c r="X839" s="160">
        <f t="shared" si="233"/>
        <v>0</v>
      </c>
      <c r="Y839" s="161">
        <f t="shared" si="233"/>
        <v>0</v>
      </c>
      <c r="Z839" s="161">
        <f t="shared" si="233"/>
        <v>0</v>
      </c>
      <c r="AA839" s="161">
        <f t="shared" si="233"/>
        <v>0</v>
      </c>
      <c r="AB839" s="161">
        <f t="shared" si="232"/>
        <v>0</v>
      </c>
      <c r="AC839" s="161">
        <f t="shared" si="232"/>
        <v>0</v>
      </c>
      <c r="AD839" s="162">
        <f t="shared" si="232"/>
        <v>0</v>
      </c>
      <c r="AE839" s="160">
        <f t="shared" si="225"/>
        <v>0</v>
      </c>
      <c r="AF839" s="10">
        <f t="shared" si="225"/>
        <v>0</v>
      </c>
      <c r="AG839" s="10">
        <f t="shared" si="225"/>
        <v>0</v>
      </c>
      <c r="AH839" s="10">
        <f t="shared" si="224"/>
        <v>0</v>
      </c>
      <c r="AI839" s="10">
        <f t="shared" si="224"/>
        <v>0</v>
      </c>
      <c r="AJ839" s="10">
        <f t="shared" si="224"/>
        <v>0</v>
      </c>
      <c r="AK839" s="312">
        <f t="shared" si="224"/>
        <v>0</v>
      </c>
    </row>
    <row r="840" spans="1:37" ht="12.75" customHeight="1" x14ac:dyDescent="0.25">
      <c r="A840" s="81">
        <v>831</v>
      </c>
      <c r="B840" s="159" t="s">
        <v>1953</v>
      </c>
      <c r="C840" s="244">
        <f t="shared" si="229"/>
        <v>0</v>
      </c>
      <c r="D840" s="161">
        <v>0</v>
      </c>
      <c r="E840" s="161">
        <v>0</v>
      </c>
      <c r="F840" s="161">
        <v>0</v>
      </c>
      <c r="G840" s="161">
        <v>0</v>
      </c>
      <c r="H840" s="161">
        <v>0</v>
      </c>
      <c r="I840" s="162">
        <v>0</v>
      </c>
      <c r="J840" s="160">
        <f t="shared" si="230"/>
        <v>0</v>
      </c>
      <c r="K840" s="161">
        <v>0</v>
      </c>
      <c r="L840" s="161">
        <v>0</v>
      </c>
      <c r="M840" s="161">
        <v>0</v>
      </c>
      <c r="N840" s="161">
        <v>0</v>
      </c>
      <c r="O840" s="161">
        <v>0</v>
      </c>
      <c r="P840" s="162">
        <v>0</v>
      </c>
      <c r="Q840" s="160">
        <f t="shared" si="231"/>
        <v>0</v>
      </c>
      <c r="R840" s="161">
        <v>0</v>
      </c>
      <c r="S840" s="161">
        <v>0</v>
      </c>
      <c r="T840" s="161">
        <v>0</v>
      </c>
      <c r="U840" s="161">
        <v>0</v>
      </c>
      <c r="V840" s="161">
        <v>0</v>
      </c>
      <c r="W840" s="162">
        <v>0</v>
      </c>
      <c r="X840" s="160">
        <f t="shared" si="233"/>
        <v>0</v>
      </c>
      <c r="Y840" s="161">
        <f t="shared" si="233"/>
        <v>0</v>
      </c>
      <c r="Z840" s="161">
        <f t="shared" si="233"/>
        <v>0</v>
      </c>
      <c r="AA840" s="161">
        <f t="shared" si="233"/>
        <v>0</v>
      </c>
      <c r="AB840" s="161">
        <f t="shared" si="232"/>
        <v>0</v>
      </c>
      <c r="AC840" s="161">
        <f t="shared" si="232"/>
        <v>0</v>
      </c>
      <c r="AD840" s="162">
        <f t="shared" si="232"/>
        <v>0</v>
      </c>
      <c r="AE840" s="160">
        <f t="shared" si="225"/>
        <v>0</v>
      </c>
      <c r="AF840" s="10">
        <f t="shared" si="225"/>
        <v>0</v>
      </c>
      <c r="AG840" s="10">
        <f t="shared" si="225"/>
        <v>0</v>
      </c>
      <c r="AH840" s="10">
        <f t="shared" si="224"/>
        <v>0</v>
      </c>
      <c r="AI840" s="10">
        <f t="shared" si="224"/>
        <v>0</v>
      </c>
      <c r="AJ840" s="10">
        <f t="shared" si="224"/>
        <v>0</v>
      </c>
      <c r="AK840" s="312">
        <f t="shared" si="224"/>
        <v>0</v>
      </c>
    </row>
    <row r="841" spans="1:37" ht="12.75" customHeight="1" x14ac:dyDescent="0.25">
      <c r="A841" s="81">
        <v>832</v>
      </c>
      <c r="B841" s="159" t="s">
        <v>1954</v>
      </c>
      <c r="C841" s="244">
        <f t="shared" si="229"/>
        <v>0</v>
      </c>
      <c r="D841" s="161">
        <v>0</v>
      </c>
      <c r="E841" s="161">
        <v>0</v>
      </c>
      <c r="F841" s="161">
        <v>0</v>
      </c>
      <c r="G841" s="161">
        <v>0</v>
      </c>
      <c r="H841" s="161">
        <v>0</v>
      </c>
      <c r="I841" s="162">
        <v>0</v>
      </c>
      <c r="J841" s="160">
        <f t="shared" si="230"/>
        <v>0</v>
      </c>
      <c r="K841" s="161">
        <v>0</v>
      </c>
      <c r="L841" s="161">
        <v>0</v>
      </c>
      <c r="M841" s="161">
        <v>0</v>
      </c>
      <c r="N841" s="161">
        <v>0</v>
      </c>
      <c r="O841" s="161">
        <v>0</v>
      </c>
      <c r="P841" s="162">
        <v>0</v>
      </c>
      <c r="Q841" s="160">
        <f t="shared" si="231"/>
        <v>0</v>
      </c>
      <c r="R841" s="161">
        <v>0</v>
      </c>
      <c r="S841" s="161">
        <v>0</v>
      </c>
      <c r="T841" s="161">
        <v>0</v>
      </c>
      <c r="U841" s="161">
        <v>0</v>
      </c>
      <c r="V841" s="161">
        <v>0</v>
      </c>
      <c r="W841" s="162">
        <v>0</v>
      </c>
      <c r="X841" s="160">
        <f t="shared" si="233"/>
        <v>0</v>
      </c>
      <c r="Y841" s="161">
        <f t="shared" si="233"/>
        <v>0</v>
      </c>
      <c r="Z841" s="161">
        <f t="shared" si="233"/>
        <v>0</v>
      </c>
      <c r="AA841" s="161">
        <f t="shared" si="233"/>
        <v>0</v>
      </c>
      <c r="AB841" s="161">
        <f t="shared" si="232"/>
        <v>0</v>
      </c>
      <c r="AC841" s="161">
        <f t="shared" si="232"/>
        <v>0</v>
      </c>
      <c r="AD841" s="162">
        <f t="shared" si="232"/>
        <v>0</v>
      </c>
      <c r="AE841" s="160">
        <f t="shared" si="225"/>
        <v>0</v>
      </c>
      <c r="AF841" s="10">
        <f t="shared" si="225"/>
        <v>0</v>
      </c>
      <c r="AG841" s="10">
        <f t="shared" si="225"/>
        <v>0</v>
      </c>
      <c r="AH841" s="10">
        <f t="shared" si="224"/>
        <v>0</v>
      </c>
      <c r="AI841" s="10">
        <f t="shared" si="224"/>
        <v>0</v>
      </c>
      <c r="AJ841" s="10">
        <f t="shared" si="224"/>
        <v>0</v>
      </c>
      <c r="AK841" s="312">
        <f t="shared" si="224"/>
        <v>0</v>
      </c>
    </row>
    <row r="842" spans="1:37" ht="12.75" customHeight="1" x14ac:dyDescent="0.25">
      <c r="A842" s="81">
        <v>833</v>
      </c>
      <c r="B842" s="159" t="s">
        <v>1955</v>
      </c>
      <c r="C842" s="244">
        <f t="shared" si="229"/>
        <v>0</v>
      </c>
      <c r="D842" s="161">
        <v>0</v>
      </c>
      <c r="E842" s="161">
        <v>0</v>
      </c>
      <c r="F842" s="161">
        <v>0</v>
      </c>
      <c r="G842" s="161">
        <v>0</v>
      </c>
      <c r="H842" s="161">
        <v>0</v>
      </c>
      <c r="I842" s="162">
        <v>0</v>
      </c>
      <c r="J842" s="160">
        <f t="shared" si="230"/>
        <v>0</v>
      </c>
      <c r="K842" s="161">
        <v>0</v>
      </c>
      <c r="L842" s="161">
        <v>0</v>
      </c>
      <c r="M842" s="161">
        <v>0</v>
      </c>
      <c r="N842" s="161">
        <v>0</v>
      </c>
      <c r="O842" s="161">
        <v>0</v>
      </c>
      <c r="P842" s="162">
        <v>0</v>
      </c>
      <c r="Q842" s="160">
        <f t="shared" si="231"/>
        <v>0</v>
      </c>
      <c r="R842" s="161">
        <v>0</v>
      </c>
      <c r="S842" s="161">
        <v>0</v>
      </c>
      <c r="T842" s="161">
        <v>0</v>
      </c>
      <c r="U842" s="161">
        <v>0</v>
      </c>
      <c r="V842" s="161">
        <v>0</v>
      </c>
      <c r="W842" s="162">
        <v>0</v>
      </c>
      <c r="X842" s="160">
        <f t="shared" si="233"/>
        <v>0</v>
      </c>
      <c r="Y842" s="161">
        <f t="shared" si="233"/>
        <v>0</v>
      </c>
      <c r="Z842" s="161">
        <f t="shared" si="233"/>
        <v>0</v>
      </c>
      <c r="AA842" s="161">
        <f t="shared" si="233"/>
        <v>0</v>
      </c>
      <c r="AB842" s="161">
        <f t="shared" si="232"/>
        <v>0</v>
      </c>
      <c r="AC842" s="161">
        <f t="shared" si="232"/>
        <v>0</v>
      </c>
      <c r="AD842" s="162">
        <f t="shared" si="232"/>
        <v>0</v>
      </c>
      <c r="AE842" s="160">
        <f t="shared" si="225"/>
        <v>0</v>
      </c>
      <c r="AF842" s="10">
        <f t="shared" si="225"/>
        <v>0</v>
      </c>
      <c r="AG842" s="10">
        <f t="shared" si="225"/>
        <v>0</v>
      </c>
      <c r="AH842" s="10">
        <f t="shared" si="224"/>
        <v>0</v>
      </c>
      <c r="AI842" s="10">
        <f t="shared" si="224"/>
        <v>0</v>
      </c>
      <c r="AJ842" s="10">
        <f t="shared" si="224"/>
        <v>0</v>
      </c>
      <c r="AK842" s="312">
        <f t="shared" si="224"/>
        <v>0</v>
      </c>
    </row>
    <row r="843" spans="1:37" ht="12.75" customHeight="1" x14ac:dyDescent="0.25">
      <c r="A843" s="81">
        <v>834</v>
      </c>
      <c r="B843" s="159" t="s">
        <v>1956</v>
      </c>
      <c r="C843" s="244">
        <f t="shared" si="229"/>
        <v>0</v>
      </c>
      <c r="D843" s="161">
        <v>0</v>
      </c>
      <c r="E843" s="161">
        <v>0</v>
      </c>
      <c r="F843" s="161">
        <v>0</v>
      </c>
      <c r="G843" s="161">
        <v>0</v>
      </c>
      <c r="H843" s="161">
        <v>0</v>
      </c>
      <c r="I843" s="162">
        <v>0</v>
      </c>
      <c r="J843" s="160">
        <f t="shared" si="230"/>
        <v>0</v>
      </c>
      <c r="K843" s="161">
        <v>0</v>
      </c>
      <c r="L843" s="161">
        <v>0</v>
      </c>
      <c r="M843" s="161">
        <v>0</v>
      </c>
      <c r="N843" s="161">
        <v>0</v>
      </c>
      <c r="O843" s="161">
        <v>0</v>
      </c>
      <c r="P843" s="162">
        <v>0</v>
      </c>
      <c r="Q843" s="160">
        <f t="shared" si="231"/>
        <v>0</v>
      </c>
      <c r="R843" s="161">
        <v>0</v>
      </c>
      <c r="S843" s="161">
        <v>0</v>
      </c>
      <c r="T843" s="161">
        <v>0</v>
      </c>
      <c r="U843" s="161">
        <v>0</v>
      </c>
      <c r="V843" s="161">
        <v>0</v>
      </c>
      <c r="W843" s="162">
        <v>0</v>
      </c>
      <c r="X843" s="160">
        <f t="shared" si="233"/>
        <v>0</v>
      </c>
      <c r="Y843" s="161">
        <f t="shared" si="233"/>
        <v>0</v>
      </c>
      <c r="Z843" s="161">
        <f t="shared" si="233"/>
        <v>0</v>
      </c>
      <c r="AA843" s="161">
        <f t="shared" si="233"/>
        <v>0</v>
      </c>
      <c r="AB843" s="161">
        <f t="shared" si="232"/>
        <v>0</v>
      </c>
      <c r="AC843" s="161">
        <f t="shared" si="232"/>
        <v>0</v>
      </c>
      <c r="AD843" s="162">
        <f t="shared" si="232"/>
        <v>0</v>
      </c>
      <c r="AE843" s="160">
        <f t="shared" si="225"/>
        <v>0</v>
      </c>
      <c r="AF843" s="10">
        <f t="shared" si="225"/>
        <v>0</v>
      </c>
      <c r="AG843" s="10">
        <f t="shared" si="225"/>
        <v>0</v>
      </c>
      <c r="AH843" s="10">
        <f t="shared" si="224"/>
        <v>0</v>
      </c>
      <c r="AI843" s="10">
        <f t="shared" si="224"/>
        <v>0</v>
      </c>
      <c r="AJ843" s="10">
        <f t="shared" si="224"/>
        <v>0</v>
      </c>
      <c r="AK843" s="312">
        <f t="shared" si="224"/>
        <v>0</v>
      </c>
    </row>
    <row r="844" spans="1:37" ht="12.75" customHeight="1" x14ac:dyDescent="0.25">
      <c r="A844" s="81">
        <v>835</v>
      </c>
      <c r="B844" s="159" t="s">
        <v>1957</v>
      </c>
      <c r="C844" s="244">
        <f t="shared" si="229"/>
        <v>0</v>
      </c>
      <c r="D844" s="161">
        <v>0</v>
      </c>
      <c r="E844" s="161">
        <v>0</v>
      </c>
      <c r="F844" s="161">
        <v>0</v>
      </c>
      <c r="G844" s="161">
        <v>0</v>
      </c>
      <c r="H844" s="161">
        <v>0</v>
      </c>
      <c r="I844" s="162">
        <v>0</v>
      </c>
      <c r="J844" s="160">
        <f t="shared" si="230"/>
        <v>0</v>
      </c>
      <c r="K844" s="161">
        <v>0</v>
      </c>
      <c r="L844" s="161">
        <v>0</v>
      </c>
      <c r="M844" s="161">
        <v>0</v>
      </c>
      <c r="N844" s="161">
        <v>0</v>
      </c>
      <c r="O844" s="161">
        <v>0</v>
      </c>
      <c r="P844" s="162">
        <v>0</v>
      </c>
      <c r="Q844" s="160">
        <f t="shared" si="231"/>
        <v>0</v>
      </c>
      <c r="R844" s="161">
        <v>0</v>
      </c>
      <c r="S844" s="161">
        <v>0</v>
      </c>
      <c r="T844" s="161">
        <v>0</v>
      </c>
      <c r="U844" s="161">
        <v>0</v>
      </c>
      <c r="V844" s="161">
        <v>0</v>
      </c>
      <c r="W844" s="162">
        <v>0</v>
      </c>
      <c r="X844" s="160">
        <f t="shared" si="233"/>
        <v>0</v>
      </c>
      <c r="Y844" s="161">
        <f t="shared" si="233"/>
        <v>0</v>
      </c>
      <c r="Z844" s="161">
        <f t="shared" si="233"/>
        <v>0</v>
      </c>
      <c r="AA844" s="161">
        <f t="shared" si="233"/>
        <v>0</v>
      </c>
      <c r="AB844" s="161">
        <f t="shared" si="232"/>
        <v>0</v>
      </c>
      <c r="AC844" s="161">
        <f t="shared" si="232"/>
        <v>0</v>
      </c>
      <c r="AD844" s="162">
        <f t="shared" si="232"/>
        <v>0</v>
      </c>
      <c r="AE844" s="160">
        <f t="shared" si="225"/>
        <v>0</v>
      </c>
      <c r="AF844" s="10">
        <f t="shared" si="225"/>
        <v>0</v>
      </c>
      <c r="AG844" s="10">
        <f t="shared" si="225"/>
        <v>0</v>
      </c>
      <c r="AH844" s="10">
        <f t="shared" si="224"/>
        <v>0</v>
      </c>
      <c r="AI844" s="10">
        <f t="shared" si="224"/>
        <v>0</v>
      </c>
      <c r="AJ844" s="10">
        <f t="shared" si="224"/>
        <v>0</v>
      </c>
      <c r="AK844" s="312">
        <f t="shared" si="224"/>
        <v>0</v>
      </c>
    </row>
    <row r="845" spans="1:37" ht="12.75" customHeight="1" x14ac:dyDescent="0.25">
      <c r="A845" s="81">
        <v>836</v>
      </c>
      <c r="B845" s="159" t="s">
        <v>1958</v>
      </c>
      <c r="C845" s="244">
        <f t="shared" si="229"/>
        <v>0</v>
      </c>
      <c r="D845" s="161">
        <v>0</v>
      </c>
      <c r="E845" s="161">
        <v>0</v>
      </c>
      <c r="F845" s="161">
        <v>0</v>
      </c>
      <c r="G845" s="161">
        <v>0</v>
      </c>
      <c r="H845" s="161">
        <v>0</v>
      </c>
      <c r="I845" s="162">
        <v>0</v>
      </c>
      <c r="J845" s="160">
        <f t="shared" si="230"/>
        <v>0</v>
      </c>
      <c r="K845" s="161">
        <v>0</v>
      </c>
      <c r="L845" s="161">
        <v>0</v>
      </c>
      <c r="M845" s="161">
        <v>0</v>
      </c>
      <c r="N845" s="161">
        <v>0</v>
      </c>
      <c r="O845" s="161">
        <v>0</v>
      </c>
      <c r="P845" s="162">
        <v>0</v>
      </c>
      <c r="Q845" s="160">
        <f t="shared" si="231"/>
        <v>0</v>
      </c>
      <c r="R845" s="161">
        <v>0</v>
      </c>
      <c r="S845" s="161">
        <v>0</v>
      </c>
      <c r="T845" s="161">
        <v>0</v>
      </c>
      <c r="U845" s="161">
        <v>0</v>
      </c>
      <c r="V845" s="161">
        <v>0</v>
      </c>
      <c r="W845" s="162">
        <v>0</v>
      </c>
      <c r="X845" s="160">
        <f t="shared" si="233"/>
        <v>0</v>
      </c>
      <c r="Y845" s="161">
        <f t="shared" si="233"/>
        <v>0</v>
      </c>
      <c r="Z845" s="161">
        <f t="shared" si="233"/>
        <v>0</v>
      </c>
      <c r="AA845" s="161">
        <f t="shared" si="233"/>
        <v>0</v>
      </c>
      <c r="AB845" s="161">
        <f t="shared" si="232"/>
        <v>0</v>
      </c>
      <c r="AC845" s="161">
        <f t="shared" si="232"/>
        <v>0</v>
      </c>
      <c r="AD845" s="162">
        <f t="shared" si="232"/>
        <v>0</v>
      </c>
      <c r="AE845" s="160">
        <f t="shared" si="225"/>
        <v>0</v>
      </c>
      <c r="AF845" s="10">
        <f t="shared" si="225"/>
        <v>0</v>
      </c>
      <c r="AG845" s="10">
        <f t="shared" si="225"/>
        <v>0</v>
      </c>
      <c r="AH845" s="10">
        <f t="shared" si="224"/>
        <v>0</v>
      </c>
      <c r="AI845" s="10">
        <f t="shared" si="224"/>
        <v>0</v>
      </c>
      <c r="AJ845" s="10">
        <f t="shared" si="224"/>
        <v>0</v>
      </c>
      <c r="AK845" s="312">
        <f t="shared" si="224"/>
        <v>0</v>
      </c>
    </row>
    <row r="846" spans="1:37" ht="12.75" customHeight="1" x14ac:dyDescent="0.25">
      <c r="A846" s="81">
        <v>837</v>
      </c>
      <c r="B846" s="159" t="s">
        <v>1959</v>
      </c>
      <c r="C846" s="244">
        <f t="shared" si="229"/>
        <v>0</v>
      </c>
      <c r="D846" s="161">
        <v>0</v>
      </c>
      <c r="E846" s="161">
        <v>0</v>
      </c>
      <c r="F846" s="161">
        <v>0</v>
      </c>
      <c r="G846" s="161">
        <v>0</v>
      </c>
      <c r="H846" s="161">
        <v>0</v>
      </c>
      <c r="I846" s="162">
        <v>0</v>
      </c>
      <c r="J846" s="160">
        <f t="shared" si="230"/>
        <v>0</v>
      </c>
      <c r="K846" s="161">
        <v>0</v>
      </c>
      <c r="L846" s="161">
        <v>0</v>
      </c>
      <c r="M846" s="161">
        <v>0</v>
      </c>
      <c r="N846" s="161">
        <v>0</v>
      </c>
      <c r="O846" s="161">
        <v>0</v>
      </c>
      <c r="P846" s="162">
        <v>0</v>
      </c>
      <c r="Q846" s="160">
        <f t="shared" si="231"/>
        <v>0</v>
      </c>
      <c r="R846" s="161">
        <v>0</v>
      </c>
      <c r="S846" s="161">
        <v>0</v>
      </c>
      <c r="T846" s="161">
        <v>0</v>
      </c>
      <c r="U846" s="161">
        <v>0</v>
      </c>
      <c r="V846" s="161">
        <v>0</v>
      </c>
      <c r="W846" s="162">
        <v>0</v>
      </c>
      <c r="X846" s="160">
        <f t="shared" si="233"/>
        <v>0</v>
      </c>
      <c r="Y846" s="161">
        <f t="shared" si="233"/>
        <v>0</v>
      </c>
      <c r="Z846" s="161">
        <f t="shared" si="233"/>
        <v>0</v>
      </c>
      <c r="AA846" s="161">
        <f t="shared" si="233"/>
        <v>0</v>
      </c>
      <c r="AB846" s="161">
        <f t="shared" si="232"/>
        <v>0</v>
      </c>
      <c r="AC846" s="161">
        <f t="shared" si="232"/>
        <v>0</v>
      </c>
      <c r="AD846" s="162">
        <f t="shared" si="232"/>
        <v>0</v>
      </c>
      <c r="AE846" s="160">
        <f t="shared" si="225"/>
        <v>0</v>
      </c>
      <c r="AF846" s="10">
        <f t="shared" si="225"/>
        <v>0</v>
      </c>
      <c r="AG846" s="10">
        <f t="shared" si="225"/>
        <v>0</v>
      </c>
      <c r="AH846" s="10">
        <f t="shared" si="224"/>
        <v>0</v>
      </c>
      <c r="AI846" s="10">
        <f t="shared" si="224"/>
        <v>0</v>
      </c>
      <c r="AJ846" s="10">
        <f t="shared" si="224"/>
        <v>0</v>
      </c>
      <c r="AK846" s="312">
        <f t="shared" si="224"/>
        <v>0</v>
      </c>
    </row>
    <row r="847" spans="1:37" ht="12.75" customHeight="1" x14ac:dyDescent="0.25">
      <c r="A847" s="81">
        <v>838</v>
      </c>
      <c r="B847" s="159" t="s">
        <v>1960</v>
      </c>
      <c r="C847" s="244">
        <f t="shared" si="229"/>
        <v>0</v>
      </c>
      <c r="D847" s="161">
        <v>0</v>
      </c>
      <c r="E847" s="161">
        <v>0</v>
      </c>
      <c r="F847" s="161">
        <v>0</v>
      </c>
      <c r="G847" s="161">
        <v>0</v>
      </c>
      <c r="H847" s="161">
        <v>0</v>
      </c>
      <c r="I847" s="162">
        <v>0</v>
      </c>
      <c r="J847" s="160">
        <f t="shared" si="230"/>
        <v>0</v>
      </c>
      <c r="K847" s="161">
        <v>0</v>
      </c>
      <c r="L847" s="161">
        <v>0</v>
      </c>
      <c r="M847" s="161">
        <v>0</v>
      </c>
      <c r="N847" s="161">
        <v>0</v>
      </c>
      <c r="O847" s="161">
        <v>0</v>
      </c>
      <c r="P847" s="162">
        <v>0</v>
      </c>
      <c r="Q847" s="160">
        <f t="shared" si="231"/>
        <v>0</v>
      </c>
      <c r="R847" s="161">
        <v>0</v>
      </c>
      <c r="S847" s="161">
        <v>0</v>
      </c>
      <c r="T847" s="161">
        <v>0</v>
      </c>
      <c r="U847" s="161">
        <v>0</v>
      </c>
      <c r="V847" s="161">
        <v>0</v>
      </c>
      <c r="W847" s="162">
        <v>0</v>
      </c>
      <c r="X847" s="160">
        <f t="shared" si="233"/>
        <v>0</v>
      </c>
      <c r="Y847" s="161">
        <f t="shared" si="233"/>
        <v>0</v>
      </c>
      <c r="Z847" s="161">
        <f t="shared" si="233"/>
        <v>0</v>
      </c>
      <c r="AA847" s="161">
        <f t="shared" si="233"/>
        <v>0</v>
      </c>
      <c r="AB847" s="161">
        <f t="shared" si="232"/>
        <v>0</v>
      </c>
      <c r="AC847" s="161">
        <f t="shared" si="232"/>
        <v>0</v>
      </c>
      <c r="AD847" s="162">
        <f t="shared" si="232"/>
        <v>0</v>
      </c>
      <c r="AE847" s="160">
        <f t="shared" si="225"/>
        <v>0</v>
      </c>
      <c r="AF847" s="10">
        <f t="shared" si="225"/>
        <v>0</v>
      </c>
      <c r="AG847" s="10">
        <f t="shared" si="225"/>
        <v>0</v>
      </c>
      <c r="AH847" s="10">
        <f t="shared" si="224"/>
        <v>0</v>
      </c>
      <c r="AI847" s="10">
        <f t="shared" si="224"/>
        <v>0</v>
      </c>
      <c r="AJ847" s="10">
        <f t="shared" si="224"/>
        <v>0</v>
      </c>
      <c r="AK847" s="312">
        <f t="shared" si="224"/>
        <v>0</v>
      </c>
    </row>
    <row r="848" spans="1:37" ht="12.75" customHeight="1" x14ac:dyDescent="0.25">
      <c r="A848" s="81">
        <v>839</v>
      </c>
      <c r="B848" s="159" t="s">
        <v>1961</v>
      </c>
      <c r="C848" s="244">
        <f t="shared" si="229"/>
        <v>0</v>
      </c>
      <c r="D848" s="161">
        <v>0</v>
      </c>
      <c r="E848" s="161">
        <v>0</v>
      </c>
      <c r="F848" s="161">
        <v>0</v>
      </c>
      <c r="G848" s="161">
        <v>0</v>
      </c>
      <c r="H848" s="161">
        <v>0</v>
      </c>
      <c r="I848" s="162">
        <v>0</v>
      </c>
      <c r="J848" s="160">
        <f t="shared" si="230"/>
        <v>0</v>
      </c>
      <c r="K848" s="161">
        <v>0</v>
      </c>
      <c r="L848" s="161">
        <v>0</v>
      </c>
      <c r="M848" s="161">
        <v>0</v>
      </c>
      <c r="N848" s="161">
        <v>0</v>
      </c>
      <c r="O848" s="161">
        <v>0</v>
      </c>
      <c r="P848" s="162">
        <v>0</v>
      </c>
      <c r="Q848" s="160">
        <f t="shared" si="231"/>
        <v>0</v>
      </c>
      <c r="R848" s="161">
        <v>0</v>
      </c>
      <c r="S848" s="161">
        <v>0</v>
      </c>
      <c r="T848" s="161">
        <v>0</v>
      </c>
      <c r="U848" s="161">
        <v>0</v>
      </c>
      <c r="V848" s="161">
        <v>0</v>
      </c>
      <c r="W848" s="162">
        <v>0</v>
      </c>
      <c r="X848" s="160">
        <f t="shared" si="233"/>
        <v>0</v>
      </c>
      <c r="Y848" s="161">
        <f t="shared" si="233"/>
        <v>0</v>
      </c>
      <c r="Z848" s="161">
        <f t="shared" si="233"/>
        <v>0</v>
      </c>
      <c r="AA848" s="161">
        <f t="shared" si="233"/>
        <v>0</v>
      </c>
      <c r="AB848" s="161">
        <f t="shared" si="232"/>
        <v>0</v>
      </c>
      <c r="AC848" s="161">
        <f t="shared" si="232"/>
        <v>0</v>
      </c>
      <c r="AD848" s="162">
        <f t="shared" si="232"/>
        <v>0</v>
      </c>
      <c r="AE848" s="160">
        <f t="shared" si="225"/>
        <v>0</v>
      </c>
      <c r="AF848" s="10">
        <f t="shared" si="225"/>
        <v>0</v>
      </c>
      <c r="AG848" s="10">
        <f t="shared" si="225"/>
        <v>0</v>
      </c>
      <c r="AH848" s="10">
        <f t="shared" si="224"/>
        <v>0</v>
      </c>
      <c r="AI848" s="10">
        <f t="shared" si="224"/>
        <v>0</v>
      </c>
      <c r="AJ848" s="10">
        <f t="shared" si="224"/>
        <v>0</v>
      </c>
      <c r="AK848" s="312">
        <f t="shared" si="224"/>
        <v>0</v>
      </c>
    </row>
    <row r="849" spans="1:37" ht="12.75" customHeight="1" x14ac:dyDescent="0.25">
      <c r="A849" s="81">
        <v>840</v>
      </c>
      <c r="B849" s="159" t="s">
        <v>1962</v>
      </c>
      <c r="C849" s="244">
        <f t="shared" si="229"/>
        <v>0</v>
      </c>
      <c r="D849" s="161">
        <v>0</v>
      </c>
      <c r="E849" s="161">
        <v>0</v>
      </c>
      <c r="F849" s="161">
        <v>0</v>
      </c>
      <c r="G849" s="161">
        <v>0</v>
      </c>
      <c r="H849" s="161">
        <v>0</v>
      </c>
      <c r="I849" s="162">
        <v>0</v>
      </c>
      <c r="J849" s="160">
        <f t="shared" si="230"/>
        <v>0</v>
      </c>
      <c r="K849" s="161">
        <v>0</v>
      </c>
      <c r="L849" s="161">
        <v>0</v>
      </c>
      <c r="M849" s="161">
        <v>0</v>
      </c>
      <c r="N849" s="161">
        <v>0</v>
      </c>
      <c r="O849" s="161">
        <v>0</v>
      </c>
      <c r="P849" s="162">
        <v>0</v>
      </c>
      <c r="Q849" s="160">
        <f t="shared" si="231"/>
        <v>0</v>
      </c>
      <c r="R849" s="161">
        <v>0</v>
      </c>
      <c r="S849" s="161">
        <v>0</v>
      </c>
      <c r="T849" s="161">
        <v>0</v>
      </c>
      <c r="U849" s="161">
        <v>0</v>
      </c>
      <c r="V849" s="161">
        <v>0</v>
      </c>
      <c r="W849" s="162">
        <v>0</v>
      </c>
      <c r="X849" s="160">
        <f t="shared" si="233"/>
        <v>0</v>
      </c>
      <c r="Y849" s="161">
        <f t="shared" si="233"/>
        <v>0</v>
      </c>
      <c r="Z849" s="161">
        <f t="shared" si="233"/>
        <v>0</v>
      </c>
      <c r="AA849" s="161">
        <f t="shared" si="233"/>
        <v>0</v>
      </c>
      <c r="AB849" s="161">
        <f t="shared" si="232"/>
        <v>0</v>
      </c>
      <c r="AC849" s="161">
        <f t="shared" si="232"/>
        <v>0</v>
      </c>
      <c r="AD849" s="162">
        <f t="shared" si="232"/>
        <v>0</v>
      </c>
      <c r="AE849" s="160">
        <f t="shared" si="225"/>
        <v>0</v>
      </c>
      <c r="AF849" s="10">
        <f t="shared" si="225"/>
        <v>0</v>
      </c>
      <c r="AG849" s="10">
        <f t="shared" si="225"/>
        <v>0</v>
      </c>
      <c r="AH849" s="10">
        <f t="shared" si="224"/>
        <v>0</v>
      </c>
      <c r="AI849" s="10">
        <f t="shared" si="224"/>
        <v>0</v>
      </c>
      <c r="AJ849" s="10">
        <f t="shared" si="224"/>
        <v>0</v>
      </c>
      <c r="AK849" s="312">
        <f t="shared" si="224"/>
        <v>0</v>
      </c>
    </row>
    <row r="850" spans="1:37" ht="12.75" customHeight="1" x14ac:dyDescent="0.25">
      <c r="A850" s="81">
        <v>841</v>
      </c>
      <c r="B850" s="159" t="s">
        <v>1963</v>
      </c>
      <c r="C850" s="244">
        <f t="shared" si="229"/>
        <v>0</v>
      </c>
      <c r="D850" s="161">
        <v>0</v>
      </c>
      <c r="E850" s="161">
        <v>0</v>
      </c>
      <c r="F850" s="161">
        <v>0</v>
      </c>
      <c r="G850" s="161">
        <v>0</v>
      </c>
      <c r="H850" s="161">
        <v>0</v>
      </c>
      <c r="I850" s="162">
        <v>0</v>
      </c>
      <c r="J850" s="160">
        <f t="shared" si="230"/>
        <v>0</v>
      </c>
      <c r="K850" s="161">
        <v>0</v>
      </c>
      <c r="L850" s="161">
        <v>0</v>
      </c>
      <c r="M850" s="161">
        <v>0</v>
      </c>
      <c r="N850" s="161">
        <v>0</v>
      </c>
      <c r="O850" s="161">
        <v>0</v>
      </c>
      <c r="P850" s="162">
        <v>0</v>
      </c>
      <c r="Q850" s="160">
        <f t="shared" si="231"/>
        <v>0</v>
      </c>
      <c r="R850" s="161">
        <v>0</v>
      </c>
      <c r="S850" s="161">
        <v>0</v>
      </c>
      <c r="T850" s="161">
        <v>0</v>
      </c>
      <c r="U850" s="161">
        <v>0</v>
      </c>
      <c r="V850" s="161">
        <v>0</v>
      </c>
      <c r="W850" s="162">
        <v>0</v>
      </c>
      <c r="X850" s="160">
        <f t="shared" si="233"/>
        <v>0</v>
      </c>
      <c r="Y850" s="161">
        <f t="shared" si="233"/>
        <v>0</v>
      </c>
      <c r="Z850" s="161">
        <f t="shared" si="233"/>
        <v>0</v>
      </c>
      <c r="AA850" s="161">
        <f t="shared" si="233"/>
        <v>0</v>
      </c>
      <c r="AB850" s="161">
        <f t="shared" si="232"/>
        <v>0</v>
      </c>
      <c r="AC850" s="161">
        <f t="shared" si="232"/>
        <v>0</v>
      </c>
      <c r="AD850" s="162">
        <f t="shared" si="232"/>
        <v>0</v>
      </c>
      <c r="AE850" s="160">
        <f t="shared" si="225"/>
        <v>0</v>
      </c>
      <c r="AF850" s="10">
        <f t="shared" si="225"/>
        <v>0</v>
      </c>
      <c r="AG850" s="10">
        <f t="shared" si="225"/>
        <v>0</v>
      </c>
      <c r="AH850" s="10">
        <f t="shared" si="224"/>
        <v>0</v>
      </c>
      <c r="AI850" s="10">
        <f t="shared" si="224"/>
        <v>0</v>
      </c>
      <c r="AJ850" s="10">
        <f t="shared" si="224"/>
        <v>0</v>
      </c>
      <c r="AK850" s="312">
        <f t="shared" si="224"/>
        <v>0</v>
      </c>
    </row>
    <row r="851" spans="1:37" ht="12.75" customHeight="1" x14ac:dyDescent="0.25">
      <c r="A851" s="81">
        <v>842</v>
      </c>
      <c r="B851" s="159" t="s">
        <v>1964</v>
      </c>
      <c r="C851" s="244">
        <f t="shared" si="229"/>
        <v>0</v>
      </c>
      <c r="D851" s="161">
        <v>0</v>
      </c>
      <c r="E851" s="161">
        <v>0</v>
      </c>
      <c r="F851" s="161">
        <v>0</v>
      </c>
      <c r="G851" s="161">
        <v>0</v>
      </c>
      <c r="H851" s="161">
        <v>0</v>
      </c>
      <c r="I851" s="162">
        <v>0</v>
      </c>
      <c r="J851" s="160">
        <f t="shared" si="230"/>
        <v>0</v>
      </c>
      <c r="K851" s="161">
        <v>0</v>
      </c>
      <c r="L851" s="161">
        <v>0</v>
      </c>
      <c r="M851" s="161">
        <v>0</v>
      </c>
      <c r="N851" s="161">
        <v>0</v>
      </c>
      <c r="O851" s="161">
        <v>0</v>
      </c>
      <c r="P851" s="162">
        <v>0</v>
      </c>
      <c r="Q851" s="160">
        <f t="shared" si="231"/>
        <v>0</v>
      </c>
      <c r="R851" s="161">
        <v>0</v>
      </c>
      <c r="S851" s="161">
        <v>0</v>
      </c>
      <c r="T851" s="161">
        <v>0</v>
      </c>
      <c r="U851" s="161">
        <v>0</v>
      </c>
      <c r="V851" s="161">
        <v>0</v>
      </c>
      <c r="W851" s="162">
        <v>0</v>
      </c>
      <c r="X851" s="160">
        <f t="shared" si="233"/>
        <v>0</v>
      </c>
      <c r="Y851" s="161">
        <f t="shared" si="233"/>
        <v>0</v>
      </c>
      <c r="Z851" s="161">
        <f t="shared" si="233"/>
        <v>0</v>
      </c>
      <c r="AA851" s="161">
        <f t="shared" si="233"/>
        <v>0</v>
      </c>
      <c r="AB851" s="161">
        <f t="shared" si="232"/>
        <v>0</v>
      </c>
      <c r="AC851" s="161">
        <f t="shared" si="232"/>
        <v>0</v>
      </c>
      <c r="AD851" s="162">
        <f t="shared" si="232"/>
        <v>0</v>
      </c>
      <c r="AE851" s="160">
        <f t="shared" si="225"/>
        <v>0</v>
      </c>
      <c r="AF851" s="10">
        <f t="shared" si="225"/>
        <v>0</v>
      </c>
      <c r="AG851" s="10">
        <f t="shared" si="225"/>
        <v>0</v>
      </c>
      <c r="AH851" s="10">
        <f t="shared" si="224"/>
        <v>0</v>
      </c>
      <c r="AI851" s="10">
        <f t="shared" si="224"/>
        <v>0</v>
      </c>
      <c r="AJ851" s="10">
        <f t="shared" si="224"/>
        <v>0</v>
      </c>
      <c r="AK851" s="312">
        <f t="shared" si="224"/>
        <v>0</v>
      </c>
    </row>
    <row r="852" spans="1:37" ht="12.75" customHeight="1" x14ac:dyDescent="0.25">
      <c r="A852" s="81">
        <v>843</v>
      </c>
      <c r="B852" s="159" t="s">
        <v>1965</v>
      </c>
      <c r="C852" s="244">
        <f t="shared" si="229"/>
        <v>0</v>
      </c>
      <c r="D852" s="161">
        <v>0</v>
      </c>
      <c r="E852" s="161">
        <v>0</v>
      </c>
      <c r="F852" s="161">
        <v>0</v>
      </c>
      <c r="G852" s="161">
        <v>0</v>
      </c>
      <c r="H852" s="161">
        <v>0</v>
      </c>
      <c r="I852" s="162">
        <v>0</v>
      </c>
      <c r="J852" s="160">
        <f t="shared" si="230"/>
        <v>0</v>
      </c>
      <c r="K852" s="161">
        <v>0</v>
      </c>
      <c r="L852" s="161">
        <v>0</v>
      </c>
      <c r="M852" s="161">
        <v>0</v>
      </c>
      <c r="N852" s="161">
        <v>0</v>
      </c>
      <c r="O852" s="161">
        <v>0</v>
      </c>
      <c r="P852" s="162">
        <v>0</v>
      </c>
      <c r="Q852" s="160">
        <f t="shared" si="231"/>
        <v>0</v>
      </c>
      <c r="R852" s="161">
        <v>0</v>
      </c>
      <c r="S852" s="161">
        <v>0</v>
      </c>
      <c r="T852" s="161">
        <v>0</v>
      </c>
      <c r="U852" s="161">
        <v>0</v>
      </c>
      <c r="V852" s="161">
        <v>0</v>
      </c>
      <c r="W852" s="162">
        <v>0</v>
      </c>
      <c r="X852" s="160">
        <f t="shared" si="233"/>
        <v>0</v>
      </c>
      <c r="Y852" s="161">
        <f t="shared" si="233"/>
        <v>0</v>
      </c>
      <c r="Z852" s="161">
        <f t="shared" si="233"/>
        <v>0</v>
      </c>
      <c r="AA852" s="161">
        <f t="shared" si="233"/>
        <v>0</v>
      </c>
      <c r="AB852" s="161">
        <f t="shared" si="232"/>
        <v>0</v>
      </c>
      <c r="AC852" s="161">
        <f t="shared" si="232"/>
        <v>0</v>
      </c>
      <c r="AD852" s="162">
        <f t="shared" si="232"/>
        <v>0</v>
      </c>
      <c r="AE852" s="160">
        <f t="shared" si="225"/>
        <v>0</v>
      </c>
      <c r="AF852" s="10">
        <f t="shared" si="225"/>
        <v>0</v>
      </c>
      <c r="AG852" s="10">
        <f t="shared" si="225"/>
        <v>0</v>
      </c>
      <c r="AH852" s="10">
        <f t="shared" si="224"/>
        <v>0</v>
      </c>
      <c r="AI852" s="10">
        <f t="shared" si="224"/>
        <v>0</v>
      </c>
      <c r="AJ852" s="10">
        <f t="shared" si="224"/>
        <v>0</v>
      </c>
      <c r="AK852" s="312">
        <f t="shared" si="224"/>
        <v>0</v>
      </c>
    </row>
    <row r="853" spans="1:37" ht="12.75" customHeight="1" x14ac:dyDescent="0.25">
      <c r="A853" s="81">
        <v>844</v>
      </c>
      <c r="B853" s="159" t="s">
        <v>1966</v>
      </c>
      <c r="C853" s="244">
        <f t="shared" si="229"/>
        <v>0</v>
      </c>
      <c r="D853" s="161">
        <v>0</v>
      </c>
      <c r="E853" s="161">
        <v>0</v>
      </c>
      <c r="F853" s="161">
        <v>0</v>
      </c>
      <c r="G853" s="161">
        <v>0</v>
      </c>
      <c r="H853" s="161">
        <v>0</v>
      </c>
      <c r="I853" s="162">
        <v>0</v>
      </c>
      <c r="J853" s="160">
        <f t="shared" si="230"/>
        <v>0</v>
      </c>
      <c r="K853" s="161">
        <v>0</v>
      </c>
      <c r="L853" s="161">
        <v>0</v>
      </c>
      <c r="M853" s="161">
        <v>0</v>
      </c>
      <c r="N853" s="161">
        <v>0</v>
      </c>
      <c r="O853" s="161">
        <v>0</v>
      </c>
      <c r="P853" s="162">
        <v>0</v>
      </c>
      <c r="Q853" s="160">
        <f t="shared" si="231"/>
        <v>0</v>
      </c>
      <c r="R853" s="161">
        <v>0</v>
      </c>
      <c r="S853" s="161">
        <v>0</v>
      </c>
      <c r="T853" s="161">
        <v>0</v>
      </c>
      <c r="U853" s="161">
        <v>0</v>
      </c>
      <c r="V853" s="161">
        <v>0</v>
      </c>
      <c r="W853" s="162">
        <v>0</v>
      </c>
      <c r="X853" s="160">
        <f t="shared" si="233"/>
        <v>0</v>
      </c>
      <c r="Y853" s="161">
        <f t="shared" si="233"/>
        <v>0</v>
      </c>
      <c r="Z853" s="161">
        <f t="shared" si="233"/>
        <v>0</v>
      </c>
      <c r="AA853" s="161">
        <f t="shared" si="233"/>
        <v>0</v>
      </c>
      <c r="AB853" s="161">
        <f t="shared" si="232"/>
        <v>0</v>
      </c>
      <c r="AC853" s="161">
        <f t="shared" si="232"/>
        <v>0</v>
      </c>
      <c r="AD853" s="162">
        <f t="shared" si="232"/>
        <v>0</v>
      </c>
      <c r="AE853" s="160">
        <f t="shared" si="225"/>
        <v>0</v>
      </c>
      <c r="AF853" s="10">
        <f t="shared" si="225"/>
        <v>0</v>
      </c>
      <c r="AG853" s="10">
        <f t="shared" si="225"/>
        <v>0</v>
      </c>
      <c r="AH853" s="10">
        <f t="shared" si="224"/>
        <v>0</v>
      </c>
      <c r="AI853" s="10">
        <f t="shared" si="224"/>
        <v>0</v>
      </c>
      <c r="AJ853" s="10">
        <f t="shared" si="224"/>
        <v>0</v>
      </c>
      <c r="AK853" s="312">
        <f t="shared" si="224"/>
        <v>0</v>
      </c>
    </row>
    <row r="854" spans="1:37" ht="12.75" customHeight="1" x14ac:dyDescent="0.25">
      <c r="A854" s="81">
        <v>845</v>
      </c>
      <c r="B854" s="159" t="s">
        <v>1968</v>
      </c>
      <c r="C854" s="244">
        <f t="shared" si="229"/>
        <v>0</v>
      </c>
      <c r="D854" s="161">
        <v>0</v>
      </c>
      <c r="E854" s="161">
        <v>0</v>
      </c>
      <c r="F854" s="161">
        <v>0</v>
      </c>
      <c r="G854" s="161">
        <v>0</v>
      </c>
      <c r="H854" s="161">
        <v>0</v>
      </c>
      <c r="I854" s="162">
        <v>0</v>
      </c>
      <c r="J854" s="160">
        <f t="shared" si="230"/>
        <v>0</v>
      </c>
      <c r="K854" s="161">
        <v>0</v>
      </c>
      <c r="L854" s="161">
        <v>0</v>
      </c>
      <c r="M854" s="161">
        <v>0</v>
      </c>
      <c r="N854" s="161">
        <v>0</v>
      </c>
      <c r="O854" s="161">
        <v>0</v>
      </c>
      <c r="P854" s="162">
        <v>0</v>
      </c>
      <c r="Q854" s="160">
        <f t="shared" si="231"/>
        <v>0</v>
      </c>
      <c r="R854" s="161">
        <v>0</v>
      </c>
      <c r="S854" s="161">
        <v>0</v>
      </c>
      <c r="T854" s="161">
        <v>0</v>
      </c>
      <c r="U854" s="161">
        <v>0</v>
      </c>
      <c r="V854" s="161">
        <v>0</v>
      </c>
      <c r="W854" s="162">
        <v>0</v>
      </c>
      <c r="X854" s="160">
        <f t="shared" si="233"/>
        <v>0</v>
      </c>
      <c r="Y854" s="161">
        <f t="shared" si="233"/>
        <v>0</v>
      </c>
      <c r="Z854" s="161">
        <f t="shared" si="233"/>
        <v>0</v>
      </c>
      <c r="AA854" s="161">
        <f t="shared" si="233"/>
        <v>0</v>
      </c>
      <c r="AB854" s="161">
        <f t="shared" si="232"/>
        <v>0</v>
      </c>
      <c r="AC854" s="161">
        <f t="shared" si="232"/>
        <v>0</v>
      </c>
      <c r="AD854" s="162">
        <f t="shared" si="232"/>
        <v>0</v>
      </c>
      <c r="AE854" s="160">
        <f t="shared" si="225"/>
        <v>0</v>
      </c>
      <c r="AF854" s="10">
        <f t="shared" si="225"/>
        <v>0</v>
      </c>
      <c r="AG854" s="10">
        <f t="shared" si="225"/>
        <v>0</v>
      </c>
      <c r="AH854" s="10">
        <f t="shared" si="224"/>
        <v>0</v>
      </c>
      <c r="AI854" s="10">
        <f t="shared" si="224"/>
        <v>0</v>
      </c>
      <c r="AJ854" s="10">
        <f t="shared" si="224"/>
        <v>0</v>
      </c>
      <c r="AK854" s="312">
        <f t="shared" si="224"/>
        <v>0</v>
      </c>
    </row>
    <row r="855" spans="1:37" ht="12.75" customHeight="1" x14ac:dyDescent="0.25">
      <c r="A855" s="81">
        <v>846</v>
      </c>
      <c r="B855" s="159" t="s">
        <v>1967</v>
      </c>
      <c r="C855" s="244">
        <f t="shared" si="229"/>
        <v>0</v>
      </c>
      <c r="D855" s="161">
        <v>0</v>
      </c>
      <c r="E855" s="161">
        <v>0</v>
      </c>
      <c r="F855" s="161">
        <v>0</v>
      </c>
      <c r="G855" s="161">
        <v>0</v>
      </c>
      <c r="H855" s="161">
        <v>0</v>
      </c>
      <c r="I855" s="162">
        <v>0</v>
      </c>
      <c r="J855" s="160">
        <f t="shared" si="230"/>
        <v>0</v>
      </c>
      <c r="K855" s="161">
        <v>0</v>
      </c>
      <c r="L855" s="161">
        <v>0</v>
      </c>
      <c r="M855" s="161">
        <v>0</v>
      </c>
      <c r="N855" s="161">
        <v>0</v>
      </c>
      <c r="O855" s="161">
        <v>0</v>
      </c>
      <c r="P855" s="162">
        <v>0</v>
      </c>
      <c r="Q855" s="160">
        <f t="shared" si="231"/>
        <v>0</v>
      </c>
      <c r="R855" s="161">
        <v>0</v>
      </c>
      <c r="S855" s="161">
        <v>0</v>
      </c>
      <c r="T855" s="161">
        <v>0</v>
      </c>
      <c r="U855" s="161">
        <v>0</v>
      </c>
      <c r="V855" s="161">
        <v>0</v>
      </c>
      <c r="W855" s="162">
        <v>0</v>
      </c>
      <c r="X855" s="160">
        <f t="shared" si="233"/>
        <v>0</v>
      </c>
      <c r="Y855" s="161">
        <f t="shared" si="233"/>
        <v>0</v>
      </c>
      <c r="Z855" s="161">
        <f t="shared" si="233"/>
        <v>0</v>
      </c>
      <c r="AA855" s="161">
        <f t="shared" si="233"/>
        <v>0</v>
      </c>
      <c r="AB855" s="161">
        <f t="shared" si="232"/>
        <v>0</v>
      </c>
      <c r="AC855" s="161">
        <f t="shared" si="232"/>
        <v>0</v>
      </c>
      <c r="AD855" s="162">
        <f t="shared" si="232"/>
        <v>0</v>
      </c>
      <c r="AE855" s="160">
        <f t="shared" si="225"/>
        <v>0</v>
      </c>
      <c r="AF855" s="10">
        <f t="shared" si="225"/>
        <v>0</v>
      </c>
      <c r="AG855" s="10">
        <f t="shared" si="225"/>
        <v>0</v>
      </c>
      <c r="AH855" s="10">
        <f t="shared" si="224"/>
        <v>0</v>
      </c>
      <c r="AI855" s="10">
        <f t="shared" si="224"/>
        <v>0</v>
      </c>
      <c r="AJ855" s="10">
        <f t="shared" si="224"/>
        <v>0</v>
      </c>
      <c r="AK855" s="312">
        <f t="shared" si="224"/>
        <v>0</v>
      </c>
    </row>
    <row r="856" spans="1:37" ht="12.75" customHeight="1" x14ac:dyDescent="0.25">
      <c r="A856" s="81">
        <v>847</v>
      </c>
      <c r="B856" s="159" t="s">
        <v>1969</v>
      </c>
      <c r="C856" s="244">
        <f t="shared" si="229"/>
        <v>0</v>
      </c>
      <c r="D856" s="161">
        <v>0</v>
      </c>
      <c r="E856" s="161">
        <v>0</v>
      </c>
      <c r="F856" s="161">
        <v>0</v>
      </c>
      <c r="G856" s="161">
        <v>0</v>
      </c>
      <c r="H856" s="161">
        <v>0</v>
      </c>
      <c r="I856" s="162">
        <v>0</v>
      </c>
      <c r="J856" s="160">
        <f t="shared" si="230"/>
        <v>0</v>
      </c>
      <c r="K856" s="161">
        <v>0</v>
      </c>
      <c r="L856" s="161">
        <v>0</v>
      </c>
      <c r="M856" s="161">
        <v>0</v>
      </c>
      <c r="N856" s="161">
        <v>0</v>
      </c>
      <c r="O856" s="161">
        <v>0</v>
      </c>
      <c r="P856" s="162">
        <v>0</v>
      </c>
      <c r="Q856" s="160">
        <f t="shared" si="231"/>
        <v>0</v>
      </c>
      <c r="R856" s="161">
        <v>0</v>
      </c>
      <c r="S856" s="161">
        <v>0</v>
      </c>
      <c r="T856" s="161">
        <v>0</v>
      </c>
      <c r="U856" s="161">
        <v>0</v>
      </c>
      <c r="V856" s="161">
        <v>0</v>
      </c>
      <c r="W856" s="162">
        <v>0</v>
      </c>
      <c r="X856" s="160">
        <f t="shared" si="233"/>
        <v>0</v>
      </c>
      <c r="Y856" s="161">
        <f t="shared" si="233"/>
        <v>0</v>
      </c>
      <c r="Z856" s="161">
        <f t="shared" si="233"/>
        <v>0</v>
      </c>
      <c r="AA856" s="161">
        <f t="shared" si="233"/>
        <v>0</v>
      </c>
      <c r="AB856" s="161">
        <f t="shared" si="232"/>
        <v>0</v>
      </c>
      <c r="AC856" s="161">
        <f t="shared" si="232"/>
        <v>0</v>
      </c>
      <c r="AD856" s="162">
        <f t="shared" si="232"/>
        <v>0</v>
      </c>
      <c r="AE856" s="160">
        <f t="shared" si="225"/>
        <v>0</v>
      </c>
      <c r="AF856" s="10">
        <f t="shared" si="225"/>
        <v>0</v>
      </c>
      <c r="AG856" s="10">
        <f t="shared" si="225"/>
        <v>0</v>
      </c>
      <c r="AH856" s="10">
        <f t="shared" si="224"/>
        <v>0</v>
      </c>
      <c r="AI856" s="10">
        <f t="shared" si="224"/>
        <v>0</v>
      </c>
      <c r="AJ856" s="10">
        <f t="shared" si="224"/>
        <v>0</v>
      </c>
      <c r="AK856" s="312">
        <f t="shared" si="224"/>
        <v>0</v>
      </c>
    </row>
    <row r="857" spans="1:37" ht="12.75" customHeight="1" x14ac:dyDescent="0.25">
      <c r="A857" s="81">
        <v>848</v>
      </c>
      <c r="B857" s="159" t="s">
        <v>1970</v>
      </c>
      <c r="C857" s="244">
        <f t="shared" si="229"/>
        <v>0</v>
      </c>
      <c r="D857" s="161">
        <v>0</v>
      </c>
      <c r="E857" s="161">
        <v>0</v>
      </c>
      <c r="F857" s="161">
        <v>0</v>
      </c>
      <c r="G857" s="161">
        <v>0</v>
      </c>
      <c r="H857" s="161">
        <v>0</v>
      </c>
      <c r="I857" s="162">
        <v>0</v>
      </c>
      <c r="J857" s="160">
        <f t="shared" si="230"/>
        <v>0</v>
      </c>
      <c r="K857" s="161">
        <v>0</v>
      </c>
      <c r="L857" s="161">
        <v>0</v>
      </c>
      <c r="M857" s="161">
        <v>0</v>
      </c>
      <c r="N857" s="161">
        <v>0</v>
      </c>
      <c r="O857" s="161">
        <v>0</v>
      </c>
      <c r="P857" s="162">
        <v>0</v>
      </c>
      <c r="Q857" s="160">
        <f t="shared" si="231"/>
        <v>0</v>
      </c>
      <c r="R857" s="161">
        <v>0</v>
      </c>
      <c r="S857" s="161">
        <v>0</v>
      </c>
      <c r="T857" s="161">
        <v>0</v>
      </c>
      <c r="U857" s="161">
        <v>0</v>
      </c>
      <c r="V857" s="161">
        <v>0</v>
      </c>
      <c r="W857" s="162">
        <v>0</v>
      </c>
      <c r="X857" s="160">
        <f t="shared" si="233"/>
        <v>0</v>
      </c>
      <c r="Y857" s="161">
        <f t="shared" si="233"/>
        <v>0</v>
      </c>
      <c r="Z857" s="161">
        <f t="shared" si="233"/>
        <v>0</v>
      </c>
      <c r="AA857" s="161">
        <f t="shared" si="233"/>
        <v>0</v>
      </c>
      <c r="AB857" s="161">
        <f t="shared" si="232"/>
        <v>0</v>
      </c>
      <c r="AC857" s="161">
        <f t="shared" si="232"/>
        <v>0</v>
      </c>
      <c r="AD857" s="162">
        <f t="shared" si="232"/>
        <v>0</v>
      </c>
      <c r="AE857" s="160">
        <f t="shared" si="225"/>
        <v>0</v>
      </c>
      <c r="AF857" s="10">
        <f t="shared" si="225"/>
        <v>0</v>
      </c>
      <c r="AG857" s="10">
        <f t="shared" si="225"/>
        <v>0</v>
      </c>
      <c r="AH857" s="10">
        <f t="shared" si="224"/>
        <v>0</v>
      </c>
      <c r="AI857" s="10">
        <f t="shared" si="224"/>
        <v>0</v>
      </c>
      <c r="AJ857" s="10">
        <f t="shared" si="224"/>
        <v>0</v>
      </c>
      <c r="AK857" s="312">
        <f t="shared" si="224"/>
        <v>0</v>
      </c>
    </row>
    <row r="858" spans="1:37" ht="12.75" customHeight="1" x14ac:dyDescent="0.25">
      <c r="A858" s="81">
        <v>849</v>
      </c>
      <c r="B858" s="159" t="s">
        <v>1971</v>
      </c>
      <c r="C858" s="244">
        <f t="shared" si="229"/>
        <v>0</v>
      </c>
      <c r="D858" s="161">
        <v>0</v>
      </c>
      <c r="E858" s="161">
        <v>0</v>
      </c>
      <c r="F858" s="161">
        <v>0</v>
      </c>
      <c r="G858" s="161">
        <v>0</v>
      </c>
      <c r="H858" s="161">
        <v>0</v>
      </c>
      <c r="I858" s="162">
        <v>0</v>
      </c>
      <c r="J858" s="160">
        <f t="shared" si="230"/>
        <v>0</v>
      </c>
      <c r="K858" s="161">
        <v>0</v>
      </c>
      <c r="L858" s="161">
        <v>0</v>
      </c>
      <c r="M858" s="161">
        <v>0</v>
      </c>
      <c r="N858" s="161">
        <v>0</v>
      </c>
      <c r="O858" s="161">
        <v>0</v>
      </c>
      <c r="P858" s="162">
        <v>0</v>
      </c>
      <c r="Q858" s="160">
        <f t="shared" si="231"/>
        <v>0</v>
      </c>
      <c r="R858" s="161">
        <v>0</v>
      </c>
      <c r="S858" s="161">
        <v>0</v>
      </c>
      <c r="T858" s="161">
        <v>0</v>
      </c>
      <c r="U858" s="161">
        <v>0</v>
      </c>
      <c r="V858" s="161">
        <v>0</v>
      </c>
      <c r="W858" s="162">
        <v>0</v>
      </c>
      <c r="X858" s="160">
        <f t="shared" si="233"/>
        <v>0</v>
      </c>
      <c r="Y858" s="161">
        <f t="shared" si="233"/>
        <v>0</v>
      </c>
      <c r="Z858" s="161">
        <f t="shared" si="233"/>
        <v>0</v>
      </c>
      <c r="AA858" s="161">
        <f t="shared" si="233"/>
        <v>0</v>
      </c>
      <c r="AB858" s="161">
        <f t="shared" si="232"/>
        <v>0</v>
      </c>
      <c r="AC858" s="161">
        <f t="shared" si="232"/>
        <v>0</v>
      </c>
      <c r="AD858" s="162">
        <f t="shared" si="232"/>
        <v>0</v>
      </c>
      <c r="AE858" s="160">
        <f t="shared" si="225"/>
        <v>0</v>
      </c>
      <c r="AF858" s="10">
        <f t="shared" si="225"/>
        <v>0</v>
      </c>
      <c r="AG858" s="10">
        <f t="shared" si="225"/>
        <v>0</v>
      </c>
      <c r="AH858" s="10">
        <f t="shared" si="224"/>
        <v>0</v>
      </c>
      <c r="AI858" s="10">
        <f t="shared" si="224"/>
        <v>0</v>
      </c>
      <c r="AJ858" s="10">
        <f t="shared" si="224"/>
        <v>0</v>
      </c>
      <c r="AK858" s="312">
        <f t="shared" si="224"/>
        <v>0</v>
      </c>
    </row>
    <row r="859" spans="1:37" ht="12.75" customHeight="1" x14ac:dyDescent="0.25">
      <c r="A859" s="81">
        <v>850</v>
      </c>
      <c r="B859" s="159" t="s">
        <v>1972</v>
      </c>
      <c r="C859" s="244">
        <f t="shared" si="229"/>
        <v>0</v>
      </c>
      <c r="D859" s="161">
        <v>0</v>
      </c>
      <c r="E859" s="161">
        <v>0</v>
      </c>
      <c r="F859" s="161">
        <v>0</v>
      </c>
      <c r="G859" s="161">
        <v>0</v>
      </c>
      <c r="H859" s="161">
        <v>0</v>
      </c>
      <c r="I859" s="162">
        <v>0</v>
      </c>
      <c r="J859" s="160">
        <f t="shared" si="230"/>
        <v>0</v>
      </c>
      <c r="K859" s="161">
        <v>0</v>
      </c>
      <c r="L859" s="161">
        <v>0</v>
      </c>
      <c r="M859" s="161">
        <v>0</v>
      </c>
      <c r="N859" s="161">
        <v>0</v>
      </c>
      <c r="O859" s="161">
        <v>0</v>
      </c>
      <c r="P859" s="162">
        <v>0</v>
      </c>
      <c r="Q859" s="160">
        <f t="shared" si="231"/>
        <v>0</v>
      </c>
      <c r="R859" s="161">
        <v>0</v>
      </c>
      <c r="S859" s="161">
        <v>0</v>
      </c>
      <c r="T859" s="161">
        <v>0</v>
      </c>
      <c r="U859" s="161">
        <v>0</v>
      </c>
      <c r="V859" s="161">
        <v>0</v>
      </c>
      <c r="W859" s="162">
        <v>0</v>
      </c>
      <c r="X859" s="160">
        <f t="shared" si="233"/>
        <v>0</v>
      </c>
      <c r="Y859" s="161">
        <f t="shared" si="233"/>
        <v>0</v>
      </c>
      <c r="Z859" s="161">
        <f t="shared" si="233"/>
        <v>0</v>
      </c>
      <c r="AA859" s="161">
        <f t="shared" si="233"/>
        <v>0</v>
      </c>
      <c r="AB859" s="161">
        <f t="shared" si="232"/>
        <v>0</v>
      </c>
      <c r="AC859" s="161">
        <f t="shared" si="232"/>
        <v>0</v>
      </c>
      <c r="AD859" s="162">
        <f t="shared" si="232"/>
        <v>0</v>
      </c>
      <c r="AE859" s="160">
        <f t="shared" si="225"/>
        <v>0</v>
      </c>
      <c r="AF859" s="10">
        <f t="shared" si="225"/>
        <v>0</v>
      </c>
      <c r="AG859" s="10">
        <f t="shared" si="225"/>
        <v>0</v>
      </c>
      <c r="AH859" s="10">
        <f t="shared" si="224"/>
        <v>0</v>
      </c>
      <c r="AI859" s="10">
        <f t="shared" si="224"/>
        <v>0</v>
      </c>
      <c r="AJ859" s="10">
        <f t="shared" si="224"/>
        <v>0</v>
      </c>
      <c r="AK859" s="312">
        <f t="shared" si="224"/>
        <v>0</v>
      </c>
    </row>
    <row r="860" spans="1:37" ht="12.75" customHeight="1" x14ac:dyDescent="0.25">
      <c r="A860" s="81">
        <v>851</v>
      </c>
      <c r="B860" s="159" t="s">
        <v>1948</v>
      </c>
      <c r="C860" s="244">
        <f t="shared" si="229"/>
        <v>122.5</v>
      </c>
      <c r="D860" s="161">
        <v>0</v>
      </c>
      <c r="E860" s="161">
        <v>0</v>
      </c>
      <c r="F860" s="161">
        <v>0</v>
      </c>
      <c r="G860" s="161">
        <v>0</v>
      </c>
      <c r="H860" s="161">
        <v>122.5</v>
      </c>
      <c r="I860" s="162">
        <v>0</v>
      </c>
      <c r="J860" s="160">
        <f t="shared" si="230"/>
        <v>122.5</v>
      </c>
      <c r="K860" s="161">
        <v>0</v>
      </c>
      <c r="L860" s="161">
        <v>0</v>
      </c>
      <c r="M860" s="161">
        <v>0</v>
      </c>
      <c r="N860" s="161">
        <v>0</v>
      </c>
      <c r="O860" s="161">
        <v>122.5</v>
      </c>
      <c r="P860" s="162">
        <v>0</v>
      </c>
      <c r="Q860" s="160">
        <f t="shared" si="231"/>
        <v>65.189499999999995</v>
      </c>
      <c r="R860" s="161">
        <v>0</v>
      </c>
      <c r="S860" s="161">
        <v>0</v>
      </c>
      <c r="T860" s="161">
        <v>0</v>
      </c>
      <c r="U860" s="161">
        <v>0</v>
      </c>
      <c r="V860" s="161">
        <v>65.189499999999995</v>
      </c>
      <c r="W860" s="162">
        <v>0</v>
      </c>
      <c r="X860" s="160">
        <f t="shared" si="233"/>
        <v>-57.310500000000005</v>
      </c>
      <c r="Y860" s="161">
        <f t="shared" si="233"/>
        <v>0</v>
      </c>
      <c r="Z860" s="161">
        <f t="shared" si="233"/>
        <v>0</v>
      </c>
      <c r="AA860" s="161">
        <f t="shared" si="233"/>
        <v>0</v>
      </c>
      <c r="AB860" s="161">
        <f t="shared" si="232"/>
        <v>0</v>
      </c>
      <c r="AC860" s="161">
        <f t="shared" si="232"/>
        <v>-57.310500000000005</v>
      </c>
      <c r="AD860" s="162">
        <f t="shared" si="232"/>
        <v>0</v>
      </c>
      <c r="AE860" s="160">
        <f t="shared" si="225"/>
        <v>53.215918367346937</v>
      </c>
      <c r="AF860" s="10">
        <f t="shared" si="225"/>
        <v>0</v>
      </c>
      <c r="AG860" s="10">
        <f t="shared" si="225"/>
        <v>0</v>
      </c>
      <c r="AH860" s="10">
        <f t="shared" si="224"/>
        <v>0</v>
      </c>
      <c r="AI860" s="10">
        <f t="shared" si="224"/>
        <v>0</v>
      </c>
      <c r="AJ860" s="10">
        <f t="shared" si="224"/>
        <v>53.215918367346937</v>
      </c>
      <c r="AK860" s="312">
        <f t="shared" si="224"/>
        <v>0</v>
      </c>
    </row>
    <row r="861" spans="1:37" ht="12.75" customHeight="1" x14ac:dyDescent="0.25">
      <c r="A861" s="81">
        <v>852</v>
      </c>
      <c r="B861" s="159" t="s">
        <v>1974</v>
      </c>
      <c r="C861" s="244">
        <f t="shared" si="229"/>
        <v>0</v>
      </c>
      <c r="D861" s="161">
        <v>0</v>
      </c>
      <c r="E861" s="161">
        <v>0</v>
      </c>
      <c r="F861" s="161">
        <v>0</v>
      </c>
      <c r="G861" s="161">
        <v>0</v>
      </c>
      <c r="H861" s="161">
        <v>0</v>
      </c>
      <c r="I861" s="162">
        <v>0</v>
      </c>
      <c r="J861" s="160">
        <f t="shared" si="230"/>
        <v>0</v>
      </c>
      <c r="K861" s="161">
        <v>0</v>
      </c>
      <c r="L861" s="161">
        <v>0</v>
      </c>
      <c r="M861" s="161">
        <v>0</v>
      </c>
      <c r="N861" s="161">
        <v>0</v>
      </c>
      <c r="O861" s="161">
        <v>0</v>
      </c>
      <c r="P861" s="162">
        <v>0</v>
      </c>
      <c r="Q861" s="160">
        <f t="shared" si="231"/>
        <v>0</v>
      </c>
      <c r="R861" s="161">
        <v>0</v>
      </c>
      <c r="S861" s="161">
        <v>0</v>
      </c>
      <c r="T861" s="161">
        <v>0</v>
      </c>
      <c r="U861" s="161">
        <v>0</v>
      </c>
      <c r="V861" s="161">
        <v>0</v>
      </c>
      <c r="W861" s="162">
        <v>0</v>
      </c>
      <c r="X861" s="160">
        <f t="shared" si="233"/>
        <v>0</v>
      </c>
      <c r="Y861" s="161">
        <f t="shared" si="233"/>
        <v>0</v>
      </c>
      <c r="Z861" s="161">
        <f t="shared" si="233"/>
        <v>0</v>
      </c>
      <c r="AA861" s="161">
        <f t="shared" si="233"/>
        <v>0</v>
      </c>
      <c r="AB861" s="161">
        <f t="shared" si="232"/>
        <v>0</v>
      </c>
      <c r="AC861" s="161">
        <f t="shared" si="232"/>
        <v>0</v>
      </c>
      <c r="AD861" s="162">
        <f t="shared" si="232"/>
        <v>0</v>
      </c>
      <c r="AE861" s="160">
        <f t="shared" si="225"/>
        <v>0</v>
      </c>
      <c r="AF861" s="10">
        <f t="shared" si="225"/>
        <v>0</v>
      </c>
      <c r="AG861" s="10">
        <f t="shared" si="225"/>
        <v>0</v>
      </c>
      <c r="AH861" s="10">
        <f t="shared" si="224"/>
        <v>0</v>
      </c>
      <c r="AI861" s="10">
        <f t="shared" si="224"/>
        <v>0</v>
      </c>
      <c r="AJ861" s="10">
        <f t="shared" si="224"/>
        <v>0</v>
      </c>
      <c r="AK861" s="312">
        <f t="shared" si="224"/>
        <v>0</v>
      </c>
    </row>
    <row r="862" spans="1:37" ht="12.75" customHeight="1" x14ac:dyDescent="0.25">
      <c r="A862" s="81">
        <v>853</v>
      </c>
      <c r="B862" s="159" t="s">
        <v>1973</v>
      </c>
      <c r="C862" s="244">
        <f t="shared" si="229"/>
        <v>0</v>
      </c>
      <c r="D862" s="161">
        <v>0</v>
      </c>
      <c r="E862" s="161">
        <v>0</v>
      </c>
      <c r="F862" s="161">
        <v>0</v>
      </c>
      <c r="G862" s="161">
        <v>0</v>
      </c>
      <c r="H862" s="161">
        <v>0</v>
      </c>
      <c r="I862" s="162">
        <v>0</v>
      </c>
      <c r="J862" s="160">
        <f t="shared" si="230"/>
        <v>0</v>
      </c>
      <c r="K862" s="161">
        <v>0</v>
      </c>
      <c r="L862" s="161">
        <v>0</v>
      </c>
      <c r="M862" s="161">
        <v>0</v>
      </c>
      <c r="N862" s="161">
        <v>0</v>
      </c>
      <c r="O862" s="161">
        <v>0</v>
      </c>
      <c r="P862" s="162">
        <v>0</v>
      </c>
      <c r="Q862" s="160">
        <f t="shared" si="231"/>
        <v>0</v>
      </c>
      <c r="R862" s="161">
        <v>0</v>
      </c>
      <c r="S862" s="161">
        <v>0</v>
      </c>
      <c r="T862" s="161">
        <v>0</v>
      </c>
      <c r="U862" s="161">
        <v>0</v>
      </c>
      <c r="V862" s="161">
        <v>0</v>
      </c>
      <c r="W862" s="162">
        <v>0</v>
      </c>
      <c r="X862" s="160">
        <f t="shared" si="233"/>
        <v>0</v>
      </c>
      <c r="Y862" s="161">
        <f t="shared" si="233"/>
        <v>0</v>
      </c>
      <c r="Z862" s="161">
        <f t="shared" si="233"/>
        <v>0</v>
      </c>
      <c r="AA862" s="161">
        <f t="shared" si="233"/>
        <v>0</v>
      </c>
      <c r="AB862" s="161">
        <f t="shared" si="232"/>
        <v>0</v>
      </c>
      <c r="AC862" s="161">
        <f t="shared" si="232"/>
        <v>0</v>
      </c>
      <c r="AD862" s="162">
        <f t="shared" si="232"/>
        <v>0</v>
      </c>
      <c r="AE862" s="160">
        <f t="shared" si="225"/>
        <v>0</v>
      </c>
      <c r="AF862" s="10">
        <f t="shared" si="225"/>
        <v>0</v>
      </c>
      <c r="AG862" s="10">
        <f t="shared" si="225"/>
        <v>0</v>
      </c>
      <c r="AH862" s="10">
        <f t="shared" si="224"/>
        <v>0</v>
      </c>
      <c r="AI862" s="10">
        <f t="shared" si="224"/>
        <v>0</v>
      </c>
      <c r="AJ862" s="10">
        <f t="shared" si="224"/>
        <v>0</v>
      </c>
      <c r="AK862" s="312">
        <f t="shared" si="224"/>
        <v>0</v>
      </c>
    </row>
    <row r="863" spans="1:37" ht="12.75" customHeight="1" x14ac:dyDescent="0.25">
      <c r="A863" s="81">
        <v>854</v>
      </c>
      <c r="B863" s="159" t="s">
        <v>1975</v>
      </c>
      <c r="C863" s="244">
        <f t="shared" si="229"/>
        <v>0</v>
      </c>
      <c r="D863" s="161">
        <v>0</v>
      </c>
      <c r="E863" s="161">
        <v>0</v>
      </c>
      <c r="F863" s="161">
        <v>0</v>
      </c>
      <c r="G863" s="161">
        <v>0</v>
      </c>
      <c r="H863" s="161">
        <v>0</v>
      </c>
      <c r="I863" s="162">
        <v>0</v>
      </c>
      <c r="J863" s="160">
        <f t="shared" si="230"/>
        <v>0</v>
      </c>
      <c r="K863" s="161">
        <v>0</v>
      </c>
      <c r="L863" s="161">
        <v>0</v>
      </c>
      <c r="M863" s="161">
        <v>0</v>
      </c>
      <c r="N863" s="161">
        <v>0</v>
      </c>
      <c r="O863" s="161">
        <v>0</v>
      </c>
      <c r="P863" s="162">
        <v>0</v>
      </c>
      <c r="Q863" s="160">
        <f t="shared" si="231"/>
        <v>0</v>
      </c>
      <c r="R863" s="161">
        <v>0</v>
      </c>
      <c r="S863" s="161">
        <v>0</v>
      </c>
      <c r="T863" s="161">
        <v>0</v>
      </c>
      <c r="U863" s="161">
        <v>0</v>
      </c>
      <c r="V863" s="161">
        <v>0</v>
      </c>
      <c r="W863" s="162">
        <v>0</v>
      </c>
      <c r="X863" s="160">
        <f t="shared" si="233"/>
        <v>0</v>
      </c>
      <c r="Y863" s="161">
        <f t="shared" si="233"/>
        <v>0</v>
      </c>
      <c r="Z863" s="161">
        <f t="shared" si="233"/>
        <v>0</v>
      </c>
      <c r="AA863" s="161">
        <f t="shared" si="233"/>
        <v>0</v>
      </c>
      <c r="AB863" s="161">
        <f t="shared" si="232"/>
        <v>0</v>
      </c>
      <c r="AC863" s="161">
        <f t="shared" si="232"/>
        <v>0</v>
      </c>
      <c r="AD863" s="162">
        <f t="shared" si="232"/>
        <v>0</v>
      </c>
      <c r="AE863" s="160">
        <f t="shared" si="225"/>
        <v>0</v>
      </c>
      <c r="AF863" s="10">
        <f t="shared" si="225"/>
        <v>0</v>
      </c>
      <c r="AG863" s="10">
        <f t="shared" si="225"/>
        <v>0</v>
      </c>
      <c r="AH863" s="10">
        <f t="shared" si="224"/>
        <v>0</v>
      </c>
      <c r="AI863" s="10">
        <f t="shared" si="224"/>
        <v>0</v>
      </c>
      <c r="AJ863" s="10">
        <f t="shared" si="224"/>
        <v>0</v>
      </c>
      <c r="AK863" s="312">
        <f t="shared" si="224"/>
        <v>0</v>
      </c>
    </row>
    <row r="864" spans="1:37" ht="12.75" customHeight="1" x14ac:dyDescent="0.25">
      <c r="A864" s="81">
        <v>855</v>
      </c>
      <c r="B864" s="159" t="s">
        <v>1976</v>
      </c>
      <c r="C864" s="244">
        <f t="shared" si="229"/>
        <v>0</v>
      </c>
      <c r="D864" s="161">
        <v>0</v>
      </c>
      <c r="E864" s="161">
        <v>0</v>
      </c>
      <c r="F864" s="161">
        <v>0</v>
      </c>
      <c r="G864" s="161">
        <v>0</v>
      </c>
      <c r="H864" s="161">
        <v>0</v>
      </c>
      <c r="I864" s="162">
        <v>0</v>
      </c>
      <c r="J864" s="160">
        <f t="shared" si="230"/>
        <v>0</v>
      </c>
      <c r="K864" s="161">
        <v>0</v>
      </c>
      <c r="L864" s="161">
        <v>0</v>
      </c>
      <c r="M864" s="161">
        <v>0</v>
      </c>
      <c r="N864" s="161">
        <v>0</v>
      </c>
      <c r="O864" s="161">
        <v>0</v>
      </c>
      <c r="P864" s="162">
        <v>0</v>
      </c>
      <c r="Q864" s="160">
        <f t="shared" si="231"/>
        <v>0</v>
      </c>
      <c r="R864" s="161">
        <v>0</v>
      </c>
      <c r="S864" s="161">
        <v>0</v>
      </c>
      <c r="T864" s="161">
        <v>0</v>
      </c>
      <c r="U864" s="161">
        <v>0</v>
      </c>
      <c r="V864" s="161">
        <v>0</v>
      </c>
      <c r="W864" s="162">
        <v>0</v>
      </c>
      <c r="X864" s="160">
        <f t="shared" si="233"/>
        <v>0</v>
      </c>
      <c r="Y864" s="161">
        <f t="shared" si="233"/>
        <v>0</v>
      </c>
      <c r="Z864" s="161">
        <f t="shared" si="233"/>
        <v>0</v>
      </c>
      <c r="AA864" s="161">
        <f t="shared" si="233"/>
        <v>0</v>
      </c>
      <c r="AB864" s="161">
        <f t="shared" si="232"/>
        <v>0</v>
      </c>
      <c r="AC864" s="161">
        <f t="shared" si="232"/>
        <v>0</v>
      </c>
      <c r="AD864" s="162">
        <f t="shared" si="232"/>
        <v>0</v>
      </c>
      <c r="AE864" s="160">
        <f t="shared" si="225"/>
        <v>0</v>
      </c>
      <c r="AF864" s="10">
        <f t="shared" si="225"/>
        <v>0</v>
      </c>
      <c r="AG864" s="10">
        <f t="shared" si="225"/>
        <v>0</v>
      </c>
      <c r="AH864" s="10">
        <f t="shared" si="224"/>
        <v>0</v>
      </c>
      <c r="AI864" s="10">
        <f t="shared" si="224"/>
        <v>0</v>
      </c>
      <c r="AJ864" s="10">
        <f t="shared" si="224"/>
        <v>0</v>
      </c>
      <c r="AK864" s="312">
        <f t="shared" si="224"/>
        <v>0</v>
      </c>
    </row>
    <row r="865" spans="1:37" ht="12.75" customHeight="1" x14ac:dyDescent="0.25">
      <c r="A865" s="81">
        <v>856</v>
      </c>
      <c r="B865" s="159" t="s">
        <v>1977</v>
      </c>
      <c r="C865" s="244">
        <f t="shared" si="229"/>
        <v>0</v>
      </c>
      <c r="D865" s="161">
        <v>0</v>
      </c>
      <c r="E865" s="161">
        <v>0</v>
      </c>
      <c r="F865" s="161">
        <v>0</v>
      </c>
      <c r="G865" s="161">
        <v>0</v>
      </c>
      <c r="H865" s="161">
        <v>0</v>
      </c>
      <c r="I865" s="162">
        <v>0</v>
      </c>
      <c r="J865" s="160">
        <f t="shared" si="230"/>
        <v>0</v>
      </c>
      <c r="K865" s="161">
        <v>0</v>
      </c>
      <c r="L865" s="161">
        <v>0</v>
      </c>
      <c r="M865" s="161">
        <v>0</v>
      </c>
      <c r="N865" s="161">
        <v>0</v>
      </c>
      <c r="O865" s="161">
        <v>0</v>
      </c>
      <c r="P865" s="162">
        <v>0</v>
      </c>
      <c r="Q865" s="160">
        <f t="shared" si="231"/>
        <v>0</v>
      </c>
      <c r="R865" s="161">
        <v>0</v>
      </c>
      <c r="S865" s="161">
        <v>0</v>
      </c>
      <c r="T865" s="161">
        <v>0</v>
      </c>
      <c r="U865" s="161">
        <v>0</v>
      </c>
      <c r="V865" s="161">
        <v>0</v>
      </c>
      <c r="W865" s="162">
        <v>0</v>
      </c>
      <c r="X865" s="160">
        <f t="shared" si="233"/>
        <v>0</v>
      </c>
      <c r="Y865" s="161">
        <f t="shared" si="233"/>
        <v>0</v>
      </c>
      <c r="Z865" s="161">
        <f t="shared" si="233"/>
        <v>0</v>
      </c>
      <c r="AA865" s="161">
        <f t="shared" si="233"/>
        <v>0</v>
      </c>
      <c r="AB865" s="161">
        <f t="shared" si="232"/>
        <v>0</v>
      </c>
      <c r="AC865" s="161">
        <f t="shared" si="232"/>
        <v>0</v>
      </c>
      <c r="AD865" s="162">
        <f t="shared" si="232"/>
        <v>0</v>
      </c>
      <c r="AE865" s="160">
        <f t="shared" si="225"/>
        <v>0</v>
      </c>
      <c r="AF865" s="10">
        <f t="shared" si="225"/>
        <v>0</v>
      </c>
      <c r="AG865" s="10">
        <f t="shared" si="225"/>
        <v>0</v>
      </c>
      <c r="AH865" s="10">
        <f t="shared" si="224"/>
        <v>0</v>
      </c>
      <c r="AI865" s="10">
        <f t="shared" si="224"/>
        <v>0</v>
      </c>
      <c r="AJ865" s="10">
        <f t="shared" si="224"/>
        <v>0</v>
      </c>
      <c r="AK865" s="312">
        <f t="shared" si="224"/>
        <v>0</v>
      </c>
    </row>
    <row r="866" spans="1:37" ht="12.75" customHeight="1" x14ac:dyDescent="0.25">
      <c r="A866" s="81">
        <v>857</v>
      </c>
      <c r="B866" s="159" t="s">
        <v>1978</v>
      </c>
      <c r="C866" s="244">
        <f t="shared" si="229"/>
        <v>0</v>
      </c>
      <c r="D866" s="161">
        <v>0</v>
      </c>
      <c r="E866" s="161">
        <v>0</v>
      </c>
      <c r="F866" s="161">
        <v>0</v>
      </c>
      <c r="G866" s="161">
        <v>0</v>
      </c>
      <c r="H866" s="161">
        <v>0</v>
      </c>
      <c r="I866" s="162">
        <v>0</v>
      </c>
      <c r="J866" s="160">
        <f t="shared" si="230"/>
        <v>0</v>
      </c>
      <c r="K866" s="161">
        <v>0</v>
      </c>
      <c r="L866" s="161">
        <v>0</v>
      </c>
      <c r="M866" s="161">
        <v>0</v>
      </c>
      <c r="N866" s="161">
        <v>0</v>
      </c>
      <c r="O866" s="161">
        <v>0</v>
      </c>
      <c r="P866" s="162">
        <v>0</v>
      </c>
      <c r="Q866" s="160">
        <f t="shared" si="231"/>
        <v>0</v>
      </c>
      <c r="R866" s="161">
        <v>0</v>
      </c>
      <c r="S866" s="161">
        <v>0</v>
      </c>
      <c r="T866" s="161">
        <v>0</v>
      </c>
      <c r="U866" s="161">
        <v>0</v>
      </c>
      <c r="V866" s="161">
        <v>0</v>
      </c>
      <c r="W866" s="162">
        <v>0</v>
      </c>
      <c r="X866" s="160">
        <f t="shared" si="233"/>
        <v>0</v>
      </c>
      <c r="Y866" s="161">
        <f t="shared" si="233"/>
        <v>0</v>
      </c>
      <c r="Z866" s="161">
        <f t="shared" si="233"/>
        <v>0</v>
      </c>
      <c r="AA866" s="161">
        <f t="shared" si="233"/>
        <v>0</v>
      </c>
      <c r="AB866" s="161">
        <f t="shared" si="232"/>
        <v>0</v>
      </c>
      <c r="AC866" s="161">
        <f t="shared" si="232"/>
        <v>0</v>
      </c>
      <c r="AD866" s="162">
        <f t="shared" si="232"/>
        <v>0</v>
      </c>
      <c r="AE866" s="160">
        <f t="shared" si="225"/>
        <v>0</v>
      </c>
      <c r="AF866" s="10">
        <f t="shared" si="225"/>
        <v>0</v>
      </c>
      <c r="AG866" s="10">
        <f t="shared" si="225"/>
        <v>0</v>
      </c>
      <c r="AH866" s="10">
        <f t="shared" si="224"/>
        <v>0</v>
      </c>
      <c r="AI866" s="10">
        <f t="shared" si="224"/>
        <v>0</v>
      </c>
      <c r="AJ866" s="10">
        <f t="shared" si="224"/>
        <v>0</v>
      </c>
      <c r="AK866" s="312">
        <f t="shared" si="224"/>
        <v>0</v>
      </c>
    </row>
    <row r="867" spans="1:37" ht="12.75" customHeight="1" x14ac:dyDescent="0.25">
      <c r="A867" s="81">
        <v>858</v>
      </c>
      <c r="B867" s="159" t="s">
        <v>1979</v>
      </c>
      <c r="C867" s="244">
        <f t="shared" si="229"/>
        <v>0</v>
      </c>
      <c r="D867" s="161">
        <v>0</v>
      </c>
      <c r="E867" s="161">
        <v>0</v>
      </c>
      <c r="F867" s="161">
        <v>0</v>
      </c>
      <c r="G867" s="161">
        <v>0</v>
      </c>
      <c r="H867" s="161">
        <v>0</v>
      </c>
      <c r="I867" s="162">
        <v>0</v>
      </c>
      <c r="J867" s="160">
        <f t="shared" si="230"/>
        <v>0</v>
      </c>
      <c r="K867" s="161">
        <v>0</v>
      </c>
      <c r="L867" s="161">
        <v>0</v>
      </c>
      <c r="M867" s="161">
        <v>0</v>
      </c>
      <c r="N867" s="161">
        <v>0</v>
      </c>
      <c r="O867" s="161">
        <v>0</v>
      </c>
      <c r="P867" s="162">
        <v>0</v>
      </c>
      <c r="Q867" s="160">
        <f t="shared" si="231"/>
        <v>0</v>
      </c>
      <c r="R867" s="161">
        <v>0</v>
      </c>
      <c r="S867" s="161">
        <v>0</v>
      </c>
      <c r="T867" s="161">
        <v>0</v>
      </c>
      <c r="U867" s="161">
        <v>0</v>
      </c>
      <c r="V867" s="161">
        <v>0</v>
      </c>
      <c r="W867" s="162">
        <v>0</v>
      </c>
      <c r="X867" s="160">
        <f t="shared" si="233"/>
        <v>0</v>
      </c>
      <c r="Y867" s="161">
        <f t="shared" si="233"/>
        <v>0</v>
      </c>
      <c r="Z867" s="161">
        <f t="shared" si="233"/>
        <v>0</v>
      </c>
      <c r="AA867" s="161">
        <f t="shared" si="233"/>
        <v>0</v>
      </c>
      <c r="AB867" s="161">
        <f t="shared" si="232"/>
        <v>0</v>
      </c>
      <c r="AC867" s="161">
        <f t="shared" si="232"/>
        <v>0</v>
      </c>
      <c r="AD867" s="162">
        <f t="shared" si="232"/>
        <v>0</v>
      </c>
      <c r="AE867" s="160">
        <f t="shared" si="225"/>
        <v>0</v>
      </c>
      <c r="AF867" s="10">
        <f t="shared" si="225"/>
        <v>0</v>
      </c>
      <c r="AG867" s="10">
        <f t="shared" si="225"/>
        <v>0</v>
      </c>
      <c r="AH867" s="10">
        <f t="shared" si="224"/>
        <v>0</v>
      </c>
      <c r="AI867" s="10">
        <f t="shared" si="224"/>
        <v>0</v>
      </c>
      <c r="AJ867" s="10">
        <f t="shared" si="224"/>
        <v>0</v>
      </c>
      <c r="AK867" s="312">
        <f t="shared" si="224"/>
        <v>0</v>
      </c>
    </row>
    <row r="868" spans="1:37" ht="12.75" customHeight="1" x14ac:dyDescent="0.25">
      <c r="A868" s="81">
        <v>859</v>
      </c>
      <c r="B868" s="159" t="s">
        <v>1980</v>
      </c>
      <c r="C868" s="244">
        <f t="shared" si="229"/>
        <v>0</v>
      </c>
      <c r="D868" s="161">
        <v>0</v>
      </c>
      <c r="E868" s="161">
        <v>0</v>
      </c>
      <c r="F868" s="161">
        <v>0</v>
      </c>
      <c r="G868" s="161">
        <v>0</v>
      </c>
      <c r="H868" s="161">
        <v>0</v>
      </c>
      <c r="I868" s="162">
        <v>0</v>
      </c>
      <c r="J868" s="160">
        <f t="shared" si="230"/>
        <v>0</v>
      </c>
      <c r="K868" s="161">
        <v>0</v>
      </c>
      <c r="L868" s="161">
        <v>0</v>
      </c>
      <c r="M868" s="161">
        <v>0</v>
      </c>
      <c r="N868" s="161">
        <v>0</v>
      </c>
      <c r="O868" s="161">
        <v>0</v>
      </c>
      <c r="P868" s="162">
        <v>0</v>
      </c>
      <c r="Q868" s="160">
        <f t="shared" si="231"/>
        <v>0</v>
      </c>
      <c r="R868" s="161">
        <v>0</v>
      </c>
      <c r="S868" s="161">
        <v>0</v>
      </c>
      <c r="T868" s="161">
        <v>0</v>
      </c>
      <c r="U868" s="161">
        <v>0</v>
      </c>
      <c r="V868" s="161">
        <v>0</v>
      </c>
      <c r="W868" s="162">
        <v>0</v>
      </c>
      <c r="X868" s="160">
        <f t="shared" si="233"/>
        <v>0</v>
      </c>
      <c r="Y868" s="161">
        <f t="shared" si="233"/>
        <v>0</v>
      </c>
      <c r="Z868" s="161">
        <f t="shared" si="233"/>
        <v>0</v>
      </c>
      <c r="AA868" s="161">
        <f t="shared" si="233"/>
        <v>0</v>
      </c>
      <c r="AB868" s="161">
        <f t="shared" si="232"/>
        <v>0</v>
      </c>
      <c r="AC868" s="161">
        <f t="shared" si="232"/>
        <v>0</v>
      </c>
      <c r="AD868" s="162">
        <f t="shared" si="232"/>
        <v>0</v>
      </c>
      <c r="AE868" s="160">
        <f t="shared" si="225"/>
        <v>0</v>
      </c>
      <c r="AF868" s="10">
        <f t="shared" si="225"/>
        <v>0</v>
      </c>
      <c r="AG868" s="10">
        <f t="shared" si="225"/>
        <v>0</v>
      </c>
      <c r="AH868" s="10">
        <f t="shared" si="224"/>
        <v>0</v>
      </c>
      <c r="AI868" s="10">
        <f t="shared" si="224"/>
        <v>0</v>
      </c>
      <c r="AJ868" s="10">
        <f t="shared" si="224"/>
        <v>0</v>
      </c>
      <c r="AK868" s="312">
        <f t="shared" si="224"/>
        <v>0</v>
      </c>
    </row>
    <row r="869" spans="1:37" ht="12.75" customHeight="1" x14ac:dyDescent="0.25">
      <c r="A869" s="81">
        <v>860</v>
      </c>
      <c r="B869" s="159" t="s">
        <v>1981</v>
      </c>
      <c r="C869" s="244">
        <f t="shared" si="229"/>
        <v>0</v>
      </c>
      <c r="D869" s="161">
        <v>0</v>
      </c>
      <c r="E869" s="161">
        <v>0</v>
      </c>
      <c r="F869" s="161">
        <v>0</v>
      </c>
      <c r="G869" s="161">
        <v>0</v>
      </c>
      <c r="H869" s="161">
        <v>0</v>
      </c>
      <c r="I869" s="162">
        <v>0</v>
      </c>
      <c r="J869" s="160">
        <f t="shared" si="230"/>
        <v>0</v>
      </c>
      <c r="K869" s="161">
        <v>0</v>
      </c>
      <c r="L869" s="161">
        <v>0</v>
      </c>
      <c r="M869" s="161">
        <v>0</v>
      </c>
      <c r="N869" s="161">
        <v>0</v>
      </c>
      <c r="O869" s="161">
        <v>0</v>
      </c>
      <c r="P869" s="162">
        <v>0</v>
      </c>
      <c r="Q869" s="160">
        <f t="shared" si="231"/>
        <v>0</v>
      </c>
      <c r="R869" s="161">
        <v>0</v>
      </c>
      <c r="S869" s="161">
        <v>0</v>
      </c>
      <c r="T869" s="161">
        <v>0</v>
      </c>
      <c r="U869" s="161">
        <v>0</v>
      </c>
      <c r="V869" s="161">
        <v>0</v>
      </c>
      <c r="W869" s="162">
        <v>0</v>
      </c>
      <c r="X869" s="160">
        <f t="shared" si="233"/>
        <v>0</v>
      </c>
      <c r="Y869" s="161">
        <f t="shared" si="233"/>
        <v>0</v>
      </c>
      <c r="Z869" s="161">
        <f t="shared" si="233"/>
        <v>0</v>
      </c>
      <c r="AA869" s="161">
        <f t="shared" si="233"/>
        <v>0</v>
      </c>
      <c r="AB869" s="161">
        <f t="shared" si="232"/>
        <v>0</v>
      </c>
      <c r="AC869" s="161">
        <f t="shared" si="232"/>
        <v>0</v>
      </c>
      <c r="AD869" s="162">
        <f t="shared" si="232"/>
        <v>0</v>
      </c>
      <c r="AE869" s="160">
        <f t="shared" si="225"/>
        <v>0</v>
      </c>
      <c r="AF869" s="10">
        <f t="shared" si="225"/>
        <v>0</v>
      </c>
      <c r="AG869" s="10">
        <f t="shared" si="225"/>
        <v>0</v>
      </c>
      <c r="AH869" s="10">
        <f t="shared" si="224"/>
        <v>0</v>
      </c>
      <c r="AI869" s="10">
        <f t="shared" si="224"/>
        <v>0</v>
      </c>
      <c r="AJ869" s="10">
        <f t="shared" si="224"/>
        <v>0</v>
      </c>
      <c r="AK869" s="312">
        <f t="shared" si="224"/>
        <v>0</v>
      </c>
    </row>
    <row r="870" spans="1:37" ht="12.75" customHeight="1" x14ac:dyDescent="0.25">
      <c r="A870" s="81">
        <v>861</v>
      </c>
      <c r="B870" s="159" t="s">
        <v>1982</v>
      </c>
      <c r="C870" s="244">
        <f t="shared" si="229"/>
        <v>0</v>
      </c>
      <c r="D870" s="161">
        <v>0</v>
      </c>
      <c r="E870" s="161">
        <v>0</v>
      </c>
      <c r="F870" s="161">
        <v>0</v>
      </c>
      <c r="G870" s="161">
        <v>0</v>
      </c>
      <c r="H870" s="161">
        <v>0</v>
      </c>
      <c r="I870" s="162">
        <v>0</v>
      </c>
      <c r="J870" s="160">
        <f t="shared" si="230"/>
        <v>0</v>
      </c>
      <c r="K870" s="161">
        <v>0</v>
      </c>
      <c r="L870" s="161">
        <v>0</v>
      </c>
      <c r="M870" s="161">
        <v>0</v>
      </c>
      <c r="N870" s="161">
        <v>0</v>
      </c>
      <c r="O870" s="161">
        <v>0</v>
      </c>
      <c r="P870" s="162">
        <v>0</v>
      </c>
      <c r="Q870" s="160">
        <f t="shared" si="231"/>
        <v>0</v>
      </c>
      <c r="R870" s="161">
        <v>0</v>
      </c>
      <c r="S870" s="161">
        <v>0</v>
      </c>
      <c r="T870" s="161">
        <v>0</v>
      </c>
      <c r="U870" s="161">
        <v>0</v>
      </c>
      <c r="V870" s="161">
        <v>0</v>
      </c>
      <c r="W870" s="162">
        <v>0</v>
      </c>
      <c r="X870" s="160">
        <f t="shared" si="233"/>
        <v>0</v>
      </c>
      <c r="Y870" s="161">
        <f t="shared" si="233"/>
        <v>0</v>
      </c>
      <c r="Z870" s="161">
        <f t="shared" si="233"/>
        <v>0</v>
      </c>
      <c r="AA870" s="161">
        <f t="shared" si="233"/>
        <v>0</v>
      </c>
      <c r="AB870" s="161">
        <f t="shared" si="232"/>
        <v>0</v>
      </c>
      <c r="AC870" s="161">
        <f t="shared" si="232"/>
        <v>0</v>
      </c>
      <c r="AD870" s="162">
        <f t="shared" si="232"/>
        <v>0</v>
      </c>
      <c r="AE870" s="160">
        <f t="shared" si="225"/>
        <v>0</v>
      </c>
      <c r="AF870" s="10">
        <f t="shared" si="225"/>
        <v>0</v>
      </c>
      <c r="AG870" s="10">
        <f t="shared" si="225"/>
        <v>0</v>
      </c>
      <c r="AH870" s="10">
        <f t="shared" si="224"/>
        <v>0</v>
      </c>
      <c r="AI870" s="10">
        <f t="shared" si="224"/>
        <v>0</v>
      </c>
      <c r="AJ870" s="10">
        <f t="shared" si="224"/>
        <v>0</v>
      </c>
      <c r="AK870" s="312">
        <f t="shared" si="224"/>
        <v>0</v>
      </c>
    </row>
    <row r="871" spans="1:37" ht="12.75" customHeight="1" x14ac:dyDescent="0.25">
      <c r="A871" s="81">
        <v>862</v>
      </c>
      <c r="B871" s="159"/>
      <c r="C871" s="244"/>
      <c r="D871" s="161"/>
      <c r="E871" s="161"/>
      <c r="F871" s="161"/>
      <c r="G871" s="161"/>
      <c r="H871" s="161"/>
      <c r="I871" s="162"/>
      <c r="J871" s="160"/>
      <c r="K871" s="161"/>
      <c r="L871" s="161"/>
      <c r="M871" s="161"/>
      <c r="N871" s="161"/>
      <c r="O871" s="161"/>
      <c r="P871" s="162"/>
      <c r="Q871" s="160"/>
      <c r="R871" s="161"/>
      <c r="S871" s="161"/>
      <c r="T871" s="161"/>
      <c r="U871" s="161"/>
      <c r="V871" s="161"/>
      <c r="W871" s="162"/>
      <c r="X871" s="160">
        <f t="shared" si="233"/>
        <v>0</v>
      </c>
      <c r="Y871" s="161"/>
      <c r="Z871" s="161"/>
      <c r="AA871" s="161"/>
      <c r="AB871" s="161"/>
      <c r="AC871" s="161"/>
      <c r="AD871" s="162"/>
      <c r="AE871" s="160"/>
      <c r="AF871" s="10"/>
      <c r="AG871" s="10"/>
      <c r="AH871" s="10"/>
      <c r="AI871" s="10"/>
      <c r="AJ871" s="10"/>
      <c r="AK871" s="312"/>
    </row>
    <row r="872" spans="1:37" ht="12.75" customHeight="1" x14ac:dyDescent="0.25">
      <c r="A872" s="81">
        <v>863</v>
      </c>
      <c r="B872" s="152" t="s">
        <v>1983</v>
      </c>
      <c r="C872" s="172">
        <f>C873+C874</f>
        <v>5529.4</v>
      </c>
      <c r="D872" s="153">
        <f t="shared" ref="D872:W872" si="234">D873+D874</f>
        <v>1888.6</v>
      </c>
      <c r="E872" s="153">
        <f t="shared" si="234"/>
        <v>1980.6</v>
      </c>
      <c r="F872" s="153">
        <f t="shared" si="234"/>
        <v>0</v>
      </c>
      <c r="G872" s="153">
        <f t="shared" si="234"/>
        <v>1226.7</v>
      </c>
      <c r="H872" s="153">
        <f t="shared" si="234"/>
        <v>57.5</v>
      </c>
      <c r="I872" s="154">
        <f t="shared" si="234"/>
        <v>376</v>
      </c>
      <c r="J872" s="156">
        <f t="shared" si="234"/>
        <v>5529.4</v>
      </c>
      <c r="K872" s="153">
        <f t="shared" si="234"/>
        <v>1888.6</v>
      </c>
      <c r="L872" s="153">
        <f t="shared" si="234"/>
        <v>1980.6</v>
      </c>
      <c r="M872" s="153">
        <f t="shared" si="234"/>
        <v>0</v>
      </c>
      <c r="N872" s="153">
        <f t="shared" si="234"/>
        <v>1226.7</v>
      </c>
      <c r="O872" s="153">
        <f t="shared" si="234"/>
        <v>57.5</v>
      </c>
      <c r="P872" s="154">
        <f t="shared" si="234"/>
        <v>376</v>
      </c>
      <c r="Q872" s="156">
        <f t="shared" si="234"/>
        <v>4818.7816999999995</v>
      </c>
      <c r="R872" s="153">
        <f t="shared" si="234"/>
        <v>1843.6874</v>
      </c>
      <c r="S872" s="153">
        <f t="shared" si="234"/>
        <v>1768.5192</v>
      </c>
      <c r="T872" s="153">
        <f t="shared" si="234"/>
        <v>0</v>
      </c>
      <c r="U872" s="153">
        <f t="shared" si="234"/>
        <v>830.60080000000005</v>
      </c>
      <c r="V872" s="153">
        <f t="shared" si="234"/>
        <v>0</v>
      </c>
      <c r="W872" s="154">
        <f t="shared" si="234"/>
        <v>375.97430000000003</v>
      </c>
      <c r="X872" s="156">
        <f t="shared" si="233"/>
        <v>-710.61830000000009</v>
      </c>
      <c r="Y872" s="153">
        <f t="shared" si="233"/>
        <v>-44.912599999999884</v>
      </c>
      <c r="Z872" s="153">
        <f t="shared" si="233"/>
        <v>-212.08079999999995</v>
      </c>
      <c r="AA872" s="153">
        <f t="shared" si="233"/>
        <v>0</v>
      </c>
      <c r="AB872" s="153">
        <f t="shared" si="233"/>
        <v>-396.0992</v>
      </c>
      <c r="AC872" s="153">
        <f t="shared" si="233"/>
        <v>-57.5</v>
      </c>
      <c r="AD872" s="154">
        <f t="shared" si="233"/>
        <v>-2.5699999999972079E-2</v>
      </c>
      <c r="AE872" s="156">
        <f t="shared" si="225"/>
        <v>87.148365102904464</v>
      </c>
      <c r="AF872" s="13">
        <f t="shared" si="225"/>
        <v>97.621910409827393</v>
      </c>
      <c r="AG872" s="13">
        <f t="shared" si="225"/>
        <v>89.292093305059069</v>
      </c>
      <c r="AH872" s="13">
        <f t="shared" si="224"/>
        <v>0</v>
      </c>
      <c r="AI872" s="13">
        <f t="shared" si="224"/>
        <v>67.710181788538364</v>
      </c>
      <c r="AJ872" s="13">
        <f t="shared" si="224"/>
        <v>0</v>
      </c>
      <c r="AK872" s="313">
        <f t="shared" si="224"/>
        <v>99.993164893617021</v>
      </c>
    </row>
    <row r="873" spans="1:37" s="170" customFormat="1" ht="12.75" customHeight="1" x14ac:dyDescent="0.2">
      <c r="A873" s="81">
        <v>864</v>
      </c>
      <c r="B873" s="152" t="s">
        <v>1287</v>
      </c>
      <c r="C873" s="172">
        <f>C875</f>
        <v>5471.9</v>
      </c>
      <c r="D873" s="153">
        <f t="shared" ref="D873:W873" si="235">D875</f>
        <v>1888.6</v>
      </c>
      <c r="E873" s="153">
        <f t="shared" si="235"/>
        <v>1980.6</v>
      </c>
      <c r="F873" s="153">
        <f t="shared" si="235"/>
        <v>0</v>
      </c>
      <c r="G873" s="153">
        <f t="shared" si="235"/>
        <v>1226.7</v>
      </c>
      <c r="H873" s="153">
        <f t="shared" si="235"/>
        <v>0</v>
      </c>
      <c r="I873" s="154">
        <f t="shared" si="235"/>
        <v>376</v>
      </c>
      <c r="J873" s="156">
        <f t="shared" si="235"/>
        <v>5471.9</v>
      </c>
      <c r="K873" s="153">
        <f t="shared" si="235"/>
        <v>1888.6</v>
      </c>
      <c r="L873" s="153">
        <f t="shared" si="235"/>
        <v>1980.6</v>
      </c>
      <c r="M873" s="153">
        <f t="shared" si="235"/>
        <v>0</v>
      </c>
      <c r="N873" s="153">
        <f t="shared" si="235"/>
        <v>1226.7</v>
      </c>
      <c r="O873" s="153">
        <f t="shared" si="235"/>
        <v>0</v>
      </c>
      <c r="P873" s="154">
        <f t="shared" si="235"/>
        <v>376</v>
      </c>
      <c r="Q873" s="156">
        <f t="shared" si="235"/>
        <v>4818.7816999999995</v>
      </c>
      <c r="R873" s="153">
        <f t="shared" si="235"/>
        <v>1843.6874</v>
      </c>
      <c r="S873" s="153">
        <f t="shared" si="235"/>
        <v>1768.5192</v>
      </c>
      <c r="T873" s="153">
        <f t="shared" si="235"/>
        <v>0</v>
      </c>
      <c r="U873" s="153">
        <f t="shared" si="235"/>
        <v>830.60080000000005</v>
      </c>
      <c r="V873" s="153">
        <f t="shared" si="235"/>
        <v>0</v>
      </c>
      <c r="W873" s="154">
        <f t="shared" si="235"/>
        <v>375.97430000000003</v>
      </c>
      <c r="X873" s="156">
        <f t="shared" si="233"/>
        <v>-653.11830000000009</v>
      </c>
      <c r="Y873" s="153">
        <f t="shared" si="233"/>
        <v>-44.912599999999884</v>
      </c>
      <c r="Z873" s="153">
        <f t="shared" si="233"/>
        <v>-212.08079999999995</v>
      </c>
      <c r="AA873" s="153">
        <f t="shared" si="233"/>
        <v>0</v>
      </c>
      <c r="AB873" s="153">
        <f t="shared" si="233"/>
        <v>-396.0992</v>
      </c>
      <c r="AC873" s="153">
        <f t="shared" si="233"/>
        <v>0</v>
      </c>
      <c r="AD873" s="154">
        <f t="shared" si="233"/>
        <v>-2.5699999999972079E-2</v>
      </c>
      <c r="AE873" s="156">
        <f t="shared" si="225"/>
        <v>88.064140426542878</v>
      </c>
      <c r="AF873" s="13">
        <f t="shared" si="225"/>
        <v>97.621910409827393</v>
      </c>
      <c r="AG873" s="13">
        <f t="shared" si="225"/>
        <v>89.292093305059069</v>
      </c>
      <c r="AH873" s="13">
        <f t="shared" si="224"/>
        <v>0</v>
      </c>
      <c r="AI873" s="13">
        <f t="shared" si="224"/>
        <v>67.710181788538364</v>
      </c>
      <c r="AJ873" s="13">
        <f t="shared" si="224"/>
        <v>0</v>
      </c>
      <c r="AK873" s="313">
        <f t="shared" si="224"/>
        <v>99.993164893617021</v>
      </c>
    </row>
    <row r="874" spans="1:37" s="170" customFormat="1" ht="12.75" customHeight="1" x14ac:dyDescent="0.2">
      <c r="A874" s="81">
        <v>865</v>
      </c>
      <c r="B874" s="152" t="s">
        <v>1288</v>
      </c>
      <c r="C874" s="172">
        <f>SUM(C876:C902)</f>
        <v>57.5</v>
      </c>
      <c r="D874" s="153">
        <f t="shared" ref="D874:W874" si="236">SUM(D876:D902)</f>
        <v>0</v>
      </c>
      <c r="E874" s="153">
        <f t="shared" si="236"/>
        <v>0</v>
      </c>
      <c r="F874" s="153">
        <f t="shared" si="236"/>
        <v>0</v>
      </c>
      <c r="G874" s="153">
        <f t="shared" si="236"/>
        <v>0</v>
      </c>
      <c r="H874" s="153">
        <f t="shared" si="236"/>
        <v>57.5</v>
      </c>
      <c r="I874" s="154">
        <f t="shared" si="236"/>
        <v>0</v>
      </c>
      <c r="J874" s="156">
        <f t="shared" si="236"/>
        <v>57.5</v>
      </c>
      <c r="K874" s="153">
        <f t="shared" si="236"/>
        <v>0</v>
      </c>
      <c r="L874" s="153">
        <f t="shared" si="236"/>
        <v>0</v>
      </c>
      <c r="M874" s="153">
        <f t="shared" si="236"/>
        <v>0</v>
      </c>
      <c r="N874" s="153">
        <f t="shared" si="236"/>
        <v>0</v>
      </c>
      <c r="O874" s="153">
        <f t="shared" si="236"/>
        <v>57.5</v>
      </c>
      <c r="P874" s="154">
        <f t="shared" si="236"/>
        <v>0</v>
      </c>
      <c r="Q874" s="156">
        <f t="shared" si="236"/>
        <v>0</v>
      </c>
      <c r="R874" s="153">
        <f t="shared" si="236"/>
        <v>0</v>
      </c>
      <c r="S874" s="153">
        <f t="shared" si="236"/>
        <v>0</v>
      </c>
      <c r="T874" s="153">
        <f t="shared" si="236"/>
        <v>0</v>
      </c>
      <c r="U874" s="153">
        <f t="shared" si="236"/>
        <v>0</v>
      </c>
      <c r="V874" s="153">
        <f t="shared" si="236"/>
        <v>0</v>
      </c>
      <c r="W874" s="154">
        <f t="shared" si="236"/>
        <v>0</v>
      </c>
      <c r="X874" s="156">
        <f t="shared" si="233"/>
        <v>-57.5</v>
      </c>
      <c r="Y874" s="153">
        <f t="shared" si="233"/>
        <v>0</v>
      </c>
      <c r="Z874" s="153">
        <f t="shared" si="233"/>
        <v>0</v>
      </c>
      <c r="AA874" s="153">
        <f t="shared" si="233"/>
        <v>0</v>
      </c>
      <c r="AB874" s="153">
        <f t="shared" si="233"/>
        <v>0</v>
      </c>
      <c r="AC874" s="153">
        <f t="shared" si="233"/>
        <v>-57.5</v>
      </c>
      <c r="AD874" s="154">
        <f t="shared" si="233"/>
        <v>0</v>
      </c>
      <c r="AE874" s="156">
        <f t="shared" si="225"/>
        <v>0</v>
      </c>
      <c r="AF874" s="13">
        <f t="shared" si="225"/>
        <v>0</v>
      </c>
      <c r="AG874" s="13">
        <f t="shared" si="225"/>
        <v>0</v>
      </c>
      <c r="AH874" s="13">
        <f t="shared" si="224"/>
        <v>0</v>
      </c>
      <c r="AI874" s="13">
        <f t="shared" si="224"/>
        <v>0</v>
      </c>
      <c r="AJ874" s="13">
        <f t="shared" si="224"/>
        <v>0</v>
      </c>
      <c r="AK874" s="313">
        <f t="shared" si="224"/>
        <v>0</v>
      </c>
    </row>
    <row r="875" spans="1:37" ht="12.75" customHeight="1" x14ac:dyDescent="0.25">
      <c r="A875" s="81">
        <v>866</v>
      </c>
      <c r="B875" s="159" t="s">
        <v>1313</v>
      </c>
      <c r="C875" s="244">
        <f t="shared" ref="C875:C902" si="237">SUM(D875:I875)</f>
        <v>5471.9</v>
      </c>
      <c r="D875" s="161">
        <v>1888.6</v>
      </c>
      <c r="E875" s="161">
        <v>1980.6</v>
      </c>
      <c r="F875" s="161">
        <v>0</v>
      </c>
      <c r="G875" s="161">
        <v>1226.7</v>
      </c>
      <c r="H875" s="161">
        <v>0</v>
      </c>
      <c r="I875" s="162">
        <v>376</v>
      </c>
      <c r="J875" s="160">
        <f t="shared" ref="J875:J902" si="238">SUM(K875:P875)</f>
        <v>5471.9</v>
      </c>
      <c r="K875" s="161">
        <v>1888.6</v>
      </c>
      <c r="L875" s="161">
        <v>1980.6</v>
      </c>
      <c r="M875" s="161">
        <v>0</v>
      </c>
      <c r="N875" s="161">
        <v>1226.7</v>
      </c>
      <c r="O875" s="161">
        <v>0</v>
      </c>
      <c r="P875" s="162">
        <v>376</v>
      </c>
      <c r="Q875" s="160">
        <f t="shared" ref="Q875:Q902" si="239">SUM(R875:W875)</f>
        <v>4818.7816999999995</v>
      </c>
      <c r="R875" s="161">
        <v>1843.6874</v>
      </c>
      <c r="S875" s="161">
        <v>1768.5192</v>
      </c>
      <c r="T875" s="161">
        <v>0</v>
      </c>
      <c r="U875" s="161">
        <v>830.60080000000005</v>
      </c>
      <c r="V875" s="161">
        <v>0</v>
      </c>
      <c r="W875" s="162">
        <v>375.97430000000003</v>
      </c>
      <c r="X875" s="160">
        <f t="shared" si="233"/>
        <v>-653.11830000000009</v>
      </c>
      <c r="Y875" s="161">
        <f t="shared" si="233"/>
        <v>-44.912599999999884</v>
      </c>
      <c r="Z875" s="161">
        <f t="shared" si="233"/>
        <v>-212.08079999999995</v>
      </c>
      <c r="AA875" s="161">
        <f t="shared" si="233"/>
        <v>0</v>
      </c>
      <c r="AB875" s="161">
        <f t="shared" si="233"/>
        <v>-396.0992</v>
      </c>
      <c r="AC875" s="161">
        <f t="shared" si="233"/>
        <v>0</v>
      </c>
      <c r="AD875" s="162">
        <f t="shared" si="233"/>
        <v>-2.5699999999972079E-2</v>
      </c>
      <c r="AE875" s="160">
        <f t="shared" si="225"/>
        <v>88.064140426542878</v>
      </c>
      <c r="AF875" s="10">
        <f t="shared" si="225"/>
        <v>97.621910409827393</v>
      </c>
      <c r="AG875" s="10">
        <f t="shared" si="225"/>
        <v>89.292093305059069</v>
      </c>
      <c r="AH875" s="10">
        <f t="shared" si="224"/>
        <v>0</v>
      </c>
      <c r="AI875" s="10">
        <f t="shared" si="224"/>
        <v>67.710181788538364</v>
      </c>
      <c r="AJ875" s="10">
        <f t="shared" si="224"/>
        <v>0</v>
      </c>
      <c r="AK875" s="312">
        <f t="shared" si="224"/>
        <v>99.993164893617021</v>
      </c>
    </row>
    <row r="876" spans="1:37" ht="12.75" customHeight="1" x14ac:dyDescent="0.25">
      <c r="A876" s="81">
        <v>867</v>
      </c>
      <c r="B876" s="159" t="s">
        <v>1984</v>
      </c>
      <c r="C876" s="244">
        <f t="shared" si="237"/>
        <v>0</v>
      </c>
      <c r="D876" s="161">
        <v>0</v>
      </c>
      <c r="E876" s="161">
        <v>0</v>
      </c>
      <c r="F876" s="161">
        <v>0</v>
      </c>
      <c r="G876" s="161">
        <v>0</v>
      </c>
      <c r="H876" s="161">
        <v>0</v>
      </c>
      <c r="I876" s="162">
        <v>0</v>
      </c>
      <c r="J876" s="160">
        <f t="shared" si="238"/>
        <v>0</v>
      </c>
      <c r="K876" s="161">
        <v>0</v>
      </c>
      <c r="L876" s="161">
        <v>0</v>
      </c>
      <c r="M876" s="161">
        <v>0</v>
      </c>
      <c r="N876" s="161">
        <v>0</v>
      </c>
      <c r="O876" s="161">
        <v>0</v>
      </c>
      <c r="P876" s="162">
        <v>0</v>
      </c>
      <c r="Q876" s="160">
        <f t="shared" si="239"/>
        <v>0</v>
      </c>
      <c r="R876" s="161">
        <v>0</v>
      </c>
      <c r="S876" s="161">
        <v>0</v>
      </c>
      <c r="T876" s="161">
        <v>0</v>
      </c>
      <c r="U876" s="161">
        <v>0</v>
      </c>
      <c r="V876" s="161">
        <v>0</v>
      </c>
      <c r="W876" s="162">
        <v>0</v>
      </c>
      <c r="X876" s="160">
        <f t="shared" si="233"/>
        <v>0</v>
      </c>
      <c r="Y876" s="161">
        <f t="shared" si="233"/>
        <v>0</v>
      </c>
      <c r="Z876" s="161">
        <f t="shared" si="233"/>
        <v>0</v>
      </c>
      <c r="AA876" s="161">
        <f t="shared" si="233"/>
        <v>0</v>
      </c>
      <c r="AB876" s="161">
        <f t="shared" si="233"/>
        <v>0</v>
      </c>
      <c r="AC876" s="161">
        <f t="shared" si="233"/>
        <v>0</v>
      </c>
      <c r="AD876" s="162">
        <f t="shared" si="233"/>
        <v>0</v>
      </c>
      <c r="AE876" s="160">
        <f t="shared" si="225"/>
        <v>0</v>
      </c>
      <c r="AF876" s="10">
        <f t="shared" si="225"/>
        <v>0</v>
      </c>
      <c r="AG876" s="10">
        <f t="shared" si="225"/>
        <v>0</v>
      </c>
      <c r="AH876" s="10">
        <f t="shared" si="224"/>
        <v>0</v>
      </c>
      <c r="AI876" s="10">
        <f t="shared" si="224"/>
        <v>0</v>
      </c>
      <c r="AJ876" s="10">
        <f t="shared" si="224"/>
        <v>0</v>
      </c>
      <c r="AK876" s="312">
        <f t="shared" si="224"/>
        <v>0</v>
      </c>
    </row>
    <row r="877" spans="1:37" ht="12.75" customHeight="1" x14ac:dyDescent="0.25">
      <c r="A877" s="81">
        <v>868</v>
      </c>
      <c r="B877" s="159" t="s">
        <v>1985</v>
      </c>
      <c r="C877" s="244">
        <f t="shared" si="237"/>
        <v>0</v>
      </c>
      <c r="D877" s="161">
        <v>0</v>
      </c>
      <c r="E877" s="161">
        <v>0</v>
      </c>
      <c r="F877" s="161">
        <v>0</v>
      </c>
      <c r="G877" s="161">
        <v>0</v>
      </c>
      <c r="H877" s="161">
        <v>0</v>
      </c>
      <c r="I877" s="162">
        <v>0</v>
      </c>
      <c r="J877" s="160">
        <f t="shared" si="238"/>
        <v>0</v>
      </c>
      <c r="K877" s="161">
        <v>0</v>
      </c>
      <c r="L877" s="161">
        <v>0</v>
      </c>
      <c r="M877" s="161">
        <v>0</v>
      </c>
      <c r="N877" s="161">
        <v>0</v>
      </c>
      <c r="O877" s="161">
        <v>0</v>
      </c>
      <c r="P877" s="162">
        <v>0</v>
      </c>
      <c r="Q877" s="160">
        <f t="shared" si="239"/>
        <v>0</v>
      </c>
      <c r="R877" s="161">
        <v>0</v>
      </c>
      <c r="S877" s="161">
        <v>0</v>
      </c>
      <c r="T877" s="161">
        <v>0</v>
      </c>
      <c r="U877" s="161">
        <v>0</v>
      </c>
      <c r="V877" s="161">
        <v>0</v>
      </c>
      <c r="W877" s="162">
        <v>0</v>
      </c>
      <c r="X877" s="160">
        <f t="shared" si="233"/>
        <v>0</v>
      </c>
      <c r="Y877" s="161">
        <f t="shared" si="233"/>
        <v>0</v>
      </c>
      <c r="Z877" s="161">
        <f t="shared" si="233"/>
        <v>0</v>
      </c>
      <c r="AA877" s="161">
        <f t="shared" si="233"/>
        <v>0</v>
      </c>
      <c r="AB877" s="161">
        <f t="shared" si="233"/>
        <v>0</v>
      </c>
      <c r="AC877" s="161">
        <f t="shared" si="233"/>
        <v>0</v>
      </c>
      <c r="AD877" s="162">
        <f t="shared" si="233"/>
        <v>0</v>
      </c>
      <c r="AE877" s="160">
        <f t="shared" si="225"/>
        <v>0</v>
      </c>
      <c r="AF877" s="10">
        <f t="shared" si="225"/>
        <v>0</v>
      </c>
      <c r="AG877" s="10">
        <f t="shared" si="225"/>
        <v>0</v>
      </c>
      <c r="AH877" s="10">
        <f t="shared" si="224"/>
        <v>0</v>
      </c>
      <c r="AI877" s="10">
        <f t="shared" si="224"/>
        <v>0</v>
      </c>
      <c r="AJ877" s="10">
        <f t="shared" si="224"/>
        <v>0</v>
      </c>
      <c r="AK877" s="312">
        <f t="shared" si="224"/>
        <v>0</v>
      </c>
    </row>
    <row r="878" spans="1:37" ht="12.75" customHeight="1" x14ac:dyDescent="0.25">
      <c r="A878" s="81">
        <v>869</v>
      </c>
      <c r="B878" s="159" t="s">
        <v>1986</v>
      </c>
      <c r="C878" s="244">
        <f t="shared" si="237"/>
        <v>0</v>
      </c>
      <c r="D878" s="161">
        <v>0</v>
      </c>
      <c r="E878" s="161">
        <v>0</v>
      </c>
      <c r="F878" s="161">
        <v>0</v>
      </c>
      <c r="G878" s="161">
        <v>0</v>
      </c>
      <c r="H878" s="161">
        <v>0</v>
      </c>
      <c r="I878" s="162">
        <v>0</v>
      </c>
      <c r="J878" s="160">
        <f t="shared" si="238"/>
        <v>0</v>
      </c>
      <c r="K878" s="161">
        <v>0</v>
      </c>
      <c r="L878" s="161">
        <v>0</v>
      </c>
      <c r="M878" s="161">
        <v>0</v>
      </c>
      <c r="N878" s="161">
        <v>0</v>
      </c>
      <c r="O878" s="161">
        <v>0</v>
      </c>
      <c r="P878" s="162">
        <v>0</v>
      </c>
      <c r="Q878" s="160">
        <f t="shared" si="239"/>
        <v>0</v>
      </c>
      <c r="R878" s="161">
        <v>0</v>
      </c>
      <c r="S878" s="161">
        <v>0</v>
      </c>
      <c r="T878" s="161">
        <v>0</v>
      </c>
      <c r="U878" s="161">
        <v>0</v>
      </c>
      <c r="V878" s="161">
        <v>0</v>
      </c>
      <c r="W878" s="162">
        <v>0</v>
      </c>
      <c r="X878" s="160">
        <f t="shared" si="233"/>
        <v>0</v>
      </c>
      <c r="Y878" s="161">
        <f t="shared" si="233"/>
        <v>0</v>
      </c>
      <c r="Z878" s="161">
        <f t="shared" si="233"/>
        <v>0</v>
      </c>
      <c r="AA878" s="161">
        <f t="shared" si="233"/>
        <v>0</v>
      </c>
      <c r="AB878" s="161">
        <f t="shared" si="233"/>
        <v>0</v>
      </c>
      <c r="AC878" s="161">
        <f t="shared" si="233"/>
        <v>0</v>
      </c>
      <c r="AD878" s="162">
        <f t="shared" si="233"/>
        <v>0</v>
      </c>
      <c r="AE878" s="160">
        <f t="shared" si="225"/>
        <v>0</v>
      </c>
      <c r="AF878" s="10">
        <f t="shared" si="225"/>
        <v>0</v>
      </c>
      <c r="AG878" s="10">
        <f t="shared" si="225"/>
        <v>0</v>
      </c>
      <c r="AH878" s="10">
        <f t="shared" si="224"/>
        <v>0</v>
      </c>
      <c r="AI878" s="10">
        <f t="shared" si="224"/>
        <v>0</v>
      </c>
      <c r="AJ878" s="10">
        <f t="shared" si="224"/>
        <v>0</v>
      </c>
      <c r="AK878" s="312">
        <f t="shared" si="224"/>
        <v>0</v>
      </c>
    </row>
    <row r="879" spans="1:37" ht="12.75" customHeight="1" x14ac:dyDescent="0.25">
      <c r="A879" s="81">
        <v>870</v>
      </c>
      <c r="B879" s="159" t="s">
        <v>1987</v>
      </c>
      <c r="C879" s="244">
        <f t="shared" si="237"/>
        <v>0</v>
      </c>
      <c r="D879" s="161">
        <v>0</v>
      </c>
      <c r="E879" s="161">
        <v>0</v>
      </c>
      <c r="F879" s="161">
        <v>0</v>
      </c>
      <c r="G879" s="161">
        <v>0</v>
      </c>
      <c r="H879" s="161">
        <v>0</v>
      </c>
      <c r="I879" s="162">
        <v>0</v>
      </c>
      <c r="J879" s="160">
        <f t="shared" si="238"/>
        <v>0</v>
      </c>
      <c r="K879" s="161">
        <v>0</v>
      </c>
      <c r="L879" s="161">
        <v>0</v>
      </c>
      <c r="M879" s="161">
        <v>0</v>
      </c>
      <c r="N879" s="161">
        <v>0</v>
      </c>
      <c r="O879" s="161">
        <v>0</v>
      </c>
      <c r="P879" s="162">
        <v>0</v>
      </c>
      <c r="Q879" s="160">
        <f t="shared" si="239"/>
        <v>0</v>
      </c>
      <c r="R879" s="161">
        <v>0</v>
      </c>
      <c r="S879" s="161">
        <v>0</v>
      </c>
      <c r="T879" s="161">
        <v>0</v>
      </c>
      <c r="U879" s="161">
        <v>0</v>
      </c>
      <c r="V879" s="161">
        <v>0</v>
      </c>
      <c r="W879" s="162">
        <v>0</v>
      </c>
      <c r="X879" s="160">
        <f t="shared" si="233"/>
        <v>0</v>
      </c>
      <c r="Y879" s="161">
        <f t="shared" si="233"/>
        <v>0</v>
      </c>
      <c r="Z879" s="161">
        <f t="shared" si="233"/>
        <v>0</v>
      </c>
      <c r="AA879" s="161">
        <f t="shared" si="233"/>
        <v>0</v>
      </c>
      <c r="AB879" s="161">
        <f t="shared" si="233"/>
        <v>0</v>
      </c>
      <c r="AC879" s="161">
        <f t="shared" si="233"/>
        <v>0</v>
      </c>
      <c r="AD879" s="162">
        <f t="shared" si="233"/>
        <v>0</v>
      </c>
      <c r="AE879" s="160">
        <f t="shared" si="225"/>
        <v>0</v>
      </c>
      <c r="AF879" s="10">
        <f t="shared" si="225"/>
        <v>0</v>
      </c>
      <c r="AG879" s="10">
        <f t="shared" si="225"/>
        <v>0</v>
      </c>
      <c r="AH879" s="10">
        <f t="shared" si="224"/>
        <v>0</v>
      </c>
      <c r="AI879" s="10">
        <f t="shared" si="224"/>
        <v>0</v>
      </c>
      <c r="AJ879" s="10">
        <f t="shared" si="224"/>
        <v>0</v>
      </c>
      <c r="AK879" s="312">
        <f t="shared" si="224"/>
        <v>0</v>
      </c>
    </row>
    <row r="880" spans="1:37" ht="12.75" customHeight="1" x14ac:dyDescent="0.25">
      <c r="A880" s="81">
        <v>871</v>
      </c>
      <c r="B880" s="159" t="s">
        <v>1988</v>
      </c>
      <c r="C880" s="244">
        <f t="shared" si="237"/>
        <v>0</v>
      </c>
      <c r="D880" s="161">
        <v>0</v>
      </c>
      <c r="E880" s="161">
        <v>0</v>
      </c>
      <c r="F880" s="161">
        <v>0</v>
      </c>
      <c r="G880" s="161">
        <v>0</v>
      </c>
      <c r="H880" s="161">
        <v>0</v>
      </c>
      <c r="I880" s="162">
        <v>0</v>
      </c>
      <c r="J880" s="160">
        <f t="shared" si="238"/>
        <v>0</v>
      </c>
      <c r="K880" s="161">
        <v>0</v>
      </c>
      <c r="L880" s="161">
        <v>0</v>
      </c>
      <c r="M880" s="161">
        <v>0</v>
      </c>
      <c r="N880" s="161">
        <v>0</v>
      </c>
      <c r="O880" s="161">
        <v>0</v>
      </c>
      <c r="P880" s="162">
        <v>0</v>
      </c>
      <c r="Q880" s="160">
        <f t="shared" si="239"/>
        <v>0</v>
      </c>
      <c r="R880" s="161">
        <v>0</v>
      </c>
      <c r="S880" s="161">
        <v>0</v>
      </c>
      <c r="T880" s="161">
        <v>0</v>
      </c>
      <c r="U880" s="161">
        <v>0</v>
      </c>
      <c r="V880" s="161">
        <v>0</v>
      </c>
      <c r="W880" s="162">
        <v>0</v>
      </c>
      <c r="X880" s="160">
        <f t="shared" si="233"/>
        <v>0</v>
      </c>
      <c r="Y880" s="161">
        <f t="shared" si="233"/>
        <v>0</v>
      </c>
      <c r="Z880" s="161">
        <f t="shared" si="233"/>
        <v>0</v>
      </c>
      <c r="AA880" s="161">
        <f t="shared" si="233"/>
        <v>0</v>
      </c>
      <c r="AB880" s="161">
        <f t="shared" si="233"/>
        <v>0</v>
      </c>
      <c r="AC880" s="161">
        <f t="shared" si="233"/>
        <v>0</v>
      </c>
      <c r="AD880" s="162">
        <f t="shared" si="233"/>
        <v>0</v>
      </c>
      <c r="AE880" s="160">
        <f t="shared" si="225"/>
        <v>0</v>
      </c>
      <c r="AF880" s="10">
        <f t="shared" si="225"/>
        <v>0</v>
      </c>
      <c r="AG880" s="10">
        <f t="shared" si="225"/>
        <v>0</v>
      </c>
      <c r="AH880" s="10">
        <f t="shared" si="224"/>
        <v>0</v>
      </c>
      <c r="AI880" s="10">
        <f t="shared" si="224"/>
        <v>0</v>
      </c>
      <c r="AJ880" s="10">
        <f t="shared" si="224"/>
        <v>0</v>
      </c>
      <c r="AK880" s="312">
        <f t="shared" si="224"/>
        <v>0</v>
      </c>
    </row>
    <row r="881" spans="1:37" ht="12.75" customHeight="1" x14ac:dyDescent="0.25">
      <c r="A881" s="81">
        <v>872</v>
      </c>
      <c r="B881" s="159" t="s">
        <v>1989</v>
      </c>
      <c r="C881" s="244">
        <f t="shared" si="237"/>
        <v>0</v>
      </c>
      <c r="D881" s="161">
        <v>0</v>
      </c>
      <c r="E881" s="161">
        <v>0</v>
      </c>
      <c r="F881" s="161">
        <v>0</v>
      </c>
      <c r="G881" s="161">
        <v>0</v>
      </c>
      <c r="H881" s="161">
        <v>0</v>
      </c>
      <c r="I881" s="162">
        <v>0</v>
      </c>
      <c r="J881" s="160">
        <f t="shared" si="238"/>
        <v>0</v>
      </c>
      <c r="K881" s="161">
        <v>0</v>
      </c>
      <c r="L881" s="161">
        <v>0</v>
      </c>
      <c r="M881" s="161">
        <v>0</v>
      </c>
      <c r="N881" s="161">
        <v>0</v>
      </c>
      <c r="O881" s="161">
        <v>0</v>
      </c>
      <c r="P881" s="162">
        <v>0</v>
      </c>
      <c r="Q881" s="160">
        <f t="shared" si="239"/>
        <v>0</v>
      </c>
      <c r="R881" s="161">
        <v>0</v>
      </c>
      <c r="S881" s="161">
        <v>0</v>
      </c>
      <c r="T881" s="161">
        <v>0</v>
      </c>
      <c r="U881" s="161">
        <v>0</v>
      </c>
      <c r="V881" s="161">
        <v>0</v>
      </c>
      <c r="W881" s="162">
        <v>0</v>
      </c>
      <c r="X881" s="160">
        <f t="shared" si="233"/>
        <v>0</v>
      </c>
      <c r="Y881" s="161">
        <f t="shared" si="233"/>
        <v>0</v>
      </c>
      <c r="Z881" s="161">
        <f t="shared" si="233"/>
        <v>0</v>
      </c>
      <c r="AA881" s="161">
        <f t="shared" si="233"/>
        <v>0</v>
      </c>
      <c r="AB881" s="161">
        <f t="shared" si="233"/>
        <v>0</v>
      </c>
      <c r="AC881" s="161">
        <f t="shared" si="233"/>
        <v>0</v>
      </c>
      <c r="AD881" s="162">
        <f t="shared" si="233"/>
        <v>0</v>
      </c>
      <c r="AE881" s="160">
        <f t="shared" si="225"/>
        <v>0</v>
      </c>
      <c r="AF881" s="10">
        <f t="shared" si="225"/>
        <v>0</v>
      </c>
      <c r="AG881" s="10">
        <f t="shared" si="225"/>
        <v>0</v>
      </c>
      <c r="AH881" s="10">
        <f t="shared" si="224"/>
        <v>0</v>
      </c>
      <c r="AI881" s="10">
        <f t="shared" si="224"/>
        <v>0</v>
      </c>
      <c r="AJ881" s="10">
        <f t="shared" si="224"/>
        <v>0</v>
      </c>
      <c r="AK881" s="312">
        <f t="shared" si="224"/>
        <v>0</v>
      </c>
    </row>
    <row r="882" spans="1:37" ht="12.75" customHeight="1" x14ac:dyDescent="0.25">
      <c r="A882" s="81">
        <v>873</v>
      </c>
      <c r="B882" s="159" t="s">
        <v>1990</v>
      </c>
      <c r="C882" s="244">
        <f t="shared" si="237"/>
        <v>0</v>
      </c>
      <c r="D882" s="161">
        <v>0</v>
      </c>
      <c r="E882" s="161">
        <v>0</v>
      </c>
      <c r="F882" s="161">
        <v>0</v>
      </c>
      <c r="G882" s="161">
        <v>0</v>
      </c>
      <c r="H882" s="161">
        <v>0</v>
      </c>
      <c r="I882" s="162">
        <v>0</v>
      </c>
      <c r="J882" s="160">
        <f t="shared" si="238"/>
        <v>0</v>
      </c>
      <c r="K882" s="161">
        <v>0</v>
      </c>
      <c r="L882" s="161">
        <v>0</v>
      </c>
      <c r="M882" s="161">
        <v>0</v>
      </c>
      <c r="N882" s="161">
        <v>0</v>
      </c>
      <c r="O882" s="161">
        <v>0</v>
      </c>
      <c r="P882" s="162">
        <v>0</v>
      </c>
      <c r="Q882" s="160">
        <f t="shared" si="239"/>
        <v>0</v>
      </c>
      <c r="R882" s="161">
        <v>0</v>
      </c>
      <c r="S882" s="161">
        <v>0</v>
      </c>
      <c r="T882" s="161">
        <v>0</v>
      </c>
      <c r="U882" s="161">
        <v>0</v>
      </c>
      <c r="V882" s="161">
        <v>0</v>
      </c>
      <c r="W882" s="162">
        <v>0</v>
      </c>
      <c r="X882" s="160">
        <f t="shared" si="233"/>
        <v>0</v>
      </c>
      <c r="Y882" s="161">
        <f t="shared" si="233"/>
        <v>0</v>
      </c>
      <c r="Z882" s="161">
        <f t="shared" si="233"/>
        <v>0</v>
      </c>
      <c r="AA882" s="161">
        <f t="shared" si="233"/>
        <v>0</v>
      </c>
      <c r="AB882" s="161">
        <f t="shared" si="233"/>
        <v>0</v>
      </c>
      <c r="AC882" s="161">
        <f t="shared" si="233"/>
        <v>0</v>
      </c>
      <c r="AD882" s="162">
        <f t="shared" si="233"/>
        <v>0</v>
      </c>
      <c r="AE882" s="160">
        <f t="shared" si="225"/>
        <v>0</v>
      </c>
      <c r="AF882" s="10">
        <f t="shared" si="225"/>
        <v>0</v>
      </c>
      <c r="AG882" s="10">
        <f t="shared" si="225"/>
        <v>0</v>
      </c>
      <c r="AH882" s="10">
        <f t="shared" si="224"/>
        <v>0</v>
      </c>
      <c r="AI882" s="10">
        <f t="shared" si="224"/>
        <v>0</v>
      </c>
      <c r="AJ882" s="10">
        <f t="shared" si="224"/>
        <v>0</v>
      </c>
      <c r="AK882" s="312">
        <f t="shared" si="224"/>
        <v>0</v>
      </c>
    </row>
    <row r="883" spans="1:37" ht="12.75" customHeight="1" x14ac:dyDescent="0.25">
      <c r="A883" s="81">
        <v>874</v>
      </c>
      <c r="B883" s="159" t="s">
        <v>1991</v>
      </c>
      <c r="C883" s="244">
        <f t="shared" si="237"/>
        <v>0</v>
      </c>
      <c r="D883" s="161">
        <v>0</v>
      </c>
      <c r="E883" s="161">
        <v>0</v>
      </c>
      <c r="F883" s="161">
        <v>0</v>
      </c>
      <c r="G883" s="161">
        <v>0</v>
      </c>
      <c r="H883" s="161">
        <v>0</v>
      </c>
      <c r="I883" s="162">
        <v>0</v>
      </c>
      <c r="J883" s="160">
        <f t="shared" si="238"/>
        <v>0</v>
      </c>
      <c r="K883" s="161">
        <v>0</v>
      </c>
      <c r="L883" s="161">
        <v>0</v>
      </c>
      <c r="M883" s="161">
        <v>0</v>
      </c>
      <c r="N883" s="161">
        <v>0</v>
      </c>
      <c r="O883" s="161">
        <v>0</v>
      </c>
      <c r="P883" s="162">
        <v>0</v>
      </c>
      <c r="Q883" s="160">
        <f t="shared" si="239"/>
        <v>0</v>
      </c>
      <c r="R883" s="161">
        <v>0</v>
      </c>
      <c r="S883" s="161">
        <v>0</v>
      </c>
      <c r="T883" s="161">
        <v>0</v>
      </c>
      <c r="U883" s="161">
        <v>0</v>
      </c>
      <c r="V883" s="161">
        <v>0</v>
      </c>
      <c r="W883" s="162">
        <v>0</v>
      </c>
      <c r="X883" s="160">
        <f t="shared" si="233"/>
        <v>0</v>
      </c>
      <c r="Y883" s="161">
        <f t="shared" si="233"/>
        <v>0</v>
      </c>
      <c r="Z883" s="161">
        <f t="shared" si="233"/>
        <v>0</v>
      </c>
      <c r="AA883" s="161">
        <f t="shared" si="233"/>
        <v>0</v>
      </c>
      <c r="AB883" s="161">
        <f t="shared" si="233"/>
        <v>0</v>
      </c>
      <c r="AC883" s="161">
        <f t="shared" si="233"/>
        <v>0</v>
      </c>
      <c r="AD883" s="162">
        <f t="shared" si="233"/>
        <v>0</v>
      </c>
      <c r="AE883" s="160">
        <f t="shared" si="225"/>
        <v>0</v>
      </c>
      <c r="AF883" s="10">
        <f t="shared" si="225"/>
        <v>0</v>
      </c>
      <c r="AG883" s="10">
        <f t="shared" si="225"/>
        <v>0</v>
      </c>
      <c r="AH883" s="10">
        <f t="shared" si="224"/>
        <v>0</v>
      </c>
      <c r="AI883" s="10">
        <f t="shared" si="224"/>
        <v>0</v>
      </c>
      <c r="AJ883" s="10">
        <f t="shared" si="224"/>
        <v>0</v>
      </c>
      <c r="AK883" s="312">
        <f t="shared" si="224"/>
        <v>0</v>
      </c>
    </row>
    <row r="884" spans="1:37" ht="12.75" customHeight="1" x14ac:dyDescent="0.25">
      <c r="A884" s="81">
        <v>875</v>
      </c>
      <c r="B884" s="159" t="s">
        <v>1992</v>
      </c>
      <c r="C884" s="244">
        <f t="shared" si="237"/>
        <v>0</v>
      </c>
      <c r="D884" s="161">
        <v>0</v>
      </c>
      <c r="E884" s="161">
        <v>0</v>
      </c>
      <c r="F884" s="161">
        <v>0</v>
      </c>
      <c r="G884" s="161">
        <v>0</v>
      </c>
      <c r="H884" s="161">
        <v>0</v>
      </c>
      <c r="I884" s="162">
        <v>0</v>
      </c>
      <c r="J884" s="160">
        <f t="shared" si="238"/>
        <v>0</v>
      </c>
      <c r="K884" s="161">
        <v>0</v>
      </c>
      <c r="L884" s="161">
        <v>0</v>
      </c>
      <c r="M884" s="161">
        <v>0</v>
      </c>
      <c r="N884" s="161">
        <v>0</v>
      </c>
      <c r="O884" s="161">
        <v>0</v>
      </c>
      <c r="P884" s="162">
        <v>0</v>
      </c>
      <c r="Q884" s="160">
        <f t="shared" si="239"/>
        <v>0</v>
      </c>
      <c r="R884" s="161">
        <v>0</v>
      </c>
      <c r="S884" s="161">
        <v>0</v>
      </c>
      <c r="T884" s="161">
        <v>0</v>
      </c>
      <c r="U884" s="161">
        <v>0</v>
      </c>
      <c r="V884" s="161">
        <v>0</v>
      </c>
      <c r="W884" s="162">
        <v>0</v>
      </c>
      <c r="X884" s="160">
        <f t="shared" si="233"/>
        <v>0</v>
      </c>
      <c r="Y884" s="161">
        <f t="shared" si="233"/>
        <v>0</v>
      </c>
      <c r="Z884" s="161">
        <f t="shared" si="233"/>
        <v>0</v>
      </c>
      <c r="AA884" s="161">
        <f t="shared" si="233"/>
        <v>0</v>
      </c>
      <c r="AB884" s="161">
        <f t="shared" si="233"/>
        <v>0</v>
      </c>
      <c r="AC884" s="161">
        <f t="shared" si="233"/>
        <v>0</v>
      </c>
      <c r="AD884" s="162">
        <f t="shared" si="233"/>
        <v>0</v>
      </c>
      <c r="AE884" s="160">
        <f t="shared" si="225"/>
        <v>0</v>
      </c>
      <c r="AF884" s="10">
        <f t="shared" si="225"/>
        <v>0</v>
      </c>
      <c r="AG884" s="10">
        <f t="shared" si="225"/>
        <v>0</v>
      </c>
      <c r="AH884" s="10">
        <f t="shared" si="224"/>
        <v>0</v>
      </c>
      <c r="AI884" s="10">
        <f t="shared" si="224"/>
        <v>0</v>
      </c>
      <c r="AJ884" s="10">
        <f t="shared" si="224"/>
        <v>0</v>
      </c>
      <c r="AK884" s="312">
        <f t="shared" si="224"/>
        <v>0</v>
      </c>
    </row>
    <row r="885" spans="1:37" ht="12.75" customHeight="1" x14ac:dyDescent="0.25">
      <c r="A885" s="81">
        <v>876</v>
      </c>
      <c r="B885" s="159" t="s">
        <v>1993</v>
      </c>
      <c r="C885" s="244">
        <f t="shared" si="237"/>
        <v>0</v>
      </c>
      <c r="D885" s="161">
        <v>0</v>
      </c>
      <c r="E885" s="161">
        <v>0</v>
      </c>
      <c r="F885" s="161">
        <v>0</v>
      </c>
      <c r="G885" s="161">
        <v>0</v>
      </c>
      <c r="H885" s="161">
        <v>0</v>
      </c>
      <c r="I885" s="162">
        <v>0</v>
      </c>
      <c r="J885" s="160">
        <f t="shared" si="238"/>
        <v>0</v>
      </c>
      <c r="K885" s="161">
        <v>0</v>
      </c>
      <c r="L885" s="161">
        <v>0</v>
      </c>
      <c r="M885" s="161">
        <v>0</v>
      </c>
      <c r="N885" s="161">
        <v>0</v>
      </c>
      <c r="O885" s="161">
        <v>0</v>
      </c>
      <c r="P885" s="162">
        <v>0</v>
      </c>
      <c r="Q885" s="160">
        <f t="shared" si="239"/>
        <v>0</v>
      </c>
      <c r="R885" s="161">
        <v>0</v>
      </c>
      <c r="S885" s="161">
        <v>0</v>
      </c>
      <c r="T885" s="161">
        <v>0</v>
      </c>
      <c r="U885" s="161">
        <v>0</v>
      </c>
      <c r="V885" s="161">
        <v>0</v>
      </c>
      <c r="W885" s="162">
        <v>0</v>
      </c>
      <c r="X885" s="160">
        <f t="shared" si="233"/>
        <v>0</v>
      </c>
      <c r="Y885" s="161">
        <f t="shared" si="233"/>
        <v>0</v>
      </c>
      <c r="Z885" s="161">
        <f t="shared" si="233"/>
        <v>0</v>
      </c>
      <c r="AA885" s="161">
        <f t="shared" si="233"/>
        <v>0</v>
      </c>
      <c r="AB885" s="161">
        <f t="shared" si="233"/>
        <v>0</v>
      </c>
      <c r="AC885" s="161">
        <f t="shared" si="233"/>
        <v>0</v>
      </c>
      <c r="AD885" s="162">
        <f t="shared" si="233"/>
        <v>0</v>
      </c>
      <c r="AE885" s="160">
        <f t="shared" si="225"/>
        <v>0</v>
      </c>
      <c r="AF885" s="10">
        <f t="shared" si="225"/>
        <v>0</v>
      </c>
      <c r="AG885" s="10">
        <f t="shared" si="225"/>
        <v>0</v>
      </c>
      <c r="AH885" s="10">
        <f t="shared" si="224"/>
        <v>0</v>
      </c>
      <c r="AI885" s="10">
        <f t="shared" si="224"/>
        <v>0</v>
      </c>
      <c r="AJ885" s="10">
        <f t="shared" si="224"/>
        <v>0</v>
      </c>
      <c r="AK885" s="312">
        <f t="shared" si="224"/>
        <v>0</v>
      </c>
    </row>
    <row r="886" spans="1:37" ht="12.75" customHeight="1" x14ac:dyDescent="0.25">
      <c r="A886" s="81">
        <v>877</v>
      </c>
      <c r="B886" s="159" t="s">
        <v>1994</v>
      </c>
      <c r="C886" s="244">
        <f t="shared" si="237"/>
        <v>0</v>
      </c>
      <c r="D886" s="161">
        <v>0</v>
      </c>
      <c r="E886" s="161">
        <v>0</v>
      </c>
      <c r="F886" s="161">
        <v>0</v>
      </c>
      <c r="G886" s="161">
        <v>0</v>
      </c>
      <c r="H886" s="161">
        <v>0</v>
      </c>
      <c r="I886" s="162">
        <v>0</v>
      </c>
      <c r="J886" s="160">
        <f t="shared" si="238"/>
        <v>0</v>
      </c>
      <c r="K886" s="161">
        <v>0</v>
      </c>
      <c r="L886" s="161">
        <v>0</v>
      </c>
      <c r="M886" s="161">
        <v>0</v>
      </c>
      <c r="N886" s="161">
        <v>0</v>
      </c>
      <c r="O886" s="161">
        <v>0</v>
      </c>
      <c r="P886" s="162">
        <v>0</v>
      </c>
      <c r="Q886" s="160">
        <f t="shared" si="239"/>
        <v>0</v>
      </c>
      <c r="R886" s="161">
        <v>0</v>
      </c>
      <c r="S886" s="161">
        <v>0</v>
      </c>
      <c r="T886" s="161">
        <v>0</v>
      </c>
      <c r="U886" s="161">
        <v>0</v>
      </c>
      <c r="V886" s="161">
        <v>0</v>
      </c>
      <c r="W886" s="162">
        <v>0</v>
      </c>
      <c r="X886" s="160">
        <f t="shared" si="233"/>
        <v>0</v>
      </c>
      <c r="Y886" s="161">
        <f t="shared" si="233"/>
        <v>0</v>
      </c>
      <c r="Z886" s="161">
        <f t="shared" si="233"/>
        <v>0</v>
      </c>
      <c r="AA886" s="161">
        <f t="shared" si="233"/>
        <v>0</v>
      </c>
      <c r="AB886" s="161">
        <f t="shared" si="233"/>
        <v>0</v>
      </c>
      <c r="AC886" s="161">
        <f t="shared" si="233"/>
        <v>0</v>
      </c>
      <c r="AD886" s="162">
        <f t="shared" si="233"/>
        <v>0</v>
      </c>
      <c r="AE886" s="160">
        <f t="shared" si="225"/>
        <v>0</v>
      </c>
      <c r="AF886" s="10">
        <f t="shared" si="225"/>
        <v>0</v>
      </c>
      <c r="AG886" s="10">
        <f t="shared" si="225"/>
        <v>0</v>
      </c>
      <c r="AH886" s="10">
        <f t="shared" si="224"/>
        <v>0</v>
      </c>
      <c r="AI886" s="10">
        <f t="shared" si="224"/>
        <v>0</v>
      </c>
      <c r="AJ886" s="10">
        <f t="shared" si="224"/>
        <v>0</v>
      </c>
      <c r="AK886" s="312">
        <f t="shared" si="224"/>
        <v>0</v>
      </c>
    </row>
    <row r="887" spans="1:37" ht="12.75" customHeight="1" x14ac:dyDescent="0.25">
      <c r="A887" s="81">
        <v>878</v>
      </c>
      <c r="B887" s="159" t="s">
        <v>1995</v>
      </c>
      <c r="C887" s="244">
        <f t="shared" si="237"/>
        <v>0</v>
      </c>
      <c r="D887" s="161">
        <v>0</v>
      </c>
      <c r="E887" s="161">
        <v>0</v>
      </c>
      <c r="F887" s="161">
        <v>0</v>
      </c>
      <c r="G887" s="161">
        <v>0</v>
      </c>
      <c r="H887" s="161">
        <v>0</v>
      </c>
      <c r="I887" s="162">
        <v>0</v>
      </c>
      <c r="J887" s="160">
        <f t="shared" si="238"/>
        <v>0</v>
      </c>
      <c r="K887" s="161">
        <v>0</v>
      </c>
      <c r="L887" s="161">
        <v>0</v>
      </c>
      <c r="M887" s="161">
        <v>0</v>
      </c>
      <c r="N887" s="161">
        <v>0</v>
      </c>
      <c r="O887" s="161">
        <v>0</v>
      </c>
      <c r="P887" s="162">
        <v>0</v>
      </c>
      <c r="Q887" s="160">
        <f t="shared" si="239"/>
        <v>0</v>
      </c>
      <c r="R887" s="161">
        <v>0</v>
      </c>
      <c r="S887" s="161">
        <v>0</v>
      </c>
      <c r="T887" s="161">
        <v>0</v>
      </c>
      <c r="U887" s="161">
        <v>0</v>
      </c>
      <c r="V887" s="161">
        <v>0</v>
      </c>
      <c r="W887" s="162">
        <v>0</v>
      </c>
      <c r="X887" s="160">
        <f t="shared" si="233"/>
        <v>0</v>
      </c>
      <c r="Y887" s="161">
        <f t="shared" si="233"/>
        <v>0</v>
      </c>
      <c r="Z887" s="161">
        <f t="shared" si="233"/>
        <v>0</v>
      </c>
      <c r="AA887" s="161">
        <f t="shared" si="233"/>
        <v>0</v>
      </c>
      <c r="AB887" s="161">
        <f t="shared" si="233"/>
        <v>0</v>
      </c>
      <c r="AC887" s="161">
        <f t="shared" si="233"/>
        <v>0</v>
      </c>
      <c r="AD887" s="162">
        <f t="shared" si="233"/>
        <v>0</v>
      </c>
      <c r="AE887" s="160">
        <f t="shared" si="225"/>
        <v>0</v>
      </c>
      <c r="AF887" s="10">
        <f t="shared" si="225"/>
        <v>0</v>
      </c>
      <c r="AG887" s="10">
        <f t="shared" si="225"/>
        <v>0</v>
      </c>
      <c r="AH887" s="10">
        <f t="shared" si="224"/>
        <v>0</v>
      </c>
      <c r="AI887" s="10">
        <f t="shared" si="224"/>
        <v>0</v>
      </c>
      <c r="AJ887" s="10">
        <f t="shared" si="224"/>
        <v>0</v>
      </c>
      <c r="AK887" s="312">
        <f t="shared" si="224"/>
        <v>0</v>
      </c>
    </row>
    <row r="888" spans="1:37" ht="12.75" customHeight="1" x14ac:dyDescent="0.25">
      <c r="A888" s="81">
        <v>879</v>
      </c>
      <c r="B888" s="159" t="s">
        <v>1996</v>
      </c>
      <c r="C888" s="244">
        <f t="shared" si="237"/>
        <v>0</v>
      </c>
      <c r="D888" s="161">
        <v>0</v>
      </c>
      <c r="E888" s="161">
        <v>0</v>
      </c>
      <c r="F888" s="161">
        <v>0</v>
      </c>
      <c r="G888" s="161">
        <v>0</v>
      </c>
      <c r="H888" s="161">
        <v>0</v>
      </c>
      <c r="I888" s="162">
        <v>0</v>
      </c>
      <c r="J888" s="160">
        <f t="shared" si="238"/>
        <v>0</v>
      </c>
      <c r="K888" s="161">
        <v>0</v>
      </c>
      <c r="L888" s="161">
        <v>0</v>
      </c>
      <c r="M888" s="161">
        <v>0</v>
      </c>
      <c r="N888" s="161">
        <v>0</v>
      </c>
      <c r="O888" s="161">
        <v>0</v>
      </c>
      <c r="P888" s="162">
        <v>0</v>
      </c>
      <c r="Q888" s="160">
        <f t="shared" si="239"/>
        <v>0</v>
      </c>
      <c r="R888" s="161">
        <v>0</v>
      </c>
      <c r="S888" s="161">
        <v>0</v>
      </c>
      <c r="T888" s="161">
        <v>0</v>
      </c>
      <c r="U888" s="161">
        <v>0</v>
      </c>
      <c r="V888" s="161">
        <v>0</v>
      </c>
      <c r="W888" s="162">
        <v>0</v>
      </c>
      <c r="X888" s="160">
        <f t="shared" si="233"/>
        <v>0</v>
      </c>
      <c r="Y888" s="161">
        <f t="shared" si="233"/>
        <v>0</v>
      </c>
      <c r="Z888" s="161">
        <f t="shared" ref="Z888:AD902" si="240">S888-L888</f>
        <v>0</v>
      </c>
      <c r="AA888" s="161">
        <f t="shared" si="240"/>
        <v>0</v>
      </c>
      <c r="AB888" s="161">
        <f t="shared" si="240"/>
        <v>0</v>
      </c>
      <c r="AC888" s="161">
        <f t="shared" si="240"/>
        <v>0</v>
      </c>
      <c r="AD888" s="162">
        <f t="shared" si="240"/>
        <v>0</v>
      </c>
      <c r="AE888" s="160">
        <f t="shared" si="225"/>
        <v>0</v>
      </c>
      <c r="AF888" s="10">
        <f t="shared" si="225"/>
        <v>0</v>
      </c>
      <c r="AG888" s="10">
        <f t="shared" si="225"/>
        <v>0</v>
      </c>
      <c r="AH888" s="10">
        <f t="shared" si="224"/>
        <v>0</v>
      </c>
      <c r="AI888" s="10">
        <f t="shared" si="224"/>
        <v>0</v>
      </c>
      <c r="AJ888" s="10">
        <f t="shared" si="224"/>
        <v>0</v>
      </c>
      <c r="AK888" s="312">
        <f t="shared" si="224"/>
        <v>0</v>
      </c>
    </row>
    <row r="889" spans="1:37" ht="12.75" customHeight="1" x14ac:dyDescent="0.25">
      <c r="A889" s="81">
        <v>880</v>
      </c>
      <c r="B889" s="159" t="s">
        <v>1741</v>
      </c>
      <c r="C889" s="244">
        <f t="shared" si="237"/>
        <v>0</v>
      </c>
      <c r="D889" s="161">
        <v>0</v>
      </c>
      <c r="E889" s="161">
        <v>0</v>
      </c>
      <c r="F889" s="161">
        <v>0</v>
      </c>
      <c r="G889" s="161">
        <v>0</v>
      </c>
      <c r="H889" s="161">
        <v>0</v>
      </c>
      <c r="I889" s="162">
        <v>0</v>
      </c>
      <c r="J889" s="160">
        <f t="shared" si="238"/>
        <v>0</v>
      </c>
      <c r="K889" s="161">
        <v>0</v>
      </c>
      <c r="L889" s="161">
        <v>0</v>
      </c>
      <c r="M889" s="161">
        <v>0</v>
      </c>
      <c r="N889" s="161">
        <v>0</v>
      </c>
      <c r="O889" s="161">
        <v>0</v>
      </c>
      <c r="P889" s="162">
        <v>0</v>
      </c>
      <c r="Q889" s="160">
        <f t="shared" si="239"/>
        <v>0</v>
      </c>
      <c r="R889" s="161">
        <v>0</v>
      </c>
      <c r="S889" s="161">
        <v>0</v>
      </c>
      <c r="T889" s="161">
        <v>0</v>
      </c>
      <c r="U889" s="161">
        <v>0</v>
      </c>
      <c r="V889" s="161">
        <v>0</v>
      </c>
      <c r="W889" s="162">
        <v>0</v>
      </c>
      <c r="X889" s="160">
        <f t="shared" ref="X889:AD937" si="241">Q889-J889</f>
        <v>0</v>
      </c>
      <c r="Y889" s="161">
        <f t="shared" si="241"/>
        <v>0</v>
      </c>
      <c r="Z889" s="161">
        <f t="shared" si="240"/>
        <v>0</v>
      </c>
      <c r="AA889" s="161">
        <f t="shared" si="240"/>
        <v>0</v>
      </c>
      <c r="AB889" s="161">
        <f t="shared" si="240"/>
        <v>0</v>
      </c>
      <c r="AC889" s="161">
        <f t="shared" si="240"/>
        <v>0</v>
      </c>
      <c r="AD889" s="162">
        <f t="shared" si="240"/>
        <v>0</v>
      </c>
      <c r="AE889" s="160">
        <f t="shared" si="225"/>
        <v>0</v>
      </c>
      <c r="AF889" s="10">
        <f t="shared" si="225"/>
        <v>0</v>
      </c>
      <c r="AG889" s="10">
        <f t="shared" si="225"/>
        <v>0</v>
      </c>
      <c r="AH889" s="10">
        <f t="shared" si="224"/>
        <v>0</v>
      </c>
      <c r="AI889" s="10">
        <f t="shared" si="224"/>
        <v>0</v>
      </c>
      <c r="AJ889" s="10">
        <f t="shared" si="224"/>
        <v>0</v>
      </c>
      <c r="AK889" s="312">
        <f t="shared" si="224"/>
        <v>0</v>
      </c>
    </row>
    <row r="890" spans="1:37" ht="12.75" customHeight="1" x14ac:dyDescent="0.25">
      <c r="A890" s="81">
        <v>881</v>
      </c>
      <c r="B890" s="159" t="s">
        <v>1997</v>
      </c>
      <c r="C890" s="244">
        <f t="shared" si="237"/>
        <v>0</v>
      </c>
      <c r="D890" s="161">
        <v>0</v>
      </c>
      <c r="E890" s="161">
        <v>0</v>
      </c>
      <c r="F890" s="161">
        <v>0</v>
      </c>
      <c r="G890" s="161">
        <v>0</v>
      </c>
      <c r="H890" s="161">
        <v>0</v>
      </c>
      <c r="I890" s="162">
        <v>0</v>
      </c>
      <c r="J890" s="160">
        <f t="shared" si="238"/>
        <v>0</v>
      </c>
      <c r="K890" s="161">
        <v>0</v>
      </c>
      <c r="L890" s="161">
        <v>0</v>
      </c>
      <c r="M890" s="161">
        <v>0</v>
      </c>
      <c r="N890" s="161">
        <v>0</v>
      </c>
      <c r="O890" s="161">
        <v>0</v>
      </c>
      <c r="P890" s="162">
        <v>0</v>
      </c>
      <c r="Q890" s="160">
        <f t="shared" si="239"/>
        <v>0</v>
      </c>
      <c r="R890" s="161">
        <v>0</v>
      </c>
      <c r="S890" s="161">
        <v>0</v>
      </c>
      <c r="T890" s="161">
        <v>0</v>
      </c>
      <c r="U890" s="161">
        <v>0</v>
      </c>
      <c r="V890" s="161">
        <v>0</v>
      </c>
      <c r="W890" s="162">
        <v>0</v>
      </c>
      <c r="X890" s="160">
        <f t="shared" si="241"/>
        <v>0</v>
      </c>
      <c r="Y890" s="161">
        <f t="shared" si="241"/>
        <v>0</v>
      </c>
      <c r="Z890" s="161">
        <f t="shared" si="240"/>
        <v>0</v>
      </c>
      <c r="AA890" s="161">
        <f t="shared" si="240"/>
        <v>0</v>
      </c>
      <c r="AB890" s="161">
        <f t="shared" si="240"/>
        <v>0</v>
      </c>
      <c r="AC890" s="161">
        <f t="shared" si="240"/>
        <v>0</v>
      </c>
      <c r="AD890" s="162">
        <f t="shared" si="240"/>
        <v>0</v>
      </c>
      <c r="AE890" s="160">
        <f t="shared" si="225"/>
        <v>0</v>
      </c>
      <c r="AF890" s="10">
        <f t="shared" si="225"/>
        <v>0</v>
      </c>
      <c r="AG890" s="10">
        <f t="shared" si="225"/>
        <v>0</v>
      </c>
      <c r="AH890" s="10">
        <f t="shared" si="224"/>
        <v>0</v>
      </c>
      <c r="AI890" s="10">
        <f t="shared" si="224"/>
        <v>0</v>
      </c>
      <c r="AJ890" s="10">
        <f t="shared" si="224"/>
        <v>0</v>
      </c>
      <c r="AK890" s="312">
        <f t="shared" si="224"/>
        <v>0</v>
      </c>
    </row>
    <row r="891" spans="1:37" ht="12.75" customHeight="1" x14ac:dyDescent="0.25">
      <c r="A891" s="81">
        <v>882</v>
      </c>
      <c r="B891" s="159" t="s">
        <v>1456</v>
      </c>
      <c r="C891" s="244">
        <f t="shared" si="237"/>
        <v>0</v>
      </c>
      <c r="D891" s="161">
        <v>0</v>
      </c>
      <c r="E891" s="161">
        <v>0</v>
      </c>
      <c r="F891" s="161">
        <v>0</v>
      </c>
      <c r="G891" s="161">
        <v>0</v>
      </c>
      <c r="H891" s="161">
        <v>0</v>
      </c>
      <c r="I891" s="162">
        <v>0</v>
      </c>
      <c r="J891" s="160">
        <f t="shared" si="238"/>
        <v>0</v>
      </c>
      <c r="K891" s="161">
        <v>0</v>
      </c>
      <c r="L891" s="161">
        <v>0</v>
      </c>
      <c r="M891" s="161">
        <v>0</v>
      </c>
      <c r="N891" s="161">
        <v>0</v>
      </c>
      <c r="O891" s="161">
        <v>0</v>
      </c>
      <c r="P891" s="162">
        <v>0</v>
      </c>
      <c r="Q891" s="160">
        <f t="shared" si="239"/>
        <v>0</v>
      </c>
      <c r="R891" s="161">
        <v>0</v>
      </c>
      <c r="S891" s="161">
        <v>0</v>
      </c>
      <c r="T891" s="161">
        <v>0</v>
      </c>
      <c r="U891" s="161">
        <v>0</v>
      </c>
      <c r="V891" s="161">
        <v>0</v>
      </c>
      <c r="W891" s="162">
        <v>0</v>
      </c>
      <c r="X891" s="160">
        <f t="shared" si="241"/>
        <v>0</v>
      </c>
      <c r="Y891" s="161">
        <f t="shared" si="241"/>
        <v>0</v>
      </c>
      <c r="Z891" s="161">
        <f t="shared" si="240"/>
        <v>0</v>
      </c>
      <c r="AA891" s="161">
        <f t="shared" si="240"/>
        <v>0</v>
      </c>
      <c r="AB891" s="161">
        <f t="shared" si="240"/>
        <v>0</v>
      </c>
      <c r="AC891" s="161">
        <f t="shared" si="240"/>
        <v>0</v>
      </c>
      <c r="AD891" s="162">
        <f t="shared" si="240"/>
        <v>0</v>
      </c>
      <c r="AE891" s="160">
        <f t="shared" si="225"/>
        <v>0</v>
      </c>
      <c r="AF891" s="10">
        <f t="shared" si="225"/>
        <v>0</v>
      </c>
      <c r="AG891" s="10">
        <f t="shared" si="225"/>
        <v>0</v>
      </c>
      <c r="AH891" s="10">
        <f t="shared" si="225"/>
        <v>0</v>
      </c>
      <c r="AI891" s="10">
        <f t="shared" si="225"/>
        <v>0</v>
      </c>
      <c r="AJ891" s="10">
        <f t="shared" si="225"/>
        <v>0</v>
      </c>
      <c r="AK891" s="312">
        <f t="shared" si="225"/>
        <v>0</v>
      </c>
    </row>
    <row r="892" spans="1:37" ht="12.75" customHeight="1" x14ac:dyDescent="0.25">
      <c r="A892" s="81">
        <v>883</v>
      </c>
      <c r="B892" s="159" t="s">
        <v>1915</v>
      </c>
      <c r="C892" s="244">
        <f t="shared" si="237"/>
        <v>0</v>
      </c>
      <c r="D892" s="161">
        <v>0</v>
      </c>
      <c r="E892" s="161">
        <v>0</v>
      </c>
      <c r="F892" s="161">
        <v>0</v>
      </c>
      <c r="G892" s="161">
        <v>0</v>
      </c>
      <c r="H892" s="161">
        <v>0</v>
      </c>
      <c r="I892" s="162">
        <v>0</v>
      </c>
      <c r="J892" s="160">
        <f t="shared" si="238"/>
        <v>0</v>
      </c>
      <c r="K892" s="161">
        <v>0</v>
      </c>
      <c r="L892" s="161">
        <v>0</v>
      </c>
      <c r="M892" s="161">
        <v>0</v>
      </c>
      <c r="N892" s="161">
        <v>0</v>
      </c>
      <c r="O892" s="161">
        <v>0</v>
      </c>
      <c r="P892" s="162">
        <v>0</v>
      </c>
      <c r="Q892" s="160">
        <f t="shared" si="239"/>
        <v>0</v>
      </c>
      <c r="R892" s="161">
        <v>0</v>
      </c>
      <c r="S892" s="161">
        <v>0</v>
      </c>
      <c r="T892" s="161">
        <v>0</v>
      </c>
      <c r="U892" s="161">
        <v>0</v>
      </c>
      <c r="V892" s="161">
        <v>0</v>
      </c>
      <c r="W892" s="162">
        <v>0</v>
      </c>
      <c r="X892" s="160">
        <f t="shared" si="241"/>
        <v>0</v>
      </c>
      <c r="Y892" s="161">
        <f t="shared" si="241"/>
        <v>0</v>
      </c>
      <c r="Z892" s="161">
        <f t="shared" si="240"/>
        <v>0</v>
      </c>
      <c r="AA892" s="161">
        <f t="shared" si="240"/>
        <v>0</v>
      </c>
      <c r="AB892" s="161">
        <f t="shared" si="240"/>
        <v>0</v>
      </c>
      <c r="AC892" s="161">
        <f t="shared" si="240"/>
        <v>0</v>
      </c>
      <c r="AD892" s="162">
        <f t="shared" si="240"/>
        <v>0</v>
      </c>
      <c r="AE892" s="160">
        <f t="shared" ref="AE892:AK929" si="242">IF(J892=0,0,Q892/J892*100)</f>
        <v>0</v>
      </c>
      <c r="AF892" s="10">
        <f t="shared" si="242"/>
        <v>0</v>
      </c>
      <c r="AG892" s="10">
        <f t="shared" si="242"/>
        <v>0</v>
      </c>
      <c r="AH892" s="10">
        <f t="shared" si="242"/>
        <v>0</v>
      </c>
      <c r="AI892" s="10">
        <f t="shared" si="242"/>
        <v>0</v>
      </c>
      <c r="AJ892" s="10">
        <f t="shared" si="242"/>
        <v>0</v>
      </c>
      <c r="AK892" s="312">
        <f t="shared" si="242"/>
        <v>0</v>
      </c>
    </row>
    <row r="893" spans="1:37" ht="12.75" customHeight="1" x14ac:dyDescent="0.25">
      <c r="A893" s="81">
        <v>884</v>
      </c>
      <c r="B893" s="159" t="s">
        <v>1998</v>
      </c>
      <c r="C893" s="244">
        <f t="shared" si="237"/>
        <v>0</v>
      </c>
      <c r="D893" s="161">
        <v>0</v>
      </c>
      <c r="E893" s="161">
        <v>0</v>
      </c>
      <c r="F893" s="161">
        <v>0</v>
      </c>
      <c r="G893" s="161">
        <v>0</v>
      </c>
      <c r="H893" s="161">
        <v>0</v>
      </c>
      <c r="I893" s="162">
        <v>0</v>
      </c>
      <c r="J893" s="160">
        <f t="shared" si="238"/>
        <v>0</v>
      </c>
      <c r="K893" s="161">
        <v>0</v>
      </c>
      <c r="L893" s="161">
        <v>0</v>
      </c>
      <c r="M893" s="161">
        <v>0</v>
      </c>
      <c r="N893" s="161">
        <v>0</v>
      </c>
      <c r="O893" s="161">
        <v>0</v>
      </c>
      <c r="P893" s="162">
        <v>0</v>
      </c>
      <c r="Q893" s="160">
        <f t="shared" si="239"/>
        <v>0</v>
      </c>
      <c r="R893" s="161">
        <v>0</v>
      </c>
      <c r="S893" s="161">
        <v>0</v>
      </c>
      <c r="T893" s="161">
        <v>0</v>
      </c>
      <c r="U893" s="161">
        <v>0</v>
      </c>
      <c r="V893" s="161">
        <v>0</v>
      </c>
      <c r="W893" s="162">
        <v>0</v>
      </c>
      <c r="X893" s="160">
        <f t="shared" si="241"/>
        <v>0</v>
      </c>
      <c r="Y893" s="161">
        <f t="shared" si="241"/>
        <v>0</v>
      </c>
      <c r="Z893" s="161">
        <f t="shared" si="240"/>
        <v>0</v>
      </c>
      <c r="AA893" s="161">
        <f t="shared" si="240"/>
        <v>0</v>
      </c>
      <c r="AB893" s="161">
        <f t="shared" si="240"/>
        <v>0</v>
      </c>
      <c r="AC893" s="161">
        <f t="shared" si="240"/>
        <v>0</v>
      </c>
      <c r="AD893" s="162">
        <f t="shared" si="240"/>
        <v>0</v>
      </c>
      <c r="AE893" s="160">
        <f t="shared" si="242"/>
        <v>0</v>
      </c>
      <c r="AF893" s="10">
        <f t="shared" si="242"/>
        <v>0</v>
      </c>
      <c r="AG893" s="10">
        <f t="shared" si="242"/>
        <v>0</v>
      </c>
      <c r="AH893" s="10">
        <f t="shared" si="242"/>
        <v>0</v>
      </c>
      <c r="AI893" s="10">
        <f t="shared" si="242"/>
        <v>0</v>
      </c>
      <c r="AJ893" s="10">
        <f t="shared" si="242"/>
        <v>0</v>
      </c>
      <c r="AK893" s="312">
        <f t="shared" si="242"/>
        <v>0</v>
      </c>
    </row>
    <row r="894" spans="1:37" ht="12.75" customHeight="1" x14ac:dyDescent="0.25">
      <c r="A894" s="81">
        <v>885</v>
      </c>
      <c r="B894" s="159" t="s">
        <v>1332</v>
      </c>
      <c r="C894" s="244">
        <f t="shared" si="237"/>
        <v>0</v>
      </c>
      <c r="D894" s="161">
        <v>0</v>
      </c>
      <c r="E894" s="161">
        <v>0</v>
      </c>
      <c r="F894" s="161">
        <v>0</v>
      </c>
      <c r="G894" s="161">
        <v>0</v>
      </c>
      <c r="H894" s="161">
        <v>0</v>
      </c>
      <c r="I894" s="162">
        <v>0</v>
      </c>
      <c r="J894" s="160">
        <f t="shared" si="238"/>
        <v>0</v>
      </c>
      <c r="K894" s="161">
        <v>0</v>
      </c>
      <c r="L894" s="161">
        <v>0</v>
      </c>
      <c r="M894" s="161">
        <v>0</v>
      </c>
      <c r="N894" s="161">
        <v>0</v>
      </c>
      <c r="O894" s="161">
        <v>0</v>
      </c>
      <c r="P894" s="162">
        <v>0</v>
      </c>
      <c r="Q894" s="160">
        <f t="shared" si="239"/>
        <v>0</v>
      </c>
      <c r="R894" s="161">
        <v>0</v>
      </c>
      <c r="S894" s="161">
        <v>0</v>
      </c>
      <c r="T894" s="161">
        <v>0</v>
      </c>
      <c r="U894" s="161">
        <v>0</v>
      </c>
      <c r="V894" s="161">
        <v>0</v>
      </c>
      <c r="W894" s="162">
        <v>0</v>
      </c>
      <c r="X894" s="160">
        <f t="shared" si="241"/>
        <v>0</v>
      </c>
      <c r="Y894" s="161">
        <f t="shared" si="241"/>
        <v>0</v>
      </c>
      <c r="Z894" s="161">
        <f t="shared" si="240"/>
        <v>0</v>
      </c>
      <c r="AA894" s="161">
        <f t="shared" si="240"/>
        <v>0</v>
      </c>
      <c r="AB894" s="161">
        <f t="shared" si="240"/>
        <v>0</v>
      </c>
      <c r="AC894" s="161">
        <f t="shared" si="240"/>
        <v>0</v>
      </c>
      <c r="AD894" s="162">
        <f t="shared" si="240"/>
        <v>0</v>
      </c>
      <c r="AE894" s="160">
        <f t="shared" si="242"/>
        <v>0</v>
      </c>
      <c r="AF894" s="10">
        <f t="shared" si="242"/>
        <v>0</v>
      </c>
      <c r="AG894" s="10">
        <f t="shared" si="242"/>
        <v>0</v>
      </c>
      <c r="AH894" s="10">
        <f t="shared" si="242"/>
        <v>0</v>
      </c>
      <c r="AI894" s="10">
        <f t="shared" si="242"/>
        <v>0</v>
      </c>
      <c r="AJ894" s="10">
        <f t="shared" si="242"/>
        <v>0</v>
      </c>
      <c r="AK894" s="312">
        <f t="shared" si="242"/>
        <v>0</v>
      </c>
    </row>
    <row r="895" spans="1:37" ht="12.75" customHeight="1" x14ac:dyDescent="0.25">
      <c r="A895" s="81">
        <v>886</v>
      </c>
      <c r="B895" s="159" t="s">
        <v>1999</v>
      </c>
      <c r="C895" s="244">
        <f t="shared" si="237"/>
        <v>0</v>
      </c>
      <c r="D895" s="161">
        <v>0</v>
      </c>
      <c r="E895" s="161">
        <v>0</v>
      </c>
      <c r="F895" s="161">
        <v>0</v>
      </c>
      <c r="G895" s="161">
        <v>0</v>
      </c>
      <c r="H895" s="161">
        <v>0</v>
      </c>
      <c r="I895" s="162">
        <v>0</v>
      </c>
      <c r="J895" s="160">
        <f t="shared" si="238"/>
        <v>0</v>
      </c>
      <c r="K895" s="161">
        <v>0</v>
      </c>
      <c r="L895" s="161">
        <v>0</v>
      </c>
      <c r="M895" s="161">
        <v>0</v>
      </c>
      <c r="N895" s="161">
        <v>0</v>
      </c>
      <c r="O895" s="161">
        <v>0</v>
      </c>
      <c r="P895" s="162">
        <v>0</v>
      </c>
      <c r="Q895" s="160">
        <f t="shared" si="239"/>
        <v>0</v>
      </c>
      <c r="R895" s="161">
        <v>0</v>
      </c>
      <c r="S895" s="161">
        <v>0</v>
      </c>
      <c r="T895" s="161">
        <v>0</v>
      </c>
      <c r="U895" s="161">
        <v>0</v>
      </c>
      <c r="V895" s="161">
        <v>0</v>
      </c>
      <c r="W895" s="162">
        <v>0</v>
      </c>
      <c r="X895" s="160">
        <f t="shared" si="241"/>
        <v>0</v>
      </c>
      <c r="Y895" s="161">
        <f t="shared" si="241"/>
        <v>0</v>
      </c>
      <c r="Z895" s="161">
        <f t="shared" si="240"/>
        <v>0</v>
      </c>
      <c r="AA895" s="161">
        <f t="shared" si="240"/>
        <v>0</v>
      </c>
      <c r="AB895" s="161">
        <f t="shared" si="240"/>
        <v>0</v>
      </c>
      <c r="AC895" s="161">
        <f t="shared" si="240"/>
        <v>0</v>
      </c>
      <c r="AD895" s="162">
        <f t="shared" si="240"/>
        <v>0</v>
      </c>
      <c r="AE895" s="160">
        <f t="shared" si="242"/>
        <v>0</v>
      </c>
      <c r="AF895" s="10">
        <f t="shared" si="242"/>
        <v>0</v>
      </c>
      <c r="AG895" s="10">
        <f t="shared" si="242"/>
        <v>0</v>
      </c>
      <c r="AH895" s="10">
        <f t="shared" si="242"/>
        <v>0</v>
      </c>
      <c r="AI895" s="10">
        <f t="shared" si="242"/>
        <v>0</v>
      </c>
      <c r="AJ895" s="10">
        <f t="shared" si="242"/>
        <v>0</v>
      </c>
      <c r="AK895" s="312">
        <f t="shared" si="242"/>
        <v>0</v>
      </c>
    </row>
    <row r="896" spans="1:37" ht="12.75" customHeight="1" x14ac:dyDescent="0.25">
      <c r="A896" s="81">
        <v>887</v>
      </c>
      <c r="B896" s="159" t="s">
        <v>1983</v>
      </c>
      <c r="C896" s="244">
        <f t="shared" si="237"/>
        <v>57.5</v>
      </c>
      <c r="D896" s="161">
        <v>0</v>
      </c>
      <c r="E896" s="161">
        <v>0</v>
      </c>
      <c r="F896" s="161">
        <v>0</v>
      </c>
      <c r="G896" s="161">
        <v>0</v>
      </c>
      <c r="H896" s="161">
        <v>57.5</v>
      </c>
      <c r="I896" s="162">
        <v>0</v>
      </c>
      <c r="J896" s="160">
        <f t="shared" si="238"/>
        <v>57.5</v>
      </c>
      <c r="K896" s="161">
        <v>0</v>
      </c>
      <c r="L896" s="161">
        <v>0</v>
      </c>
      <c r="M896" s="161">
        <v>0</v>
      </c>
      <c r="N896" s="161">
        <v>0</v>
      </c>
      <c r="O896" s="161">
        <v>57.5</v>
      </c>
      <c r="P896" s="162">
        <v>0</v>
      </c>
      <c r="Q896" s="160">
        <f t="shared" si="239"/>
        <v>0</v>
      </c>
      <c r="R896" s="161">
        <v>0</v>
      </c>
      <c r="S896" s="161">
        <v>0</v>
      </c>
      <c r="T896" s="161">
        <v>0</v>
      </c>
      <c r="U896" s="161">
        <v>0</v>
      </c>
      <c r="V896" s="161">
        <v>0</v>
      </c>
      <c r="W896" s="162">
        <v>0</v>
      </c>
      <c r="X896" s="160">
        <f t="shared" si="241"/>
        <v>-57.5</v>
      </c>
      <c r="Y896" s="161">
        <f t="shared" si="241"/>
        <v>0</v>
      </c>
      <c r="Z896" s="161">
        <f t="shared" si="240"/>
        <v>0</v>
      </c>
      <c r="AA896" s="161">
        <f t="shared" si="240"/>
        <v>0</v>
      </c>
      <c r="AB896" s="161">
        <f t="shared" si="240"/>
        <v>0</v>
      </c>
      <c r="AC896" s="161">
        <f t="shared" si="240"/>
        <v>-57.5</v>
      </c>
      <c r="AD896" s="162">
        <f t="shared" si="240"/>
        <v>0</v>
      </c>
      <c r="AE896" s="160">
        <f t="shared" si="242"/>
        <v>0</v>
      </c>
      <c r="AF896" s="10">
        <f t="shared" si="242"/>
        <v>0</v>
      </c>
      <c r="AG896" s="10">
        <f t="shared" si="242"/>
        <v>0</v>
      </c>
      <c r="AH896" s="10">
        <f t="shared" si="242"/>
        <v>0</v>
      </c>
      <c r="AI896" s="10">
        <f t="shared" si="242"/>
        <v>0</v>
      </c>
      <c r="AJ896" s="10">
        <f t="shared" si="242"/>
        <v>0</v>
      </c>
      <c r="AK896" s="312">
        <f t="shared" si="242"/>
        <v>0</v>
      </c>
    </row>
    <row r="897" spans="1:37" ht="12.75" customHeight="1" x14ac:dyDescent="0.25">
      <c r="A897" s="81">
        <v>888</v>
      </c>
      <c r="B897" s="159" t="s">
        <v>2000</v>
      </c>
      <c r="C897" s="244">
        <f t="shared" si="237"/>
        <v>0</v>
      </c>
      <c r="D897" s="161">
        <v>0</v>
      </c>
      <c r="E897" s="161">
        <v>0</v>
      </c>
      <c r="F897" s="161">
        <v>0</v>
      </c>
      <c r="G897" s="161">
        <v>0</v>
      </c>
      <c r="H897" s="161">
        <v>0</v>
      </c>
      <c r="I897" s="162">
        <v>0</v>
      </c>
      <c r="J897" s="160">
        <f t="shared" si="238"/>
        <v>0</v>
      </c>
      <c r="K897" s="161">
        <v>0</v>
      </c>
      <c r="L897" s="161">
        <v>0</v>
      </c>
      <c r="M897" s="161">
        <v>0</v>
      </c>
      <c r="N897" s="161">
        <v>0</v>
      </c>
      <c r="O897" s="161">
        <v>0</v>
      </c>
      <c r="P897" s="162">
        <v>0</v>
      </c>
      <c r="Q897" s="160">
        <f t="shared" si="239"/>
        <v>0</v>
      </c>
      <c r="R897" s="161">
        <v>0</v>
      </c>
      <c r="S897" s="161">
        <v>0</v>
      </c>
      <c r="T897" s="161">
        <v>0</v>
      </c>
      <c r="U897" s="161">
        <v>0</v>
      </c>
      <c r="V897" s="161">
        <v>0</v>
      </c>
      <c r="W897" s="162">
        <v>0</v>
      </c>
      <c r="X897" s="160">
        <f t="shared" si="241"/>
        <v>0</v>
      </c>
      <c r="Y897" s="161">
        <f t="shared" si="241"/>
        <v>0</v>
      </c>
      <c r="Z897" s="161">
        <f t="shared" si="240"/>
        <v>0</v>
      </c>
      <c r="AA897" s="161">
        <f t="shared" si="240"/>
        <v>0</v>
      </c>
      <c r="AB897" s="161">
        <f t="shared" si="240"/>
        <v>0</v>
      </c>
      <c r="AC897" s="161">
        <f t="shared" si="240"/>
        <v>0</v>
      </c>
      <c r="AD897" s="162">
        <f t="shared" si="240"/>
        <v>0</v>
      </c>
      <c r="AE897" s="160">
        <f t="shared" si="242"/>
        <v>0</v>
      </c>
      <c r="AF897" s="10">
        <f t="shared" si="242"/>
        <v>0</v>
      </c>
      <c r="AG897" s="10">
        <f t="shared" si="242"/>
        <v>0</v>
      </c>
      <c r="AH897" s="10">
        <f t="shared" si="242"/>
        <v>0</v>
      </c>
      <c r="AI897" s="10">
        <f t="shared" si="242"/>
        <v>0</v>
      </c>
      <c r="AJ897" s="10">
        <f t="shared" si="242"/>
        <v>0</v>
      </c>
      <c r="AK897" s="312">
        <f t="shared" si="242"/>
        <v>0</v>
      </c>
    </row>
    <row r="898" spans="1:37" ht="12.75" customHeight="1" x14ac:dyDescent="0.25">
      <c r="A898" s="81">
        <v>889</v>
      </c>
      <c r="B898" s="159" t="s">
        <v>1406</v>
      </c>
      <c r="C898" s="244">
        <f t="shared" si="237"/>
        <v>0</v>
      </c>
      <c r="D898" s="161">
        <v>0</v>
      </c>
      <c r="E898" s="161">
        <v>0</v>
      </c>
      <c r="F898" s="161">
        <v>0</v>
      </c>
      <c r="G898" s="161">
        <v>0</v>
      </c>
      <c r="H898" s="161">
        <v>0</v>
      </c>
      <c r="I898" s="162">
        <v>0</v>
      </c>
      <c r="J898" s="160">
        <f t="shared" si="238"/>
        <v>0</v>
      </c>
      <c r="K898" s="161">
        <v>0</v>
      </c>
      <c r="L898" s="161">
        <v>0</v>
      </c>
      <c r="M898" s="161">
        <v>0</v>
      </c>
      <c r="N898" s="161">
        <v>0</v>
      </c>
      <c r="O898" s="161">
        <v>0</v>
      </c>
      <c r="P898" s="162">
        <v>0</v>
      </c>
      <c r="Q898" s="160">
        <f t="shared" si="239"/>
        <v>0</v>
      </c>
      <c r="R898" s="161">
        <v>0</v>
      </c>
      <c r="S898" s="161">
        <v>0</v>
      </c>
      <c r="T898" s="161">
        <v>0</v>
      </c>
      <c r="U898" s="161">
        <v>0</v>
      </c>
      <c r="V898" s="161">
        <v>0</v>
      </c>
      <c r="W898" s="162">
        <v>0</v>
      </c>
      <c r="X898" s="160">
        <f t="shared" si="241"/>
        <v>0</v>
      </c>
      <c r="Y898" s="161">
        <f t="shared" si="241"/>
        <v>0</v>
      </c>
      <c r="Z898" s="161">
        <f t="shared" si="240"/>
        <v>0</v>
      </c>
      <c r="AA898" s="161">
        <f t="shared" si="240"/>
        <v>0</v>
      </c>
      <c r="AB898" s="161">
        <f t="shared" si="240"/>
        <v>0</v>
      </c>
      <c r="AC898" s="161">
        <f t="shared" si="240"/>
        <v>0</v>
      </c>
      <c r="AD898" s="162">
        <f t="shared" si="240"/>
        <v>0</v>
      </c>
      <c r="AE898" s="160">
        <f t="shared" si="242"/>
        <v>0</v>
      </c>
      <c r="AF898" s="10">
        <f t="shared" si="242"/>
        <v>0</v>
      </c>
      <c r="AG898" s="10">
        <f t="shared" si="242"/>
        <v>0</v>
      </c>
      <c r="AH898" s="10">
        <f t="shared" si="242"/>
        <v>0</v>
      </c>
      <c r="AI898" s="10">
        <f t="shared" si="242"/>
        <v>0</v>
      </c>
      <c r="AJ898" s="10">
        <f t="shared" si="242"/>
        <v>0</v>
      </c>
      <c r="AK898" s="312">
        <f t="shared" si="242"/>
        <v>0</v>
      </c>
    </row>
    <row r="899" spans="1:37" ht="12.75" customHeight="1" x14ac:dyDescent="0.25">
      <c r="A899" s="81">
        <v>890</v>
      </c>
      <c r="B899" s="159" t="s">
        <v>2001</v>
      </c>
      <c r="C899" s="244">
        <f t="shared" si="237"/>
        <v>0</v>
      </c>
      <c r="D899" s="161">
        <v>0</v>
      </c>
      <c r="E899" s="161">
        <v>0</v>
      </c>
      <c r="F899" s="161">
        <v>0</v>
      </c>
      <c r="G899" s="161">
        <v>0</v>
      </c>
      <c r="H899" s="161">
        <v>0</v>
      </c>
      <c r="I899" s="162">
        <v>0</v>
      </c>
      <c r="J899" s="160">
        <f t="shared" si="238"/>
        <v>0</v>
      </c>
      <c r="K899" s="161">
        <v>0</v>
      </c>
      <c r="L899" s="161">
        <v>0</v>
      </c>
      <c r="M899" s="161">
        <v>0</v>
      </c>
      <c r="N899" s="161">
        <v>0</v>
      </c>
      <c r="O899" s="161">
        <v>0</v>
      </c>
      <c r="P899" s="162">
        <v>0</v>
      </c>
      <c r="Q899" s="160">
        <f t="shared" si="239"/>
        <v>0</v>
      </c>
      <c r="R899" s="161">
        <v>0</v>
      </c>
      <c r="S899" s="161">
        <v>0</v>
      </c>
      <c r="T899" s="161">
        <v>0</v>
      </c>
      <c r="U899" s="161">
        <v>0</v>
      </c>
      <c r="V899" s="161">
        <v>0</v>
      </c>
      <c r="W899" s="162">
        <v>0</v>
      </c>
      <c r="X899" s="160">
        <f t="shared" si="241"/>
        <v>0</v>
      </c>
      <c r="Y899" s="161">
        <f t="shared" si="241"/>
        <v>0</v>
      </c>
      <c r="Z899" s="161">
        <f t="shared" si="240"/>
        <v>0</v>
      </c>
      <c r="AA899" s="161">
        <f t="shared" si="240"/>
        <v>0</v>
      </c>
      <c r="AB899" s="161">
        <f t="shared" si="240"/>
        <v>0</v>
      </c>
      <c r="AC899" s="161">
        <f t="shared" si="240"/>
        <v>0</v>
      </c>
      <c r="AD899" s="162">
        <f t="shared" si="240"/>
        <v>0</v>
      </c>
      <c r="AE899" s="160">
        <f t="shared" si="242"/>
        <v>0</v>
      </c>
      <c r="AF899" s="10">
        <f t="shared" si="242"/>
        <v>0</v>
      </c>
      <c r="AG899" s="10">
        <f t="shared" si="242"/>
        <v>0</v>
      </c>
      <c r="AH899" s="10">
        <f t="shared" si="242"/>
        <v>0</v>
      </c>
      <c r="AI899" s="10">
        <f t="shared" si="242"/>
        <v>0</v>
      </c>
      <c r="AJ899" s="10">
        <f t="shared" si="242"/>
        <v>0</v>
      </c>
      <c r="AK899" s="312">
        <f t="shared" si="242"/>
        <v>0</v>
      </c>
    </row>
    <row r="900" spans="1:37" ht="12.75" customHeight="1" x14ac:dyDescent="0.25">
      <c r="A900" s="81">
        <v>891</v>
      </c>
      <c r="B900" s="159" t="s">
        <v>2002</v>
      </c>
      <c r="C900" s="244">
        <f t="shared" si="237"/>
        <v>0</v>
      </c>
      <c r="D900" s="161">
        <v>0</v>
      </c>
      <c r="E900" s="161">
        <v>0</v>
      </c>
      <c r="F900" s="161">
        <v>0</v>
      </c>
      <c r="G900" s="161">
        <v>0</v>
      </c>
      <c r="H900" s="161">
        <v>0</v>
      </c>
      <c r="I900" s="162">
        <v>0</v>
      </c>
      <c r="J900" s="160">
        <f t="shared" si="238"/>
        <v>0</v>
      </c>
      <c r="K900" s="161">
        <v>0</v>
      </c>
      <c r="L900" s="161">
        <v>0</v>
      </c>
      <c r="M900" s="161">
        <v>0</v>
      </c>
      <c r="N900" s="161">
        <v>0</v>
      </c>
      <c r="O900" s="161">
        <v>0</v>
      </c>
      <c r="P900" s="162">
        <v>0</v>
      </c>
      <c r="Q900" s="160">
        <f t="shared" si="239"/>
        <v>0</v>
      </c>
      <c r="R900" s="161">
        <v>0</v>
      </c>
      <c r="S900" s="161">
        <v>0</v>
      </c>
      <c r="T900" s="161">
        <v>0</v>
      </c>
      <c r="U900" s="161">
        <v>0</v>
      </c>
      <c r="V900" s="161">
        <v>0</v>
      </c>
      <c r="W900" s="162">
        <v>0</v>
      </c>
      <c r="X900" s="160">
        <f t="shared" si="241"/>
        <v>0</v>
      </c>
      <c r="Y900" s="161">
        <f t="shared" si="241"/>
        <v>0</v>
      </c>
      <c r="Z900" s="161">
        <f t="shared" si="240"/>
        <v>0</v>
      </c>
      <c r="AA900" s="161">
        <f t="shared" si="240"/>
        <v>0</v>
      </c>
      <c r="AB900" s="161">
        <f t="shared" si="240"/>
        <v>0</v>
      </c>
      <c r="AC900" s="161">
        <f t="shared" si="240"/>
        <v>0</v>
      </c>
      <c r="AD900" s="162">
        <f t="shared" si="240"/>
        <v>0</v>
      </c>
      <c r="AE900" s="160">
        <f t="shared" si="242"/>
        <v>0</v>
      </c>
      <c r="AF900" s="10">
        <f t="shared" si="242"/>
        <v>0</v>
      </c>
      <c r="AG900" s="10">
        <f t="shared" si="242"/>
        <v>0</v>
      </c>
      <c r="AH900" s="10">
        <f t="shared" si="242"/>
        <v>0</v>
      </c>
      <c r="AI900" s="10">
        <f t="shared" si="242"/>
        <v>0</v>
      </c>
      <c r="AJ900" s="10">
        <f t="shared" si="242"/>
        <v>0</v>
      </c>
      <c r="AK900" s="312">
        <f t="shared" si="242"/>
        <v>0</v>
      </c>
    </row>
    <row r="901" spans="1:37" ht="12.75" customHeight="1" x14ac:dyDescent="0.25">
      <c r="A901" s="81">
        <v>892</v>
      </c>
      <c r="B901" s="159" t="s">
        <v>2003</v>
      </c>
      <c r="C901" s="244">
        <f t="shared" si="237"/>
        <v>0</v>
      </c>
      <c r="D901" s="161">
        <v>0</v>
      </c>
      <c r="E901" s="161">
        <v>0</v>
      </c>
      <c r="F901" s="161">
        <v>0</v>
      </c>
      <c r="G901" s="161">
        <v>0</v>
      </c>
      <c r="H901" s="161">
        <v>0</v>
      </c>
      <c r="I901" s="162">
        <v>0</v>
      </c>
      <c r="J901" s="160">
        <f t="shared" si="238"/>
        <v>0</v>
      </c>
      <c r="K901" s="161">
        <v>0</v>
      </c>
      <c r="L901" s="161">
        <v>0</v>
      </c>
      <c r="M901" s="161">
        <v>0</v>
      </c>
      <c r="N901" s="161">
        <v>0</v>
      </c>
      <c r="O901" s="161">
        <v>0</v>
      </c>
      <c r="P901" s="162">
        <v>0</v>
      </c>
      <c r="Q901" s="160">
        <f t="shared" si="239"/>
        <v>0</v>
      </c>
      <c r="R901" s="161">
        <v>0</v>
      </c>
      <c r="S901" s="161">
        <v>0</v>
      </c>
      <c r="T901" s="161">
        <v>0</v>
      </c>
      <c r="U901" s="161">
        <v>0</v>
      </c>
      <c r="V901" s="161">
        <v>0</v>
      </c>
      <c r="W901" s="162">
        <v>0</v>
      </c>
      <c r="X901" s="160">
        <f t="shared" si="241"/>
        <v>0</v>
      </c>
      <c r="Y901" s="161">
        <f t="shared" si="241"/>
        <v>0</v>
      </c>
      <c r="Z901" s="161">
        <f t="shared" si="240"/>
        <v>0</v>
      </c>
      <c r="AA901" s="161">
        <f t="shared" si="240"/>
        <v>0</v>
      </c>
      <c r="AB901" s="161">
        <f t="shared" si="240"/>
        <v>0</v>
      </c>
      <c r="AC901" s="161">
        <f t="shared" si="240"/>
        <v>0</v>
      </c>
      <c r="AD901" s="162">
        <f t="shared" si="240"/>
        <v>0</v>
      </c>
      <c r="AE901" s="160">
        <f t="shared" si="242"/>
        <v>0</v>
      </c>
      <c r="AF901" s="10">
        <f t="shared" si="242"/>
        <v>0</v>
      </c>
      <c r="AG901" s="10">
        <f t="shared" si="242"/>
        <v>0</v>
      </c>
      <c r="AH901" s="10">
        <f t="shared" si="242"/>
        <v>0</v>
      </c>
      <c r="AI901" s="10">
        <f t="shared" si="242"/>
        <v>0</v>
      </c>
      <c r="AJ901" s="10">
        <f t="shared" si="242"/>
        <v>0</v>
      </c>
      <c r="AK901" s="312">
        <f t="shared" si="242"/>
        <v>0</v>
      </c>
    </row>
    <row r="902" spans="1:37" ht="12.75" customHeight="1" x14ac:dyDescent="0.25">
      <c r="A902" s="81">
        <v>893</v>
      </c>
      <c r="B902" s="159" t="s">
        <v>2004</v>
      </c>
      <c r="C902" s="244">
        <f t="shared" si="237"/>
        <v>0</v>
      </c>
      <c r="D902" s="161">
        <v>0</v>
      </c>
      <c r="E902" s="161">
        <v>0</v>
      </c>
      <c r="F902" s="161">
        <v>0</v>
      </c>
      <c r="G902" s="161">
        <v>0</v>
      </c>
      <c r="H902" s="161">
        <v>0</v>
      </c>
      <c r="I902" s="162">
        <v>0</v>
      </c>
      <c r="J902" s="160">
        <f t="shared" si="238"/>
        <v>0</v>
      </c>
      <c r="K902" s="161">
        <v>0</v>
      </c>
      <c r="L902" s="161">
        <v>0</v>
      </c>
      <c r="M902" s="161">
        <v>0</v>
      </c>
      <c r="N902" s="161">
        <v>0</v>
      </c>
      <c r="O902" s="161">
        <v>0</v>
      </c>
      <c r="P902" s="162">
        <v>0</v>
      </c>
      <c r="Q902" s="160">
        <f t="shared" si="239"/>
        <v>0</v>
      </c>
      <c r="R902" s="161">
        <v>0</v>
      </c>
      <c r="S902" s="161">
        <v>0</v>
      </c>
      <c r="T902" s="161">
        <v>0</v>
      </c>
      <c r="U902" s="161">
        <v>0</v>
      </c>
      <c r="V902" s="161">
        <v>0</v>
      </c>
      <c r="W902" s="162">
        <v>0</v>
      </c>
      <c r="X902" s="160">
        <f t="shared" si="241"/>
        <v>0</v>
      </c>
      <c r="Y902" s="161">
        <f t="shared" si="241"/>
        <v>0</v>
      </c>
      <c r="Z902" s="161">
        <f t="shared" si="240"/>
        <v>0</v>
      </c>
      <c r="AA902" s="161">
        <f t="shared" si="240"/>
        <v>0</v>
      </c>
      <c r="AB902" s="161">
        <f t="shared" si="240"/>
        <v>0</v>
      </c>
      <c r="AC902" s="161">
        <f t="shared" si="240"/>
        <v>0</v>
      </c>
      <c r="AD902" s="162">
        <f t="shared" si="240"/>
        <v>0</v>
      </c>
      <c r="AE902" s="160">
        <f t="shared" si="242"/>
        <v>0</v>
      </c>
      <c r="AF902" s="10">
        <f t="shared" si="242"/>
        <v>0</v>
      </c>
      <c r="AG902" s="10">
        <f t="shared" si="242"/>
        <v>0</v>
      </c>
      <c r="AH902" s="10">
        <f t="shared" si="242"/>
        <v>0</v>
      </c>
      <c r="AI902" s="10">
        <f t="shared" si="242"/>
        <v>0</v>
      </c>
      <c r="AJ902" s="10">
        <f t="shared" si="242"/>
        <v>0</v>
      </c>
      <c r="AK902" s="312">
        <f t="shared" si="242"/>
        <v>0</v>
      </c>
    </row>
    <row r="903" spans="1:37" ht="12.75" customHeight="1" x14ac:dyDescent="0.25">
      <c r="A903" s="81">
        <v>894</v>
      </c>
      <c r="B903" s="159"/>
      <c r="C903" s="244"/>
      <c r="D903" s="161"/>
      <c r="E903" s="161"/>
      <c r="F903" s="161"/>
      <c r="G903" s="161"/>
      <c r="H903" s="161"/>
      <c r="I903" s="162"/>
      <c r="J903" s="160"/>
      <c r="K903" s="161"/>
      <c r="L903" s="161"/>
      <c r="M903" s="161"/>
      <c r="N903" s="161"/>
      <c r="O903" s="161"/>
      <c r="P903" s="162"/>
      <c r="Q903" s="160"/>
      <c r="R903" s="161"/>
      <c r="S903" s="161"/>
      <c r="T903" s="161"/>
      <c r="U903" s="161"/>
      <c r="V903" s="161"/>
      <c r="W903" s="162"/>
      <c r="X903" s="160">
        <f t="shared" si="241"/>
        <v>0</v>
      </c>
      <c r="Y903" s="161"/>
      <c r="Z903" s="161"/>
      <c r="AA903" s="161"/>
      <c r="AB903" s="161"/>
      <c r="AC903" s="161"/>
      <c r="AD903" s="162"/>
      <c r="AE903" s="160"/>
      <c r="AF903" s="10"/>
      <c r="AG903" s="10"/>
      <c r="AH903" s="10"/>
      <c r="AI903" s="10"/>
      <c r="AJ903" s="10"/>
      <c r="AK903" s="312"/>
    </row>
    <row r="904" spans="1:37" ht="12.75" customHeight="1" x14ac:dyDescent="0.25">
      <c r="A904" s="81">
        <v>895</v>
      </c>
      <c r="B904" s="152" t="s">
        <v>2005</v>
      </c>
      <c r="C904" s="172">
        <f>C905+C906</f>
        <v>3744.3</v>
      </c>
      <c r="D904" s="153">
        <f t="shared" ref="D904:W904" si="243">D905+D906</f>
        <v>1436.2</v>
      </c>
      <c r="E904" s="153">
        <f t="shared" si="243"/>
        <v>1187.2</v>
      </c>
      <c r="F904" s="153">
        <f t="shared" si="243"/>
        <v>0</v>
      </c>
      <c r="G904" s="153">
        <f t="shared" si="243"/>
        <v>680.4</v>
      </c>
      <c r="H904" s="153">
        <f t="shared" si="243"/>
        <v>64.5</v>
      </c>
      <c r="I904" s="154">
        <f t="shared" si="243"/>
        <v>376</v>
      </c>
      <c r="J904" s="156">
        <f t="shared" si="243"/>
        <v>3744.3</v>
      </c>
      <c r="K904" s="153">
        <f t="shared" si="243"/>
        <v>1436.2</v>
      </c>
      <c r="L904" s="153">
        <f t="shared" si="243"/>
        <v>1187.2</v>
      </c>
      <c r="M904" s="153">
        <f t="shared" si="243"/>
        <v>0</v>
      </c>
      <c r="N904" s="153">
        <f t="shared" si="243"/>
        <v>680.4</v>
      </c>
      <c r="O904" s="153">
        <f t="shared" si="243"/>
        <v>64.5</v>
      </c>
      <c r="P904" s="154">
        <f t="shared" si="243"/>
        <v>376</v>
      </c>
      <c r="Q904" s="156">
        <f t="shared" si="243"/>
        <v>3078.4230000000002</v>
      </c>
      <c r="R904" s="153">
        <f t="shared" si="243"/>
        <v>1267.3541</v>
      </c>
      <c r="S904" s="153">
        <f t="shared" si="243"/>
        <v>1160.2022999999999</v>
      </c>
      <c r="T904" s="153">
        <f t="shared" si="243"/>
        <v>0</v>
      </c>
      <c r="U904" s="153">
        <f t="shared" si="243"/>
        <v>263.12799999999999</v>
      </c>
      <c r="V904" s="153">
        <f t="shared" si="243"/>
        <v>64.499600000000001</v>
      </c>
      <c r="W904" s="154">
        <f t="shared" si="243"/>
        <v>323.23899999999998</v>
      </c>
      <c r="X904" s="156">
        <f t="shared" si="241"/>
        <v>-665.87699999999995</v>
      </c>
      <c r="Y904" s="153">
        <f t="shared" si="241"/>
        <v>-168.84590000000003</v>
      </c>
      <c r="Z904" s="153">
        <f t="shared" si="241"/>
        <v>-26.997700000000123</v>
      </c>
      <c r="AA904" s="153">
        <f t="shared" si="241"/>
        <v>0</v>
      </c>
      <c r="AB904" s="153">
        <f t="shared" si="241"/>
        <v>-417.27199999999999</v>
      </c>
      <c r="AC904" s="153">
        <f t="shared" si="241"/>
        <v>-3.9999999999906777E-4</v>
      </c>
      <c r="AD904" s="154">
        <f t="shared" si="241"/>
        <v>-52.761000000000024</v>
      </c>
      <c r="AE904" s="156">
        <f t="shared" si="242"/>
        <v>82.216248698021005</v>
      </c>
      <c r="AF904" s="13">
        <f t="shared" si="242"/>
        <v>88.243566355660775</v>
      </c>
      <c r="AG904" s="13">
        <f t="shared" si="242"/>
        <v>97.72593497304581</v>
      </c>
      <c r="AH904" s="13">
        <f t="shared" si="242"/>
        <v>0</v>
      </c>
      <c r="AI904" s="13">
        <f t="shared" si="242"/>
        <v>38.672545561434454</v>
      </c>
      <c r="AJ904" s="13">
        <f t="shared" si="242"/>
        <v>99.99937984496124</v>
      </c>
      <c r="AK904" s="313">
        <f t="shared" si="242"/>
        <v>85.967819148936158</v>
      </c>
    </row>
    <row r="905" spans="1:37" s="170" customFormat="1" ht="12.75" customHeight="1" x14ac:dyDescent="0.2">
      <c r="A905" s="81">
        <v>896</v>
      </c>
      <c r="B905" s="152" t="s">
        <v>1287</v>
      </c>
      <c r="C905" s="172">
        <f>C907</f>
        <v>3679.8</v>
      </c>
      <c r="D905" s="153">
        <f t="shared" ref="D905:W905" si="244">D907</f>
        <v>1436.2</v>
      </c>
      <c r="E905" s="153">
        <f t="shared" si="244"/>
        <v>1187.2</v>
      </c>
      <c r="F905" s="153">
        <f t="shared" si="244"/>
        <v>0</v>
      </c>
      <c r="G905" s="153">
        <f t="shared" si="244"/>
        <v>680.4</v>
      </c>
      <c r="H905" s="153">
        <f t="shared" si="244"/>
        <v>0</v>
      </c>
      <c r="I905" s="154">
        <f t="shared" si="244"/>
        <v>376</v>
      </c>
      <c r="J905" s="156">
        <f t="shared" si="244"/>
        <v>3679.8</v>
      </c>
      <c r="K905" s="153">
        <f t="shared" si="244"/>
        <v>1436.2</v>
      </c>
      <c r="L905" s="153">
        <f t="shared" si="244"/>
        <v>1187.2</v>
      </c>
      <c r="M905" s="153">
        <f t="shared" si="244"/>
        <v>0</v>
      </c>
      <c r="N905" s="153">
        <f t="shared" si="244"/>
        <v>680.4</v>
      </c>
      <c r="O905" s="153">
        <f t="shared" si="244"/>
        <v>0</v>
      </c>
      <c r="P905" s="154">
        <f t="shared" si="244"/>
        <v>376</v>
      </c>
      <c r="Q905" s="156">
        <f t="shared" si="244"/>
        <v>3013.9234000000001</v>
      </c>
      <c r="R905" s="153">
        <f t="shared" si="244"/>
        <v>1267.3541</v>
      </c>
      <c r="S905" s="153">
        <f t="shared" si="244"/>
        <v>1160.2022999999999</v>
      </c>
      <c r="T905" s="153">
        <f t="shared" si="244"/>
        <v>0</v>
      </c>
      <c r="U905" s="153">
        <f t="shared" si="244"/>
        <v>263.12799999999999</v>
      </c>
      <c r="V905" s="153">
        <f t="shared" si="244"/>
        <v>0</v>
      </c>
      <c r="W905" s="154">
        <f t="shared" si="244"/>
        <v>323.23899999999998</v>
      </c>
      <c r="X905" s="156">
        <f t="shared" si="241"/>
        <v>-665.87660000000005</v>
      </c>
      <c r="Y905" s="153">
        <f t="shared" si="241"/>
        <v>-168.84590000000003</v>
      </c>
      <c r="Z905" s="153">
        <f t="shared" si="241"/>
        <v>-26.997700000000123</v>
      </c>
      <c r="AA905" s="153">
        <f t="shared" si="241"/>
        <v>0</v>
      </c>
      <c r="AB905" s="153">
        <f t="shared" si="241"/>
        <v>-417.27199999999999</v>
      </c>
      <c r="AC905" s="153">
        <f t="shared" si="241"/>
        <v>0</v>
      </c>
      <c r="AD905" s="154">
        <f t="shared" si="241"/>
        <v>-52.761000000000024</v>
      </c>
      <c r="AE905" s="156">
        <f t="shared" si="242"/>
        <v>81.904543725202458</v>
      </c>
      <c r="AF905" s="13">
        <f t="shared" si="242"/>
        <v>88.243566355660775</v>
      </c>
      <c r="AG905" s="13">
        <f t="shared" si="242"/>
        <v>97.72593497304581</v>
      </c>
      <c r="AH905" s="13">
        <f t="shared" si="242"/>
        <v>0</v>
      </c>
      <c r="AI905" s="13">
        <f t="shared" si="242"/>
        <v>38.672545561434454</v>
      </c>
      <c r="AJ905" s="13">
        <f t="shared" si="242"/>
        <v>0</v>
      </c>
      <c r="AK905" s="313">
        <f t="shared" si="242"/>
        <v>85.967819148936158</v>
      </c>
    </row>
    <row r="906" spans="1:37" s="170" customFormat="1" ht="12.75" customHeight="1" x14ac:dyDescent="0.2">
      <c r="A906" s="81">
        <v>897</v>
      </c>
      <c r="B906" s="152" t="s">
        <v>1288</v>
      </c>
      <c r="C906" s="172">
        <f>SUM(C908:C930)</f>
        <v>64.5</v>
      </c>
      <c r="D906" s="153">
        <f t="shared" ref="D906:W906" si="245">SUM(D908:D930)</f>
        <v>0</v>
      </c>
      <c r="E906" s="153">
        <f t="shared" si="245"/>
        <v>0</v>
      </c>
      <c r="F906" s="153">
        <f t="shared" si="245"/>
        <v>0</v>
      </c>
      <c r="G906" s="153">
        <f t="shared" si="245"/>
        <v>0</v>
      </c>
      <c r="H906" s="153">
        <f t="shared" si="245"/>
        <v>64.5</v>
      </c>
      <c r="I906" s="154">
        <f t="shared" si="245"/>
        <v>0</v>
      </c>
      <c r="J906" s="156">
        <f t="shared" si="245"/>
        <v>64.5</v>
      </c>
      <c r="K906" s="153">
        <f t="shared" si="245"/>
        <v>0</v>
      </c>
      <c r="L906" s="153">
        <f t="shared" si="245"/>
        <v>0</v>
      </c>
      <c r="M906" s="153">
        <f t="shared" si="245"/>
        <v>0</v>
      </c>
      <c r="N906" s="153">
        <f t="shared" si="245"/>
        <v>0</v>
      </c>
      <c r="O906" s="153">
        <f t="shared" si="245"/>
        <v>64.5</v>
      </c>
      <c r="P906" s="154">
        <f t="shared" si="245"/>
        <v>0</v>
      </c>
      <c r="Q906" s="156">
        <f t="shared" si="245"/>
        <v>64.499600000000001</v>
      </c>
      <c r="R906" s="153">
        <f t="shared" si="245"/>
        <v>0</v>
      </c>
      <c r="S906" s="153">
        <f t="shared" si="245"/>
        <v>0</v>
      </c>
      <c r="T906" s="153">
        <f t="shared" si="245"/>
        <v>0</v>
      </c>
      <c r="U906" s="153">
        <f t="shared" si="245"/>
        <v>0</v>
      </c>
      <c r="V906" s="153">
        <f t="shared" si="245"/>
        <v>64.499600000000001</v>
      </c>
      <c r="W906" s="154">
        <f t="shared" si="245"/>
        <v>0</v>
      </c>
      <c r="X906" s="156">
        <f t="shared" si="241"/>
        <v>-3.9999999999906777E-4</v>
      </c>
      <c r="Y906" s="153">
        <f t="shared" si="241"/>
        <v>0</v>
      </c>
      <c r="Z906" s="153">
        <f t="shared" si="241"/>
        <v>0</v>
      </c>
      <c r="AA906" s="153">
        <f t="shared" si="241"/>
        <v>0</v>
      </c>
      <c r="AB906" s="153">
        <f t="shared" si="241"/>
        <v>0</v>
      </c>
      <c r="AC906" s="153">
        <f t="shared" si="241"/>
        <v>-3.9999999999906777E-4</v>
      </c>
      <c r="AD906" s="154">
        <f t="shared" si="241"/>
        <v>0</v>
      </c>
      <c r="AE906" s="156">
        <f t="shared" si="242"/>
        <v>99.99937984496124</v>
      </c>
      <c r="AF906" s="13">
        <f t="shared" si="242"/>
        <v>0</v>
      </c>
      <c r="AG906" s="13">
        <f t="shared" si="242"/>
        <v>0</v>
      </c>
      <c r="AH906" s="13">
        <f t="shared" si="242"/>
        <v>0</v>
      </c>
      <c r="AI906" s="13">
        <f t="shared" si="242"/>
        <v>0</v>
      </c>
      <c r="AJ906" s="13">
        <f t="shared" si="242"/>
        <v>99.99937984496124</v>
      </c>
      <c r="AK906" s="313">
        <f t="shared" si="242"/>
        <v>0</v>
      </c>
    </row>
    <row r="907" spans="1:37" ht="12.75" customHeight="1" x14ac:dyDescent="0.25">
      <c r="A907" s="81">
        <v>898</v>
      </c>
      <c r="B907" s="159" t="s">
        <v>1313</v>
      </c>
      <c r="C907" s="244">
        <f t="shared" ref="C907:C930" si="246">SUM(D907:I907)</f>
        <v>3679.8</v>
      </c>
      <c r="D907" s="161">
        <v>1436.2</v>
      </c>
      <c r="E907" s="161">
        <v>1187.2</v>
      </c>
      <c r="F907" s="161">
        <v>0</v>
      </c>
      <c r="G907" s="161">
        <v>680.4</v>
      </c>
      <c r="H907" s="161">
        <v>0</v>
      </c>
      <c r="I907" s="162">
        <v>376</v>
      </c>
      <c r="J907" s="160">
        <f t="shared" ref="J907:J930" si="247">SUM(K907:P907)</f>
        <v>3679.8</v>
      </c>
      <c r="K907" s="161">
        <v>1436.2</v>
      </c>
      <c r="L907" s="161">
        <v>1187.2</v>
      </c>
      <c r="M907" s="161">
        <v>0</v>
      </c>
      <c r="N907" s="161">
        <v>680.4</v>
      </c>
      <c r="O907" s="161">
        <v>0</v>
      </c>
      <c r="P907" s="162">
        <v>376</v>
      </c>
      <c r="Q907" s="160">
        <f t="shared" ref="Q907:Q930" si="248">SUM(R907:W907)</f>
        <v>3013.9234000000001</v>
      </c>
      <c r="R907" s="161">
        <v>1267.3541</v>
      </c>
      <c r="S907" s="161">
        <v>1160.2022999999999</v>
      </c>
      <c r="T907" s="161">
        <v>0</v>
      </c>
      <c r="U907" s="161">
        <v>263.12799999999999</v>
      </c>
      <c r="V907" s="161">
        <v>0</v>
      </c>
      <c r="W907" s="162">
        <v>323.23899999999998</v>
      </c>
      <c r="X907" s="160">
        <f t="shared" si="241"/>
        <v>-665.87660000000005</v>
      </c>
      <c r="Y907" s="161">
        <f t="shared" si="241"/>
        <v>-168.84590000000003</v>
      </c>
      <c r="Z907" s="161">
        <f t="shared" si="241"/>
        <v>-26.997700000000123</v>
      </c>
      <c r="AA907" s="161">
        <f t="shared" si="241"/>
        <v>0</v>
      </c>
      <c r="AB907" s="161">
        <f t="shared" si="241"/>
        <v>-417.27199999999999</v>
      </c>
      <c r="AC907" s="161">
        <f t="shared" si="241"/>
        <v>0</v>
      </c>
      <c r="AD907" s="162">
        <f t="shared" si="241"/>
        <v>-52.761000000000024</v>
      </c>
      <c r="AE907" s="160">
        <f t="shared" si="242"/>
        <v>81.904543725202458</v>
      </c>
      <c r="AF907" s="10">
        <f t="shared" si="242"/>
        <v>88.243566355660775</v>
      </c>
      <c r="AG907" s="10">
        <f t="shared" si="242"/>
        <v>97.72593497304581</v>
      </c>
      <c r="AH907" s="10">
        <f t="shared" si="242"/>
        <v>0</v>
      </c>
      <c r="AI907" s="10">
        <f t="shared" si="242"/>
        <v>38.672545561434454</v>
      </c>
      <c r="AJ907" s="10">
        <f t="shared" si="242"/>
        <v>0</v>
      </c>
      <c r="AK907" s="312">
        <f t="shared" si="242"/>
        <v>85.967819148936158</v>
      </c>
    </row>
    <row r="908" spans="1:37" ht="12.75" customHeight="1" x14ac:dyDescent="0.25">
      <c r="A908" s="81">
        <v>899</v>
      </c>
      <c r="B908" s="159" t="s">
        <v>2006</v>
      </c>
      <c r="C908" s="244">
        <f t="shared" si="246"/>
        <v>0</v>
      </c>
      <c r="D908" s="161">
        <v>0</v>
      </c>
      <c r="E908" s="161">
        <v>0</v>
      </c>
      <c r="F908" s="161">
        <v>0</v>
      </c>
      <c r="G908" s="161">
        <v>0</v>
      </c>
      <c r="H908" s="161">
        <v>0</v>
      </c>
      <c r="I908" s="162">
        <v>0</v>
      </c>
      <c r="J908" s="160">
        <f t="shared" si="247"/>
        <v>0</v>
      </c>
      <c r="K908" s="161">
        <v>0</v>
      </c>
      <c r="L908" s="161">
        <v>0</v>
      </c>
      <c r="M908" s="161">
        <v>0</v>
      </c>
      <c r="N908" s="161">
        <v>0</v>
      </c>
      <c r="O908" s="161">
        <v>0</v>
      </c>
      <c r="P908" s="162">
        <v>0</v>
      </c>
      <c r="Q908" s="160">
        <f t="shared" si="248"/>
        <v>0</v>
      </c>
      <c r="R908" s="161">
        <v>0</v>
      </c>
      <c r="S908" s="161">
        <v>0</v>
      </c>
      <c r="T908" s="161">
        <v>0</v>
      </c>
      <c r="U908" s="161">
        <v>0</v>
      </c>
      <c r="V908" s="161">
        <v>0</v>
      </c>
      <c r="W908" s="162">
        <v>0</v>
      </c>
      <c r="X908" s="160">
        <f t="shared" si="241"/>
        <v>0</v>
      </c>
      <c r="Y908" s="161">
        <f t="shared" si="241"/>
        <v>0</v>
      </c>
      <c r="Z908" s="161">
        <f t="shared" si="241"/>
        <v>0</v>
      </c>
      <c r="AA908" s="161">
        <f t="shared" si="241"/>
        <v>0</v>
      </c>
      <c r="AB908" s="161">
        <f t="shared" si="241"/>
        <v>0</v>
      </c>
      <c r="AC908" s="161">
        <f t="shared" si="241"/>
        <v>0</v>
      </c>
      <c r="AD908" s="162">
        <f t="shared" si="241"/>
        <v>0</v>
      </c>
      <c r="AE908" s="160">
        <f t="shared" si="242"/>
        <v>0</v>
      </c>
      <c r="AF908" s="10">
        <f t="shared" si="242"/>
        <v>0</v>
      </c>
      <c r="AG908" s="10">
        <f t="shared" si="242"/>
        <v>0</v>
      </c>
      <c r="AH908" s="10">
        <f t="shared" si="242"/>
        <v>0</v>
      </c>
      <c r="AI908" s="10">
        <f t="shared" si="242"/>
        <v>0</v>
      </c>
      <c r="AJ908" s="10">
        <f t="shared" si="242"/>
        <v>0</v>
      </c>
      <c r="AK908" s="312">
        <f t="shared" si="242"/>
        <v>0</v>
      </c>
    </row>
    <row r="909" spans="1:37" ht="12.75" customHeight="1" x14ac:dyDescent="0.25">
      <c r="A909" s="81">
        <v>900</v>
      </c>
      <c r="B909" s="159" t="s">
        <v>2008</v>
      </c>
      <c r="C909" s="244">
        <f t="shared" si="246"/>
        <v>0</v>
      </c>
      <c r="D909" s="161">
        <v>0</v>
      </c>
      <c r="E909" s="161">
        <v>0</v>
      </c>
      <c r="F909" s="161">
        <v>0</v>
      </c>
      <c r="G909" s="161">
        <v>0</v>
      </c>
      <c r="H909" s="161">
        <v>0</v>
      </c>
      <c r="I909" s="162">
        <v>0</v>
      </c>
      <c r="J909" s="160">
        <f t="shared" si="247"/>
        <v>0</v>
      </c>
      <c r="K909" s="161">
        <v>0</v>
      </c>
      <c r="L909" s="161">
        <v>0</v>
      </c>
      <c r="M909" s="161">
        <v>0</v>
      </c>
      <c r="N909" s="161">
        <v>0</v>
      </c>
      <c r="O909" s="161">
        <v>0</v>
      </c>
      <c r="P909" s="162">
        <v>0</v>
      </c>
      <c r="Q909" s="160">
        <f t="shared" si="248"/>
        <v>0</v>
      </c>
      <c r="R909" s="161">
        <v>0</v>
      </c>
      <c r="S909" s="161">
        <v>0</v>
      </c>
      <c r="T909" s="161">
        <v>0</v>
      </c>
      <c r="U909" s="161">
        <v>0</v>
      </c>
      <c r="V909" s="161">
        <v>0</v>
      </c>
      <c r="W909" s="162">
        <v>0</v>
      </c>
      <c r="X909" s="160">
        <f t="shared" si="241"/>
        <v>0</v>
      </c>
      <c r="Y909" s="161">
        <f t="shared" si="241"/>
        <v>0</v>
      </c>
      <c r="Z909" s="161">
        <f t="shared" si="241"/>
        <v>0</v>
      </c>
      <c r="AA909" s="161">
        <f t="shared" si="241"/>
        <v>0</v>
      </c>
      <c r="AB909" s="161">
        <f t="shared" si="241"/>
        <v>0</v>
      </c>
      <c r="AC909" s="161">
        <f t="shared" si="241"/>
        <v>0</v>
      </c>
      <c r="AD909" s="162">
        <f t="shared" si="241"/>
        <v>0</v>
      </c>
      <c r="AE909" s="160">
        <f t="shared" si="242"/>
        <v>0</v>
      </c>
      <c r="AF909" s="10">
        <f t="shared" si="242"/>
        <v>0</v>
      </c>
      <c r="AG909" s="10">
        <f t="shared" si="242"/>
        <v>0</v>
      </c>
      <c r="AH909" s="10">
        <f t="shared" si="242"/>
        <v>0</v>
      </c>
      <c r="AI909" s="10">
        <f t="shared" si="242"/>
        <v>0</v>
      </c>
      <c r="AJ909" s="10">
        <f t="shared" si="242"/>
        <v>0</v>
      </c>
      <c r="AK909" s="312">
        <f t="shared" si="242"/>
        <v>0</v>
      </c>
    </row>
    <row r="910" spans="1:37" ht="12.75" customHeight="1" x14ac:dyDescent="0.25">
      <c r="A910" s="81">
        <v>901</v>
      </c>
      <c r="B910" s="159" t="s">
        <v>2007</v>
      </c>
      <c r="C910" s="244">
        <f t="shared" si="246"/>
        <v>0</v>
      </c>
      <c r="D910" s="161">
        <v>0</v>
      </c>
      <c r="E910" s="161">
        <v>0</v>
      </c>
      <c r="F910" s="161">
        <v>0</v>
      </c>
      <c r="G910" s="161">
        <v>0</v>
      </c>
      <c r="H910" s="161">
        <v>0</v>
      </c>
      <c r="I910" s="162">
        <v>0</v>
      </c>
      <c r="J910" s="160">
        <f t="shared" si="247"/>
        <v>0</v>
      </c>
      <c r="K910" s="161">
        <v>0</v>
      </c>
      <c r="L910" s="161">
        <v>0</v>
      </c>
      <c r="M910" s="161">
        <v>0</v>
      </c>
      <c r="N910" s="161">
        <v>0</v>
      </c>
      <c r="O910" s="161">
        <v>0</v>
      </c>
      <c r="P910" s="162">
        <v>0</v>
      </c>
      <c r="Q910" s="160">
        <f t="shared" si="248"/>
        <v>0</v>
      </c>
      <c r="R910" s="161">
        <v>0</v>
      </c>
      <c r="S910" s="161">
        <v>0</v>
      </c>
      <c r="T910" s="161">
        <v>0</v>
      </c>
      <c r="U910" s="161">
        <v>0</v>
      </c>
      <c r="V910" s="161">
        <v>0</v>
      </c>
      <c r="W910" s="162">
        <v>0</v>
      </c>
      <c r="X910" s="160">
        <f t="shared" si="241"/>
        <v>0</v>
      </c>
      <c r="Y910" s="161">
        <f t="shared" si="241"/>
        <v>0</v>
      </c>
      <c r="Z910" s="161">
        <f t="shared" si="241"/>
        <v>0</v>
      </c>
      <c r="AA910" s="161">
        <f t="shared" si="241"/>
        <v>0</v>
      </c>
      <c r="AB910" s="161">
        <f t="shared" si="241"/>
        <v>0</v>
      </c>
      <c r="AC910" s="161">
        <f t="shared" si="241"/>
        <v>0</v>
      </c>
      <c r="AD910" s="162">
        <f t="shared" si="241"/>
        <v>0</v>
      </c>
      <c r="AE910" s="160">
        <f t="shared" si="242"/>
        <v>0</v>
      </c>
      <c r="AF910" s="10">
        <f t="shared" si="242"/>
        <v>0</v>
      </c>
      <c r="AG910" s="10">
        <f t="shared" si="242"/>
        <v>0</v>
      </c>
      <c r="AH910" s="10">
        <f t="shared" si="242"/>
        <v>0</v>
      </c>
      <c r="AI910" s="10">
        <f t="shared" si="242"/>
        <v>0</v>
      </c>
      <c r="AJ910" s="10">
        <f t="shared" si="242"/>
        <v>0</v>
      </c>
      <c r="AK910" s="312">
        <f t="shared" si="242"/>
        <v>0</v>
      </c>
    </row>
    <row r="911" spans="1:37" ht="12.75" customHeight="1" x14ac:dyDescent="0.25">
      <c r="A911" s="81">
        <v>902</v>
      </c>
      <c r="B911" s="159" t="s">
        <v>2009</v>
      </c>
      <c r="C911" s="244">
        <f t="shared" si="246"/>
        <v>0</v>
      </c>
      <c r="D911" s="161">
        <v>0</v>
      </c>
      <c r="E911" s="161">
        <v>0</v>
      </c>
      <c r="F911" s="161">
        <v>0</v>
      </c>
      <c r="G911" s="161">
        <v>0</v>
      </c>
      <c r="H911" s="161">
        <v>0</v>
      </c>
      <c r="I911" s="162">
        <v>0</v>
      </c>
      <c r="J911" s="160">
        <f t="shared" si="247"/>
        <v>0</v>
      </c>
      <c r="K911" s="161">
        <v>0</v>
      </c>
      <c r="L911" s="161">
        <v>0</v>
      </c>
      <c r="M911" s="161">
        <v>0</v>
      </c>
      <c r="N911" s="161">
        <v>0</v>
      </c>
      <c r="O911" s="161">
        <v>0</v>
      </c>
      <c r="P911" s="162">
        <v>0</v>
      </c>
      <c r="Q911" s="160">
        <f t="shared" si="248"/>
        <v>0</v>
      </c>
      <c r="R911" s="161">
        <v>0</v>
      </c>
      <c r="S911" s="161">
        <v>0</v>
      </c>
      <c r="T911" s="161">
        <v>0</v>
      </c>
      <c r="U911" s="161">
        <v>0</v>
      </c>
      <c r="V911" s="161">
        <v>0</v>
      </c>
      <c r="W911" s="162">
        <v>0</v>
      </c>
      <c r="X911" s="160">
        <f t="shared" si="241"/>
        <v>0</v>
      </c>
      <c r="Y911" s="161">
        <f t="shared" si="241"/>
        <v>0</v>
      </c>
      <c r="Z911" s="161">
        <f t="shared" si="241"/>
        <v>0</v>
      </c>
      <c r="AA911" s="161">
        <f t="shared" si="241"/>
        <v>0</v>
      </c>
      <c r="AB911" s="161">
        <f t="shared" si="241"/>
        <v>0</v>
      </c>
      <c r="AC911" s="161">
        <f t="shared" si="241"/>
        <v>0</v>
      </c>
      <c r="AD911" s="162">
        <f t="shared" si="241"/>
        <v>0</v>
      </c>
      <c r="AE911" s="160">
        <f t="shared" si="242"/>
        <v>0</v>
      </c>
      <c r="AF911" s="10">
        <f t="shared" si="242"/>
        <v>0</v>
      </c>
      <c r="AG911" s="10">
        <f t="shared" si="242"/>
        <v>0</v>
      </c>
      <c r="AH911" s="10">
        <f t="shared" si="242"/>
        <v>0</v>
      </c>
      <c r="AI911" s="10">
        <f t="shared" si="242"/>
        <v>0</v>
      </c>
      <c r="AJ911" s="10">
        <f t="shared" si="242"/>
        <v>0</v>
      </c>
      <c r="AK911" s="312">
        <f t="shared" si="242"/>
        <v>0</v>
      </c>
    </row>
    <row r="912" spans="1:37" ht="12.75" customHeight="1" x14ac:dyDescent="0.25">
      <c r="A912" s="81">
        <v>903</v>
      </c>
      <c r="B912" s="159" t="s">
        <v>2010</v>
      </c>
      <c r="C912" s="244">
        <f t="shared" si="246"/>
        <v>0</v>
      </c>
      <c r="D912" s="161">
        <v>0</v>
      </c>
      <c r="E912" s="161">
        <v>0</v>
      </c>
      <c r="F912" s="161">
        <v>0</v>
      </c>
      <c r="G912" s="161">
        <v>0</v>
      </c>
      <c r="H912" s="161">
        <v>0</v>
      </c>
      <c r="I912" s="162">
        <v>0</v>
      </c>
      <c r="J912" s="160">
        <f t="shared" si="247"/>
        <v>0</v>
      </c>
      <c r="K912" s="161">
        <v>0</v>
      </c>
      <c r="L912" s="161">
        <v>0</v>
      </c>
      <c r="M912" s="161">
        <v>0</v>
      </c>
      <c r="N912" s="161">
        <v>0</v>
      </c>
      <c r="O912" s="161">
        <v>0</v>
      </c>
      <c r="P912" s="162">
        <v>0</v>
      </c>
      <c r="Q912" s="160">
        <f t="shared" si="248"/>
        <v>0</v>
      </c>
      <c r="R912" s="161">
        <v>0</v>
      </c>
      <c r="S912" s="161">
        <v>0</v>
      </c>
      <c r="T912" s="161">
        <v>0</v>
      </c>
      <c r="U912" s="161">
        <v>0</v>
      </c>
      <c r="V912" s="161">
        <v>0</v>
      </c>
      <c r="W912" s="162">
        <v>0</v>
      </c>
      <c r="X912" s="160">
        <f t="shared" si="241"/>
        <v>0</v>
      </c>
      <c r="Y912" s="161">
        <f t="shared" si="241"/>
        <v>0</v>
      </c>
      <c r="Z912" s="161">
        <f t="shared" si="241"/>
        <v>0</v>
      </c>
      <c r="AA912" s="161">
        <f t="shared" si="241"/>
        <v>0</v>
      </c>
      <c r="AB912" s="161">
        <f t="shared" si="241"/>
        <v>0</v>
      </c>
      <c r="AC912" s="161">
        <f t="shared" si="241"/>
        <v>0</v>
      </c>
      <c r="AD912" s="162">
        <f t="shared" si="241"/>
        <v>0</v>
      </c>
      <c r="AE912" s="160">
        <f t="shared" si="242"/>
        <v>0</v>
      </c>
      <c r="AF912" s="10">
        <f t="shared" si="242"/>
        <v>0</v>
      </c>
      <c r="AG912" s="10">
        <f t="shared" si="242"/>
        <v>0</v>
      </c>
      <c r="AH912" s="10">
        <f t="shared" si="242"/>
        <v>0</v>
      </c>
      <c r="AI912" s="10">
        <f t="shared" si="242"/>
        <v>0</v>
      </c>
      <c r="AJ912" s="10">
        <f t="shared" si="242"/>
        <v>0</v>
      </c>
      <c r="AK912" s="312">
        <f t="shared" si="242"/>
        <v>0</v>
      </c>
    </row>
    <row r="913" spans="1:37" ht="12.75" customHeight="1" x14ac:dyDescent="0.25">
      <c r="A913" s="81">
        <v>904</v>
      </c>
      <c r="B913" s="159" t="s">
        <v>2011</v>
      </c>
      <c r="C913" s="244">
        <f t="shared" si="246"/>
        <v>0</v>
      </c>
      <c r="D913" s="161">
        <v>0</v>
      </c>
      <c r="E913" s="161">
        <v>0</v>
      </c>
      <c r="F913" s="161">
        <v>0</v>
      </c>
      <c r="G913" s="161">
        <v>0</v>
      </c>
      <c r="H913" s="161">
        <v>0</v>
      </c>
      <c r="I913" s="162">
        <v>0</v>
      </c>
      <c r="J913" s="160">
        <f t="shared" si="247"/>
        <v>0</v>
      </c>
      <c r="K913" s="161">
        <v>0</v>
      </c>
      <c r="L913" s="161">
        <v>0</v>
      </c>
      <c r="M913" s="161">
        <v>0</v>
      </c>
      <c r="N913" s="161">
        <v>0</v>
      </c>
      <c r="O913" s="161">
        <v>0</v>
      </c>
      <c r="P913" s="162">
        <v>0</v>
      </c>
      <c r="Q913" s="160">
        <f t="shared" si="248"/>
        <v>0</v>
      </c>
      <c r="R913" s="161">
        <v>0</v>
      </c>
      <c r="S913" s="161">
        <v>0</v>
      </c>
      <c r="T913" s="161">
        <v>0</v>
      </c>
      <c r="U913" s="161">
        <v>0</v>
      </c>
      <c r="V913" s="161">
        <v>0</v>
      </c>
      <c r="W913" s="162">
        <v>0</v>
      </c>
      <c r="X913" s="160">
        <f t="shared" si="241"/>
        <v>0</v>
      </c>
      <c r="Y913" s="161">
        <f t="shared" si="241"/>
        <v>0</v>
      </c>
      <c r="Z913" s="161">
        <f t="shared" si="241"/>
        <v>0</v>
      </c>
      <c r="AA913" s="161">
        <f t="shared" si="241"/>
        <v>0</v>
      </c>
      <c r="AB913" s="161">
        <f t="shared" si="241"/>
        <v>0</v>
      </c>
      <c r="AC913" s="161">
        <f t="shared" si="241"/>
        <v>0</v>
      </c>
      <c r="AD913" s="162">
        <f t="shared" si="241"/>
        <v>0</v>
      </c>
      <c r="AE913" s="160">
        <f t="shared" si="242"/>
        <v>0</v>
      </c>
      <c r="AF913" s="10">
        <f t="shared" si="242"/>
        <v>0</v>
      </c>
      <c r="AG913" s="10">
        <f t="shared" si="242"/>
        <v>0</v>
      </c>
      <c r="AH913" s="10">
        <f t="shared" si="242"/>
        <v>0</v>
      </c>
      <c r="AI913" s="10">
        <f t="shared" si="242"/>
        <v>0</v>
      </c>
      <c r="AJ913" s="10">
        <f t="shared" si="242"/>
        <v>0</v>
      </c>
      <c r="AK913" s="312">
        <f t="shared" si="242"/>
        <v>0</v>
      </c>
    </row>
    <row r="914" spans="1:37" ht="12.75" customHeight="1" x14ac:dyDescent="0.25">
      <c r="A914" s="81">
        <v>905</v>
      </c>
      <c r="B914" s="159" t="s">
        <v>2012</v>
      </c>
      <c r="C914" s="244">
        <f t="shared" si="246"/>
        <v>0</v>
      </c>
      <c r="D914" s="161">
        <v>0</v>
      </c>
      <c r="E914" s="161">
        <v>0</v>
      </c>
      <c r="F914" s="161">
        <v>0</v>
      </c>
      <c r="G914" s="161">
        <v>0</v>
      </c>
      <c r="H914" s="161">
        <v>0</v>
      </c>
      <c r="I914" s="162">
        <v>0</v>
      </c>
      <c r="J914" s="160">
        <f t="shared" si="247"/>
        <v>0</v>
      </c>
      <c r="K914" s="161">
        <v>0</v>
      </c>
      <c r="L914" s="161">
        <v>0</v>
      </c>
      <c r="M914" s="161">
        <v>0</v>
      </c>
      <c r="N914" s="161">
        <v>0</v>
      </c>
      <c r="O914" s="161">
        <v>0</v>
      </c>
      <c r="P914" s="162">
        <v>0</v>
      </c>
      <c r="Q914" s="160">
        <f t="shared" si="248"/>
        <v>0</v>
      </c>
      <c r="R914" s="161">
        <v>0</v>
      </c>
      <c r="S914" s="161">
        <v>0</v>
      </c>
      <c r="T914" s="161">
        <v>0</v>
      </c>
      <c r="U914" s="161">
        <v>0</v>
      </c>
      <c r="V914" s="161">
        <v>0</v>
      </c>
      <c r="W914" s="162">
        <v>0</v>
      </c>
      <c r="X914" s="160">
        <f t="shared" si="241"/>
        <v>0</v>
      </c>
      <c r="Y914" s="161">
        <f t="shared" si="241"/>
        <v>0</v>
      </c>
      <c r="Z914" s="161">
        <f t="shared" si="241"/>
        <v>0</v>
      </c>
      <c r="AA914" s="161">
        <f t="shared" si="241"/>
        <v>0</v>
      </c>
      <c r="AB914" s="161">
        <f t="shared" si="241"/>
        <v>0</v>
      </c>
      <c r="AC914" s="161">
        <f t="shared" si="241"/>
        <v>0</v>
      </c>
      <c r="AD914" s="162">
        <f t="shared" si="241"/>
        <v>0</v>
      </c>
      <c r="AE914" s="160">
        <f t="shared" si="242"/>
        <v>0</v>
      </c>
      <c r="AF914" s="10">
        <f t="shared" si="242"/>
        <v>0</v>
      </c>
      <c r="AG914" s="10">
        <f t="shared" si="242"/>
        <v>0</v>
      </c>
      <c r="AH914" s="10">
        <f t="shared" si="242"/>
        <v>0</v>
      </c>
      <c r="AI914" s="10">
        <f t="shared" si="242"/>
        <v>0</v>
      </c>
      <c r="AJ914" s="10">
        <f t="shared" si="242"/>
        <v>0</v>
      </c>
      <c r="AK914" s="312">
        <f t="shared" si="242"/>
        <v>0</v>
      </c>
    </row>
    <row r="915" spans="1:37" ht="12.75" customHeight="1" x14ac:dyDescent="0.25">
      <c r="A915" s="81">
        <v>906</v>
      </c>
      <c r="B915" s="159" t="s">
        <v>2013</v>
      </c>
      <c r="C915" s="244">
        <f t="shared" si="246"/>
        <v>0</v>
      </c>
      <c r="D915" s="161">
        <v>0</v>
      </c>
      <c r="E915" s="161">
        <v>0</v>
      </c>
      <c r="F915" s="161">
        <v>0</v>
      </c>
      <c r="G915" s="161">
        <v>0</v>
      </c>
      <c r="H915" s="161">
        <v>0</v>
      </c>
      <c r="I915" s="162">
        <v>0</v>
      </c>
      <c r="J915" s="160">
        <f t="shared" si="247"/>
        <v>0</v>
      </c>
      <c r="K915" s="161">
        <v>0</v>
      </c>
      <c r="L915" s="161">
        <v>0</v>
      </c>
      <c r="M915" s="161">
        <v>0</v>
      </c>
      <c r="N915" s="161">
        <v>0</v>
      </c>
      <c r="O915" s="161">
        <v>0</v>
      </c>
      <c r="P915" s="162">
        <v>0</v>
      </c>
      <c r="Q915" s="160">
        <f t="shared" si="248"/>
        <v>0</v>
      </c>
      <c r="R915" s="161">
        <v>0</v>
      </c>
      <c r="S915" s="161">
        <v>0</v>
      </c>
      <c r="T915" s="161">
        <v>0</v>
      </c>
      <c r="U915" s="161">
        <v>0</v>
      </c>
      <c r="V915" s="161">
        <v>0</v>
      </c>
      <c r="W915" s="162">
        <v>0</v>
      </c>
      <c r="X915" s="160">
        <f t="shared" si="241"/>
        <v>0</v>
      </c>
      <c r="Y915" s="161">
        <f t="shared" si="241"/>
        <v>0</v>
      </c>
      <c r="Z915" s="161">
        <f t="shared" si="241"/>
        <v>0</v>
      </c>
      <c r="AA915" s="161">
        <f t="shared" si="241"/>
        <v>0</v>
      </c>
      <c r="AB915" s="161">
        <f t="shared" si="241"/>
        <v>0</v>
      </c>
      <c r="AC915" s="161">
        <f t="shared" si="241"/>
        <v>0</v>
      </c>
      <c r="AD915" s="162">
        <f t="shared" si="241"/>
        <v>0</v>
      </c>
      <c r="AE915" s="160">
        <f t="shared" si="242"/>
        <v>0</v>
      </c>
      <c r="AF915" s="10">
        <f t="shared" si="242"/>
        <v>0</v>
      </c>
      <c r="AG915" s="10">
        <f t="shared" si="242"/>
        <v>0</v>
      </c>
      <c r="AH915" s="10">
        <f t="shared" si="242"/>
        <v>0</v>
      </c>
      <c r="AI915" s="10">
        <f t="shared" si="242"/>
        <v>0</v>
      </c>
      <c r="AJ915" s="10">
        <f t="shared" si="242"/>
        <v>0</v>
      </c>
      <c r="AK915" s="312">
        <f t="shared" si="242"/>
        <v>0</v>
      </c>
    </row>
    <row r="916" spans="1:37" ht="12.75" customHeight="1" x14ac:dyDescent="0.25">
      <c r="A916" s="81">
        <v>907</v>
      </c>
      <c r="B916" s="159" t="s">
        <v>2014</v>
      </c>
      <c r="C916" s="244">
        <f t="shared" si="246"/>
        <v>0</v>
      </c>
      <c r="D916" s="161">
        <v>0</v>
      </c>
      <c r="E916" s="161">
        <v>0</v>
      </c>
      <c r="F916" s="161">
        <v>0</v>
      </c>
      <c r="G916" s="161">
        <v>0</v>
      </c>
      <c r="H916" s="161">
        <v>0</v>
      </c>
      <c r="I916" s="162">
        <v>0</v>
      </c>
      <c r="J916" s="160">
        <f t="shared" si="247"/>
        <v>0</v>
      </c>
      <c r="K916" s="161">
        <v>0</v>
      </c>
      <c r="L916" s="161">
        <v>0</v>
      </c>
      <c r="M916" s="161">
        <v>0</v>
      </c>
      <c r="N916" s="161">
        <v>0</v>
      </c>
      <c r="O916" s="161">
        <v>0</v>
      </c>
      <c r="P916" s="162">
        <v>0</v>
      </c>
      <c r="Q916" s="160">
        <f t="shared" si="248"/>
        <v>0</v>
      </c>
      <c r="R916" s="161">
        <v>0</v>
      </c>
      <c r="S916" s="161">
        <v>0</v>
      </c>
      <c r="T916" s="161">
        <v>0</v>
      </c>
      <c r="U916" s="161">
        <v>0</v>
      </c>
      <c r="V916" s="161">
        <v>0</v>
      </c>
      <c r="W916" s="162">
        <v>0</v>
      </c>
      <c r="X916" s="160">
        <f t="shared" si="241"/>
        <v>0</v>
      </c>
      <c r="Y916" s="161">
        <f t="shared" si="241"/>
        <v>0</v>
      </c>
      <c r="Z916" s="161">
        <f t="shared" si="241"/>
        <v>0</v>
      </c>
      <c r="AA916" s="161">
        <f t="shared" si="241"/>
        <v>0</v>
      </c>
      <c r="AB916" s="161">
        <f t="shared" si="241"/>
        <v>0</v>
      </c>
      <c r="AC916" s="161">
        <f t="shared" si="241"/>
        <v>0</v>
      </c>
      <c r="AD916" s="162">
        <f t="shared" si="241"/>
        <v>0</v>
      </c>
      <c r="AE916" s="160">
        <f t="shared" si="242"/>
        <v>0</v>
      </c>
      <c r="AF916" s="10">
        <f t="shared" si="242"/>
        <v>0</v>
      </c>
      <c r="AG916" s="10">
        <f t="shared" si="242"/>
        <v>0</v>
      </c>
      <c r="AH916" s="10">
        <f t="shared" si="242"/>
        <v>0</v>
      </c>
      <c r="AI916" s="10">
        <f t="shared" si="242"/>
        <v>0</v>
      </c>
      <c r="AJ916" s="10">
        <f t="shared" si="242"/>
        <v>0</v>
      </c>
      <c r="AK916" s="312">
        <f t="shared" si="242"/>
        <v>0</v>
      </c>
    </row>
    <row r="917" spans="1:37" ht="12.75" customHeight="1" x14ac:dyDescent="0.25">
      <c r="A917" s="81">
        <v>908</v>
      </c>
      <c r="B917" s="159" t="s">
        <v>1638</v>
      </c>
      <c r="C917" s="244">
        <f t="shared" si="246"/>
        <v>0</v>
      </c>
      <c r="D917" s="161">
        <v>0</v>
      </c>
      <c r="E917" s="161">
        <v>0</v>
      </c>
      <c r="F917" s="161">
        <v>0</v>
      </c>
      <c r="G917" s="161">
        <v>0</v>
      </c>
      <c r="H917" s="161">
        <v>0</v>
      </c>
      <c r="I917" s="162">
        <v>0</v>
      </c>
      <c r="J917" s="160">
        <f t="shared" si="247"/>
        <v>0</v>
      </c>
      <c r="K917" s="161">
        <v>0</v>
      </c>
      <c r="L917" s="161">
        <v>0</v>
      </c>
      <c r="M917" s="161">
        <v>0</v>
      </c>
      <c r="N917" s="161">
        <v>0</v>
      </c>
      <c r="O917" s="161">
        <v>0</v>
      </c>
      <c r="P917" s="162">
        <v>0</v>
      </c>
      <c r="Q917" s="160">
        <f t="shared" si="248"/>
        <v>0</v>
      </c>
      <c r="R917" s="161">
        <v>0</v>
      </c>
      <c r="S917" s="161">
        <v>0</v>
      </c>
      <c r="T917" s="161">
        <v>0</v>
      </c>
      <c r="U917" s="161">
        <v>0</v>
      </c>
      <c r="V917" s="161">
        <v>0</v>
      </c>
      <c r="W917" s="162">
        <v>0</v>
      </c>
      <c r="X917" s="160">
        <f t="shared" si="241"/>
        <v>0</v>
      </c>
      <c r="Y917" s="161">
        <f t="shared" si="241"/>
        <v>0</v>
      </c>
      <c r="Z917" s="161">
        <f t="shared" si="241"/>
        <v>0</v>
      </c>
      <c r="AA917" s="161">
        <f t="shared" si="241"/>
        <v>0</v>
      </c>
      <c r="AB917" s="161">
        <f t="shared" si="241"/>
        <v>0</v>
      </c>
      <c r="AC917" s="161">
        <f t="shared" si="241"/>
        <v>0</v>
      </c>
      <c r="AD917" s="162">
        <f t="shared" si="241"/>
        <v>0</v>
      </c>
      <c r="AE917" s="160">
        <f t="shared" si="242"/>
        <v>0</v>
      </c>
      <c r="AF917" s="10">
        <f t="shared" si="242"/>
        <v>0</v>
      </c>
      <c r="AG917" s="10">
        <f t="shared" si="242"/>
        <v>0</v>
      </c>
      <c r="AH917" s="10">
        <f t="shared" si="242"/>
        <v>0</v>
      </c>
      <c r="AI917" s="10">
        <f t="shared" si="242"/>
        <v>0</v>
      </c>
      <c r="AJ917" s="10">
        <f t="shared" si="242"/>
        <v>0</v>
      </c>
      <c r="AK917" s="312">
        <f t="shared" si="242"/>
        <v>0</v>
      </c>
    </row>
    <row r="918" spans="1:37" ht="12.75" customHeight="1" x14ac:dyDescent="0.25">
      <c r="A918" s="81">
        <v>909</v>
      </c>
      <c r="B918" s="159" t="s">
        <v>2015</v>
      </c>
      <c r="C918" s="244">
        <f t="shared" si="246"/>
        <v>0</v>
      </c>
      <c r="D918" s="161">
        <v>0</v>
      </c>
      <c r="E918" s="161">
        <v>0</v>
      </c>
      <c r="F918" s="161">
        <v>0</v>
      </c>
      <c r="G918" s="161">
        <v>0</v>
      </c>
      <c r="H918" s="161">
        <v>0</v>
      </c>
      <c r="I918" s="162">
        <v>0</v>
      </c>
      <c r="J918" s="160">
        <f t="shared" si="247"/>
        <v>0</v>
      </c>
      <c r="K918" s="161">
        <v>0</v>
      </c>
      <c r="L918" s="161">
        <v>0</v>
      </c>
      <c r="M918" s="161">
        <v>0</v>
      </c>
      <c r="N918" s="161">
        <v>0</v>
      </c>
      <c r="O918" s="161">
        <v>0</v>
      </c>
      <c r="P918" s="162">
        <v>0</v>
      </c>
      <c r="Q918" s="160">
        <f t="shared" si="248"/>
        <v>0</v>
      </c>
      <c r="R918" s="161">
        <v>0</v>
      </c>
      <c r="S918" s="161">
        <v>0</v>
      </c>
      <c r="T918" s="161">
        <v>0</v>
      </c>
      <c r="U918" s="161">
        <v>0</v>
      </c>
      <c r="V918" s="161">
        <v>0</v>
      </c>
      <c r="W918" s="162">
        <v>0</v>
      </c>
      <c r="X918" s="160">
        <f t="shared" si="241"/>
        <v>0</v>
      </c>
      <c r="Y918" s="161">
        <f t="shared" si="241"/>
        <v>0</v>
      </c>
      <c r="Z918" s="161">
        <f t="shared" si="241"/>
        <v>0</v>
      </c>
      <c r="AA918" s="161">
        <f t="shared" si="241"/>
        <v>0</v>
      </c>
      <c r="AB918" s="161">
        <f t="shared" si="241"/>
        <v>0</v>
      </c>
      <c r="AC918" s="161">
        <f t="shared" si="241"/>
        <v>0</v>
      </c>
      <c r="AD918" s="162">
        <f t="shared" si="241"/>
        <v>0</v>
      </c>
      <c r="AE918" s="160">
        <f t="shared" si="242"/>
        <v>0</v>
      </c>
      <c r="AF918" s="10">
        <f t="shared" si="242"/>
        <v>0</v>
      </c>
      <c r="AG918" s="10">
        <f t="shared" si="242"/>
        <v>0</v>
      </c>
      <c r="AH918" s="10">
        <f t="shared" si="242"/>
        <v>0</v>
      </c>
      <c r="AI918" s="10">
        <f t="shared" si="242"/>
        <v>0</v>
      </c>
      <c r="AJ918" s="10">
        <f t="shared" si="242"/>
        <v>0</v>
      </c>
      <c r="AK918" s="312">
        <f t="shared" si="242"/>
        <v>0</v>
      </c>
    </row>
    <row r="919" spans="1:37" ht="12.75" customHeight="1" x14ac:dyDescent="0.25">
      <c r="A919" s="81">
        <v>910</v>
      </c>
      <c r="B919" s="159" t="s">
        <v>2016</v>
      </c>
      <c r="C919" s="244">
        <f t="shared" si="246"/>
        <v>0</v>
      </c>
      <c r="D919" s="161">
        <v>0</v>
      </c>
      <c r="E919" s="161">
        <v>0</v>
      </c>
      <c r="F919" s="161">
        <v>0</v>
      </c>
      <c r="G919" s="161">
        <v>0</v>
      </c>
      <c r="H919" s="161">
        <v>0</v>
      </c>
      <c r="I919" s="162">
        <v>0</v>
      </c>
      <c r="J919" s="160">
        <f t="shared" si="247"/>
        <v>0</v>
      </c>
      <c r="K919" s="161">
        <v>0</v>
      </c>
      <c r="L919" s="161">
        <v>0</v>
      </c>
      <c r="M919" s="161">
        <v>0</v>
      </c>
      <c r="N919" s="161">
        <v>0</v>
      </c>
      <c r="O919" s="161">
        <v>0</v>
      </c>
      <c r="P919" s="162">
        <v>0</v>
      </c>
      <c r="Q919" s="160">
        <f t="shared" si="248"/>
        <v>0</v>
      </c>
      <c r="R919" s="161">
        <v>0</v>
      </c>
      <c r="S919" s="161">
        <v>0</v>
      </c>
      <c r="T919" s="161">
        <v>0</v>
      </c>
      <c r="U919" s="161">
        <v>0</v>
      </c>
      <c r="V919" s="161">
        <v>0</v>
      </c>
      <c r="W919" s="162">
        <v>0</v>
      </c>
      <c r="X919" s="160">
        <f t="shared" si="241"/>
        <v>0</v>
      </c>
      <c r="Y919" s="161">
        <f t="shared" si="241"/>
        <v>0</v>
      </c>
      <c r="Z919" s="161">
        <f t="shared" si="241"/>
        <v>0</v>
      </c>
      <c r="AA919" s="161">
        <f t="shared" si="241"/>
        <v>0</v>
      </c>
      <c r="AB919" s="161">
        <f t="shared" si="241"/>
        <v>0</v>
      </c>
      <c r="AC919" s="161">
        <f t="shared" si="241"/>
        <v>0</v>
      </c>
      <c r="AD919" s="162">
        <f t="shared" si="241"/>
        <v>0</v>
      </c>
      <c r="AE919" s="160">
        <f t="shared" si="242"/>
        <v>0</v>
      </c>
      <c r="AF919" s="10">
        <f t="shared" si="242"/>
        <v>0</v>
      </c>
      <c r="AG919" s="10">
        <f t="shared" si="242"/>
        <v>0</v>
      </c>
      <c r="AH919" s="10">
        <f t="shared" si="242"/>
        <v>0</v>
      </c>
      <c r="AI919" s="10">
        <f t="shared" si="242"/>
        <v>0</v>
      </c>
      <c r="AJ919" s="10">
        <f t="shared" si="242"/>
        <v>0</v>
      </c>
      <c r="AK919" s="312">
        <f t="shared" si="242"/>
        <v>0</v>
      </c>
    </row>
    <row r="920" spans="1:37" ht="12.75" customHeight="1" x14ac:dyDescent="0.25">
      <c r="A920" s="81">
        <v>911</v>
      </c>
      <c r="B920" s="159" t="s">
        <v>1964</v>
      </c>
      <c r="C920" s="244">
        <f t="shared" si="246"/>
        <v>0</v>
      </c>
      <c r="D920" s="161">
        <v>0</v>
      </c>
      <c r="E920" s="161">
        <v>0</v>
      </c>
      <c r="F920" s="161">
        <v>0</v>
      </c>
      <c r="G920" s="161">
        <v>0</v>
      </c>
      <c r="H920" s="161">
        <v>0</v>
      </c>
      <c r="I920" s="162">
        <v>0</v>
      </c>
      <c r="J920" s="160">
        <f t="shared" si="247"/>
        <v>0</v>
      </c>
      <c r="K920" s="161">
        <v>0</v>
      </c>
      <c r="L920" s="161">
        <v>0</v>
      </c>
      <c r="M920" s="161">
        <v>0</v>
      </c>
      <c r="N920" s="161">
        <v>0</v>
      </c>
      <c r="O920" s="161">
        <v>0</v>
      </c>
      <c r="P920" s="162">
        <v>0</v>
      </c>
      <c r="Q920" s="160">
        <f t="shared" si="248"/>
        <v>0</v>
      </c>
      <c r="R920" s="161">
        <v>0</v>
      </c>
      <c r="S920" s="161">
        <v>0</v>
      </c>
      <c r="T920" s="161">
        <v>0</v>
      </c>
      <c r="U920" s="161">
        <v>0</v>
      </c>
      <c r="V920" s="161">
        <v>0</v>
      </c>
      <c r="W920" s="162">
        <v>0</v>
      </c>
      <c r="X920" s="160">
        <f t="shared" si="241"/>
        <v>0</v>
      </c>
      <c r="Y920" s="161">
        <f t="shared" si="241"/>
        <v>0</v>
      </c>
      <c r="Z920" s="161">
        <f t="shared" si="241"/>
        <v>0</v>
      </c>
      <c r="AA920" s="161">
        <f t="shared" si="241"/>
        <v>0</v>
      </c>
      <c r="AB920" s="161">
        <f t="shared" si="241"/>
        <v>0</v>
      </c>
      <c r="AC920" s="161">
        <f t="shared" si="241"/>
        <v>0</v>
      </c>
      <c r="AD920" s="162">
        <f t="shared" si="241"/>
        <v>0</v>
      </c>
      <c r="AE920" s="160">
        <f t="shared" si="242"/>
        <v>0</v>
      </c>
      <c r="AF920" s="10">
        <f t="shared" si="242"/>
        <v>0</v>
      </c>
      <c r="AG920" s="10">
        <f t="shared" si="242"/>
        <v>0</v>
      </c>
      <c r="AH920" s="10">
        <f t="shared" si="242"/>
        <v>0</v>
      </c>
      <c r="AI920" s="10">
        <f t="shared" si="242"/>
        <v>0</v>
      </c>
      <c r="AJ920" s="10">
        <f t="shared" si="242"/>
        <v>0</v>
      </c>
      <c r="AK920" s="312">
        <f t="shared" si="242"/>
        <v>0</v>
      </c>
    </row>
    <row r="921" spans="1:37" ht="12.75" customHeight="1" x14ac:dyDescent="0.25">
      <c r="A921" s="81">
        <v>912</v>
      </c>
      <c r="B921" s="159" t="s">
        <v>2017</v>
      </c>
      <c r="C921" s="244">
        <f t="shared" si="246"/>
        <v>0</v>
      </c>
      <c r="D921" s="161">
        <v>0</v>
      </c>
      <c r="E921" s="161">
        <v>0</v>
      </c>
      <c r="F921" s="161">
        <v>0</v>
      </c>
      <c r="G921" s="161">
        <v>0</v>
      </c>
      <c r="H921" s="161">
        <v>0</v>
      </c>
      <c r="I921" s="162">
        <v>0</v>
      </c>
      <c r="J921" s="160">
        <f t="shared" si="247"/>
        <v>0</v>
      </c>
      <c r="K921" s="161">
        <v>0</v>
      </c>
      <c r="L921" s="161">
        <v>0</v>
      </c>
      <c r="M921" s="161">
        <v>0</v>
      </c>
      <c r="N921" s="161">
        <v>0</v>
      </c>
      <c r="O921" s="161">
        <v>0</v>
      </c>
      <c r="P921" s="162">
        <v>0</v>
      </c>
      <c r="Q921" s="160">
        <f t="shared" si="248"/>
        <v>0</v>
      </c>
      <c r="R921" s="161">
        <v>0</v>
      </c>
      <c r="S921" s="161">
        <v>0</v>
      </c>
      <c r="T921" s="161">
        <v>0</v>
      </c>
      <c r="U921" s="161">
        <v>0</v>
      </c>
      <c r="V921" s="161">
        <v>0</v>
      </c>
      <c r="W921" s="162">
        <v>0</v>
      </c>
      <c r="X921" s="160">
        <f t="shared" si="241"/>
        <v>0</v>
      </c>
      <c r="Y921" s="161">
        <f t="shared" si="241"/>
        <v>0</v>
      </c>
      <c r="Z921" s="161">
        <f t="shared" si="241"/>
        <v>0</v>
      </c>
      <c r="AA921" s="161">
        <f t="shared" si="241"/>
        <v>0</v>
      </c>
      <c r="AB921" s="161">
        <f t="shared" si="241"/>
        <v>0</v>
      </c>
      <c r="AC921" s="161">
        <f t="shared" si="241"/>
        <v>0</v>
      </c>
      <c r="AD921" s="162">
        <f t="shared" si="241"/>
        <v>0</v>
      </c>
      <c r="AE921" s="160">
        <f t="shared" si="242"/>
        <v>0</v>
      </c>
      <c r="AF921" s="10">
        <f t="shared" si="242"/>
        <v>0</v>
      </c>
      <c r="AG921" s="10">
        <f t="shared" si="242"/>
        <v>0</v>
      </c>
      <c r="AH921" s="10">
        <f t="shared" si="242"/>
        <v>0</v>
      </c>
      <c r="AI921" s="10">
        <f t="shared" si="242"/>
        <v>0</v>
      </c>
      <c r="AJ921" s="10">
        <f t="shared" si="242"/>
        <v>0</v>
      </c>
      <c r="AK921" s="312">
        <f t="shared" si="242"/>
        <v>0</v>
      </c>
    </row>
    <row r="922" spans="1:37" ht="12.75" customHeight="1" x14ac:dyDescent="0.25">
      <c r="A922" s="81">
        <v>913</v>
      </c>
      <c r="B922" s="159" t="s">
        <v>2018</v>
      </c>
      <c r="C922" s="244">
        <f t="shared" si="246"/>
        <v>0</v>
      </c>
      <c r="D922" s="161">
        <v>0</v>
      </c>
      <c r="E922" s="161">
        <v>0</v>
      </c>
      <c r="F922" s="161">
        <v>0</v>
      </c>
      <c r="G922" s="161">
        <v>0</v>
      </c>
      <c r="H922" s="161">
        <v>0</v>
      </c>
      <c r="I922" s="162">
        <v>0</v>
      </c>
      <c r="J922" s="160">
        <f t="shared" si="247"/>
        <v>0</v>
      </c>
      <c r="K922" s="161">
        <v>0</v>
      </c>
      <c r="L922" s="161">
        <v>0</v>
      </c>
      <c r="M922" s="161">
        <v>0</v>
      </c>
      <c r="N922" s="161">
        <v>0</v>
      </c>
      <c r="O922" s="161">
        <v>0</v>
      </c>
      <c r="P922" s="162">
        <v>0</v>
      </c>
      <c r="Q922" s="160">
        <f t="shared" si="248"/>
        <v>0</v>
      </c>
      <c r="R922" s="161">
        <v>0</v>
      </c>
      <c r="S922" s="161">
        <v>0</v>
      </c>
      <c r="T922" s="161">
        <v>0</v>
      </c>
      <c r="U922" s="161">
        <v>0</v>
      </c>
      <c r="V922" s="161">
        <v>0</v>
      </c>
      <c r="W922" s="162">
        <v>0</v>
      </c>
      <c r="X922" s="160">
        <f t="shared" si="241"/>
        <v>0</v>
      </c>
      <c r="Y922" s="161">
        <f t="shared" si="241"/>
        <v>0</v>
      </c>
      <c r="Z922" s="161">
        <f t="shared" si="241"/>
        <v>0</v>
      </c>
      <c r="AA922" s="161">
        <f t="shared" si="241"/>
        <v>0</v>
      </c>
      <c r="AB922" s="161">
        <f t="shared" si="241"/>
        <v>0</v>
      </c>
      <c r="AC922" s="161">
        <f t="shared" si="241"/>
        <v>0</v>
      </c>
      <c r="AD922" s="162">
        <f t="shared" si="241"/>
        <v>0</v>
      </c>
      <c r="AE922" s="160">
        <f t="shared" si="242"/>
        <v>0</v>
      </c>
      <c r="AF922" s="10">
        <f t="shared" si="242"/>
        <v>0</v>
      </c>
      <c r="AG922" s="10">
        <f t="shared" si="242"/>
        <v>0</v>
      </c>
      <c r="AH922" s="10">
        <f t="shared" si="242"/>
        <v>0</v>
      </c>
      <c r="AI922" s="10">
        <f t="shared" si="242"/>
        <v>0</v>
      </c>
      <c r="AJ922" s="10">
        <f t="shared" si="242"/>
        <v>0</v>
      </c>
      <c r="AK922" s="312">
        <f t="shared" si="242"/>
        <v>0</v>
      </c>
    </row>
    <row r="923" spans="1:37" ht="12.75" customHeight="1" x14ac:dyDescent="0.25">
      <c r="A923" s="81">
        <v>914</v>
      </c>
      <c r="B923" s="159" t="s">
        <v>2019</v>
      </c>
      <c r="C923" s="244">
        <f t="shared" si="246"/>
        <v>64.5</v>
      </c>
      <c r="D923" s="161">
        <v>0</v>
      </c>
      <c r="E923" s="161">
        <v>0</v>
      </c>
      <c r="F923" s="161">
        <v>0</v>
      </c>
      <c r="G923" s="161">
        <v>0</v>
      </c>
      <c r="H923" s="161">
        <v>64.5</v>
      </c>
      <c r="I923" s="162">
        <v>0</v>
      </c>
      <c r="J923" s="160">
        <f t="shared" si="247"/>
        <v>64.5</v>
      </c>
      <c r="K923" s="161">
        <v>0</v>
      </c>
      <c r="L923" s="161">
        <v>0</v>
      </c>
      <c r="M923" s="161">
        <v>0</v>
      </c>
      <c r="N923" s="161">
        <v>0</v>
      </c>
      <c r="O923" s="161">
        <v>64.5</v>
      </c>
      <c r="P923" s="162">
        <v>0</v>
      </c>
      <c r="Q923" s="160">
        <f t="shared" si="248"/>
        <v>64.499600000000001</v>
      </c>
      <c r="R923" s="161">
        <v>0</v>
      </c>
      <c r="S923" s="161">
        <v>0</v>
      </c>
      <c r="T923" s="161">
        <v>0</v>
      </c>
      <c r="U923" s="161">
        <v>0</v>
      </c>
      <c r="V923" s="161">
        <v>64.499600000000001</v>
      </c>
      <c r="W923" s="162">
        <v>0</v>
      </c>
      <c r="X923" s="160">
        <f t="shared" si="241"/>
        <v>-3.9999999999906777E-4</v>
      </c>
      <c r="Y923" s="161">
        <f t="shared" si="241"/>
        <v>0</v>
      </c>
      <c r="Z923" s="161">
        <f t="shared" si="241"/>
        <v>0</v>
      </c>
      <c r="AA923" s="161">
        <f t="shared" si="241"/>
        <v>0</v>
      </c>
      <c r="AB923" s="161">
        <f t="shared" si="241"/>
        <v>0</v>
      </c>
      <c r="AC923" s="161">
        <f t="shared" si="241"/>
        <v>-3.9999999999906777E-4</v>
      </c>
      <c r="AD923" s="162">
        <f t="shared" si="241"/>
        <v>0</v>
      </c>
      <c r="AE923" s="160">
        <f t="shared" si="242"/>
        <v>99.99937984496124</v>
      </c>
      <c r="AF923" s="10">
        <f t="shared" si="242"/>
        <v>0</v>
      </c>
      <c r="AG923" s="10">
        <f t="shared" si="242"/>
        <v>0</v>
      </c>
      <c r="AH923" s="10">
        <f t="shared" si="242"/>
        <v>0</v>
      </c>
      <c r="AI923" s="10">
        <f t="shared" si="242"/>
        <v>0</v>
      </c>
      <c r="AJ923" s="10">
        <f t="shared" si="242"/>
        <v>99.99937984496124</v>
      </c>
      <c r="AK923" s="312">
        <f t="shared" si="242"/>
        <v>0</v>
      </c>
    </row>
    <row r="924" spans="1:37" ht="12.75" customHeight="1" x14ac:dyDescent="0.25">
      <c r="A924" s="81">
        <v>915</v>
      </c>
      <c r="B924" s="159" t="s">
        <v>2020</v>
      </c>
      <c r="C924" s="244">
        <f t="shared" si="246"/>
        <v>0</v>
      </c>
      <c r="D924" s="161">
        <v>0</v>
      </c>
      <c r="E924" s="161">
        <v>0</v>
      </c>
      <c r="F924" s="161">
        <v>0</v>
      </c>
      <c r="G924" s="161">
        <v>0</v>
      </c>
      <c r="H924" s="161">
        <v>0</v>
      </c>
      <c r="I924" s="162">
        <v>0</v>
      </c>
      <c r="J924" s="160">
        <f t="shared" si="247"/>
        <v>0</v>
      </c>
      <c r="K924" s="161">
        <v>0</v>
      </c>
      <c r="L924" s="161">
        <v>0</v>
      </c>
      <c r="M924" s="161">
        <v>0</v>
      </c>
      <c r="N924" s="161">
        <v>0</v>
      </c>
      <c r="O924" s="161">
        <v>0</v>
      </c>
      <c r="P924" s="162">
        <v>0</v>
      </c>
      <c r="Q924" s="160">
        <f t="shared" si="248"/>
        <v>0</v>
      </c>
      <c r="R924" s="161">
        <v>0</v>
      </c>
      <c r="S924" s="161">
        <v>0</v>
      </c>
      <c r="T924" s="161">
        <v>0</v>
      </c>
      <c r="U924" s="161">
        <v>0</v>
      </c>
      <c r="V924" s="161">
        <v>0</v>
      </c>
      <c r="W924" s="162">
        <v>0</v>
      </c>
      <c r="X924" s="160">
        <f t="shared" si="241"/>
        <v>0</v>
      </c>
      <c r="Y924" s="161">
        <f t="shared" si="241"/>
        <v>0</v>
      </c>
      <c r="Z924" s="161">
        <f t="shared" si="241"/>
        <v>0</v>
      </c>
      <c r="AA924" s="161">
        <f t="shared" si="241"/>
        <v>0</v>
      </c>
      <c r="AB924" s="161">
        <f t="shared" si="241"/>
        <v>0</v>
      </c>
      <c r="AC924" s="161">
        <f t="shared" si="241"/>
        <v>0</v>
      </c>
      <c r="AD924" s="162">
        <f t="shared" si="241"/>
        <v>0</v>
      </c>
      <c r="AE924" s="160">
        <f t="shared" si="242"/>
        <v>0</v>
      </c>
      <c r="AF924" s="10">
        <f t="shared" si="242"/>
        <v>0</v>
      </c>
      <c r="AG924" s="10">
        <f t="shared" si="242"/>
        <v>0</v>
      </c>
      <c r="AH924" s="10">
        <f t="shared" si="242"/>
        <v>0</v>
      </c>
      <c r="AI924" s="10">
        <f t="shared" si="242"/>
        <v>0</v>
      </c>
      <c r="AJ924" s="10">
        <f t="shared" si="242"/>
        <v>0</v>
      </c>
      <c r="AK924" s="312">
        <f t="shared" si="242"/>
        <v>0</v>
      </c>
    </row>
    <row r="925" spans="1:37" ht="12.75" customHeight="1" x14ac:dyDescent="0.25">
      <c r="A925" s="81">
        <v>916</v>
      </c>
      <c r="B925" s="159" t="s">
        <v>2021</v>
      </c>
      <c r="C925" s="244">
        <f t="shared" si="246"/>
        <v>0</v>
      </c>
      <c r="D925" s="161">
        <v>0</v>
      </c>
      <c r="E925" s="161">
        <v>0</v>
      </c>
      <c r="F925" s="161">
        <v>0</v>
      </c>
      <c r="G925" s="161">
        <v>0</v>
      </c>
      <c r="H925" s="161">
        <v>0</v>
      </c>
      <c r="I925" s="162">
        <v>0</v>
      </c>
      <c r="J925" s="160">
        <f t="shared" si="247"/>
        <v>0</v>
      </c>
      <c r="K925" s="161">
        <v>0</v>
      </c>
      <c r="L925" s="161">
        <v>0</v>
      </c>
      <c r="M925" s="161">
        <v>0</v>
      </c>
      <c r="N925" s="161">
        <v>0</v>
      </c>
      <c r="O925" s="161">
        <v>0</v>
      </c>
      <c r="P925" s="162">
        <v>0</v>
      </c>
      <c r="Q925" s="160">
        <f t="shared" si="248"/>
        <v>0</v>
      </c>
      <c r="R925" s="161">
        <v>0</v>
      </c>
      <c r="S925" s="161">
        <v>0</v>
      </c>
      <c r="T925" s="161">
        <v>0</v>
      </c>
      <c r="U925" s="161">
        <v>0</v>
      </c>
      <c r="V925" s="161">
        <v>0</v>
      </c>
      <c r="W925" s="162">
        <v>0</v>
      </c>
      <c r="X925" s="160">
        <f t="shared" si="241"/>
        <v>0</v>
      </c>
      <c r="Y925" s="161">
        <f t="shared" si="241"/>
        <v>0</v>
      </c>
      <c r="Z925" s="161">
        <f t="shared" si="241"/>
        <v>0</v>
      </c>
      <c r="AA925" s="161">
        <f t="shared" si="241"/>
        <v>0</v>
      </c>
      <c r="AB925" s="161">
        <f t="shared" si="241"/>
        <v>0</v>
      </c>
      <c r="AC925" s="161">
        <f t="shared" si="241"/>
        <v>0</v>
      </c>
      <c r="AD925" s="162">
        <f t="shared" si="241"/>
        <v>0</v>
      </c>
      <c r="AE925" s="160">
        <f t="shared" si="242"/>
        <v>0</v>
      </c>
      <c r="AF925" s="10">
        <f t="shared" si="242"/>
        <v>0</v>
      </c>
      <c r="AG925" s="10">
        <f t="shared" si="242"/>
        <v>0</v>
      </c>
      <c r="AH925" s="10">
        <f t="shared" si="242"/>
        <v>0</v>
      </c>
      <c r="AI925" s="10">
        <f t="shared" si="242"/>
        <v>0</v>
      </c>
      <c r="AJ925" s="10">
        <f t="shared" si="242"/>
        <v>0</v>
      </c>
      <c r="AK925" s="312">
        <f t="shared" si="242"/>
        <v>0</v>
      </c>
    </row>
    <row r="926" spans="1:37" ht="12.75" customHeight="1" x14ac:dyDescent="0.25">
      <c r="A926" s="81">
        <v>917</v>
      </c>
      <c r="B926" s="159" t="s">
        <v>2022</v>
      </c>
      <c r="C926" s="244">
        <f t="shared" si="246"/>
        <v>0</v>
      </c>
      <c r="D926" s="161">
        <v>0</v>
      </c>
      <c r="E926" s="161">
        <v>0</v>
      </c>
      <c r="F926" s="161">
        <v>0</v>
      </c>
      <c r="G926" s="161">
        <v>0</v>
      </c>
      <c r="H926" s="161">
        <v>0</v>
      </c>
      <c r="I926" s="162">
        <v>0</v>
      </c>
      <c r="J926" s="160">
        <f t="shared" si="247"/>
        <v>0</v>
      </c>
      <c r="K926" s="161">
        <v>0</v>
      </c>
      <c r="L926" s="161">
        <v>0</v>
      </c>
      <c r="M926" s="161">
        <v>0</v>
      </c>
      <c r="N926" s="161">
        <v>0</v>
      </c>
      <c r="O926" s="161">
        <v>0</v>
      </c>
      <c r="P926" s="162">
        <v>0</v>
      </c>
      <c r="Q926" s="160">
        <f t="shared" si="248"/>
        <v>0</v>
      </c>
      <c r="R926" s="161">
        <v>0</v>
      </c>
      <c r="S926" s="161">
        <v>0</v>
      </c>
      <c r="T926" s="161">
        <v>0</v>
      </c>
      <c r="U926" s="161">
        <v>0</v>
      </c>
      <c r="V926" s="161">
        <v>0</v>
      </c>
      <c r="W926" s="162">
        <v>0</v>
      </c>
      <c r="X926" s="160">
        <f t="shared" si="241"/>
        <v>0</v>
      </c>
      <c r="Y926" s="161">
        <f t="shared" si="241"/>
        <v>0</v>
      </c>
      <c r="Z926" s="161">
        <f t="shared" si="241"/>
        <v>0</v>
      </c>
      <c r="AA926" s="161">
        <f t="shared" si="241"/>
        <v>0</v>
      </c>
      <c r="AB926" s="161">
        <f t="shared" si="241"/>
        <v>0</v>
      </c>
      <c r="AC926" s="161">
        <f t="shared" si="241"/>
        <v>0</v>
      </c>
      <c r="AD926" s="162">
        <f t="shared" si="241"/>
        <v>0</v>
      </c>
      <c r="AE926" s="160">
        <f t="shared" si="242"/>
        <v>0</v>
      </c>
      <c r="AF926" s="10">
        <f t="shared" si="242"/>
        <v>0</v>
      </c>
      <c r="AG926" s="10">
        <f t="shared" si="242"/>
        <v>0</v>
      </c>
      <c r="AH926" s="10">
        <f t="shared" si="242"/>
        <v>0</v>
      </c>
      <c r="AI926" s="10">
        <f t="shared" si="242"/>
        <v>0</v>
      </c>
      <c r="AJ926" s="10">
        <f t="shared" si="242"/>
        <v>0</v>
      </c>
      <c r="AK926" s="312">
        <f t="shared" si="242"/>
        <v>0</v>
      </c>
    </row>
    <row r="927" spans="1:37" ht="12.75" customHeight="1" x14ac:dyDescent="0.25">
      <c r="A927" s="81">
        <v>918</v>
      </c>
      <c r="B927" s="159" t="s">
        <v>2023</v>
      </c>
      <c r="C927" s="244">
        <f t="shared" si="246"/>
        <v>0</v>
      </c>
      <c r="D927" s="161">
        <v>0</v>
      </c>
      <c r="E927" s="161">
        <v>0</v>
      </c>
      <c r="F927" s="161">
        <v>0</v>
      </c>
      <c r="G927" s="161">
        <v>0</v>
      </c>
      <c r="H927" s="161">
        <v>0</v>
      </c>
      <c r="I927" s="162">
        <v>0</v>
      </c>
      <c r="J927" s="160">
        <f t="shared" si="247"/>
        <v>0</v>
      </c>
      <c r="K927" s="161">
        <v>0</v>
      </c>
      <c r="L927" s="161">
        <v>0</v>
      </c>
      <c r="M927" s="161">
        <v>0</v>
      </c>
      <c r="N927" s="161">
        <v>0</v>
      </c>
      <c r="O927" s="161">
        <v>0</v>
      </c>
      <c r="P927" s="162">
        <v>0</v>
      </c>
      <c r="Q927" s="160">
        <f t="shared" si="248"/>
        <v>0</v>
      </c>
      <c r="R927" s="161">
        <v>0</v>
      </c>
      <c r="S927" s="161">
        <v>0</v>
      </c>
      <c r="T927" s="161">
        <v>0</v>
      </c>
      <c r="U927" s="161">
        <v>0</v>
      </c>
      <c r="V927" s="161">
        <v>0</v>
      </c>
      <c r="W927" s="162">
        <v>0</v>
      </c>
      <c r="X927" s="160">
        <f t="shared" si="241"/>
        <v>0</v>
      </c>
      <c r="Y927" s="161">
        <f t="shared" si="241"/>
        <v>0</v>
      </c>
      <c r="Z927" s="161">
        <f t="shared" si="241"/>
        <v>0</v>
      </c>
      <c r="AA927" s="161">
        <f t="shared" si="241"/>
        <v>0</v>
      </c>
      <c r="AB927" s="161">
        <f t="shared" si="241"/>
        <v>0</v>
      </c>
      <c r="AC927" s="161">
        <f t="shared" si="241"/>
        <v>0</v>
      </c>
      <c r="AD927" s="162">
        <f t="shared" si="241"/>
        <v>0</v>
      </c>
      <c r="AE927" s="160">
        <f t="shared" si="242"/>
        <v>0</v>
      </c>
      <c r="AF927" s="10">
        <f t="shared" si="242"/>
        <v>0</v>
      </c>
      <c r="AG927" s="10">
        <f t="shared" si="242"/>
        <v>0</v>
      </c>
      <c r="AH927" s="10">
        <f t="shared" si="242"/>
        <v>0</v>
      </c>
      <c r="AI927" s="10">
        <f t="shared" si="242"/>
        <v>0</v>
      </c>
      <c r="AJ927" s="10">
        <f t="shared" si="242"/>
        <v>0</v>
      </c>
      <c r="AK927" s="312">
        <f t="shared" si="242"/>
        <v>0</v>
      </c>
    </row>
    <row r="928" spans="1:37" ht="12.75" customHeight="1" x14ac:dyDescent="0.25">
      <c r="A928" s="81">
        <v>919</v>
      </c>
      <c r="B928" s="159" t="s">
        <v>2024</v>
      </c>
      <c r="C928" s="244">
        <f t="shared" si="246"/>
        <v>0</v>
      </c>
      <c r="D928" s="161">
        <v>0</v>
      </c>
      <c r="E928" s="161">
        <v>0</v>
      </c>
      <c r="F928" s="161">
        <v>0</v>
      </c>
      <c r="G928" s="161">
        <v>0</v>
      </c>
      <c r="H928" s="161">
        <v>0</v>
      </c>
      <c r="I928" s="162">
        <v>0</v>
      </c>
      <c r="J928" s="160">
        <f t="shared" si="247"/>
        <v>0</v>
      </c>
      <c r="K928" s="161">
        <v>0</v>
      </c>
      <c r="L928" s="161">
        <v>0</v>
      </c>
      <c r="M928" s="161">
        <v>0</v>
      </c>
      <c r="N928" s="161">
        <v>0</v>
      </c>
      <c r="O928" s="161">
        <v>0</v>
      </c>
      <c r="P928" s="162">
        <v>0</v>
      </c>
      <c r="Q928" s="160">
        <f t="shared" si="248"/>
        <v>0</v>
      </c>
      <c r="R928" s="161">
        <v>0</v>
      </c>
      <c r="S928" s="161">
        <v>0</v>
      </c>
      <c r="T928" s="161">
        <v>0</v>
      </c>
      <c r="U928" s="161">
        <v>0</v>
      </c>
      <c r="V928" s="161">
        <v>0</v>
      </c>
      <c r="W928" s="162">
        <v>0</v>
      </c>
      <c r="X928" s="160">
        <f t="shared" si="241"/>
        <v>0</v>
      </c>
      <c r="Y928" s="161">
        <f t="shared" si="241"/>
        <v>0</v>
      </c>
      <c r="Z928" s="161">
        <f t="shared" si="241"/>
        <v>0</v>
      </c>
      <c r="AA928" s="161">
        <f t="shared" si="241"/>
        <v>0</v>
      </c>
      <c r="AB928" s="161">
        <f t="shared" si="241"/>
        <v>0</v>
      </c>
      <c r="AC928" s="161">
        <f t="shared" si="241"/>
        <v>0</v>
      </c>
      <c r="AD928" s="162">
        <f t="shared" si="241"/>
        <v>0</v>
      </c>
      <c r="AE928" s="160">
        <f t="shared" si="242"/>
        <v>0</v>
      </c>
      <c r="AF928" s="10">
        <f t="shared" si="242"/>
        <v>0</v>
      </c>
      <c r="AG928" s="10">
        <f t="shared" si="242"/>
        <v>0</v>
      </c>
      <c r="AH928" s="10">
        <f t="shared" si="242"/>
        <v>0</v>
      </c>
      <c r="AI928" s="10">
        <f t="shared" si="242"/>
        <v>0</v>
      </c>
      <c r="AJ928" s="10">
        <f t="shared" si="242"/>
        <v>0</v>
      </c>
      <c r="AK928" s="312">
        <f t="shared" si="242"/>
        <v>0</v>
      </c>
    </row>
    <row r="929" spans="1:37" ht="12.75" customHeight="1" x14ac:dyDescent="0.25">
      <c r="A929" s="81">
        <v>920</v>
      </c>
      <c r="B929" s="159" t="s">
        <v>2005</v>
      </c>
      <c r="C929" s="244">
        <f t="shared" si="246"/>
        <v>0</v>
      </c>
      <c r="D929" s="161">
        <v>0</v>
      </c>
      <c r="E929" s="161">
        <v>0</v>
      </c>
      <c r="F929" s="161">
        <v>0</v>
      </c>
      <c r="G929" s="161">
        <v>0</v>
      </c>
      <c r="H929" s="161">
        <v>0</v>
      </c>
      <c r="I929" s="162">
        <v>0</v>
      </c>
      <c r="J929" s="160">
        <f t="shared" si="247"/>
        <v>0</v>
      </c>
      <c r="K929" s="161">
        <v>0</v>
      </c>
      <c r="L929" s="161">
        <v>0</v>
      </c>
      <c r="M929" s="161">
        <v>0</v>
      </c>
      <c r="N929" s="161">
        <v>0</v>
      </c>
      <c r="O929" s="161">
        <v>0</v>
      </c>
      <c r="P929" s="162">
        <v>0</v>
      </c>
      <c r="Q929" s="160">
        <f t="shared" si="248"/>
        <v>0</v>
      </c>
      <c r="R929" s="161">
        <v>0</v>
      </c>
      <c r="S929" s="161">
        <v>0</v>
      </c>
      <c r="T929" s="161">
        <v>0</v>
      </c>
      <c r="U929" s="161">
        <v>0</v>
      </c>
      <c r="V929" s="161">
        <v>0</v>
      </c>
      <c r="W929" s="162">
        <v>0</v>
      </c>
      <c r="X929" s="160">
        <f t="shared" si="241"/>
        <v>0</v>
      </c>
      <c r="Y929" s="161">
        <f t="shared" si="241"/>
        <v>0</v>
      </c>
      <c r="Z929" s="161">
        <f t="shared" si="241"/>
        <v>0</v>
      </c>
      <c r="AA929" s="161">
        <f t="shared" si="241"/>
        <v>0</v>
      </c>
      <c r="AB929" s="161">
        <f t="shared" si="241"/>
        <v>0</v>
      </c>
      <c r="AC929" s="161">
        <f t="shared" si="241"/>
        <v>0</v>
      </c>
      <c r="AD929" s="162">
        <f t="shared" si="241"/>
        <v>0</v>
      </c>
      <c r="AE929" s="160">
        <f t="shared" si="242"/>
        <v>0</v>
      </c>
      <c r="AF929" s="10">
        <f t="shared" si="242"/>
        <v>0</v>
      </c>
      <c r="AG929" s="10">
        <f t="shared" si="242"/>
        <v>0</v>
      </c>
      <c r="AH929" s="10">
        <f t="shared" ref="AH929:AK992" si="249">IF(M929=0,0,T929/M929*100)</f>
        <v>0</v>
      </c>
      <c r="AI929" s="10">
        <f t="shared" si="249"/>
        <v>0</v>
      </c>
      <c r="AJ929" s="10">
        <f t="shared" si="249"/>
        <v>0</v>
      </c>
      <c r="AK929" s="312">
        <f t="shared" si="249"/>
        <v>0</v>
      </c>
    </row>
    <row r="930" spans="1:37" ht="12.75" customHeight="1" x14ac:dyDescent="0.25">
      <c r="A930" s="81">
        <v>921</v>
      </c>
      <c r="B930" s="159" t="s">
        <v>2025</v>
      </c>
      <c r="C930" s="244">
        <f t="shared" si="246"/>
        <v>0</v>
      </c>
      <c r="D930" s="161">
        <v>0</v>
      </c>
      <c r="E930" s="161">
        <v>0</v>
      </c>
      <c r="F930" s="161">
        <v>0</v>
      </c>
      <c r="G930" s="161">
        <v>0</v>
      </c>
      <c r="H930" s="161">
        <v>0</v>
      </c>
      <c r="I930" s="162">
        <v>0</v>
      </c>
      <c r="J930" s="160">
        <f t="shared" si="247"/>
        <v>0</v>
      </c>
      <c r="K930" s="161">
        <v>0</v>
      </c>
      <c r="L930" s="161">
        <v>0</v>
      </c>
      <c r="M930" s="161">
        <v>0</v>
      </c>
      <c r="N930" s="161">
        <v>0</v>
      </c>
      <c r="O930" s="161">
        <v>0</v>
      </c>
      <c r="P930" s="162">
        <v>0</v>
      </c>
      <c r="Q930" s="160">
        <f t="shared" si="248"/>
        <v>0</v>
      </c>
      <c r="R930" s="161">
        <v>0</v>
      </c>
      <c r="S930" s="161">
        <v>0</v>
      </c>
      <c r="T930" s="161">
        <v>0</v>
      </c>
      <c r="U930" s="161">
        <v>0</v>
      </c>
      <c r="V930" s="161">
        <v>0</v>
      </c>
      <c r="W930" s="162">
        <v>0</v>
      </c>
      <c r="X930" s="160">
        <f t="shared" si="241"/>
        <v>0</v>
      </c>
      <c r="Y930" s="161">
        <f t="shared" si="241"/>
        <v>0</v>
      </c>
      <c r="Z930" s="161">
        <f t="shared" si="241"/>
        <v>0</v>
      </c>
      <c r="AA930" s="161">
        <f t="shared" si="241"/>
        <v>0</v>
      </c>
      <c r="AB930" s="161">
        <f t="shared" si="241"/>
        <v>0</v>
      </c>
      <c r="AC930" s="161">
        <f t="shared" si="241"/>
        <v>0</v>
      </c>
      <c r="AD930" s="162">
        <f t="shared" si="241"/>
        <v>0</v>
      </c>
      <c r="AE930" s="160">
        <f t="shared" ref="AE930:AK993" si="250">IF(J930=0,0,Q930/J930*100)</f>
        <v>0</v>
      </c>
      <c r="AF930" s="10">
        <f t="shared" si="250"/>
        <v>0</v>
      </c>
      <c r="AG930" s="10">
        <f t="shared" si="250"/>
        <v>0</v>
      </c>
      <c r="AH930" s="10">
        <f t="shared" si="249"/>
        <v>0</v>
      </c>
      <c r="AI930" s="10">
        <f t="shared" si="249"/>
        <v>0</v>
      </c>
      <c r="AJ930" s="10">
        <f t="shared" si="249"/>
        <v>0</v>
      </c>
      <c r="AK930" s="312">
        <f t="shared" si="249"/>
        <v>0</v>
      </c>
    </row>
    <row r="931" spans="1:37" ht="12.75" customHeight="1" x14ac:dyDescent="0.25">
      <c r="A931" s="81">
        <v>922</v>
      </c>
      <c r="B931" s="159"/>
      <c r="C931" s="244"/>
      <c r="D931" s="161"/>
      <c r="E931" s="161"/>
      <c r="F931" s="161"/>
      <c r="G931" s="161"/>
      <c r="H931" s="161"/>
      <c r="I931" s="162"/>
      <c r="J931" s="160"/>
      <c r="K931" s="161"/>
      <c r="L931" s="161"/>
      <c r="M931" s="161"/>
      <c r="N931" s="161"/>
      <c r="O931" s="161"/>
      <c r="P931" s="162"/>
      <c r="Q931" s="160"/>
      <c r="R931" s="161"/>
      <c r="S931" s="161"/>
      <c r="T931" s="161"/>
      <c r="U931" s="161"/>
      <c r="V931" s="161"/>
      <c r="W931" s="162"/>
      <c r="X931" s="160">
        <f t="shared" si="241"/>
        <v>0</v>
      </c>
      <c r="Y931" s="161"/>
      <c r="Z931" s="161"/>
      <c r="AA931" s="161"/>
      <c r="AB931" s="161"/>
      <c r="AC931" s="161"/>
      <c r="AD931" s="162"/>
      <c r="AE931" s="160"/>
      <c r="AF931" s="10"/>
      <c r="AG931" s="10"/>
      <c r="AH931" s="10"/>
      <c r="AI931" s="10"/>
      <c r="AJ931" s="10"/>
      <c r="AK931" s="312"/>
    </row>
    <row r="932" spans="1:37" ht="19.5" customHeight="1" x14ac:dyDescent="0.25">
      <c r="A932" s="81">
        <v>923</v>
      </c>
      <c r="B932" s="152" t="s">
        <v>2026</v>
      </c>
      <c r="C932" s="172">
        <f>C933+C934</f>
        <v>5489.2</v>
      </c>
      <c r="D932" s="153">
        <f t="shared" ref="D932:W932" si="251">D933+D934</f>
        <v>1217.7</v>
      </c>
      <c r="E932" s="153">
        <f t="shared" si="251"/>
        <v>2330.5</v>
      </c>
      <c r="F932" s="153">
        <f t="shared" si="251"/>
        <v>0</v>
      </c>
      <c r="G932" s="153">
        <f t="shared" si="251"/>
        <v>591.6</v>
      </c>
      <c r="H932" s="153">
        <f t="shared" si="251"/>
        <v>61.8</v>
      </c>
      <c r="I932" s="154">
        <f t="shared" si="251"/>
        <v>1287.5999999999999</v>
      </c>
      <c r="J932" s="156">
        <f t="shared" si="251"/>
        <v>5489.2</v>
      </c>
      <c r="K932" s="153">
        <f t="shared" si="251"/>
        <v>1217.7</v>
      </c>
      <c r="L932" s="153">
        <f t="shared" si="251"/>
        <v>2330.5</v>
      </c>
      <c r="M932" s="153">
        <f t="shared" si="251"/>
        <v>0</v>
      </c>
      <c r="N932" s="153">
        <f t="shared" si="251"/>
        <v>591.6</v>
      </c>
      <c r="O932" s="153">
        <f t="shared" si="251"/>
        <v>61.8</v>
      </c>
      <c r="P932" s="154">
        <f t="shared" si="251"/>
        <v>1287.5999999999999</v>
      </c>
      <c r="Q932" s="156">
        <f t="shared" si="251"/>
        <v>3714.1709999999998</v>
      </c>
      <c r="R932" s="153">
        <f t="shared" si="251"/>
        <v>1205.1348</v>
      </c>
      <c r="S932" s="153">
        <f t="shared" si="251"/>
        <v>1683.7380000000001</v>
      </c>
      <c r="T932" s="153">
        <f t="shared" si="251"/>
        <v>0</v>
      </c>
      <c r="U932" s="153">
        <f t="shared" si="251"/>
        <v>383.47199999999998</v>
      </c>
      <c r="V932" s="153">
        <f t="shared" si="251"/>
        <v>53.581200000000003</v>
      </c>
      <c r="W932" s="154">
        <f t="shared" si="251"/>
        <v>388.245</v>
      </c>
      <c r="X932" s="156">
        <f t="shared" si="241"/>
        <v>-1775.029</v>
      </c>
      <c r="Y932" s="153">
        <f t="shared" si="241"/>
        <v>-12.565200000000004</v>
      </c>
      <c r="Z932" s="153">
        <f t="shared" si="241"/>
        <v>-646.76199999999994</v>
      </c>
      <c r="AA932" s="153">
        <f t="shared" si="241"/>
        <v>0</v>
      </c>
      <c r="AB932" s="153">
        <f t="shared" si="241"/>
        <v>-208.12800000000004</v>
      </c>
      <c r="AC932" s="153">
        <f t="shared" si="241"/>
        <v>-8.2187999999999946</v>
      </c>
      <c r="AD932" s="154">
        <f t="shared" si="241"/>
        <v>-899.3549999999999</v>
      </c>
      <c r="AE932" s="156">
        <f t="shared" si="250"/>
        <v>67.663247832106677</v>
      </c>
      <c r="AF932" s="13">
        <f t="shared" si="250"/>
        <v>98.968120226656808</v>
      </c>
      <c r="AG932" s="13">
        <f t="shared" si="250"/>
        <v>72.24792962883501</v>
      </c>
      <c r="AH932" s="13">
        <f t="shared" si="249"/>
        <v>0</v>
      </c>
      <c r="AI932" s="13">
        <f t="shared" si="249"/>
        <v>64.819472616632851</v>
      </c>
      <c r="AJ932" s="13">
        <f t="shared" si="249"/>
        <v>86.700970873786417</v>
      </c>
      <c r="AK932" s="313">
        <f t="shared" si="249"/>
        <v>30.152609506057786</v>
      </c>
    </row>
    <row r="933" spans="1:37" s="170" customFormat="1" ht="17.25" customHeight="1" x14ac:dyDescent="0.2">
      <c r="A933" s="81">
        <v>924</v>
      </c>
      <c r="B933" s="152" t="s">
        <v>1287</v>
      </c>
      <c r="C933" s="172">
        <f>C935</f>
        <v>5427.4</v>
      </c>
      <c r="D933" s="153">
        <f t="shared" ref="D933:W933" si="252">D935</f>
        <v>1217.7</v>
      </c>
      <c r="E933" s="153">
        <f t="shared" si="252"/>
        <v>2330.5</v>
      </c>
      <c r="F933" s="153">
        <f t="shared" si="252"/>
        <v>0</v>
      </c>
      <c r="G933" s="153">
        <f t="shared" si="252"/>
        <v>591.6</v>
      </c>
      <c r="H933" s="153">
        <f t="shared" si="252"/>
        <v>0</v>
      </c>
      <c r="I933" s="154">
        <f t="shared" si="252"/>
        <v>1287.5999999999999</v>
      </c>
      <c r="J933" s="156">
        <f t="shared" si="252"/>
        <v>5427.4</v>
      </c>
      <c r="K933" s="153">
        <f t="shared" si="252"/>
        <v>1217.7</v>
      </c>
      <c r="L933" s="153">
        <f t="shared" si="252"/>
        <v>2330.5</v>
      </c>
      <c r="M933" s="153">
        <f t="shared" si="252"/>
        <v>0</v>
      </c>
      <c r="N933" s="153">
        <f t="shared" si="252"/>
        <v>591.6</v>
      </c>
      <c r="O933" s="153">
        <f t="shared" si="252"/>
        <v>0</v>
      </c>
      <c r="P933" s="154">
        <f t="shared" si="252"/>
        <v>1287.5999999999999</v>
      </c>
      <c r="Q933" s="156">
        <f t="shared" si="252"/>
        <v>3660.5897999999997</v>
      </c>
      <c r="R933" s="153">
        <f t="shared" si="252"/>
        <v>1205.1348</v>
      </c>
      <c r="S933" s="153">
        <f t="shared" si="252"/>
        <v>1683.7380000000001</v>
      </c>
      <c r="T933" s="153">
        <f t="shared" si="252"/>
        <v>0</v>
      </c>
      <c r="U933" s="153">
        <f t="shared" si="252"/>
        <v>383.47199999999998</v>
      </c>
      <c r="V933" s="153">
        <f t="shared" si="252"/>
        <v>0</v>
      </c>
      <c r="W933" s="154">
        <f t="shared" si="252"/>
        <v>388.245</v>
      </c>
      <c r="X933" s="156">
        <f t="shared" si="241"/>
        <v>-1766.8101999999999</v>
      </c>
      <c r="Y933" s="153">
        <f t="shared" si="241"/>
        <v>-12.565200000000004</v>
      </c>
      <c r="Z933" s="153">
        <f t="shared" si="241"/>
        <v>-646.76199999999994</v>
      </c>
      <c r="AA933" s="153">
        <f t="shared" si="241"/>
        <v>0</v>
      </c>
      <c r="AB933" s="153">
        <f t="shared" si="241"/>
        <v>-208.12800000000004</v>
      </c>
      <c r="AC933" s="153">
        <f t="shared" si="241"/>
        <v>0</v>
      </c>
      <c r="AD933" s="154">
        <f t="shared" si="241"/>
        <v>-899.3549999999999</v>
      </c>
      <c r="AE933" s="156">
        <f t="shared" si="250"/>
        <v>67.446471607030986</v>
      </c>
      <c r="AF933" s="13">
        <f t="shared" si="250"/>
        <v>98.968120226656808</v>
      </c>
      <c r="AG933" s="13">
        <f t="shared" si="250"/>
        <v>72.24792962883501</v>
      </c>
      <c r="AH933" s="13">
        <f t="shared" si="249"/>
        <v>0</v>
      </c>
      <c r="AI933" s="13">
        <f t="shared" si="249"/>
        <v>64.819472616632851</v>
      </c>
      <c r="AJ933" s="13">
        <f t="shared" si="249"/>
        <v>0</v>
      </c>
      <c r="AK933" s="313">
        <f t="shared" si="249"/>
        <v>30.152609506057786</v>
      </c>
    </row>
    <row r="934" spans="1:37" s="170" customFormat="1" ht="12.75" customHeight="1" x14ac:dyDescent="0.2">
      <c r="A934" s="81">
        <v>925</v>
      </c>
      <c r="B934" s="152" t="s">
        <v>1288</v>
      </c>
      <c r="C934" s="172">
        <f>SUM(C936:C958)</f>
        <v>61.8</v>
      </c>
      <c r="D934" s="153">
        <f t="shared" ref="D934:W934" si="253">SUM(D936:D958)</f>
        <v>0</v>
      </c>
      <c r="E934" s="153">
        <f t="shared" si="253"/>
        <v>0</v>
      </c>
      <c r="F934" s="153">
        <f t="shared" si="253"/>
        <v>0</v>
      </c>
      <c r="G934" s="153">
        <f t="shared" si="253"/>
        <v>0</v>
      </c>
      <c r="H934" s="153">
        <f t="shared" si="253"/>
        <v>61.8</v>
      </c>
      <c r="I934" s="154">
        <f t="shared" si="253"/>
        <v>0</v>
      </c>
      <c r="J934" s="156">
        <f t="shared" si="253"/>
        <v>61.8</v>
      </c>
      <c r="K934" s="153">
        <f t="shared" si="253"/>
        <v>0</v>
      </c>
      <c r="L934" s="153">
        <f t="shared" si="253"/>
        <v>0</v>
      </c>
      <c r="M934" s="153">
        <f t="shared" si="253"/>
        <v>0</v>
      </c>
      <c r="N934" s="153">
        <f t="shared" si="253"/>
        <v>0</v>
      </c>
      <c r="O934" s="153">
        <f t="shared" si="253"/>
        <v>61.8</v>
      </c>
      <c r="P934" s="154">
        <f t="shared" si="253"/>
        <v>0</v>
      </c>
      <c r="Q934" s="156">
        <f t="shared" si="253"/>
        <v>53.581200000000003</v>
      </c>
      <c r="R934" s="153">
        <f t="shared" si="253"/>
        <v>0</v>
      </c>
      <c r="S934" s="153">
        <f t="shared" si="253"/>
        <v>0</v>
      </c>
      <c r="T934" s="153">
        <f t="shared" si="253"/>
        <v>0</v>
      </c>
      <c r="U934" s="153">
        <f t="shared" si="253"/>
        <v>0</v>
      </c>
      <c r="V934" s="153">
        <f t="shared" si="253"/>
        <v>53.581200000000003</v>
      </c>
      <c r="W934" s="154">
        <f t="shared" si="253"/>
        <v>0</v>
      </c>
      <c r="X934" s="156">
        <f t="shared" si="241"/>
        <v>-8.2187999999999946</v>
      </c>
      <c r="Y934" s="153">
        <f t="shared" si="241"/>
        <v>0</v>
      </c>
      <c r="Z934" s="153">
        <f t="shared" si="241"/>
        <v>0</v>
      </c>
      <c r="AA934" s="153">
        <f t="shared" si="241"/>
        <v>0</v>
      </c>
      <c r="AB934" s="153">
        <f t="shared" si="241"/>
        <v>0</v>
      </c>
      <c r="AC934" s="153">
        <f t="shared" si="241"/>
        <v>-8.2187999999999946</v>
      </c>
      <c r="AD934" s="154">
        <f t="shared" si="241"/>
        <v>0</v>
      </c>
      <c r="AE934" s="156">
        <f t="shared" si="250"/>
        <v>86.700970873786417</v>
      </c>
      <c r="AF934" s="13">
        <f t="shared" si="250"/>
        <v>0</v>
      </c>
      <c r="AG934" s="13">
        <f t="shared" si="250"/>
        <v>0</v>
      </c>
      <c r="AH934" s="13">
        <f t="shared" si="249"/>
        <v>0</v>
      </c>
      <c r="AI934" s="13">
        <f t="shared" si="249"/>
        <v>0</v>
      </c>
      <c r="AJ934" s="13">
        <f t="shared" si="249"/>
        <v>86.700970873786417</v>
      </c>
      <c r="AK934" s="313">
        <f t="shared" si="249"/>
        <v>0</v>
      </c>
    </row>
    <row r="935" spans="1:37" ht="12.75" customHeight="1" x14ac:dyDescent="0.25">
      <c r="A935" s="81">
        <v>926</v>
      </c>
      <c r="B935" s="159" t="s">
        <v>1313</v>
      </c>
      <c r="C935" s="244">
        <f t="shared" ref="C935:C958" si="254">SUM(D935:I935)</f>
        <v>5427.4</v>
      </c>
      <c r="D935" s="161">
        <v>1217.7</v>
      </c>
      <c r="E935" s="161">
        <v>2330.5</v>
      </c>
      <c r="F935" s="161">
        <v>0</v>
      </c>
      <c r="G935" s="161">
        <v>591.6</v>
      </c>
      <c r="H935" s="161">
        <v>0</v>
      </c>
      <c r="I935" s="162">
        <v>1287.5999999999999</v>
      </c>
      <c r="J935" s="160">
        <f t="shared" ref="J935:J958" si="255">SUM(K935:P935)</f>
        <v>5427.4</v>
      </c>
      <c r="K935" s="161">
        <v>1217.7</v>
      </c>
      <c r="L935" s="161">
        <v>2330.5</v>
      </c>
      <c r="M935" s="161">
        <v>0</v>
      </c>
      <c r="N935" s="161">
        <v>591.6</v>
      </c>
      <c r="O935" s="161">
        <v>0</v>
      </c>
      <c r="P935" s="162">
        <v>1287.5999999999999</v>
      </c>
      <c r="Q935" s="160">
        <f t="shared" ref="Q935:Q958" si="256">SUM(R935:W935)</f>
        <v>3660.5897999999997</v>
      </c>
      <c r="R935" s="161">
        <v>1205.1348</v>
      </c>
      <c r="S935" s="161">
        <v>1683.7380000000001</v>
      </c>
      <c r="T935" s="161">
        <v>0</v>
      </c>
      <c r="U935" s="161">
        <v>383.47199999999998</v>
      </c>
      <c r="V935" s="161">
        <v>0</v>
      </c>
      <c r="W935" s="162">
        <v>388.245</v>
      </c>
      <c r="X935" s="160">
        <f t="shared" si="241"/>
        <v>-1766.8101999999999</v>
      </c>
      <c r="Y935" s="161">
        <f t="shared" si="241"/>
        <v>-12.565200000000004</v>
      </c>
      <c r="Z935" s="161">
        <f t="shared" si="241"/>
        <v>-646.76199999999994</v>
      </c>
      <c r="AA935" s="161">
        <f t="shared" si="241"/>
        <v>0</v>
      </c>
      <c r="AB935" s="161">
        <f t="shared" si="241"/>
        <v>-208.12800000000004</v>
      </c>
      <c r="AC935" s="161">
        <f t="shared" si="241"/>
        <v>0</v>
      </c>
      <c r="AD935" s="162">
        <f t="shared" si="241"/>
        <v>-899.3549999999999</v>
      </c>
      <c r="AE935" s="160">
        <f t="shared" si="250"/>
        <v>67.446471607030986</v>
      </c>
      <c r="AF935" s="10">
        <f t="shared" si="250"/>
        <v>98.968120226656808</v>
      </c>
      <c r="AG935" s="10">
        <f t="shared" si="250"/>
        <v>72.24792962883501</v>
      </c>
      <c r="AH935" s="10">
        <f t="shared" si="249"/>
        <v>0</v>
      </c>
      <c r="AI935" s="10">
        <f t="shared" si="249"/>
        <v>64.819472616632851</v>
      </c>
      <c r="AJ935" s="10">
        <f t="shared" si="249"/>
        <v>0</v>
      </c>
      <c r="AK935" s="312">
        <f t="shared" si="249"/>
        <v>30.152609506057786</v>
      </c>
    </row>
    <row r="936" spans="1:37" ht="12.75" customHeight="1" x14ac:dyDescent="0.25">
      <c r="A936" s="81">
        <v>927</v>
      </c>
      <c r="B936" s="159" t="s">
        <v>2027</v>
      </c>
      <c r="C936" s="244">
        <f t="shared" si="254"/>
        <v>0</v>
      </c>
      <c r="D936" s="161">
        <v>0</v>
      </c>
      <c r="E936" s="161">
        <v>0</v>
      </c>
      <c r="F936" s="161">
        <v>0</v>
      </c>
      <c r="G936" s="161">
        <v>0</v>
      </c>
      <c r="H936" s="161">
        <v>0</v>
      </c>
      <c r="I936" s="162">
        <v>0</v>
      </c>
      <c r="J936" s="160">
        <f t="shared" si="255"/>
        <v>0</v>
      </c>
      <c r="K936" s="161">
        <v>0</v>
      </c>
      <c r="L936" s="161">
        <v>0</v>
      </c>
      <c r="M936" s="161">
        <v>0</v>
      </c>
      <c r="N936" s="161">
        <v>0</v>
      </c>
      <c r="O936" s="161">
        <v>0</v>
      </c>
      <c r="P936" s="162">
        <v>0</v>
      </c>
      <c r="Q936" s="160">
        <f t="shared" si="256"/>
        <v>0</v>
      </c>
      <c r="R936" s="161">
        <v>0</v>
      </c>
      <c r="S936" s="161">
        <v>0</v>
      </c>
      <c r="T936" s="161">
        <v>0</v>
      </c>
      <c r="U936" s="161">
        <v>0</v>
      </c>
      <c r="V936" s="161">
        <v>0</v>
      </c>
      <c r="W936" s="162">
        <v>0</v>
      </c>
      <c r="X936" s="160">
        <f t="shared" si="241"/>
        <v>0</v>
      </c>
      <c r="Y936" s="161">
        <f t="shared" si="241"/>
        <v>0</v>
      </c>
      <c r="Z936" s="161">
        <f t="shared" si="241"/>
        <v>0</v>
      </c>
      <c r="AA936" s="161">
        <f t="shared" si="241"/>
        <v>0</v>
      </c>
      <c r="AB936" s="161">
        <f t="shared" si="241"/>
        <v>0</v>
      </c>
      <c r="AC936" s="161">
        <f t="shared" si="241"/>
        <v>0</v>
      </c>
      <c r="AD936" s="162">
        <f t="shared" si="241"/>
        <v>0</v>
      </c>
      <c r="AE936" s="160">
        <f t="shared" si="250"/>
        <v>0</v>
      </c>
      <c r="AF936" s="10">
        <f t="shared" si="250"/>
        <v>0</v>
      </c>
      <c r="AG936" s="10">
        <f t="shared" si="250"/>
        <v>0</v>
      </c>
      <c r="AH936" s="10">
        <f t="shared" si="249"/>
        <v>0</v>
      </c>
      <c r="AI936" s="10">
        <f t="shared" si="249"/>
        <v>0</v>
      </c>
      <c r="AJ936" s="10">
        <f t="shared" si="249"/>
        <v>0</v>
      </c>
      <c r="AK936" s="312">
        <f t="shared" si="249"/>
        <v>0</v>
      </c>
    </row>
    <row r="937" spans="1:37" ht="12.75" customHeight="1" x14ac:dyDescent="0.25">
      <c r="A937" s="81">
        <v>928</v>
      </c>
      <c r="B937" s="159" t="s">
        <v>1411</v>
      </c>
      <c r="C937" s="244">
        <f t="shared" si="254"/>
        <v>0</v>
      </c>
      <c r="D937" s="161">
        <v>0</v>
      </c>
      <c r="E937" s="161">
        <v>0</v>
      </c>
      <c r="F937" s="161">
        <v>0</v>
      </c>
      <c r="G937" s="161">
        <v>0</v>
      </c>
      <c r="H937" s="161">
        <v>0</v>
      </c>
      <c r="I937" s="162">
        <v>0</v>
      </c>
      <c r="J937" s="160">
        <f t="shared" si="255"/>
        <v>0</v>
      </c>
      <c r="K937" s="161">
        <v>0</v>
      </c>
      <c r="L937" s="161">
        <v>0</v>
      </c>
      <c r="M937" s="161">
        <v>0</v>
      </c>
      <c r="N937" s="161">
        <v>0</v>
      </c>
      <c r="O937" s="161">
        <v>0</v>
      </c>
      <c r="P937" s="162">
        <v>0</v>
      </c>
      <c r="Q937" s="160">
        <f t="shared" si="256"/>
        <v>0</v>
      </c>
      <c r="R937" s="161">
        <v>0</v>
      </c>
      <c r="S937" s="161">
        <v>0</v>
      </c>
      <c r="T937" s="161">
        <v>0</v>
      </c>
      <c r="U937" s="161">
        <v>0</v>
      </c>
      <c r="V937" s="161">
        <v>0</v>
      </c>
      <c r="W937" s="162">
        <v>0</v>
      </c>
      <c r="X937" s="160">
        <f t="shared" si="241"/>
        <v>0</v>
      </c>
      <c r="Y937" s="161">
        <f t="shared" ref="Y937:AD958" si="257">R937-K937</f>
        <v>0</v>
      </c>
      <c r="Z937" s="161">
        <f t="shared" si="257"/>
        <v>0</v>
      </c>
      <c r="AA937" s="161">
        <f t="shared" si="257"/>
        <v>0</v>
      </c>
      <c r="AB937" s="161">
        <f t="shared" si="257"/>
        <v>0</v>
      </c>
      <c r="AC937" s="161">
        <f t="shared" si="257"/>
        <v>0</v>
      </c>
      <c r="AD937" s="162">
        <f t="shared" si="257"/>
        <v>0</v>
      </c>
      <c r="AE937" s="160">
        <f t="shared" si="250"/>
        <v>0</v>
      </c>
      <c r="AF937" s="10">
        <f t="shared" si="250"/>
        <v>0</v>
      </c>
      <c r="AG937" s="10">
        <f t="shared" si="250"/>
        <v>0</v>
      </c>
      <c r="AH937" s="10">
        <f t="shared" si="249"/>
        <v>0</v>
      </c>
      <c r="AI937" s="10">
        <f t="shared" si="249"/>
        <v>0</v>
      </c>
      <c r="AJ937" s="10">
        <f t="shared" si="249"/>
        <v>0</v>
      </c>
      <c r="AK937" s="312">
        <f t="shared" si="249"/>
        <v>0</v>
      </c>
    </row>
    <row r="938" spans="1:37" ht="12.75" customHeight="1" x14ac:dyDescent="0.25">
      <c r="A938" s="81">
        <v>929</v>
      </c>
      <c r="B938" s="159" t="s">
        <v>2028</v>
      </c>
      <c r="C938" s="244">
        <f t="shared" si="254"/>
        <v>0</v>
      </c>
      <c r="D938" s="161">
        <v>0</v>
      </c>
      <c r="E938" s="161">
        <v>0</v>
      </c>
      <c r="F938" s="161">
        <v>0</v>
      </c>
      <c r="G938" s="161">
        <v>0</v>
      </c>
      <c r="H938" s="161">
        <v>0</v>
      </c>
      <c r="I938" s="162">
        <v>0</v>
      </c>
      <c r="J938" s="160">
        <f t="shared" si="255"/>
        <v>0</v>
      </c>
      <c r="K938" s="161">
        <v>0</v>
      </c>
      <c r="L938" s="161">
        <v>0</v>
      </c>
      <c r="M938" s="161">
        <v>0</v>
      </c>
      <c r="N938" s="161">
        <v>0</v>
      </c>
      <c r="O938" s="161">
        <v>0</v>
      </c>
      <c r="P938" s="162">
        <v>0</v>
      </c>
      <c r="Q938" s="160">
        <f t="shared" si="256"/>
        <v>0</v>
      </c>
      <c r="R938" s="161">
        <v>0</v>
      </c>
      <c r="S938" s="161">
        <v>0</v>
      </c>
      <c r="T938" s="161">
        <v>0</v>
      </c>
      <c r="U938" s="161">
        <v>0</v>
      </c>
      <c r="V938" s="161">
        <v>0</v>
      </c>
      <c r="W938" s="162">
        <v>0</v>
      </c>
      <c r="X938" s="160">
        <f t="shared" ref="X938:AD994" si="258">Q938-J938</f>
        <v>0</v>
      </c>
      <c r="Y938" s="161">
        <f t="shared" si="257"/>
        <v>0</v>
      </c>
      <c r="Z938" s="161">
        <f t="shared" si="257"/>
        <v>0</v>
      </c>
      <c r="AA938" s="161">
        <f t="shared" si="257"/>
        <v>0</v>
      </c>
      <c r="AB938" s="161">
        <f t="shared" si="257"/>
        <v>0</v>
      </c>
      <c r="AC938" s="161">
        <f t="shared" si="257"/>
        <v>0</v>
      </c>
      <c r="AD938" s="162">
        <f t="shared" si="257"/>
        <v>0</v>
      </c>
      <c r="AE938" s="160">
        <f t="shared" si="250"/>
        <v>0</v>
      </c>
      <c r="AF938" s="10">
        <f t="shared" si="250"/>
        <v>0</v>
      </c>
      <c r="AG938" s="10">
        <f t="shared" si="250"/>
        <v>0</v>
      </c>
      <c r="AH938" s="10">
        <f t="shared" si="249"/>
        <v>0</v>
      </c>
      <c r="AI938" s="10">
        <f t="shared" si="249"/>
        <v>0</v>
      </c>
      <c r="AJ938" s="10">
        <f t="shared" si="249"/>
        <v>0</v>
      </c>
      <c r="AK938" s="312">
        <f t="shared" si="249"/>
        <v>0</v>
      </c>
    </row>
    <row r="939" spans="1:37" ht="12.75" customHeight="1" x14ac:dyDescent="0.25">
      <c r="A939" s="81">
        <v>930</v>
      </c>
      <c r="B939" s="159" t="s">
        <v>2029</v>
      </c>
      <c r="C939" s="244">
        <f t="shared" si="254"/>
        <v>0</v>
      </c>
      <c r="D939" s="161">
        <v>0</v>
      </c>
      <c r="E939" s="161">
        <v>0</v>
      </c>
      <c r="F939" s="161">
        <v>0</v>
      </c>
      <c r="G939" s="161">
        <v>0</v>
      </c>
      <c r="H939" s="161">
        <v>0</v>
      </c>
      <c r="I939" s="162">
        <v>0</v>
      </c>
      <c r="J939" s="160">
        <f t="shared" si="255"/>
        <v>0</v>
      </c>
      <c r="K939" s="161">
        <v>0</v>
      </c>
      <c r="L939" s="161">
        <v>0</v>
      </c>
      <c r="M939" s="161">
        <v>0</v>
      </c>
      <c r="N939" s="161">
        <v>0</v>
      </c>
      <c r="O939" s="161">
        <v>0</v>
      </c>
      <c r="P939" s="162">
        <v>0</v>
      </c>
      <c r="Q939" s="160">
        <f t="shared" si="256"/>
        <v>0</v>
      </c>
      <c r="R939" s="161">
        <v>0</v>
      </c>
      <c r="S939" s="161">
        <v>0</v>
      </c>
      <c r="T939" s="161">
        <v>0</v>
      </c>
      <c r="U939" s="161">
        <v>0</v>
      </c>
      <c r="V939" s="161">
        <v>0</v>
      </c>
      <c r="W939" s="162">
        <v>0</v>
      </c>
      <c r="X939" s="160">
        <f t="shared" si="258"/>
        <v>0</v>
      </c>
      <c r="Y939" s="161">
        <f t="shared" si="257"/>
        <v>0</v>
      </c>
      <c r="Z939" s="161">
        <f t="shared" si="257"/>
        <v>0</v>
      </c>
      <c r="AA939" s="161">
        <f t="shared" si="257"/>
        <v>0</v>
      </c>
      <c r="AB939" s="161">
        <f t="shared" si="257"/>
        <v>0</v>
      </c>
      <c r="AC939" s="161">
        <f t="shared" si="257"/>
        <v>0</v>
      </c>
      <c r="AD939" s="162">
        <f t="shared" si="257"/>
        <v>0</v>
      </c>
      <c r="AE939" s="160">
        <f t="shared" si="250"/>
        <v>0</v>
      </c>
      <c r="AF939" s="10">
        <f t="shared" si="250"/>
        <v>0</v>
      </c>
      <c r="AG939" s="10">
        <f t="shared" si="250"/>
        <v>0</v>
      </c>
      <c r="AH939" s="10">
        <f t="shared" si="249"/>
        <v>0</v>
      </c>
      <c r="AI939" s="10">
        <f t="shared" si="249"/>
        <v>0</v>
      </c>
      <c r="AJ939" s="10">
        <f t="shared" si="249"/>
        <v>0</v>
      </c>
      <c r="AK939" s="312">
        <f t="shared" si="249"/>
        <v>0</v>
      </c>
    </row>
    <row r="940" spans="1:37" ht="12.75" customHeight="1" x14ac:dyDescent="0.25">
      <c r="A940" s="81">
        <v>931</v>
      </c>
      <c r="B940" s="159" t="s">
        <v>2030</v>
      </c>
      <c r="C940" s="244">
        <f t="shared" si="254"/>
        <v>0</v>
      </c>
      <c r="D940" s="161">
        <v>0</v>
      </c>
      <c r="E940" s="161">
        <v>0</v>
      </c>
      <c r="F940" s="161">
        <v>0</v>
      </c>
      <c r="G940" s="161">
        <v>0</v>
      </c>
      <c r="H940" s="161">
        <v>0</v>
      </c>
      <c r="I940" s="162">
        <v>0</v>
      </c>
      <c r="J940" s="160">
        <f t="shared" si="255"/>
        <v>0</v>
      </c>
      <c r="K940" s="161">
        <v>0</v>
      </c>
      <c r="L940" s="161">
        <v>0</v>
      </c>
      <c r="M940" s="161">
        <v>0</v>
      </c>
      <c r="N940" s="161">
        <v>0</v>
      </c>
      <c r="O940" s="161">
        <v>0</v>
      </c>
      <c r="P940" s="162">
        <v>0</v>
      </c>
      <c r="Q940" s="160">
        <f t="shared" si="256"/>
        <v>0</v>
      </c>
      <c r="R940" s="161">
        <v>0</v>
      </c>
      <c r="S940" s="161">
        <v>0</v>
      </c>
      <c r="T940" s="161">
        <v>0</v>
      </c>
      <c r="U940" s="161">
        <v>0</v>
      </c>
      <c r="V940" s="161">
        <v>0</v>
      </c>
      <c r="W940" s="162">
        <v>0</v>
      </c>
      <c r="X940" s="160">
        <f t="shared" si="258"/>
        <v>0</v>
      </c>
      <c r="Y940" s="161">
        <f t="shared" si="257"/>
        <v>0</v>
      </c>
      <c r="Z940" s="161">
        <f t="shared" si="257"/>
        <v>0</v>
      </c>
      <c r="AA940" s="161">
        <f t="shared" si="257"/>
        <v>0</v>
      </c>
      <c r="AB940" s="161">
        <f t="shared" si="257"/>
        <v>0</v>
      </c>
      <c r="AC940" s="161">
        <f t="shared" si="257"/>
        <v>0</v>
      </c>
      <c r="AD940" s="162">
        <f t="shared" si="257"/>
        <v>0</v>
      </c>
      <c r="AE940" s="160">
        <f t="shared" si="250"/>
        <v>0</v>
      </c>
      <c r="AF940" s="10">
        <f t="shared" si="250"/>
        <v>0</v>
      </c>
      <c r="AG940" s="10">
        <f t="shared" si="250"/>
        <v>0</v>
      </c>
      <c r="AH940" s="10">
        <f t="shared" si="249"/>
        <v>0</v>
      </c>
      <c r="AI940" s="10">
        <f t="shared" si="249"/>
        <v>0</v>
      </c>
      <c r="AJ940" s="10">
        <f t="shared" si="249"/>
        <v>0</v>
      </c>
      <c r="AK940" s="312">
        <f t="shared" si="249"/>
        <v>0</v>
      </c>
    </row>
    <row r="941" spans="1:37" ht="12.75" customHeight="1" x14ac:dyDescent="0.25">
      <c r="A941" s="81">
        <v>932</v>
      </c>
      <c r="B941" s="159" t="s">
        <v>2031</v>
      </c>
      <c r="C941" s="244">
        <f t="shared" si="254"/>
        <v>0</v>
      </c>
      <c r="D941" s="161">
        <v>0</v>
      </c>
      <c r="E941" s="161">
        <v>0</v>
      </c>
      <c r="F941" s="161">
        <v>0</v>
      </c>
      <c r="G941" s="161">
        <v>0</v>
      </c>
      <c r="H941" s="161">
        <v>0</v>
      </c>
      <c r="I941" s="162">
        <v>0</v>
      </c>
      <c r="J941" s="160">
        <f t="shared" si="255"/>
        <v>0</v>
      </c>
      <c r="K941" s="161">
        <v>0</v>
      </c>
      <c r="L941" s="161">
        <v>0</v>
      </c>
      <c r="M941" s="161">
        <v>0</v>
      </c>
      <c r="N941" s="161">
        <v>0</v>
      </c>
      <c r="O941" s="161">
        <v>0</v>
      </c>
      <c r="P941" s="162">
        <v>0</v>
      </c>
      <c r="Q941" s="160">
        <f t="shared" si="256"/>
        <v>0</v>
      </c>
      <c r="R941" s="161">
        <v>0</v>
      </c>
      <c r="S941" s="161">
        <v>0</v>
      </c>
      <c r="T941" s="161">
        <v>0</v>
      </c>
      <c r="U941" s="161">
        <v>0</v>
      </c>
      <c r="V941" s="161">
        <v>0</v>
      </c>
      <c r="W941" s="162">
        <v>0</v>
      </c>
      <c r="X941" s="160">
        <f t="shared" si="258"/>
        <v>0</v>
      </c>
      <c r="Y941" s="161">
        <f t="shared" si="257"/>
        <v>0</v>
      </c>
      <c r="Z941" s="161">
        <f t="shared" si="257"/>
        <v>0</v>
      </c>
      <c r="AA941" s="161">
        <f t="shared" si="257"/>
        <v>0</v>
      </c>
      <c r="AB941" s="161">
        <f t="shared" si="257"/>
        <v>0</v>
      </c>
      <c r="AC941" s="161">
        <f t="shared" si="257"/>
        <v>0</v>
      </c>
      <c r="AD941" s="162">
        <f t="shared" si="257"/>
        <v>0</v>
      </c>
      <c r="AE941" s="160">
        <f t="shared" si="250"/>
        <v>0</v>
      </c>
      <c r="AF941" s="10">
        <f t="shared" si="250"/>
        <v>0</v>
      </c>
      <c r="AG941" s="10">
        <f t="shared" si="250"/>
        <v>0</v>
      </c>
      <c r="AH941" s="10">
        <f t="shared" si="249"/>
        <v>0</v>
      </c>
      <c r="AI941" s="10">
        <f t="shared" si="249"/>
        <v>0</v>
      </c>
      <c r="AJ941" s="10">
        <f t="shared" si="249"/>
        <v>0</v>
      </c>
      <c r="AK941" s="312">
        <f t="shared" si="249"/>
        <v>0</v>
      </c>
    </row>
    <row r="942" spans="1:37" ht="12.75" customHeight="1" x14ac:dyDescent="0.25">
      <c r="A942" s="81">
        <v>933</v>
      </c>
      <c r="B942" s="159" t="s">
        <v>2032</v>
      </c>
      <c r="C942" s="244">
        <f t="shared" si="254"/>
        <v>0</v>
      </c>
      <c r="D942" s="161">
        <v>0</v>
      </c>
      <c r="E942" s="161">
        <v>0</v>
      </c>
      <c r="F942" s="161">
        <v>0</v>
      </c>
      <c r="G942" s="161">
        <v>0</v>
      </c>
      <c r="H942" s="161">
        <v>0</v>
      </c>
      <c r="I942" s="162">
        <v>0</v>
      </c>
      <c r="J942" s="160">
        <f t="shared" si="255"/>
        <v>0</v>
      </c>
      <c r="K942" s="161">
        <v>0</v>
      </c>
      <c r="L942" s="161">
        <v>0</v>
      </c>
      <c r="M942" s="161">
        <v>0</v>
      </c>
      <c r="N942" s="161">
        <v>0</v>
      </c>
      <c r="O942" s="161">
        <v>0</v>
      </c>
      <c r="P942" s="162">
        <v>0</v>
      </c>
      <c r="Q942" s="160">
        <f t="shared" si="256"/>
        <v>0</v>
      </c>
      <c r="R942" s="161">
        <v>0</v>
      </c>
      <c r="S942" s="161">
        <v>0</v>
      </c>
      <c r="T942" s="161">
        <v>0</v>
      </c>
      <c r="U942" s="161">
        <v>0</v>
      </c>
      <c r="V942" s="161">
        <v>0</v>
      </c>
      <c r="W942" s="162">
        <v>0</v>
      </c>
      <c r="X942" s="160">
        <f t="shared" si="258"/>
        <v>0</v>
      </c>
      <c r="Y942" s="161">
        <f t="shared" si="257"/>
        <v>0</v>
      </c>
      <c r="Z942" s="161">
        <f t="shared" si="257"/>
        <v>0</v>
      </c>
      <c r="AA942" s="161">
        <f t="shared" si="257"/>
        <v>0</v>
      </c>
      <c r="AB942" s="161">
        <f t="shared" si="257"/>
        <v>0</v>
      </c>
      <c r="AC942" s="161">
        <f t="shared" si="257"/>
        <v>0</v>
      </c>
      <c r="AD942" s="162">
        <f t="shared" si="257"/>
        <v>0</v>
      </c>
      <c r="AE942" s="160">
        <f t="shared" si="250"/>
        <v>0</v>
      </c>
      <c r="AF942" s="10">
        <f t="shared" si="250"/>
        <v>0</v>
      </c>
      <c r="AG942" s="10">
        <f t="shared" si="250"/>
        <v>0</v>
      </c>
      <c r="AH942" s="10">
        <f t="shared" si="249"/>
        <v>0</v>
      </c>
      <c r="AI942" s="10">
        <f t="shared" si="249"/>
        <v>0</v>
      </c>
      <c r="AJ942" s="10">
        <f t="shared" si="249"/>
        <v>0</v>
      </c>
      <c r="AK942" s="312">
        <f t="shared" si="249"/>
        <v>0</v>
      </c>
    </row>
    <row r="943" spans="1:37" ht="12.75" customHeight="1" x14ac:dyDescent="0.25">
      <c r="A943" s="81">
        <v>934</v>
      </c>
      <c r="B943" s="159" t="s">
        <v>2033</v>
      </c>
      <c r="C943" s="244">
        <f t="shared" si="254"/>
        <v>0</v>
      </c>
      <c r="D943" s="161">
        <v>0</v>
      </c>
      <c r="E943" s="161">
        <v>0</v>
      </c>
      <c r="F943" s="161">
        <v>0</v>
      </c>
      <c r="G943" s="161">
        <v>0</v>
      </c>
      <c r="H943" s="161">
        <v>0</v>
      </c>
      <c r="I943" s="162">
        <v>0</v>
      </c>
      <c r="J943" s="160">
        <f t="shared" si="255"/>
        <v>0</v>
      </c>
      <c r="K943" s="161">
        <v>0</v>
      </c>
      <c r="L943" s="161">
        <v>0</v>
      </c>
      <c r="M943" s="161">
        <v>0</v>
      </c>
      <c r="N943" s="161">
        <v>0</v>
      </c>
      <c r="O943" s="161">
        <v>0</v>
      </c>
      <c r="P943" s="162">
        <v>0</v>
      </c>
      <c r="Q943" s="160">
        <f t="shared" si="256"/>
        <v>0</v>
      </c>
      <c r="R943" s="161">
        <v>0</v>
      </c>
      <c r="S943" s="161">
        <v>0</v>
      </c>
      <c r="T943" s="161">
        <v>0</v>
      </c>
      <c r="U943" s="161">
        <v>0</v>
      </c>
      <c r="V943" s="161">
        <v>0</v>
      </c>
      <c r="W943" s="162">
        <v>0</v>
      </c>
      <c r="X943" s="160">
        <f t="shared" si="258"/>
        <v>0</v>
      </c>
      <c r="Y943" s="161">
        <f t="shared" si="257"/>
        <v>0</v>
      </c>
      <c r="Z943" s="161">
        <f t="shared" si="257"/>
        <v>0</v>
      </c>
      <c r="AA943" s="161">
        <f t="shared" si="257"/>
        <v>0</v>
      </c>
      <c r="AB943" s="161">
        <f t="shared" si="257"/>
        <v>0</v>
      </c>
      <c r="AC943" s="161">
        <f t="shared" si="257"/>
        <v>0</v>
      </c>
      <c r="AD943" s="162">
        <f t="shared" si="257"/>
        <v>0</v>
      </c>
      <c r="AE943" s="160">
        <f t="shared" si="250"/>
        <v>0</v>
      </c>
      <c r="AF943" s="10">
        <f t="shared" si="250"/>
        <v>0</v>
      </c>
      <c r="AG943" s="10">
        <f t="shared" si="250"/>
        <v>0</v>
      </c>
      <c r="AH943" s="10">
        <f t="shared" si="249"/>
        <v>0</v>
      </c>
      <c r="AI943" s="10">
        <f t="shared" si="249"/>
        <v>0</v>
      </c>
      <c r="AJ943" s="10">
        <f t="shared" si="249"/>
        <v>0</v>
      </c>
      <c r="AK943" s="312">
        <f t="shared" si="249"/>
        <v>0</v>
      </c>
    </row>
    <row r="944" spans="1:37" ht="12.75" customHeight="1" x14ac:dyDescent="0.25">
      <c r="A944" s="81">
        <v>935</v>
      </c>
      <c r="B944" s="159" t="s">
        <v>2034</v>
      </c>
      <c r="C944" s="244">
        <f t="shared" si="254"/>
        <v>0</v>
      </c>
      <c r="D944" s="161">
        <v>0</v>
      </c>
      <c r="E944" s="161">
        <v>0</v>
      </c>
      <c r="F944" s="161">
        <v>0</v>
      </c>
      <c r="G944" s="161">
        <v>0</v>
      </c>
      <c r="H944" s="161">
        <v>0</v>
      </c>
      <c r="I944" s="162">
        <v>0</v>
      </c>
      <c r="J944" s="160">
        <f t="shared" si="255"/>
        <v>0</v>
      </c>
      <c r="K944" s="161">
        <v>0</v>
      </c>
      <c r="L944" s="161">
        <v>0</v>
      </c>
      <c r="M944" s="161">
        <v>0</v>
      </c>
      <c r="N944" s="161">
        <v>0</v>
      </c>
      <c r="O944" s="161">
        <v>0</v>
      </c>
      <c r="P944" s="162">
        <v>0</v>
      </c>
      <c r="Q944" s="160">
        <f t="shared" si="256"/>
        <v>0</v>
      </c>
      <c r="R944" s="161">
        <v>0</v>
      </c>
      <c r="S944" s="161">
        <v>0</v>
      </c>
      <c r="T944" s="161">
        <v>0</v>
      </c>
      <c r="U944" s="161">
        <v>0</v>
      </c>
      <c r="V944" s="161">
        <v>0</v>
      </c>
      <c r="W944" s="162">
        <v>0</v>
      </c>
      <c r="X944" s="160">
        <f t="shared" si="258"/>
        <v>0</v>
      </c>
      <c r="Y944" s="161">
        <f t="shared" si="257"/>
        <v>0</v>
      </c>
      <c r="Z944" s="161">
        <f t="shared" si="257"/>
        <v>0</v>
      </c>
      <c r="AA944" s="161">
        <f t="shared" si="257"/>
        <v>0</v>
      </c>
      <c r="AB944" s="161">
        <f t="shared" si="257"/>
        <v>0</v>
      </c>
      <c r="AC944" s="161">
        <f t="shared" si="257"/>
        <v>0</v>
      </c>
      <c r="AD944" s="162">
        <f t="shared" si="257"/>
        <v>0</v>
      </c>
      <c r="AE944" s="160">
        <f t="shared" si="250"/>
        <v>0</v>
      </c>
      <c r="AF944" s="10">
        <f t="shared" si="250"/>
        <v>0</v>
      </c>
      <c r="AG944" s="10">
        <f t="shared" si="250"/>
        <v>0</v>
      </c>
      <c r="AH944" s="10">
        <f t="shared" si="249"/>
        <v>0</v>
      </c>
      <c r="AI944" s="10">
        <f t="shared" si="249"/>
        <v>0</v>
      </c>
      <c r="AJ944" s="10">
        <f t="shared" si="249"/>
        <v>0</v>
      </c>
      <c r="AK944" s="312">
        <f t="shared" si="249"/>
        <v>0</v>
      </c>
    </row>
    <row r="945" spans="1:37" ht="12.75" customHeight="1" x14ac:dyDescent="0.25">
      <c r="A945" s="81">
        <v>936</v>
      </c>
      <c r="B945" s="159" t="s">
        <v>2035</v>
      </c>
      <c r="C945" s="244">
        <f t="shared" si="254"/>
        <v>0</v>
      </c>
      <c r="D945" s="161">
        <v>0</v>
      </c>
      <c r="E945" s="161">
        <v>0</v>
      </c>
      <c r="F945" s="161">
        <v>0</v>
      </c>
      <c r="G945" s="161">
        <v>0</v>
      </c>
      <c r="H945" s="161">
        <v>0</v>
      </c>
      <c r="I945" s="162">
        <v>0</v>
      </c>
      <c r="J945" s="160">
        <f t="shared" si="255"/>
        <v>0</v>
      </c>
      <c r="K945" s="161">
        <v>0</v>
      </c>
      <c r="L945" s="161">
        <v>0</v>
      </c>
      <c r="M945" s="161">
        <v>0</v>
      </c>
      <c r="N945" s="161">
        <v>0</v>
      </c>
      <c r="O945" s="161">
        <v>0</v>
      </c>
      <c r="P945" s="162">
        <v>0</v>
      </c>
      <c r="Q945" s="160">
        <f t="shared" si="256"/>
        <v>0</v>
      </c>
      <c r="R945" s="161">
        <v>0</v>
      </c>
      <c r="S945" s="161">
        <v>0</v>
      </c>
      <c r="T945" s="161">
        <v>0</v>
      </c>
      <c r="U945" s="161">
        <v>0</v>
      </c>
      <c r="V945" s="161">
        <v>0</v>
      </c>
      <c r="W945" s="162">
        <v>0</v>
      </c>
      <c r="X945" s="160">
        <f t="shared" si="258"/>
        <v>0</v>
      </c>
      <c r="Y945" s="161">
        <f t="shared" si="257"/>
        <v>0</v>
      </c>
      <c r="Z945" s="161">
        <f t="shared" si="257"/>
        <v>0</v>
      </c>
      <c r="AA945" s="161">
        <f t="shared" si="257"/>
        <v>0</v>
      </c>
      <c r="AB945" s="161">
        <f t="shared" si="257"/>
        <v>0</v>
      </c>
      <c r="AC945" s="161">
        <f t="shared" si="257"/>
        <v>0</v>
      </c>
      <c r="AD945" s="162">
        <f t="shared" si="257"/>
        <v>0</v>
      </c>
      <c r="AE945" s="160">
        <f t="shared" si="250"/>
        <v>0</v>
      </c>
      <c r="AF945" s="10">
        <f t="shared" si="250"/>
        <v>0</v>
      </c>
      <c r="AG945" s="10">
        <f t="shared" si="250"/>
        <v>0</v>
      </c>
      <c r="AH945" s="10">
        <f t="shared" si="249"/>
        <v>0</v>
      </c>
      <c r="AI945" s="10">
        <f t="shared" si="249"/>
        <v>0</v>
      </c>
      <c r="AJ945" s="10">
        <f t="shared" si="249"/>
        <v>0</v>
      </c>
      <c r="AK945" s="312">
        <f t="shared" si="249"/>
        <v>0</v>
      </c>
    </row>
    <row r="946" spans="1:37" ht="12.75" customHeight="1" x14ac:dyDescent="0.25">
      <c r="A946" s="81">
        <v>937</v>
      </c>
      <c r="B946" s="159" t="s">
        <v>2036</v>
      </c>
      <c r="C946" s="244">
        <f t="shared" si="254"/>
        <v>0</v>
      </c>
      <c r="D946" s="161">
        <v>0</v>
      </c>
      <c r="E946" s="161">
        <v>0</v>
      </c>
      <c r="F946" s="161">
        <v>0</v>
      </c>
      <c r="G946" s="161">
        <v>0</v>
      </c>
      <c r="H946" s="161">
        <v>0</v>
      </c>
      <c r="I946" s="162">
        <v>0</v>
      </c>
      <c r="J946" s="160">
        <f t="shared" si="255"/>
        <v>0</v>
      </c>
      <c r="K946" s="161">
        <v>0</v>
      </c>
      <c r="L946" s="161">
        <v>0</v>
      </c>
      <c r="M946" s="161">
        <v>0</v>
      </c>
      <c r="N946" s="161">
        <v>0</v>
      </c>
      <c r="O946" s="161">
        <v>0</v>
      </c>
      <c r="P946" s="162">
        <v>0</v>
      </c>
      <c r="Q946" s="160">
        <f t="shared" si="256"/>
        <v>0</v>
      </c>
      <c r="R946" s="161">
        <v>0</v>
      </c>
      <c r="S946" s="161">
        <v>0</v>
      </c>
      <c r="T946" s="161">
        <v>0</v>
      </c>
      <c r="U946" s="161">
        <v>0</v>
      </c>
      <c r="V946" s="161">
        <v>0</v>
      </c>
      <c r="W946" s="162">
        <v>0</v>
      </c>
      <c r="X946" s="160">
        <f t="shared" si="258"/>
        <v>0</v>
      </c>
      <c r="Y946" s="161">
        <f t="shared" si="257"/>
        <v>0</v>
      </c>
      <c r="Z946" s="161">
        <f t="shared" si="257"/>
        <v>0</v>
      </c>
      <c r="AA946" s="161">
        <f t="shared" si="257"/>
        <v>0</v>
      </c>
      <c r="AB946" s="161">
        <f t="shared" si="257"/>
        <v>0</v>
      </c>
      <c r="AC946" s="161">
        <f t="shared" si="257"/>
        <v>0</v>
      </c>
      <c r="AD946" s="162">
        <f t="shared" si="257"/>
        <v>0</v>
      </c>
      <c r="AE946" s="160">
        <f t="shared" si="250"/>
        <v>0</v>
      </c>
      <c r="AF946" s="10">
        <f t="shared" si="250"/>
        <v>0</v>
      </c>
      <c r="AG946" s="10">
        <f t="shared" si="250"/>
        <v>0</v>
      </c>
      <c r="AH946" s="10">
        <f t="shared" si="249"/>
        <v>0</v>
      </c>
      <c r="AI946" s="10">
        <f t="shared" si="249"/>
        <v>0</v>
      </c>
      <c r="AJ946" s="10">
        <f t="shared" si="249"/>
        <v>0</v>
      </c>
      <c r="AK946" s="312">
        <f t="shared" si="249"/>
        <v>0</v>
      </c>
    </row>
    <row r="947" spans="1:37" ht="12.75" customHeight="1" x14ac:dyDescent="0.25">
      <c r="A947" s="81">
        <v>938</v>
      </c>
      <c r="B947" s="159" t="s">
        <v>2037</v>
      </c>
      <c r="C947" s="244">
        <f t="shared" si="254"/>
        <v>0</v>
      </c>
      <c r="D947" s="161">
        <v>0</v>
      </c>
      <c r="E947" s="161">
        <v>0</v>
      </c>
      <c r="F947" s="161">
        <v>0</v>
      </c>
      <c r="G947" s="161">
        <v>0</v>
      </c>
      <c r="H947" s="161">
        <v>0</v>
      </c>
      <c r="I947" s="162">
        <v>0</v>
      </c>
      <c r="J947" s="160">
        <f t="shared" si="255"/>
        <v>0</v>
      </c>
      <c r="K947" s="161">
        <v>0</v>
      </c>
      <c r="L947" s="161">
        <v>0</v>
      </c>
      <c r="M947" s="161">
        <v>0</v>
      </c>
      <c r="N947" s="161">
        <v>0</v>
      </c>
      <c r="O947" s="161">
        <v>0</v>
      </c>
      <c r="P947" s="162">
        <v>0</v>
      </c>
      <c r="Q947" s="160">
        <f t="shared" si="256"/>
        <v>0</v>
      </c>
      <c r="R947" s="161">
        <v>0</v>
      </c>
      <c r="S947" s="161">
        <v>0</v>
      </c>
      <c r="T947" s="161">
        <v>0</v>
      </c>
      <c r="U947" s="161">
        <v>0</v>
      </c>
      <c r="V947" s="161">
        <v>0</v>
      </c>
      <c r="W947" s="162">
        <v>0</v>
      </c>
      <c r="X947" s="160">
        <f t="shared" si="258"/>
        <v>0</v>
      </c>
      <c r="Y947" s="161">
        <f t="shared" si="257"/>
        <v>0</v>
      </c>
      <c r="Z947" s="161">
        <f t="shared" si="257"/>
        <v>0</v>
      </c>
      <c r="AA947" s="161">
        <f t="shared" si="257"/>
        <v>0</v>
      </c>
      <c r="AB947" s="161">
        <f t="shared" si="257"/>
        <v>0</v>
      </c>
      <c r="AC947" s="161">
        <f t="shared" si="257"/>
        <v>0</v>
      </c>
      <c r="AD947" s="162">
        <f t="shared" si="257"/>
        <v>0</v>
      </c>
      <c r="AE947" s="160">
        <f t="shared" si="250"/>
        <v>0</v>
      </c>
      <c r="AF947" s="10">
        <f t="shared" si="250"/>
        <v>0</v>
      </c>
      <c r="AG947" s="10">
        <f t="shared" si="250"/>
        <v>0</v>
      </c>
      <c r="AH947" s="10">
        <f t="shared" si="249"/>
        <v>0</v>
      </c>
      <c r="AI947" s="10">
        <f t="shared" si="249"/>
        <v>0</v>
      </c>
      <c r="AJ947" s="10">
        <f t="shared" si="249"/>
        <v>0</v>
      </c>
      <c r="AK947" s="312">
        <f t="shared" si="249"/>
        <v>0</v>
      </c>
    </row>
    <row r="948" spans="1:37" ht="12.75" customHeight="1" x14ac:dyDescent="0.25">
      <c r="A948" s="81">
        <v>939</v>
      </c>
      <c r="B948" s="159" t="s">
        <v>1575</v>
      </c>
      <c r="C948" s="244">
        <f t="shared" si="254"/>
        <v>0</v>
      </c>
      <c r="D948" s="161">
        <v>0</v>
      </c>
      <c r="E948" s="161">
        <v>0</v>
      </c>
      <c r="F948" s="161">
        <v>0</v>
      </c>
      <c r="G948" s="161">
        <v>0</v>
      </c>
      <c r="H948" s="161">
        <v>0</v>
      </c>
      <c r="I948" s="162">
        <v>0</v>
      </c>
      <c r="J948" s="160">
        <f t="shared" si="255"/>
        <v>0</v>
      </c>
      <c r="K948" s="161">
        <v>0</v>
      </c>
      <c r="L948" s="161">
        <v>0</v>
      </c>
      <c r="M948" s="161">
        <v>0</v>
      </c>
      <c r="N948" s="161">
        <v>0</v>
      </c>
      <c r="O948" s="161">
        <v>0</v>
      </c>
      <c r="P948" s="162">
        <v>0</v>
      </c>
      <c r="Q948" s="160">
        <f t="shared" si="256"/>
        <v>0</v>
      </c>
      <c r="R948" s="161">
        <v>0</v>
      </c>
      <c r="S948" s="161">
        <v>0</v>
      </c>
      <c r="T948" s="161">
        <v>0</v>
      </c>
      <c r="U948" s="161">
        <v>0</v>
      </c>
      <c r="V948" s="161">
        <v>0</v>
      </c>
      <c r="W948" s="162">
        <v>0</v>
      </c>
      <c r="X948" s="160">
        <f t="shared" si="258"/>
        <v>0</v>
      </c>
      <c r="Y948" s="161">
        <f t="shared" si="257"/>
        <v>0</v>
      </c>
      <c r="Z948" s="161">
        <f t="shared" si="257"/>
        <v>0</v>
      </c>
      <c r="AA948" s="161">
        <f t="shared" si="257"/>
        <v>0</v>
      </c>
      <c r="AB948" s="161">
        <f t="shared" si="257"/>
        <v>0</v>
      </c>
      <c r="AC948" s="161">
        <f t="shared" si="257"/>
        <v>0</v>
      </c>
      <c r="AD948" s="162">
        <f t="shared" si="257"/>
        <v>0</v>
      </c>
      <c r="AE948" s="160">
        <f t="shared" si="250"/>
        <v>0</v>
      </c>
      <c r="AF948" s="10">
        <f t="shared" si="250"/>
        <v>0</v>
      </c>
      <c r="AG948" s="10">
        <f t="shared" si="250"/>
        <v>0</v>
      </c>
      <c r="AH948" s="10">
        <f t="shared" si="249"/>
        <v>0</v>
      </c>
      <c r="AI948" s="10">
        <f t="shared" si="249"/>
        <v>0</v>
      </c>
      <c r="AJ948" s="10">
        <f t="shared" si="249"/>
        <v>0</v>
      </c>
      <c r="AK948" s="312">
        <f t="shared" si="249"/>
        <v>0</v>
      </c>
    </row>
    <row r="949" spans="1:37" ht="12.75" customHeight="1" x14ac:dyDescent="0.25">
      <c r="A949" s="81">
        <v>940</v>
      </c>
      <c r="B949" s="159" t="s">
        <v>2038</v>
      </c>
      <c r="C949" s="244">
        <f t="shared" si="254"/>
        <v>0</v>
      </c>
      <c r="D949" s="161">
        <v>0</v>
      </c>
      <c r="E949" s="161">
        <v>0</v>
      </c>
      <c r="F949" s="161">
        <v>0</v>
      </c>
      <c r="G949" s="161">
        <v>0</v>
      </c>
      <c r="H949" s="161">
        <v>0</v>
      </c>
      <c r="I949" s="162">
        <v>0</v>
      </c>
      <c r="J949" s="160">
        <f t="shared" si="255"/>
        <v>0</v>
      </c>
      <c r="K949" s="161">
        <v>0</v>
      </c>
      <c r="L949" s="161">
        <v>0</v>
      </c>
      <c r="M949" s="161">
        <v>0</v>
      </c>
      <c r="N949" s="161">
        <v>0</v>
      </c>
      <c r="O949" s="161">
        <v>0</v>
      </c>
      <c r="P949" s="162">
        <v>0</v>
      </c>
      <c r="Q949" s="160">
        <f t="shared" si="256"/>
        <v>0</v>
      </c>
      <c r="R949" s="161">
        <v>0</v>
      </c>
      <c r="S949" s="161">
        <v>0</v>
      </c>
      <c r="T949" s="161">
        <v>0</v>
      </c>
      <c r="U949" s="161">
        <v>0</v>
      </c>
      <c r="V949" s="161">
        <v>0</v>
      </c>
      <c r="W949" s="162">
        <v>0</v>
      </c>
      <c r="X949" s="160">
        <f t="shared" si="258"/>
        <v>0</v>
      </c>
      <c r="Y949" s="161">
        <f t="shared" si="257"/>
        <v>0</v>
      </c>
      <c r="Z949" s="161">
        <f t="shared" si="257"/>
        <v>0</v>
      </c>
      <c r="AA949" s="161">
        <f t="shared" si="257"/>
        <v>0</v>
      </c>
      <c r="AB949" s="161">
        <f t="shared" si="257"/>
        <v>0</v>
      </c>
      <c r="AC949" s="161">
        <f t="shared" si="257"/>
        <v>0</v>
      </c>
      <c r="AD949" s="162">
        <f t="shared" si="257"/>
        <v>0</v>
      </c>
      <c r="AE949" s="160">
        <f t="shared" si="250"/>
        <v>0</v>
      </c>
      <c r="AF949" s="10">
        <f t="shared" si="250"/>
        <v>0</v>
      </c>
      <c r="AG949" s="10">
        <f t="shared" si="250"/>
        <v>0</v>
      </c>
      <c r="AH949" s="10">
        <f t="shared" si="249"/>
        <v>0</v>
      </c>
      <c r="AI949" s="10">
        <f t="shared" si="249"/>
        <v>0</v>
      </c>
      <c r="AJ949" s="10">
        <f t="shared" si="249"/>
        <v>0</v>
      </c>
      <c r="AK949" s="312">
        <f t="shared" si="249"/>
        <v>0</v>
      </c>
    </row>
    <row r="950" spans="1:37" ht="12.75" customHeight="1" x14ac:dyDescent="0.25">
      <c r="A950" s="81">
        <v>941</v>
      </c>
      <c r="B950" s="159" t="s">
        <v>2039</v>
      </c>
      <c r="C950" s="244">
        <f t="shared" si="254"/>
        <v>0</v>
      </c>
      <c r="D950" s="161">
        <v>0</v>
      </c>
      <c r="E950" s="161">
        <v>0</v>
      </c>
      <c r="F950" s="161">
        <v>0</v>
      </c>
      <c r="G950" s="161">
        <v>0</v>
      </c>
      <c r="H950" s="161">
        <v>0</v>
      </c>
      <c r="I950" s="162">
        <v>0</v>
      </c>
      <c r="J950" s="160">
        <f t="shared" si="255"/>
        <v>0</v>
      </c>
      <c r="K950" s="161">
        <v>0</v>
      </c>
      <c r="L950" s="161">
        <v>0</v>
      </c>
      <c r="M950" s="161">
        <v>0</v>
      </c>
      <c r="N950" s="161">
        <v>0</v>
      </c>
      <c r="O950" s="161">
        <v>0</v>
      </c>
      <c r="P950" s="162">
        <v>0</v>
      </c>
      <c r="Q950" s="160">
        <f t="shared" si="256"/>
        <v>0</v>
      </c>
      <c r="R950" s="161">
        <v>0</v>
      </c>
      <c r="S950" s="161">
        <v>0</v>
      </c>
      <c r="T950" s="161">
        <v>0</v>
      </c>
      <c r="U950" s="161">
        <v>0</v>
      </c>
      <c r="V950" s="161">
        <v>0</v>
      </c>
      <c r="W950" s="162">
        <v>0</v>
      </c>
      <c r="X950" s="160">
        <f t="shared" si="258"/>
        <v>0</v>
      </c>
      <c r="Y950" s="161">
        <f t="shared" si="257"/>
        <v>0</v>
      </c>
      <c r="Z950" s="161">
        <f t="shared" si="257"/>
        <v>0</v>
      </c>
      <c r="AA950" s="161">
        <f t="shared" si="257"/>
        <v>0</v>
      </c>
      <c r="AB950" s="161">
        <f t="shared" si="257"/>
        <v>0</v>
      </c>
      <c r="AC950" s="161">
        <f t="shared" si="257"/>
        <v>0</v>
      </c>
      <c r="AD950" s="162">
        <f t="shared" si="257"/>
        <v>0</v>
      </c>
      <c r="AE950" s="160">
        <f t="shared" si="250"/>
        <v>0</v>
      </c>
      <c r="AF950" s="10">
        <f t="shared" si="250"/>
        <v>0</v>
      </c>
      <c r="AG950" s="10">
        <f t="shared" si="250"/>
        <v>0</v>
      </c>
      <c r="AH950" s="10">
        <f t="shared" si="249"/>
        <v>0</v>
      </c>
      <c r="AI950" s="10">
        <f t="shared" si="249"/>
        <v>0</v>
      </c>
      <c r="AJ950" s="10">
        <f t="shared" si="249"/>
        <v>0</v>
      </c>
      <c r="AK950" s="312">
        <f t="shared" si="249"/>
        <v>0</v>
      </c>
    </row>
    <row r="951" spans="1:37" ht="12.75" customHeight="1" x14ac:dyDescent="0.25">
      <c r="A951" s="81">
        <v>942</v>
      </c>
      <c r="B951" s="159" t="s">
        <v>2040</v>
      </c>
      <c r="C951" s="244">
        <f t="shared" si="254"/>
        <v>0</v>
      </c>
      <c r="D951" s="161">
        <v>0</v>
      </c>
      <c r="E951" s="161">
        <v>0</v>
      </c>
      <c r="F951" s="161">
        <v>0</v>
      </c>
      <c r="G951" s="161">
        <v>0</v>
      </c>
      <c r="H951" s="161">
        <v>0</v>
      </c>
      <c r="I951" s="162">
        <v>0</v>
      </c>
      <c r="J951" s="160">
        <f t="shared" si="255"/>
        <v>0</v>
      </c>
      <c r="K951" s="161">
        <v>0</v>
      </c>
      <c r="L951" s="161">
        <v>0</v>
      </c>
      <c r="M951" s="161">
        <v>0</v>
      </c>
      <c r="N951" s="161">
        <v>0</v>
      </c>
      <c r="O951" s="161">
        <v>0</v>
      </c>
      <c r="P951" s="162">
        <v>0</v>
      </c>
      <c r="Q951" s="160">
        <f t="shared" si="256"/>
        <v>0</v>
      </c>
      <c r="R951" s="161">
        <v>0</v>
      </c>
      <c r="S951" s="161">
        <v>0</v>
      </c>
      <c r="T951" s="161">
        <v>0</v>
      </c>
      <c r="U951" s="161">
        <v>0</v>
      </c>
      <c r="V951" s="161">
        <v>0</v>
      </c>
      <c r="W951" s="162">
        <v>0</v>
      </c>
      <c r="X951" s="160">
        <f t="shared" si="258"/>
        <v>0</v>
      </c>
      <c r="Y951" s="161">
        <f t="shared" si="257"/>
        <v>0</v>
      </c>
      <c r="Z951" s="161">
        <f t="shared" si="257"/>
        <v>0</v>
      </c>
      <c r="AA951" s="161">
        <f t="shared" si="257"/>
        <v>0</v>
      </c>
      <c r="AB951" s="161">
        <f t="shared" si="257"/>
        <v>0</v>
      </c>
      <c r="AC951" s="161">
        <f t="shared" si="257"/>
        <v>0</v>
      </c>
      <c r="AD951" s="162">
        <f t="shared" si="257"/>
        <v>0</v>
      </c>
      <c r="AE951" s="160">
        <f t="shared" si="250"/>
        <v>0</v>
      </c>
      <c r="AF951" s="10">
        <f t="shared" si="250"/>
        <v>0</v>
      </c>
      <c r="AG951" s="10">
        <f t="shared" si="250"/>
        <v>0</v>
      </c>
      <c r="AH951" s="10">
        <f t="shared" si="249"/>
        <v>0</v>
      </c>
      <c r="AI951" s="10">
        <f t="shared" si="249"/>
        <v>0</v>
      </c>
      <c r="AJ951" s="10">
        <f t="shared" si="249"/>
        <v>0</v>
      </c>
      <c r="AK951" s="312">
        <f t="shared" si="249"/>
        <v>0</v>
      </c>
    </row>
    <row r="952" spans="1:37" ht="12.75" customHeight="1" x14ac:dyDescent="0.25">
      <c r="A952" s="81">
        <v>943</v>
      </c>
      <c r="B952" s="159" t="s">
        <v>2041</v>
      </c>
      <c r="C952" s="244">
        <f t="shared" si="254"/>
        <v>0</v>
      </c>
      <c r="D952" s="161">
        <v>0</v>
      </c>
      <c r="E952" s="161">
        <v>0</v>
      </c>
      <c r="F952" s="161">
        <v>0</v>
      </c>
      <c r="G952" s="161">
        <v>0</v>
      </c>
      <c r="H952" s="161">
        <v>0</v>
      </c>
      <c r="I952" s="162">
        <v>0</v>
      </c>
      <c r="J952" s="160">
        <f t="shared" si="255"/>
        <v>0</v>
      </c>
      <c r="K952" s="161">
        <v>0</v>
      </c>
      <c r="L952" s="161">
        <v>0</v>
      </c>
      <c r="M952" s="161">
        <v>0</v>
      </c>
      <c r="N952" s="161">
        <v>0</v>
      </c>
      <c r="O952" s="161">
        <v>0</v>
      </c>
      <c r="P952" s="162">
        <v>0</v>
      </c>
      <c r="Q952" s="160">
        <f t="shared" si="256"/>
        <v>0</v>
      </c>
      <c r="R952" s="161">
        <v>0</v>
      </c>
      <c r="S952" s="161">
        <v>0</v>
      </c>
      <c r="T952" s="161">
        <v>0</v>
      </c>
      <c r="U952" s="161">
        <v>0</v>
      </c>
      <c r="V952" s="161">
        <v>0</v>
      </c>
      <c r="W952" s="162">
        <v>0</v>
      </c>
      <c r="X952" s="160">
        <f t="shared" si="258"/>
        <v>0</v>
      </c>
      <c r="Y952" s="161">
        <f t="shared" si="257"/>
        <v>0</v>
      </c>
      <c r="Z952" s="161">
        <f t="shared" si="257"/>
        <v>0</v>
      </c>
      <c r="AA952" s="161">
        <f t="shared" si="257"/>
        <v>0</v>
      </c>
      <c r="AB952" s="161">
        <f t="shared" si="257"/>
        <v>0</v>
      </c>
      <c r="AC952" s="161">
        <f t="shared" si="257"/>
        <v>0</v>
      </c>
      <c r="AD952" s="162">
        <f t="shared" si="257"/>
        <v>0</v>
      </c>
      <c r="AE952" s="160">
        <f t="shared" si="250"/>
        <v>0</v>
      </c>
      <c r="AF952" s="10">
        <f t="shared" si="250"/>
        <v>0</v>
      </c>
      <c r="AG952" s="10">
        <f t="shared" si="250"/>
        <v>0</v>
      </c>
      <c r="AH952" s="10">
        <f t="shared" si="249"/>
        <v>0</v>
      </c>
      <c r="AI952" s="10">
        <f t="shared" si="249"/>
        <v>0</v>
      </c>
      <c r="AJ952" s="10">
        <f t="shared" si="249"/>
        <v>0</v>
      </c>
      <c r="AK952" s="312">
        <f t="shared" si="249"/>
        <v>0</v>
      </c>
    </row>
    <row r="953" spans="1:37" ht="12.75" customHeight="1" x14ac:dyDescent="0.25">
      <c r="A953" s="81">
        <v>944</v>
      </c>
      <c r="B953" s="159" t="s">
        <v>2042</v>
      </c>
      <c r="C953" s="244">
        <f t="shared" si="254"/>
        <v>0</v>
      </c>
      <c r="D953" s="161">
        <v>0</v>
      </c>
      <c r="E953" s="161">
        <v>0</v>
      </c>
      <c r="F953" s="161">
        <v>0</v>
      </c>
      <c r="G953" s="161">
        <v>0</v>
      </c>
      <c r="H953" s="161">
        <v>0</v>
      </c>
      <c r="I953" s="162">
        <v>0</v>
      </c>
      <c r="J953" s="160">
        <f t="shared" si="255"/>
        <v>0</v>
      </c>
      <c r="K953" s="161">
        <v>0</v>
      </c>
      <c r="L953" s="161">
        <v>0</v>
      </c>
      <c r="M953" s="161">
        <v>0</v>
      </c>
      <c r="N953" s="161">
        <v>0</v>
      </c>
      <c r="O953" s="161">
        <v>0</v>
      </c>
      <c r="P953" s="162">
        <v>0</v>
      </c>
      <c r="Q953" s="160">
        <f t="shared" si="256"/>
        <v>0</v>
      </c>
      <c r="R953" s="161">
        <v>0</v>
      </c>
      <c r="S953" s="161">
        <v>0</v>
      </c>
      <c r="T953" s="161">
        <v>0</v>
      </c>
      <c r="U953" s="161">
        <v>0</v>
      </c>
      <c r="V953" s="161">
        <v>0</v>
      </c>
      <c r="W953" s="162">
        <v>0</v>
      </c>
      <c r="X953" s="160">
        <f t="shared" si="258"/>
        <v>0</v>
      </c>
      <c r="Y953" s="161">
        <f t="shared" si="257"/>
        <v>0</v>
      </c>
      <c r="Z953" s="161">
        <f t="shared" si="257"/>
        <v>0</v>
      </c>
      <c r="AA953" s="161">
        <f t="shared" si="257"/>
        <v>0</v>
      </c>
      <c r="AB953" s="161">
        <f t="shared" si="257"/>
        <v>0</v>
      </c>
      <c r="AC953" s="161">
        <f t="shared" si="257"/>
        <v>0</v>
      </c>
      <c r="AD953" s="162">
        <f t="shared" si="257"/>
        <v>0</v>
      </c>
      <c r="AE953" s="160">
        <f t="shared" si="250"/>
        <v>0</v>
      </c>
      <c r="AF953" s="10">
        <f t="shared" si="250"/>
        <v>0</v>
      </c>
      <c r="AG953" s="10">
        <f t="shared" si="250"/>
        <v>0</v>
      </c>
      <c r="AH953" s="10">
        <f t="shared" si="249"/>
        <v>0</v>
      </c>
      <c r="AI953" s="10">
        <f t="shared" si="249"/>
        <v>0</v>
      </c>
      <c r="AJ953" s="10">
        <f t="shared" si="249"/>
        <v>0</v>
      </c>
      <c r="AK953" s="312">
        <f t="shared" si="249"/>
        <v>0</v>
      </c>
    </row>
    <row r="954" spans="1:37" ht="12.75" customHeight="1" x14ac:dyDescent="0.25">
      <c r="A954" s="81">
        <v>945</v>
      </c>
      <c r="B954" s="159" t="s">
        <v>2026</v>
      </c>
      <c r="C954" s="244">
        <f t="shared" si="254"/>
        <v>0</v>
      </c>
      <c r="D954" s="161">
        <v>0</v>
      </c>
      <c r="E954" s="161">
        <v>0</v>
      </c>
      <c r="F954" s="161">
        <v>0</v>
      </c>
      <c r="G954" s="161">
        <v>0</v>
      </c>
      <c r="H954" s="161">
        <v>0</v>
      </c>
      <c r="I954" s="162">
        <v>0</v>
      </c>
      <c r="J954" s="160">
        <f t="shared" si="255"/>
        <v>0</v>
      </c>
      <c r="K954" s="161">
        <v>0</v>
      </c>
      <c r="L954" s="161">
        <v>0</v>
      </c>
      <c r="M954" s="161">
        <v>0</v>
      </c>
      <c r="N954" s="161">
        <v>0</v>
      </c>
      <c r="O954" s="161">
        <v>0</v>
      </c>
      <c r="P954" s="162">
        <v>0</v>
      </c>
      <c r="Q954" s="160">
        <f t="shared" si="256"/>
        <v>0</v>
      </c>
      <c r="R954" s="161">
        <v>0</v>
      </c>
      <c r="S954" s="161">
        <v>0</v>
      </c>
      <c r="T954" s="161">
        <v>0</v>
      </c>
      <c r="U954" s="161">
        <v>0</v>
      </c>
      <c r="V954" s="161">
        <v>0</v>
      </c>
      <c r="W954" s="162">
        <v>0</v>
      </c>
      <c r="X954" s="160">
        <f t="shared" si="258"/>
        <v>0</v>
      </c>
      <c r="Y954" s="161">
        <f t="shared" si="257"/>
        <v>0</v>
      </c>
      <c r="Z954" s="161">
        <f t="shared" si="257"/>
        <v>0</v>
      </c>
      <c r="AA954" s="161">
        <f t="shared" si="257"/>
        <v>0</v>
      </c>
      <c r="AB954" s="161">
        <f t="shared" si="257"/>
        <v>0</v>
      </c>
      <c r="AC954" s="161">
        <f t="shared" si="257"/>
        <v>0</v>
      </c>
      <c r="AD954" s="162">
        <f t="shared" si="257"/>
        <v>0</v>
      </c>
      <c r="AE954" s="160">
        <f t="shared" si="250"/>
        <v>0</v>
      </c>
      <c r="AF954" s="10">
        <f t="shared" si="250"/>
        <v>0</v>
      </c>
      <c r="AG954" s="10">
        <f t="shared" si="250"/>
        <v>0</v>
      </c>
      <c r="AH954" s="10">
        <f t="shared" si="249"/>
        <v>0</v>
      </c>
      <c r="AI954" s="10">
        <f t="shared" si="249"/>
        <v>0</v>
      </c>
      <c r="AJ954" s="10">
        <f t="shared" si="249"/>
        <v>0</v>
      </c>
      <c r="AK954" s="312">
        <f t="shared" si="249"/>
        <v>0</v>
      </c>
    </row>
    <row r="955" spans="1:37" ht="12.75" customHeight="1" x14ac:dyDescent="0.25">
      <c r="A955" s="81">
        <v>946</v>
      </c>
      <c r="B955" s="159" t="s">
        <v>1690</v>
      </c>
      <c r="C955" s="244">
        <f t="shared" si="254"/>
        <v>0</v>
      </c>
      <c r="D955" s="161">
        <v>0</v>
      </c>
      <c r="E955" s="161">
        <v>0</v>
      </c>
      <c r="F955" s="161">
        <v>0</v>
      </c>
      <c r="G955" s="161">
        <v>0</v>
      </c>
      <c r="H955" s="161">
        <v>0</v>
      </c>
      <c r="I955" s="162">
        <v>0</v>
      </c>
      <c r="J955" s="160">
        <f t="shared" si="255"/>
        <v>0</v>
      </c>
      <c r="K955" s="161">
        <v>0</v>
      </c>
      <c r="L955" s="161">
        <v>0</v>
      </c>
      <c r="M955" s="161">
        <v>0</v>
      </c>
      <c r="N955" s="161">
        <v>0</v>
      </c>
      <c r="O955" s="161">
        <v>0</v>
      </c>
      <c r="P955" s="162">
        <v>0</v>
      </c>
      <c r="Q955" s="160">
        <f t="shared" si="256"/>
        <v>0</v>
      </c>
      <c r="R955" s="161">
        <v>0</v>
      </c>
      <c r="S955" s="161">
        <v>0</v>
      </c>
      <c r="T955" s="161">
        <v>0</v>
      </c>
      <c r="U955" s="161">
        <v>0</v>
      </c>
      <c r="V955" s="161">
        <v>0</v>
      </c>
      <c r="W955" s="162">
        <v>0</v>
      </c>
      <c r="X955" s="160">
        <f t="shared" si="258"/>
        <v>0</v>
      </c>
      <c r="Y955" s="161">
        <f t="shared" si="257"/>
        <v>0</v>
      </c>
      <c r="Z955" s="161">
        <f t="shared" si="257"/>
        <v>0</v>
      </c>
      <c r="AA955" s="161">
        <f t="shared" si="257"/>
        <v>0</v>
      </c>
      <c r="AB955" s="161">
        <f t="shared" si="257"/>
        <v>0</v>
      </c>
      <c r="AC955" s="161">
        <f t="shared" si="257"/>
        <v>0</v>
      </c>
      <c r="AD955" s="162">
        <f t="shared" si="257"/>
        <v>0</v>
      </c>
      <c r="AE955" s="160">
        <f t="shared" si="250"/>
        <v>0</v>
      </c>
      <c r="AF955" s="10">
        <f t="shared" si="250"/>
        <v>0</v>
      </c>
      <c r="AG955" s="10">
        <f t="shared" si="250"/>
        <v>0</v>
      </c>
      <c r="AH955" s="10">
        <f t="shared" si="249"/>
        <v>0</v>
      </c>
      <c r="AI955" s="10">
        <f t="shared" si="249"/>
        <v>0</v>
      </c>
      <c r="AJ955" s="10">
        <f t="shared" si="249"/>
        <v>0</v>
      </c>
      <c r="AK955" s="312">
        <f t="shared" si="249"/>
        <v>0</v>
      </c>
    </row>
    <row r="956" spans="1:37" ht="12.75" customHeight="1" x14ac:dyDescent="0.25">
      <c r="A956" s="81">
        <v>947</v>
      </c>
      <c r="B956" s="159" t="s">
        <v>2043</v>
      </c>
      <c r="C956" s="244">
        <f t="shared" si="254"/>
        <v>61.8</v>
      </c>
      <c r="D956" s="161">
        <v>0</v>
      </c>
      <c r="E956" s="161">
        <v>0</v>
      </c>
      <c r="F956" s="161">
        <v>0</v>
      </c>
      <c r="G956" s="161">
        <v>0</v>
      </c>
      <c r="H956" s="161">
        <v>61.8</v>
      </c>
      <c r="I956" s="162">
        <v>0</v>
      </c>
      <c r="J956" s="160">
        <f t="shared" si="255"/>
        <v>61.8</v>
      </c>
      <c r="K956" s="161">
        <v>0</v>
      </c>
      <c r="L956" s="161">
        <v>0</v>
      </c>
      <c r="M956" s="161">
        <v>0</v>
      </c>
      <c r="N956" s="161">
        <v>0</v>
      </c>
      <c r="O956" s="161">
        <v>61.8</v>
      </c>
      <c r="P956" s="162">
        <v>0</v>
      </c>
      <c r="Q956" s="160">
        <f t="shared" si="256"/>
        <v>53.581200000000003</v>
      </c>
      <c r="R956" s="161">
        <v>0</v>
      </c>
      <c r="S956" s="161">
        <v>0</v>
      </c>
      <c r="T956" s="161">
        <v>0</v>
      </c>
      <c r="U956" s="161">
        <v>0</v>
      </c>
      <c r="V956" s="161">
        <v>53.581200000000003</v>
      </c>
      <c r="W956" s="162">
        <v>0</v>
      </c>
      <c r="X956" s="160">
        <f t="shared" si="258"/>
        <v>-8.2187999999999946</v>
      </c>
      <c r="Y956" s="161">
        <f t="shared" si="257"/>
        <v>0</v>
      </c>
      <c r="Z956" s="161">
        <f t="shared" si="257"/>
        <v>0</v>
      </c>
      <c r="AA956" s="161">
        <f t="shared" si="257"/>
        <v>0</v>
      </c>
      <c r="AB956" s="161">
        <f t="shared" si="257"/>
        <v>0</v>
      </c>
      <c r="AC956" s="161">
        <f t="shared" si="257"/>
        <v>-8.2187999999999946</v>
      </c>
      <c r="AD956" s="162">
        <f t="shared" si="257"/>
        <v>0</v>
      </c>
      <c r="AE956" s="160">
        <f t="shared" si="250"/>
        <v>86.700970873786417</v>
      </c>
      <c r="AF956" s="10">
        <f t="shared" si="250"/>
        <v>0</v>
      </c>
      <c r="AG956" s="10">
        <f t="shared" si="250"/>
        <v>0</v>
      </c>
      <c r="AH956" s="10">
        <f t="shared" si="249"/>
        <v>0</v>
      </c>
      <c r="AI956" s="10">
        <f t="shared" si="249"/>
        <v>0</v>
      </c>
      <c r="AJ956" s="10">
        <f t="shared" si="249"/>
        <v>86.700970873786417</v>
      </c>
      <c r="AK956" s="312">
        <f t="shared" si="249"/>
        <v>0</v>
      </c>
    </row>
    <row r="957" spans="1:37" ht="12.75" customHeight="1" x14ac:dyDescent="0.25">
      <c r="A957" s="81">
        <v>948</v>
      </c>
      <c r="B957" s="159" t="s">
        <v>2044</v>
      </c>
      <c r="C957" s="244">
        <f t="shared" si="254"/>
        <v>0</v>
      </c>
      <c r="D957" s="161">
        <v>0</v>
      </c>
      <c r="E957" s="161">
        <v>0</v>
      </c>
      <c r="F957" s="161">
        <v>0</v>
      </c>
      <c r="G957" s="161">
        <v>0</v>
      </c>
      <c r="H957" s="161">
        <v>0</v>
      </c>
      <c r="I957" s="162">
        <v>0</v>
      </c>
      <c r="J957" s="160">
        <f t="shared" si="255"/>
        <v>0</v>
      </c>
      <c r="K957" s="161">
        <v>0</v>
      </c>
      <c r="L957" s="161">
        <v>0</v>
      </c>
      <c r="M957" s="161">
        <v>0</v>
      </c>
      <c r="N957" s="161">
        <v>0</v>
      </c>
      <c r="O957" s="161">
        <v>0</v>
      </c>
      <c r="P957" s="162">
        <v>0</v>
      </c>
      <c r="Q957" s="160">
        <f t="shared" si="256"/>
        <v>0</v>
      </c>
      <c r="R957" s="161">
        <v>0</v>
      </c>
      <c r="S957" s="161">
        <v>0</v>
      </c>
      <c r="T957" s="161">
        <v>0</v>
      </c>
      <c r="U957" s="161">
        <v>0</v>
      </c>
      <c r="V957" s="161">
        <v>0</v>
      </c>
      <c r="W957" s="162">
        <v>0</v>
      </c>
      <c r="X957" s="160">
        <f t="shared" si="258"/>
        <v>0</v>
      </c>
      <c r="Y957" s="161">
        <f t="shared" si="257"/>
        <v>0</v>
      </c>
      <c r="Z957" s="161">
        <f t="shared" si="257"/>
        <v>0</v>
      </c>
      <c r="AA957" s="161">
        <f t="shared" si="257"/>
        <v>0</v>
      </c>
      <c r="AB957" s="161">
        <f t="shared" si="257"/>
        <v>0</v>
      </c>
      <c r="AC957" s="161">
        <f t="shared" si="257"/>
        <v>0</v>
      </c>
      <c r="AD957" s="162">
        <f t="shared" si="257"/>
        <v>0</v>
      </c>
      <c r="AE957" s="160">
        <f t="shared" si="250"/>
        <v>0</v>
      </c>
      <c r="AF957" s="10">
        <f t="shared" si="250"/>
        <v>0</v>
      </c>
      <c r="AG957" s="10">
        <f t="shared" si="250"/>
        <v>0</v>
      </c>
      <c r="AH957" s="10">
        <f t="shared" si="249"/>
        <v>0</v>
      </c>
      <c r="AI957" s="10">
        <f t="shared" si="249"/>
        <v>0</v>
      </c>
      <c r="AJ957" s="10">
        <f t="shared" si="249"/>
        <v>0</v>
      </c>
      <c r="AK957" s="312">
        <f t="shared" si="249"/>
        <v>0</v>
      </c>
    </row>
    <row r="958" spans="1:37" ht="12.75" customHeight="1" x14ac:dyDescent="0.25">
      <c r="A958" s="81">
        <v>949</v>
      </c>
      <c r="B958" s="159" t="s">
        <v>2045</v>
      </c>
      <c r="C958" s="244">
        <f t="shared" si="254"/>
        <v>0</v>
      </c>
      <c r="D958" s="161">
        <v>0</v>
      </c>
      <c r="E958" s="161">
        <v>0</v>
      </c>
      <c r="F958" s="161">
        <v>0</v>
      </c>
      <c r="G958" s="161">
        <v>0</v>
      </c>
      <c r="H958" s="161">
        <v>0</v>
      </c>
      <c r="I958" s="162">
        <v>0</v>
      </c>
      <c r="J958" s="160">
        <f t="shared" si="255"/>
        <v>0</v>
      </c>
      <c r="K958" s="161">
        <v>0</v>
      </c>
      <c r="L958" s="161">
        <v>0</v>
      </c>
      <c r="M958" s="161">
        <v>0</v>
      </c>
      <c r="N958" s="161">
        <v>0</v>
      </c>
      <c r="O958" s="161">
        <v>0</v>
      </c>
      <c r="P958" s="162">
        <v>0</v>
      </c>
      <c r="Q958" s="160">
        <f t="shared" si="256"/>
        <v>0</v>
      </c>
      <c r="R958" s="161">
        <v>0</v>
      </c>
      <c r="S958" s="161">
        <v>0</v>
      </c>
      <c r="T958" s="161">
        <v>0</v>
      </c>
      <c r="U958" s="161">
        <v>0</v>
      </c>
      <c r="V958" s="161">
        <v>0</v>
      </c>
      <c r="W958" s="162">
        <v>0</v>
      </c>
      <c r="X958" s="160">
        <f t="shared" si="258"/>
        <v>0</v>
      </c>
      <c r="Y958" s="161">
        <f t="shared" si="257"/>
        <v>0</v>
      </c>
      <c r="Z958" s="161">
        <f t="shared" si="257"/>
        <v>0</v>
      </c>
      <c r="AA958" s="161">
        <f t="shared" si="257"/>
        <v>0</v>
      </c>
      <c r="AB958" s="161">
        <f t="shared" si="257"/>
        <v>0</v>
      </c>
      <c r="AC958" s="161">
        <f t="shared" si="257"/>
        <v>0</v>
      </c>
      <c r="AD958" s="162">
        <f t="shared" si="257"/>
        <v>0</v>
      </c>
      <c r="AE958" s="160">
        <f t="shared" si="250"/>
        <v>0</v>
      </c>
      <c r="AF958" s="10">
        <f t="shared" si="250"/>
        <v>0</v>
      </c>
      <c r="AG958" s="10">
        <f t="shared" si="250"/>
        <v>0</v>
      </c>
      <c r="AH958" s="10">
        <f t="shared" si="249"/>
        <v>0</v>
      </c>
      <c r="AI958" s="10">
        <f t="shared" si="249"/>
        <v>0</v>
      </c>
      <c r="AJ958" s="10">
        <f t="shared" si="249"/>
        <v>0</v>
      </c>
      <c r="AK958" s="312">
        <f t="shared" si="249"/>
        <v>0</v>
      </c>
    </row>
    <row r="959" spans="1:37" ht="12.75" customHeight="1" x14ac:dyDescent="0.25">
      <c r="A959" s="81">
        <v>950</v>
      </c>
      <c r="B959" s="159"/>
      <c r="C959" s="244"/>
      <c r="D959" s="161"/>
      <c r="E959" s="161"/>
      <c r="F959" s="161"/>
      <c r="G959" s="161"/>
      <c r="H959" s="161"/>
      <c r="I959" s="162"/>
      <c r="J959" s="160"/>
      <c r="K959" s="161"/>
      <c r="L959" s="161"/>
      <c r="M959" s="161"/>
      <c r="N959" s="161"/>
      <c r="O959" s="161"/>
      <c r="P959" s="162"/>
      <c r="Q959" s="160"/>
      <c r="R959" s="161"/>
      <c r="S959" s="161"/>
      <c r="T959" s="161"/>
      <c r="U959" s="161"/>
      <c r="V959" s="161"/>
      <c r="W959" s="162"/>
      <c r="X959" s="160">
        <f t="shared" si="258"/>
        <v>0</v>
      </c>
      <c r="Y959" s="161"/>
      <c r="Z959" s="161"/>
      <c r="AA959" s="161"/>
      <c r="AB959" s="161"/>
      <c r="AC959" s="161"/>
      <c r="AD959" s="162"/>
      <c r="AE959" s="160"/>
      <c r="AF959" s="10"/>
      <c r="AG959" s="10"/>
      <c r="AH959" s="10"/>
      <c r="AI959" s="10"/>
      <c r="AJ959" s="10"/>
      <c r="AK959" s="312"/>
    </row>
    <row r="960" spans="1:37" ht="15.75" customHeight="1" x14ac:dyDescent="0.25">
      <c r="A960" s="81">
        <v>951</v>
      </c>
      <c r="B960" s="152" t="s">
        <v>1484</v>
      </c>
      <c r="C960" s="172">
        <f>C961+C962</f>
        <v>2736.9</v>
      </c>
      <c r="D960" s="153">
        <f t="shared" ref="D960:W960" si="259">D961+D962</f>
        <v>1063.8</v>
      </c>
      <c r="E960" s="153">
        <f t="shared" si="259"/>
        <v>582</v>
      </c>
      <c r="F960" s="153">
        <f t="shared" si="259"/>
        <v>0</v>
      </c>
      <c r="G960" s="153">
        <f t="shared" si="259"/>
        <v>946.5</v>
      </c>
      <c r="H960" s="153">
        <f t="shared" si="259"/>
        <v>69.400000000000006</v>
      </c>
      <c r="I960" s="154">
        <f t="shared" si="259"/>
        <v>75.2</v>
      </c>
      <c r="J960" s="156">
        <f t="shared" si="259"/>
        <v>2736.9</v>
      </c>
      <c r="K960" s="153">
        <f t="shared" si="259"/>
        <v>1063.8</v>
      </c>
      <c r="L960" s="153">
        <f t="shared" si="259"/>
        <v>582</v>
      </c>
      <c r="M960" s="153">
        <f t="shared" si="259"/>
        <v>0</v>
      </c>
      <c r="N960" s="153">
        <f t="shared" si="259"/>
        <v>946.5</v>
      </c>
      <c r="O960" s="153">
        <f t="shared" si="259"/>
        <v>69.400000000000006</v>
      </c>
      <c r="P960" s="154">
        <f t="shared" si="259"/>
        <v>75.2</v>
      </c>
      <c r="Q960" s="156">
        <f t="shared" si="259"/>
        <v>2259.7604000000001</v>
      </c>
      <c r="R960" s="153">
        <f t="shared" si="259"/>
        <v>942.95910000000003</v>
      </c>
      <c r="S960" s="153">
        <f t="shared" si="259"/>
        <v>483.41899999999998</v>
      </c>
      <c r="T960" s="153">
        <f t="shared" si="259"/>
        <v>0</v>
      </c>
      <c r="U960" s="153">
        <f t="shared" si="259"/>
        <v>734.5729</v>
      </c>
      <c r="V960" s="153">
        <f t="shared" si="259"/>
        <v>66.867900000000006</v>
      </c>
      <c r="W960" s="154">
        <f t="shared" si="259"/>
        <v>31.941500000000001</v>
      </c>
      <c r="X960" s="156">
        <f t="shared" si="258"/>
        <v>-477.13959999999997</v>
      </c>
      <c r="Y960" s="153">
        <f t="shared" si="258"/>
        <v>-120.84089999999992</v>
      </c>
      <c r="Z960" s="153">
        <f t="shared" si="258"/>
        <v>-98.581000000000017</v>
      </c>
      <c r="AA960" s="153">
        <f t="shared" si="258"/>
        <v>0</v>
      </c>
      <c r="AB960" s="153">
        <f t="shared" si="258"/>
        <v>-211.9271</v>
      </c>
      <c r="AC960" s="153">
        <f t="shared" si="258"/>
        <v>-2.5320999999999998</v>
      </c>
      <c r="AD960" s="154">
        <f t="shared" si="258"/>
        <v>-43.258499999999998</v>
      </c>
      <c r="AE960" s="156">
        <f t="shared" si="250"/>
        <v>82.566421864152872</v>
      </c>
      <c r="AF960" s="13">
        <f t="shared" si="250"/>
        <v>88.640637337845462</v>
      </c>
      <c r="AG960" s="13">
        <f t="shared" si="250"/>
        <v>83.061683848797259</v>
      </c>
      <c r="AH960" s="13">
        <f t="shared" si="249"/>
        <v>0</v>
      </c>
      <c r="AI960" s="13">
        <f t="shared" si="249"/>
        <v>77.609392498679341</v>
      </c>
      <c r="AJ960" s="13">
        <f t="shared" si="249"/>
        <v>96.351440922190207</v>
      </c>
      <c r="AK960" s="313">
        <f t="shared" si="249"/>
        <v>42.475398936170208</v>
      </c>
    </row>
    <row r="961" spans="1:37" s="170" customFormat="1" ht="15.75" customHeight="1" x14ac:dyDescent="0.2">
      <c r="A961" s="81">
        <v>952</v>
      </c>
      <c r="B961" s="152" t="s">
        <v>1287</v>
      </c>
      <c r="C961" s="172">
        <f>C963</f>
        <v>2667.5</v>
      </c>
      <c r="D961" s="153">
        <f t="shared" ref="D961:W961" si="260">D963</f>
        <v>1063.8</v>
      </c>
      <c r="E961" s="153">
        <f t="shared" si="260"/>
        <v>582</v>
      </c>
      <c r="F961" s="153">
        <f t="shared" si="260"/>
        <v>0</v>
      </c>
      <c r="G961" s="153">
        <f t="shared" si="260"/>
        <v>946.5</v>
      </c>
      <c r="H961" s="153">
        <f t="shared" si="260"/>
        <v>0</v>
      </c>
      <c r="I961" s="154">
        <f t="shared" si="260"/>
        <v>75.2</v>
      </c>
      <c r="J961" s="156">
        <f t="shared" si="260"/>
        <v>2667.5</v>
      </c>
      <c r="K961" s="153">
        <f t="shared" si="260"/>
        <v>1063.8</v>
      </c>
      <c r="L961" s="153">
        <f t="shared" si="260"/>
        <v>582</v>
      </c>
      <c r="M961" s="153">
        <f t="shared" si="260"/>
        <v>0</v>
      </c>
      <c r="N961" s="153">
        <f t="shared" si="260"/>
        <v>946.5</v>
      </c>
      <c r="O961" s="153">
        <f t="shared" si="260"/>
        <v>0</v>
      </c>
      <c r="P961" s="154">
        <f t="shared" si="260"/>
        <v>75.2</v>
      </c>
      <c r="Q961" s="156">
        <f t="shared" si="260"/>
        <v>2192.8924999999999</v>
      </c>
      <c r="R961" s="153">
        <f t="shared" si="260"/>
        <v>942.95910000000003</v>
      </c>
      <c r="S961" s="153">
        <f t="shared" si="260"/>
        <v>483.41899999999998</v>
      </c>
      <c r="T961" s="153">
        <f t="shared" si="260"/>
        <v>0</v>
      </c>
      <c r="U961" s="153">
        <f t="shared" si="260"/>
        <v>734.5729</v>
      </c>
      <c r="V961" s="153">
        <f t="shared" si="260"/>
        <v>0</v>
      </c>
      <c r="W961" s="154">
        <f t="shared" si="260"/>
        <v>31.941500000000001</v>
      </c>
      <c r="X961" s="156">
        <f t="shared" si="258"/>
        <v>-474.60750000000007</v>
      </c>
      <c r="Y961" s="153">
        <f t="shared" si="258"/>
        <v>-120.84089999999992</v>
      </c>
      <c r="Z961" s="153">
        <f t="shared" si="258"/>
        <v>-98.581000000000017</v>
      </c>
      <c r="AA961" s="153">
        <f t="shared" si="258"/>
        <v>0</v>
      </c>
      <c r="AB961" s="153">
        <f t="shared" si="258"/>
        <v>-211.9271</v>
      </c>
      <c r="AC961" s="153">
        <f t="shared" si="258"/>
        <v>0</v>
      </c>
      <c r="AD961" s="154">
        <f t="shared" si="258"/>
        <v>-43.258499999999998</v>
      </c>
      <c r="AE961" s="156">
        <f t="shared" si="250"/>
        <v>82.207778819119028</v>
      </c>
      <c r="AF961" s="13">
        <f t="shared" si="250"/>
        <v>88.640637337845462</v>
      </c>
      <c r="AG961" s="13">
        <f t="shared" si="250"/>
        <v>83.061683848797259</v>
      </c>
      <c r="AH961" s="13">
        <f t="shared" si="249"/>
        <v>0</v>
      </c>
      <c r="AI961" s="13">
        <f t="shared" si="249"/>
        <v>77.609392498679341</v>
      </c>
      <c r="AJ961" s="13">
        <f t="shared" si="249"/>
        <v>0</v>
      </c>
      <c r="AK961" s="313">
        <f t="shared" si="249"/>
        <v>42.475398936170208</v>
      </c>
    </row>
    <row r="962" spans="1:37" s="170" customFormat="1" ht="18" customHeight="1" x14ac:dyDescent="0.2">
      <c r="A962" s="81">
        <v>953</v>
      </c>
      <c r="B962" s="152" t="s">
        <v>1288</v>
      </c>
      <c r="C962" s="172">
        <f>SUM(C964:C978)</f>
        <v>69.400000000000006</v>
      </c>
      <c r="D962" s="153">
        <f t="shared" ref="D962:W962" si="261">SUM(D964:D978)</f>
        <v>0</v>
      </c>
      <c r="E962" s="153">
        <f t="shared" si="261"/>
        <v>0</v>
      </c>
      <c r="F962" s="153">
        <f t="shared" si="261"/>
        <v>0</v>
      </c>
      <c r="G962" s="153">
        <f t="shared" si="261"/>
        <v>0</v>
      </c>
      <c r="H962" s="153">
        <f t="shared" si="261"/>
        <v>69.400000000000006</v>
      </c>
      <c r="I962" s="154">
        <f t="shared" si="261"/>
        <v>0</v>
      </c>
      <c r="J962" s="156">
        <f t="shared" si="261"/>
        <v>69.400000000000006</v>
      </c>
      <c r="K962" s="153">
        <f t="shared" si="261"/>
        <v>0</v>
      </c>
      <c r="L962" s="153">
        <f t="shared" si="261"/>
        <v>0</v>
      </c>
      <c r="M962" s="153">
        <f t="shared" si="261"/>
        <v>0</v>
      </c>
      <c r="N962" s="153">
        <f t="shared" si="261"/>
        <v>0</v>
      </c>
      <c r="O962" s="153">
        <f t="shared" si="261"/>
        <v>69.400000000000006</v>
      </c>
      <c r="P962" s="154">
        <f t="shared" si="261"/>
        <v>0</v>
      </c>
      <c r="Q962" s="156">
        <f t="shared" si="261"/>
        <v>66.867900000000006</v>
      </c>
      <c r="R962" s="153">
        <f t="shared" si="261"/>
        <v>0</v>
      </c>
      <c r="S962" s="153">
        <f t="shared" si="261"/>
        <v>0</v>
      </c>
      <c r="T962" s="153">
        <f t="shared" si="261"/>
        <v>0</v>
      </c>
      <c r="U962" s="153">
        <f t="shared" si="261"/>
        <v>0</v>
      </c>
      <c r="V962" s="153">
        <f t="shared" si="261"/>
        <v>66.867900000000006</v>
      </c>
      <c r="W962" s="154">
        <f t="shared" si="261"/>
        <v>0</v>
      </c>
      <c r="X962" s="156">
        <f t="shared" si="258"/>
        <v>-2.5320999999999998</v>
      </c>
      <c r="Y962" s="153">
        <f t="shared" si="258"/>
        <v>0</v>
      </c>
      <c r="Z962" s="153">
        <f t="shared" si="258"/>
        <v>0</v>
      </c>
      <c r="AA962" s="153">
        <f t="shared" si="258"/>
        <v>0</v>
      </c>
      <c r="AB962" s="153">
        <f t="shared" si="258"/>
        <v>0</v>
      </c>
      <c r="AC962" s="153">
        <f t="shared" si="258"/>
        <v>-2.5320999999999998</v>
      </c>
      <c r="AD962" s="154">
        <f t="shared" si="258"/>
        <v>0</v>
      </c>
      <c r="AE962" s="156">
        <f t="shared" si="250"/>
        <v>96.351440922190207</v>
      </c>
      <c r="AF962" s="13">
        <f t="shared" si="250"/>
        <v>0</v>
      </c>
      <c r="AG962" s="13">
        <f t="shared" si="250"/>
        <v>0</v>
      </c>
      <c r="AH962" s="13">
        <f t="shared" si="249"/>
        <v>0</v>
      </c>
      <c r="AI962" s="13">
        <f t="shared" si="249"/>
        <v>0</v>
      </c>
      <c r="AJ962" s="13">
        <f t="shared" si="249"/>
        <v>96.351440922190207</v>
      </c>
      <c r="AK962" s="313">
        <f t="shared" si="249"/>
        <v>0</v>
      </c>
    </row>
    <row r="963" spans="1:37" ht="12.75" customHeight="1" x14ac:dyDescent="0.25">
      <c r="A963" s="81">
        <v>954</v>
      </c>
      <c r="B963" s="159" t="s">
        <v>1313</v>
      </c>
      <c r="C963" s="244">
        <f t="shared" ref="C963:C978" si="262">SUM(D963:I963)</f>
        <v>2667.5</v>
      </c>
      <c r="D963" s="161">
        <v>1063.8</v>
      </c>
      <c r="E963" s="161">
        <v>582</v>
      </c>
      <c r="F963" s="161">
        <v>0</v>
      </c>
      <c r="G963" s="161">
        <v>946.5</v>
      </c>
      <c r="H963" s="161">
        <v>0</v>
      </c>
      <c r="I963" s="162">
        <v>75.2</v>
      </c>
      <c r="J963" s="160">
        <f t="shared" ref="J963:J978" si="263">SUM(K963:P963)</f>
        <v>2667.5</v>
      </c>
      <c r="K963" s="161">
        <v>1063.8</v>
      </c>
      <c r="L963" s="161">
        <v>582</v>
      </c>
      <c r="M963" s="161">
        <v>0</v>
      </c>
      <c r="N963" s="161">
        <v>946.5</v>
      </c>
      <c r="O963" s="161">
        <v>0</v>
      </c>
      <c r="P963" s="162">
        <v>75.2</v>
      </c>
      <c r="Q963" s="160">
        <f t="shared" ref="Q963:Q978" si="264">SUM(R963:W963)</f>
        <v>2192.8924999999999</v>
      </c>
      <c r="R963" s="161">
        <v>942.95910000000003</v>
      </c>
      <c r="S963" s="161">
        <v>483.41899999999998</v>
      </c>
      <c r="T963" s="161">
        <v>0</v>
      </c>
      <c r="U963" s="161">
        <v>734.5729</v>
      </c>
      <c r="V963" s="161">
        <v>0</v>
      </c>
      <c r="W963" s="162">
        <v>31.941500000000001</v>
      </c>
      <c r="X963" s="160">
        <f t="shared" si="258"/>
        <v>-474.60750000000007</v>
      </c>
      <c r="Y963" s="161">
        <f t="shared" si="258"/>
        <v>-120.84089999999992</v>
      </c>
      <c r="Z963" s="161">
        <f t="shared" si="258"/>
        <v>-98.581000000000017</v>
      </c>
      <c r="AA963" s="161">
        <f t="shared" si="258"/>
        <v>0</v>
      </c>
      <c r="AB963" s="161">
        <f t="shared" si="258"/>
        <v>-211.9271</v>
      </c>
      <c r="AC963" s="161">
        <f t="shared" si="258"/>
        <v>0</v>
      </c>
      <c r="AD963" s="162">
        <f t="shared" si="258"/>
        <v>-43.258499999999998</v>
      </c>
      <c r="AE963" s="160">
        <f t="shared" si="250"/>
        <v>82.207778819119028</v>
      </c>
      <c r="AF963" s="10">
        <f t="shared" si="250"/>
        <v>88.640637337845462</v>
      </c>
      <c r="AG963" s="10">
        <f t="shared" si="250"/>
        <v>83.061683848797259</v>
      </c>
      <c r="AH963" s="10">
        <f t="shared" si="249"/>
        <v>0</v>
      </c>
      <c r="AI963" s="10">
        <f t="shared" si="249"/>
        <v>77.609392498679341</v>
      </c>
      <c r="AJ963" s="10">
        <f t="shared" si="249"/>
        <v>0</v>
      </c>
      <c r="AK963" s="312">
        <f t="shared" si="249"/>
        <v>42.475398936170208</v>
      </c>
    </row>
    <row r="964" spans="1:37" ht="12.75" customHeight="1" x14ac:dyDescent="0.25">
      <c r="A964" s="81">
        <v>955</v>
      </c>
      <c r="B964" s="159" t="s">
        <v>2046</v>
      </c>
      <c r="C964" s="244">
        <f t="shared" si="262"/>
        <v>0</v>
      </c>
      <c r="D964" s="161">
        <v>0</v>
      </c>
      <c r="E964" s="161">
        <v>0</v>
      </c>
      <c r="F964" s="161">
        <v>0</v>
      </c>
      <c r="G964" s="161">
        <v>0</v>
      </c>
      <c r="H964" s="161">
        <v>0</v>
      </c>
      <c r="I964" s="162">
        <v>0</v>
      </c>
      <c r="J964" s="160">
        <f t="shared" si="263"/>
        <v>0</v>
      </c>
      <c r="K964" s="161">
        <v>0</v>
      </c>
      <c r="L964" s="161">
        <v>0</v>
      </c>
      <c r="M964" s="161">
        <v>0</v>
      </c>
      <c r="N964" s="161">
        <v>0</v>
      </c>
      <c r="O964" s="161">
        <v>0</v>
      </c>
      <c r="P964" s="162">
        <v>0</v>
      </c>
      <c r="Q964" s="160">
        <f t="shared" si="264"/>
        <v>0</v>
      </c>
      <c r="R964" s="161">
        <v>0</v>
      </c>
      <c r="S964" s="161">
        <v>0</v>
      </c>
      <c r="T964" s="161">
        <v>0</v>
      </c>
      <c r="U964" s="161">
        <v>0</v>
      </c>
      <c r="V964" s="161">
        <v>0</v>
      </c>
      <c r="W964" s="162">
        <v>0</v>
      </c>
      <c r="X964" s="160">
        <f t="shared" si="258"/>
        <v>0</v>
      </c>
      <c r="Y964" s="161">
        <f t="shared" si="258"/>
        <v>0</v>
      </c>
      <c r="Z964" s="161">
        <f t="shared" si="258"/>
        <v>0</v>
      </c>
      <c r="AA964" s="161">
        <f t="shared" si="258"/>
        <v>0</v>
      </c>
      <c r="AB964" s="161">
        <f t="shared" si="258"/>
        <v>0</v>
      </c>
      <c r="AC964" s="161">
        <f t="shared" si="258"/>
        <v>0</v>
      </c>
      <c r="AD964" s="162">
        <f t="shared" si="258"/>
        <v>0</v>
      </c>
      <c r="AE964" s="160">
        <f t="shared" si="250"/>
        <v>0</v>
      </c>
      <c r="AF964" s="10">
        <f t="shared" si="250"/>
        <v>0</v>
      </c>
      <c r="AG964" s="10">
        <f t="shared" si="250"/>
        <v>0</v>
      </c>
      <c r="AH964" s="10">
        <f t="shared" si="249"/>
        <v>0</v>
      </c>
      <c r="AI964" s="10">
        <f t="shared" si="249"/>
        <v>0</v>
      </c>
      <c r="AJ964" s="10">
        <f t="shared" si="249"/>
        <v>0</v>
      </c>
      <c r="AK964" s="312">
        <f t="shared" si="249"/>
        <v>0</v>
      </c>
    </row>
    <row r="965" spans="1:37" ht="12.75" customHeight="1" x14ac:dyDescent="0.25">
      <c r="A965" s="81">
        <v>956</v>
      </c>
      <c r="B965" s="159" t="s">
        <v>2047</v>
      </c>
      <c r="C965" s="244">
        <f t="shared" si="262"/>
        <v>0</v>
      </c>
      <c r="D965" s="161">
        <v>0</v>
      </c>
      <c r="E965" s="161">
        <v>0</v>
      </c>
      <c r="F965" s="161">
        <v>0</v>
      </c>
      <c r="G965" s="161">
        <v>0</v>
      </c>
      <c r="H965" s="161">
        <v>0</v>
      </c>
      <c r="I965" s="162">
        <v>0</v>
      </c>
      <c r="J965" s="160">
        <f t="shared" si="263"/>
        <v>0</v>
      </c>
      <c r="K965" s="161">
        <v>0</v>
      </c>
      <c r="L965" s="161">
        <v>0</v>
      </c>
      <c r="M965" s="161">
        <v>0</v>
      </c>
      <c r="N965" s="161">
        <v>0</v>
      </c>
      <c r="O965" s="161">
        <v>0</v>
      </c>
      <c r="P965" s="162">
        <v>0</v>
      </c>
      <c r="Q965" s="160">
        <f t="shared" si="264"/>
        <v>0</v>
      </c>
      <c r="R965" s="161">
        <v>0</v>
      </c>
      <c r="S965" s="161">
        <v>0</v>
      </c>
      <c r="T965" s="161">
        <v>0</v>
      </c>
      <c r="U965" s="161">
        <v>0</v>
      </c>
      <c r="V965" s="161">
        <v>0</v>
      </c>
      <c r="W965" s="162">
        <v>0</v>
      </c>
      <c r="X965" s="160">
        <f t="shared" si="258"/>
        <v>0</v>
      </c>
      <c r="Y965" s="161">
        <f t="shared" si="258"/>
        <v>0</v>
      </c>
      <c r="Z965" s="161">
        <f t="shared" si="258"/>
        <v>0</v>
      </c>
      <c r="AA965" s="161">
        <f t="shared" si="258"/>
        <v>0</v>
      </c>
      <c r="AB965" s="161">
        <f t="shared" si="258"/>
        <v>0</v>
      </c>
      <c r="AC965" s="161">
        <f t="shared" si="258"/>
        <v>0</v>
      </c>
      <c r="AD965" s="162">
        <f t="shared" si="258"/>
        <v>0</v>
      </c>
      <c r="AE965" s="160">
        <f t="shared" si="250"/>
        <v>0</v>
      </c>
      <c r="AF965" s="10">
        <f t="shared" si="250"/>
        <v>0</v>
      </c>
      <c r="AG965" s="10">
        <f t="shared" si="250"/>
        <v>0</v>
      </c>
      <c r="AH965" s="10">
        <f t="shared" si="249"/>
        <v>0</v>
      </c>
      <c r="AI965" s="10">
        <f t="shared" si="249"/>
        <v>0</v>
      </c>
      <c r="AJ965" s="10">
        <f t="shared" si="249"/>
        <v>0</v>
      </c>
      <c r="AK965" s="312">
        <f t="shared" si="249"/>
        <v>0</v>
      </c>
    </row>
    <row r="966" spans="1:37" ht="12.75" customHeight="1" x14ac:dyDescent="0.25">
      <c r="A966" s="81">
        <v>957</v>
      </c>
      <c r="B966" s="159" t="s">
        <v>2048</v>
      </c>
      <c r="C966" s="244">
        <f t="shared" si="262"/>
        <v>0</v>
      </c>
      <c r="D966" s="161">
        <v>0</v>
      </c>
      <c r="E966" s="161">
        <v>0</v>
      </c>
      <c r="F966" s="161">
        <v>0</v>
      </c>
      <c r="G966" s="161">
        <v>0</v>
      </c>
      <c r="H966" s="161">
        <v>0</v>
      </c>
      <c r="I966" s="162">
        <v>0</v>
      </c>
      <c r="J966" s="160">
        <f t="shared" si="263"/>
        <v>0</v>
      </c>
      <c r="K966" s="161">
        <v>0</v>
      </c>
      <c r="L966" s="161">
        <v>0</v>
      </c>
      <c r="M966" s="161">
        <v>0</v>
      </c>
      <c r="N966" s="161">
        <v>0</v>
      </c>
      <c r="O966" s="161">
        <v>0</v>
      </c>
      <c r="P966" s="162">
        <v>0</v>
      </c>
      <c r="Q966" s="160">
        <f t="shared" si="264"/>
        <v>0</v>
      </c>
      <c r="R966" s="161">
        <v>0</v>
      </c>
      <c r="S966" s="161">
        <v>0</v>
      </c>
      <c r="T966" s="161">
        <v>0</v>
      </c>
      <c r="U966" s="161">
        <v>0</v>
      </c>
      <c r="V966" s="161">
        <v>0</v>
      </c>
      <c r="W966" s="162">
        <v>0</v>
      </c>
      <c r="X966" s="160">
        <f t="shared" si="258"/>
        <v>0</v>
      </c>
      <c r="Y966" s="161">
        <f t="shared" si="258"/>
        <v>0</v>
      </c>
      <c r="Z966" s="161">
        <f t="shared" si="258"/>
        <v>0</v>
      </c>
      <c r="AA966" s="161">
        <f t="shared" si="258"/>
        <v>0</v>
      </c>
      <c r="AB966" s="161">
        <f t="shared" si="258"/>
        <v>0</v>
      </c>
      <c r="AC966" s="161">
        <f t="shared" si="258"/>
        <v>0</v>
      </c>
      <c r="AD966" s="162">
        <f t="shared" si="258"/>
        <v>0</v>
      </c>
      <c r="AE966" s="160">
        <f t="shared" si="250"/>
        <v>0</v>
      </c>
      <c r="AF966" s="10">
        <f t="shared" si="250"/>
        <v>0</v>
      </c>
      <c r="AG966" s="10">
        <f t="shared" si="250"/>
        <v>0</v>
      </c>
      <c r="AH966" s="10">
        <f t="shared" si="249"/>
        <v>0</v>
      </c>
      <c r="AI966" s="10">
        <f t="shared" si="249"/>
        <v>0</v>
      </c>
      <c r="AJ966" s="10">
        <f t="shared" si="249"/>
        <v>0</v>
      </c>
      <c r="AK966" s="312">
        <f t="shared" si="249"/>
        <v>0</v>
      </c>
    </row>
    <row r="967" spans="1:37" ht="12.75" customHeight="1" x14ac:dyDescent="0.25">
      <c r="A967" s="81">
        <v>958</v>
      </c>
      <c r="B967" s="159" t="s">
        <v>2049</v>
      </c>
      <c r="C967" s="244">
        <f t="shared" si="262"/>
        <v>0</v>
      </c>
      <c r="D967" s="161">
        <v>0</v>
      </c>
      <c r="E967" s="161">
        <v>0</v>
      </c>
      <c r="F967" s="161">
        <v>0</v>
      </c>
      <c r="G967" s="161">
        <v>0</v>
      </c>
      <c r="H967" s="161">
        <v>0</v>
      </c>
      <c r="I967" s="162">
        <v>0</v>
      </c>
      <c r="J967" s="160">
        <f t="shared" si="263"/>
        <v>0</v>
      </c>
      <c r="K967" s="161">
        <v>0</v>
      </c>
      <c r="L967" s="161">
        <v>0</v>
      </c>
      <c r="M967" s="161">
        <v>0</v>
      </c>
      <c r="N967" s="161">
        <v>0</v>
      </c>
      <c r="O967" s="161">
        <v>0</v>
      </c>
      <c r="P967" s="162">
        <v>0</v>
      </c>
      <c r="Q967" s="160">
        <f t="shared" si="264"/>
        <v>0</v>
      </c>
      <c r="R967" s="161">
        <v>0</v>
      </c>
      <c r="S967" s="161">
        <v>0</v>
      </c>
      <c r="T967" s="161">
        <v>0</v>
      </c>
      <c r="U967" s="161">
        <v>0</v>
      </c>
      <c r="V967" s="161">
        <v>0</v>
      </c>
      <c r="W967" s="162">
        <v>0</v>
      </c>
      <c r="X967" s="160">
        <f t="shared" si="258"/>
        <v>0</v>
      </c>
      <c r="Y967" s="161">
        <f t="shared" si="258"/>
        <v>0</v>
      </c>
      <c r="Z967" s="161">
        <f t="shared" si="258"/>
        <v>0</v>
      </c>
      <c r="AA967" s="161">
        <f t="shared" si="258"/>
        <v>0</v>
      </c>
      <c r="AB967" s="161">
        <f t="shared" si="258"/>
        <v>0</v>
      </c>
      <c r="AC967" s="161">
        <f t="shared" si="258"/>
        <v>0</v>
      </c>
      <c r="AD967" s="162">
        <f t="shared" si="258"/>
        <v>0</v>
      </c>
      <c r="AE967" s="160">
        <f t="shared" si="250"/>
        <v>0</v>
      </c>
      <c r="AF967" s="10">
        <f t="shared" si="250"/>
        <v>0</v>
      </c>
      <c r="AG967" s="10">
        <f t="shared" si="250"/>
        <v>0</v>
      </c>
      <c r="AH967" s="10">
        <f t="shared" si="249"/>
        <v>0</v>
      </c>
      <c r="AI967" s="10">
        <f t="shared" si="249"/>
        <v>0</v>
      </c>
      <c r="AJ967" s="10">
        <f t="shared" si="249"/>
        <v>0</v>
      </c>
      <c r="AK967" s="312">
        <f t="shared" si="249"/>
        <v>0</v>
      </c>
    </row>
    <row r="968" spans="1:37" ht="12.75" customHeight="1" x14ac:dyDescent="0.25">
      <c r="A968" s="81">
        <v>959</v>
      </c>
      <c r="B968" s="159" t="s">
        <v>2050</v>
      </c>
      <c r="C968" s="244">
        <f t="shared" si="262"/>
        <v>0</v>
      </c>
      <c r="D968" s="161">
        <v>0</v>
      </c>
      <c r="E968" s="161">
        <v>0</v>
      </c>
      <c r="F968" s="161">
        <v>0</v>
      </c>
      <c r="G968" s="161">
        <v>0</v>
      </c>
      <c r="H968" s="161">
        <v>0</v>
      </c>
      <c r="I968" s="162">
        <v>0</v>
      </c>
      <c r="J968" s="160">
        <f t="shared" si="263"/>
        <v>0</v>
      </c>
      <c r="K968" s="161">
        <v>0</v>
      </c>
      <c r="L968" s="161">
        <v>0</v>
      </c>
      <c r="M968" s="161">
        <v>0</v>
      </c>
      <c r="N968" s="161">
        <v>0</v>
      </c>
      <c r="O968" s="161">
        <v>0</v>
      </c>
      <c r="P968" s="162">
        <v>0</v>
      </c>
      <c r="Q968" s="160">
        <f t="shared" si="264"/>
        <v>0</v>
      </c>
      <c r="R968" s="161">
        <v>0</v>
      </c>
      <c r="S968" s="161">
        <v>0</v>
      </c>
      <c r="T968" s="161">
        <v>0</v>
      </c>
      <c r="U968" s="161">
        <v>0</v>
      </c>
      <c r="V968" s="161">
        <v>0</v>
      </c>
      <c r="W968" s="162">
        <v>0</v>
      </c>
      <c r="X968" s="160">
        <f t="shared" si="258"/>
        <v>0</v>
      </c>
      <c r="Y968" s="161">
        <f t="shared" si="258"/>
        <v>0</v>
      </c>
      <c r="Z968" s="161">
        <f t="shared" si="258"/>
        <v>0</v>
      </c>
      <c r="AA968" s="161">
        <f t="shared" si="258"/>
        <v>0</v>
      </c>
      <c r="AB968" s="161">
        <f t="shared" si="258"/>
        <v>0</v>
      </c>
      <c r="AC968" s="161">
        <f t="shared" si="258"/>
        <v>0</v>
      </c>
      <c r="AD968" s="162">
        <f t="shared" si="258"/>
        <v>0</v>
      </c>
      <c r="AE968" s="160">
        <f t="shared" si="250"/>
        <v>0</v>
      </c>
      <c r="AF968" s="10">
        <f t="shared" si="250"/>
        <v>0</v>
      </c>
      <c r="AG968" s="10">
        <f t="shared" si="250"/>
        <v>0</v>
      </c>
      <c r="AH968" s="10">
        <f t="shared" si="249"/>
        <v>0</v>
      </c>
      <c r="AI968" s="10">
        <f t="shared" si="249"/>
        <v>0</v>
      </c>
      <c r="AJ968" s="10">
        <f t="shared" si="249"/>
        <v>0</v>
      </c>
      <c r="AK968" s="312">
        <f t="shared" si="249"/>
        <v>0</v>
      </c>
    </row>
    <row r="969" spans="1:37" ht="12.75" customHeight="1" x14ac:dyDescent="0.25">
      <c r="A969" s="81">
        <v>960</v>
      </c>
      <c r="B969" s="159" t="s">
        <v>2051</v>
      </c>
      <c r="C969" s="244">
        <f t="shared" si="262"/>
        <v>0</v>
      </c>
      <c r="D969" s="161">
        <v>0</v>
      </c>
      <c r="E969" s="161">
        <v>0</v>
      </c>
      <c r="F969" s="161">
        <v>0</v>
      </c>
      <c r="G969" s="161">
        <v>0</v>
      </c>
      <c r="H969" s="161">
        <v>0</v>
      </c>
      <c r="I969" s="162">
        <v>0</v>
      </c>
      <c r="J969" s="160">
        <f t="shared" si="263"/>
        <v>0</v>
      </c>
      <c r="K969" s="161">
        <v>0</v>
      </c>
      <c r="L969" s="161">
        <v>0</v>
      </c>
      <c r="M969" s="161">
        <v>0</v>
      </c>
      <c r="N969" s="161">
        <v>0</v>
      </c>
      <c r="O969" s="161">
        <v>0</v>
      </c>
      <c r="P969" s="162">
        <v>0</v>
      </c>
      <c r="Q969" s="160">
        <f t="shared" si="264"/>
        <v>0</v>
      </c>
      <c r="R969" s="161">
        <v>0</v>
      </c>
      <c r="S969" s="161">
        <v>0</v>
      </c>
      <c r="T969" s="161">
        <v>0</v>
      </c>
      <c r="U969" s="161">
        <v>0</v>
      </c>
      <c r="V969" s="161">
        <v>0</v>
      </c>
      <c r="W969" s="162">
        <v>0</v>
      </c>
      <c r="X969" s="160">
        <f t="shared" si="258"/>
        <v>0</v>
      </c>
      <c r="Y969" s="161">
        <f t="shared" si="258"/>
        <v>0</v>
      </c>
      <c r="Z969" s="161">
        <f t="shared" si="258"/>
        <v>0</v>
      </c>
      <c r="AA969" s="161">
        <f t="shared" si="258"/>
        <v>0</v>
      </c>
      <c r="AB969" s="161">
        <f t="shared" si="258"/>
        <v>0</v>
      </c>
      <c r="AC969" s="161">
        <f t="shared" si="258"/>
        <v>0</v>
      </c>
      <c r="AD969" s="162">
        <f t="shared" si="258"/>
        <v>0</v>
      </c>
      <c r="AE969" s="160">
        <f t="shared" si="250"/>
        <v>0</v>
      </c>
      <c r="AF969" s="10">
        <f t="shared" si="250"/>
        <v>0</v>
      </c>
      <c r="AG969" s="10">
        <f t="shared" si="250"/>
        <v>0</v>
      </c>
      <c r="AH969" s="10">
        <f t="shared" si="249"/>
        <v>0</v>
      </c>
      <c r="AI969" s="10">
        <f t="shared" si="249"/>
        <v>0</v>
      </c>
      <c r="AJ969" s="10">
        <f t="shared" si="249"/>
        <v>0</v>
      </c>
      <c r="AK969" s="312">
        <f t="shared" si="249"/>
        <v>0</v>
      </c>
    </row>
    <row r="970" spans="1:37" ht="12.75" customHeight="1" x14ac:dyDescent="0.25">
      <c r="A970" s="81">
        <v>961</v>
      </c>
      <c r="B970" s="159" t="s">
        <v>2052</v>
      </c>
      <c r="C970" s="244">
        <f t="shared" si="262"/>
        <v>0</v>
      </c>
      <c r="D970" s="161">
        <v>0</v>
      </c>
      <c r="E970" s="161">
        <v>0</v>
      </c>
      <c r="F970" s="161">
        <v>0</v>
      </c>
      <c r="G970" s="161">
        <v>0</v>
      </c>
      <c r="H970" s="161">
        <v>0</v>
      </c>
      <c r="I970" s="162">
        <v>0</v>
      </c>
      <c r="J970" s="160">
        <f t="shared" si="263"/>
        <v>0</v>
      </c>
      <c r="K970" s="161">
        <v>0</v>
      </c>
      <c r="L970" s="161">
        <v>0</v>
      </c>
      <c r="M970" s="161">
        <v>0</v>
      </c>
      <c r="N970" s="161">
        <v>0</v>
      </c>
      <c r="O970" s="161">
        <v>0</v>
      </c>
      <c r="P970" s="162">
        <v>0</v>
      </c>
      <c r="Q970" s="160">
        <f t="shared" si="264"/>
        <v>0</v>
      </c>
      <c r="R970" s="161">
        <v>0</v>
      </c>
      <c r="S970" s="161">
        <v>0</v>
      </c>
      <c r="T970" s="161">
        <v>0</v>
      </c>
      <c r="U970" s="161">
        <v>0</v>
      </c>
      <c r="V970" s="161">
        <v>0</v>
      </c>
      <c r="W970" s="162">
        <v>0</v>
      </c>
      <c r="X970" s="160">
        <f t="shared" si="258"/>
        <v>0</v>
      </c>
      <c r="Y970" s="161">
        <f t="shared" si="258"/>
        <v>0</v>
      </c>
      <c r="Z970" s="161">
        <f t="shared" si="258"/>
        <v>0</v>
      </c>
      <c r="AA970" s="161">
        <f t="shared" si="258"/>
        <v>0</v>
      </c>
      <c r="AB970" s="161">
        <f t="shared" si="258"/>
        <v>0</v>
      </c>
      <c r="AC970" s="161">
        <f t="shared" si="258"/>
        <v>0</v>
      </c>
      <c r="AD970" s="162">
        <f t="shared" si="258"/>
        <v>0</v>
      </c>
      <c r="AE970" s="160">
        <f t="shared" si="250"/>
        <v>0</v>
      </c>
      <c r="AF970" s="10">
        <f t="shared" si="250"/>
        <v>0</v>
      </c>
      <c r="AG970" s="10">
        <f t="shared" si="250"/>
        <v>0</v>
      </c>
      <c r="AH970" s="10">
        <f t="shared" si="249"/>
        <v>0</v>
      </c>
      <c r="AI970" s="10">
        <f t="shared" si="249"/>
        <v>0</v>
      </c>
      <c r="AJ970" s="10">
        <f t="shared" si="249"/>
        <v>0</v>
      </c>
      <c r="AK970" s="312">
        <f t="shared" si="249"/>
        <v>0</v>
      </c>
    </row>
    <row r="971" spans="1:37" ht="12.75" customHeight="1" x14ac:dyDescent="0.25">
      <c r="A971" s="81">
        <v>962</v>
      </c>
      <c r="B971" s="159" t="s">
        <v>2053</v>
      </c>
      <c r="C971" s="244">
        <f t="shared" si="262"/>
        <v>0</v>
      </c>
      <c r="D971" s="161">
        <v>0</v>
      </c>
      <c r="E971" s="161">
        <v>0</v>
      </c>
      <c r="F971" s="161">
        <v>0</v>
      </c>
      <c r="G971" s="161">
        <v>0</v>
      </c>
      <c r="H971" s="161">
        <v>0</v>
      </c>
      <c r="I971" s="162">
        <v>0</v>
      </c>
      <c r="J971" s="160">
        <f t="shared" si="263"/>
        <v>0</v>
      </c>
      <c r="K971" s="161">
        <v>0</v>
      </c>
      <c r="L971" s="161">
        <v>0</v>
      </c>
      <c r="M971" s="161">
        <v>0</v>
      </c>
      <c r="N971" s="161">
        <v>0</v>
      </c>
      <c r="O971" s="161">
        <v>0</v>
      </c>
      <c r="P971" s="162">
        <v>0</v>
      </c>
      <c r="Q971" s="160">
        <f t="shared" si="264"/>
        <v>0</v>
      </c>
      <c r="R971" s="161">
        <v>0</v>
      </c>
      <c r="S971" s="161">
        <v>0</v>
      </c>
      <c r="T971" s="161">
        <v>0</v>
      </c>
      <c r="U971" s="161">
        <v>0</v>
      </c>
      <c r="V971" s="161">
        <v>0</v>
      </c>
      <c r="W971" s="162">
        <v>0</v>
      </c>
      <c r="X971" s="160">
        <f t="shared" si="258"/>
        <v>0</v>
      </c>
      <c r="Y971" s="161">
        <f t="shared" si="258"/>
        <v>0</v>
      </c>
      <c r="Z971" s="161">
        <f t="shared" si="258"/>
        <v>0</v>
      </c>
      <c r="AA971" s="161">
        <f t="shared" si="258"/>
        <v>0</v>
      </c>
      <c r="AB971" s="161">
        <f t="shared" si="258"/>
        <v>0</v>
      </c>
      <c r="AC971" s="161">
        <f t="shared" si="258"/>
        <v>0</v>
      </c>
      <c r="AD971" s="162">
        <f t="shared" si="258"/>
        <v>0</v>
      </c>
      <c r="AE971" s="160">
        <f t="shared" si="250"/>
        <v>0</v>
      </c>
      <c r="AF971" s="10">
        <f t="shared" si="250"/>
        <v>0</v>
      </c>
      <c r="AG971" s="10">
        <f t="shared" si="250"/>
        <v>0</v>
      </c>
      <c r="AH971" s="10">
        <f t="shared" si="249"/>
        <v>0</v>
      </c>
      <c r="AI971" s="10">
        <f t="shared" si="249"/>
        <v>0</v>
      </c>
      <c r="AJ971" s="10">
        <f t="shared" si="249"/>
        <v>0</v>
      </c>
      <c r="AK971" s="312">
        <f t="shared" si="249"/>
        <v>0</v>
      </c>
    </row>
    <row r="972" spans="1:37" ht="12.75" customHeight="1" x14ac:dyDescent="0.25">
      <c r="A972" s="81">
        <v>963</v>
      </c>
      <c r="B972" s="159" t="s">
        <v>2054</v>
      </c>
      <c r="C972" s="244">
        <f t="shared" si="262"/>
        <v>0</v>
      </c>
      <c r="D972" s="161">
        <v>0</v>
      </c>
      <c r="E972" s="161">
        <v>0</v>
      </c>
      <c r="F972" s="161">
        <v>0</v>
      </c>
      <c r="G972" s="161">
        <v>0</v>
      </c>
      <c r="H972" s="161">
        <v>0</v>
      </c>
      <c r="I972" s="162">
        <v>0</v>
      </c>
      <c r="J972" s="160">
        <f t="shared" si="263"/>
        <v>0</v>
      </c>
      <c r="K972" s="161">
        <v>0</v>
      </c>
      <c r="L972" s="161">
        <v>0</v>
      </c>
      <c r="M972" s="161">
        <v>0</v>
      </c>
      <c r="N972" s="161">
        <v>0</v>
      </c>
      <c r="O972" s="161">
        <v>0</v>
      </c>
      <c r="P972" s="162">
        <v>0</v>
      </c>
      <c r="Q972" s="160">
        <f t="shared" si="264"/>
        <v>0</v>
      </c>
      <c r="R972" s="161">
        <v>0</v>
      </c>
      <c r="S972" s="161">
        <v>0</v>
      </c>
      <c r="T972" s="161">
        <v>0</v>
      </c>
      <c r="U972" s="161">
        <v>0</v>
      </c>
      <c r="V972" s="161">
        <v>0</v>
      </c>
      <c r="W972" s="162">
        <v>0</v>
      </c>
      <c r="X972" s="160">
        <f t="shared" si="258"/>
        <v>0</v>
      </c>
      <c r="Y972" s="161">
        <f t="shared" si="258"/>
        <v>0</v>
      </c>
      <c r="Z972" s="161">
        <f t="shared" si="258"/>
        <v>0</v>
      </c>
      <c r="AA972" s="161">
        <f t="shared" si="258"/>
        <v>0</v>
      </c>
      <c r="AB972" s="161">
        <f t="shared" si="258"/>
        <v>0</v>
      </c>
      <c r="AC972" s="161">
        <f t="shared" si="258"/>
        <v>0</v>
      </c>
      <c r="AD972" s="162">
        <f t="shared" si="258"/>
        <v>0</v>
      </c>
      <c r="AE972" s="160">
        <f t="shared" si="250"/>
        <v>0</v>
      </c>
      <c r="AF972" s="10">
        <f t="shared" si="250"/>
        <v>0</v>
      </c>
      <c r="AG972" s="10">
        <f t="shared" si="250"/>
        <v>0</v>
      </c>
      <c r="AH972" s="10">
        <f t="shared" si="249"/>
        <v>0</v>
      </c>
      <c r="AI972" s="10">
        <f t="shared" si="249"/>
        <v>0</v>
      </c>
      <c r="AJ972" s="10">
        <f t="shared" si="249"/>
        <v>0</v>
      </c>
      <c r="AK972" s="312">
        <f t="shared" si="249"/>
        <v>0</v>
      </c>
    </row>
    <row r="973" spans="1:37" ht="12.75" customHeight="1" x14ac:dyDescent="0.25">
      <c r="A973" s="81">
        <v>964</v>
      </c>
      <c r="B973" s="159" t="s">
        <v>2055</v>
      </c>
      <c r="C973" s="244">
        <f t="shared" si="262"/>
        <v>0</v>
      </c>
      <c r="D973" s="161">
        <v>0</v>
      </c>
      <c r="E973" s="161">
        <v>0</v>
      </c>
      <c r="F973" s="161">
        <v>0</v>
      </c>
      <c r="G973" s="161">
        <v>0</v>
      </c>
      <c r="H973" s="161">
        <v>0</v>
      </c>
      <c r="I973" s="162">
        <v>0</v>
      </c>
      <c r="J973" s="160">
        <f t="shared" si="263"/>
        <v>0</v>
      </c>
      <c r="K973" s="161">
        <v>0</v>
      </c>
      <c r="L973" s="161">
        <v>0</v>
      </c>
      <c r="M973" s="161">
        <v>0</v>
      </c>
      <c r="N973" s="161">
        <v>0</v>
      </c>
      <c r="O973" s="161">
        <v>0</v>
      </c>
      <c r="P973" s="162">
        <v>0</v>
      </c>
      <c r="Q973" s="160">
        <f t="shared" si="264"/>
        <v>0</v>
      </c>
      <c r="R973" s="161">
        <v>0</v>
      </c>
      <c r="S973" s="161">
        <v>0</v>
      </c>
      <c r="T973" s="161">
        <v>0</v>
      </c>
      <c r="U973" s="161">
        <v>0</v>
      </c>
      <c r="V973" s="161">
        <v>0</v>
      </c>
      <c r="W973" s="162">
        <v>0</v>
      </c>
      <c r="X973" s="160">
        <f t="shared" si="258"/>
        <v>0</v>
      </c>
      <c r="Y973" s="161">
        <f t="shared" si="258"/>
        <v>0</v>
      </c>
      <c r="Z973" s="161">
        <f t="shared" si="258"/>
        <v>0</v>
      </c>
      <c r="AA973" s="161">
        <f t="shared" si="258"/>
        <v>0</v>
      </c>
      <c r="AB973" s="161">
        <f t="shared" si="258"/>
        <v>0</v>
      </c>
      <c r="AC973" s="161">
        <f t="shared" si="258"/>
        <v>0</v>
      </c>
      <c r="AD973" s="162">
        <f t="shared" si="258"/>
        <v>0</v>
      </c>
      <c r="AE973" s="160">
        <f t="shared" si="250"/>
        <v>0</v>
      </c>
      <c r="AF973" s="10">
        <f t="shared" si="250"/>
        <v>0</v>
      </c>
      <c r="AG973" s="10">
        <f t="shared" si="250"/>
        <v>0</v>
      </c>
      <c r="AH973" s="10">
        <f t="shared" si="249"/>
        <v>0</v>
      </c>
      <c r="AI973" s="10">
        <f t="shared" si="249"/>
        <v>0</v>
      </c>
      <c r="AJ973" s="10">
        <f t="shared" si="249"/>
        <v>0</v>
      </c>
      <c r="AK973" s="312">
        <f t="shared" si="249"/>
        <v>0</v>
      </c>
    </row>
    <row r="974" spans="1:37" ht="12.75" customHeight="1" x14ac:dyDescent="0.25">
      <c r="A974" s="81">
        <v>965</v>
      </c>
      <c r="B974" s="159" t="s">
        <v>2021</v>
      </c>
      <c r="C974" s="244">
        <f t="shared" si="262"/>
        <v>0</v>
      </c>
      <c r="D974" s="161">
        <v>0</v>
      </c>
      <c r="E974" s="161">
        <v>0</v>
      </c>
      <c r="F974" s="161">
        <v>0</v>
      </c>
      <c r="G974" s="161">
        <v>0</v>
      </c>
      <c r="H974" s="161">
        <v>0</v>
      </c>
      <c r="I974" s="162">
        <v>0</v>
      </c>
      <c r="J974" s="160">
        <f t="shared" si="263"/>
        <v>0</v>
      </c>
      <c r="K974" s="161">
        <v>0</v>
      </c>
      <c r="L974" s="161">
        <v>0</v>
      </c>
      <c r="M974" s="161">
        <v>0</v>
      </c>
      <c r="N974" s="161">
        <v>0</v>
      </c>
      <c r="O974" s="161">
        <v>0</v>
      </c>
      <c r="P974" s="162">
        <v>0</v>
      </c>
      <c r="Q974" s="160">
        <f t="shared" si="264"/>
        <v>0</v>
      </c>
      <c r="R974" s="161">
        <v>0</v>
      </c>
      <c r="S974" s="161">
        <v>0</v>
      </c>
      <c r="T974" s="161">
        <v>0</v>
      </c>
      <c r="U974" s="161">
        <v>0</v>
      </c>
      <c r="V974" s="161">
        <v>0</v>
      </c>
      <c r="W974" s="162">
        <v>0</v>
      </c>
      <c r="X974" s="160">
        <f t="shared" si="258"/>
        <v>0</v>
      </c>
      <c r="Y974" s="161">
        <f t="shared" si="258"/>
        <v>0</v>
      </c>
      <c r="Z974" s="161">
        <f t="shared" si="258"/>
        <v>0</v>
      </c>
      <c r="AA974" s="161">
        <f t="shared" si="258"/>
        <v>0</v>
      </c>
      <c r="AB974" s="161">
        <f t="shared" si="258"/>
        <v>0</v>
      </c>
      <c r="AC974" s="161">
        <f t="shared" si="258"/>
        <v>0</v>
      </c>
      <c r="AD974" s="162">
        <f t="shared" si="258"/>
        <v>0</v>
      </c>
      <c r="AE974" s="160">
        <f t="shared" si="250"/>
        <v>0</v>
      </c>
      <c r="AF974" s="10">
        <f t="shared" si="250"/>
        <v>0</v>
      </c>
      <c r="AG974" s="10">
        <f t="shared" si="250"/>
        <v>0</v>
      </c>
      <c r="AH974" s="10">
        <f t="shared" si="249"/>
        <v>0</v>
      </c>
      <c r="AI974" s="10">
        <f t="shared" si="249"/>
        <v>0</v>
      </c>
      <c r="AJ974" s="10">
        <f t="shared" si="249"/>
        <v>0</v>
      </c>
      <c r="AK974" s="312">
        <f t="shared" si="249"/>
        <v>0</v>
      </c>
    </row>
    <row r="975" spans="1:37" ht="12.75" customHeight="1" x14ac:dyDescent="0.25">
      <c r="A975" s="81">
        <v>966</v>
      </c>
      <c r="B975" s="159" t="s">
        <v>1484</v>
      </c>
      <c r="C975" s="244">
        <f t="shared" si="262"/>
        <v>69.400000000000006</v>
      </c>
      <c r="D975" s="161">
        <v>0</v>
      </c>
      <c r="E975" s="161">
        <v>0</v>
      </c>
      <c r="F975" s="161">
        <v>0</v>
      </c>
      <c r="G975" s="161">
        <v>0</v>
      </c>
      <c r="H975" s="161">
        <v>69.400000000000006</v>
      </c>
      <c r="I975" s="162">
        <v>0</v>
      </c>
      <c r="J975" s="160">
        <f t="shared" si="263"/>
        <v>69.400000000000006</v>
      </c>
      <c r="K975" s="161">
        <v>0</v>
      </c>
      <c r="L975" s="161">
        <v>0</v>
      </c>
      <c r="M975" s="161">
        <v>0</v>
      </c>
      <c r="N975" s="161">
        <v>0</v>
      </c>
      <c r="O975" s="161">
        <v>69.400000000000006</v>
      </c>
      <c r="P975" s="162">
        <v>0</v>
      </c>
      <c r="Q975" s="160">
        <f t="shared" si="264"/>
        <v>66.867900000000006</v>
      </c>
      <c r="R975" s="161">
        <v>0</v>
      </c>
      <c r="S975" s="161">
        <v>0</v>
      </c>
      <c r="T975" s="161">
        <v>0</v>
      </c>
      <c r="U975" s="161">
        <v>0</v>
      </c>
      <c r="V975" s="161">
        <v>66.867900000000006</v>
      </c>
      <c r="W975" s="162">
        <v>0</v>
      </c>
      <c r="X975" s="160">
        <f t="shared" si="258"/>
        <v>-2.5320999999999998</v>
      </c>
      <c r="Y975" s="161">
        <f t="shared" si="258"/>
        <v>0</v>
      </c>
      <c r="Z975" s="161">
        <f t="shared" si="258"/>
        <v>0</v>
      </c>
      <c r="AA975" s="161">
        <f t="shared" si="258"/>
        <v>0</v>
      </c>
      <c r="AB975" s="161">
        <f t="shared" si="258"/>
        <v>0</v>
      </c>
      <c r="AC975" s="161">
        <f t="shared" si="258"/>
        <v>-2.5320999999999998</v>
      </c>
      <c r="AD975" s="162">
        <f t="shared" si="258"/>
        <v>0</v>
      </c>
      <c r="AE975" s="160">
        <f t="shared" si="250"/>
        <v>96.351440922190207</v>
      </c>
      <c r="AF975" s="10">
        <f t="shared" si="250"/>
        <v>0</v>
      </c>
      <c r="AG975" s="10">
        <f t="shared" si="250"/>
        <v>0</v>
      </c>
      <c r="AH975" s="10">
        <f t="shared" si="249"/>
        <v>0</v>
      </c>
      <c r="AI975" s="10">
        <f t="shared" si="249"/>
        <v>0</v>
      </c>
      <c r="AJ975" s="10">
        <f t="shared" si="249"/>
        <v>96.351440922190207</v>
      </c>
      <c r="AK975" s="312">
        <f t="shared" si="249"/>
        <v>0</v>
      </c>
    </row>
    <row r="976" spans="1:37" ht="12.75" customHeight="1" x14ac:dyDescent="0.25">
      <c r="A976" s="81">
        <v>967</v>
      </c>
      <c r="B976" s="159" t="s">
        <v>2056</v>
      </c>
      <c r="C976" s="244">
        <f t="shared" si="262"/>
        <v>0</v>
      </c>
      <c r="D976" s="161">
        <v>0</v>
      </c>
      <c r="E976" s="161">
        <v>0</v>
      </c>
      <c r="F976" s="161">
        <v>0</v>
      </c>
      <c r="G976" s="161">
        <v>0</v>
      </c>
      <c r="H976" s="161">
        <v>0</v>
      </c>
      <c r="I976" s="162">
        <v>0</v>
      </c>
      <c r="J976" s="160">
        <f t="shared" si="263"/>
        <v>0</v>
      </c>
      <c r="K976" s="161">
        <v>0</v>
      </c>
      <c r="L976" s="161">
        <v>0</v>
      </c>
      <c r="M976" s="161">
        <v>0</v>
      </c>
      <c r="N976" s="161">
        <v>0</v>
      </c>
      <c r="O976" s="161">
        <v>0</v>
      </c>
      <c r="P976" s="162">
        <v>0</v>
      </c>
      <c r="Q976" s="160">
        <f t="shared" si="264"/>
        <v>0</v>
      </c>
      <c r="R976" s="161">
        <v>0</v>
      </c>
      <c r="S976" s="161">
        <v>0</v>
      </c>
      <c r="T976" s="161">
        <v>0</v>
      </c>
      <c r="U976" s="161">
        <v>0</v>
      </c>
      <c r="V976" s="161">
        <v>0</v>
      </c>
      <c r="W976" s="162">
        <v>0</v>
      </c>
      <c r="X976" s="160">
        <f t="shared" si="258"/>
        <v>0</v>
      </c>
      <c r="Y976" s="161">
        <f t="shared" si="258"/>
        <v>0</v>
      </c>
      <c r="Z976" s="161">
        <f t="shared" si="258"/>
        <v>0</v>
      </c>
      <c r="AA976" s="161">
        <f t="shared" si="258"/>
        <v>0</v>
      </c>
      <c r="AB976" s="161">
        <f t="shared" si="258"/>
        <v>0</v>
      </c>
      <c r="AC976" s="161">
        <f t="shared" si="258"/>
        <v>0</v>
      </c>
      <c r="AD976" s="162">
        <f t="shared" si="258"/>
        <v>0</v>
      </c>
      <c r="AE976" s="160">
        <f t="shared" si="250"/>
        <v>0</v>
      </c>
      <c r="AF976" s="10">
        <f t="shared" si="250"/>
        <v>0</v>
      </c>
      <c r="AG976" s="10">
        <f t="shared" si="250"/>
        <v>0</v>
      </c>
      <c r="AH976" s="10">
        <f t="shared" si="249"/>
        <v>0</v>
      </c>
      <c r="AI976" s="10">
        <f t="shared" si="249"/>
        <v>0</v>
      </c>
      <c r="AJ976" s="10">
        <f t="shared" si="249"/>
        <v>0</v>
      </c>
      <c r="AK976" s="312">
        <f t="shared" si="249"/>
        <v>0</v>
      </c>
    </row>
    <row r="977" spans="1:37" ht="12.75" customHeight="1" x14ac:dyDescent="0.25">
      <c r="A977" s="81">
        <v>968</v>
      </c>
      <c r="B977" s="159" t="s">
        <v>1513</v>
      </c>
      <c r="C977" s="244">
        <f t="shared" si="262"/>
        <v>0</v>
      </c>
      <c r="D977" s="161">
        <v>0</v>
      </c>
      <c r="E977" s="161">
        <v>0</v>
      </c>
      <c r="F977" s="161">
        <v>0</v>
      </c>
      <c r="G977" s="161">
        <v>0</v>
      </c>
      <c r="H977" s="161">
        <v>0</v>
      </c>
      <c r="I977" s="162">
        <v>0</v>
      </c>
      <c r="J977" s="160">
        <f t="shared" si="263"/>
        <v>0</v>
      </c>
      <c r="K977" s="161">
        <v>0</v>
      </c>
      <c r="L977" s="161">
        <v>0</v>
      </c>
      <c r="M977" s="161">
        <v>0</v>
      </c>
      <c r="N977" s="161">
        <v>0</v>
      </c>
      <c r="O977" s="161">
        <v>0</v>
      </c>
      <c r="P977" s="162">
        <v>0</v>
      </c>
      <c r="Q977" s="160">
        <f t="shared" si="264"/>
        <v>0</v>
      </c>
      <c r="R977" s="161">
        <v>0</v>
      </c>
      <c r="S977" s="161">
        <v>0</v>
      </c>
      <c r="T977" s="161">
        <v>0</v>
      </c>
      <c r="U977" s="161">
        <v>0</v>
      </c>
      <c r="V977" s="161">
        <v>0</v>
      </c>
      <c r="W977" s="162">
        <v>0</v>
      </c>
      <c r="X977" s="160">
        <f t="shared" si="258"/>
        <v>0</v>
      </c>
      <c r="Y977" s="161">
        <f t="shared" si="258"/>
        <v>0</v>
      </c>
      <c r="Z977" s="161">
        <f t="shared" si="258"/>
        <v>0</v>
      </c>
      <c r="AA977" s="161">
        <f t="shared" si="258"/>
        <v>0</v>
      </c>
      <c r="AB977" s="161">
        <f t="shared" si="258"/>
        <v>0</v>
      </c>
      <c r="AC977" s="161">
        <f t="shared" si="258"/>
        <v>0</v>
      </c>
      <c r="AD977" s="162">
        <f t="shared" si="258"/>
        <v>0</v>
      </c>
      <c r="AE977" s="160">
        <f t="shared" si="250"/>
        <v>0</v>
      </c>
      <c r="AF977" s="10">
        <f t="shared" si="250"/>
        <v>0</v>
      </c>
      <c r="AG977" s="10">
        <f t="shared" si="250"/>
        <v>0</v>
      </c>
      <c r="AH977" s="10">
        <f t="shared" si="249"/>
        <v>0</v>
      </c>
      <c r="AI977" s="10">
        <f t="shared" si="249"/>
        <v>0</v>
      </c>
      <c r="AJ977" s="10">
        <f t="shared" si="249"/>
        <v>0</v>
      </c>
      <c r="AK977" s="312">
        <f t="shared" si="249"/>
        <v>0</v>
      </c>
    </row>
    <row r="978" spans="1:37" ht="12.75" customHeight="1" x14ac:dyDescent="0.25">
      <c r="A978" s="81">
        <v>969</v>
      </c>
      <c r="B978" s="159" t="s">
        <v>2057</v>
      </c>
      <c r="C978" s="244">
        <f t="shared" si="262"/>
        <v>0</v>
      </c>
      <c r="D978" s="161">
        <v>0</v>
      </c>
      <c r="E978" s="161">
        <v>0</v>
      </c>
      <c r="F978" s="161">
        <v>0</v>
      </c>
      <c r="G978" s="161">
        <v>0</v>
      </c>
      <c r="H978" s="161">
        <v>0</v>
      </c>
      <c r="I978" s="162">
        <v>0</v>
      </c>
      <c r="J978" s="160">
        <f t="shared" si="263"/>
        <v>0</v>
      </c>
      <c r="K978" s="161">
        <v>0</v>
      </c>
      <c r="L978" s="161">
        <v>0</v>
      </c>
      <c r="M978" s="161">
        <v>0</v>
      </c>
      <c r="N978" s="161">
        <v>0</v>
      </c>
      <c r="O978" s="161">
        <v>0</v>
      </c>
      <c r="P978" s="162">
        <v>0</v>
      </c>
      <c r="Q978" s="160">
        <f t="shared" si="264"/>
        <v>0</v>
      </c>
      <c r="R978" s="161">
        <v>0</v>
      </c>
      <c r="S978" s="161">
        <v>0</v>
      </c>
      <c r="T978" s="161">
        <v>0</v>
      </c>
      <c r="U978" s="161">
        <v>0</v>
      </c>
      <c r="V978" s="161">
        <v>0</v>
      </c>
      <c r="W978" s="162">
        <v>0</v>
      </c>
      <c r="X978" s="160">
        <f t="shared" si="258"/>
        <v>0</v>
      </c>
      <c r="Y978" s="161">
        <f t="shared" si="258"/>
        <v>0</v>
      </c>
      <c r="Z978" s="161">
        <f t="shared" si="258"/>
        <v>0</v>
      </c>
      <c r="AA978" s="161">
        <f t="shared" si="258"/>
        <v>0</v>
      </c>
      <c r="AB978" s="161">
        <f t="shared" si="258"/>
        <v>0</v>
      </c>
      <c r="AC978" s="161">
        <f t="shared" si="258"/>
        <v>0</v>
      </c>
      <c r="AD978" s="162">
        <f t="shared" si="258"/>
        <v>0</v>
      </c>
      <c r="AE978" s="160">
        <f t="shared" si="250"/>
        <v>0</v>
      </c>
      <c r="AF978" s="10">
        <f t="shared" si="250"/>
        <v>0</v>
      </c>
      <c r="AG978" s="10">
        <f t="shared" si="250"/>
        <v>0</v>
      </c>
      <c r="AH978" s="10">
        <f t="shared" si="249"/>
        <v>0</v>
      </c>
      <c r="AI978" s="10">
        <f t="shared" si="249"/>
        <v>0</v>
      </c>
      <c r="AJ978" s="10">
        <f t="shared" si="249"/>
        <v>0</v>
      </c>
      <c r="AK978" s="312">
        <f t="shared" si="249"/>
        <v>0</v>
      </c>
    </row>
    <row r="979" spans="1:37" ht="12.75" customHeight="1" x14ac:dyDescent="0.25">
      <c r="A979" s="81">
        <v>970</v>
      </c>
      <c r="B979" s="159"/>
      <c r="C979" s="244"/>
      <c r="D979" s="161"/>
      <c r="E979" s="161"/>
      <c r="F979" s="161"/>
      <c r="G979" s="161"/>
      <c r="H979" s="161"/>
      <c r="I979" s="162"/>
      <c r="J979" s="160"/>
      <c r="K979" s="161"/>
      <c r="L979" s="161"/>
      <c r="M979" s="161"/>
      <c r="N979" s="161"/>
      <c r="O979" s="161"/>
      <c r="P979" s="162"/>
      <c r="Q979" s="160"/>
      <c r="R979" s="161"/>
      <c r="S979" s="161"/>
      <c r="T979" s="161"/>
      <c r="U979" s="161"/>
      <c r="V979" s="161"/>
      <c r="W979" s="162"/>
      <c r="X979" s="160">
        <f t="shared" si="258"/>
        <v>0</v>
      </c>
      <c r="Y979" s="161"/>
      <c r="Z979" s="161"/>
      <c r="AA979" s="161"/>
      <c r="AB979" s="161"/>
      <c r="AC979" s="161"/>
      <c r="AD979" s="162"/>
      <c r="AE979" s="160"/>
      <c r="AF979" s="10"/>
      <c r="AG979" s="10"/>
      <c r="AH979" s="10"/>
      <c r="AI979" s="10"/>
      <c r="AJ979" s="10"/>
      <c r="AK979" s="312"/>
    </row>
    <row r="980" spans="1:37" ht="18" customHeight="1" x14ac:dyDescent="0.25">
      <c r="A980" s="81">
        <v>971</v>
      </c>
      <c r="B980" s="152" t="s">
        <v>2058</v>
      </c>
      <c r="C980" s="172">
        <f>C981+C982</f>
        <v>4857.6000000000004</v>
      </c>
      <c r="D980" s="153">
        <f t="shared" ref="D980:W980" si="265">D981+D982</f>
        <v>1676.5</v>
      </c>
      <c r="E980" s="153">
        <f t="shared" si="265"/>
        <v>1200</v>
      </c>
      <c r="F980" s="153">
        <f t="shared" si="265"/>
        <v>0</v>
      </c>
      <c r="G980" s="153">
        <f t="shared" si="265"/>
        <v>1285.9000000000001</v>
      </c>
      <c r="H980" s="153">
        <f t="shared" si="265"/>
        <v>103.1</v>
      </c>
      <c r="I980" s="154">
        <f t="shared" si="265"/>
        <v>592.1</v>
      </c>
      <c r="J980" s="156">
        <f t="shared" si="265"/>
        <v>4857.6000000000004</v>
      </c>
      <c r="K980" s="153">
        <f t="shared" si="265"/>
        <v>1676.5</v>
      </c>
      <c r="L980" s="153">
        <f t="shared" si="265"/>
        <v>1200</v>
      </c>
      <c r="M980" s="153">
        <f t="shared" si="265"/>
        <v>0</v>
      </c>
      <c r="N980" s="153">
        <f t="shared" si="265"/>
        <v>1285.9000000000001</v>
      </c>
      <c r="O980" s="153">
        <f t="shared" si="265"/>
        <v>103.1</v>
      </c>
      <c r="P980" s="154">
        <f t="shared" si="265"/>
        <v>592.1</v>
      </c>
      <c r="Q980" s="156">
        <f t="shared" si="265"/>
        <v>3390.2489</v>
      </c>
      <c r="R980" s="153">
        <f t="shared" si="265"/>
        <v>1579.2905000000001</v>
      </c>
      <c r="S980" s="153">
        <f t="shared" si="265"/>
        <v>1028.1310000000001</v>
      </c>
      <c r="T980" s="153">
        <f t="shared" si="265"/>
        <v>0</v>
      </c>
      <c r="U980" s="153">
        <f t="shared" si="265"/>
        <v>388.8304</v>
      </c>
      <c r="V980" s="153">
        <f t="shared" si="265"/>
        <v>0</v>
      </c>
      <c r="W980" s="154">
        <f t="shared" si="265"/>
        <v>393.99700000000001</v>
      </c>
      <c r="X980" s="156">
        <f t="shared" si="258"/>
        <v>-1467.3511000000003</v>
      </c>
      <c r="Y980" s="153">
        <f t="shared" si="258"/>
        <v>-97.209499999999935</v>
      </c>
      <c r="Z980" s="153">
        <f t="shared" si="258"/>
        <v>-171.86899999999991</v>
      </c>
      <c r="AA980" s="153">
        <f t="shared" si="258"/>
        <v>0</v>
      </c>
      <c r="AB980" s="153">
        <f t="shared" si="258"/>
        <v>-897.06960000000004</v>
      </c>
      <c r="AC980" s="153">
        <f t="shared" si="258"/>
        <v>-103.1</v>
      </c>
      <c r="AD980" s="154">
        <f t="shared" si="258"/>
        <v>-198.10300000000001</v>
      </c>
      <c r="AE980" s="156">
        <f t="shared" si="250"/>
        <v>69.792673336627132</v>
      </c>
      <c r="AF980" s="13">
        <f t="shared" si="250"/>
        <v>94.201640322099607</v>
      </c>
      <c r="AG980" s="13">
        <f t="shared" si="250"/>
        <v>85.677583333333345</v>
      </c>
      <c r="AH980" s="13">
        <f t="shared" si="249"/>
        <v>0</v>
      </c>
      <c r="AI980" s="13">
        <f t="shared" si="249"/>
        <v>30.237996733805119</v>
      </c>
      <c r="AJ980" s="13">
        <f t="shared" si="249"/>
        <v>0</v>
      </c>
      <c r="AK980" s="313">
        <f t="shared" si="249"/>
        <v>66.542307042729263</v>
      </c>
    </row>
    <row r="981" spans="1:37" s="170" customFormat="1" ht="17.25" customHeight="1" x14ac:dyDescent="0.2">
      <c r="A981" s="81">
        <v>972</v>
      </c>
      <c r="B981" s="152" t="s">
        <v>1287</v>
      </c>
      <c r="C981" s="172">
        <f>C983</f>
        <v>4754.5</v>
      </c>
      <c r="D981" s="153">
        <f t="shared" ref="D981:W981" si="266">D983</f>
        <v>1676.5</v>
      </c>
      <c r="E981" s="153">
        <f t="shared" si="266"/>
        <v>1200</v>
      </c>
      <c r="F981" s="153">
        <f t="shared" si="266"/>
        <v>0</v>
      </c>
      <c r="G981" s="153">
        <f t="shared" si="266"/>
        <v>1285.9000000000001</v>
      </c>
      <c r="H981" s="153">
        <f t="shared" si="266"/>
        <v>0</v>
      </c>
      <c r="I981" s="154">
        <f t="shared" si="266"/>
        <v>592.1</v>
      </c>
      <c r="J981" s="156">
        <f t="shared" si="266"/>
        <v>4754.5</v>
      </c>
      <c r="K981" s="153">
        <f t="shared" si="266"/>
        <v>1676.5</v>
      </c>
      <c r="L981" s="153">
        <f t="shared" si="266"/>
        <v>1200</v>
      </c>
      <c r="M981" s="153">
        <f t="shared" si="266"/>
        <v>0</v>
      </c>
      <c r="N981" s="153">
        <f t="shared" si="266"/>
        <v>1285.9000000000001</v>
      </c>
      <c r="O981" s="153">
        <f t="shared" si="266"/>
        <v>0</v>
      </c>
      <c r="P981" s="154">
        <f t="shared" si="266"/>
        <v>592.1</v>
      </c>
      <c r="Q981" s="156">
        <f t="shared" si="266"/>
        <v>3390.2489</v>
      </c>
      <c r="R981" s="153">
        <f t="shared" si="266"/>
        <v>1579.2905000000001</v>
      </c>
      <c r="S981" s="153">
        <f t="shared" si="266"/>
        <v>1028.1310000000001</v>
      </c>
      <c r="T981" s="153">
        <f t="shared" si="266"/>
        <v>0</v>
      </c>
      <c r="U981" s="153">
        <f t="shared" si="266"/>
        <v>388.8304</v>
      </c>
      <c r="V981" s="153">
        <f t="shared" si="266"/>
        <v>0</v>
      </c>
      <c r="W981" s="154">
        <f t="shared" si="266"/>
        <v>393.99700000000001</v>
      </c>
      <c r="X981" s="156">
        <f t="shared" si="258"/>
        <v>-1364.2511</v>
      </c>
      <c r="Y981" s="153">
        <f t="shared" si="258"/>
        <v>-97.209499999999935</v>
      </c>
      <c r="Z981" s="153">
        <f t="shared" si="258"/>
        <v>-171.86899999999991</v>
      </c>
      <c r="AA981" s="153">
        <f t="shared" si="258"/>
        <v>0</v>
      </c>
      <c r="AB981" s="153">
        <f t="shared" si="258"/>
        <v>-897.06960000000004</v>
      </c>
      <c r="AC981" s="153">
        <f t="shared" si="258"/>
        <v>0</v>
      </c>
      <c r="AD981" s="154">
        <f t="shared" si="258"/>
        <v>-198.10300000000001</v>
      </c>
      <c r="AE981" s="156">
        <f t="shared" si="250"/>
        <v>71.306107897781047</v>
      </c>
      <c r="AF981" s="13">
        <f t="shared" si="250"/>
        <v>94.201640322099607</v>
      </c>
      <c r="AG981" s="13">
        <f t="shared" si="250"/>
        <v>85.677583333333345</v>
      </c>
      <c r="AH981" s="13">
        <f t="shared" si="249"/>
        <v>0</v>
      </c>
      <c r="AI981" s="13">
        <f t="shared" si="249"/>
        <v>30.237996733805119</v>
      </c>
      <c r="AJ981" s="13">
        <f t="shared" si="249"/>
        <v>0</v>
      </c>
      <c r="AK981" s="313">
        <f t="shared" si="249"/>
        <v>66.542307042729263</v>
      </c>
    </row>
    <row r="982" spans="1:37" s="170" customFormat="1" ht="15.75" customHeight="1" x14ac:dyDescent="0.2">
      <c r="A982" s="81">
        <v>973</v>
      </c>
      <c r="B982" s="152" t="s">
        <v>1288</v>
      </c>
      <c r="C982" s="172">
        <f>SUM(C984:C1014)</f>
        <v>103.1</v>
      </c>
      <c r="D982" s="153">
        <f t="shared" ref="D982:W982" si="267">SUM(D984:D1014)</f>
        <v>0</v>
      </c>
      <c r="E982" s="153">
        <f t="shared" si="267"/>
        <v>0</v>
      </c>
      <c r="F982" s="153">
        <f t="shared" si="267"/>
        <v>0</v>
      </c>
      <c r="G982" s="153">
        <f t="shared" si="267"/>
        <v>0</v>
      </c>
      <c r="H982" s="153">
        <f t="shared" si="267"/>
        <v>103.1</v>
      </c>
      <c r="I982" s="154">
        <f t="shared" si="267"/>
        <v>0</v>
      </c>
      <c r="J982" s="156">
        <f t="shared" si="267"/>
        <v>103.1</v>
      </c>
      <c r="K982" s="153">
        <f t="shared" si="267"/>
        <v>0</v>
      </c>
      <c r="L982" s="153">
        <f t="shared" si="267"/>
        <v>0</v>
      </c>
      <c r="M982" s="153">
        <f t="shared" si="267"/>
        <v>0</v>
      </c>
      <c r="N982" s="153">
        <f t="shared" si="267"/>
        <v>0</v>
      </c>
      <c r="O982" s="153">
        <f t="shared" si="267"/>
        <v>103.1</v>
      </c>
      <c r="P982" s="154">
        <f t="shared" si="267"/>
        <v>0</v>
      </c>
      <c r="Q982" s="156">
        <f t="shared" si="267"/>
        <v>0</v>
      </c>
      <c r="R982" s="153">
        <f t="shared" si="267"/>
        <v>0</v>
      </c>
      <c r="S982" s="153">
        <f t="shared" si="267"/>
        <v>0</v>
      </c>
      <c r="T982" s="153">
        <f t="shared" si="267"/>
        <v>0</v>
      </c>
      <c r="U982" s="153">
        <f t="shared" si="267"/>
        <v>0</v>
      </c>
      <c r="V982" s="153">
        <f t="shared" si="267"/>
        <v>0</v>
      </c>
      <c r="W982" s="154">
        <f t="shared" si="267"/>
        <v>0</v>
      </c>
      <c r="X982" s="156">
        <f t="shared" si="258"/>
        <v>-103.1</v>
      </c>
      <c r="Y982" s="153">
        <f t="shared" si="258"/>
        <v>0</v>
      </c>
      <c r="Z982" s="153">
        <f t="shared" si="258"/>
        <v>0</v>
      </c>
      <c r="AA982" s="153">
        <f t="shared" si="258"/>
        <v>0</v>
      </c>
      <c r="AB982" s="153">
        <f t="shared" si="258"/>
        <v>0</v>
      </c>
      <c r="AC982" s="153">
        <f t="shared" si="258"/>
        <v>-103.1</v>
      </c>
      <c r="AD982" s="154">
        <f t="shared" si="258"/>
        <v>0</v>
      </c>
      <c r="AE982" s="156">
        <f t="shared" si="250"/>
        <v>0</v>
      </c>
      <c r="AF982" s="13">
        <f t="shared" si="250"/>
        <v>0</v>
      </c>
      <c r="AG982" s="13">
        <f t="shared" si="250"/>
        <v>0</v>
      </c>
      <c r="AH982" s="13">
        <f t="shared" si="249"/>
        <v>0</v>
      </c>
      <c r="AI982" s="13">
        <f t="shared" si="249"/>
        <v>0</v>
      </c>
      <c r="AJ982" s="13">
        <f t="shared" si="249"/>
        <v>0</v>
      </c>
      <c r="AK982" s="313">
        <f t="shared" si="249"/>
        <v>0</v>
      </c>
    </row>
    <row r="983" spans="1:37" ht="12.75" customHeight="1" x14ac:dyDescent="0.25">
      <c r="A983" s="81">
        <v>974</v>
      </c>
      <c r="B983" s="159" t="s">
        <v>1313</v>
      </c>
      <c r="C983" s="244">
        <f t="shared" ref="C983:C1014" si="268">SUM(D983:I983)</f>
        <v>4754.5</v>
      </c>
      <c r="D983" s="161">
        <v>1676.5</v>
      </c>
      <c r="E983" s="161">
        <v>1200</v>
      </c>
      <c r="F983" s="161">
        <v>0</v>
      </c>
      <c r="G983" s="161">
        <v>1285.9000000000001</v>
      </c>
      <c r="H983" s="161">
        <v>0</v>
      </c>
      <c r="I983" s="162">
        <v>592.1</v>
      </c>
      <c r="J983" s="160">
        <f t="shared" ref="J983:J1014" si="269">SUM(K983:P983)</f>
        <v>4754.5</v>
      </c>
      <c r="K983" s="161">
        <v>1676.5</v>
      </c>
      <c r="L983" s="161">
        <v>1200</v>
      </c>
      <c r="M983" s="161">
        <v>0</v>
      </c>
      <c r="N983" s="161">
        <v>1285.9000000000001</v>
      </c>
      <c r="O983" s="161">
        <v>0</v>
      </c>
      <c r="P983" s="162">
        <v>592.1</v>
      </c>
      <c r="Q983" s="160">
        <f t="shared" ref="Q983:Q1014" si="270">SUM(R983:W983)</f>
        <v>3390.2489</v>
      </c>
      <c r="R983" s="161">
        <v>1579.2905000000001</v>
      </c>
      <c r="S983" s="161">
        <v>1028.1310000000001</v>
      </c>
      <c r="T983" s="161">
        <v>0</v>
      </c>
      <c r="U983" s="161">
        <v>388.8304</v>
      </c>
      <c r="V983" s="161">
        <v>0</v>
      </c>
      <c r="W983" s="162">
        <v>393.99700000000001</v>
      </c>
      <c r="X983" s="160">
        <f t="shared" si="258"/>
        <v>-1364.2511</v>
      </c>
      <c r="Y983" s="161">
        <f t="shared" si="258"/>
        <v>-97.209499999999935</v>
      </c>
      <c r="Z983" s="161">
        <f t="shared" si="258"/>
        <v>-171.86899999999991</v>
      </c>
      <c r="AA983" s="161">
        <f t="shared" si="258"/>
        <v>0</v>
      </c>
      <c r="AB983" s="161">
        <f t="shared" si="258"/>
        <v>-897.06960000000004</v>
      </c>
      <c r="AC983" s="161">
        <f t="shared" si="258"/>
        <v>0</v>
      </c>
      <c r="AD983" s="162">
        <f t="shared" si="258"/>
        <v>-198.10300000000001</v>
      </c>
      <c r="AE983" s="160">
        <f t="shared" si="250"/>
        <v>71.306107897781047</v>
      </c>
      <c r="AF983" s="10">
        <f t="shared" si="250"/>
        <v>94.201640322099607</v>
      </c>
      <c r="AG983" s="10">
        <f t="shared" si="250"/>
        <v>85.677583333333345</v>
      </c>
      <c r="AH983" s="10">
        <f t="shared" si="249"/>
        <v>0</v>
      </c>
      <c r="AI983" s="10">
        <f t="shared" si="249"/>
        <v>30.237996733805119</v>
      </c>
      <c r="AJ983" s="10">
        <f t="shared" si="249"/>
        <v>0</v>
      </c>
      <c r="AK983" s="312">
        <f t="shared" si="249"/>
        <v>66.542307042729263</v>
      </c>
    </row>
    <row r="984" spans="1:37" ht="12.75" customHeight="1" x14ac:dyDescent="0.25">
      <c r="A984" s="81">
        <v>975</v>
      </c>
      <c r="B984" s="159" t="s">
        <v>2059</v>
      </c>
      <c r="C984" s="244">
        <f t="shared" si="268"/>
        <v>0</v>
      </c>
      <c r="D984" s="161">
        <v>0</v>
      </c>
      <c r="E984" s="161">
        <v>0</v>
      </c>
      <c r="F984" s="161">
        <v>0</v>
      </c>
      <c r="G984" s="161">
        <v>0</v>
      </c>
      <c r="H984" s="161">
        <v>0</v>
      </c>
      <c r="I984" s="162">
        <v>0</v>
      </c>
      <c r="J984" s="160">
        <f t="shared" si="269"/>
        <v>0</v>
      </c>
      <c r="K984" s="161">
        <v>0</v>
      </c>
      <c r="L984" s="161">
        <v>0</v>
      </c>
      <c r="M984" s="161">
        <v>0</v>
      </c>
      <c r="N984" s="161">
        <v>0</v>
      </c>
      <c r="O984" s="161">
        <v>0</v>
      </c>
      <c r="P984" s="162">
        <v>0</v>
      </c>
      <c r="Q984" s="160">
        <f t="shared" si="270"/>
        <v>0</v>
      </c>
      <c r="R984" s="161">
        <v>0</v>
      </c>
      <c r="S984" s="161">
        <v>0</v>
      </c>
      <c r="T984" s="161">
        <v>0</v>
      </c>
      <c r="U984" s="161">
        <v>0</v>
      </c>
      <c r="V984" s="161">
        <v>0</v>
      </c>
      <c r="W984" s="162">
        <v>0</v>
      </c>
      <c r="X984" s="160">
        <f t="shared" si="258"/>
        <v>0</v>
      </c>
      <c r="Y984" s="161">
        <f t="shared" si="258"/>
        <v>0</v>
      </c>
      <c r="Z984" s="161">
        <f t="shared" si="258"/>
        <v>0</v>
      </c>
      <c r="AA984" s="161">
        <f t="shared" si="258"/>
        <v>0</v>
      </c>
      <c r="AB984" s="161">
        <f t="shared" si="258"/>
        <v>0</v>
      </c>
      <c r="AC984" s="161">
        <f t="shared" si="258"/>
        <v>0</v>
      </c>
      <c r="AD984" s="162">
        <f t="shared" si="258"/>
        <v>0</v>
      </c>
      <c r="AE984" s="160">
        <f t="shared" si="250"/>
        <v>0</v>
      </c>
      <c r="AF984" s="10">
        <f t="shared" si="250"/>
        <v>0</v>
      </c>
      <c r="AG984" s="10">
        <f t="shared" si="250"/>
        <v>0</v>
      </c>
      <c r="AH984" s="10">
        <f t="shared" si="249"/>
        <v>0</v>
      </c>
      <c r="AI984" s="10">
        <f t="shared" si="249"/>
        <v>0</v>
      </c>
      <c r="AJ984" s="10">
        <f t="shared" si="249"/>
        <v>0</v>
      </c>
      <c r="AK984" s="312">
        <f t="shared" si="249"/>
        <v>0</v>
      </c>
    </row>
    <row r="985" spans="1:37" ht="12.75" customHeight="1" x14ac:dyDescent="0.25">
      <c r="A985" s="81">
        <v>976</v>
      </c>
      <c r="B985" s="159" t="s">
        <v>2060</v>
      </c>
      <c r="C985" s="244">
        <f t="shared" si="268"/>
        <v>0</v>
      </c>
      <c r="D985" s="161">
        <v>0</v>
      </c>
      <c r="E985" s="161">
        <v>0</v>
      </c>
      <c r="F985" s="161">
        <v>0</v>
      </c>
      <c r="G985" s="161">
        <v>0</v>
      </c>
      <c r="H985" s="161">
        <v>0</v>
      </c>
      <c r="I985" s="162">
        <v>0</v>
      </c>
      <c r="J985" s="160">
        <f t="shared" si="269"/>
        <v>0</v>
      </c>
      <c r="K985" s="161">
        <v>0</v>
      </c>
      <c r="L985" s="161">
        <v>0</v>
      </c>
      <c r="M985" s="161">
        <v>0</v>
      </c>
      <c r="N985" s="161">
        <v>0</v>
      </c>
      <c r="O985" s="161">
        <v>0</v>
      </c>
      <c r="P985" s="162">
        <v>0</v>
      </c>
      <c r="Q985" s="160">
        <f t="shared" si="270"/>
        <v>0</v>
      </c>
      <c r="R985" s="161">
        <v>0</v>
      </c>
      <c r="S985" s="161">
        <v>0</v>
      </c>
      <c r="T985" s="161">
        <v>0</v>
      </c>
      <c r="U985" s="161">
        <v>0</v>
      </c>
      <c r="V985" s="161">
        <v>0</v>
      </c>
      <c r="W985" s="162">
        <v>0</v>
      </c>
      <c r="X985" s="160">
        <f t="shared" si="258"/>
        <v>0</v>
      </c>
      <c r="Y985" s="161">
        <f t="shared" si="258"/>
        <v>0</v>
      </c>
      <c r="Z985" s="161">
        <f t="shared" si="258"/>
        <v>0</v>
      </c>
      <c r="AA985" s="161">
        <f t="shared" si="258"/>
        <v>0</v>
      </c>
      <c r="AB985" s="161">
        <f t="shared" si="258"/>
        <v>0</v>
      </c>
      <c r="AC985" s="161">
        <f t="shared" si="258"/>
        <v>0</v>
      </c>
      <c r="AD985" s="162">
        <f t="shared" si="258"/>
        <v>0</v>
      </c>
      <c r="AE985" s="160">
        <f t="shared" si="250"/>
        <v>0</v>
      </c>
      <c r="AF985" s="10">
        <f t="shared" si="250"/>
        <v>0</v>
      </c>
      <c r="AG985" s="10">
        <f t="shared" si="250"/>
        <v>0</v>
      </c>
      <c r="AH985" s="10">
        <f t="shared" si="249"/>
        <v>0</v>
      </c>
      <c r="AI985" s="10">
        <f t="shared" si="249"/>
        <v>0</v>
      </c>
      <c r="AJ985" s="10">
        <f t="shared" si="249"/>
        <v>0</v>
      </c>
      <c r="AK985" s="312">
        <f t="shared" si="249"/>
        <v>0</v>
      </c>
    </row>
    <row r="986" spans="1:37" ht="12.75" customHeight="1" x14ac:dyDescent="0.25">
      <c r="A986" s="81">
        <v>977</v>
      </c>
      <c r="B986" s="159" t="s">
        <v>2061</v>
      </c>
      <c r="C986" s="244">
        <f t="shared" si="268"/>
        <v>0</v>
      </c>
      <c r="D986" s="161">
        <v>0</v>
      </c>
      <c r="E986" s="161">
        <v>0</v>
      </c>
      <c r="F986" s="161">
        <v>0</v>
      </c>
      <c r="G986" s="161">
        <v>0</v>
      </c>
      <c r="H986" s="161">
        <v>0</v>
      </c>
      <c r="I986" s="162">
        <v>0</v>
      </c>
      <c r="J986" s="160">
        <f t="shared" si="269"/>
        <v>0</v>
      </c>
      <c r="K986" s="161">
        <v>0</v>
      </c>
      <c r="L986" s="161">
        <v>0</v>
      </c>
      <c r="M986" s="161">
        <v>0</v>
      </c>
      <c r="N986" s="161">
        <v>0</v>
      </c>
      <c r="O986" s="161">
        <v>0</v>
      </c>
      <c r="P986" s="162">
        <v>0</v>
      </c>
      <c r="Q986" s="160">
        <f t="shared" si="270"/>
        <v>0</v>
      </c>
      <c r="R986" s="161">
        <v>0</v>
      </c>
      <c r="S986" s="161">
        <v>0</v>
      </c>
      <c r="T986" s="161">
        <v>0</v>
      </c>
      <c r="U986" s="161">
        <v>0</v>
      </c>
      <c r="V986" s="161">
        <v>0</v>
      </c>
      <c r="W986" s="162">
        <v>0</v>
      </c>
      <c r="X986" s="160">
        <f t="shared" si="258"/>
        <v>0</v>
      </c>
      <c r="Y986" s="161">
        <f t="shared" si="258"/>
        <v>0</v>
      </c>
      <c r="Z986" s="161">
        <f t="shared" si="258"/>
        <v>0</v>
      </c>
      <c r="AA986" s="161">
        <f t="shared" si="258"/>
        <v>0</v>
      </c>
      <c r="AB986" s="161">
        <f t="shared" si="258"/>
        <v>0</v>
      </c>
      <c r="AC986" s="161">
        <f t="shared" si="258"/>
        <v>0</v>
      </c>
      <c r="AD986" s="162">
        <f t="shared" si="258"/>
        <v>0</v>
      </c>
      <c r="AE986" s="160">
        <f t="shared" si="250"/>
        <v>0</v>
      </c>
      <c r="AF986" s="10">
        <f t="shared" si="250"/>
        <v>0</v>
      </c>
      <c r="AG986" s="10">
        <f t="shared" si="250"/>
        <v>0</v>
      </c>
      <c r="AH986" s="10">
        <f t="shared" si="249"/>
        <v>0</v>
      </c>
      <c r="AI986" s="10">
        <f t="shared" si="249"/>
        <v>0</v>
      </c>
      <c r="AJ986" s="10">
        <f t="shared" si="249"/>
        <v>0</v>
      </c>
      <c r="AK986" s="312">
        <f t="shared" si="249"/>
        <v>0</v>
      </c>
    </row>
    <row r="987" spans="1:37" ht="12.75" customHeight="1" x14ac:dyDescent="0.25">
      <c r="A987" s="81">
        <v>978</v>
      </c>
      <c r="B987" s="159" t="s">
        <v>2050</v>
      </c>
      <c r="C987" s="244">
        <f t="shared" si="268"/>
        <v>0</v>
      </c>
      <c r="D987" s="161">
        <v>0</v>
      </c>
      <c r="E987" s="161">
        <v>0</v>
      </c>
      <c r="F987" s="161">
        <v>0</v>
      </c>
      <c r="G987" s="161">
        <v>0</v>
      </c>
      <c r="H987" s="161">
        <v>0</v>
      </c>
      <c r="I987" s="162">
        <v>0</v>
      </c>
      <c r="J987" s="160">
        <f t="shared" si="269"/>
        <v>0</v>
      </c>
      <c r="K987" s="161">
        <v>0</v>
      </c>
      <c r="L987" s="161">
        <v>0</v>
      </c>
      <c r="M987" s="161">
        <v>0</v>
      </c>
      <c r="N987" s="161">
        <v>0</v>
      </c>
      <c r="O987" s="161">
        <v>0</v>
      </c>
      <c r="P987" s="162">
        <v>0</v>
      </c>
      <c r="Q987" s="160">
        <f t="shared" si="270"/>
        <v>0</v>
      </c>
      <c r="R987" s="161">
        <v>0</v>
      </c>
      <c r="S987" s="161">
        <v>0</v>
      </c>
      <c r="T987" s="161">
        <v>0</v>
      </c>
      <c r="U987" s="161">
        <v>0</v>
      </c>
      <c r="V987" s="161">
        <v>0</v>
      </c>
      <c r="W987" s="162">
        <v>0</v>
      </c>
      <c r="X987" s="160">
        <f t="shared" si="258"/>
        <v>0</v>
      </c>
      <c r="Y987" s="161">
        <f t="shared" si="258"/>
        <v>0</v>
      </c>
      <c r="Z987" s="161">
        <f t="shared" si="258"/>
        <v>0</v>
      </c>
      <c r="AA987" s="161">
        <f t="shared" si="258"/>
        <v>0</v>
      </c>
      <c r="AB987" s="161">
        <f t="shared" si="258"/>
        <v>0</v>
      </c>
      <c r="AC987" s="161">
        <f t="shared" si="258"/>
        <v>0</v>
      </c>
      <c r="AD987" s="162">
        <f t="shared" si="258"/>
        <v>0</v>
      </c>
      <c r="AE987" s="160">
        <f t="shared" si="250"/>
        <v>0</v>
      </c>
      <c r="AF987" s="10">
        <f t="shared" si="250"/>
        <v>0</v>
      </c>
      <c r="AG987" s="10">
        <f t="shared" si="250"/>
        <v>0</v>
      </c>
      <c r="AH987" s="10">
        <f t="shared" si="249"/>
        <v>0</v>
      </c>
      <c r="AI987" s="10">
        <f t="shared" si="249"/>
        <v>0</v>
      </c>
      <c r="AJ987" s="10">
        <f t="shared" si="249"/>
        <v>0</v>
      </c>
      <c r="AK987" s="312">
        <f t="shared" si="249"/>
        <v>0</v>
      </c>
    </row>
    <row r="988" spans="1:37" ht="12.75" customHeight="1" x14ac:dyDescent="0.25">
      <c r="A988" s="81">
        <v>979</v>
      </c>
      <c r="B988" s="159" t="s">
        <v>2062</v>
      </c>
      <c r="C988" s="244">
        <f t="shared" si="268"/>
        <v>0</v>
      </c>
      <c r="D988" s="161">
        <v>0</v>
      </c>
      <c r="E988" s="161">
        <v>0</v>
      </c>
      <c r="F988" s="161">
        <v>0</v>
      </c>
      <c r="G988" s="161">
        <v>0</v>
      </c>
      <c r="H988" s="161">
        <v>0</v>
      </c>
      <c r="I988" s="162">
        <v>0</v>
      </c>
      <c r="J988" s="160">
        <f t="shared" si="269"/>
        <v>0</v>
      </c>
      <c r="K988" s="161">
        <v>0</v>
      </c>
      <c r="L988" s="161">
        <v>0</v>
      </c>
      <c r="M988" s="161">
        <v>0</v>
      </c>
      <c r="N988" s="161">
        <v>0</v>
      </c>
      <c r="O988" s="161">
        <v>0</v>
      </c>
      <c r="P988" s="162">
        <v>0</v>
      </c>
      <c r="Q988" s="160">
        <f t="shared" si="270"/>
        <v>0</v>
      </c>
      <c r="R988" s="161">
        <v>0</v>
      </c>
      <c r="S988" s="161">
        <v>0</v>
      </c>
      <c r="T988" s="161">
        <v>0</v>
      </c>
      <c r="U988" s="161">
        <v>0</v>
      </c>
      <c r="V988" s="161">
        <v>0</v>
      </c>
      <c r="W988" s="162">
        <v>0</v>
      </c>
      <c r="X988" s="160">
        <f t="shared" si="258"/>
        <v>0</v>
      </c>
      <c r="Y988" s="161">
        <f t="shared" si="258"/>
        <v>0</v>
      </c>
      <c r="Z988" s="161">
        <f t="shared" si="258"/>
        <v>0</v>
      </c>
      <c r="AA988" s="161">
        <f t="shared" si="258"/>
        <v>0</v>
      </c>
      <c r="AB988" s="161">
        <f t="shared" si="258"/>
        <v>0</v>
      </c>
      <c r="AC988" s="161">
        <f t="shared" si="258"/>
        <v>0</v>
      </c>
      <c r="AD988" s="162">
        <f t="shared" si="258"/>
        <v>0</v>
      </c>
      <c r="AE988" s="160">
        <f t="shared" si="250"/>
        <v>0</v>
      </c>
      <c r="AF988" s="10">
        <f t="shared" si="250"/>
        <v>0</v>
      </c>
      <c r="AG988" s="10">
        <f t="shared" si="250"/>
        <v>0</v>
      </c>
      <c r="AH988" s="10">
        <f t="shared" si="249"/>
        <v>0</v>
      </c>
      <c r="AI988" s="10">
        <f t="shared" si="249"/>
        <v>0</v>
      </c>
      <c r="AJ988" s="10">
        <f t="shared" si="249"/>
        <v>0</v>
      </c>
      <c r="AK988" s="312">
        <f t="shared" si="249"/>
        <v>0</v>
      </c>
    </row>
    <row r="989" spans="1:37" ht="12.75" customHeight="1" x14ac:dyDescent="0.25">
      <c r="A989" s="81">
        <v>980</v>
      </c>
      <c r="B989" s="159" t="s">
        <v>1419</v>
      </c>
      <c r="C989" s="244">
        <f t="shared" si="268"/>
        <v>0</v>
      </c>
      <c r="D989" s="161">
        <v>0</v>
      </c>
      <c r="E989" s="161">
        <v>0</v>
      </c>
      <c r="F989" s="161">
        <v>0</v>
      </c>
      <c r="G989" s="161">
        <v>0</v>
      </c>
      <c r="H989" s="161">
        <v>0</v>
      </c>
      <c r="I989" s="162">
        <v>0</v>
      </c>
      <c r="J989" s="160">
        <f t="shared" si="269"/>
        <v>0</v>
      </c>
      <c r="K989" s="161">
        <v>0</v>
      </c>
      <c r="L989" s="161">
        <v>0</v>
      </c>
      <c r="M989" s="161">
        <v>0</v>
      </c>
      <c r="N989" s="161">
        <v>0</v>
      </c>
      <c r="O989" s="161">
        <v>0</v>
      </c>
      <c r="P989" s="162">
        <v>0</v>
      </c>
      <c r="Q989" s="160">
        <f t="shared" si="270"/>
        <v>0</v>
      </c>
      <c r="R989" s="161">
        <v>0</v>
      </c>
      <c r="S989" s="161">
        <v>0</v>
      </c>
      <c r="T989" s="161">
        <v>0</v>
      </c>
      <c r="U989" s="161">
        <v>0</v>
      </c>
      <c r="V989" s="161">
        <v>0</v>
      </c>
      <c r="W989" s="162">
        <v>0</v>
      </c>
      <c r="X989" s="160">
        <f t="shared" si="258"/>
        <v>0</v>
      </c>
      <c r="Y989" s="161">
        <f t="shared" si="258"/>
        <v>0</v>
      </c>
      <c r="Z989" s="161">
        <f t="shared" si="258"/>
        <v>0</v>
      </c>
      <c r="AA989" s="161">
        <f t="shared" si="258"/>
        <v>0</v>
      </c>
      <c r="AB989" s="161">
        <f t="shared" si="258"/>
        <v>0</v>
      </c>
      <c r="AC989" s="161">
        <f t="shared" si="258"/>
        <v>0</v>
      </c>
      <c r="AD989" s="162">
        <f t="shared" si="258"/>
        <v>0</v>
      </c>
      <c r="AE989" s="160">
        <f t="shared" si="250"/>
        <v>0</v>
      </c>
      <c r="AF989" s="10">
        <f t="shared" si="250"/>
        <v>0</v>
      </c>
      <c r="AG989" s="10">
        <f t="shared" si="250"/>
        <v>0</v>
      </c>
      <c r="AH989" s="10">
        <f t="shared" si="249"/>
        <v>0</v>
      </c>
      <c r="AI989" s="10">
        <f t="shared" si="249"/>
        <v>0</v>
      </c>
      <c r="AJ989" s="10">
        <f t="shared" si="249"/>
        <v>0</v>
      </c>
      <c r="AK989" s="312">
        <f t="shared" si="249"/>
        <v>0</v>
      </c>
    </row>
    <row r="990" spans="1:37" ht="12.75" customHeight="1" x14ac:dyDescent="0.25">
      <c r="A990" s="81">
        <v>981</v>
      </c>
      <c r="B990" s="159" t="s">
        <v>2063</v>
      </c>
      <c r="C990" s="244">
        <f t="shared" si="268"/>
        <v>0</v>
      </c>
      <c r="D990" s="161">
        <v>0</v>
      </c>
      <c r="E990" s="161">
        <v>0</v>
      </c>
      <c r="F990" s="161">
        <v>0</v>
      </c>
      <c r="G990" s="161">
        <v>0</v>
      </c>
      <c r="H990" s="161">
        <v>0</v>
      </c>
      <c r="I990" s="162">
        <v>0</v>
      </c>
      <c r="J990" s="160">
        <f t="shared" si="269"/>
        <v>0</v>
      </c>
      <c r="K990" s="161">
        <v>0</v>
      </c>
      <c r="L990" s="161">
        <v>0</v>
      </c>
      <c r="M990" s="161">
        <v>0</v>
      </c>
      <c r="N990" s="161">
        <v>0</v>
      </c>
      <c r="O990" s="161">
        <v>0</v>
      </c>
      <c r="P990" s="162">
        <v>0</v>
      </c>
      <c r="Q990" s="160">
        <f t="shared" si="270"/>
        <v>0</v>
      </c>
      <c r="R990" s="161">
        <v>0</v>
      </c>
      <c r="S990" s="161">
        <v>0</v>
      </c>
      <c r="T990" s="161">
        <v>0</v>
      </c>
      <c r="U990" s="161">
        <v>0</v>
      </c>
      <c r="V990" s="161">
        <v>0</v>
      </c>
      <c r="W990" s="162">
        <v>0</v>
      </c>
      <c r="X990" s="160">
        <f t="shared" si="258"/>
        <v>0</v>
      </c>
      <c r="Y990" s="161">
        <f t="shared" si="258"/>
        <v>0</v>
      </c>
      <c r="Z990" s="161">
        <f t="shared" si="258"/>
        <v>0</v>
      </c>
      <c r="AA990" s="161">
        <f t="shared" si="258"/>
        <v>0</v>
      </c>
      <c r="AB990" s="161">
        <f t="shared" si="258"/>
        <v>0</v>
      </c>
      <c r="AC990" s="161">
        <f t="shared" si="258"/>
        <v>0</v>
      </c>
      <c r="AD990" s="162">
        <f t="shared" si="258"/>
        <v>0</v>
      </c>
      <c r="AE990" s="160">
        <f t="shared" si="250"/>
        <v>0</v>
      </c>
      <c r="AF990" s="10">
        <f t="shared" si="250"/>
        <v>0</v>
      </c>
      <c r="AG990" s="10">
        <f t="shared" si="250"/>
        <v>0</v>
      </c>
      <c r="AH990" s="10">
        <f t="shared" si="249"/>
        <v>0</v>
      </c>
      <c r="AI990" s="10">
        <f t="shared" si="249"/>
        <v>0</v>
      </c>
      <c r="AJ990" s="10">
        <f t="shared" si="249"/>
        <v>0</v>
      </c>
      <c r="AK990" s="312">
        <f t="shared" si="249"/>
        <v>0</v>
      </c>
    </row>
    <row r="991" spans="1:37" ht="12.75" customHeight="1" x14ac:dyDescent="0.25">
      <c r="A991" s="81">
        <v>982</v>
      </c>
      <c r="B991" s="159" t="s">
        <v>2064</v>
      </c>
      <c r="C991" s="244">
        <f t="shared" si="268"/>
        <v>0</v>
      </c>
      <c r="D991" s="161">
        <v>0</v>
      </c>
      <c r="E991" s="161">
        <v>0</v>
      </c>
      <c r="F991" s="161">
        <v>0</v>
      </c>
      <c r="G991" s="161">
        <v>0</v>
      </c>
      <c r="H991" s="161">
        <v>0</v>
      </c>
      <c r="I991" s="162">
        <v>0</v>
      </c>
      <c r="J991" s="160">
        <f t="shared" si="269"/>
        <v>0</v>
      </c>
      <c r="K991" s="161">
        <v>0</v>
      </c>
      <c r="L991" s="161">
        <v>0</v>
      </c>
      <c r="M991" s="161">
        <v>0</v>
      </c>
      <c r="N991" s="161">
        <v>0</v>
      </c>
      <c r="O991" s="161">
        <v>0</v>
      </c>
      <c r="P991" s="162">
        <v>0</v>
      </c>
      <c r="Q991" s="160">
        <f t="shared" si="270"/>
        <v>0</v>
      </c>
      <c r="R991" s="161">
        <v>0</v>
      </c>
      <c r="S991" s="161">
        <v>0</v>
      </c>
      <c r="T991" s="161">
        <v>0</v>
      </c>
      <c r="U991" s="161">
        <v>0</v>
      </c>
      <c r="V991" s="161">
        <v>0</v>
      </c>
      <c r="W991" s="162">
        <v>0</v>
      </c>
      <c r="X991" s="160">
        <f t="shared" si="258"/>
        <v>0</v>
      </c>
      <c r="Y991" s="161">
        <f t="shared" si="258"/>
        <v>0</v>
      </c>
      <c r="Z991" s="161">
        <f t="shared" si="258"/>
        <v>0</v>
      </c>
      <c r="AA991" s="161">
        <f t="shared" si="258"/>
        <v>0</v>
      </c>
      <c r="AB991" s="161">
        <f t="shared" si="258"/>
        <v>0</v>
      </c>
      <c r="AC991" s="161">
        <f t="shared" si="258"/>
        <v>0</v>
      </c>
      <c r="AD991" s="162">
        <f t="shared" si="258"/>
        <v>0</v>
      </c>
      <c r="AE991" s="160">
        <f t="shared" si="250"/>
        <v>0</v>
      </c>
      <c r="AF991" s="10">
        <f t="shared" si="250"/>
        <v>0</v>
      </c>
      <c r="AG991" s="10">
        <f t="shared" si="250"/>
        <v>0</v>
      </c>
      <c r="AH991" s="10">
        <f t="shared" si="249"/>
        <v>0</v>
      </c>
      <c r="AI991" s="10">
        <f t="shared" si="249"/>
        <v>0</v>
      </c>
      <c r="AJ991" s="10">
        <f t="shared" si="249"/>
        <v>0</v>
      </c>
      <c r="AK991" s="312">
        <f t="shared" si="249"/>
        <v>0</v>
      </c>
    </row>
    <row r="992" spans="1:37" ht="12.75" customHeight="1" x14ac:dyDescent="0.25">
      <c r="A992" s="81">
        <v>983</v>
      </c>
      <c r="B992" s="159" t="s">
        <v>2065</v>
      </c>
      <c r="C992" s="244">
        <f t="shared" si="268"/>
        <v>0</v>
      </c>
      <c r="D992" s="161">
        <v>0</v>
      </c>
      <c r="E992" s="161">
        <v>0</v>
      </c>
      <c r="F992" s="161">
        <v>0</v>
      </c>
      <c r="G992" s="161">
        <v>0</v>
      </c>
      <c r="H992" s="161">
        <v>0</v>
      </c>
      <c r="I992" s="162">
        <v>0</v>
      </c>
      <c r="J992" s="160">
        <f t="shared" si="269"/>
        <v>0</v>
      </c>
      <c r="K992" s="161">
        <v>0</v>
      </c>
      <c r="L992" s="161">
        <v>0</v>
      </c>
      <c r="M992" s="161">
        <v>0</v>
      </c>
      <c r="N992" s="161">
        <v>0</v>
      </c>
      <c r="O992" s="161">
        <v>0</v>
      </c>
      <c r="P992" s="162">
        <v>0</v>
      </c>
      <c r="Q992" s="160">
        <f t="shared" si="270"/>
        <v>0</v>
      </c>
      <c r="R992" s="161">
        <v>0</v>
      </c>
      <c r="S992" s="161">
        <v>0</v>
      </c>
      <c r="T992" s="161">
        <v>0</v>
      </c>
      <c r="U992" s="161">
        <v>0</v>
      </c>
      <c r="V992" s="161">
        <v>0</v>
      </c>
      <c r="W992" s="162">
        <v>0</v>
      </c>
      <c r="X992" s="160">
        <f t="shared" si="258"/>
        <v>0</v>
      </c>
      <c r="Y992" s="161">
        <f t="shared" si="258"/>
        <v>0</v>
      </c>
      <c r="Z992" s="161">
        <f t="shared" si="258"/>
        <v>0</v>
      </c>
      <c r="AA992" s="161">
        <f t="shared" si="258"/>
        <v>0</v>
      </c>
      <c r="AB992" s="161">
        <f t="shared" si="258"/>
        <v>0</v>
      </c>
      <c r="AC992" s="161">
        <f t="shared" si="258"/>
        <v>0</v>
      </c>
      <c r="AD992" s="162">
        <f t="shared" si="258"/>
        <v>0</v>
      </c>
      <c r="AE992" s="160">
        <f t="shared" si="250"/>
        <v>0</v>
      </c>
      <c r="AF992" s="10">
        <f t="shared" si="250"/>
        <v>0</v>
      </c>
      <c r="AG992" s="10">
        <f t="shared" si="250"/>
        <v>0</v>
      </c>
      <c r="AH992" s="10">
        <f t="shared" si="249"/>
        <v>0</v>
      </c>
      <c r="AI992" s="10">
        <f t="shared" si="249"/>
        <v>0</v>
      </c>
      <c r="AJ992" s="10">
        <f t="shared" si="249"/>
        <v>0</v>
      </c>
      <c r="AK992" s="312">
        <f t="shared" si="249"/>
        <v>0</v>
      </c>
    </row>
    <row r="993" spans="1:37" ht="12.75" customHeight="1" x14ac:dyDescent="0.25">
      <c r="A993" s="81">
        <v>984</v>
      </c>
      <c r="B993" s="159" t="s">
        <v>2066</v>
      </c>
      <c r="C993" s="244">
        <f t="shared" si="268"/>
        <v>0</v>
      </c>
      <c r="D993" s="161">
        <v>0</v>
      </c>
      <c r="E993" s="161">
        <v>0</v>
      </c>
      <c r="F993" s="161">
        <v>0</v>
      </c>
      <c r="G993" s="161">
        <v>0</v>
      </c>
      <c r="H993" s="161">
        <v>0</v>
      </c>
      <c r="I993" s="162">
        <v>0</v>
      </c>
      <c r="J993" s="160">
        <f t="shared" si="269"/>
        <v>0</v>
      </c>
      <c r="K993" s="161">
        <v>0</v>
      </c>
      <c r="L993" s="161">
        <v>0</v>
      </c>
      <c r="M993" s="161">
        <v>0</v>
      </c>
      <c r="N993" s="161">
        <v>0</v>
      </c>
      <c r="O993" s="161">
        <v>0</v>
      </c>
      <c r="P993" s="162">
        <v>0</v>
      </c>
      <c r="Q993" s="160">
        <f t="shared" si="270"/>
        <v>0</v>
      </c>
      <c r="R993" s="161">
        <v>0</v>
      </c>
      <c r="S993" s="161">
        <v>0</v>
      </c>
      <c r="T993" s="161">
        <v>0</v>
      </c>
      <c r="U993" s="161">
        <v>0</v>
      </c>
      <c r="V993" s="161">
        <v>0</v>
      </c>
      <c r="W993" s="162">
        <v>0</v>
      </c>
      <c r="X993" s="160">
        <f t="shared" si="258"/>
        <v>0</v>
      </c>
      <c r="Y993" s="161">
        <f t="shared" si="258"/>
        <v>0</v>
      </c>
      <c r="Z993" s="161">
        <f t="shared" si="258"/>
        <v>0</v>
      </c>
      <c r="AA993" s="161">
        <f t="shared" si="258"/>
        <v>0</v>
      </c>
      <c r="AB993" s="161">
        <f t="shared" si="258"/>
        <v>0</v>
      </c>
      <c r="AC993" s="161">
        <f t="shared" si="258"/>
        <v>0</v>
      </c>
      <c r="AD993" s="162">
        <f t="shared" si="258"/>
        <v>0</v>
      </c>
      <c r="AE993" s="160">
        <f t="shared" si="250"/>
        <v>0</v>
      </c>
      <c r="AF993" s="10">
        <f t="shared" si="250"/>
        <v>0</v>
      </c>
      <c r="AG993" s="10">
        <f t="shared" si="250"/>
        <v>0</v>
      </c>
      <c r="AH993" s="10">
        <f t="shared" si="250"/>
        <v>0</v>
      </c>
      <c r="AI993" s="10">
        <f t="shared" si="250"/>
        <v>0</v>
      </c>
      <c r="AJ993" s="10">
        <f t="shared" si="250"/>
        <v>0</v>
      </c>
      <c r="AK993" s="312">
        <f t="shared" si="250"/>
        <v>0</v>
      </c>
    </row>
    <row r="994" spans="1:37" ht="12.75" customHeight="1" x14ac:dyDescent="0.25">
      <c r="A994" s="81">
        <v>985</v>
      </c>
      <c r="B994" s="159" t="s">
        <v>2067</v>
      </c>
      <c r="C994" s="244">
        <f t="shared" si="268"/>
        <v>0</v>
      </c>
      <c r="D994" s="161">
        <v>0</v>
      </c>
      <c r="E994" s="161">
        <v>0</v>
      </c>
      <c r="F994" s="161">
        <v>0</v>
      </c>
      <c r="G994" s="161">
        <v>0</v>
      </c>
      <c r="H994" s="161">
        <v>0</v>
      </c>
      <c r="I994" s="162">
        <v>0</v>
      </c>
      <c r="J994" s="160">
        <f t="shared" si="269"/>
        <v>0</v>
      </c>
      <c r="K994" s="161">
        <v>0</v>
      </c>
      <c r="L994" s="161">
        <v>0</v>
      </c>
      <c r="M994" s="161">
        <v>0</v>
      </c>
      <c r="N994" s="161">
        <v>0</v>
      </c>
      <c r="O994" s="161">
        <v>0</v>
      </c>
      <c r="P994" s="162">
        <v>0</v>
      </c>
      <c r="Q994" s="160">
        <f t="shared" si="270"/>
        <v>0</v>
      </c>
      <c r="R994" s="161">
        <v>0</v>
      </c>
      <c r="S994" s="161">
        <v>0</v>
      </c>
      <c r="T994" s="161">
        <v>0</v>
      </c>
      <c r="U994" s="161">
        <v>0</v>
      </c>
      <c r="V994" s="161">
        <v>0</v>
      </c>
      <c r="W994" s="162">
        <v>0</v>
      </c>
      <c r="X994" s="160">
        <f t="shared" si="258"/>
        <v>0</v>
      </c>
      <c r="Y994" s="161">
        <f t="shared" ref="Y994:AD1014" si="271">R994-K994</f>
        <v>0</v>
      </c>
      <c r="Z994" s="161">
        <f t="shared" si="271"/>
        <v>0</v>
      </c>
      <c r="AA994" s="161">
        <f t="shared" si="271"/>
        <v>0</v>
      </c>
      <c r="AB994" s="161">
        <f t="shared" si="271"/>
        <v>0</v>
      </c>
      <c r="AC994" s="161">
        <f t="shared" si="271"/>
        <v>0</v>
      </c>
      <c r="AD994" s="162">
        <f t="shared" si="271"/>
        <v>0</v>
      </c>
      <c r="AE994" s="160">
        <f t="shared" ref="AE994:AK1031" si="272">IF(J994=0,0,Q994/J994*100)</f>
        <v>0</v>
      </c>
      <c r="AF994" s="10">
        <f t="shared" si="272"/>
        <v>0</v>
      </c>
      <c r="AG994" s="10">
        <f t="shared" si="272"/>
        <v>0</v>
      </c>
      <c r="AH994" s="10">
        <f t="shared" si="272"/>
        <v>0</v>
      </c>
      <c r="AI994" s="10">
        <f t="shared" si="272"/>
        <v>0</v>
      </c>
      <c r="AJ994" s="10">
        <f t="shared" si="272"/>
        <v>0</v>
      </c>
      <c r="AK994" s="312">
        <f t="shared" si="272"/>
        <v>0</v>
      </c>
    </row>
    <row r="995" spans="1:37" ht="12.75" customHeight="1" x14ac:dyDescent="0.25">
      <c r="A995" s="81">
        <v>986</v>
      </c>
      <c r="B995" s="159" t="s">
        <v>2068</v>
      </c>
      <c r="C995" s="244">
        <f t="shared" si="268"/>
        <v>0</v>
      </c>
      <c r="D995" s="161">
        <v>0</v>
      </c>
      <c r="E995" s="161">
        <v>0</v>
      </c>
      <c r="F995" s="161">
        <v>0</v>
      </c>
      <c r="G995" s="161">
        <v>0</v>
      </c>
      <c r="H995" s="161">
        <v>0</v>
      </c>
      <c r="I995" s="162">
        <v>0</v>
      </c>
      <c r="J995" s="160">
        <f t="shared" si="269"/>
        <v>0</v>
      </c>
      <c r="K995" s="161">
        <v>0</v>
      </c>
      <c r="L995" s="161">
        <v>0</v>
      </c>
      <c r="M995" s="161">
        <v>0</v>
      </c>
      <c r="N995" s="161">
        <v>0</v>
      </c>
      <c r="O995" s="161">
        <v>0</v>
      </c>
      <c r="P995" s="162">
        <v>0</v>
      </c>
      <c r="Q995" s="160">
        <f t="shared" si="270"/>
        <v>0</v>
      </c>
      <c r="R995" s="161">
        <v>0</v>
      </c>
      <c r="S995" s="161">
        <v>0</v>
      </c>
      <c r="T995" s="161">
        <v>0</v>
      </c>
      <c r="U995" s="161">
        <v>0</v>
      </c>
      <c r="V995" s="161">
        <v>0</v>
      </c>
      <c r="W995" s="162">
        <v>0</v>
      </c>
      <c r="X995" s="160">
        <f t="shared" ref="X995:AD1049" si="273">Q995-J995</f>
        <v>0</v>
      </c>
      <c r="Y995" s="161">
        <f t="shared" si="271"/>
        <v>0</v>
      </c>
      <c r="Z995" s="161">
        <f t="shared" si="271"/>
        <v>0</v>
      </c>
      <c r="AA995" s="161">
        <f t="shared" si="271"/>
        <v>0</v>
      </c>
      <c r="AB995" s="161">
        <f t="shared" si="271"/>
        <v>0</v>
      </c>
      <c r="AC995" s="161">
        <f t="shared" si="271"/>
        <v>0</v>
      </c>
      <c r="AD995" s="162">
        <f t="shared" si="271"/>
        <v>0</v>
      </c>
      <c r="AE995" s="160">
        <f t="shared" si="272"/>
        <v>0</v>
      </c>
      <c r="AF995" s="10">
        <f t="shared" si="272"/>
        <v>0</v>
      </c>
      <c r="AG995" s="10">
        <f t="shared" si="272"/>
        <v>0</v>
      </c>
      <c r="AH995" s="10">
        <f t="shared" si="272"/>
        <v>0</v>
      </c>
      <c r="AI995" s="10">
        <f t="shared" si="272"/>
        <v>0</v>
      </c>
      <c r="AJ995" s="10">
        <f t="shared" si="272"/>
        <v>0</v>
      </c>
      <c r="AK995" s="312">
        <f t="shared" si="272"/>
        <v>0</v>
      </c>
    </row>
    <row r="996" spans="1:37" ht="12.75" customHeight="1" x14ac:dyDescent="0.25">
      <c r="A996" s="81">
        <v>987</v>
      </c>
      <c r="B996" s="159" t="s">
        <v>2069</v>
      </c>
      <c r="C996" s="244">
        <f t="shared" si="268"/>
        <v>103.1</v>
      </c>
      <c r="D996" s="161">
        <v>0</v>
      </c>
      <c r="E996" s="161">
        <v>0</v>
      </c>
      <c r="F996" s="161">
        <v>0</v>
      </c>
      <c r="G996" s="161">
        <v>0</v>
      </c>
      <c r="H996" s="161">
        <v>103.1</v>
      </c>
      <c r="I996" s="162">
        <v>0</v>
      </c>
      <c r="J996" s="160">
        <f t="shared" si="269"/>
        <v>103.1</v>
      </c>
      <c r="K996" s="161">
        <v>0</v>
      </c>
      <c r="L996" s="161">
        <v>0</v>
      </c>
      <c r="M996" s="161">
        <v>0</v>
      </c>
      <c r="N996" s="161">
        <v>0</v>
      </c>
      <c r="O996" s="161">
        <v>103.1</v>
      </c>
      <c r="P996" s="162">
        <v>0</v>
      </c>
      <c r="Q996" s="160">
        <f t="shared" si="270"/>
        <v>0</v>
      </c>
      <c r="R996" s="161">
        <v>0</v>
      </c>
      <c r="S996" s="161">
        <v>0</v>
      </c>
      <c r="T996" s="161">
        <v>0</v>
      </c>
      <c r="U996" s="161">
        <v>0</v>
      </c>
      <c r="V996" s="161">
        <v>0</v>
      </c>
      <c r="W996" s="162">
        <v>0</v>
      </c>
      <c r="X996" s="160">
        <f t="shared" si="273"/>
        <v>-103.1</v>
      </c>
      <c r="Y996" s="161">
        <f t="shared" si="271"/>
        <v>0</v>
      </c>
      <c r="Z996" s="161">
        <f t="shared" si="271"/>
        <v>0</v>
      </c>
      <c r="AA996" s="161">
        <f t="shared" si="271"/>
        <v>0</v>
      </c>
      <c r="AB996" s="161">
        <f t="shared" si="271"/>
        <v>0</v>
      </c>
      <c r="AC996" s="161">
        <f t="shared" si="271"/>
        <v>-103.1</v>
      </c>
      <c r="AD996" s="162">
        <f t="shared" si="271"/>
        <v>0</v>
      </c>
      <c r="AE996" s="160">
        <f t="shared" si="272"/>
        <v>0</v>
      </c>
      <c r="AF996" s="10">
        <f t="shared" si="272"/>
        <v>0</v>
      </c>
      <c r="AG996" s="10">
        <f t="shared" si="272"/>
        <v>0</v>
      </c>
      <c r="AH996" s="10">
        <f t="shared" si="272"/>
        <v>0</v>
      </c>
      <c r="AI996" s="10">
        <f t="shared" si="272"/>
        <v>0</v>
      </c>
      <c r="AJ996" s="10">
        <f t="shared" si="272"/>
        <v>0</v>
      </c>
      <c r="AK996" s="312">
        <f t="shared" si="272"/>
        <v>0</v>
      </c>
    </row>
    <row r="997" spans="1:37" ht="12.75" customHeight="1" x14ac:dyDescent="0.25">
      <c r="A997" s="81">
        <v>988</v>
      </c>
      <c r="B997" s="159" t="s">
        <v>2070</v>
      </c>
      <c r="C997" s="244">
        <f t="shared" si="268"/>
        <v>0</v>
      </c>
      <c r="D997" s="161">
        <v>0</v>
      </c>
      <c r="E997" s="161">
        <v>0</v>
      </c>
      <c r="F997" s="161">
        <v>0</v>
      </c>
      <c r="G997" s="161">
        <v>0</v>
      </c>
      <c r="H997" s="161">
        <v>0</v>
      </c>
      <c r="I997" s="162">
        <v>0</v>
      </c>
      <c r="J997" s="160">
        <f t="shared" si="269"/>
        <v>0</v>
      </c>
      <c r="K997" s="161">
        <v>0</v>
      </c>
      <c r="L997" s="161">
        <v>0</v>
      </c>
      <c r="M997" s="161">
        <v>0</v>
      </c>
      <c r="N997" s="161">
        <v>0</v>
      </c>
      <c r="O997" s="161">
        <v>0</v>
      </c>
      <c r="P997" s="162">
        <v>0</v>
      </c>
      <c r="Q997" s="160">
        <f t="shared" si="270"/>
        <v>0</v>
      </c>
      <c r="R997" s="161">
        <v>0</v>
      </c>
      <c r="S997" s="161">
        <v>0</v>
      </c>
      <c r="T997" s="161">
        <v>0</v>
      </c>
      <c r="U997" s="161">
        <v>0</v>
      </c>
      <c r="V997" s="161">
        <v>0</v>
      </c>
      <c r="W997" s="162">
        <v>0</v>
      </c>
      <c r="X997" s="160">
        <f t="shared" si="273"/>
        <v>0</v>
      </c>
      <c r="Y997" s="161">
        <f t="shared" si="271"/>
        <v>0</v>
      </c>
      <c r="Z997" s="161">
        <f t="shared" si="271"/>
        <v>0</v>
      </c>
      <c r="AA997" s="161">
        <f t="shared" si="271"/>
        <v>0</v>
      </c>
      <c r="AB997" s="161">
        <f t="shared" si="271"/>
        <v>0</v>
      </c>
      <c r="AC997" s="161">
        <f t="shared" si="271"/>
        <v>0</v>
      </c>
      <c r="AD997" s="162">
        <f t="shared" si="271"/>
        <v>0</v>
      </c>
      <c r="AE997" s="160">
        <f t="shared" si="272"/>
        <v>0</v>
      </c>
      <c r="AF997" s="10">
        <f t="shared" si="272"/>
        <v>0</v>
      </c>
      <c r="AG997" s="10">
        <f t="shared" si="272"/>
        <v>0</v>
      </c>
      <c r="AH997" s="10">
        <f t="shared" si="272"/>
        <v>0</v>
      </c>
      <c r="AI997" s="10">
        <f t="shared" si="272"/>
        <v>0</v>
      </c>
      <c r="AJ997" s="10">
        <f t="shared" si="272"/>
        <v>0</v>
      </c>
      <c r="AK997" s="312">
        <f t="shared" si="272"/>
        <v>0</v>
      </c>
    </row>
    <row r="998" spans="1:37" ht="12.75" customHeight="1" x14ac:dyDescent="0.25">
      <c r="A998" s="81">
        <v>989</v>
      </c>
      <c r="B998" s="159" t="s">
        <v>2071</v>
      </c>
      <c r="C998" s="244">
        <f t="shared" si="268"/>
        <v>0</v>
      </c>
      <c r="D998" s="161">
        <v>0</v>
      </c>
      <c r="E998" s="161">
        <v>0</v>
      </c>
      <c r="F998" s="161">
        <v>0</v>
      </c>
      <c r="G998" s="161">
        <v>0</v>
      </c>
      <c r="H998" s="161">
        <v>0</v>
      </c>
      <c r="I998" s="162">
        <v>0</v>
      </c>
      <c r="J998" s="160">
        <f t="shared" si="269"/>
        <v>0</v>
      </c>
      <c r="K998" s="161">
        <v>0</v>
      </c>
      <c r="L998" s="161">
        <v>0</v>
      </c>
      <c r="M998" s="161">
        <v>0</v>
      </c>
      <c r="N998" s="161">
        <v>0</v>
      </c>
      <c r="O998" s="161">
        <v>0</v>
      </c>
      <c r="P998" s="162">
        <v>0</v>
      </c>
      <c r="Q998" s="160">
        <f t="shared" si="270"/>
        <v>0</v>
      </c>
      <c r="R998" s="161">
        <v>0</v>
      </c>
      <c r="S998" s="161">
        <v>0</v>
      </c>
      <c r="T998" s="161">
        <v>0</v>
      </c>
      <c r="U998" s="161">
        <v>0</v>
      </c>
      <c r="V998" s="161">
        <v>0</v>
      </c>
      <c r="W998" s="162">
        <v>0</v>
      </c>
      <c r="X998" s="160">
        <f t="shared" si="273"/>
        <v>0</v>
      </c>
      <c r="Y998" s="161">
        <f t="shared" si="271"/>
        <v>0</v>
      </c>
      <c r="Z998" s="161">
        <f t="shared" si="271"/>
        <v>0</v>
      </c>
      <c r="AA998" s="161">
        <f t="shared" si="271"/>
        <v>0</v>
      </c>
      <c r="AB998" s="161">
        <f t="shared" si="271"/>
        <v>0</v>
      </c>
      <c r="AC998" s="161">
        <f t="shared" si="271"/>
        <v>0</v>
      </c>
      <c r="AD998" s="162">
        <f t="shared" si="271"/>
        <v>0</v>
      </c>
      <c r="AE998" s="160">
        <f t="shared" si="272"/>
        <v>0</v>
      </c>
      <c r="AF998" s="10">
        <f t="shared" si="272"/>
        <v>0</v>
      </c>
      <c r="AG998" s="10">
        <f t="shared" si="272"/>
        <v>0</v>
      </c>
      <c r="AH998" s="10">
        <f t="shared" si="272"/>
        <v>0</v>
      </c>
      <c r="AI998" s="10">
        <f t="shared" si="272"/>
        <v>0</v>
      </c>
      <c r="AJ998" s="10">
        <f t="shared" si="272"/>
        <v>0</v>
      </c>
      <c r="AK998" s="312">
        <f t="shared" si="272"/>
        <v>0</v>
      </c>
    </row>
    <row r="999" spans="1:37" ht="12.75" customHeight="1" x14ac:dyDescent="0.25">
      <c r="A999" s="81">
        <v>990</v>
      </c>
      <c r="B999" s="159" t="s">
        <v>1733</v>
      </c>
      <c r="C999" s="244">
        <f t="shared" si="268"/>
        <v>0</v>
      </c>
      <c r="D999" s="161">
        <v>0</v>
      </c>
      <c r="E999" s="161">
        <v>0</v>
      </c>
      <c r="F999" s="161">
        <v>0</v>
      </c>
      <c r="G999" s="161">
        <v>0</v>
      </c>
      <c r="H999" s="161">
        <v>0</v>
      </c>
      <c r="I999" s="162">
        <v>0</v>
      </c>
      <c r="J999" s="160">
        <f t="shared" si="269"/>
        <v>0</v>
      </c>
      <c r="K999" s="161">
        <v>0</v>
      </c>
      <c r="L999" s="161">
        <v>0</v>
      </c>
      <c r="M999" s="161">
        <v>0</v>
      </c>
      <c r="N999" s="161">
        <v>0</v>
      </c>
      <c r="O999" s="161">
        <v>0</v>
      </c>
      <c r="P999" s="162">
        <v>0</v>
      </c>
      <c r="Q999" s="160">
        <f t="shared" si="270"/>
        <v>0</v>
      </c>
      <c r="R999" s="161">
        <v>0</v>
      </c>
      <c r="S999" s="161">
        <v>0</v>
      </c>
      <c r="T999" s="161">
        <v>0</v>
      </c>
      <c r="U999" s="161">
        <v>0</v>
      </c>
      <c r="V999" s="161">
        <v>0</v>
      </c>
      <c r="W999" s="162">
        <v>0</v>
      </c>
      <c r="X999" s="160">
        <f t="shared" si="273"/>
        <v>0</v>
      </c>
      <c r="Y999" s="161">
        <f t="shared" si="271"/>
        <v>0</v>
      </c>
      <c r="Z999" s="161">
        <f t="shared" si="271"/>
        <v>0</v>
      </c>
      <c r="AA999" s="161">
        <f t="shared" si="271"/>
        <v>0</v>
      </c>
      <c r="AB999" s="161">
        <f t="shared" si="271"/>
        <v>0</v>
      </c>
      <c r="AC999" s="161">
        <f t="shared" si="271"/>
        <v>0</v>
      </c>
      <c r="AD999" s="162">
        <f t="shared" si="271"/>
        <v>0</v>
      </c>
      <c r="AE999" s="160">
        <f t="shared" si="272"/>
        <v>0</v>
      </c>
      <c r="AF999" s="10">
        <f t="shared" si="272"/>
        <v>0</v>
      </c>
      <c r="AG999" s="10">
        <f t="shared" si="272"/>
        <v>0</v>
      </c>
      <c r="AH999" s="10">
        <f t="shared" si="272"/>
        <v>0</v>
      </c>
      <c r="AI999" s="10">
        <f t="shared" si="272"/>
        <v>0</v>
      </c>
      <c r="AJ999" s="10">
        <f t="shared" si="272"/>
        <v>0</v>
      </c>
      <c r="AK999" s="312">
        <f t="shared" si="272"/>
        <v>0</v>
      </c>
    </row>
    <row r="1000" spans="1:37" ht="12.75" customHeight="1" x14ac:dyDescent="0.25">
      <c r="A1000" s="81">
        <v>991</v>
      </c>
      <c r="B1000" s="159" t="s">
        <v>2072</v>
      </c>
      <c r="C1000" s="244">
        <f t="shared" si="268"/>
        <v>0</v>
      </c>
      <c r="D1000" s="161">
        <v>0</v>
      </c>
      <c r="E1000" s="161">
        <v>0</v>
      </c>
      <c r="F1000" s="161">
        <v>0</v>
      </c>
      <c r="G1000" s="161">
        <v>0</v>
      </c>
      <c r="H1000" s="161">
        <v>0</v>
      </c>
      <c r="I1000" s="162">
        <v>0</v>
      </c>
      <c r="J1000" s="160">
        <f t="shared" si="269"/>
        <v>0</v>
      </c>
      <c r="K1000" s="161">
        <v>0</v>
      </c>
      <c r="L1000" s="161">
        <v>0</v>
      </c>
      <c r="M1000" s="161">
        <v>0</v>
      </c>
      <c r="N1000" s="161">
        <v>0</v>
      </c>
      <c r="O1000" s="161">
        <v>0</v>
      </c>
      <c r="P1000" s="162">
        <v>0</v>
      </c>
      <c r="Q1000" s="160">
        <f t="shared" si="270"/>
        <v>0</v>
      </c>
      <c r="R1000" s="161">
        <v>0</v>
      </c>
      <c r="S1000" s="161">
        <v>0</v>
      </c>
      <c r="T1000" s="161">
        <v>0</v>
      </c>
      <c r="U1000" s="161">
        <v>0</v>
      </c>
      <c r="V1000" s="161">
        <v>0</v>
      </c>
      <c r="W1000" s="162">
        <v>0</v>
      </c>
      <c r="X1000" s="160">
        <f t="shared" si="273"/>
        <v>0</v>
      </c>
      <c r="Y1000" s="161">
        <f t="shared" si="271"/>
        <v>0</v>
      </c>
      <c r="Z1000" s="161">
        <f t="shared" si="271"/>
        <v>0</v>
      </c>
      <c r="AA1000" s="161">
        <f t="shared" si="271"/>
        <v>0</v>
      </c>
      <c r="AB1000" s="161">
        <f t="shared" si="271"/>
        <v>0</v>
      </c>
      <c r="AC1000" s="161">
        <f t="shared" si="271"/>
        <v>0</v>
      </c>
      <c r="AD1000" s="162">
        <f t="shared" si="271"/>
        <v>0</v>
      </c>
      <c r="AE1000" s="160">
        <f t="shared" si="272"/>
        <v>0</v>
      </c>
      <c r="AF1000" s="10">
        <f t="shared" si="272"/>
        <v>0</v>
      </c>
      <c r="AG1000" s="10">
        <f t="shared" si="272"/>
        <v>0</v>
      </c>
      <c r="AH1000" s="10">
        <f t="shared" si="272"/>
        <v>0</v>
      </c>
      <c r="AI1000" s="10">
        <f t="shared" si="272"/>
        <v>0</v>
      </c>
      <c r="AJ1000" s="10">
        <f t="shared" si="272"/>
        <v>0</v>
      </c>
      <c r="AK1000" s="312">
        <f t="shared" si="272"/>
        <v>0</v>
      </c>
    </row>
    <row r="1001" spans="1:37" ht="12.75" customHeight="1" x14ac:dyDescent="0.25">
      <c r="A1001" s="81">
        <v>992</v>
      </c>
      <c r="B1001" s="159" t="s">
        <v>2073</v>
      </c>
      <c r="C1001" s="244">
        <f t="shared" si="268"/>
        <v>0</v>
      </c>
      <c r="D1001" s="161">
        <v>0</v>
      </c>
      <c r="E1001" s="161">
        <v>0</v>
      </c>
      <c r="F1001" s="161">
        <v>0</v>
      </c>
      <c r="G1001" s="161">
        <v>0</v>
      </c>
      <c r="H1001" s="161">
        <v>0</v>
      </c>
      <c r="I1001" s="162">
        <v>0</v>
      </c>
      <c r="J1001" s="160">
        <f t="shared" si="269"/>
        <v>0</v>
      </c>
      <c r="K1001" s="161">
        <v>0</v>
      </c>
      <c r="L1001" s="161">
        <v>0</v>
      </c>
      <c r="M1001" s="161">
        <v>0</v>
      </c>
      <c r="N1001" s="161">
        <v>0</v>
      </c>
      <c r="O1001" s="161">
        <v>0</v>
      </c>
      <c r="P1001" s="162">
        <v>0</v>
      </c>
      <c r="Q1001" s="160">
        <f t="shared" si="270"/>
        <v>0</v>
      </c>
      <c r="R1001" s="161">
        <v>0</v>
      </c>
      <c r="S1001" s="161">
        <v>0</v>
      </c>
      <c r="T1001" s="161">
        <v>0</v>
      </c>
      <c r="U1001" s="161">
        <v>0</v>
      </c>
      <c r="V1001" s="161">
        <v>0</v>
      </c>
      <c r="W1001" s="162">
        <v>0</v>
      </c>
      <c r="X1001" s="160">
        <f t="shared" si="273"/>
        <v>0</v>
      </c>
      <c r="Y1001" s="161">
        <f t="shared" si="271"/>
        <v>0</v>
      </c>
      <c r="Z1001" s="161">
        <f t="shared" si="271"/>
        <v>0</v>
      </c>
      <c r="AA1001" s="161">
        <f t="shared" si="271"/>
        <v>0</v>
      </c>
      <c r="AB1001" s="161">
        <f t="shared" si="271"/>
        <v>0</v>
      </c>
      <c r="AC1001" s="161">
        <f t="shared" si="271"/>
        <v>0</v>
      </c>
      <c r="AD1001" s="162">
        <f t="shared" si="271"/>
        <v>0</v>
      </c>
      <c r="AE1001" s="160">
        <f t="shared" si="272"/>
        <v>0</v>
      </c>
      <c r="AF1001" s="10">
        <f t="shared" si="272"/>
        <v>0</v>
      </c>
      <c r="AG1001" s="10">
        <f t="shared" si="272"/>
        <v>0</v>
      </c>
      <c r="AH1001" s="10">
        <f t="shared" si="272"/>
        <v>0</v>
      </c>
      <c r="AI1001" s="10">
        <f t="shared" si="272"/>
        <v>0</v>
      </c>
      <c r="AJ1001" s="10">
        <f t="shared" si="272"/>
        <v>0</v>
      </c>
      <c r="AK1001" s="312">
        <f t="shared" si="272"/>
        <v>0</v>
      </c>
    </row>
    <row r="1002" spans="1:37" ht="12.75" customHeight="1" x14ac:dyDescent="0.25">
      <c r="A1002" s="81">
        <v>993</v>
      </c>
      <c r="B1002" s="159" t="s">
        <v>2074</v>
      </c>
      <c r="C1002" s="244">
        <f t="shared" si="268"/>
        <v>0</v>
      </c>
      <c r="D1002" s="161">
        <v>0</v>
      </c>
      <c r="E1002" s="161">
        <v>0</v>
      </c>
      <c r="F1002" s="161">
        <v>0</v>
      </c>
      <c r="G1002" s="161">
        <v>0</v>
      </c>
      <c r="H1002" s="161">
        <v>0</v>
      </c>
      <c r="I1002" s="162">
        <v>0</v>
      </c>
      <c r="J1002" s="160">
        <f t="shared" si="269"/>
        <v>0</v>
      </c>
      <c r="K1002" s="161">
        <v>0</v>
      </c>
      <c r="L1002" s="161">
        <v>0</v>
      </c>
      <c r="M1002" s="161">
        <v>0</v>
      </c>
      <c r="N1002" s="161">
        <v>0</v>
      </c>
      <c r="O1002" s="161">
        <v>0</v>
      </c>
      <c r="P1002" s="162">
        <v>0</v>
      </c>
      <c r="Q1002" s="160">
        <f t="shared" si="270"/>
        <v>0</v>
      </c>
      <c r="R1002" s="161">
        <v>0</v>
      </c>
      <c r="S1002" s="161">
        <v>0</v>
      </c>
      <c r="T1002" s="161">
        <v>0</v>
      </c>
      <c r="U1002" s="161">
        <v>0</v>
      </c>
      <c r="V1002" s="161">
        <v>0</v>
      </c>
      <c r="W1002" s="162">
        <v>0</v>
      </c>
      <c r="X1002" s="160">
        <f t="shared" si="273"/>
        <v>0</v>
      </c>
      <c r="Y1002" s="161">
        <f t="shared" si="271"/>
        <v>0</v>
      </c>
      <c r="Z1002" s="161">
        <f t="shared" si="271"/>
        <v>0</v>
      </c>
      <c r="AA1002" s="161">
        <f t="shared" si="271"/>
        <v>0</v>
      </c>
      <c r="AB1002" s="161">
        <f t="shared" si="271"/>
        <v>0</v>
      </c>
      <c r="AC1002" s="161">
        <f t="shared" si="271"/>
        <v>0</v>
      </c>
      <c r="AD1002" s="162">
        <f t="shared" si="271"/>
        <v>0</v>
      </c>
      <c r="AE1002" s="160">
        <f t="shared" si="272"/>
        <v>0</v>
      </c>
      <c r="AF1002" s="10">
        <f t="shared" si="272"/>
        <v>0</v>
      </c>
      <c r="AG1002" s="10">
        <f t="shared" si="272"/>
        <v>0</v>
      </c>
      <c r="AH1002" s="10">
        <f t="shared" si="272"/>
        <v>0</v>
      </c>
      <c r="AI1002" s="10">
        <f t="shared" si="272"/>
        <v>0</v>
      </c>
      <c r="AJ1002" s="10">
        <f t="shared" si="272"/>
        <v>0</v>
      </c>
      <c r="AK1002" s="312">
        <f t="shared" si="272"/>
        <v>0</v>
      </c>
    </row>
    <row r="1003" spans="1:37" ht="12.75" customHeight="1" x14ac:dyDescent="0.25">
      <c r="A1003" s="81">
        <v>994</v>
      </c>
      <c r="B1003" s="159" t="s">
        <v>2075</v>
      </c>
      <c r="C1003" s="244">
        <f t="shared" si="268"/>
        <v>0</v>
      </c>
      <c r="D1003" s="161">
        <v>0</v>
      </c>
      <c r="E1003" s="161">
        <v>0</v>
      </c>
      <c r="F1003" s="161">
        <v>0</v>
      </c>
      <c r="G1003" s="161">
        <v>0</v>
      </c>
      <c r="H1003" s="161">
        <v>0</v>
      </c>
      <c r="I1003" s="162">
        <v>0</v>
      </c>
      <c r="J1003" s="160">
        <f t="shared" si="269"/>
        <v>0</v>
      </c>
      <c r="K1003" s="161">
        <v>0</v>
      </c>
      <c r="L1003" s="161">
        <v>0</v>
      </c>
      <c r="M1003" s="161">
        <v>0</v>
      </c>
      <c r="N1003" s="161">
        <v>0</v>
      </c>
      <c r="O1003" s="161">
        <v>0</v>
      </c>
      <c r="P1003" s="162">
        <v>0</v>
      </c>
      <c r="Q1003" s="160">
        <f t="shared" si="270"/>
        <v>0</v>
      </c>
      <c r="R1003" s="161">
        <v>0</v>
      </c>
      <c r="S1003" s="161">
        <v>0</v>
      </c>
      <c r="T1003" s="161">
        <v>0</v>
      </c>
      <c r="U1003" s="161">
        <v>0</v>
      </c>
      <c r="V1003" s="161">
        <v>0</v>
      </c>
      <c r="W1003" s="162">
        <v>0</v>
      </c>
      <c r="X1003" s="160">
        <f t="shared" si="273"/>
        <v>0</v>
      </c>
      <c r="Y1003" s="161">
        <f t="shared" si="271"/>
        <v>0</v>
      </c>
      <c r="Z1003" s="161">
        <f t="shared" si="271"/>
        <v>0</v>
      </c>
      <c r="AA1003" s="161">
        <f t="shared" si="271"/>
        <v>0</v>
      </c>
      <c r="AB1003" s="161">
        <f t="shared" si="271"/>
        <v>0</v>
      </c>
      <c r="AC1003" s="161">
        <f t="shared" si="271"/>
        <v>0</v>
      </c>
      <c r="AD1003" s="162">
        <f t="shared" si="271"/>
        <v>0</v>
      </c>
      <c r="AE1003" s="160">
        <f t="shared" si="272"/>
        <v>0</v>
      </c>
      <c r="AF1003" s="10">
        <f t="shared" si="272"/>
        <v>0</v>
      </c>
      <c r="AG1003" s="10">
        <f t="shared" si="272"/>
        <v>0</v>
      </c>
      <c r="AH1003" s="10">
        <f t="shared" si="272"/>
        <v>0</v>
      </c>
      <c r="AI1003" s="10">
        <f t="shared" si="272"/>
        <v>0</v>
      </c>
      <c r="AJ1003" s="10">
        <f t="shared" si="272"/>
        <v>0</v>
      </c>
      <c r="AK1003" s="312">
        <f t="shared" si="272"/>
        <v>0</v>
      </c>
    </row>
    <row r="1004" spans="1:37" ht="12.75" customHeight="1" x14ac:dyDescent="0.25">
      <c r="A1004" s="81">
        <v>995</v>
      </c>
      <c r="B1004" s="159" t="s">
        <v>2076</v>
      </c>
      <c r="C1004" s="244">
        <f t="shared" si="268"/>
        <v>0</v>
      </c>
      <c r="D1004" s="161">
        <v>0</v>
      </c>
      <c r="E1004" s="161">
        <v>0</v>
      </c>
      <c r="F1004" s="161">
        <v>0</v>
      </c>
      <c r="G1004" s="161">
        <v>0</v>
      </c>
      <c r="H1004" s="161">
        <v>0</v>
      </c>
      <c r="I1004" s="162">
        <v>0</v>
      </c>
      <c r="J1004" s="160">
        <f t="shared" si="269"/>
        <v>0</v>
      </c>
      <c r="K1004" s="161">
        <v>0</v>
      </c>
      <c r="L1004" s="161">
        <v>0</v>
      </c>
      <c r="M1004" s="161">
        <v>0</v>
      </c>
      <c r="N1004" s="161">
        <v>0</v>
      </c>
      <c r="O1004" s="161">
        <v>0</v>
      </c>
      <c r="P1004" s="162">
        <v>0</v>
      </c>
      <c r="Q1004" s="160">
        <f t="shared" si="270"/>
        <v>0</v>
      </c>
      <c r="R1004" s="161">
        <v>0</v>
      </c>
      <c r="S1004" s="161">
        <v>0</v>
      </c>
      <c r="T1004" s="161">
        <v>0</v>
      </c>
      <c r="U1004" s="161">
        <v>0</v>
      </c>
      <c r="V1004" s="161">
        <v>0</v>
      </c>
      <c r="W1004" s="162">
        <v>0</v>
      </c>
      <c r="X1004" s="160">
        <f t="shared" si="273"/>
        <v>0</v>
      </c>
      <c r="Y1004" s="161">
        <f t="shared" si="271"/>
        <v>0</v>
      </c>
      <c r="Z1004" s="161">
        <f t="shared" si="271"/>
        <v>0</v>
      </c>
      <c r="AA1004" s="161">
        <f t="shared" si="271"/>
        <v>0</v>
      </c>
      <c r="AB1004" s="161">
        <f t="shared" si="271"/>
        <v>0</v>
      </c>
      <c r="AC1004" s="161">
        <f t="shared" si="271"/>
        <v>0</v>
      </c>
      <c r="AD1004" s="162">
        <f t="shared" si="271"/>
        <v>0</v>
      </c>
      <c r="AE1004" s="160">
        <f t="shared" si="272"/>
        <v>0</v>
      </c>
      <c r="AF1004" s="10">
        <f t="shared" si="272"/>
        <v>0</v>
      </c>
      <c r="AG1004" s="10">
        <f t="shared" si="272"/>
        <v>0</v>
      </c>
      <c r="AH1004" s="10">
        <f t="shared" si="272"/>
        <v>0</v>
      </c>
      <c r="AI1004" s="10">
        <f t="shared" si="272"/>
        <v>0</v>
      </c>
      <c r="AJ1004" s="10">
        <f t="shared" si="272"/>
        <v>0</v>
      </c>
      <c r="AK1004" s="312">
        <f t="shared" si="272"/>
        <v>0</v>
      </c>
    </row>
    <row r="1005" spans="1:37" ht="12.75" customHeight="1" x14ac:dyDescent="0.25">
      <c r="A1005" s="81">
        <v>996</v>
      </c>
      <c r="B1005" s="159" t="s">
        <v>2077</v>
      </c>
      <c r="C1005" s="244">
        <f t="shared" si="268"/>
        <v>0</v>
      </c>
      <c r="D1005" s="161">
        <v>0</v>
      </c>
      <c r="E1005" s="161">
        <v>0</v>
      </c>
      <c r="F1005" s="161">
        <v>0</v>
      </c>
      <c r="G1005" s="161">
        <v>0</v>
      </c>
      <c r="H1005" s="161">
        <v>0</v>
      </c>
      <c r="I1005" s="162">
        <v>0</v>
      </c>
      <c r="J1005" s="160">
        <f t="shared" si="269"/>
        <v>0</v>
      </c>
      <c r="K1005" s="161">
        <v>0</v>
      </c>
      <c r="L1005" s="161">
        <v>0</v>
      </c>
      <c r="M1005" s="161">
        <v>0</v>
      </c>
      <c r="N1005" s="161">
        <v>0</v>
      </c>
      <c r="O1005" s="161">
        <v>0</v>
      </c>
      <c r="P1005" s="162">
        <v>0</v>
      </c>
      <c r="Q1005" s="160">
        <f t="shared" si="270"/>
        <v>0</v>
      </c>
      <c r="R1005" s="161">
        <v>0</v>
      </c>
      <c r="S1005" s="161">
        <v>0</v>
      </c>
      <c r="T1005" s="161">
        <v>0</v>
      </c>
      <c r="U1005" s="161">
        <v>0</v>
      </c>
      <c r="V1005" s="161">
        <v>0</v>
      </c>
      <c r="W1005" s="162">
        <v>0</v>
      </c>
      <c r="X1005" s="160">
        <f t="shared" si="273"/>
        <v>0</v>
      </c>
      <c r="Y1005" s="161">
        <f t="shared" si="271"/>
        <v>0</v>
      </c>
      <c r="Z1005" s="161">
        <f t="shared" si="271"/>
        <v>0</v>
      </c>
      <c r="AA1005" s="161">
        <f t="shared" si="271"/>
        <v>0</v>
      </c>
      <c r="AB1005" s="161">
        <f t="shared" si="271"/>
        <v>0</v>
      </c>
      <c r="AC1005" s="161">
        <f t="shared" si="271"/>
        <v>0</v>
      </c>
      <c r="AD1005" s="162">
        <f t="shared" si="271"/>
        <v>0</v>
      </c>
      <c r="AE1005" s="160">
        <f t="shared" si="272"/>
        <v>0</v>
      </c>
      <c r="AF1005" s="10">
        <f t="shared" si="272"/>
        <v>0</v>
      </c>
      <c r="AG1005" s="10">
        <f t="shared" si="272"/>
        <v>0</v>
      </c>
      <c r="AH1005" s="10">
        <f t="shared" si="272"/>
        <v>0</v>
      </c>
      <c r="AI1005" s="10">
        <f t="shared" si="272"/>
        <v>0</v>
      </c>
      <c r="AJ1005" s="10">
        <f t="shared" si="272"/>
        <v>0</v>
      </c>
      <c r="AK1005" s="312">
        <f t="shared" si="272"/>
        <v>0</v>
      </c>
    </row>
    <row r="1006" spans="1:37" ht="12.75" customHeight="1" x14ac:dyDescent="0.25">
      <c r="A1006" s="81">
        <v>997</v>
      </c>
      <c r="B1006" s="159" t="s">
        <v>2078</v>
      </c>
      <c r="C1006" s="244">
        <f t="shared" si="268"/>
        <v>0</v>
      </c>
      <c r="D1006" s="161">
        <v>0</v>
      </c>
      <c r="E1006" s="161">
        <v>0</v>
      </c>
      <c r="F1006" s="161">
        <v>0</v>
      </c>
      <c r="G1006" s="161">
        <v>0</v>
      </c>
      <c r="H1006" s="161">
        <v>0</v>
      </c>
      <c r="I1006" s="162">
        <v>0</v>
      </c>
      <c r="J1006" s="160">
        <f t="shared" si="269"/>
        <v>0</v>
      </c>
      <c r="K1006" s="161">
        <v>0</v>
      </c>
      <c r="L1006" s="161">
        <v>0</v>
      </c>
      <c r="M1006" s="161">
        <v>0</v>
      </c>
      <c r="N1006" s="161">
        <v>0</v>
      </c>
      <c r="O1006" s="161">
        <v>0</v>
      </c>
      <c r="P1006" s="162">
        <v>0</v>
      </c>
      <c r="Q1006" s="160">
        <f t="shared" si="270"/>
        <v>0</v>
      </c>
      <c r="R1006" s="161">
        <v>0</v>
      </c>
      <c r="S1006" s="161">
        <v>0</v>
      </c>
      <c r="T1006" s="161">
        <v>0</v>
      </c>
      <c r="U1006" s="161">
        <v>0</v>
      </c>
      <c r="V1006" s="161">
        <v>0</v>
      </c>
      <c r="W1006" s="162">
        <v>0</v>
      </c>
      <c r="X1006" s="160">
        <f t="shared" si="273"/>
        <v>0</v>
      </c>
      <c r="Y1006" s="161">
        <f t="shared" si="271"/>
        <v>0</v>
      </c>
      <c r="Z1006" s="161">
        <f t="shared" si="271"/>
        <v>0</v>
      </c>
      <c r="AA1006" s="161">
        <f t="shared" si="271"/>
        <v>0</v>
      </c>
      <c r="AB1006" s="161">
        <f t="shared" si="271"/>
        <v>0</v>
      </c>
      <c r="AC1006" s="161">
        <f t="shared" si="271"/>
        <v>0</v>
      </c>
      <c r="AD1006" s="162">
        <f t="shared" si="271"/>
        <v>0</v>
      </c>
      <c r="AE1006" s="160">
        <f t="shared" si="272"/>
        <v>0</v>
      </c>
      <c r="AF1006" s="10">
        <f t="shared" si="272"/>
        <v>0</v>
      </c>
      <c r="AG1006" s="10">
        <f t="shared" si="272"/>
        <v>0</v>
      </c>
      <c r="AH1006" s="10">
        <f t="shared" si="272"/>
        <v>0</v>
      </c>
      <c r="AI1006" s="10">
        <f t="shared" si="272"/>
        <v>0</v>
      </c>
      <c r="AJ1006" s="10">
        <f t="shared" si="272"/>
        <v>0</v>
      </c>
      <c r="AK1006" s="312">
        <f t="shared" si="272"/>
        <v>0</v>
      </c>
    </row>
    <row r="1007" spans="1:37" ht="12.75" customHeight="1" x14ac:dyDescent="0.25">
      <c r="A1007" s="81">
        <v>998</v>
      </c>
      <c r="B1007" s="159" t="s">
        <v>2079</v>
      </c>
      <c r="C1007" s="244">
        <f t="shared" si="268"/>
        <v>0</v>
      </c>
      <c r="D1007" s="161">
        <v>0</v>
      </c>
      <c r="E1007" s="161">
        <v>0</v>
      </c>
      <c r="F1007" s="161">
        <v>0</v>
      </c>
      <c r="G1007" s="161">
        <v>0</v>
      </c>
      <c r="H1007" s="161">
        <v>0</v>
      </c>
      <c r="I1007" s="162">
        <v>0</v>
      </c>
      <c r="J1007" s="160">
        <f t="shared" si="269"/>
        <v>0</v>
      </c>
      <c r="K1007" s="161">
        <v>0</v>
      </c>
      <c r="L1007" s="161">
        <v>0</v>
      </c>
      <c r="M1007" s="161">
        <v>0</v>
      </c>
      <c r="N1007" s="161">
        <v>0</v>
      </c>
      <c r="O1007" s="161">
        <v>0</v>
      </c>
      <c r="P1007" s="162">
        <v>0</v>
      </c>
      <c r="Q1007" s="160">
        <f t="shared" si="270"/>
        <v>0</v>
      </c>
      <c r="R1007" s="161">
        <v>0</v>
      </c>
      <c r="S1007" s="161">
        <v>0</v>
      </c>
      <c r="T1007" s="161">
        <v>0</v>
      </c>
      <c r="U1007" s="161">
        <v>0</v>
      </c>
      <c r="V1007" s="161">
        <v>0</v>
      </c>
      <c r="W1007" s="162">
        <v>0</v>
      </c>
      <c r="X1007" s="160">
        <f t="shared" si="273"/>
        <v>0</v>
      </c>
      <c r="Y1007" s="161">
        <f t="shared" si="271"/>
        <v>0</v>
      </c>
      <c r="Z1007" s="161">
        <f t="shared" si="271"/>
        <v>0</v>
      </c>
      <c r="AA1007" s="161">
        <f t="shared" si="271"/>
        <v>0</v>
      </c>
      <c r="AB1007" s="161">
        <f t="shared" si="271"/>
        <v>0</v>
      </c>
      <c r="AC1007" s="161">
        <f t="shared" si="271"/>
        <v>0</v>
      </c>
      <c r="AD1007" s="162">
        <f t="shared" si="271"/>
        <v>0</v>
      </c>
      <c r="AE1007" s="160">
        <f t="shared" si="272"/>
        <v>0</v>
      </c>
      <c r="AF1007" s="10">
        <f t="shared" si="272"/>
        <v>0</v>
      </c>
      <c r="AG1007" s="10">
        <f t="shared" si="272"/>
        <v>0</v>
      </c>
      <c r="AH1007" s="10">
        <f t="shared" si="272"/>
        <v>0</v>
      </c>
      <c r="AI1007" s="10">
        <f t="shared" si="272"/>
        <v>0</v>
      </c>
      <c r="AJ1007" s="10">
        <f t="shared" si="272"/>
        <v>0</v>
      </c>
      <c r="AK1007" s="312">
        <f t="shared" si="272"/>
        <v>0</v>
      </c>
    </row>
    <row r="1008" spans="1:37" ht="12.75" customHeight="1" x14ac:dyDescent="0.25">
      <c r="A1008" s="81">
        <v>999</v>
      </c>
      <c r="B1008" s="159" t="s">
        <v>2080</v>
      </c>
      <c r="C1008" s="244">
        <f t="shared" si="268"/>
        <v>0</v>
      </c>
      <c r="D1008" s="161">
        <v>0</v>
      </c>
      <c r="E1008" s="161">
        <v>0</v>
      </c>
      <c r="F1008" s="161">
        <v>0</v>
      </c>
      <c r="G1008" s="161">
        <v>0</v>
      </c>
      <c r="H1008" s="161">
        <v>0</v>
      </c>
      <c r="I1008" s="162">
        <v>0</v>
      </c>
      <c r="J1008" s="160">
        <f t="shared" si="269"/>
        <v>0</v>
      </c>
      <c r="K1008" s="161">
        <v>0</v>
      </c>
      <c r="L1008" s="161">
        <v>0</v>
      </c>
      <c r="M1008" s="161">
        <v>0</v>
      </c>
      <c r="N1008" s="161">
        <v>0</v>
      </c>
      <c r="O1008" s="161">
        <v>0</v>
      </c>
      <c r="P1008" s="162">
        <v>0</v>
      </c>
      <c r="Q1008" s="160">
        <f t="shared" si="270"/>
        <v>0</v>
      </c>
      <c r="R1008" s="161">
        <v>0</v>
      </c>
      <c r="S1008" s="161">
        <v>0</v>
      </c>
      <c r="T1008" s="161">
        <v>0</v>
      </c>
      <c r="U1008" s="161">
        <v>0</v>
      </c>
      <c r="V1008" s="161">
        <v>0</v>
      </c>
      <c r="W1008" s="162">
        <v>0</v>
      </c>
      <c r="X1008" s="160">
        <f t="shared" si="273"/>
        <v>0</v>
      </c>
      <c r="Y1008" s="161">
        <f t="shared" si="271"/>
        <v>0</v>
      </c>
      <c r="Z1008" s="161">
        <f t="shared" si="271"/>
        <v>0</v>
      </c>
      <c r="AA1008" s="161">
        <f t="shared" si="271"/>
        <v>0</v>
      </c>
      <c r="AB1008" s="161">
        <f t="shared" si="271"/>
        <v>0</v>
      </c>
      <c r="AC1008" s="161">
        <f t="shared" si="271"/>
        <v>0</v>
      </c>
      <c r="AD1008" s="162">
        <f t="shared" si="271"/>
        <v>0</v>
      </c>
      <c r="AE1008" s="160">
        <f t="shared" si="272"/>
        <v>0</v>
      </c>
      <c r="AF1008" s="10">
        <f t="shared" si="272"/>
        <v>0</v>
      </c>
      <c r="AG1008" s="10">
        <f t="shared" si="272"/>
        <v>0</v>
      </c>
      <c r="AH1008" s="10">
        <f t="shared" si="272"/>
        <v>0</v>
      </c>
      <c r="AI1008" s="10">
        <f t="shared" si="272"/>
        <v>0</v>
      </c>
      <c r="AJ1008" s="10">
        <f t="shared" si="272"/>
        <v>0</v>
      </c>
      <c r="AK1008" s="312">
        <f t="shared" si="272"/>
        <v>0</v>
      </c>
    </row>
    <row r="1009" spans="1:37" ht="12.75" customHeight="1" x14ac:dyDescent="0.25">
      <c r="A1009" s="81">
        <v>1000</v>
      </c>
      <c r="B1009" s="159" t="s">
        <v>2058</v>
      </c>
      <c r="C1009" s="244">
        <f t="shared" si="268"/>
        <v>0</v>
      </c>
      <c r="D1009" s="161">
        <v>0</v>
      </c>
      <c r="E1009" s="161">
        <v>0</v>
      </c>
      <c r="F1009" s="161">
        <v>0</v>
      </c>
      <c r="G1009" s="161">
        <v>0</v>
      </c>
      <c r="H1009" s="161">
        <v>0</v>
      </c>
      <c r="I1009" s="162">
        <v>0</v>
      </c>
      <c r="J1009" s="160">
        <f t="shared" si="269"/>
        <v>0</v>
      </c>
      <c r="K1009" s="161">
        <v>0</v>
      </c>
      <c r="L1009" s="161">
        <v>0</v>
      </c>
      <c r="M1009" s="161">
        <v>0</v>
      </c>
      <c r="N1009" s="161">
        <v>0</v>
      </c>
      <c r="O1009" s="161">
        <v>0</v>
      </c>
      <c r="P1009" s="162">
        <v>0</v>
      </c>
      <c r="Q1009" s="160">
        <f t="shared" si="270"/>
        <v>0</v>
      </c>
      <c r="R1009" s="161">
        <v>0</v>
      </c>
      <c r="S1009" s="161">
        <v>0</v>
      </c>
      <c r="T1009" s="161">
        <v>0</v>
      </c>
      <c r="U1009" s="161">
        <v>0</v>
      </c>
      <c r="V1009" s="161">
        <v>0</v>
      </c>
      <c r="W1009" s="162">
        <v>0</v>
      </c>
      <c r="X1009" s="160">
        <f t="shared" si="273"/>
        <v>0</v>
      </c>
      <c r="Y1009" s="161">
        <f t="shared" si="271"/>
        <v>0</v>
      </c>
      <c r="Z1009" s="161">
        <f t="shared" si="271"/>
        <v>0</v>
      </c>
      <c r="AA1009" s="161">
        <f t="shared" si="271"/>
        <v>0</v>
      </c>
      <c r="AB1009" s="161">
        <f t="shared" si="271"/>
        <v>0</v>
      </c>
      <c r="AC1009" s="161">
        <f t="shared" si="271"/>
        <v>0</v>
      </c>
      <c r="AD1009" s="162">
        <f t="shared" si="271"/>
        <v>0</v>
      </c>
      <c r="AE1009" s="160">
        <f t="shared" si="272"/>
        <v>0</v>
      </c>
      <c r="AF1009" s="10">
        <f t="shared" si="272"/>
        <v>0</v>
      </c>
      <c r="AG1009" s="10">
        <f t="shared" si="272"/>
        <v>0</v>
      </c>
      <c r="AH1009" s="10">
        <f t="shared" si="272"/>
        <v>0</v>
      </c>
      <c r="AI1009" s="10">
        <f t="shared" si="272"/>
        <v>0</v>
      </c>
      <c r="AJ1009" s="10">
        <f t="shared" si="272"/>
        <v>0</v>
      </c>
      <c r="AK1009" s="312">
        <f t="shared" si="272"/>
        <v>0</v>
      </c>
    </row>
    <row r="1010" spans="1:37" ht="12.75" customHeight="1" x14ac:dyDescent="0.25">
      <c r="A1010" s="81">
        <v>1001</v>
      </c>
      <c r="B1010" s="159" t="s">
        <v>2081</v>
      </c>
      <c r="C1010" s="244">
        <f t="shared" si="268"/>
        <v>0</v>
      </c>
      <c r="D1010" s="161">
        <v>0</v>
      </c>
      <c r="E1010" s="161">
        <v>0</v>
      </c>
      <c r="F1010" s="161">
        <v>0</v>
      </c>
      <c r="G1010" s="161">
        <v>0</v>
      </c>
      <c r="H1010" s="161">
        <v>0</v>
      </c>
      <c r="I1010" s="162">
        <v>0</v>
      </c>
      <c r="J1010" s="160">
        <f t="shared" si="269"/>
        <v>0</v>
      </c>
      <c r="K1010" s="161">
        <v>0</v>
      </c>
      <c r="L1010" s="161">
        <v>0</v>
      </c>
      <c r="M1010" s="161">
        <v>0</v>
      </c>
      <c r="N1010" s="161">
        <v>0</v>
      </c>
      <c r="O1010" s="161">
        <v>0</v>
      </c>
      <c r="P1010" s="162">
        <v>0</v>
      </c>
      <c r="Q1010" s="160">
        <f t="shared" si="270"/>
        <v>0</v>
      </c>
      <c r="R1010" s="161">
        <v>0</v>
      </c>
      <c r="S1010" s="161">
        <v>0</v>
      </c>
      <c r="T1010" s="161">
        <v>0</v>
      </c>
      <c r="U1010" s="161">
        <v>0</v>
      </c>
      <c r="V1010" s="161">
        <v>0</v>
      </c>
      <c r="W1010" s="162">
        <v>0</v>
      </c>
      <c r="X1010" s="160">
        <f t="shared" si="273"/>
        <v>0</v>
      </c>
      <c r="Y1010" s="161">
        <f t="shared" si="271"/>
        <v>0</v>
      </c>
      <c r="Z1010" s="161">
        <f t="shared" si="271"/>
        <v>0</v>
      </c>
      <c r="AA1010" s="161">
        <f t="shared" si="271"/>
        <v>0</v>
      </c>
      <c r="AB1010" s="161">
        <f t="shared" si="271"/>
        <v>0</v>
      </c>
      <c r="AC1010" s="161">
        <f t="shared" si="271"/>
        <v>0</v>
      </c>
      <c r="AD1010" s="162">
        <f t="shared" si="271"/>
        <v>0</v>
      </c>
      <c r="AE1010" s="160">
        <f t="shared" si="272"/>
        <v>0</v>
      </c>
      <c r="AF1010" s="10">
        <f t="shared" si="272"/>
        <v>0</v>
      </c>
      <c r="AG1010" s="10">
        <f t="shared" si="272"/>
        <v>0</v>
      </c>
      <c r="AH1010" s="10">
        <f t="shared" si="272"/>
        <v>0</v>
      </c>
      <c r="AI1010" s="10">
        <f t="shared" si="272"/>
        <v>0</v>
      </c>
      <c r="AJ1010" s="10">
        <f t="shared" si="272"/>
        <v>0</v>
      </c>
      <c r="AK1010" s="312">
        <f t="shared" si="272"/>
        <v>0</v>
      </c>
    </row>
    <row r="1011" spans="1:37" ht="12.75" customHeight="1" x14ac:dyDescent="0.25">
      <c r="A1011" s="81">
        <v>1002</v>
      </c>
      <c r="B1011" s="159" t="s">
        <v>2082</v>
      </c>
      <c r="C1011" s="244">
        <f t="shared" si="268"/>
        <v>0</v>
      </c>
      <c r="D1011" s="161">
        <v>0</v>
      </c>
      <c r="E1011" s="161">
        <v>0</v>
      </c>
      <c r="F1011" s="161">
        <v>0</v>
      </c>
      <c r="G1011" s="161">
        <v>0</v>
      </c>
      <c r="H1011" s="161">
        <v>0</v>
      </c>
      <c r="I1011" s="162">
        <v>0</v>
      </c>
      <c r="J1011" s="160">
        <f t="shared" si="269"/>
        <v>0</v>
      </c>
      <c r="K1011" s="161">
        <v>0</v>
      </c>
      <c r="L1011" s="161">
        <v>0</v>
      </c>
      <c r="M1011" s="161">
        <v>0</v>
      </c>
      <c r="N1011" s="161">
        <v>0</v>
      </c>
      <c r="O1011" s="161">
        <v>0</v>
      </c>
      <c r="P1011" s="162">
        <v>0</v>
      </c>
      <c r="Q1011" s="160">
        <f t="shared" si="270"/>
        <v>0</v>
      </c>
      <c r="R1011" s="161">
        <v>0</v>
      </c>
      <c r="S1011" s="161">
        <v>0</v>
      </c>
      <c r="T1011" s="161">
        <v>0</v>
      </c>
      <c r="U1011" s="161">
        <v>0</v>
      </c>
      <c r="V1011" s="161">
        <v>0</v>
      </c>
      <c r="W1011" s="162">
        <v>0</v>
      </c>
      <c r="X1011" s="160">
        <f t="shared" si="273"/>
        <v>0</v>
      </c>
      <c r="Y1011" s="161">
        <f t="shared" si="271"/>
        <v>0</v>
      </c>
      <c r="Z1011" s="161">
        <f t="shared" si="271"/>
        <v>0</v>
      </c>
      <c r="AA1011" s="161">
        <f t="shared" si="271"/>
        <v>0</v>
      </c>
      <c r="AB1011" s="161">
        <f t="shared" si="271"/>
        <v>0</v>
      </c>
      <c r="AC1011" s="161">
        <f t="shared" si="271"/>
        <v>0</v>
      </c>
      <c r="AD1011" s="162">
        <f t="shared" si="271"/>
        <v>0</v>
      </c>
      <c r="AE1011" s="160">
        <f t="shared" si="272"/>
        <v>0</v>
      </c>
      <c r="AF1011" s="10">
        <f t="shared" si="272"/>
        <v>0</v>
      </c>
      <c r="AG1011" s="10">
        <f t="shared" si="272"/>
        <v>0</v>
      </c>
      <c r="AH1011" s="10">
        <f t="shared" si="272"/>
        <v>0</v>
      </c>
      <c r="AI1011" s="10">
        <f t="shared" si="272"/>
        <v>0</v>
      </c>
      <c r="AJ1011" s="10">
        <f t="shared" si="272"/>
        <v>0</v>
      </c>
      <c r="AK1011" s="312">
        <f t="shared" si="272"/>
        <v>0</v>
      </c>
    </row>
    <row r="1012" spans="1:37" ht="12.75" customHeight="1" x14ac:dyDescent="0.25">
      <c r="A1012" s="81">
        <v>1003</v>
      </c>
      <c r="B1012" s="159" t="s">
        <v>1769</v>
      </c>
      <c r="C1012" s="244">
        <f t="shared" si="268"/>
        <v>0</v>
      </c>
      <c r="D1012" s="161">
        <v>0</v>
      </c>
      <c r="E1012" s="161">
        <v>0</v>
      </c>
      <c r="F1012" s="161">
        <v>0</v>
      </c>
      <c r="G1012" s="161">
        <v>0</v>
      </c>
      <c r="H1012" s="161">
        <v>0</v>
      </c>
      <c r="I1012" s="162">
        <v>0</v>
      </c>
      <c r="J1012" s="160">
        <f t="shared" si="269"/>
        <v>0</v>
      </c>
      <c r="K1012" s="161">
        <v>0</v>
      </c>
      <c r="L1012" s="161">
        <v>0</v>
      </c>
      <c r="M1012" s="161">
        <v>0</v>
      </c>
      <c r="N1012" s="161">
        <v>0</v>
      </c>
      <c r="O1012" s="161">
        <v>0</v>
      </c>
      <c r="P1012" s="162">
        <v>0</v>
      </c>
      <c r="Q1012" s="160">
        <f t="shared" si="270"/>
        <v>0</v>
      </c>
      <c r="R1012" s="161">
        <v>0</v>
      </c>
      <c r="S1012" s="161">
        <v>0</v>
      </c>
      <c r="T1012" s="161">
        <v>0</v>
      </c>
      <c r="U1012" s="161">
        <v>0</v>
      </c>
      <c r="V1012" s="161">
        <v>0</v>
      </c>
      <c r="W1012" s="162">
        <v>0</v>
      </c>
      <c r="X1012" s="160">
        <f t="shared" si="273"/>
        <v>0</v>
      </c>
      <c r="Y1012" s="161">
        <f t="shared" si="271"/>
        <v>0</v>
      </c>
      <c r="Z1012" s="161">
        <f t="shared" si="271"/>
        <v>0</v>
      </c>
      <c r="AA1012" s="161">
        <f t="shared" si="271"/>
        <v>0</v>
      </c>
      <c r="AB1012" s="161">
        <f t="shared" si="271"/>
        <v>0</v>
      </c>
      <c r="AC1012" s="161">
        <f t="shared" si="271"/>
        <v>0</v>
      </c>
      <c r="AD1012" s="162">
        <f t="shared" si="271"/>
        <v>0</v>
      </c>
      <c r="AE1012" s="160">
        <f t="shared" si="272"/>
        <v>0</v>
      </c>
      <c r="AF1012" s="10">
        <f t="shared" si="272"/>
        <v>0</v>
      </c>
      <c r="AG1012" s="10">
        <f t="shared" si="272"/>
        <v>0</v>
      </c>
      <c r="AH1012" s="10">
        <f t="shared" si="272"/>
        <v>0</v>
      </c>
      <c r="AI1012" s="10">
        <f t="shared" si="272"/>
        <v>0</v>
      </c>
      <c r="AJ1012" s="10">
        <f t="shared" si="272"/>
        <v>0</v>
      </c>
      <c r="AK1012" s="312">
        <f t="shared" si="272"/>
        <v>0</v>
      </c>
    </row>
    <row r="1013" spans="1:37" ht="12.75" customHeight="1" x14ac:dyDescent="0.25">
      <c r="A1013" s="81">
        <v>1004</v>
      </c>
      <c r="B1013" s="159" t="s">
        <v>2083</v>
      </c>
      <c r="C1013" s="244">
        <f t="shared" si="268"/>
        <v>0</v>
      </c>
      <c r="D1013" s="161">
        <v>0</v>
      </c>
      <c r="E1013" s="161">
        <v>0</v>
      </c>
      <c r="F1013" s="161">
        <v>0</v>
      </c>
      <c r="G1013" s="161">
        <v>0</v>
      </c>
      <c r="H1013" s="161">
        <v>0</v>
      </c>
      <c r="I1013" s="162">
        <v>0</v>
      </c>
      <c r="J1013" s="160">
        <f t="shared" si="269"/>
        <v>0</v>
      </c>
      <c r="K1013" s="161">
        <v>0</v>
      </c>
      <c r="L1013" s="161">
        <v>0</v>
      </c>
      <c r="M1013" s="161">
        <v>0</v>
      </c>
      <c r="N1013" s="161">
        <v>0</v>
      </c>
      <c r="O1013" s="161">
        <v>0</v>
      </c>
      <c r="P1013" s="162">
        <v>0</v>
      </c>
      <c r="Q1013" s="160">
        <f t="shared" si="270"/>
        <v>0</v>
      </c>
      <c r="R1013" s="161">
        <v>0</v>
      </c>
      <c r="S1013" s="161">
        <v>0</v>
      </c>
      <c r="T1013" s="161">
        <v>0</v>
      </c>
      <c r="U1013" s="161">
        <v>0</v>
      </c>
      <c r="V1013" s="161">
        <v>0</v>
      </c>
      <c r="W1013" s="162">
        <v>0</v>
      </c>
      <c r="X1013" s="160">
        <f t="shared" si="273"/>
        <v>0</v>
      </c>
      <c r="Y1013" s="161">
        <f t="shared" si="271"/>
        <v>0</v>
      </c>
      <c r="Z1013" s="161">
        <f t="shared" si="271"/>
        <v>0</v>
      </c>
      <c r="AA1013" s="161">
        <f t="shared" si="271"/>
        <v>0</v>
      </c>
      <c r="AB1013" s="161">
        <f t="shared" si="271"/>
        <v>0</v>
      </c>
      <c r="AC1013" s="161">
        <f t="shared" si="271"/>
        <v>0</v>
      </c>
      <c r="AD1013" s="162">
        <f t="shared" si="271"/>
        <v>0</v>
      </c>
      <c r="AE1013" s="160">
        <f t="shared" si="272"/>
        <v>0</v>
      </c>
      <c r="AF1013" s="10">
        <f t="shared" si="272"/>
        <v>0</v>
      </c>
      <c r="AG1013" s="10">
        <f t="shared" si="272"/>
        <v>0</v>
      </c>
      <c r="AH1013" s="10">
        <f t="shared" si="272"/>
        <v>0</v>
      </c>
      <c r="AI1013" s="10">
        <f t="shared" si="272"/>
        <v>0</v>
      </c>
      <c r="AJ1013" s="10">
        <f t="shared" si="272"/>
        <v>0</v>
      </c>
      <c r="AK1013" s="312">
        <f t="shared" si="272"/>
        <v>0</v>
      </c>
    </row>
    <row r="1014" spans="1:37" ht="12.75" customHeight="1" x14ac:dyDescent="0.25">
      <c r="A1014" s="81">
        <v>1005</v>
      </c>
      <c r="B1014" s="159" t="s">
        <v>2084</v>
      </c>
      <c r="C1014" s="244">
        <f t="shared" si="268"/>
        <v>0</v>
      </c>
      <c r="D1014" s="161">
        <v>0</v>
      </c>
      <c r="E1014" s="161">
        <v>0</v>
      </c>
      <c r="F1014" s="161">
        <v>0</v>
      </c>
      <c r="G1014" s="161">
        <v>0</v>
      </c>
      <c r="H1014" s="161">
        <v>0</v>
      </c>
      <c r="I1014" s="162">
        <v>0</v>
      </c>
      <c r="J1014" s="160">
        <f t="shared" si="269"/>
        <v>0</v>
      </c>
      <c r="K1014" s="161">
        <v>0</v>
      </c>
      <c r="L1014" s="161">
        <v>0</v>
      </c>
      <c r="M1014" s="161">
        <v>0</v>
      </c>
      <c r="N1014" s="161">
        <v>0</v>
      </c>
      <c r="O1014" s="161">
        <v>0</v>
      </c>
      <c r="P1014" s="162">
        <v>0</v>
      </c>
      <c r="Q1014" s="160">
        <f t="shared" si="270"/>
        <v>0</v>
      </c>
      <c r="R1014" s="161">
        <v>0</v>
      </c>
      <c r="S1014" s="161">
        <v>0</v>
      </c>
      <c r="T1014" s="161">
        <v>0</v>
      </c>
      <c r="U1014" s="161">
        <v>0</v>
      </c>
      <c r="V1014" s="161">
        <v>0</v>
      </c>
      <c r="W1014" s="162">
        <v>0</v>
      </c>
      <c r="X1014" s="160">
        <f t="shared" si="273"/>
        <v>0</v>
      </c>
      <c r="Y1014" s="161">
        <f t="shared" si="271"/>
        <v>0</v>
      </c>
      <c r="Z1014" s="161">
        <f t="shared" si="271"/>
        <v>0</v>
      </c>
      <c r="AA1014" s="161">
        <f t="shared" si="271"/>
        <v>0</v>
      </c>
      <c r="AB1014" s="161">
        <f t="shared" si="271"/>
        <v>0</v>
      </c>
      <c r="AC1014" s="161">
        <f t="shared" si="271"/>
        <v>0</v>
      </c>
      <c r="AD1014" s="162">
        <f t="shared" si="271"/>
        <v>0</v>
      </c>
      <c r="AE1014" s="160">
        <f t="shared" si="272"/>
        <v>0</v>
      </c>
      <c r="AF1014" s="10">
        <f t="shared" si="272"/>
        <v>0</v>
      </c>
      <c r="AG1014" s="10">
        <f t="shared" si="272"/>
        <v>0</v>
      </c>
      <c r="AH1014" s="10">
        <f t="shared" si="272"/>
        <v>0</v>
      </c>
      <c r="AI1014" s="10">
        <f t="shared" si="272"/>
        <v>0</v>
      </c>
      <c r="AJ1014" s="10">
        <f t="shared" si="272"/>
        <v>0</v>
      </c>
      <c r="AK1014" s="312">
        <f t="shared" si="272"/>
        <v>0</v>
      </c>
    </row>
    <row r="1015" spans="1:37" ht="9.75" customHeight="1" x14ac:dyDescent="0.25">
      <c r="A1015" s="81">
        <v>1006</v>
      </c>
      <c r="B1015" s="159"/>
      <c r="C1015" s="244"/>
      <c r="D1015" s="161"/>
      <c r="E1015" s="161"/>
      <c r="F1015" s="161"/>
      <c r="G1015" s="161"/>
      <c r="H1015" s="161"/>
      <c r="I1015" s="162"/>
      <c r="J1015" s="160"/>
      <c r="K1015" s="161"/>
      <c r="L1015" s="161"/>
      <c r="M1015" s="161"/>
      <c r="N1015" s="161"/>
      <c r="O1015" s="161"/>
      <c r="P1015" s="162"/>
      <c r="Q1015" s="160"/>
      <c r="R1015" s="161"/>
      <c r="S1015" s="161"/>
      <c r="T1015" s="161"/>
      <c r="U1015" s="161"/>
      <c r="V1015" s="161"/>
      <c r="W1015" s="162"/>
      <c r="X1015" s="160">
        <f t="shared" si="273"/>
        <v>0</v>
      </c>
      <c r="Y1015" s="161"/>
      <c r="Z1015" s="161"/>
      <c r="AA1015" s="161"/>
      <c r="AB1015" s="161"/>
      <c r="AC1015" s="161"/>
      <c r="AD1015" s="162"/>
      <c r="AE1015" s="160"/>
      <c r="AF1015" s="10"/>
      <c r="AG1015" s="10"/>
      <c r="AH1015" s="10"/>
      <c r="AI1015" s="10"/>
      <c r="AJ1015" s="10"/>
      <c r="AK1015" s="312"/>
    </row>
    <row r="1016" spans="1:37" ht="17.25" customHeight="1" x14ac:dyDescent="0.25">
      <c r="A1016" s="81">
        <v>1007</v>
      </c>
      <c r="B1016" s="152" t="s">
        <v>2085</v>
      </c>
      <c r="C1016" s="172">
        <f>C1017+C1018</f>
        <v>7161.2</v>
      </c>
      <c r="D1016" s="153">
        <f t="shared" ref="D1016:W1016" si="274">D1017+D1018</f>
        <v>1715.5</v>
      </c>
      <c r="E1016" s="153">
        <f t="shared" si="274"/>
        <v>3319.5</v>
      </c>
      <c r="F1016" s="153">
        <f t="shared" si="274"/>
        <v>0</v>
      </c>
      <c r="G1016" s="153">
        <f t="shared" si="274"/>
        <v>1598.5</v>
      </c>
      <c r="H1016" s="153">
        <f t="shared" si="274"/>
        <v>0</v>
      </c>
      <c r="I1016" s="154">
        <f t="shared" si="274"/>
        <v>527.70000000000005</v>
      </c>
      <c r="J1016" s="156">
        <f t="shared" si="274"/>
        <v>7161.2</v>
      </c>
      <c r="K1016" s="153">
        <f t="shared" si="274"/>
        <v>1715.5</v>
      </c>
      <c r="L1016" s="153">
        <f t="shared" si="274"/>
        <v>3319.5</v>
      </c>
      <c r="M1016" s="153">
        <f t="shared" si="274"/>
        <v>0</v>
      </c>
      <c r="N1016" s="153">
        <f t="shared" si="274"/>
        <v>1598.5</v>
      </c>
      <c r="O1016" s="153">
        <f t="shared" si="274"/>
        <v>0</v>
      </c>
      <c r="P1016" s="154">
        <f t="shared" si="274"/>
        <v>527.70000000000005</v>
      </c>
      <c r="Q1016" s="156">
        <f t="shared" si="274"/>
        <v>6286.8373000000001</v>
      </c>
      <c r="R1016" s="153">
        <f t="shared" si="274"/>
        <v>1701.597</v>
      </c>
      <c r="S1016" s="153">
        <f t="shared" si="274"/>
        <v>2805.1505999999999</v>
      </c>
      <c r="T1016" s="153">
        <f t="shared" si="274"/>
        <v>0</v>
      </c>
      <c r="U1016" s="153">
        <f t="shared" si="274"/>
        <v>1345.5877</v>
      </c>
      <c r="V1016" s="153">
        <f t="shared" si="274"/>
        <v>0</v>
      </c>
      <c r="W1016" s="154">
        <f t="shared" si="274"/>
        <v>434.50200000000001</v>
      </c>
      <c r="X1016" s="156">
        <f t="shared" si="273"/>
        <v>-874.36269999999968</v>
      </c>
      <c r="Y1016" s="153">
        <f t="shared" si="273"/>
        <v>-13.90300000000002</v>
      </c>
      <c r="Z1016" s="153">
        <f t="shared" si="273"/>
        <v>-514.34940000000006</v>
      </c>
      <c r="AA1016" s="153">
        <f t="shared" si="273"/>
        <v>0</v>
      </c>
      <c r="AB1016" s="153">
        <f t="shared" si="273"/>
        <v>-252.91229999999996</v>
      </c>
      <c r="AC1016" s="153">
        <f t="shared" si="273"/>
        <v>0</v>
      </c>
      <c r="AD1016" s="154">
        <f t="shared" si="273"/>
        <v>-93.198000000000036</v>
      </c>
      <c r="AE1016" s="156">
        <f t="shared" si="272"/>
        <v>87.790276769256565</v>
      </c>
      <c r="AF1016" s="13">
        <f t="shared" si="272"/>
        <v>99.189565724278637</v>
      </c>
      <c r="AG1016" s="13">
        <f t="shared" si="272"/>
        <v>84.505214640759149</v>
      </c>
      <c r="AH1016" s="13">
        <f t="shared" si="272"/>
        <v>0</v>
      </c>
      <c r="AI1016" s="13">
        <f t="shared" si="272"/>
        <v>84.1781482639975</v>
      </c>
      <c r="AJ1016" s="13">
        <f t="shared" si="272"/>
        <v>0</v>
      </c>
      <c r="AK1016" s="313">
        <f t="shared" si="272"/>
        <v>82.338828880045483</v>
      </c>
    </row>
    <row r="1017" spans="1:37" s="170" customFormat="1" ht="19.5" customHeight="1" x14ac:dyDescent="0.2">
      <c r="A1017" s="81">
        <v>1008</v>
      </c>
      <c r="B1017" s="152" t="s">
        <v>1287</v>
      </c>
      <c r="C1017" s="172">
        <f>C1019</f>
        <v>7161.2</v>
      </c>
      <c r="D1017" s="153">
        <f t="shared" ref="D1017:W1017" si="275">D1019</f>
        <v>1715.5</v>
      </c>
      <c r="E1017" s="153">
        <f t="shared" si="275"/>
        <v>3319.5</v>
      </c>
      <c r="F1017" s="153">
        <f t="shared" si="275"/>
        <v>0</v>
      </c>
      <c r="G1017" s="153">
        <f t="shared" si="275"/>
        <v>1598.5</v>
      </c>
      <c r="H1017" s="153">
        <f t="shared" si="275"/>
        <v>0</v>
      </c>
      <c r="I1017" s="154">
        <f t="shared" si="275"/>
        <v>527.70000000000005</v>
      </c>
      <c r="J1017" s="156">
        <f t="shared" si="275"/>
        <v>7161.2</v>
      </c>
      <c r="K1017" s="153">
        <f t="shared" si="275"/>
        <v>1715.5</v>
      </c>
      <c r="L1017" s="153">
        <f t="shared" si="275"/>
        <v>3319.5</v>
      </c>
      <c r="M1017" s="153">
        <f t="shared" si="275"/>
        <v>0</v>
      </c>
      <c r="N1017" s="153">
        <f t="shared" si="275"/>
        <v>1598.5</v>
      </c>
      <c r="O1017" s="153">
        <f t="shared" si="275"/>
        <v>0</v>
      </c>
      <c r="P1017" s="154">
        <f t="shared" si="275"/>
        <v>527.70000000000005</v>
      </c>
      <c r="Q1017" s="156">
        <f t="shared" si="275"/>
        <v>6286.8373000000001</v>
      </c>
      <c r="R1017" s="153">
        <f t="shared" si="275"/>
        <v>1701.597</v>
      </c>
      <c r="S1017" s="153">
        <f t="shared" si="275"/>
        <v>2805.1505999999999</v>
      </c>
      <c r="T1017" s="153">
        <f t="shared" si="275"/>
        <v>0</v>
      </c>
      <c r="U1017" s="153">
        <f t="shared" si="275"/>
        <v>1345.5877</v>
      </c>
      <c r="V1017" s="153">
        <f t="shared" si="275"/>
        <v>0</v>
      </c>
      <c r="W1017" s="154">
        <f t="shared" si="275"/>
        <v>434.50200000000001</v>
      </c>
      <c r="X1017" s="156">
        <f t="shared" si="273"/>
        <v>-874.36269999999968</v>
      </c>
      <c r="Y1017" s="153">
        <f t="shared" si="273"/>
        <v>-13.90300000000002</v>
      </c>
      <c r="Z1017" s="153">
        <f t="shared" si="273"/>
        <v>-514.34940000000006</v>
      </c>
      <c r="AA1017" s="153">
        <f t="shared" si="273"/>
        <v>0</v>
      </c>
      <c r="AB1017" s="153">
        <f t="shared" si="273"/>
        <v>-252.91229999999996</v>
      </c>
      <c r="AC1017" s="153">
        <f t="shared" si="273"/>
        <v>0</v>
      </c>
      <c r="AD1017" s="154">
        <f t="shared" si="273"/>
        <v>-93.198000000000036</v>
      </c>
      <c r="AE1017" s="156">
        <f t="shared" si="272"/>
        <v>87.790276769256565</v>
      </c>
      <c r="AF1017" s="13">
        <f t="shared" si="272"/>
        <v>99.189565724278637</v>
      </c>
      <c r="AG1017" s="13">
        <f t="shared" si="272"/>
        <v>84.505214640759149</v>
      </c>
      <c r="AH1017" s="13">
        <f t="shared" si="272"/>
        <v>0</v>
      </c>
      <c r="AI1017" s="13">
        <f t="shared" si="272"/>
        <v>84.1781482639975</v>
      </c>
      <c r="AJ1017" s="13">
        <f t="shared" si="272"/>
        <v>0</v>
      </c>
      <c r="AK1017" s="313">
        <f t="shared" si="272"/>
        <v>82.338828880045483</v>
      </c>
    </row>
    <row r="1018" spans="1:37" s="170" customFormat="1" ht="21" customHeight="1" x14ac:dyDescent="0.2">
      <c r="A1018" s="81">
        <v>1009</v>
      </c>
      <c r="B1018" s="152" t="s">
        <v>1288</v>
      </c>
      <c r="C1018" s="172">
        <f>SUM(C1020:C1052)</f>
        <v>0</v>
      </c>
      <c r="D1018" s="153">
        <f t="shared" ref="D1018:W1018" si="276">SUM(D1020:D1052)</f>
        <v>0</v>
      </c>
      <c r="E1018" s="153">
        <f t="shared" si="276"/>
        <v>0</v>
      </c>
      <c r="F1018" s="153">
        <f t="shared" si="276"/>
        <v>0</v>
      </c>
      <c r="G1018" s="153">
        <f t="shared" si="276"/>
        <v>0</v>
      </c>
      <c r="H1018" s="153">
        <f t="shared" si="276"/>
        <v>0</v>
      </c>
      <c r="I1018" s="154">
        <f t="shared" si="276"/>
        <v>0</v>
      </c>
      <c r="J1018" s="156">
        <f t="shared" si="276"/>
        <v>0</v>
      </c>
      <c r="K1018" s="153">
        <f t="shared" si="276"/>
        <v>0</v>
      </c>
      <c r="L1018" s="153">
        <f t="shared" si="276"/>
        <v>0</v>
      </c>
      <c r="M1018" s="153">
        <f t="shared" si="276"/>
        <v>0</v>
      </c>
      <c r="N1018" s="153">
        <f t="shared" si="276"/>
        <v>0</v>
      </c>
      <c r="O1018" s="153">
        <f t="shared" si="276"/>
        <v>0</v>
      </c>
      <c r="P1018" s="154">
        <f t="shared" si="276"/>
        <v>0</v>
      </c>
      <c r="Q1018" s="156">
        <f t="shared" si="276"/>
        <v>0</v>
      </c>
      <c r="R1018" s="153">
        <f t="shared" si="276"/>
        <v>0</v>
      </c>
      <c r="S1018" s="153">
        <f t="shared" si="276"/>
        <v>0</v>
      </c>
      <c r="T1018" s="153">
        <f t="shared" si="276"/>
        <v>0</v>
      </c>
      <c r="U1018" s="153">
        <f t="shared" si="276"/>
        <v>0</v>
      </c>
      <c r="V1018" s="153">
        <f t="shared" si="276"/>
        <v>0</v>
      </c>
      <c r="W1018" s="154">
        <f t="shared" si="276"/>
        <v>0</v>
      </c>
      <c r="X1018" s="156">
        <f t="shared" si="273"/>
        <v>0</v>
      </c>
      <c r="Y1018" s="153">
        <f t="shared" si="273"/>
        <v>0</v>
      </c>
      <c r="Z1018" s="153">
        <f t="shared" si="273"/>
        <v>0</v>
      </c>
      <c r="AA1018" s="153">
        <f t="shared" si="273"/>
        <v>0</v>
      </c>
      <c r="AB1018" s="153">
        <f t="shared" si="273"/>
        <v>0</v>
      </c>
      <c r="AC1018" s="153">
        <f t="shared" si="273"/>
        <v>0</v>
      </c>
      <c r="AD1018" s="154">
        <f t="shared" si="273"/>
        <v>0</v>
      </c>
      <c r="AE1018" s="156">
        <f t="shared" si="272"/>
        <v>0</v>
      </c>
      <c r="AF1018" s="13">
        <f t="shared" si="272"/>
        <v>0</v>
      </c>
      <c r="AG1018" s="13">
        <f t="shared" si="272"/>
        <v>0</v>
      </c>
      <c r="AH1018" s="13">
        <f t="shared" si="272"/>
        <v>0</v>
      </c>
      <c r="AI1018" s="13">
        <f t="shared" si="272"/>
        <v>0</v>
      </c>
      <c r="AJ1018" s="13">
        <f t="shared" si="272"/>
        <v>0</v>
      </c>
      <c r="AK1018" s="313">
        <f t="shared" si="272"/>
        <v>0</v>
      </c>
    </row>
    <row r="1019" spans="1:37" ht="12.75" customHeight="1" x14ac:dyDescent="0.25">
      <c r="A1019" s="81">
        <v>1010</v>
      </c>
      <c r="B1019" s="159" t="s">
        <v>1313</v>
      </c>
      <c r="C1019" s="244">
        <f t="shared" ref="C1019:C1052" si="277">SUM(D1019:I1019)</f>
        <v>7161.2</v>
      </c>
      <c r="D1019" s="161">
        <v>1715.5</v>
      </c>
      <c r="E1019" s="161">
        <v>3319.5</v>
      </c>
      <c r="F1019" s="161">
        <v>0</v>
      </c>
      <c r="G1019" s="161">
        <v>1598.5</v>
      </c>
      <c r="H1019" s="161">
        <v>0</v>
      </c>
      <c r="I1019" s="162">
        <v>527.70000000000005</v>
      </c>
      <c r="J1019" s="160">
        <f t="shared" ref="J1019:J1052" si="278">SUM(K1019:P1019)</f>
        <v>7161.2</v>
      </c>
      <c r="K1019" s="161">
        <v>1715.5</v>
      </c>
      <c r="L1019" s="161">
        <v>3319.5</v>
      </c>
      <c r="M1019" s="161">
        <v>0</v>
      </c>
      <c r="N1019" s="161">
        <v>1598.5</v>
      </c>
      <c r="O1019" s="161">
        <v>0</v>
      </c>
      <c r="P1019" s="162">
        <v>527.70000000000005</v>
      </c>
      <c r="Q1019" s="160">
        <f t="shared" ref="Q1019:Q1052" si="279">SUM(R1019:W1019)</f>
        <v>6286.8373000000001</v>
      </c>
      <c r="R1019" s="161">
        <v>1701.597</v>
      </c>
      <c r="S1019" s="161">
        <v>2805.1505999999999</v>
      </c>
      <c r="T1019" s="161">
        <v>0</v>
      </c>
      <c r="U1019" s="161">
        <v>1345.5877</v>
      </c>
      <c r="V1019" s="161">
        <v>0</v>
      </c>
      <c r="W1019" s="162">
        <v>434.50200000000001</v>
      </c>
      <c r="X1019" s="160">
        <f t="shared" si="273"/>
        <v>-874.36269999999968</v>
      </c>
      <c r="Y1019" s="161">
        <f t="shared" si="273"/>
        <v>-13.90300000000002</v>
      </c>
      <c r="Z1019" s="161">
        <f t="shared" si="273"/>
        <v>-514.34940000000006</v>
      </c>
      <c r="AA1019" s="161">
        <f t="shared" si="273"/>
        <v>0</v>
      </c>
      <c r="AB1019" s="161">
        <f t="shared" si="273"/>
        <v>-252.91229999999996</v>
      </c>
      <c r="AC1019" s="161">
        <f t="shared" si="273"/>
        <v>0</v>
      </c>
      <c r="AD1019" s="162">
        <f t="shared" si="273"/>
        <v>-93.198000000000036</v>
      </c>
      <c r="AE1019" s="160">
        <f t="shared" si="272"/>
        <v>87.790276769256565</v>
      </c>
      <c r="AF1019" s="10">
        <f t="shared" si="272"/>
        <v>99.189565724278637</v>
      </c>
      <c r="AG1019" s="10">
        <f t="shared" si="272"/>
        <v>84.505214640759149</v>
      </c>
      <c r="AH1019" s="10">
        <f t="shared" si="272"/>
        <v>0</v>
      </c>
      <c r="AI1019" s="10">
        <f t="shared" si="272"/>
        <v>84.1781482639975</v>
      </c>
      <c r="AJ1019" s="10">
        <f t="shared" si="272"/>
        <v>0</v>
      </c>
      <c r="AK1019" s="312">
        <f t="shared" si="272"/>
        <v>82.338828880045483</v>
      </c>
    </row>
    <row r="1020" spans="1:37" ht="12.75" customHeight="1" x14ac:dyDescent="0.25">
      <c r="A1020" s="81">
        <v>1011</v>
      </c>
      <c r="B1020" s="159" t="s">
        <v>2086</v>
      </c>
      <c r="C1020" s="244">
        <f t="shared" si="277"/>
        <v>0</v>
      </c>
      <c r="D1020" s="161">
        <v>0</v>
      </c>
      <c r="E1020" s="161">
        <v>0</v>
      </c>
      <c r="F1020" s="161">
        <v>0</v>
      </c>
      <c r="G1020" s="161">
        <v>0</v>
      </c>
      <c r="H1020" s="161">
        <v>0</v>
      </c>
      <c r="I1020" s="162">
        <v>0</v>
      </c>
      <c r="J1020" s="160">
        <f t="shared" si="278"/>
        <v>0</v>
      </c>
      <c r="K1020" s="161">
        <v>0</v>
      </c>
      <c r="L1020" s="161">
        <v>0</v>
      </c>
      <c r="M1020" s="161">
        <v>0</v>
      </c>
      <c r="N1020" s="161">
        <v>0</v>
      </c>
      <c r="O1020" s="161">
        <v>0</v>
      </c>
      <c r="P1020" s="162">
        <v>0</v>
      </c>
      <c r="Q1020" s="160">
        <f t="shared" si="279"/>
        <v>0</v>
      </c>
      <c r="R1020" s="161">
        <v>0</v>
      </c>
      <c r="S1020" s="161">
        <v>0</v>
      </c>
      <c r="T1020" s="161">
        <v>0</v>
      </c>
      <c r="U1020" s="161">
        <v>0</v>
      </c>
      <c r="V1020" s="161">
        <v>0</v>
      </c>
      <c r="W1020" s="162">
        <v>0</v>
      </c>
      <c r="X1020" s="160">
        <f t="shared" si="273"/>
        <v>0</v>
      </c>
      <c r="Y1020" s="161">
        <f t="shared" si="273"/>
        <v>0</v>
      </c>
      <c r="Z1020" s="161">
        <f t="shared" si="273"/>
        <v>0</v>
      </c>
      <c r="AA1020" s="161">
        <f t="shared" si="273"/>
        <v>0</v>
      </c>
      <c r="AB1020" s="161">
        <f t="shared" si="273"/>
        <v>0</v>
      </c>
      <c r="AC1020" s="161">
        <f t="shared" si="273"/>
        <v>0</v>
      </c>
      <c r="AD1020" s="162">
        <f t="shared" si="273"/>
        <v>0</v>
      </c>
      <c r="AE1020" s="160">
        <f t="shared" si="272"/>
        <v>0</v>
      </c>
      <c r="AF1020" s="10">
        <f t="shared" si="272"/>
        <v>0</v>
      </c>
      <c r="AG1020" s="10">
        <f t="shared" si="272"/>
        <v>0</v>
      </c>
      <c r="AH1020" s="10">
        <f t="shared" si="272"/>
        <v>0</v>
      </c>
      <c r="AI1020" s="10">
        <f t="shared" si="272"/>
        <v>0</v>
      </c>
      <c r="AJ1020" s="10">
        <f t="shared" si="272"/>
        <v>0</v>
      </c>
      <c r="AK1020" s="312">
        <f t="shared" si="272"/>
        <v>0</v>
      </c>
    </row>
    <row r="1021" spans="1:37" ht="12.75" customHeight="1" x14ac:dyDescent="0.25">
      <c r="A1021" s="81">
        <v>1012</v>
      </c>
      <c r="B1021" s="159" t="s">
        <v>1598</v>
      </c>
      <c r="C1021" s="244">
        <f t="shared" si="277"/>
        <v>0</v>
      </c>
      <c r="D1021" s="161">
        <v>0</v>
      </c>
      <c r="E1021" s="161">
        <v>0</v>
      </c>
      <c r="F1021" s="161">
        <v>0</v>
      </c>
      <c r="G1021" s="161">
        <v>0</v>
      </c>
      <c r="H1021" s="161">
        <v>0</v>
      </c>
      <c r="I1021" s="162">
        <v>0</v>
      </c>
      <c r="J1021" s="160">
        <f t="shared" si="278"/>
        <v>0</v>
      </c>
      <c r="K1021" s="161">
        <v>0</v>
      </c>
      <c r="L1021" s="161">
        <v>0</v>
      </c>
      <c r="M1021" s="161">
        <v>0</v>
      </c>
      <c r="N1021" s="161">
        <v>0</v>
      </c>
      <c r="O1021" s="161">
        <v>0</v>
      </c>
      <c r="P1021" s="162">
        <v>0</v>
      </c>
      <c r="Q1021" s="160">
        <f t="shared" si="279"/>
        <v>0</v>
      </c>
      <c r="R1021" s="161">
        <v>0</v>
      </c>
      <c r="S1021" s="161">
        <v>0</v>
      </c>
      <c r="T1021" s="161">
        <v>0</v>
      </c>
      <c r="U1021" s="161">
        <v>0</v>
      </c>
      <c r="V1021" s="161">
        <v>0</v>
      </c>
      <c r="W1021" s="162">
        <v>0</v>
      </c>
      <c r="X1021" s="160">
        <f t="shared" si="273"/>
        <v>0</v>
      </c>
      <c r="Y1021" s="161">
        <f t="shared" si="273"/>
        <v>0</v>
      </c>
      <c r="Z1021" s="161">
        <f t="shared" si="273"/>
        <v>0</v>
      </c>
      <c r="AA1021" s="161">
        <f t="shared" si="273"/>
        <v>0</v>
      </c>
      <c r="AB1021" s="161">
        <f t="shared" si="273"/>
        <v>0</v>
      </c>
      <c r="AC1021" s="161">
        <f t="shared" si="273"/>
        <v>0</v>
      </c>
      <c r="AD1021" s="162">
        <f t="shared" si="273"/>
        <v>0</v>
      </c>
      <c r="AE1021" s="160">
        <f t="shared" si="272"/>
        <v>0</v>
      </c>
      <c r="AF1021" s="10">
        <f t="shared" si="272"/>
        <v>0</v>
      </c>
      <c r="AG1021" s="10">
        <f t="shared" si="272"/>
        <v>0</v>
      </c>
      <c r="AH1021" s="10">
        <f t="shared" si="272"/>
        <v>0</v>
      </c>
      <c r="AI1021" s="10">
        <f t="shared" si="272"/>
        <v>0</v>
      </c>
      <c r="AJ1021" s="10">
        <f t="shared" si="272"/>
        <v>0</v>
      </c>
      <c r="AK1021" s="312">
        <f t="shared" si="272"/>
        <v>0</v>
      </c>
    </row>
    <row r="1022" spans="1:37" ht="12.75" customHeight="1" x14ac:dyDescent="0.25">
      <c r="A1022" s="81">
        <v>1013</v>
      </c>
      <c r="B1022" s="159" t="s">
        <v>2087</v>
      </c>
      <c r="C1022" s="244">
        <f t="shared" si="277"/>
        <v>0</v>
      </c>
      <c r="D1022" s="161">
        <v>0</v>
      </c>
      <c r="E1022" s="161">
        <v>0</v>
      </c>
      <c r="F1022" s="161">
        <v>0</v>
      </c>
      <c r="G1022" s="161">
        <v>0</v>
      </c>
      <c r="H1022" s="161">
        <v>0</v>
      </c>
      <c r="I1022" s="162">
        <v>0</v>
      </c>
      <c r="J1022" s="160">
        <f t="shared" si="278"/>
        <v>0</v>
      </c>
      <c r="K1022" s="161">
        <v>0</v>
      </c>
      <c r="L1022" s="161">
        <v>0</v>
      </c>
      <c r="M1022" s="161">
        <v>0</v>
      </c>
      <c r="N1022" s="161">
        <v>0</v>
      </c>
      <c r="O1022" s="161">
        <v>0</v>
      </c>
      <c r="P1022" s="162">
        <v>0</v>
      </c>
      <c r="Q1022" s="160">
        <f t="shared" si="279"/>
        <v>0</v>
      </c>
      <c r="R1022" s="161">
        <v>0</v>
      </c>
      <c r="S1022" s="161">
        <v>0</v>
      </c>
      <c r="T1022" s="161">
        <v>0</v>
      </c>
      <c r="U1022" s="161">
        <v>0</v>
      </c>
      <c r="V1022" s="161">
        <v>0</v>
      </c>
      <c r="W1022" s="162">
        <v>0</v>
      </c>
      <c r="X1022" s="160">
        <f t="shared" si="273"/>
        <v>0</v>
      </c>
      <c r="Y1022" s="161">
        <f t="shared" si="273"/>
        <v>0</v>
      </c>
      <c r="Z1022" s="161">
        <f t="shared" si="273"/>
        <v>0</v>
      </c>
      <c r="AA1022" s="161">
        <f t="shared" si="273"/>
        <v>0</v>
      </c>
      <c r="AB1022" s="161">
        <f t="shared" si="273"/>
        <v>0</v>
      </c>
      <c r="AC1022" s="161">
        <f t="shared" si="273"/>
        <v>0</v>
      </c>
      <c r="AD1022" s="162">
        <f t="shared" si="273"/>
        <v>0</v>
      </c>
      <c r="AE1022" s="160">
        <f t="shared" si="272"/>
        <v>0</v>
      </c>
      <c r="AF1022" s="10">
        <f t="shared" si="272"/>
        <v>0</v>
      </c>
      <c r="AG1022" s="10">
        <f t="shared" si="272"/>
        <v>0</v>
      </c>
      <c r="AH1022" s="10">
        <f t="shared" si="272"/>
        <v>0</v>
      </c>
      <c r="AI1022" s="10">
        <f t="shared" si="272"/>
        <v>0</v>
      </c>
      <c r="AJ1022" s="10">
        <f t="shared" si="272"/>
        <v>0</v>
      </c>
      <c r="AK1022" s="312">
        <f t="shared" si="272"/>
        <v>0</v>
      </c>
    </row>
    <row r="1023" spans="1:37" ht="12.75" customHeight="1" x14ac:dyDescent="0.25">
      <c r="A1023" s="81">
        <v>1014</v>
      </c>
      <c r="B1023" s="159" t="s">
        <v>2088</v>
      </c>
      <c r="C1023" s="244">
        <f t="shared" si="277"/>
        <v>0</v>
      </c>
      <c r="D1023" s="161">
        <v>0</v>
      </c>
      <c r="E1023" s="161">
        <v>0</v>
      </c>
      <c r="F1023" s="161">
        <v>0</v>
      </c>
      <c r="G1023" s="161">
        <v>0</v>
      </c>
      <c r="H1023" s="161">
        <v>0</v>
      </c>
      <c r="I1023" s="162">
        <v>0</v>
      </c>
      <c r="J1023" s="160">
        <f t="shared" si="278"/>
        <v>0</v>
      </c>
      <c r="K1023" s="161">
        <v>0</v>
      </c>
      <c r="L1023" s="161">
        <v>0</v>
      </c>
      <c r="M1023" s="161">
        <v>0</v>
      </c>
      <c r="N1023" s="161">
        <v>0</v>
      </c>
      <c r="O1023" s="161">
        <v>0</v>
      </c>
      <c r="P1023" s="162">
        <v>0</v>
      </c>
      <c r="Q1023" s="160">
        <f t="shared" si="279"/>
        <v>0</v>
      </c>
      <c r="R1023" s="161">
        <v>0</v>
      </c>
      <c r="S1023" s="161">
        <v>0</v>
      </c>
      <c r="T1023" s="161">
        <v>0</v>
      </c>
      <c r="U1023" s="161">
        <v>0</v>
      </c>
      <c r="V1023" s="161">
        <v>0</v>
      </c>
      <c r="W1023" s="162">
        <v>0</v>
      </c>
      <c r="X1023" s="160">
        <f t="shared" si="273"/>
        <v>0</v>
      </c>
      <c r="Y1023" s="161">
        <f t="shared" si="273"/>
        <v>0</v>
      </c>
      <c r="Z1023" s="161">
        <f t="shared" si="273"/>
        <v>0</v>
      </c>
      <c r="AA1023" s="161">
        <f t="shared" si="273"/>
        <v>0</v>
      </c>
      <c r="AB1023" s="161">
        <f t="shared" si="273"/>
        <v>0</v>
      </c>
      <c r="AC1023" s="161">
        <f t="shared" si="273"/>
        <v>0</v>
      </c>
      <c r="AD1023" s="162">
        <f t="shared" si="273"/>
        <v>0</v>
      </c>
      <c r="AE1023" s="160">
        <f t="shared" si="272"/>
        <v>0</v>
      </c>
      <c r="AF1023" s="10">
        <f t="shared" si="272"/>
        <v>0</v>
      </c>
      <c r="AG1023" s="10">
        <f t="shared" si="272"/>
        <v>0</v>
      </c>
      <c r="AH1023" s="10">
        <f t="shared" si="272"/>
        <v>0</v>
      </c>
      <c r="AI1023" s="10">
        <f t="shared" si="272"/>
        <v>0</v>
      </c>
      <c r="AJ1023" s="10">
        <f t="shared" si="272"/>
        <v>0</v>
      </c>
      <c r="AK1023" s="312">
        <f t="shared" si="272"/>
        <v>0</v>
      </c>
    </row>
    <row r="1024" spans="1:37" ht="12.75" customHeight="1" x14ac:dyDescent="0.25">
      <c r="A1024" s="81">
        <v>1015</v>
      </c>
      <c r="B1024" s="159" t="s">
        <v>2089</v>
      </c>
      <c r="C1024" s="244">
        <f t="shared" si="277"/>
        <v>0</v>
      </c>
      <c r="D1024" s="161">
        <v>0</v>
      </c>
      <c r="E1024" s="161">
        <v>0</v>
      </c>
      <c r="F1024" s="161">
        <v>0</v>
      </c>
      <c r="G1024" s="161">
        <v>0</v>
      </c>
      <c r="H1024" s="161">
        <v>0</v>
      </c>
      <c r="I1024" s="162">
        <v>0</v>
      </c>
      <c r="J1024" s="160">
        <f t="shared" si="278"/>
        <v>0</v>
      </c>
      <c r="K1024" s="161">
        <v>0</v>
      </c>
      <c r="L1024" s="161">
        <v>0</v>
      </c>
      <c r="M1024" s="161">
        <v>0</v>
      </c>
      <c r="N1024" s="161">
        <v>0</v>
      </c>
      <c r="O1024" s="161">
        <v>0</v>
      </c>
      <c r="P1024" s="162">
        <v>0</v>
      </c>
      <c r="Q1024" s="160">
        <f t="shared" si="279"/>
        <v>0</v>
      </c>
      <c r="R1024" s="161">
        <v>0</v>
      </c>
      <c r="S1024" s="161">
        <v>0</v>
      </c>
      <c r="T1024" s="161">
        <v>0</v>
      </c>
      <c r="U1024" s="161">
        <v>0</v>
      </c>
      <c r="V1024" s="161">
        <v>0</v>
      </c>
      <c r="W1024" s="162">
        <v>0</v>
      </c>
      <c r="X1024" s="160">
        <f t="shared" si="273"/>
        <v>0</v>
      </c>
      <c r="Y1024" s="161">
        <f t="shared" si="273"/>
        <v>0</v>
      </c>
      <c r="Z1024" s="161">
        <f t="shared" si="273"/>
        <v>0</v>
      </c>
      <c r="AA1024" s="161">
        <f t="shared" si="273"/>
        <v>0</v>
      </c>
      <c r="AB1024" s="161">
        <f t="shared" si="273"/>
        <v>0</v>
      </c>
      <c r="AC1024" s="161">
        <f t="shared" si="273"/>
        <v>0</v>
      </c>
      <c r="AD1024" s="162">
        <f t="shared" si="273"/>
        <v>0</v>
      </c>
      <c r="AE1024" s="160">
        <f t="shared" si="272"/>
        <v>0</v>
      </c>
      <c r="AF1024" s="10">
        <f t="shared" si="272"/>
        <v>0</v>
      </c>
      <c r="AG1024" s="10">
        <f t="shared" si="272"/>
        <v>0</v>
      </c>
      <c r="AH1024" s="10">
        <f t="shared" si="272"/>
        <v>0</v>
      </c>
      <c r="AI1024" s="10">
        <f t="shared" si="272"/>
        <v>0</v>
      </c>
      <c r="AJ1024" s="10">
        <f t="shared" si="272"/>
        <v>0</v>
      </c>
      <c r="AK1024" s="312">
        <f t="shared" si="272"/>
        <v>0</v>
      </c>
    </row>
    <row r="1025" spans="1:37" ht="12.75" customHeight="1" x14ac:dyDescent="0.25">
      <c r="A1025" s="81">
        <v>1016</v>
      </c>
      <c r="B1025" s="159" t="s">
        <v>2090</v>
      </c>
      <c r="C1025" s="244">
        <f t="shared" si="277"/>
        <v>0</v>
      </c>
      <c r="D1025" s="161">
        <v>0</v>
      </c>
      <c r="E1025" s="161">
        <v>0</v>
      </c>
      <c r="F1025" s="161">
        <v>0</v>
      </c>
      <c r="G1025" s="161">
        <v>0</v>
      </c>
      <c r="H1025" s="161">
        <v>0</v>
      </c>
      <c r="I1025" s="162">
        <v>0</v>
      </c>
      <c r="J1025" s="160">
        <f t="shared" si="278"/>
        <v>0</v>
      </c>
      <c r="K1025" s="161">
        <v>0</v>
      </c>
      <c r="L1025" s="161">
        <v>0</v>
      </c>
      <c r="M1025" s="161">
        <v>0</v>
      </c>
      <c r="N1025" s="161">
        <v>0</v>
      </c>
      <c r="O1025" s="161">
        <v>0</v>
      </c>
      <c r="P1025" s="162">
        <v>0</v>
      </c>
      <c r="Q1025" s="160">
        <f t="shared" si="279"/>
        <v>0</v>
      </c>
      <c r="R1025" s="161">
        <v>0</v>
      </c>
      <c r="S1025" s="161">
        <v>0</v>
      </c>
      <c r="T1025" s="161">
        <v>0</v>
      </c>
      <c r="U1025" s="161">
        <v>0</v>
      </c>
      <c r="V1025" s="161">
        <v>0</v>
      </c>
      <c r="W1025" s="162">
        <v>0</v>
      </c>
      <c r="X1025" s="160">
        <f t="shared" si="273"/>
        <v>0</v>
      </c>
      <c r="Y1025" s="161">
        <f t="shared" si="273"/>
        <v>0</v>
      </c>
      <c r="Z1025" s="161">
        <f t="shared" si="273"/>
        <v>0</v>
      </c>
      <c r="AA1025" s="161">
        <f t="shared" si="273"/>
        <v>0</v>
      </c>
      <c r="AB1025" s="161">
        <f t="shared" si="273"/>
        <v>0</v>
      </c>
      <c r="AC1025" s="161">
        <f t="shared" si="273"/>
        <v>0</v>
      </c>
      <c r="AD1025" s="162">
        <f t="shared" si="273"/>
        <v>0</v>
      </c>
      <c r="AE1025" s="160">
        <f t="shared" si="272"/>
        <v>0</v>
      </c>
      <c r="AF1025" s="10">
        <f t="shared" si="272"/>
        <v>0</v>
      </c>
      <c r="AG1025" s="10">
        <f t="shared" si="272"/>
        <v>0</v>
      </c>
      <c r="AH1025" s="10">
        <f t="shared" si="272"/>
        <v>0</v>
      </c>
      <c r="AI1025" s="10">
        <f t="shared" si="272"/>
        <v>0</v>
      </c>
      <c r="AJ1025" s="10">
        <f t="shared" si="272"/>
        <v>0</v>
      </c>
      <c r="AK1025" s="312">
        <f t="shared" si="272"/>
        <v>0</v>
      </c>
    </row>
    <row r="1026" spans="1:37" ht="12.75" customHeight="1" x14ac:dyDescent="0.25">
      <c r="A1026" s="81">
        <v>1017</v>
      </c>
      <c r="B1026" s="159" t="s">
        <v>2091</v>
      </c>
      <c r="C1026" s="244">
        <f t="shared" si="277"/>
        <v>0</v>
      </c>
      <c r="D1026" s="161">
        <v>0</v>
      </c>
      <c r="E1026" s="161">
        <v>0</v>
      </c>
      <c r="F1026" s="161">
        <v>0</v>
      </c>
      <c r="G1026" s="161">
        <v>0</v>
      </c>
      <c r="H1026" s="161">
        <v>0</v>
      </c>
      <c r="I1026" s="162">
        <v>0</v>
      </c>
      <c r="J1026" s="160">
        <f t="shared" si="278"/>
        <v>0</v>
      </c>
      <c r="K1026" s="161">
        <v>0</v>
      </c>
      <c r="L1026" s="161">
        <v>0</v>
      </c>
      <c r="M1026" s="161">
        <v>0</v>
      </c>
      <c r="N1026" s="161">
        <v>0</v>
      </c>
      <c r="O1026" s="161">
        <v>0</v>
      </c>
      <c r="P1026" s="162">
        <v>0</v>
      </c>
      <c r="Q1026" s="160">
        <f t="shared" si="279"/>
        <v>0</v>
      </c>
      <c r="R1026" s="161">
        <v>0</v>
      </c>
      <c r="S1026" s="161">
        <v>0</v>
      </c>
      <c r="T1026" s="161">
        <v>0</v>
      </c>
      <c r="U1026" s="161">
        <v>0</v>
      </c>
      <c r="V1026" s="161">
        <v>0</v>
      </c>
      <c r="W1026" s="162">
        <v>0</v>
      </c>
      <c r="X1026" s="160">
        <f t="shared" si="273"/>
        <v>0</v>
      </c>
      <c r="Y1026" s="161">
        <f t="shared" si="273"/>
        <v>0</v>
      </c>
      <c r="Z1026" s="161">
        <f t="shared" si="273"/>
        <v>0</v>
      </c>
      <c r="AA1026" s="161">
        <f t="shared" si="273"/>
        <v>0</v>
      </c>
      <c r="AB1026" s="161">
        <f t="shared" si="273"/>
        <v>0</v>
      </c>
      <c r="AC1026" s="161">
        <f t="shared" si="273"/>
        <v>0</v>
      </c>
      <c r="AD1026" s="162">
        <f t="shared" si="273"/>
        <v>0</v>
      </c>
      <c r="AE1026" s="160">
        <f t="shared" si="272"/>
        <v>0</v>
      </c>
      <c r="AF1026" s="10">
        <f t="shared" si="272"/>
        <v>0</v>
      </c>
      <c r="AG1026" s="10">
        <f t="shared" si="272"/>
        <v>0</v>
      </c>
      <c r="AH1026" s="10">
        <f t="shared" si="272"/>
        <v>0</v>
      </c>
      <c r="AI1026" s="10">
        <f t="shared" si="272"/>
        <v>0</v>
      </c>
      <c r="AJ1026" s="10">
        <f t="shared" si="272"/>
        <v>0</v>
      </c>
      <c r="AK1026" s="312">
        <f t="shared" si="272"/>
        <v>0</v>
      </c>
    </row>
    <row r="1027" spans="1:37" ht="12.75" customHeight="1" x14ac:dyDescent="0.25">
      <c r="A1027" s="81">
        <v>1018</v>
      </c>
      <c r="B1027" s="159" t="s">
        <v>2092</v>
      </c>
      <c r="C1027" s="244">
        <f t="shared" si="277"/>
        <v>0</v>
      </c>
      <c r="D1027" s="161">
        <v>0</v>
      </c>
      <c r="E1027" s="161">
        <v>0</v>
      </c>
      <c r="F1027" s="161">
        <v>0</v>
      </c>
      <c r="G1027" s="161">
        <v>0</v>
      </c>
      <c r="H1027" s="161">
        <v>0</v>
      </c>
      <c r="I1027" s="162">
        <v>0</v>
      </c>
      <c r="J1027" s="160">
        <f t="shared" si="278"/>
        <v>0</v>
      </c>
      <c r="K1027" s="161">
        <v>0</v>
      </c>
      <c r="L1027" s="161">
        <v>0</v>
      </c>
      <c r="M1027" s="161">
        <v>0</v>
      </c>
      <c r="N1027" s="161">
        <v>0</v>
      </c>
      <c r="O1027" s="161">
        <v>0</v>
      </c>
      <c r="P1027" s="162">
        <v>0</v>
      </c>
      <c r="Q1027" s="160">
        <f t="shared" si="279"/>
        <v>0</v>
      </c>
      <c r="R1027" s="161">
        <v>0</v>
      </c>
      <c r="S1027" s="161">
        <v>0</v>
      </c>
      <c r="T1027" s="161">
        <v>0</v>
      </c>
      <c r="U1027" s="161">
        <v>0</v>
      </c>
      <c r="V1027" s="161">
        <v>0</v>
      </c>
      <c r="W1027" s="162">
        <v>0</v>
      </c>
      <c r="X1027" s="160">
        <f t="shared" si="273"/>
        <v>0</v>
      </c>
      <c r="Y1027" s="161">
        <f t="shared" si="273"/>
        <v>0</v>
      </c>
      <c r="Z1027" s="161">
        <f t="shared" si="273"/>
        <v>0</v>
      </c>
      <c r="AA1027" s="161">
        <f t="shared" si="273"/>
        <v>0</v>
      </c>
      <c r="AB1027" s="161">
        <f t="shared" si="273"/>
        <v>0</v>
      </c>
      <c r="AC1027" s="161">
        <f t="shared" si="273"/>
        <v>0</v>
      </c>
      <c r="AD1027" s="162">
        <f t="shared" si="273"/>
        <v>0</v>
      </c>
      <c r="AE1027" s="160">
        <f t="shared" si="272"/>
        <v>0</v>
      </c>
      <c r="AF1027" s="10">
        <f t="shared" si="272"/>
        <v>0</v>
      </c>
      <c r="AG1027" s="10">
        <f t="shared" si="272"/>
        <v>0</v>
      </c>
      <c r="AH1027" s="10">
        <f t="shared" si="272"/>
        <v>0</v>
      </c>
      <c r="AI1027" s="10">
        <f t="shared" si="272"/>
        <v>0</v>
      </c>
      <c r="AJ1027" s="10">
        <f t="shared" si="272"/>
        <v>0</v>
      </c>
      <c r="AK1027" s="312">
        <f t="shared" si="272"/>
        <v>0</v>
      </c>
    </row>
    <row r="1028" spans="1:37" ht="12.75" customHeight="1" x14ac:dyDescent="0.25">
      <c r="A1028" s="81">
        <v>1019</v>
      </c>
      <c r="B1028" s="159" t="s">
        <v>2093</v>
      </c>
      <c r="C1028" s="244">
        <f t="shared" si="277"/>
        <v>0</v>
      </c>
      <c r="D1028" s="161">
        <v>0</v>
      </c>
      <c r="E1028" s="161">
        <v>0</v>
      </c>
      <c r="F1028" s="161">
        <v>0</v>
      </c>
      <c r="G1028" s="161">
        <v>0</v>
      </c>
      <c r="H1028" s="161">
        <v>0</v>
      </c>
      <c r="I1028" s="162">
        <v>0</v>
      </c>
      <c r="J1028" s="160">
        <f t="shared" si="278"/>
        <v>0</v>
      </c>
      <c r="K1028" s="161">
        <v>0</v>
      </c>
      <c r="L1028" s="161">
        <v>0</v>
      </c>
      <c r="M1028" s="161">
        <v>0</v>
      </c>
      <c r="N1028" s="161">
        <v>0</v>
      </c>
      <c r="O1028" s="161">
        <v>0</v>
      </c>
      <c r="P1028" s="162">
        <v>0</v>
      </c>
      <c r="Q1028" s="160">
        <f t="shared" si="279"/>
        <v>0</v>
      </c>
      <c r="R1028" s="161">
        <v>0</v>
      </c>
      <c r="S1028" s="161">
        <v>0</v>
      </c>
      <c r="T1028" s="161">
        <v>0</v>
      </c>
      <c r="U1028" s="161">
        <v>0</v>
      </c>
      <c r="V1028" s="161">
        <v>0</v>
      </c>
      <c r="W1028" s="162">
        <v>0</v>
      </c>
      <c r="X1028" s="160">
        <f t="shared" si="273"/>
        <v>0</v>
      </c>
      <c r="Y1028" s="161">
        <f t="shared" si="273"/>
        <v>0</v>
      </c>
      <c r="Z1028" s="161">
        <f t="shared" si="273"/>
        <v>0</v>
      </c>
      <c r="AA1028" s="161">
        <f t="shared" si="273"/>
        <v>0</v>
      </c>
      <c r="AB1028" s="161">
        <f t="shared" si="273"/>
        <v>0</v>
      </c>
      <c r="AC1028" s="161">
        <f t="shared" si="273"/>
        <v>0</v>
      </c>
      <c r="AD1028" s="162">
        <f t="shared" si="273"/>
        <v>0</v>
      </c>
      <c r="AE1028" s="160">
        <f t="shared" si="272"/>
        <v>0</v>
      </c>
      <c r="AF1028" s="10">
        <f t="shared" si="272"/>
        <v>0</v>
      </c>
      <c r="AG1028" s="10">
        <f t="shared" si="272"/>
        <v>0</v>
      </c>
      <c r="AH1028" s="10">
        <f t="shared" si="272"/>
        <v>0</v>
      </c>
      <c r="AI1028" s="10">
        <f t="shared" si="272"/>
        <v>0</v>
      </c>
      <c r="AJ1028" s="10">
        <f t="shared" si="272"/>
        <v>0</v>
      </c>
      <c r="AK1028" s="312">
        <f t="shared" si="272"/>
        <v>0</v>
      </c>
    </row>
    <row r="1029" spans="1:37" ht="12.75" customHeight="1" x14ac:dyDescent="0.25">
      <c r="A1029" s="81">
        <v>1020</v>
      </c>
      <c r="B1029" s="159" t="s">
        <v>2094</v>
      </c>
      <c r="C1029" s="244">
        <f t="shared" si="277"/>
        <v>0</v>
      </c>
      <c r="D1029" s="161">
        <v>0</v>
      </c>
      <c r="E1029" s="161">
        <v>0</v>
      </c>
      <c r="F1029" s="161">
        <v>0</v>
      </c>
      <c r="G1029" s="161">
        <v>0</v>
      </c>
      <c r="H1029" s="161">
        <v>0</v>
      </c>
      <c r="I1029" s="162">
        <v>0</v>
      </c>
      <c r="J1029" s="160">
        <f t="shared" si="278"/>
        <v>0</v>
      </c>
      <c r="K1029" s="161">
        <v>0</v>
      </c>
      <c r="L1029" s="161">
        <v>0</v>
      </c>
      <c r="M1029" s="161">
        <v>0</v>
      </c>
      <c r="N1029" s="161">
        <v>0</v>
      </c>
      <c r="O1029" s="161">
        <v>0</v>
      </c>
      <c r="P1029" s="162">
        <v>0</v>
      </c>
      <c r="Q1029" s="160">
        <f t="shared" si="279"/>
        <v>0</v>
      </c>
      <c r="R1029" s="161">
        <v>0</v>
      </c>
      <c r="S1029" s="161">
        <v>0</v>
      </c>
      <c r="T1029" s="161">
        <v>0</v>
      </c>
      <c r="U1029" s="161">
        <v>0</v>
      </c>
      <c r="V1029" s="161">
        <v>0</v>
      </c>
      <c r="W1029" s="162">
        <v>0</v>
      </c>
      <c r="X1029" s="160">
        <f t="shared" si="273"/>
        <v>0</v>
      </c>
      <c r="Y1029" s="161">
        <f t="shared" si="273"/>
        <v>0</v>
      </c>
      <c r="Z1029" s="161">
        <f t="shared" si="273"/>
        <v>0</v>
      </c>
      <c r="AA1029" s="161">
        <f t="shared" si="273"/>
        <v>0</v>
      </c>
      <c r="AB1029" s="161">
        <f t="shared" si="273"/>
        <v>0</v>
      </c>
      <c r="AC1029" s="161">
        <f t="shared" si="273"/>
        <v>0</v>
      </c>
      <c r="AD1029" s="162">
        <f t="shared" si="273"/>
        <v>0</v>
      </c>
      <c r="AE1029" s="160">
        <f t="shared" si="272"/>
        <v>0</v>
      </c>
      <c r="AF1029" s="10">
        <f t="shared" si="272"/>
        <v>0</v>
      </c>
      <c r="AG1029" s="10">
        <f t="shared" si="272"/>
        <v>0</v>
      </c>
      <c r="AH1029" s="10">
        <f t="shared" si="272"/>
        <v>0</v>
      </c>
      <c r="AI1029" s="10">
        <f t="shared" si="272"/>
        <v>0</v>
      </c>
      <c r="AJ1029" s="10">
        <f t="shared" si="272"/>
        <v>0</v>
      </c>
      <c r="AK1029" s="312">
        <f t="shared" si="272"/>
        <v>0</v>
      </c>
    </row>
    <row r="1030" spans="1:37" ht="12.75" customHeight="1" x14ac:dyDescent="0.25">
      <c r="A1030" s="81">
        <v>1021</v>
      </c>
      <c r="B1030" s="159" t="s">
        <v>2095</v>
      </c>
      <c r="C1030" s="244">
        <f t="shared" si="277"/>
        <v>0</v>
      </c>
      <c r="D1030" s="161">
        <v>0</v>
      </c>
      <c r="E1030" s="161">
        <v>0</v>
      </c>
      <c r="F1030" s="161">
        <v>0</v>
      </c>
      <c r="G1030" s="161">
        <v>0</v>
      </c>
      <c r="H1030" s="161">
        <v>0</v>
      </c>
      <c r="I1030" s="162">
        <v>0</v>
      </c>
      <c r="J1030" s="160">
        <f t="shared" si="278"/>
        <v>0</v>
      </c>
      <c r="K1030" s="161">
        <v>0</v>
      </c>
      <c r="L1030" s="161">
        <v>0</v>
      </c>
      <c r="M1030" s="161">
        <v>0</v>
      </c>
      <c r="N1030" s="161">
        <v>0</v>
      </c>
      <c r="O1030" s="161">
        <v>0</v>
      </c>
      <c r="P1030" s="162">
        <v>0</v>
      </c>
      <c r="Q1030" s="160">
        <f t="shared" si="279"/>
        <v>0</v>
      </c>
      <c r="R1030" s="161">
        <v>0</v>
      </c>
      <c r="S1030" s="161">
        <v>0</v>
      </c>
      <c r="T1030" s="161">
        <v>0</v>
      </c>
      <c r="U1030" s="161">
        <v>0</v>
      </c>
      <c r="V1030" s="161">
        <v>0</v>
      </c>
      <c r="W1030" s="162">
        <v>0</v>
      </c>
      <c r="X1030" s="160">
        <f t="shared" si="273"/>
        <v>0</v>
      </c>
      <c r="Y1030" s="161">
        <f t="shared" si="273"/>
        <v>0</v>
      </c>
      <c r="Z1030" s="161">
        <f t="shared" si="273"/>
        <v>0</v>
      </c>
      <c r="AA1030" s="161">
        <f t="shared" si="273"/>
        <v>0</v>
      </c>
      <c r="AB1030" s="161">
        <f t="shared" si="273"/>
        <v>0</v>
      </c>
      <c r="AC1030" s="161">
        <f t="shared" si="273"/>
        <v>0</v>
      </c>
      <c r="AD1030" s="162">
        <f t="shared" si="273"/>
        <v>0</v>
      </c>
      <c r="AE1030" s="160">
        <f t="shared" si="272"/>
        <v>0</v>
      </c>
      <c r="AF1030" s="10">
        <f t="shared" si="272"/>
        <v>0</v>
      </c>
      <c r="AG1030" s="10">
        <f t="shared" si="272"/>
        <v>0</v>
      </c>
      <c r="AH1030" s="10">
        <f t="shared" si="272"/>
        <v>0</v>
      </c>
      <c r="AI1030" s="10">
        <f t="shared" si="272"/>
        <v>0</v>
      </c>
      <c r="AJ1030" s="10">
        <f t="shared" si="272"/>
        <v>0</v>
      </c>
      <c r="AK1030" s="312">
        <f t="shared" si="272"/>
        <v>0</v>
      </c>
    </row>
    <row r="1031" spans="1:37" ht="12.75" customHeight="1" x14ac:dyDescent="0.25">
      <c r="A1031" s="81">
        <v>1022</v>
      </c>
      <c r="B1031" s="159" t="s">
        <v>2097</v>
      </c>
      <c r="C1031" s="244">
        <f t="shared" si="277"/>
        <v>0</v>
      </c>
      <c r="D1031" s="161">
        <v>0</v>
      </c>
      <c r="E1031" s="161">
        <v>0</v>
      </c>
      <c r="F1031" s="161">
        <v>0</v>
      </c>
      <c r="G1031" s="161">
        <v>0</v>
      </c>
      <c r="H1031" s="161">
        <v>0</v>
      </c>
      <c r="I1031" s="162">
        <v>0</v>
      </c>
      <c r="J1031" s="160">
        <f t="shared" si="278"/>
        <v>0</v>
      </c>
      <c r="K1031" s="161">
        <v>0</v>
      </c>
      <c r="L1031" s="161">
        <v>0</v>
      </c>
      <c r="M1031" s="161">
        <v>0</v>
      </c>
      <c r="N1031" s="161">
        <v>0</v>
      </c>
      <c r="O1031" s="161">
        <v>0</v>
      </c>
      <c r="P1031" s="162">
        <v>0</v>
      </c>
      <c r="Q1031" s="160">
        <f t="shared" si="279"/>
        <v>0</v>
      </c>
      <c r="R1031" s="161">
        <v>0</v>
      </c>
      <c r="S1031" s="161">
        <v>0</v>
      </c>
      <c r="T1031" s="161">
        <v>0</v>
      </c>
      <c r="U1031" s="161">
        <v>0</v>
      </c>
      <c r="V1031" s="161">
        <v>0</v>
      </c>
      <c r="W1031" s="162">
        <v>0</v>
      </c>
      <c r="X1031" s="160">
        <f t="shared" si="273"/>
        <v>0</v>
      </c>
      <c r="Y1031" s="161">
        <f t="shared" si="273"/>
        <v>0</v>
      </c>
      <c r="Z1031" s="161">
        <f t="shared" si="273"/>
        <v>0</v>
      </c>
      <c r="AA1031" s="161">
        <f t="shared" si="273"/>
        <v>0</v>
      </c>
      <c r="AB1031" s="161">
        <f t="shared" si="273"/>
        <v>0</v>
      </c>
      <c r="AC1031" s="161">
        <f t="shared" si="273"/>
        <v>0</v>
      </c>
      <c r="AD1031" s="162">
        <f t="shared" si="273"/>
        <v>0</v>
      </c>
      <c r="AE1031" s="160">
        <f t="shared" si="272"/>
        <v>0</v>
      </c>
      <c r="AF1031" s="10">
        <f t="shared" si="272"/>
        <v>0</v>
      </c>
      <c r="AG1031" s="10">
        <f t="shared" si="272"/>
        <v>0</v>
      </c>
      <c r="AH1031" s="10">
        <f t="shared" ref="AH1031:AK1054" si="280">IF(M1031=0,0,T1031/M1031*100)</f>
        <v>0</v>
      </c>
      <c r="AI1031" s="10">
        <f t="shared" si="280"/>
        <v>0</v>
      </c>
      <c r="AJ1031" s="10">
        <f t="shared" si="280"/>
        <v>0</v>
      </c>
      <c r="AK1031" s="312">
        <f t="shared" si="280"/>
        <v>0</v>
      </c>
    </row>
    <row r="1032" spans="1:37" ht="12.75" customHeight="1" x14ac:dyDescent="0.25">
      <c r="A1032" s="81">
        <v>1023</v>
      </c>
      <c r="B1032" s="159" t="s">
        <v>2098</v>
      </c>
      <c r="C1032" s="244">
        <f t="shared" si="277"/>
        <v>0</v>
      </c>
      <c r="D1032" s="161">
        <v>0</v>
      </c>
      <c r="E1032" s="161">
        <v>0</v>
      </c>
      <c r="F1032" s="161">
        <v>0</v>
      </c>
      <c r="G1032" s="161">
        <v>0</v>
      </c>
      <c r="H1032" s="161">
        <v>0</v>
      </c>
      <c r="I1032" s="162">
        <v>0</v>
      </c>
      <c r="J1032" s="160">
        <f t="shared" si="278"/>
        <v>0</v>
      </c>
      <c r="K1032" s="161">
        <v>0</v>
      </c>
      <c r="L1032" s="161">
        <v>0</v>
      </c>
      <c r="M1032" s="161">
        <v>0</v>
      </c>
      <c r="N1032" s="161">
        <v>0</v>
      </c>
      <c r="O1032" s="161">
        <v>0</v>
      </c>
      <c r="P1032" s="162">
        <v>0</v>
      </c>
      <c r="Q1032" s="160">
        <f t="shared" si="279"/>
        <v>0</v>
      </c>
      <c r="R1032" s="161">
        <v>0</v>
      </c>
      <c r="S1032" s="161">
        <v>0</v>
      </c>
      <c r="T1032" s="161">
        <v>0</v>
      </c>
      <c r="U1032" s="161">
        <v>0</v>
      </c>
      <c r="V1032" s="161">
        <v>0</v>
      </c>
      <c r="W1032" s="162">
        <v>0</v>
      </c>
      <c r="X1032" s="160">
        <f t="shared" si="273"/>
        <v>0</v>
      </c>
      <c r="Y1032" s="161">
        <f t="shared" si="273"/>
        <v>0</v>
      </c>
      <c r="Z1032" s="161">
        <f t="shared" si="273"/>
        <v>0</v>
      </c>
      <c r="AA1032" s="161">
        <f t="shared" si="273"/>
        <v>0</v>
      </c>
      <c r="AB1032" s="161">
        <f t="shared" si="273"/>
        <v>0</v>
      </c>
      <c r="AC1032" s="161">
        <f t="shared" si="273"/>
        <v>0</v>
      </c>
      <c r="AD1032" s="162">
        <f t="shared" si="273"/>
        <v>0</v>
      </c>
      <c r="AE1032" s="160">
        <f t="shared" ref="AE1032:AG1054" si="281">IF(J1032=0,0,Q1032/J1032*100)</f>
        <v>0</v>
      </c>
      <c r="AF1032" s="10">
        <f t="shared" si="281"/>
        <v>0</v>
      </c>
      <c r="AG1032" s="10">
        <f t="shared" si="281"/>
        <v>0</v>
      </c>
      <c r="AH1032" s="10">
        <f t="shared" si="280"/>
        <v>0</v>
      </c>
      <c r="AI1032" s="10">
        <f t="shared" si="280"/>
        <v>0</v>
      </c>
      <c r="AJ1032" s="10">
        <f t="shared" si="280"/>
        <v>0</v>
      </c>
      <c r="AK1032" s="312">
        <f t="shared" si="280"/>
        <v>0</v>
      </c>
    </row>
    <row r="1033" spans="1:37" ht="12.75" customHeight="1" x14ac:dyDescent="0.25">
      <c r="A1033" s="81">
        <v>1024</v>
      </c>
      <c r="B1033" s="159" t="s">
        <v>2099</v>
      </c>
      <c r="C1033" s="244">
        <f t="shared" si="277"/>
        <v>0</v>
      </c>
      <c r="D1033" s="161">
        <v>0</v>
      </c>
      <c r="E1033" s="161">
        <v>0</v>
      </c>
      <c r="F1033" s="161">
        <v>0</v>
      </c>
      <c r="G1033" s="161">
        <v>0</v>
      </c>
      <c r="H1033" s="161">
        <v>0</v>
      </c>
      <c r="I1033" s="162">
        <v>0</v>
      </c>
      <c r="J1033" s="160">
        <f t="shared" si="278"/>
        <v>0</v>
      </c>
      <c r="K1033" s="161">
        <v>0</v>
      </c>
      <c r="L1033" s="161">
        <v>0</v>
      </c>
      <c r="M1033" s="161">
        <v>0</v>
      </c>
      <c r="N1033" s="161">
        <v>0</v>
      </c>
      <c r="O1033" s="161">
        <v>0</v>
      </c>
      <c r="P1033" s="162">
        <v>0</v>
      </c>
      <c r="Q1033" s="160">
        <f t="shared" si="279"/>
        <v>0</v>
      </c>
      <c r="R1033" s="161">
        <v>0</v>
      </c>
      <c r="S1033" s="161">
        <v>0</v>
      </c>
      <c r="T1033" s="161">
        <v>0</v>
      </c>
      <c r="U1033" s="161">
        <v>0</v>
      </c>
      <c r="V1033" s="161">
        <v>0</v>
      </c>
      <c r="W1033" s="162">
        <v>0</v>
      </c>
      <c r="X1033" s="160">
        <f t="shared" si="273"/>
        <v>0</v>
      </c>
      <c r="Y1033" s="161">
        <f t="shared" si="273"/>
        <v>0</v>
      </c>
      <c r="Z1033" s="161">
        <f t="shared" si="273"/>
        <v>0</v>
      </c>
      <c r="AA1033" s="161">
        <f t="shared" si="273"/>
        <v>0</v>
      </c>
      <c r="AB1033" s="161">
        <f t="shared" si="273"/>
        <v>0</v>
      </c>
      <c r="AC1033" s="161">
        <f t="shared" si="273"/>
        <v>0</v>
      </c>
      <c r="AD1033" s="162">
        <f t="shared" si="273"/>
        <v>0</v>
      </c>
      <c r="AE1033" s="160">
        <f t="shared" si="281"/>
        <v>0</v>
      </c>
      <c r="AF1033" s="10">
        <f t="shared" si="281"/>
        <v>0</v>
      </c>
      <c r="AG1033" s="10">
        <f t="shared" si="281"/>
        <v>0</v>
      </c>
      <c r="AH1033" s="10">
        <f t="shared" si="280"/>
        <v>0</v>
      </c>
      <c r="AI1033" s="10">
        <f t="shared" si="280"/>
        <v>0</v>
      </c>
      <c r="AJ1033" s="10">
        <f t="shared" si="280"/>
        <v>0</v>
      </c>
      <c r="AK1033" s="312">
        <f t="shared" si="280"/>
        <v>0</v>
      </c>
    </row>
    <row r="1034" spans="1:37" ht="12.75" customHeight="1" x14ac:dyDescent="0.25">
      <c r="A1034" s="81">
        <v>1025</v>
      </c>
      <c r="B1034" s="159" t="s">
        <v>2100</v>
      </c>
      <c r="C1034" s="244">
        <f t="shared" si="277"/>
        <v>0</v>
      </c>
      <c r="D1034" s="161">
        <v>0</v>
      </c>
      <c r="E1034" s="161">
        <v>0</v>
      </c>
      <c r="F1034" s="161">
        <v>0</v>
      </c>
      <c r="G1034" s="161">
        <v>0</v>
      </c>
      <c r="H1034" s="161">
        <v>0</v>
      </c>
      <c r="I1034" s="162">
        <v>0</v>
      </c>
      <c r="J1034" s="160">
        <f t="shared" si="278"/>
        <v>0</v>
      </c>
      <c r="K1034" s="161">
        <v>0</v>
      </c>
      <c r="L1034" s="161">
        <v>0</v>
      </c>
      <c r="M1034" s="161">
        <v>0</v>
      </c>
      <c r="N1034" s="161">
        <v>0</v>
      </c>
      <c r="O1034" s="161">
        <v>0</v>
      </c>
      <c r="P1034" s="162">
        <v>0</v>
      </c>
      <c r="Q1034" s="160">
        <f t="shared" si="279"/>
        <v>0</v>
      </c>
      <c r="R1034" s="161">
        <v>0</v>
      </c>
      <c r="S1034" s="161">
        <v>0</v>
      </c>
      <c r="T1034" s="161">
        <v>0</v>
      </c>
      <c r="U1034" s="161">
        <v>0</v>
      </c>
      <c r="V1034" s="161">
        <v>0</v>
      </c>
      <c r="W1034" s="162">
        <v>0</v>
      </c>
      <c r="X1034" s="160">
        <f t="shared" si="273"/>
        <v>0</v>
      </c>
      <c r="Y1034" s="161">
        <f t="shared" si="273"/>
        <v>0</v>
      </c>
      <c r="Z1034" s="161">
        <f t="shared" si="273"/>
        <v>0</v>
      </c>
      <c r="AA1034" s="161">
        <f t="shared" si="273"/>
        <v>0</v>
      </c>
      <c r="AB1034" s="161">
        <f t="shared" si="273"/>
        <v>0</v>
      </c>
      <c r="AC1034" s="161">
        <f t="shared" si="273"/>
        <v>0</v>
      </c>
      <c r="AD1034" s="162">
        <f t="shared" si="273"/>
        <v>0</v>
      </c>
      <c r="AE1034" s="160">
        <f t="shared" si="281"/>
        <v>0</v>
      </c>
      <c r="AF1034" s="10">
        <f t="shared" si="281"/>
        <v>0</v>
      </c>
      <c r="AG1034" s="10">
        <f t="shared" si="281"/>
        <v>0</v>
      </c>
      <c r="AH1034" s="10">
        <f t="shared" si="280"/>
        <v>0</v>
      </c>
      <c r="AI1034" s="10">
        <f t="shared" si="280"/>
        <v>0</v>
      </c>
      <c r="AJ1034" s="10">
        <f t="shared" si="280"/>
        <v>0</v>
      </c>
      <c r="AK1034" s="312">
        <f t="shared" si="280"/>
        <v>0</v>
      </c>
    </row>
    <row r="1035" spans="1:37" ht="12.75" customHeight="1" x14ac:dyDescent="0.25">
      <c r="A1035" s="81">
        <v>1026</v>
      </c>
      <c r="B1035" s="159" t="s">
        <v>2103</v>
      </c>
      <c r="C1035" s="244">
        <f t="shared" si="277"/>
        <v>0</v>
      </c>
      <c r="D1035" s="161">
        <v>0</v>
      </c>
      <c r="E1035" s="161">
        <v>0</v>
      </c>
      <c r="F1035" s="161">
        <v>0</v>
      </c>
      <c r="G1035" s="161">
        <v>0</v>
      </c>
      <c r="H1035" s="161">
        <v>0</v>
      </c>
      <c r="I1035" s="162">
        <v>0</v>
      </c>
      <c r="J1035" s="160">
        <f t="shared" si="278"/>
        <v>0</v>
      </c>
      <c r="K1035" s="161">
        <v>0</v>
      </c>
      <c r="L1035" s="161">
        <v>0</v>
      </c>
      <c r="M1035" s="161">
        <v>0</v>
      </c>
      <c r="N1035" s="161">
        <v>0</v>
      </c>
      <c r="O1035" s="161">
        <v>0</v>
      </c>
      <c r="P1035" s="162">
        <v>0</v>
      </c>
      <c r="Q1035" s="160">
        <f t="shared" si="279"/>
        <v>0</v>
      </c>
      <c r="R1035" s="161">
        <v>0</v>
      </c>
      <c r="S1035" s="161">
        <v>0</v>
      </c>
      <c r="T1035" s="161">
        <v>0</v>
      </c>
      <c r="U1035" s="161">
        <v>0</v>
      </c>
      <c r="V1035" s="161">
        <v>0</v>
      </c>
      <c r="W1035" s="162">
        <v>0</v>
      </c>
      <c r="X1035" s="160">
        <f t="shared" si="273"/>
        <v>0</v>
      </c>
      <c r="Y1035" s="161">
        <f t="shared" si="273"/>
        <v>0</v>
      </c>
      <c r="Z1035" s="161">
        <f t="shared" si="273"/>
        <v>0</v>
      </c>
      <c r="AA1035" s="161">
        <f t="shared" si="273"/>
        <v>0</v>
      </c>
      <c r="AB1035" s="161">
        <f t="shared" si="273"/>
        <v>0</v>
      </c>
      <c r="AC1035" s="161">
        <f t="shared" si="273"/>
        <v>0</v>
      </c>
      <c r="AD1035" s="162">
        <f t="shared" si="273"/>
        <v>0</v>
      </c>
      <c r="AE1035" s="160">
        <f t="shared" si="281"/>
        <v>0</v>
      </c>
      <c r="AF1035" s="10">
        <f t="shared" si="281"/>
        <v>0</v>
      </c>
      <c r="AG1035" s="10">
        <f t="shared" si="281"/>
        <v>0</v>
      </c>
      <c r="AH1035" s="10">
        <f t="shared" si="280"/>
        <v>0</v>
      </c>
      <c r="AI1035" s="10">
        <f t="shared" si="280"/>
        <v>0</v>
      </c>
      <c r="AJ1035" s="10">
        <f t="shared" si="280"/>
        <v>0</v>
      </c>
      <c r="AK1035" s="312">
        <f t="shared" si="280"/>
        <v>0</v>
      </c>
    </row>
    <row r="1036" spans="1:37" ht="15" customHeight="1" x14ac:dyDescent="0.25">
      <c r="A1036" s="81">
        <v>1027</v>
      </c>
      <c r="B1036" s="159" t="s">
        <v>2101</v>
      </c>
      <c r="C1036" s="244">
        <f t="shared" si="277"/>
        <v>0</v>
      </c>
      <c r="D1036" s="161">
        <v>0</v>
      </c>
      <c r="E1036" s="161">
        <v>0</v>
      </c>
      <c r="F1036" s="161">
        <v>0</v>
      </c>
      <c r="G1036" s="161">
        <v>0</v>
      </c>
      <c r="H1036" s="161">
        <v>0</v>
      </c>
      <c r="I1036" s="162">
        <v>0</v>
      </c>
      <c r="J1036" s="160">
        <f t="shared" si="278"/>
        <v>0</v>
      </c>
      <c r="K1036" s="161">
        <v>0</v>
      </c>
      <c r="L1036" s="161">
        <v>0</v>
      </c>
      <c r="M1036" s="161">
        <v>0</v>
      </c>
      <c r="N1036" s="161">
        <v>0</v>
      </c>
      <c r="O1036" s="161">
        <v>0</v>
      </c>
      <c r="P1036" s="162">
        <v>0</v>
      </c>
      <c r="Q1036" s="160">
        <f t="shared" si="279"/>
        <v>0</v>
      </c>
      <c r="R1036" s="161">
        <v>0</v>
      </c>
      <c r="S1036" s="161">
        <v>0</v>
      </c>
      <c r="T1036" s="161">
        <v>0</v>
      </c>
      <c r="U1036" s="161">
        <v>0</v>
      </c>
      <c r="V1036" s="161">
        <v>0</v>
      </c>
      <c r="W1036" s="162">
        <v>0</v>
      </c>
      <c r="X1036" s="160">
        <f t="shared" si="273"/>
        <v>0</v>
      </c>
      <c r="Y1036" s="161">
        <f t="shared" si="273"/>
        <v>0</v>
      </c>
      <c r="Z1036" s="161">
        <f t="shared" si="273"/>
        <v>0</v>
      </c>
      <c r="AA1036" s="161">
        <f t="shared" si="273"/>
        <v>0</v>
      </c>
      <c r="AB1036" s="161">
        <f t="shared" si="273"/>
        <v>0</v>
      </c>
      <c r="AC1036" s="161">
        <f t="shared" si="273"/>
        <v>0</v>
      </c>
      <c r="AD1036" s="162">
        <f t="shared" si="273"/>
        <v>0</v>
      </c>
      <c r="AE1036" s="160">
        <f t="shared" si="281"/>
        <v>0</v>
      </c>
      <c r="AF1036" s="10">
        <f t="shared" si="281"/>
        <v>0</v>
      </c>
      <c r="AG1036" s="10">
        <f t="shared" si="281"/>
        <v>0</v>
      </c>
      <c r="AH1036" s="10">
        <f t="shared" si="280"/>
        <v>0</v>
      </c>
      <c r="AI1036" s="10">
        <f t="shared" si="280"/>
        <v>0</v>
      </c>
      <c r="AJ1036" s="10">
        <f t="shared" si="280"/>
        <v>0</v>
      </c>
      <c r="AK1036" s="312">
        <f t="shared" si="280"/>
        <v>0</v>
      </c>
    </row>
    <row r="1037" spans="1:37" ht="15" customHeight="1" x14ac:dyDescent="0.25">
      <c r="A1037" s="81">
        <v>1028</v>
      </c>
      <c r="B1037" s="159" t="s">
        <v>2102</v>
      </c>
      <c r="C1037" s="244">
        <f t="shared" si="277"/>
        <v>0</v>
      </c>
      <c r="D1037" s="161">
        <v>0</v>
      </c>
      <c r="E1037" s="161">
        <v>0</v>
      </c>
      <c r="F1037" s="161">
        <v>0</v>
      </c>
      <c r="G1037" s="161">
        <v>0</v>
      </c>
      <c r="H1037" s="161">
        <v>0</v>
      </c>
      <c r="I1037" s="162">
        <v>0</v>
      </c>
      <c r="J1037" s="160">
        <f t="shared" si="278"/>
        <v>0</v>
      </c>
      <c r="K1037" s="161">
        <v>0</v>
      </c>
      <c r="L1037" s="161">
        <v>0</v>
      </c>
      <c r="M1037" s="161">
        <v>0</v>
      </c>
      <c r="N1037" s="161">
        <v>0</v>
      </c>
      <c r="O1037" s="161">
        <v>0</v>
      </c>
      <c r="P1037" s="162">
        <v>0</v>
      </c>
      <c r="Q1037" s="160">
        <f t="shared" si="279"/>
        <v>0</v>
      </c>
      <c r="R1037" s="161">
        <v>0</v>
      </c>
      <c r="S1037" s="161">
        <v>0</v>
      </c>
      <c r="T1037" s="161">
        <v>0</v>
      </c>
      <c r="U1037" s="161">
        <v>0</v>
      </c>
      <c r="V1037" s="161">
        <v>0</v>
      </c>
      <c r="W1037" s="162">
        <v>0</v>
      </c>
      <c r="X1037" s="160">
        <f t="shared" si="273"/>
        <v>0</v>
      </c>
      <c r="Y1037" s="161">
        <f t="shared" si="273"/>
        <v>0</v>
      </c>
      <c r="Z1037" s="161">
        <f t="shared" si="273"/>
        <v>0</v>
      </c>
      <c r="AA1037" s="161">
        <f t="shared" si="273"/>
        <v>0</v>
      </c>
      <c r="AB1037" s="161">
        <f t="shared" si="273"/>
        <v>0</v>
      </c>
      <c r="AC1037" s="161">
        <f t="shared" si="273"/>
        <v>0</v>
      </c>
      <c r="AD1037" s="162">
        <f t="shared" si="273"/>
        <v>0</v>
      </c>
      <c r="AE1037" s="160">
        <f t="shared" si="281"/>
        <v>0</v>
      </c>
      <c r="AF1037" s="10">
        <f t="shared" si="281"/>
        <v>0</v>
      </c>
      <c r="AG1037" s="10">
        <f t="shared" si="281"/>
        <v>0</v>
      </c>
      <c r="AH1037" s="10">
        <f t="shared" si="280"/>
        <v>0</v>
      </c>
      <c r="AI1037" s="10">
        <f t="shared" si="280"/>
        <v>0</v>
      </c>
      <c r="AJ1037" s="10">
        <f t="shared" si="280"/>
        <v>0</v>
      </c>
      <c r="AK1037" s="312">
        <f t="shared" si="280"/>
        <v>0</v>
      </c>
    </row>
    <row r="1038" spans="1:37" ht="14.25" customHeight="1" x14ac:dyDescent="0.25">
      <c r="A1038" s="81">
        <v>1029</v>
      </c>
      <c r="B1038" s="159" t="s">
        <v>2104</v>
      </c>
      <c r="C1038" s="244">
        <f t="shared" si="277"/>
        <v>0</v>
      </c>
      <c r="D1038" s="161">
        <v>0</v>
      </c>
      <c r="E1038" s="161">
        <v>0</v>
      </c>
      <c r="F1038" s="161">
        <v>0</v>
      </c>
      <c r="G1038" s="161">
        <v>0</v>
      </c>
      <c r="H1038" s="161">
        <v>0</v>
      </c>
      <c r="I1038" s="162">
        <v>0</v>
      </c>
      <c r="J1038" s="160">
        <f t="shared" si="278"/>
        <v>0</v>
      </c>
      <c r="K1038" s="161">
        <v>0</v>
      </c>
      <c r="L1038" s="161">
        <v>0</v>
      </c>
      <c r="M1038" s="161">
        <v>0</v>
      </c>
      <c r="N1038" s="161">
        <v>0</v>
      </c>
      <c r="O1038" s="161">
        <v>0</v>
      </c>
      <c r="P1038" s="162">
        <v>0</v>
      </c>
      <c r="Q1038" s="160">
        <f t="shared" si="279"/>
        <v>0</v>
      </c>
      <c r="R1038" s="161">
        <v>0</v>
      </c>
      <c r="S1038" s="161">
        <v>0</v>
      </c>
      <c r="T1038" s="161">
        <v>0</v>
      </c>
      <c r="U1038" s="161">
        <v>0</v>
      </c>
      <c r="V1038" s="161">
        <v>0</v>
      </c>
      <c r="W1038" s="162">
        <v>0</v>
      </c>
      <c r="X1038" s="160">
        <f t="shared" si="273"/>
        <v>0</v>
      </c>
      <c r="Y1038" s="161">
        <f t="shared" si="273"/>
        <v>0</v>
      </c>
      <c r="Z1038" s="161">
        <f t="shared" si="273"/>
        <v>0</v>
      </c>
      <c r="AA1038" s="161">
        <f t="shared" si="273"/>
        <v>0</v>
      </c>
      <c r="AB1038" s="161">
        <f t="shared" si="273"/>
        <v>0</v>
      </c>
      <c r="AC1038" s="161">
        <f t="shared" si="273"/>
        <v>0</v>
      </c>
      <c r="AD1038" s="162">
        <f t="shared" si="273"/>
        <v>0</v>
      </c>
      <c r="AE1038" s="160">
        <f t="shared" si="281"/>
        <v>0</v>
      </c>
      <c r="AF1038" s="10">
        <f t="shared" si="281"/>
        <v>0</v>
      </c>
      <c r="AG1038" s="10">
        <f t="shared" si="281"/>
        <v>0</v>
      </c>
      <c r="AH1038" s="10">
        <f t="shared" si="280"/>
        <v>0</v>
      </c>
      <c r="AI1038" s="10">
        <f t="shared" si="280"/>
        <v>0</v>
      </c>
      <c r="AJ1038" s="10">
        <f t="shared" si="280"/>
        <v>0</v>
      </c>
      <c r="AK1038" s="312">
        <f t="shared" si="280"/>
        <v>0</v>
      </c>
    </row>
    <row r="1039" spans="1:37" ht="12" customHeight="1" x14ac:dyDescent="0.25">
      <c r="A1039" s="81">
        <v>1030</v>
      </c>
      <c r="B1039" s="159" t="s">
        <v>2105</v>
      </c>
      <c r="C1039" s="244">
        <f t="shared" si="277"/>
        <v>0</v>
      </c>
      <c r="D1039" s="161">
        <v>0</v>
      </c>
      <c r="E1039" s="161">
        <v>0</v>
      </c>
      <c r="F1039" s="161">
        <v>0</v>
      </c>
      <c r="G1039" s="161">
        <v>0</v>
      </c>
      <c r="H1039" s="161">
        <v>0</v>
      </c>
      <c r="I1039" s="162">
        <v>0</v>
      </c>
      <c r="J1039" s="160">
        <f t="shared" si="278"/>
        <v>0</v>
      </c>
      <c r="K1039" s="161">
        <v>0</v>
      </c>
      <c r="L1039" s="161">
        <v>0</v>
      </c>
      <c r="M1039" s="161">
        <v>0</v>
      </c>
      <c r="N1039" s="161">
        <v>0</v>
      </c>
      <c r="O1039" s="161">
        <v>0</v>
      </c>
      <c r="P1039" s="162">
        <v>0</v>
      </c>
      <c r="Q1039" s="160">
        <f t="shared" si="279"/>
        <v>0</v>
      </c>
      <c r="R1039" s="161">
        <v>0</v>
      </c>
      <c r="S1039" s="161">
        <v>0</v>
      </c>
      <c r="T1039" s="161">
        <v>0</v>
      </c>
      <c r="U1039" s="161">
        <v>0</v>
      </c>
      <c r="V1039" s="161">
        <v>0</v>
      </c>
      <c r="W1039" s="162">
        <v>0</v>
      </c>
      <c r="X1039" s="160">
        <f t="shared" si="273"/>
        <v>0</v>
      </c>
      <c r="Y1039" s="161">
        <f t="shared" si="273"/>
        <v>0</v>
      </c>
      <c r="Z1039" s="161">
        <f t="shared" si="273"/>
        <v>0</v>
      </c>
      <c r="AA1039" s="161">
        <f t="shared" si="273"/>
        <v>0</v>
      </c>
      <c r="AB1039" s="161">
        <f t="shared" si="273"/>
        <v>0</v>
      </c>
      <c r="AC1039" s="161">
        <f t="shared" si="273"/>
        <v>0</v>
      </c>
      <c r="AD1039" s="162">
        <f t="shared" si="273"/>
        <v>0</v>
      </c>
      <c r="AE1039" s="160">
        <f t="shared" si="281"/>
        <v>0</v>
      </c>
      <c r="AF1039" s="10">
        <f t="shared" si="281"/>
        <v>0</v>
      </c>
      <c r="AG1039" s="10">
        <f t="shared" si="281"/>
        <v>0</v>
      </c>
      <c r="AH1039" s="10">
        <f t="shared" si="280"/>
        <v>0</v>
      </c>
      <c r="AI1039" s="10">
        <f t="shared" si="280"/>
        <v>0</v>
      </c>
      <c r="AJ1039" s="10">
        <f t="shared" si="280"/>
        <v>0</v>
      </c>
      <c r="AK1039" s="312">
        <f t="shared" si="280"/>
        <v>0</v>
      </c>
    </row>
    <row r="1040" spans="1:37" ht="14.25" customHeight="1" x14ac:dyDescent="0.25">
      <c r="A1040" s="81">
        <v>1031</v>
      </c>
      <c r="B1040" s="159" t="s">
        <v>2106</v>
      </c>
      <c r="C1040" s="244">
        <f t="shared" si="277"/>
        <v>0</v>
      </c>
      <c r="D1040" s="161">
        <v>0</v>
      </c>
      <c r="E1040" s="161">
        <v>0</v>
      </c>
      <c r="F1040" s="161">
        <v>0</v>
      </c>
      <c r="G1040" s="161">
        <v>0</v>
      </c>
      <c r="H1040" s="161">
        <v>0</v>
      </c>
      <c r="I1040" s="162">
        <v>0</v>
      </c>
      <c r="J1040" s="160">
        <f t="shared" si="278"/>
        <v>0</v>
      </c>
      <c r="K1040" s="161">
        <v>0</v>
      </c>
      <c r="L1040" s="161">
        <v>0</v>
      </c>
      <c r="M1040" s="161">
        <v>0</v>
      </c>
      <c r="N1040" s="161">
        <v>0</v>
      </c>
      <c r="O1040" s="161">
        <v>0</v>
      </c>
      <c r="P1040" s="162">
        <v>0</v>
      </c>
      <c r="Q1040" s="160">
        <f t="shared" si="279"/>
        <v>0</v>
      </c>
      <c r="R1040" s="161">
        <v>0</v>
      </c>
      <c r="S1040" s="161">
        <v>0</v>
      </c>
      <c r="T1040" s="161">
        <v>0</v>
      </c>
      <c r="U1040" s="161">
        <v>0</v>
      </c>
      <c r="V1040" s="161">
        <v>0</v>
      </c>
      <c r="W1040" s="162">
        <v>0</v>
      </c>
      <c r="X1040" s="160">
        <f t="shared" si="273"/>
        <v>0</v>
      </c>
      <c r="Y1040" s="161">
        <f t="shared" si="273"/>
        <v>0</v>
      </c>
      <c r="Z1040" s="161">
        <f t="shared" si="273"/>
        <v>0</v>
      </c>
      <c r="AA1040" s="161">
        <f t="shared" si="273"/>
        <v>0</v>
      </c>
      <c r="AB1040" s="161">
        <f t="shared" si="273"/>
        <v>0</v>
      </c>
      <c r="AC1040" s="161">
        <f t="shared" si="273"/>
        <v>0</v>
      </c>
      <c r="AD1040" s="162">
        <f t="shared" si="273"/>
        <v>0</v>
      </c>
      <c r="AE1040" s="160">
        <f t="shared" si="281"/>
        <v>0</v>
      </c>
      <c r="AF1040" s="10">
        <f t="shared" si="281"/>
        <v>0</v>
      </c>
      <c r="AG1040" s="10">
        <f t="shared" si="281"/>
        <v>0</v>
      </c>
      <c r="AH1040" s="10">
        <f t="shared" si="280"/>
        <v>0</v>
      </c>
      <c r="AI1040" s="10">
        <f t="shared" si="280"/>
        <v>0</v>
      </c>
      <c r="AJ1040" s="10">
        <f t="shared" si="280"/>
        <v>0</v>
      </c>
      <c r="AK1040" s="312">
        <f t="shared" si="280"/>
        <v>0</v>
      </c>
    </row>
    <row r="1041" spans="1:37" ht="14.25" customHeight="1" x14ac:dyDescent="0.25">
      <c r="A1041" s="81">
        <v>1032</v>
      </c>
      <c r="B1041" s="159" t="s">
        <v>2159</v>
      </c>
      <c r="C1041" s="244">
        <f t="shared" si="277"/>
        <v>0</v>
      </c>
      <c r="D1041" s="161">
        <v>0</v>
      </c>
      <c r="E1041" s="161">
        <v>0</v>
      </c>
      <c r="F1041" s="161">
        <v>0</v>
      </c>
      <c r="G1041" s="161">
        <v>0</v>
      </c>
      <c r="H1041" s="161">
        <v>0</v>
      </c>
      <c r="I1041" s="162">
        <v>0</v>
      </c>
      <c r="J1041" s="160">
        <f t="shared" si="278"/>
        <v>0</v>
      </c>
      <c r="K1041" s="161">
        <v>0</v>
      </c>
      <c r="L1041" s="161">
        <v>0</v>
      </c>
      <c r="M1041" s="161">
        <v>0</v>
      </c>
      <c r="N1041" s="161">
        <v>0</v>
      </c>
      <c r="O1041" s="161">
        <v>0</v>
      </c>
      <c r="P1041" s="162">
        <v>0</v>
      </c>
      <c r="Q1041" s="160">
        <f t="shared" si="279"/>
        <v>0</v>
      </c>
      <c r="R1041" s="161">
        <v>0</v>
      </c>
      <c r="S1041" s="161">
        <v>0</v>
      </c>
      <c r="T1041" s="161">
        <v>0</v>
      </c>
      <c r="U1041" s="161">
        <v>0</v>
      </c>
      <c r="V1041" s="161">
        <v>0</v>
      </c>
      <c r="W1041" s="162">
        <v>0</v>
      </c>
      <c r="X1041" s="160">
        <f t="shared" si="273"/>
        <v>0</v>
      </c>
      <c r="Y1041" s="161">
        <f t="shared" si="273"/>
        <v>0</v>
      </c>
      <c r="Z1041" s="161">
        <f t="shared" si="273"/>
        <v>0</v>
      </c>
      <c r="AA1041" s="161">
        <f t="shared" si="273"/>
        <v>0</v>
      </c>
      <c r="AB1041" s="161">
        <f t="shared" si="273"/>
        <v>0</v>
      </c>
      <c r="AC1041" s="161">
        <f t="shared" si="273"/>
        <v>0</v>
      </c>
      <c r="AD1041" s="162">
        <f t="shared" si="273"/>
        <v>0</v>
      </c>
      <c r="AE1041" s="160">
        <f t="shared" si="281"/>
        <v>0</v>
      </c>
      <c r="AF1041" s="10">
        <f t="shared" si="281"/>
        <v>0</v>
      </c>
      <c r="AG1041" s="10">
        <f t="shared" si="281"/>
        <v>0</v>
      </c>
      <c r="AH1041" s="10">
        <f t="shared" si="280"/>
        <v>0</v>
      </c>
      <c r="AI1041" s="10">
        <f t="shared" si="280"/>
        <v>0</v>
      </c>
      <c r="AJ1041" s="10">
        <f t="shared" si="280"/>
        <v>0</v>
      </c>
      <c r="AK1041" s="312">
        <f t="shared" si="280"/>
        <v>0</v>
      </c>
    </row>
    <row r="1042" spans="1:37" ht="12.75" customHeight="1" x14ac:dyDescent="0.25">
      <c r="A1042" s="81">
        <v>1033</v>
      </c>
      <c r="B1042" s="159" t="s">
        <v>2107</v>
      </c>
      <c r="C1042" s="244">
        <f t="shared" si="277"/>
        <v>0</v>
      </c>
      <c r="D1042" s="161">
        <v>0</v>
      </c>
      <c r="E1042" s="161">
        <v>0</v>
      </c>
      <c r="F1042" s="161">
        <v>0</v>
      </c>
      <c r="G1042" s="161">
        <v>0</v>
      </c>
      <c r="H1042" s="161">
        <v>0</v>
      </c>
      <c r="I1042" s="162">
        <v>0</v>
      </c>
      <c r="J1042" s="160">
        <f t="shared" si="278"/>
        <v>0</v>
      </c>
      <c r="K1042" s="161">
        <v>0</v>
      </c>
      <c r="L1042" s="161">
        <v>0</v>
      </c>
      <c r="M1042" s="161">
        <v>0</v>
      </c>
      <c r="N1042" s="161">
        <v>0</v>
      </c>
      <c r="O1042" s="161">
        <v>0</v>
      </c>
      <c r="P1042" s="162">
        <v>0</v>
      </c>
      <c r="Q1042" s="160">
        <f t="shared" si="279"/>
        <v>0</v>
      </c>
      <c r="R1042" s="161">
        <v>0</v>
      </c>
      <c r="S1042" s="161">
        <v>0</v>
      </c>
      <c r="T1042" s="161">
        <v>0</v>
      </c>
      <c r="U1042" s="161">
        <v>0</v>
      </c>
      <c r="V1042" s="161">
        <v>0</v>
      </c>
      <c r="W1042" s="162">
        <v>0</v>
      </c>
      <c r="X1042" s="160">
        <f t="shared" si="273"/>
        <v>0</v>
      </c>
      <c r="Y1042" s="161">
        <f t="shared" si="273"/>
        <v>0</v>
      </c>
      <c r="Z1042" s="161">
        <f t="shared" si="273"/>
        <v>0</v>
      </c>
      <c r="AA1042" s="161">
        <f t="shared" si="273"/>
        <v>0</v>
      </c>
      <c r="AB1042" s="161">
        <f t="shared" si="273"/>
        <v>0</v>
      </c>
      <c r="AC1042" s="161">
        <f t="shared" si="273"/>
        <v>0</v>
      </c>
      <c r="AD1042" s="162">
        <f t="shared" si="273"/>
        <v>0</v>
      </c>
      <c r="AE1042" s="160">
        <f t="shared" si="281"/>
        <v>0</v>
      </c>
      <c r="AF1042" s="10">
        <f t="shared" si="281"/>
        <v>0</v>
      </c>
      <c r="AG1042" s="10">
        <f t="shared" si="281"/>
        <v>0</v>
      </c>
      <c r="AH1042" s="10">
        <f t="shared" si="280"/>
        <v>0</v>
      </c>
      <c r="AI1042" s="10">
        <f t="shared" si="280"/>
        <v>0</v>
      </c>
      <c r="AJ1042" s="10">
        <f t="shared" si="280"/>
        <v>0</v>
      </c>
      <c r="AK1042" s="312">
        <f t="shared" si="280"/>
        <v>0</v>
      </c>
    </row>
    <row r="1043" spans="1:37" ht="12.75" customHeight="1" x14ac:dyDescent="0.25">
      <c r="A1043" s="81">
        <v>1034</v>
      </c>
      <c r="B1043" s="159" t="s">
        <v>1653</v>
      </c>
      <c r="C1043" s="244">
        <f t="shared" si="277"/>
        <v>0</v>
      </c>
      <c r="D1043" s="161">
        <v>0</v>
      </c>
      <c r="E1043" s="161">
        <v>0</v>
      </c>
      <c r="F1043" s="161">
        <v>0</v>
      </c>
      <c r="G1043" s="161">
        <v>0</v>
      </c>
      <c r="H1043" s="161">
        <v>0</v>
      </c>
      <c r="I1043" s="162">
        <v>0</v>
      </c>
      <c r="J1043" s="160">
        <f t="shared" si="278"/>
        <v>0</v>
      </c>
      <c r="K1043" s="161">
        <v>0</v>
      </c>
      <c r="L1043" s="161">
        <v>0</v>
      </c>
      <c r="M1043" s="161">
        <v>0</v>
      </c>
      <c r="N1043" s="161">
        <v>0</v>
      </c>
      <c r="O1043" s="161">
        <v>0</v>
      </c>
      <c r="P1043" s="162">
        <v>0</v>
      </c>
      <c r="Q1043" s="160">
        <f t="shared" si="279"/>
        <v>0</v>
      </c>
      <c r="R1043" s="161">
        <v>0</v>
      </c>
      <c r="S1043" s="161">
        <v>0</v>
      </c>
      <c r="T1043" s="161">
        <v>0</v>
      </c>
      <c r="U1043" s="161">
        <v>0</v>
      </c>
      <c r="V1043" s="161">
        <v>0</v>
      </c>
      <c r="W1043" s="162">
        <v>0</v>
      </c>
      <c r="X1043" s="160">
        <f t="shared" si="273"/>
        <v>0</v>
      </c>
      <c r="Y1043" s="161">
        <f t="shared" si="273"/>
        <v>0</v>
      </c>
      <c r="Z1043" s="161">
        <f t="shared" si="273"/>
        <v>0</v>
      </c>
      <c r="AA1043" s="161">
        <f t="shared" si="273"/>
        <v>0</v>
      </c>
      <c r="AB1043" s="161">
        <f t="shared" si="273"/>
        <v>0</v>
      </c>
      <c r="AC1043" s="161">
        <f t="shared" si="273"/>
        <v>0</v>
      </c>
      <c r="AD1043" s="162">
        <f t="shared" si="273"/>
        <v>0</v>
      </c>
      <c r="AE1043" s="160">
        <f t="shared" si="281"/>
        <v>0</v>
      </c>
      <c r="AF1043" s="10">
        <f t="shared" si="281"/>
        <v>0</v>
      </c>
      <c r="AG1043" s="10">
        <f t="shared" si="281"/>
        <v>0</v>
      </c>
      <c r="AH1043" s="10">
        <f t="shared" si="280"/>
        <v>0</v>
      </c>
      <c r="AI1043" s="10">
        <f t="shared" si="280"/>
        <v>0</v>
      </c>
      <c r="AJ1043" s="10">
        <f t="shared" si="280"/>
        <v>0</v>
      </c>
      <c r="AK1043" s="312">
        <f t="shared" si="280"/>
        <v>0</v>
      </c>
    </row>
    <row r="1044" spans="1:37" ht="15.75" customHeight="1" x14ac:dyDescent="0.25">
      <c r="A1044" s="81">
        <v>1035</v>
      </c>
      <c r="B1044" s="159" t="s">
        <v>2108</v>
      </c>
      <c r="C1044" s="244">
        <f t="shared" si="277"/>
        <v>0</v>
      </c>
      <c r="D1044" s="161">
        <v>0</v>
      </c>
      <c r="E1044" s="161">
        <v>0</v>
      </c>
      <c r="F1044" s="161">
        <v>0</v>
      </c>
      <c r="G1044" s="161">
        <v>0</v>
      </c>
      <c r="H1044" s="161">
        <v>0</v>
      </c>
      <c r="I1044" s="162">
        <v>0</v>
      </c>
      <c r="J1044" s="160">
        <f t="shared" si="278"/>
        <v>0</v>
      </c>
      <c r="K1044" s="161">
        <v>0</v>
      </c>
      <c r="L1044" s="161">
        <v>0</v>
      </c>
      <c r="M1044" s="161">
        <v>0</v>
      </c>
      <c r="N1044" s="161">
        <v>0</v>
      </c>
      <c r="O1044" s="161">
        <v>0</v>
      </c>
      <c r="P1044" s="162">
        <v>0</v>
      </c>
      <c r="Q1044" s="160">
        <f t="shared" si="279"/>
        <v>0</v>
      </c>
      <c r="R1044" s="161">
        <v>0</v>
      </c>
      <c r="S1044" s="161">
        <v>0</v>
      </c>
      <c r="T1044" s="161">
        <v>0</v>
      </c>
      <c r="U1044" s="161">
        <v>0</v>
      </c>
      <c r="V1044" s="161">
        <v>0</v>
      </c>
      <c r="W1044" s="162">
        <v>0</v>
      </c>
      <c r="X1044" s="160">
        <f t="shared" si="273"/>
        <v>0</v>
      </c>
      <c r="Y1044" s="161">
        <f t="shared" si="273"/>
        <v>0</v>
      </c>
      <c r="Z1044" s="161">
        <f t="shared" si="273"/>
        <v>0</v>
      </c>
      <c r="AA1044" s="161">
        <f t="shared" si="273"/>
        <v>0</v>
      </c>
      <c r="AB1044" s="161">
        <f t="shared" si="273"/>
        <v>0</v>
      </c>
      <c r="AC1044" s="161">
        <f t="shared" si="273"/>
        <v>0</v>
      </c>
      <c r="AD1044" s="162">
        <f t="shared" si="273"/>
        <v>0</v>
      </c>
      <c r="AE1044" s="160">
        <f t="shared" si="281"/>
        <v>0</v>
      </c>
      <c r="AF1044" s="10">
        <f t="shared" si="281"/>
        <v>0</v>
      </c>
      <c r="AG1044" s="10">
        <f t="shared" si="281"/>
        <v>0</v>
      </c>
      <c r="AH1044" s="10">
        <f t="shared" si="280"/>
        <v>0</v>
      </c>
      <c r="AI1044" s="10">
        <f t="shared" si="280"/>
        <v>0</v>
      </c>
      <c r="AJ1044" s="10">
        <f t="shared" si="280"/>
        <v>0</v>
      </c>
      <c r="AK1044" s="312">
        <f t="shared" si="280"/>
        <v>0</v>
      </c>
    </row>
    <row r="1045" spans="1:37" ht="12" customHeight="1" x14ac:dyDescent="0.25">
      <c r="A1045" s="81">
        <v>1036</v>
      </c>
      <c r="B1045" s="159" t="s">
        <v>2109</v>
      </c>
      <c r="C1045" s="244">
        <f t="shared" si="277"/>
        <v>0</v>
      </c>
      <c r="D1045" s="161">
        <v>0</v>
      </c>
      <c r="E1045" s="161">
        <v>0</v>
      </c>
      <c r="F1045" s="161">
        <v>0</v>
      </c>
      <c r="G1045" s="161">
        <v>0</v>
      </c>
      <c r="H1045" s="161">
        <v>0</v>
      </c>
      <c r="I1045" s="162">
        <v>0</v>
      </c>
      <c r="J1045" s="160">
        <f t="shared" si="278"/>
        <v>0</v>
      </c>
      <c r="K1045" s="161">
        <v>0</v>
      </c>
      <c r="L1045" s="161">
        <v>0</v>
      </c>
      <c r="M1045" s="161">
        <v>0</v>
      </c>
      <c r="N1045" s="161">
        <v>0</v>
      </c>
      <c r="O1045" s="161">
        <v>0</v>
      </c>
      <c r="P1045" s="162">
        <v>0</v>
      </c>
      <c r="Q1045" s="160">
        <f t="shared" si="279"/>
        <v>0</v>
      </c>
      <c r="R1045" s="161">
        <v>0</v>
      </c>
      <c r="S1045" s="161">
        <v>0</v>
      </c>
      <c r="T1045" s="161">
        <v>0</v>
      </c>
      <c r="U1045" s="161">
        <v>0</v>
      </c>
      <c r="V1045" s="161">
        <v>0</v>
      </c>
      <c r="W1045" s="162">
        <v>0</v>
      </c>
      <c r="X1045" s="160">
        <f t="shared" si="273"/>
        <v>0</v>
      </c>
      <c r="Y1045" s="161">
        <f t="shared" si="273"/>
        <v>0</v>
      </c>
      <c r="Z1045" s="161">
        <f t="shared" si="273"/>
        <v>0</v>
      </c>
      <c r="AA1045" s="161">
        <f t="shared" si="273"/>
        <v>0</v>
      </c>
      <c r="AB1045" s="161">
        <f t="shared" si="273"/>
        <v>0</v>
      </c>
      <c r="AC1045" s="161">
        <f t="shared" si="273"/>
        <v>0</v>
      </c>
      <c r="AD1045" s="162">
        <f t="shared" si="273"/>
        <v>0</v>
      </c>
      <c r="AE1045" s="160">
        <f t="shared" si="281"/>
        <v>0</v>
      </c>
      <c r="AF1045" s="10">
        <f t="shared" si="281"/>
        <v>0</v>
      </c>
      <c r="AG1045" s="10">
        <f t="shared" si="281"/>
        <v>0</v>
      </c>
      <c r="AH1045" s="10">
        <f t="shared" si="280"/>
        <v>0</v>
      </c>
      <c r="AI1045" s="10">
        <f t="shared" si="280"/>
        <v>0</v>
      </c>
      <c r="AJ1045" s="10">
        <f t="shared" si="280"/>
        <v>0</v>
      </c>
      <c r="AK1045" s="312">
        <f t="shared" si="280"/>
        <v>0</v>
      </c>
    </row>
    <row r="1046" spans="1:37" ht="12.75" customHeight="1" x14ac:dyDescent="0.25">
      <c r="A1046" s="81">
        <v>1037</v>
      </c>
      <c r="B1046" s="159" t="s">
        <v>2110</v>
      </c>
      <c r="C1046" s="244">
        <f t="shared" si="277"/>
        <v>0</v>
      </c>
      <c r="D1046" s="161">
        <v>0</v>
      </c>
      <c r="E1046" s="161">
        <v>0</v>
      </c>
      <c r="F1046" s="161">
        <v>0</v>
      </c>
      <c r="G1046" s="161">
        <v>0</v>
      </c>
      <c r="H1046" s="161">
        <v>0</v>
      </c>
      <c r="I1046" s="162">
        <v>0</v>
      </c>
      <c r="J1046" s="160">
        <f t="shared" si="278"/>
        <v>0</v>
      </c>
      <c r="K1046" s="161">
        <v>0</v>
      </c>
      <c r="L1046" s="161">
        <v>0</v>
      </c>
      <c r="M1046" s="161">
        <v>0</v>
      </c>
      <c r="N1046" s="161">
        <v>0</v>
      </c>
      <c r="O1046" s="161">
        <v>0</v>
      </c>
      <c r="P1046" s="162">
        <v>0</v>
      </c>
      <c r="Q1046" s="160">
        <f t="shared" si="279"/>
        <v>0</v>
      </c>
      <c r="R1046" s="161">
        <v>0</v>
      </c>
      <c r="S1046" s="161">
        <v>0</v>
      </c>
      <c r="T1046" s="161">
        <v>0</v>
      </c>
      <c r="U1046" s="161">
        <v>0</v>
      </c>
      <c r="V1046" s="161">
        <v>0</v>
      </c>
      <c r="W1046" s="162">
        <v>0</v>
      </c>
      <c r="X1046" s="160">
        <f t="shared" si="273"/>
        <v>0</v>
      </c>
      <c r="Y1046" s="161">
        <f t="shared" si="273"/>
        <v>0</v>
      </c>
      <c r="Z1046" s="161">
        <f t="shared" si="273"/>
        <v>0</v>
      </c>
      <c r="AA1046" s="161">
        <f t="shared" si="273"/>
        <v>0</v>
      </c>
      <c r="AB1046" s="161">
        <f t="shared" si="273"/>
        <v>0</v>
      </c>
      <c r="AC1046" s="161">
        <f t="shared" si="273"/>
        <v>0</v>
      </c>
      <c r="AD1046" s="162">
        <f t="shared" si="273"/>
        <v>0</v>
      </c>
      <c r="AE1046" s="160">
        <f t="shared" si="281"/>
        <v>0</v>
      </c>
      <c r="AF1046" s="10">
        <f t="shared" si="281"/>
        <v>0</v>
      </c>
      <c r="AG1046" s="10">
        <f t="shared" si="281"/>
        <v>0</v>
      </c>
      <c r="AH1046" s="10">
        <f t="shared" si="280"/>
        <v>0</v>
      </c>
      <c r="AI1046" s="10">
        <f t="shared" si="280"/>
        <v>0</v>
      </c>
      <c r="AJ1046" s="10">
        <f t="shared" si="280"/>
        <v>0</v>
      </c>
      <c r="AK1046" s="312">
        <f t="shared" si="280"/>
        <v>0</v>
      </c>
    </row>
    <row r="1047" spans="1:37" ht="15" customHeight="1" x14ac:dyDescent="0.25">
      <c r="A1047" s="81">
        <v>1038</v>
      </c>
      <c r="B1047" s="159" t="s">
        <v>2111</v>
      </c>
      <c r="C1047" s="244">
        <f t="shared" si="277"/>
        <v>0</v>
      </c>
      <c r="D1047" s="161">
        <v>0</v>
      </c>
      <c r="E1047" s="161">
        <v>0</v>
      </c>
      <c r="F1047" s="161">
        <v>0</v>
      </c>
      <c r="G1047" s="161">
        <v>0</v>
      </c>
      <c r="H1047" s="161">
        <v>0</v>
      </c>
      <c r="I1047" s="162">
        <v>0</v>
      </c>
      <c r="J1047" s="160">
        <f t="shared" si="278"/>
        <v>0</v>
      </c>
      <c r="K1047" s="161">
        <v>0</v>
      </c>
      <c r="L1047" s="161">
        <v>0</v>
      </c>
      <c r="M1047" s="161">
        <v>0</v>
      </c>
      <c r="N1047" s="161">
        <v>0</v>
      </c>
      <c r="O1047" s="161">
        <v>0</v>
      </c>
      <c r="P1047" s="162">
        <v>0</v>
      </c>
      <c r="Q1047" s="160">
        <f t="shared" si="279"/>
        <v>0</v>
      </c>
      <c r="R1047" s="161">
        <v>0</v>
      </c>
      <c r="S1047" s="161">
        <v>0</v>
      </c>
      <c r="T1047" s="161">
        <v>0</v>
      </c>
      <c r="U1047" s="161">
        <v>0</v>
      </c>
      <c r="V1047" s="161">
        <v>0</v>
      </c>
      <c r="W1047" s="162">
        <v>0</v>
      </c>
      <c r="X1047" s="160">
        <f t="shared" si="273"/>
        <v>0</v>
      </c>
      <c r="Y1047" s="161">
        <f t="shared" si="273"/>
        <v>0</v>
      </c>
      <c r="Z1047" s="161">
        <f t="shared" si="273"/>
        <v>0</v>
      </c>
      <c r="AA1047" s="161">
        <f t="shared" si="273"/>
        <v>0</v>
      </c>
      <c r="AB1047" s="161">
        <f t="shared" si="273"/>
        <v>0</v>
      </c>
      <c r="AC1047" s="161">
        <f t="shared" si="273"/>
        <v>0</v>
      </c>
      <c r="AD1047" s="162">
        <f t="shared" si="273"/>
        <v>0</v>
      </c>
      <c r="AE1047" s="160">
        <f t="shared" si="281"/>
        <v>0</v>
      </c>
      <c r="AF1047" s="10">
        <f t="shared" si="281"/>
        <v>0</v>
      </c>
      <c r="AG1047" s="10">
        <f t="shared" si="281"/>
        <v>0</v>
      </c>
      <c r="AH1047" s="10">
        <f t="shared" si="280"/>
        <v>0</v>
      </c>
      <c r="AI1047" s="10">
        <f t="shared" si="280"/>
        <v>0</v>
      </c>
      <c r="AJ1047" s="10">
        <f t="shared" si="280"/>
        <v>0</v>
      </c>
      <c r="AK1047" s="312">
        <f t="shared" si="280"/>
        <v>0</v>
      </c>
    </row>
    <row r="1048" spans="1:37" ht="13.5" customHeight="1" x14ac:dyDescent="0.25">
      <c r="A1048" s="81">
        <v>1039</v>
      </c>
      <c r="B1048" s="159" t="s">
        <v>2112</v>
      </c>
      <c r="C1048" s="244">
        <f t="shared" si="277"/>
        <v>0</v>
      </c>
      <c r="D1048" s="161">
        <v>0</v>
      </c>
      <c r="E1048" s="161">
        <v>0</v>
      </c>
      <c r="F1048" s="161">
        <v>0</v>
      </c>
      <c r="G1048" s="161">
        <v>0</v>
      </c>
      <c r="H1048" s="161">
        <v>0</v>
      </c>
      <c r="I1048" s="162">
        <v>0</v>
      </c>
      <c r="J1048" s="160">
        <f t="shared" si="278"/>
        <v>0</v>
      </c>
      <c r="K1048" s="161">
        <v>0</v>
      </c>
      <c r="L1048" s="161">
        <v>0</v>
      </c>
      <c r="M1048" s="161">
        <v>0</v>
      </c>
      <c r="N1048" s="161">
        <v>0</v>
      </c>
      <c r="O1048" s="161">
        <v>0</v>
      </c>
      <c r="P1048" s="162">
        <v>0</v>
      </c>
      <c r="Q1048" s="160">
        <f t="shared" si="279"/>
        <v>0</v>
      </c>
      <c r="R1048" s="161">
        <v>0</v>
      </c>
      <c r="S1048" s="161">
        <v>0</v>
      </c>
      <c r="T1048" s="161">
        <v>0</v>
      </c>
      <c r="U1048" s="161">
        <v>0</v>
      </c>
      <c r="V1048" s="161">
        <v>0</v>
      </c>
      <c r="W1048" s="162">
        <v>0</v>
      </c>
      <c r="X1048" s="160">
        <f t="shared" si="273"/>
        <v>0</v>
      </c>
      <c r="Y1048" s="161">
        <f t="shared" si="273"/>
        <v>0</v>
      </c>
      <c r="Z1048" s="161">
        <f t="shared" si="273"/>
        <v>0</v>
      </c>
      <c r="AA1048" s="161">
        <f t="shared" si="273"/>
        <v>0</v>
      </c>
      <c r="AB1048" s="161">
        <f t="shared" si="273"/>
        <v>0</v>
      </c>
      <c r="AC1048" s="161">
        <f t="shared" si="273"/>
        <v>0</v>
      </c>
      <c r="AD1048" s="162">
        <f t="shared" si="273"/>
        <v>0</v>
      </c>
      <c r="AE1048" s="160">
        <f t="shared" si="281"/>
        <v>0</v>
      </c>
      <c r="AF1048" s="10">
        <f t="shared" si="281"/>
        <v>0</v>
      </c>
      <c r="AG1048" s="10">
        <f t="shared" si="281"/>
        <v>0</v>
      </c>
      <c r="AH1048" s="10">
        <f t="shared" si="280"/>
        <v>0</v>
      </c>
      <c r="AI1048" s="10">
        <f t="shared" si="280"/>
        <v>0</v>
      </c>
      <c r="AJ1048" s="10">
        <f t="shared" si="280"/>
        <v>0</v>
      </c>
      <c r="AK1048" s="312">
        <f t="shared" si="280"/>
        <v>0</v>
      </c>
    </row>
    <row r="1049" spans="1:37" ht="15" customHeight="1" x14ac:dyDescent="0.25">
      <c r="A1049" s="81">
        <v>1040</v>
      </c>
      <c r="B1049" s="159" t="s">
        <v>2085</v>
      </c>
      <c r="C1049" s="244">
        <f t="shared" si="277"/>
        <v>0</v>
      </c>
      <c r="D1049" s="161">
        <v>0</v>
      </c>
      <c r="E1049" s="161">
        <v>0</v>
      </c>
      <c r="F1049" s="161">
        <v>0</v>
      </c>
      <c r="G1049" s="161">
        <v>0</v>
      </c>
      <c r="H1049" s="161">
        <v>0</v>
      </c>
      <c r="I1049" s="162">
        <v>0</v>
      </c>
      <c r="J1049" s="160">
        <f t="shared" si="278"/>
        <v>0</v>
      </c>
      <c r="K1049" s="161">
        <v>0</v>
      </c>
      <c r="L1049" s="161">
        <v>0</v>
      </c>
      <c r="M1049" s="161">
        <v>0</v>
      </c>
      <c r="N1049" s="161">
        <v>0</v>
      </c>
      <c r="O1049" s="161">
        <v>0</v>
      </c>
      <c r="P1049" s="162">
        <v>0</v>
      </c>
      <c r="Q1049" s="160">
        <f t="shared" si="279"/>
        <v>0</v>
      </c>
      <c r="R1049" s="161">
        <v>0</v>
      </c>
      <c r="S1049" s="161">
        <v>0</v>
      </c>
      <c r="T1049" s="161">
        <v>0</v>
      </c>
      <c r="U1049" s="161">
        <v>0</v>
      </c>
      <c r="V1049" s="161">
        <v>0</v>
      </c>
      <c r="W1049" s="162">
        <v>0</v>
      </c>
      <c r="X1049" s="160">
        <f t="shared" si="273"/>
        <v>0</v>
      </c>
      <c r="Y1049" s="161">
        <f t="shared" si="273"/>
        <v>0</v>
      </c>
      <c r="Z1049" s="161">
        <f t="shared" si="273"/>
        <v>0</v>
      </c>
      <c r="AA1049" s="161">
        <f t="shared" ref="AA1049:AD1052" si="282">T1049-M1049</f>
        <v>0</v>
      </c>
      <c r="AB1049" s="161">
        <f t="shared" si="282"/>
        <v>0</v>
      </c>
      <c r="AC1049" s="161">
        <f t="shared" si="282"/>
        <v>0</v>
      </c>
      <c r="AD1049" s="162">
        <f t="shared" si="282"/>
        <v>0</v>
      </c>
      <c r="AE1049" s="160">
        <f t="shared" si="281"/>
        <v>0</v>
      </c>
      <c r="AF1049" s="10">
        <f t="shared" si="281"/>
        <v>0</v>
      </c>
      <c r="AG1049" s="10">
        <f t="shared" si="281"/>
        <v>0</v>
      </c>
      <c r="AH1049" s="10">
        <f t="shared" si="280"/>
        <v>0</v>
      </c>
      <c r="AI1049" s="10">
        <f t="shared" si="280"/>
        <v>0</v>
      </c>
      <c r="AJ1049" s="10">
        <f t="shared" si="280"/>
        <v>0</v>
      </c>
      <c r="AK1049" s="312">
        <f t="shared" si="280"/>
        <v>0</v>
      </c>
    </row>
    <row r="1050" spans="1:37" ht="12.75" customHeight="1" x14ac:dyDescent="0.25">
      <c r="A1050" s="81">
        <v>1041</v>
      </c>
      <c r="B1050" s="159" t="s">
        <v>2113</v>
      </c>
      <c r="C1050" s="244">
        <f t="shared" si="277"/>
        <v>0</v>
      </c>
      <c r="D1050" s="161">
        <v>0</v>
      </c>
      <c r="E1050" s="161">
        <v>0</v>
      </c>
      <c r="F1050" s="161">
        <v>0</v>
      </c>
      <c r="G1050" s="161">
        <v>0</v>
      </c>
      <c r="H1050" s="161">
        <v>0</v>
      </c>
      <c r="I1050" s="162">
        <v>0</v>
      </c>
      <c r="J1050" s="160">
        <f t="shared" si="278"/>
        <v>0</v>
      </c>
      <c r="K1050" s="161">
        <v>0</v>
      </c>
      <c r="L1050" s="161">
        <v>0</v>
      </c>
      <c r="M1050" s="161">
        <v>0</v>
      </c>
      <c r="N1050" s="161">
        <v>0</v>
      </c>
      <c r="O1050" s="161">
        <v>0</v>
      </c>
      <c r="P1050" s="162">
        <v>0</v>
      </c>
      <c r="Q1050" s="160">
        <f t="shared" si="279"/>
        <v>0</v>
      </c>
      <c r="R1050" s="161">
        <v>0</v>
      </c>
      <c r="S1050" s="161">
        <v>0</v>
      </c>
      <c r="T1050" s="161">
        <v>0</v>
      </c>
      <c r="U1050" s="161">
        <v>0</v>
      </c>
      <c r="V1050" s="161">
        <v>0</v>
      </c>
      <c r="W1050" s="162">
        <v>0</v>
      </c>
      <c r="X1050" s="160">
        <f>Q1050-J1050</f>
        <v>0</v>
      </c>
      <c r="Y1050" s="161">
        <f t="shared" ref="Y1050:Z1052" si="283">R1050-K1050</f>
        <v>0</v>
      </c>
      <c r="Z1050" s="161">
        <f t="shared" si="283"/>
        <v>0</v>
      </c>
      <c r="AA1050" s="161">
        <f t="shared" si="282"/>
        <v>0</v>
      </c>
      <c r="AB1050" s="161">
        <f t="shared" si="282"/>
        <v>0</v>
      </c>
      <c r="AC1050" s="161">
        <f t="shared" si="282"/>
        <v>0</v>
      </c>
      <c r="AD1050" s="162">
        <f t="shared" si="282"/>
        <v>0</v>
      </c>
      <c r="AE1050" s="160">
        <f t="shared" si="281"/>
        <v>0</v>
      </c>
      <c r="AF1050" s="10">
        <f t="shared" si="281"/>
        <v>0</v>
      </c>
      <c r="AG1050" s="10">
        <f t="shared" si="281"/>
        <v>0</v>
      </c>
      <c r="AH1050" s="10">
        <f t="shared" si="280"/>
        <v>0</v>
      </c>
      <c r="AI1050" s="10">
        <f t="shared" si="280"/>
        <v>0</v>
      </c>
      <c r="AJ1050" s="10">
        <f t="shared" si="280"/>
        <v>0</v>
      </c>
      <c r="AK1050" s="312">
        <f t="shared" si="280"/>
        <v>0</v>
      </c>
    </row>
    <row r="1051" spans="1:37" ht="15" customHeight="1" x14ac:dyDescent="0.25">
      <c r="A1051" s="81">
        <v>1042</v>
      </c>
      <c r="B1051" s="159" t="s">
        <v>2114</v>
      </c>
      <c r="C1051" s="244">
        <f t="shared" si="277"/>
        <v>0</v>
      </c>
      <c r="D1051" s="161">
        <v>0</v>
      </c>
      <c r="E1051" s="161">
        <v>0</v>
      </c>
      <c r="F1051" s="161">
        <v>0</v>
      </c>
      <c r="G1051" s="161">
        <v>0</v>
      </c>
      <c r="H1051" s="161">
        <v>0</v>
      </c>
      <c r="I1051" s="162">
        <v>0</v>
      </c>
      <c r="J1051" s="160">
        <f t="shared" si="278"/>
        <v>0</v>
      </c>
      <c r="K1051" s="161">
        <v>0</v>
      </c>
      <c r="L1051" s="161">
        <v>0</v>
      </c>
      <c r="M1051" s="161">
        <v>0</v>
      </c>
      <c r="N1051" s="161">
        <v>0</v>
      </c>
      <c r="O1051" s="161">
        <v>0</v>
      </c>
      <c r="P1051" s="162">
        <v>0</v>
      </c>
      <c r="Q1051" s="160">
        <f t="shared" si="279"/>
        <v>0</v>
      </c>
      <c r="R1051" s="161">
        <v>0</v>
      </c>
      <c r="S1051" s="161">
        <v>0</v>
      </c>
      <c r="T1051" s="161">
        <v>0</v>
      </c>
      <c r="U1051" s="161">
        <v>0</v>
      </c>
      <c r="V1051" s="161">
        <v>0</v>
      </c>
      <c r="W1051" s="162">
        <v>0</v>
      </c>
      <c r="X1051" s="160">
        <f>Q1051-J1051</f>
        <v>0</v>
      </c>
      <c r="Y1051" s="161">
        <f t="shared" si="283"/>
        <v>0</v>
      </c>
      <c r="Z1051" s="161">
        <f t="shared" si="283"/>
        <v>0</v>
      </c>
      <c r="AA1051" s="161">
        <f t="shared" si="282"/>
        <v>0</v>
      </c>
      <c r="AB1051" s="161">
        <f t="shared" si="282"/>
        <v>0</v>
      </c>
      <c r="AC1051" s="161">
        <f t="shared" si="282"/>
        <v>0</v>
      </c>
      <c r="AD1051" s="162">
        <f t="shared" si="282"/>
        <v>0</v>
      </c>
      <c r="AE1051" s="160">
        <f t="shared" si="281"/>
        <v>0</v>
      </c>
      <c r="AF1051" s="10">
        <f t="shared" si="281"/>
        <v>0</v>
      </c>
      <c r="AG1051" s="10">
        <f t="shared" si="281"/>
        <v>0</v>
      </c>
      <c r="AH1051" s="10">
        <f t="shared" si="280"/>
        <v>0</v>
      </c>
      <c r="AI1051" s="10">
        <f t="shared" si="280"/>
        <v>0</v>
      </c>
      <c r="AJ1051" s="10">
        <f t="shared" si="280"/>
        <v>0</v>
      </c>
      <c r="AK1051" s="312">
        <f t="shared" si="280"/>
        <v>0</v>
      </c>
    </row>
    <row r="1052" spans="1:37" ht="12.75" customHeight="1" x14ac:dyDescent="0.25">
      <c r="A1052" s="81">
        <v>1043</v>
      </c>
      <c r="B1052" s="159" t="s">
        <v>2115</v>
      </c>
      <c r="C1052" s="244">
        <f t="shared" si="277"/>
        <v>0</v>
      </c>
      <c r="D1052" s="161">
        <v>0</v>
      </c>
      <c r="E1052" s="161">
        <v>0</v>
      </c>
      <c r="F1052" s="161">
        <v>0</v>
      </c>
      <c r="G1052" s="161">
        <v>0</v>
      </c>
      <c r="H1052" s="161">
        <v>0</v>
      </c>
      <c r="I1052" s="162">
        <v>0</v>
      </c>
      <c r="J1052" s="160">
        <f t="shared" si="278"/>
        <v>0</v>
      </c>
      <c r="K1052" s="161">
        <v>0</v>
      </c>
      <c r="L1052" s="161">
        <v>0</v>
      </c>
      <c r="M1052" s="161">
        <v>0</v>
      </c>
      <c r="N1052" s="161">
        <v>0</v>
      </c>
      <c r="O1052" s="161">
        <v>0</v>
      </c>
      <c r="P1052" s="162">
        <v>0</v>
      </c>
      <c r="Q1052" s="160">
        <f t="shared" si="279"/>
        <v>0</v>
      </c>
      <c r="R1052" s="161">
        <v>0</v>
      </c>
      <c r="S1052" s="161">
        <v>0</v>
      </c>
      <c r="T1052" s="161">
        <v>0</v>
      </c>
      <c r="U1052" s="161">
        <v>0</v>
      </c>
      <c r="V1052" s="161">
        <v>0</v>
      </c>
      <c r="W1052" s="162">
        <v>0</v>
      </c>
      <c r="X1052" s="160">
        <f>Q1052-J1052</f>
        <v>0</v>
      </c>
      <c r="Y1052" s="161">
        <f t="shared" si="283"/>
        <v>0</v>
      </c>
      <c r="Z1052" s="161">
        <f t="shared" si="283"/>
        <v>0</v>
      </c>
      <c r="AA1052" s="161">
        <f t="shared" si="282"/>
        <v>0</v>
      </c>
      <c r="AB1052" s="161">
        <f t="shared" si="282"/>
        <v>0</v>
      </c>
      <c r="AC1052" s="161">
        <f t="shared" si="282"/>
        <v>0</v>
      </c>
      <c r="AD1052" s="162">
        <f t="shared" si="282"/>
        <v>0</v>
      </c>
      <c r="AE1052" s="160">
        <f t="shared" si="281"/>
        <v>0</v>
      </c>
      <c r="AF1052" s="10">
        <f t="shared" si="281"/>
        <v>0</v>
      </c>
      <c r="AG1052" s="10">
        <f t="shared" si="281"/>
        <v>0</v>
      </c>
      <c r="AH1052" s="10">
        <f t="shared" si="280"/>
        <v>0</v>
      </c>
      <c r="AI1052" s="10">
        <f t="shared" si="280"/>
        <v>0</v>
      </c>
      <c r="AJ1052" s="10">
        <f t="shared" si="280"/>
        <v>0</v>
      </c>
      <c r="AK1052" s="312">
        <f t="shared" si="280"/>
        <v>0</v>
      </c>
    </row>
    <row r="1053" spans="1:37" ht="19.5" customHeight="1" x14ac:dyDescent="0.25">
      <c r="A1053" s="81">
        <v>1044</v>
      </c>
      <c r="B1053" s="159"/>
      <c r="C1053" s="244"/>
      <c r="D1053" s="161"/>
      <c r="E1053" s="161"/>
      <c r="F1053" s="161"/>
      <c r="G1053" s="161"/>
      <c r="H1053" s="161"/>
      <c r="I1053" s="162"/>
      <c r="J1053" s="160"/>
      <c r="K1053" s="161"/>
      <c r="L1053" s="161"/>
      <c r="M1053" s="161"/>
      <c r="N1053" s="161"/>
      <c r="O1053" s="161"/>
      <c r="P1053" s="162"/>
      <c r="Q1053" s="160"/>
      <c r="R1053" s="161"/>
      <c r="S1053" s="161"/>
      <c r="T1053" s="161"/>
      <c r="U1053" s="161"/>
      <c r="V1053" s="161"/>
      <c r="W1053" s="162"/>
      <c r="X1053" s="160">
        <f>Q1053-J1053</f>
        <v>0</v>
      </c>
      <c r="Y1053" s="161"/>
      <c r="Z1053" s="161"/>
      <c r="AA1053" s="161"/>
      <c r="AB1053" s="161"/>
      <c r="AC1053" s="161"/>
      <c r="AD1053" s="162"/>
      <c r="AE1053" s="160"/>
      <c r="AF1053" s="10"/>
      <c r="AG1053" s="10"/>
      <c r="AH1053" s="10"/>
      <c r="AI1053" s="10"/>
      <c r="AJ1053" s="10"/>
      <c r="AK1053" s="312"/>
    </row>
    <row r="1054" spans="1:37" s="170" customFormat="1" ht="25.5" customHeight="1" thickBot="1" x14ac:dyDescent="0.25">
      <c r="A1054" s="81">
        <v>1045</v>
      </c>
      <c r="B1054" s="318" t="s">
        <v>2116</v>
      </c>
      <c r="C1054" s="319">
        <f>SUM(D1054:I1054)</f>
        <v>14038.4</v>
      </c>
      <c r="D1054" s="177">
        <v>4800.3</v>
      </c>
      <c r="E1054" s="177">
        <v>2183.6999999999998</v>
      </c>
      <c r="F1054" s="177">
        <v>0</v>
      </c>
      <c r="G1054" s="177">
        <v>5311.5</v>
      </c>
      <c r="H1054" s="177">
        <v>1428.1</v>
      </c>
      <c r="I1054" s="178">
        <v>314.8</v>
      </c>
      <c r="J1054" s="176">
        <f>SUM(K1054:P1054)</f>
        <v>13972.5</v>
      </c>
      <c r="K1054" s="177">
        <v>4800.3</v>
      </c>
      <c r="L1054" s="177">
        <v>2183.6999999999998</v>
      </c>
      <c r="M1054" s="177">
        <v>0</v>
      </c>
      <c r="N1054" s="177">
        <v>5311.5</v>
      </c>
      <c r="O1054" s="177">
        <v>1362.2</v>
      </c>
      <c r="P1054" s="178">
        <v>314.8</v>
      </c>
      <c r="Q1054" s="176">
        <f>SUM(R1054:W1054)</f>
        <v>10130.249900000001</v>
      </c>
      <c r="R1054" s="177">
        <v>4104.2777999999998</v>
      </c>
      <c r="S1054" s="177">
        <v>1741.3782000000001</v>
      </c>
      <c r="T1054" s="177">
        <v>0</v>
      </c>
      <c r="U1054" s="177">
        <v>2833.1574999999998</v>
      </c>
      <c r="V1054" s="177">
        <v>1230.1934000000001</v>
      </c>
      <c r="W1054" s="178">
        <v>221.24299999999999</v>
      </c>
      <c r="X1054" s="176">
        <f>Q1054-J1054</f>
        <v>-3842.2500999999993</v>
      </c>
      <c r="Y1054" s="177">
        <f t="shared" ref="Y1054:AD1054" si="284">R1054-K1054</f>
        <v>-696.02220000000034</v>
      </c>
      <c r="Z1054" s="177">
        <f t="shared" si="284"/>
        <v>-442.32179999999971</v>
      </c>
      <c r="AA1054" s="177">
        <f t="shared" si="284"/>
        <v>0</v>
      </c>
      <c r="AB1054" s="177">
        <f t="shared" si="284"/>
        <v>-2478.3425000000002</v>
      </c>
      <c r="AC1054" s="177">
        <f t="shared" si="284"/>
        <v>-132.00659999999993</v>
      </c>
      <c r="AD1054" s="178">
        <f t="shared" si="284"/>
        <v>-93.557000000000016</v>
      </c>
      <c r="AE1054" s="176">
        <f t="shared" si="281"/>
        <v>72.501341205940236</v>
      </c>
      <c r="AF1054" s="320">
        <f t="shared" si="281"/>
        <v>85.500443722267349</v>
      </c>
      <c r="AG1054" s="320">
        <f t="shared" si="281"/>
        <v>79.744387965379872</v>
      </c>
      <c r="AH1054" s="320">
        <f t="shared" si="280"/>
        <v>0</v>
      </c>
      <c r="AI1054" s="320">
        <f>IF(N1054=0,0,U1054/N1054*100)</f>
        <v>53.340064012049325</v>
      </c>
      <c r="AJ1054" s="320">
        <f>IF(O1054=0,0,V1054/O1054*100)</f>
        <v>90.309308471590072</v>
      </c>
      <c r="AK1054" s="321">
        <f>IF(P1054=0,0,W1054/P1054*100)</f>
        <v>70.280495552731892</v>
      </c>
    </row>
    <row r="1055" spans="1:37" s="170" customFormat="1" ht="25.5" customHeight="1" x14ac:dyDescent="0.2">
      <c r="A1055" s="81"/>
      <c r="B1055" s="147"/>
      <c r="C1055" s="184"/>
      <c r="D1055" s="184"/>
      <c r="E1055" s="184"/>
      <c r="F1055" s="184"/>
      <c r="G1055" s="184"/>
      <c r="H1055" s="184"/>
      <c r="I1055" s="184"/>
      <c r="J1055" s="184"/>
      <c r="K1055" s="184"/>
      <c r="L1055" s="184"/>
      <c r="M1055" s="184"/>
      <c r="N1055" s="184"/>
      <c r="O1055" s="184"/>
      <c r="P1055" s="184"/>
      <c r="Q1055" s="184"/>
      <c r="R1055" s="184"/>
      <c r="S1055" s="184"/>
      <c r="T1055" s="184"/>
      <c r="U1055" s="184"/>
      <c r="V1055" s="184"/>
      <c r="W1055" s="184"/>
      <c r="X1055" s="184"/>
      <c r="Y1055" s="184"/>
      <c r="Z1055" s="184"/>
      <c r="AA1055" s="184"/>
      <c r="AB1055" s="184"/>
      <c r="AC1055" s="184"/>
      <c r="AD1055" s="184"/>
      <c r="AE1055" s="184"/>
      <c r="AF1055" s="322"/>
      <c r="AG1055" s="322"/>
      <c r="AH1055" s="322"/>
      <c r="AI1055" s="322"/>
      <c r="AJ1055" s="322"/>
      <c r="AK1055" s="322"/>
    </row>
    <row r="1056" spans="1:37" s="170" customFormat="1" ht="25.5" customHeight="1" x14ac:dyDescent="0.2">
      <c r="A1056" s="81"/>
      <c r="B1056" s="147"/>
      <c r="C1056" s="184"/>
      <c r="D1056" s="184"/>
      <c r="E1056" s="184"/>
      <c r="F1056" s="184"/>
      <c r="G1056" s="184"/>
      <c r="H1056" s="184"/>
      <c r="I1056" s="184"/>
      <c r="J1056" s="184"/>
      <c r="K1056" s="184"/>
      <c r="L1056" s="184"/>
      <c r="M1056" s="184"/>
      <c r="N1056" s="184"/>
      <c r="O1056" s="184"/>
      <c r="P1056" s="184"/>
      <c r="Q1056" s="184"/>
      <c r="R1056" s="184"/>
      <c r="S1056" s="184"/>
      <c r="T1056" s="184"/>
      <c r="U1056" s="184"/>
      <c r="V1056" s="184"/>
      <c r="W1056" s="184"/>
      <c r="X1056" s="184"/>
      <c r="Y1056" s="184"/>
      <c r="Z1056" s="184"/>
      <c r="AA1056" s="184"/>
      <c r="AB1056" s="184"/>
      <c r="AC1056" s="184"/>
      <c r="AD1056" s="184"/>
      <c r="AE1056" s="184"/>
      <c r="AF1056" s="322"/>
      <c r="AG1056" s="322"/>
      <c r="AH1056" s="322"/>
      <c r="AI1056" s="322"/>
      <c r="AJ1056" s="322"/>
      <c r="AK1056" s="322"/>
    </row>
    <row r="1057" spans="1:42" s="170" customFormat="1" ht="25.5" customHeight="1" x14ac:dyDescent="0.2">
      <c r="A1057" s="81"/>
      <c r="B1057" s="147"/>
      <c r="C1057" s="184"/>
      <c r="D1057" s="184"/>
      <c r="E1057" s="184"/>
      <c r="F1057" s="184"/>
      <c r="G1057" s="184"/>
      <c r="H1057" s="184"/>
      <c r="I1057" s="184"/>
      <c r="J1057" s="184"/>
      <c r="K1057" s="184"/>
      <c r="L1057" s="184"/>
      <c r="M1057" s="184"/>
      <c r="N1057" s="184"/>
      <c r="O1057" s="184"/>
      <c r="P1057" s="184"/>
      <c r="Q1057" s="184"/>
      <c r="R1057" s="184"/>
      <c r="S1057" s="184"/>
      <c r="T1057" s="184"/>
      <c r="U1057" s="184"/>
      <c r="V1057" s="184"/>
      <c r="W1057" s="184"/>
      <c r="X1057" s="184"/>
      <c r="Y1057" s="184"/>
      <c r="Z1057" s="184"/>
      <c r="AA1057" s="184"/>
      <c r="AB1057" s="184"/>
      <c r="AC1057" s="184"/>
      <c r="AD1057" s="184"/>
      <c r="AE1057" s="184"/>
      <c r="AF1057" s="322"/>
      <c r="AG1057" s="322"/>
      <c r="AH1057" s="322"/>
      <c r="AI1057" s="322"/>
      <c r="AJ1057" s="322"/>
      <c r="AK1057" s="322"/>
    </row>
    <row r="1058" spans="1:42" ht="28.5" customHeight="1" x14ac:dyDescent="0.25"/>
    <row r="1059" spans="1:42" s="279" customFormat="1" ht="9" hidden="1" customHeight="1" x14ac:dyDescent="0.3">
      <c r="A1059" s="84"/>
      <c r="B1059" s="323"/>
      <c r="C1059" s="323"/>
      <c r="D1059" s="323"/>
      <c r="E1059" s="323"/>
      <c r="F1059" s="324"/>
      <c r="G1059" s="325"/>
      <c r="H1059" s="325"/>
      <c r="I1059" s="325"/>
      <c r="J1059" s="326"/>
      <c r="K1059" s="327"/>
      <c r="L1059" s="327"/>
      <c r="M1059" s="327"/>
      <c r="N1059" s="326"/>
      <c r="O1059" s="327"/>
      <c r="P1059" s="326"/>
      <c r="Q1059" s="326"/>
      <c r="AL1059" s="84"/>
      <c r="AM1059" s="84"/>
      <c r="AN1059" s="84"/>
      <c r="AO1059" s="84"/>
      <c r="AP1059" s="84"/>
    </row>
    <row r="1060" spans="1:42" s="279" customFormat="1" ht="44.25" customHeight="1" x14ac:dyDescent="0.3">
      <c r="A1060" s="84"/>
      <c r="B1060" s="328"/>
      <c r="C1060" s="329" t="s">
        <v>2117</v>
      </c>
      <c r="D1060" s="329"/>
      <c r="E1060" s="329"/>
      <c r="F1060" s="329"/>
      <c r="G1060" s="329"/>
      <c r="H1060" s="329"/>
      <c r="I1060" s="329"/>
      <c r="J1060" s="329"/>
      <c r="K1060" s="329"/>
      <c r="L1060" s="330"/>
      <c r="M1060" s="330"/>
      <c r="N1060" s="331" t="s">
        <v>87</v>
      </c>
      <c r="O1060" s="331"/>
      <c r="P1060" s="331"/>
      <c r="Q1060" s="331"/>
      <c r="AL1060" s="84"/>
      <c r="AM1060" s="84"/>
      <c r="AN1060" s="84"/>
      <c r="AO1060" s="84"/>
      <c r="AP1060" s="84"/>
    </row>
    <row r="1061" spans="1:42" s="279" customFormat="1" ht="16.5" customHeight="1" x14ac:dyDescent="0.3">
      <c r="A1061" s="84"/>
      <c r="B1061" s="332"/>
      <c r="C1061" s="332"/>
      <c r="D1061" s="332"/>
      <c r="E1061" s="332"/>
      <c r="F1061" s="333"/>
      <c r="G1061" s="325"/>
      <c r="H1061" s="325"/>
      <c r="I1061" s="325"/>
      <c r="J1061" s="326"/>
      <c r="K1061" s="327"/>
      <c r="L1061" s="327"/>
      <c r="M1061" s="327"/>
      <c r="N1061" s="326"/>
      <c r="O1061" s="327"/>
      <c r="P1061" s="326"/>
      <c r="Q1061" s="326"/>
      <c r="AL1061" s="84"/>
      <c r="AM1061" s="84"/>
      <c r="AN1061" s="84"/>
      <c r="AO1061" s="84"/>
      <c r="AP1061" s="84"/>
    </row>
    <row r="1062" spans="1:42" s="279" customFormat="1" ht="46.5" customHeight="1" x14ac:dyDescent="0.3">
      <c r="A1062" s="84"/>
      <c r="B1062" s="328"/>
      <c r="C1062" s="329" t="s">
        <v>2118</v>
      </c>
      <c r="D1062" s="329"/>
      <c r="E1062" s="329"/>
      <c r="F1062" s="329"/>
      <c r="G1062" s="329"/>
      <c r="H1062" s="329"/>
      <c r="I1062" s="329"/>
      <c r="J1062" s="329"/>
      <c r="K1062" s="329"/>
      <c r="L1062" s="330"/>
      <c r="M1062" s="330"/>
      <c r="N1062" s="331" t="s">
        <v>1226</v>
      </c>
      <c r="O1062" s="331"/>
      <c r="P1062" s="331"/>
      <c r="Q1062" s="331"/>
      <c r="AL1062" s="84"/>
      <c r="AM1062" s="84"/>
      <c r="AN1062" s="84"/>
      <c r="AO1062" s="84"/>
      <c r="AP1062" s="84"/>
    </row>
    <row r="1063" spans="1:42" ht="17.25" customHeight="1" x14ac:dyDescent="0.3">
      <c r="B1063" s="332"/>
      <c r="C1063" s="332"/>
      <c r="D1063" s="332"/>
      <c r="E1063" s="332"/>
      <c r="F1063" s="333"/>
      <c r="G1063" s="325"/>
      <c r="H1063" s="325"/>
      <c r="I1063" s="325"/>
      <c r="J1063" s="326"/>
      <c r="K1063" s="327"/>
      <c r="L1063" s="327"/>
      <c r="M1063" s="327"/>
      <c r="N1063" s="326"/>
      <c r="O1063" s="327"/>
      <c r="P1063" s="326"/>
      <c r="Q1063" s="326"/>
    </row>
    <row r="1064" spans="1:42" ht="54" customHeight="1" x14ac:dyDescent="0.3">
      <c r="B1064" s="328"/>
      <c r="C1064" s="329" t="s">
        <v>2119</v>
      </c>
      <c r="D1064" s="329"/>
      <c r="E1064" s="329"/>
      <c r="F1064" s="329"/>
      <c r="G1064" s="329"/>
      <c r="H1064" s="329"/>
      <c r="I1064" s="329"/>
      <c r="J1064" s="329"/>
      <c r="K1064" s="329"/>
      <c r="L1064" s="330"/>
      <c r="M1064" s="330"/>
      <c r="N1064" s="331" t="s">
        <v>89</v>
      </c>
      <c r="O1064" s="331"/>
      <c r="P1064" s="331"/>
      <c r="Q1064" s="331"/>
    </row>
    <row r="1065" spans="1:42" ht="24.75" customHeight="1" x14ac:dyDescent="0.3">
      <c r="B1065" s="332"/>
      <c r="C1065" s="332"/>
      <c r="D1065" s="332"/>
      <c r="E1065" s="332"/>
      <c r="F1065" s="333"/>
      <c r="G1065" s="325"/>
      <c r="H1065" s="325"/>
      <c r="I1065" s="325"/>
      <c r="J1065" s="326"/>
      <c r="K1065" s="327"/>
      <c r="L1065" s="327"/>
      <c r="M1065" s="327"/>
      <c r="N1065" s="326"/>
      <c r="O1065" s="327"/>
      <c r="P1065" s="326"/>
      <c r="Q1065" s="326"/>
    </row>
    <row r="1066" spans="1:42" ht="45.75" customHeight="1" x14ac:dyDescent="0.3">
      <c r="B1066" s="328"/>
      <c r="C1066" s="329" t="s">
        <v>2192</v>
      </c>
      <c r="D1066" s="329"/>
      <c r="E1066" s="329"/>
      <c r="F1066" s="329"/>
      <c r="G1066" s="329"/>
      <c r="H1066" s="329"/>
      <c r="I1066" s="329"/>
      <c r="J1066" s="329"/>
      <c r="K1066" s="329"/>
      <c r="L1066" s="330"/>
      <c r="M1066" s="330"/>
      <c r="N1066" s="331" t="s">
        <v>890</v>
      </c>
      <c r="O1066" s="331"/>
      <c r="P1066" s="331"/>
      <c r="Q1066" s="331"/>
    </row>
    <row r="1067" spans="1:42" ht="18.75" customHeight="1" x14ac:dyDescent="0.3">
      <c r="B1067" s="332"/>
      <c r="C1067" s="332"/>
      <c r="D1067" s="332"/>
      <c r="E1067" s="332"/>
      <c r="F1067" s="333"/>
      <c r="G1067" s="325"/>
      <c r="H1067" s="325"/>
      <c r="I1067" s="325"/>
      <c r="J1067" s="326"/>
      <c r="K1067" s="327"/>
      <c r="L1067" s="327"/>
      <c r="M1067" s="327"/>
      <c r="N1067" s="326"/>
      <c r="O1067" s="327"/>
      <c r="P1067" s="326"/>
      <c r="Q1067" s="326"/>
    </row>
    <row r="1068" spans="1:42" ht="55.5" customHeight="1" x14ac:dyDescent="0.3">
      <c r="A1068" s="334"/>
      <c r="B1068" s="334"/>
      <c r="C1068" s="329" t="s">
        <v>2165</v>
      </c>
      <c r="D1068" s="329"/>
      <c r="E1068" s="329"/>
      <c r="F1068" s="329"/>
      <c r="G1068" s="329"/>
      <c r="H1068" s="329"/>
      <c r="I1068" s="329"/>
      <c r="J1068" s="329"/>
      <c r="K1068" s="329"/>
      <c r="L1068" s="335"/>
      <c r="M1068" s="335"/>
      <c r="N1068" s="331" t="s">
        <v>90</v>
      </c>
      <c r="O1068" s="331"/>
      <c r="P1068" s="331"/>
      <c r="Q1068" s="326"/>
    </row>
    <row r="1069" spans="1:42" ht="18.75" x14ac:dyDescent="0.3">
      <c r="B1069" s="332"/>
      <c r="C1069" s="332"/>
      <c r="D1069" s="332"/>
      <c r="E1069" s="332"/>
      <c r="F1069" s="333"/>
      <c r="G1069" s="325"/>
      <c r="H1069" s="325"/>
      <c r="I1069" s="325"/>
      <c r="J1069" s="326"/>
      <c r="K1069" s="327"/>
      <c r="L1069" s="327"/>
      <c r="M1069" s="327"/>
      <c r="N1069" s="326"/>
    </row>
  </sheetData>
  <mergeCells count="32">
    <mergeCell ref="C1068:K1068"/>
    <mergeCell ref="N1068:P1068"/>
    <mergeCell ref="C1062:K1062"/>
    <mergeCell ref="N1062:Q1062"/>
    <mergeCell ref="C1064:K1064"/>
    <mergeCell ref="N1064:Q1064"/>
    <mergeCell ref="C1066:K1066"/>
    <mergeCell ref="N1066:Q1066"/>
    <mergeCell ref="R7:W7"/>
    <mergeCell ref="X7:X8"/>
    <mergeCell ref="Y7:AD7"/>
    <mergeCell ref="AE7:AE8"/>
    <mergeCell ref="AF7:AK7"/>
    <mergeCell ref="C1060:K1060"/>
    <mergeCell ref="N1060:Q1060"/>
    <mergeCell ref="J5:P6"/>
    <mergeCell ref="Q5:W6"/>
    <mergeCell ref="X5:AK5"/>
    <mergeCell ref="X6:AD6"/>
    <mergeCell ref="AE6:AK6"/>
    <mergeCell ref="C7:C8"/>
    <mergeCell ref="D7:I7"/>
    <mergeCell ref="J7:J8"/>
    <mergeCell ref="K7:P7"/>
    <mergeCell ref="Q7:Q8"/>
    <mergeCell ref="S2:W2"/>
    <mergeCell ref="AG2:AK2"/>
    <mergeCell ref="C3:T3"/>
    <mergeCell ref="AG3:AJ3"/>
    <mergeCell ref="A5:A8"/>
    <mergeCell ref="B5:B8"/>
    <mergeCell ref="C5:I6"/>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7"/>
  <sheetViews>
    <sheetView workbookViewId="0">
      <selection activeCell="A2" sqref="A2"/>
    </sheetView>
  </sheetViews>
  <sheetFormatPr defaultRowHeight="12.75" x14ac:dyDescent="0.2"/>
  <cols>
    <col min="1" max="1" width="60.7109375" style="2" customWidth="1"/>
    <col min="2" max="2" width="8.28515625" style="3" customWidth="1"/>
    <col min="3" max="6" width="15.7109375" style="22" customWidth="1"/>
    <col min="7" max="7" width="6.7109375" style="1" customWidth="1"/>
    <col min="8" max="8" width="15.7109375" customWidth="1"/>
    <col min="9" max="9" width="13.28515625" customWidth="1"/>
    <col min="10" max="10" width="12.5703125" customWidth="1"/>
    <col min="11" max="11" width="12.7109375" customWidth="1"/>
  </cols>
  <sheetData>
    <row r="1" spans="1:7" x14ac:dyDescent="0.2">
      <c r="E1" s="26" t="s">
        <v>2193</v>
      </c>
      <c r="F1" s="27"/>
      <c r="G1" s="28"/>
    </row>
    <row r="2" spans="1:7" ht="40.15" customHeight="1" x14ac:dyDescent="0.2">
      <c r="E2" s="26" t="s">
        <v>73</v>
      </c>
      <c r="F2" s="27"/>
      <c r="G2" s="27"/>
    </row>
    <row r="3" spans="1:7" ht="64.900000000000006" customHeight="1" x14ac:dyDescent="0.2">
      <c r="A3" s="25" t="s">
        <v>2194</v>
      </c>
      <c r="B3" s="25"/>
      <c r="C3" s="25"/>
      <c r="D3" s="25"/>
      <c r="E3" s="25"/>
      <c r="F3" s="25"/>
      <c r="G3" s="25"/>
    </row>
    <row r="4" spans="1:7" x14ac:dyDescent="0.2">
      <c r="F4" s="22" t="s">
        <v>74</v>
      </c>
    </row>
    <row r="5" spans="1:7" ht="28.5" customHeight="1" x14ac:dyDescent="0.2">
      <c r="A5" s="29" t="s">
        <v>75</v>
      </c>
      <c r="B5" s="30" t="s">
        <v>2195</v>
      </c>
      <c r="C5" s="31" t="s">
        <v>77</v>
      </c>
      <c r="D5" s="31" t="s">
        <v>78</v>
      </c>
      <c r="E5" s="31" t="s">
        <v>79</v>
      </c>
      <c r="F5" s="31" t="s">
        <v>80</v>
      </c>
      <c r="G5" s="31"/>
    </row>
    <row r="6" spans="1:7" x14ac:dyDescent="0.2">
      <c r="A6" s="29"/>
      <c r="B6" s="30"/>
      <c r="C6" s="31"/>
      <c r="D6" s="31"/>
      <c r="E6" s="31"/>
      <c r="F6" s="24" t="s">
        <v>81</v>
      </c>
      <c r="G6" s="23" t="s">
        <v>82</v>
      </c>
    </row>
    <row r="7" spans="1:7" ht="10.9" customHeight="1" x14ac:dyDescent="0.2">
      <c r="A7" s="7">
        <v>1</v>
      </c>
      <c r="B7" s="8" t="s">
        <v>16</v>
      </c>
      <c r="C7" s="8">
        <v>3</v>
      </c>
      <c r="D7" s="8">
        <v>4</v>
      </c>
      <c r="E7" s="8">
        <v>5</v>
      </c>
      <c r="F7" s="8">
        <v>6</v>
      </c>
      <c r="G7" s="8">
        <v>7</v>
      </c>
    </row>
    <row r="8" spans="1:7" x14ac:dyDescent="0.2">
      <c r="A8" s="12" t="s">
        <v>2196</v>
      </c>
      <c r="B8" s="15" t="s">
        <v>19</v>
      </c>
      <c r="C8" s="13">
        <v>51551945</v>
      </c>
      <c r="D8" s="13">
        <v>53280573.200000003</v>
      </c>
      <c r="E8" s="13">
        <v>49635378.700000003</v>
      </c>
      <c r="F8" s="13">
        <v>-3645194.5</v>
      </c>
      <c r="G8" s="14" t="s">
        <v>17</v>
      </c>
    </row>
    <row r="9" spans="1:7" x14ac:dyDescent="0.2">
      <c r="A9" s="12" t="s">
        <v>2197</v>
      </c>
      <c r="B9" s="15" t="s">
        <v>16</v>
      </c>
      <c r="C9" s="13">
        <v>44931544.399999999</v>
      </c>
      <c r="D9" s="13">
        <v>49023745.299999997</v>
      </c>
      <c r="E9" s="13">
        <v>46077918.799999997</v>
      </c>
      <c r="F9" s="13">
        <v>-2945826.5</v>
      </c>
      <c r="G9" s="14" t="s">
        <v>285</v>
      </c>
    </row>
    <row r="10" spans="1:7" x14ac:dyDescent="0.2">
      <c r="A10" s="12" t="s">
        <v>20</v>
      </c>
      <c r="B10" s="15" t="s">
        <v>21</v>
      </c>
      <c r="C10" s="13">
        <v>7009983.5999999996</v>
      </c>
      <c r="D10" s="13">
        <v>7347786.5999999996</v>
      </c>
      <c r="E10" s="13">
        <v>7040590.2000000002</v>
      </c>
      <c r="F10" s="13">
        <v>-307196.40000000002</v>
      </c>
      <c r="G10" s="14" t="s">
        <v>22</v>
      </c>
    </row>
    <row r="11" spans="1:7" x14ac:dyDescent="0.2">
      <c r="A11" s="9" t="s">
        <v>2198</v>
      </c>
      <c r="B11" s="16" t="s">
        <v>2199</v>
      </c>
      <c r="C11" s="10">
        <v>5670240.5999999996</v>
      </c>
      <c r="D11" s="10">
        <v>5909070.0999999996</v>
      </c>
      <c r="E11" s="10">
        <v>5622118.5</v>
      </c>
      <c r="F11" s="10">
        <v>-286951.59999999998</v>
      </c>
      <c r="G11" s="11" t="s">
        <v>903</v>
      </c>
    </row>
    <row r="12" spans="1:7" x14ac:dyDescent="0.2">
      <c r="A12" s="9" t="s">
        <v>2200</v>
      </c>
      <c r="B12" s="16" t="s">
        <v>2201</v>
      </c>
      <c r="C12" s="10">
        <v>5593491.7000000002</v>
      </c>
      <c r="D12" s="10">
        <v>5828218.9000000004</v>
      </c>
      <c r="E12" s="10">
        <v>5543256.4000000004</v>
      </c>
      <c r="F12" s="10">
        <v>-284962.5</v>
      </c>
      <c r="G12" s="11" t="s">
        <v>903</v>
      </c>
    </row>
    <row r="13" spans="1:7" x14ac:dyDescent="0.2">
      <c r="A13" s="9" t="s">
        <v>2202</v>
      </c>
      <c r="B13" s="16" t="s">
        <v>2203</v>
      </c>
      <c r="C13" s="10">
        <v>319378.40000000002</v>
      </c>
      <c r="D13" s="10"/>
      <c r="E13" s="10"/>
      <c r="F13" s="10"/>
      <c r="G13" s="11" t="s">
        <v>19</v>
      </c>
    </row>
    <row r="14" spans="1:7" x14ac:dyDescent="0.2">
      <c r="A14" s="9" t="s">
        <v>2202</v>
      </c>
      <c r="B14" s="16" t="s">
        <v>2204</v>
      </c>
      <c r="C14" s="10">
        <v>319378.40000000002</v>
      </c>
      <c r="D14" s="10"/>
      <c r="E14" s="10"/>
      <c r="F14" s="10"/>
      <c r="G14" s="11" t="s">
        <v>19</v>
      </c>
    </row>
    <row r="15" spans="1:7" x14ac:dyDescent="0.2">
      <c r="A15" s="9" t="s">
        <v>2205</v>
      </c>
      <c r="B15" s="16" t="s">
        <v>2206</v>
      </c>
      <c r="C15" s="10">
        <v>20080.7</v>
      </c>
      <c r="D15" s="10"/>
      <c r="E15" s="10"/>
      <c r="F15" s="10"/>
      <c r="G15" s="11" t="s">
        <v>19</v>
      </c>
    </row>
    <row r="16" spans="1:7" x14ac:dyDescent="0.2">
      <c r="A16" s="9" t="s">
        <v>2205</v>
      </c>
      <c r="B16" s="16" t="s">
        <v>2207</v>
      </c>
      <c r="C16" s="10">
        <v>20080.7</v>
      </c>
      <c r="D16" s="10"/>
      <c r="E16" s="10"/>
      <c r="F16" s="10"/>
      <c r="G16" s="11" t="s">
        <v>19</v>
      </c>
    </row>
    <row r="17" spans="1:7" x14ac:dyDescent="0.2">
      <c r="A17" s="9" t="s">
        <v>2208</v>
      </c>
      <c r="B17" s="16" t="s">
        <v>2209</v>
      </c>
      <c r="C17" s="10">
        <v>229.9</v>
      </c>
      <c r="D17" s="10"/>
      <c r="E17" s="10"/>
      <c r="F17" s="10"/>
      <c r="G17" s="11" t="s">
        <v>19</v>
      </c>
    </row>
    <row r="18" spans="1:7" x14ac:dyDescent="0.2">
      <c r="A18" s="9" t="s">
        <v>2208</v>
      </c>
      <c r="B18" s="16" t="s">
        <v>2210</v>
      </c>
      <c r="C18" s="10">
        <v>229.9</v>
      </c>
      <c r="D18" s="10"/>
      <c r="E18" s="10"/>
      <c r="F18" s="10"/>
      <c r="G18" s="11" t="s">
        <v>19</v>
      </c>
    </row>
    <row r="19" spans="1:7" x14ac:dyDescent="0.2">
      <c r="A19" s="9" t="s">
        <v>2200</v>
      </c>
      <c r="B19" s="16" t="s">
        <v>2211</v>
      </c>
      <c r="C19" s="10">
        <v>5253802.7</v>
      </c>
      <c r="D19" s="10">
        <v>5828218.9000000004</v>
      </c>
      <c r="E19" s="10">
        <v>5543256.4000000004</v>
      </c>
      <c r="F19" s="10">
        <v>-284962.5</v>
      </c>
      <c r="G19" s="11" t="s">
        <v>903</v>
      </c>
    </row>
    <row r="20" spans="1:7" x14ac:dyDescent="0.2">
      <c r="A20" s="9" t="s">
        <v>2200</v>
      </c>
      <c r="B20" s="16" t="s">
        <v>2212</v>
      </c>
      <c r="C20" s="10">
        <v>5253802.7</v>
      </c>
      <c r="D20" s="10">
        <v>5828218.9000000004</v>
      </c>
      <c r="E20" s="10">
        <v>5543256.4000000004</v>
      </c>
      <c r="F20" s="10">
        <v>-284962.5</v>
      </c>
      <c r="G20" s="11" t="s">
        <v>903</v>
      </c>
    </row>
    <row r="21" spans="1:7" x14ac:dyDescent="0.2">
      <c r="A21" s="9" t="s">
        <v>2213</v>
      </c>
      <c r="B21" s="16" t="s">
        <v>2214</v>
      </c>
      <c r="C21" s="10">
        <v>684.7</v>
      </c>
      <c r="D21" s="10">
        <v>2801.4</v>
      </c>
      <c r="E21" s="10">
        <v>2410.6</v>
      </c>
      <c r="F21" s="10">
        <v>-390.8</v>
      </c>
      <c r="G21" s="11" t="s">
        <v>2215</v>
      </c>
    </row>
    <row r="22" spans="1:7" x14ac:dyDescent="0.2">
      <c r="A22" s="9" t="s">
        <v>2213</v>
      </c>
      <c r="B22" s="16" t="s">
        <v>2216</v>
      </c>
      <c r="C22" s="10">
        <v>684.7</v>
      </c>
      <c r="D22" s="10">
        <v>2801.4</v>
      </c>
      <c r="E22" s="10">
        <v>2410.6</v>
      </c>
      <c r="F22" s="10">
        <v>-390.8</v>
      </c>
      <c r="G22" s="11" t="s">
        <v>2215</v>
      </c>
    </row>
    <row r="23" spans="1:7" x14ac:dyDescent="0.2">
      <c r="A23" s="9" t="s">
        <v>2213</v>
      </c>
      <c r="B23" s="16" t="s">
        <v>2217</v>
      </c>
      <c r="C23" s="10">
        <v>684.7</v>
      </c>
      <c r="D23" s="10">
        <v>2801.4</v>
      </c>
      <c r="E23" s="10">
        <v>2410.6</v>
      </c>
      <c r="F23" s="10">
        <v>-390.8</v>
      </c>
      <c r="G23" s="11" t="s">
        <v>2215</v>
      </c>
    </row>
    <row r="24" spans="1:7" x14ac:dyDescent="0.2">
      <c r="A24" s="9" t="s">
        <v>2218</v>
      </c>
      <c r="B24" s="16" t="s">
        <v>2219</v>
      </c>
      <c r="C24" s="10">
        <v>76064.2</v>
      </c>
      <c r="D24" s="10">
        <v>78049.8</v>
      </c>
      <c r="E24" s="10">
        <v>76451.5</v>
      </c>
      <c r="F24" s="10">
        <v>-1598.3</v>
      </c>
      <c r="G24" s="11" t="s">
        <v>690</v>
      </c>
    </row>
    <row r="25" spans="1:7" x14ac:dyDescent="0.2">
      <c r="A25" s="9" t="s">
        <v>2220</v>
      </c>
      <c r="B25" s="16" t="s">
        <v>2221</v>
      </c>
      <c r="C25" s="10">
        <v>1050</v>
      </c>
      <c r="D25" s="10"/>
      <c r="E25" s="10"/>
      <c r="F25" s="10"/>
      <c r="G25" s="11" t="s">
        <v>19</v>
      </c>
    </row>
    <row r="26" spans="1:7" x14ac:dyDescent="0.2">
      <c r="A26" s="9" t="s">
        <v>2220</v>
      </c>
      <c r="B26" s="16" t="s">
        <v>2222</v>
      </c>
      <c r="C26" s="10">
        <v>1050</v>
      </c>
      <c r="D26" s="10"/>
      <c r="E26" s="10"/>
      <c r="F26" s="10"/>
      <c r="G26" s="11" t="s">
        <v>19</v>
      </c>
    </row>
    <row r="27" spans="1:7" x14ac:dyDescent="0.2">
      <c r="A27" s="9" t="s">
        <v>2223</v>
      </c>
      <c r="B27" s="16" t="s">
        <v>2224</v>
      </c>
      <c r="C27" s="10">
        <v>5632.7</v>
      </c>
      <c r="D27" s="10">
        <v>5769.1</v>
      </c>
      <c r="E27" s="10">
        <v>5765.8</v>
      </c>
      <c r="F27" s="10">
        <v>-3.3</v>
      </c>
      <c r="G27" s="11" t="s">
        <v>470</v>
      </c>
    </row>
    <row r="28" spans="1:7" x14ac:dyDescent="0.2">
      <c r="A28" s="9" t="s">
        <v>2223</v>
      </c>
      <c r="B28" s="16" t="s">
        <v>2225</v>
      </c>
      <c r="C28" s="10">
        <v>5632.7</v>
      </c>
      <c r="D28" s="10">
        <v>5769.1</v>
      </c>
      <c r="E28" s="10">
        <v>5765.8</v>
      </c>
      <c r="F28" s="10">
        <v>-3.3</v>
      </c>
      <c r="G28" s="11" t="s">
        <v>470</v>
      </c>
    </row>
    <row r="29" spans="1:7" x14ac:dyDescent="0.2">
      <c r="A29" s="9" t="s">
        <v>2226</v>
      </c>
      <c r="B29" s="16" t="s">
        <v>2227</v>
      </c>
      <c r="C29" s="10">
        <v>43511.4</v>
      </c>
      <c r="D29" s="10">
        <v>48450.5</v>
      </c>
      <c r="E29" s="10">
        <v>47440.3</v>
      </c>
      <c r="F29" s="10">
        <v>-1010.2</v>
      </c>
      <c r="G29" s="11" t="s">
        <v>300</v>
      </c>
    </row>
    <row r="30" spans="1:7" x14ac:dyDescent="0.2">
      <c r="A30" s="9" t="s">
        <v>2226</v>
      </c>
      <c r="B30" s="16" t="s">
        <v>2228</v>
      </c>
      <c r="C30" s="10">
        <v>43511.4</v>
      </c>
      <c r="D30" s="10">
        <v>48450.5</v>
      </c>
      <c r="E30" s="10">
        <v>47440.3</v>
      </c>
      <c r="F30" s="10">
        <v>-1010.2</v>
      </c>
      <c r="G30" s="11" t="s">
        <v>300</v>
      </c>
    </row>
    <row r="31" spans="1:7" x14ac:dyDescent="0.2">
      <c r="A31" s="9" t="s">
        <v>2229</v>
      </c>
      <c r="B31" s="16" t="s">
        <v>2230</v>
      </c>
      <c r="C31" s="10">
        <v>916.8</v>
      </c>
      <c r="D31" s="10">
        <v>982</v>
      </c>
      <c r="E31" s="10">
        <v>697.2</v>
      </c>
      <c r="F31" s="10">
        <v>-284.8</v>
      </c>
      <c r="G31" s="11" t="s">
        <v>707</v>
      </c>
    </row>
    <row r="32" spans="1:7" x14ac:dyDescent="0.2">
      <c r="A32" s="9" t="s">
        <v>2229</v>
      </c>
      <c r="B32" s="16" t="s">
        <v>2231</v>
      </c>
      <c r="C32" s="10">
        <v>916.8</v>
      </c>
      <c r="D32" s="10">
        <v>982</v>
      </c>
      <c r="E32" s="10">
        <v>697.2</v>
      </c>
      <c r="F32" s="10">
        <v>-284.8</v>
      </c>
      <c r="G32" s="11" t="s">
        <v>707</v>
      </c>
    </row>
    <row r="33" spans="1:7" x14ac:dyDescent="0.2">
      <c r="A33" s="9" t="s">
        <v>2232</v>
      </c>
      <c r="B33" s="16" t="s">
        <v>2233</v>
      </c>
      <c r="C33" s="10">
        <v>24953.3</v>
      </c>
      <c r="D33" s="10">
        <v>22848.3</v>
      </c>
      <c r="E33" s="10">
        <v>22548.3</v>
      </c>
      <c r="F33" s="10">
        <v>-300</v>
      </c>
      <c r="G33" s="11" t="s">
        <v>871</v>
      </c>
    </row>
    <row r="34" spans="1:7" x14ac:dyDescent="0.2">
      <c r="A34" s="9" t="s">
        <v>2232</v>
      </c>
      <c r="B34" s="16" t="s">
        <v>2234</v>
      </c>
      <c r="C34" s="10">
        <v>24953.3</v>
      </c>
      <c r="D34" s="10">
        <v>22848.3</v>
      </c>
      <c r="E34" s="10">
        <v>22548.3</v>
      </c>
      <c r="F34" s="10">
        <v>-300</v>
      </c>
      <c r="G34" s="11" t="s">
        <v>871</v>
      </c>
    </row>
    <row r="35" spans="1:7" x14ac:dyDescent="0.2">
      <c r="A35" s="9" t="s">
        <v>2235</v>
      </c>
      <c r="B35" s="16" t="s">
        <v>2236</v>
      </c>
      <c r="C35" s="10">
        <v>1339743</v>
      </c>
      <c r="D35" s="10">
        <v>1438716.4</v>
      </c>
      <c r="E35" s="10">
        <v>1418471.6</v>
      </c>
      <c r="F35" s="10">
        <v>-20244.8</v>
      </c>
      <c r="G35" s="11" t="s">
        <v>512</v>
      </c>
    </row>
    <row r="36" spans="1:7" x14ac:dyDescent="0.2">
      <c r="A36" s="9" t="s">
        <v>2237</v>
      </c>
      <c r="B36" s="16" t="s">
        <v>2238</v>
      </c>
      <c r="C36" s="10">
        <v>1192803.6000000001</v>
      </c>
      <c r="D36" s="10">
        <v>1289223.8999999999</v>
      </c>
      <c r="E36" s="10">
        <v>1272255.7</v>
      </c>
      <c r="F36" s="10">
        <v>-16968.2</v>
      </c>
      <c r="G36" s="11" t="s">
        <v>871</v>
      </c>
    </row>
    <row r="37" spans="1:7" x14ac:dyDescent="0.2">
      <c r="A37" s="9" t="s">
        <v>2237</v>
      </c>
      <c r="B37" s="16" t="s">
        <v>2239</v>
      </c>
      <c r="C37" s="10">
        <v>1192803.6000000001</v>
      </c>
      <c r="D37" s="10">
        <v>1289223.8999999999</v>
      </c>
      <c r="E37" s="10">
        <v>1272255.7</v>
      </c>
      <c r="F37" s="10">
        <v>-16968.2</v>
      </c>
      <c r="G37" s="11" t="s">
        <v>871</v>
      </c>
    </row>
    <row r="38" spans="1:7" x14ac:dyDescent="0.2">
      <c r="A38" s="9" t="s">
        <v>2237</v>
      </c>
      <c r="B38" s="16" t="s">
        <v>2240</v>
      </c>
      <c r="C38" s="10">
        <v>1192803.6000000001</v>
      </c>
      <c r="D38" s="10">
        <v>1289223.8999999999</v>
      </c>
      <c r="E38" s="10">
        <v>1272255.7</v>
      </c>
      <c r="F38" s="10">
        <v>-16968.2</v>
      </c>
      <c r="G38" s="11" t="s">
        <v>871</v>
      </c>
    </row>
    <row r="39" spans="1:7" x14ac:dyDescent="0.2">
      <c r="A39" s="9" t="s">
        <v>2241</v>
      </c>
      <c r="B39" s="16" t="s">
        <v>2242</v>
      </c>
      <c r="C39" s="10">
        <v>146939.4</v>
      </c>
      <c r="D39" s="10">
        <v>149492.5</v>
      </c>
      <c r="E39" s="10">
        <v>146215.9</v>
      </c>
      <c r="F39" s="10">
        <v>-3276.6</v>
      </c>
      <c r="G39" s="11" t="s">
        <v>337</v>
      </c>
    </row>
    <row r="40" spans="1:7" ht="25.5" x14ac:dyDescent="0.2">
      <c r="A40" s="9" t="s">
        <v>2243</v>
      </c>
      <c r="B40" s="16" t="s">
        <v>2244</v>
      </c>
      <c r="C40" s="10">
        <v>146939.4</v>
      </c>
      <c r="D40" s="10">
        <v>149492.5</v>
      </c>
      <c r="E40" s="10">
        <v>146215.9</v>
      </c>
      <c r="F40" s="10">
        <v>-3276.6</v>
      </c>
      <c r="G40" s="11" t="s">
        <v>337</v>
      </c>
    </row>
    <row r="41" spans="1:7" ht="25.5" x14ac:dyDescent="0.2">
      <c r="A41" s="9" t="s">
        <v>2243</v>
      </c>
      <c r="B41" s="16" t="s">
        <v>2245</v>
      </c>
      <c r="C41" s="10">
        <v>146939.4</v>
      </c>
      <c r="D41" s="10">
        <v>149492.5</v>
      </c>
      <c r="E41" s="10">
        <v>146215.9</v>
      </c>
      <c r="F41" s="10">
        <v>-3276.6</v>
      </c>
      <c r="G41" s="11" t="s">
        <v>337</v>
      </c>
    </row>
    <row r="42" spans="1:7" x14ac:dyDescent="0.2">
      <c r="A42" s="12" t="s">
        <v>2246</v>
      </c>
      <c r="B42" s="15" t="s">
        <v>2247</v>
      </c>
      <c r="C42" s="13">
        <v>2509749.7000000002</v>
      </c>
      <c r="D42" s="13">
        <v>2106065.5</v>
      </c>
      <c r="E42" s="13">
        <v>1666267</v>
      </c>
      <c r="F42" s="13">
        <v>-439798.5</v>
      </c>
      <c r="G42" s="14" t="s">
        <v>2248</v>
      </c>
    </row>
    <row r="43" spans="1:7" x14ac:dyDescent="0.2">
      <c r="A43" s="9" t="s">
        <v>2249</v>
      </c>
      <c r="B43" s="16" t="s">
        <v>2250</v>
      </c>
      <c r="C43" s="10">
        <v>2509749.7000000002</v>
      </c>
      <c r="D43" s="10">
        <v>2106065.5</v>
      </c>
      <c r="E43" s="10">
        <v>1666267</v>
      </c>
      <c r="F43" s="10">
        <v>-439798.5</v>
      </c>
      <c r="G43" s="11" t="s">
        <v>2248</v>
      </c>
    </row>
    <row r="44" spans="1:7" x14ac:dyDescent="0.2">
      <c r="A44" s="9" t="s">
        <v>2251</v>
      </c>
      <c r="B44" s="16" t="s">
        <v>2252</v>
      </c>
      <c r="C44" s="10">
        <v>393935</v>
      </c>
      <c r="D44" s="10">
        <v>363690.9</v>
      </c>
      <c r="E44" s="10">
        <v>292466.40000000002</v>
      </c>
      <c r="F44" s="10">
        <v>-71224.5</v>
      </c>
      <c r="G44" s="11" t="s">
        <v>2253</v>
      </c>
    </row>
    <row r="45" spans="1:7" x14ac:dyDescent="0.2">
      <c r="A45" s="9" t="s">
        <v>2254</v>
      </c>
      <c r="B45" s="16" t="s">
        <v>2255</v>
      </c>
      <c r="C45" s="10">
        <v>202182</v>
      </c>
      <c r="D45" s="10">
        <v>176331.7</v>
      </c>
      <c r="E45" s="10">
        <v>134570.5</v>
      </c>
      <c r="F45" s="10">
        <v>-41761.199999999997</v>
      </c>
      <c r="G45" s="11" t="s">
        <v>509</v>
      </c>
    </row>
    <row r="46" spans="1:7" x14ac:dyDescent="0.2">
      <c r="A46" s="9" t="s">
        <v>2254</v>
      </c>
      <c r="B46" s="16" t="s">
        <v>2256</v>
      </c>
      <c r="C46" s="10">
        <v>202182</v>
      </c>
      <c r="D46" s="10">
        <v>176331.7</v>
      </c>
      <c r="E46" s="10">
        <v>134570.5</v>
      </c>
      <c r="F46" s="10">
        <v>-41761.199999999997</v>
      </c>
      <c r="G46" s="11" t="s">
        <v>509</v>
      </c>
    </row>
    <row r="47" spans="1:7" x14ac:dyDescent="0.2">
      <c r="A47" s="9" t="s">
        <v>2257</v>
      </c>
      <c r="B47" s="16" t="s">
        <v>2258</v>
      </c>
      <c r="C47" s="10">
        <v>53202</v>
      </c>
      <c r="D47" s="10">
        <v>48126.3</v>
      </c>
      <c r="E47" s="10">
        <v>38469</v>
      </c>
      <c r="F47" s="10">
        <v>-9657.2999999999993</v>
      </c>
      <c r="G47" s="11" t="s">
        <v>610</v>
      </c>
    </row>
    <row r="48" spans="1:7" x14ac:dyDescent="0.2">
      <c r="A48" s="9" t="s">
        <v>2257</v>
      </c>
      <c r="B48" s="16" t="s">
        <v>2259</v>
      </c>
      <c r="C48" s="10">
        <v>53202</v>
      </c>
      <c r="D48" s="10">
        <v>48126.3</v>
      </c>
      <c r="E48" s="10">
        <v>38469</v>
      </c>
      <c r="F48" s="10">
        <v>-9657.2999999999993</v>
      </c>
      <c r="G48" s="11" t="s">
        <v>610</v>
      </c>
    </row>
    <row r="49" spans="1:7" x14ac:dyDescent="0.2">
      <c r="A49" s="9" t="s">
        <v>2260</v>
      </c>
      <c r="B49" s="16" t="s">
        <v>2261</v>
      </c>
      <c r="C49" s="10">
        <v>85396.9</v>
      </c>
      <c r="D49" s="10">
        <v>83362.100000000006</v>
      </c>
      <c r="E49" s="10">
        <v>70501.899999999994</v>
      </c>
      <c r="F49" s="10">
        <v>-12860.2</v>
      </c>
      <c r="G49" s="11" t="s">
        <v>1174</v>
      </c>
    </row>
    <row r="50" spans="1:7" x14ac:dyDescent="0.2">
      <c r="A50" s="9" t="s">
        <v>2260</v>
      </c>
      <c r="B50" s="16" t="s">
        <v>2262</v>
      </c>
      <c r="C50" s="10">
        <v>85396.9</v>
      </c>
      <c r="D50" s="10">
        <v>83362.100000000006</v>
      </c>
      <c r="E50" s="10">
        <v>70501.899999999994</v>
      </c>
      <c r="F50" s="10">
        <v>-12860.2</v>
      </c>
      <c r="G50" s="11" t="s">
        <v>1174</v>
      </c>
    </row>
    <row r="51" spans="1:7" x14ac:dyDescent="0.2">
      <c r="A51" s="9" t="s">
        <v>2263</v>
      </c>
      <c r="B51" s="16" t="s">
        <v>2264</v>
      </c>
      <c r="C51" s="10">
        <v>37255.599999999999</v>
      </c>
      <c r="D51" s="10">
        <v>47937</v>
      </c>
      <c r="E51" s="10">
        <v>41828.800000000003</v>
      </c>
      <c r="F51" s="10">
        <v>-6108.2</v>
      </c>
      <c r="G51" s="11" t="s">
        <v>227</v>
      </c>
    </row>
    <row r="52" spans="1:7" x14ac:dyDescent="0.2">
      <c r="A52" s="9" t="s">
        <v>2263</v>
      </c>
      <c r="B52" s="16" t="s">
        <v>2265</v>
      </c>
      <c r="C52" s="10">
        <v>37255.599999999999</v>
      </c>
      <c r="D52" s="10">
        <v>47937</v>
      </c>
      <c r="E52" s="10">
        <v>41828.800000000003</v>
      </c>
      <c r="F52" s="10">
        <v>-6108.2</v>
      </c>
      <c r="G52" s="11" t="s">
        <v>227</v>
      </c>
    </row>
    <row r="53" spans="1:7" x14ac:dyDescent="0.2">
      <c r="A53" s="9" t="s">
        <v>2266</v>
      </c>
      <c r="B53" s="16" t="s">
        <v>2267</v>
      </c>
      <c r="C53" s="10">
        <v>15898.6</v>
      </c>
      <c r="D53" s="10">
        <v>7933.8</v>
      </c>
      <c r="E53" s="10">
        <v>7096.2</v>
      </c>
      <c r="F53" s="10">
        <v>-837.6</v>
      </c>
      <c r="G53" s="11" t="s">
        <v>2268</v>
      </c>
    </row>
    <row r="54" spans="1:7" x14ac:dyDescent="0.2">
      <c r="A54" s="9" t="s">
        <v>2266</v>
      </c>
      <c r="B54" s="16" t="s">
        <v>2269</v>
      </c>
      <c r="C54" s="10">
        <v>15898.6</v>
      </c>
      <c r="D54" s="10">
        <v>7933.8</v>
      </c>
      <c r="E54" s="10">
        <v>7096.2</v>
      </c>
      <c r="F54" s="10">
        <v>-837.6</v>
      </c>
      <c r="G54" s="11" t="s">
        <v>2268</v>
      </c>
    </row>
    <row r="55" spans="1:7" x14ac:dyDescent="0.2">
      <c r="A55" s="9" t="s">
        <v>2270</v>
      </c>
      <c r="B55" s="16" t="s">
        <v>2271</v>
      </c>
      <c r="C55" s="10">
        <v>251311.8</v>
      </c>
      <c r="D55" s="10">
        <v>206837.2</v>
      </c>
      <c r="E55" s="10">
        <v>174949.6</v>
      </c>
      <c r="F55" s="10">
        <v>-31887.599999999999</v>
      </c>
      <c r="G55" s="11" t="s">
        <v>1174</v>
      </c>
    </row>
    <row r="56" spans="1:7" x14ac:dyDescent="0.2">
      <c r="A56" s="9" t="s">
        <v>2272</v>
      </c>
      <c r="B56" s="16" t="s">
        <v>2273</v>
      </c>
      <c r="C56" s="10">
        <v>218053</v>
      </c>
      <c r="D56" s="10">
        <v>178283.9</v>
      </c>
      <c r="E56" s="10">
        <v>153169.60000000001</v>
      </c>
      <c r="F56" s="10">
        <v>-25114.3</v>
      </c>
      <c r="G56" s="11" t="s">
        <v>2274</v>
      </c>
    </row>
    <row r="57" spans="1:7" x14ac:dyDescent="0.2">
      <c r="A57" s="9" t="s">
        <v>2272</v>
      </c>
      <c r="B57" s="16" t="s">
        <v>2275</v>
      </c>
      <c r="C57" s="10">
        <v>218053</v>
      </c>
      <c r="D57" s="10">
        <v>178283.9</v>
      </c>
      <c r="E57" s="10">
        <v>153169.60000000001</v>
      </c>
      <c r="F57" s="10">
        <v>-25114.3</v>
      </c>
      <c r="G57" s="11" t="s">
        <v>2274</v>
      </c>
    </row>
    <row r="58" spans="1:7" x14ac:dyDescent="0.2">
      <c r="A58" s="9" t="s">
        <v>2276</v>
      </c>
      <c r="B58" s="16" t="s">
        <v>2277</v>
      </c>
      <c r="C58" s="10">
        <v>33258.800000000003</v>
      </c>
      <c r="D58" s="10">
        <v>28553.200000000001</v>
      </c>
      <c r="E58" s="10">
        <v>21780</v>
      </c>
      <c r="F58" s="10">
        <v>-6773.2</v>
      </c>
      <c r="G58" s="11" t="s">
        <v>509</v>
      </c>
    </row>
    <row r="59" spans="1:7" x14ac:dyDescent="0.2">
      <c r="A59" s="9" t="s">
        <v>2276</v>
      </c>
      <c r="B59" s="16" t="s">
        <v>2278</v>
      </c>
      <c r="C59" s="10">
        <v>33258.800000000003</v>
      </c>
      <c r="D59" s="10">
        <v>28553.200000000001</v>
      </c>
      <c r="E59" s="10">
        <v>21780</v>
      </c>
      <c r="F59" s="10">
        <v>-6773.2</v>
      </c>
      <c r="G59" s="11" t="s">
        <v>509</v>
      </c>
    </row>
    <row r="60" spans="1:7" x14ac:dyDescent="0.2">
      <c r="A60" s="9" t="s">
        <v>2279</v>
      </c>
      <c r="B60" s="16" t="s">
        <v>2280</v>
      </c>
      <c r="C60" s="10">
        <v>230733</v>
      </c>
      <c r="D60" s="10">
        <v>204666.9</v>
      </c>
      <c r="E60" s="10">
        <v>187054.1</v>
      </c>
      <c r="F60" s="10">
        <v>-17612.8</v>
      </c>
      <c r="G60" s="11" t="s">
        <v>436</v>
      </c>
    </row>
    <row r="61" spans="1:7" x14ac:dyDescent="0.2">
      <c r="A61" s="9" t="s">
        <v>2279</v>
      </c>
      <c r="B61" s="16" t="s">
        <v>2281</v>
      </c>
      <c r="C61" s="10">
        <v>230733</v>
      </c>
      <c r="D61" s="10">
        <v>204666.9</v>
      </c>
      <c r="E61" s="10">
        <v>187054.1</v>
      </c>
      <c r="F61" s="10">
        <v>-17612.8</v>
      </c>
      <c r="G61" s="11" t="s">
        <v>436</v>
      </c>
    </row>
    <row r="62" spans="1:7" x14ac:dyDescent="0.2">
      <c r="A62" s="9" t="s">
        <v>2279</v>
      </c>
      <c r="B62" s="16" t="s">
        <v>2282</v>
      </c>
      <c r="C62" s="10">
        <v>230733</v>
      </c>
      <c r="D62" s="10">
        <v>204666.9</v>
      </c>
      <c r="E62" s="10">
        <v>187054.1</v>
      </c>
      <c r="F62" s="10">
        <v>-17612.8</v>
      </c>
      <c r="G62" s="11" t="s">
        <v>436</v>
      </c>
    </row>
    <row r="63" spans="1:7" x14ac:dyDescent="0.2">
      <c r="A63" s="9" t="s">
        <v>2283</v>
      </c>
      <c r="B63" s="16" t="s">
        <v>2284</v>
      </c>
      <c r="C63" s="10">
        <v>41388.400000000001</v>
      </c>
      <c r="D63" s="10">
        <v>33849.199999999997</v>
      </c>
      <c r="E63" s="10">
        <v>28894.2</v>
      </c>
      <c r="F63" s="10">
        <v>-4955</v>
      </c>
      <c r="G63" s="11" t="s">
        <v>909</v>
      </c>
    </row>
    <row r="64" spans="1:7" x14ac:dyDescent="0.2">
      <c r="A64" s="9" t="s">
        <v>2283</v>
      </c>
      <c r="B64" s="16" t="s">
        <v>2285</v>
      </c>
      <c r="C64" s="10">
        <v>41388.400000000001</v>
      </c>
      <c r="D64" s="10">
        <v>33849.199999999997</v>
      </c>
      <c r="E64" s="10">
        <v>28894.2</v>
      </c>
      <c r="F64" s="10">
        <v>-4955</v>
      </c>
      <c r="G64" s="11" t="s">
        <v>909</v>
      </c>
    </row>
    <row r="65" spans="1:7" x14ac:dyDescent="0.2">
      <c r="A65" s="9" t="s">
        <v>2283</v>
      </c>
      <c r="B65" s="16" t="s">
        <v>2286</v>
      </c>
      <c r="C65" s="10">
        <v>41388.400000000001</v>
      </c>
      <c r="D65" s="10">
        <v>33849.199999999997</v>
      </c>
      <c r="E65" s="10">
        <v>28894.2</v>
      </c>
      <c r="F65" s="10">
        <v>-4955</v>
      </c>
      <c r="G65" s="11" t="s">
        <v>909</v>
      </c>
    </row>
    <row r="66" spans="1:7" x14ac:dyDescent="0.2">
      <c r="A66" s="9" t="s">
        <v>2287</v>
      </c>
      <c r="B66" s="16" t="s">
        <v>2288</v>
      </c>
      <c r="C66" s="10">
        <v>130525.4</v>
      </c>
      <c r="D66" s="10">
        <v>154038</v>
      </c>
      <c r="E66" s="10">
        <v>133197.9</v>
      </c>
      <c r="F66" s="10">
        <v>-20840.099999999999</v>
      </c>
      <c r="G66" s="11" t="s">
        <v>2289</v>
      </c>
    </row>
    <row r="67" spans="1:7" x14ac:dyDescent="0.2">
      <c r="A67" s="9" t="s">
        <v>2287</v>
      </c>
      <c r="B67" s="16" t="s">
        <v>2290</v>
      </c>
      <c r="C67" s="10">
        <v>130525.4</v>
      </c>
      <c r="D67" s="10">
        <v>154038</v>
      </c>
      <c r="E67" s="10">
        <v>133197.9</v>
      </c>
      <c r="F67" s="10">
        <v>-20840.099999999999</v>
      </c>
      <c r="G67" s="11" t="s">
        <v>2289</v>
      </c>
    </row>
    <row r="68" spans="1:7" x14ac:dyDescent="0.2">
      <c r="A68" s="9" t="s">
        <v>2287</v>
      </c>
      <c r="B68" s="16" t="s">
        <v>2291</v>
      </c>
      <c r="C68" s="10">
        <v>130525.4</v>
      </c>
      <c r="D68" s="10">
        <v>154038</v>
      </c>
      <c r="E68" s="10">
        <v>133197.9</v>
      </c>
      <c r="F68" s="10">
        <v>-20840.099999999999</v>
      </c>
      <c r="G68" s="11" t="s">
        <v>2289</v>
      </c>
    </row>
    <row r="69" spans="1:7" x14ac:dyDescent="0.2">
      <c r="A69" s="9" t="s">
        <v>2292</v>
      </c>
      <c r="B69" s="16" t="s">
        <v>2293</v>
      </c>
      <c r="C69" s="10">
        <v>51321.599999999999</v>
      </c>
      <c r="D69" s="10">
        <v>25948.3</v>
      </c>
      <c r="E69" s="10">
        <v>17396.599999999999</v>
      </c>
      <c r="F69" s="10">
        <v>-8551.7000000000007</v>
      </c>
      <c r="G69" s="11" t="s">
        <v>2294</v>
      </c>
    </row>
    <row r="70" spans="1:7" x14ac:dyDescent="0.2">
      <c r="A70" s="9" t="s">
        <v>2292</v>
      </c>
      <c r="B70" s="16" t="s">
        <v>2295</v>
      </c>
      <c r="C70" s="10">
        <v>51321.599999999999</v>
      </c>
      <c r="D70" s="10">
        <v>25948.3</v>
      </c>
      <c r="E70" s="10">
        <v>17396.599999999999</v>
      </c>
      <c r="F70" s="10">
        <v>-8551.7000000000007</v>
      </c>
      <c r="G70" s="11" t="s">
        <v>2294</v>
      </c>
    </row>
    <row r="71" spans="1:7" x14ac:dyDescent="0.2">
      <c r="A71" s="9" t="s">
        <v>2292</v>
      </c>
      <c r="B71" s="16" t="s">
        <v>2296</v>
      </c>
      <c r="C71" s="10">
        <v>51321.599999999999</v>
      </c>
      <c r="D71" s="10">
        <v>25948.3</v>
      </c>
      <c r="E71" s="10">
        <v>17396.599999999999</v>
      </c>
      <c r="F71" s="10">
        <v>-8551.7000000000007</v>
      </c>
      <c r="G71" s="11" t="s">
        <v>2294</v>
      </c>
    </row>
    <row r="72" spans="1:7" x14ac:dyDescent="0.2">
      <c r="A72" s="9" t="s">
        <v>2297</v>
      </c>
      <c r="B72" s="16" t="s">
        <v>2298</v>
      </c>
      <c r="C72" s="10">
        <v>305353.09999999998</v>
      </c>
      <c r="D72" s="10">
        <v>205052.6</v>
      </c>
      <c r="E72" s="10">
        <v>169931.9</v>
      </c>
      <c r="F72" s="10">
        <v>-35120.699999999997</v>
      </c>
      <c r="G72" s="11" t="s">
        <v>2299</v>
      </c>
    </row>
    <row r="73" spans="1:7" x14ac:dyDescent="0.2">
      <c r="A73" s="9" t="s">
        <v>2300</v>
      </c>
      <c r="B73" s="16" t="s">
        <v>2301</v>
      </c>
      <c r="C73" s="10">
        <v>26344.799999999999</v>
      </c>
      <c r="D73" s="10">
        <v>20609.7</v>
      </c>
      <c r="E73" s="10">
        <v>16917.5</v>
      </c>
      <c r="F73" s="10">
        <v>-3692.2</v>
      </c>
      <c r="G73" s="11" t="s">
        <v>812</v>
      </c>
    </row>
    <row r="74" spans="1:7" x14ac:dyDescent="0.2">
      <c r="A74" s="9" t="s">
        <v>2300</v>
      </c>
      <c r="B74" s="16" t="s">
        <v>2302</v>
      </c>
      <c r="C74" s="10">
        <v>26344.799999999999</v>
      </c>
      <c r="D74" s="10">
        <v>20609.7</v>
      </c>
      <c r="E74" s="10">
        <v>16917.5</v>
      </c>
      <c r="F74" s="10">
        <v>-3692.2</v>
      </c>
      <c r="G74" s="11" t="s">
        <v>812</v>
      </c>
    </row>
    <row r="75" spans="1:7" x14ac:dyDescent="0.2">
      <c r="A75" s="9" t="s">
        <v>2303</v>
      </c>
      <c r="B75" s="16" t="s">
        <v>2304</v>
      </c>
      <c r="C75" s="10">
        <v>133122.29999999999</v>
      </c>
      <c r="D75" s="10">
        <v>59800.4</v>
      </c>
      <c r="E75" s="10">
        <v>31510.7</v>
      </c>
      <c r="F75" s="10">
        <v>-28289.7</v>
      </c>
      <c r="G75" s="11" t="s">
        <v>935</v>
      </c>
    </row>
    <row r="76" spans="1:7" x14ac:dyDescent="0.2">
      <c r="A76" s="9" t="s">
        <v>2303</v>
      </c>
      <c r="B76" s="16" t="s">
        <v>2305</v>
      </c>
      <c r="C76" s="10">
        <v>133122.29999999999</v>
      </c>
      <c r="D76" s="10">
        <v>59800.4</v>
      </c>
      <c r="E76" s="10">
        <v>31510.7</v>
      </c>
      <c r="F76" s="10">
        <v>-28289.7</v>
      </c>
      <c r="G76" s="11" t="s">
        <v>935</v>
      </c>
    </row>
    <row r="77" spans="1:7" x14ac:dyDescent="0.2">
      <c r="A77" s="9" t="s">
        <v>2306</v>
      </c>
      <c r="B77" s="16" t="s">
        <v>2307</v>
      </c>
      <c r="C77" s="10">
        <v>145885.9</v>
      </c>
      <c r="D77" s="10">
        <v>124642.5</v>
      </c>
      <c r="E77" s="10">
        <v>121503.7</v>
      </c>
      <c r="F77" s="10">
        <v>-3138.8</v>
      </c>
      <c r="G77" s="11" t="s">
        <v>2308</v>
      </c>
    </row>
    <row r="78" spans="1:7" x14ac:dyDescent="0.2">
      <c r="A78" s="9" t="s">
        <v>2306</v>
      </c>
      <c r="B78" s="16" t="s">
        <v>2309</v>
      </c>
      <c r="C78" s="10">
        <v>145885.9</v>
      </c>
      <c r="D78" s="10">
        <v>124642.5</v>
      </c>
      <c r="E78" s="10">
        <v>121503.7</v>
      </c>
      <c r="F78" s="10">
        <v>-3138.8</v>
      </c>
      <c r="G78" s="11" t="s">
        <v>2308</v>
      </c>
    </row>
    <row r="79" spans="1:7" x14ac:dyDescent="0.2">
      <c r="A79" s="9" t="s">
        <v>2310</v>
      </c>
      <c r="B79" s="16" t="s">
        <v>2311</v>
      </c>
      <c r="C79" s="10">
        <v>75815.5</v>
      </c>
      <c r="D79" s="10">
        <v>64890</v>
      </c>
      <c r="E79" s="10">
        <v>56409.599999999999</v>
      </c>
      <c r="F79" s="10">
        <v>-8480.4</v>
      </c>
      <c r="G79" s="11" t="s">
        <v>785</v>
      </c>
    </row>
    <row r="80" spans="1:7" x14ac:dyDescent="0.2">
      <c r="A80" s="9" t="s">
        <v>2310</v>
      </c>
      <c r="B80" s="16" t="s">
        <v>2312</v>
      </c>
      <c r="C80" s="10">
        <v>54973.8</v>
      </c>
      <c r="D80" s="10">
        <v>46060.3</v>
      </c>
      <c r="E80" s="10">
        <v>38407.300000000003</v>
      </c>
      <c r="F80" s="10">
        <v>-7653</v>
      </c>
      <c r="G80" s="11" t="s">
        <v>1168</v>
      </c>
    </row>
    <row r="81" spans="1:7" x14ac:dyDescent="0.2">
      <c r="A81" s="9" t="s">
        <v>2310</v>
      </c>
      <c r="B81" s="16" t="s">
        <v>2313</v>
      </c>
      <c r="C81" s="10">
        <v>54973.8</v>
      </c>
      <c r="D81" s="10">
        <v>46060.3</v>
      </c>
      <c r="E81" s="10">
        <v>38407.300000000003</v>
      </c>
      <c r="F81" s="10">
        <v>-7653</v>
      </c>
      <c r="G81" s="11" t="s">
        <v>1168</v>
      </c>
    </row>
    <row r="82" spans="1:7" x14ac:dyDescent="0.2">
      <c r="A82" s="9" t="s">
        <v>2314</v>
      </c>
      <c r="B82" s="16" t="s">
        <v>2315</v>
      </c>
      <c r="C82" s="10">
        <v>20841.7</v>
      </c>
      <c r="D82" s="10">
        <v>18829.7</v>
      </c>
      <c r="E82" s="10">
        <v>18002.2</v>
      </c>
      <c r="F82" s="10">
        <v>-827.5</v>
      </c>
      <c r="G82" s="11" t="s">
        <v>476</v>
      </c>
    </row>
    <row r="83" spans="1:7" x14ac:dyDescent="0.2">
      <c r="A83" s="9" t="s">
        <v>2314</v>
      </c>
      <c r="B83" s="16" t="s">
        <v>2316</v>
      </c>
      <c r="C83" s="10">
        <v>20841.7</v>
      </c>
      <c r="D83" s="10">
        <v>18829.7</v>
      </c>
      <c r="E83" s="10">
        <v>18002.2</v>
      </c>
      <c r="F83" s="10">
        <v>-827.5</v>
      </c>
      <c r="G83" s="11" t="s">
        <v>476</v>
      </c>
    </row>
    <row r="84" spans="1:7" x14ac:dyDescent="0.2">
      <c r="A84" s="9" t="s">
        <v>2317</v>
      </c>
      <c r="B84" s="16" t="s">
        <v>2318</v>
      </c>
      <c r="C84" s="10">
        <v>1029366</v>
      </c>
      <c r="D84" s="10">
        <v>847092.3</v>
      </c>
      <c r="E84" s="10">
        <v>605966.80000000005</v>
      </c>
      <c r="F84" s="10">
        <v>-241125.5</v>
      </c>
      <c r="G84" s="11" t="s">
        <v>2319</v>
      </c>
    </row>
    <row r="85" spans="1:7" x14ac:dyDescent="0.2">
      <c r="A85" s="9" t="s">
        <v>2320</v>
      </c>
      <c r="B85" s="16" t="s">
        <v>2321</v>
      </c>
      <c r="C85" s="10">
        <v>15376.8</v>
      </c>
      <c r="D85" s="10">
        <v>18390.7</v>
      </c>
      <c r="E85" s="10">
        <v>11933.5</v>
      </c>
      <c r="F85" s="10">
        <v>-6457.2</v>
      </c>
      <c r="G85" s="11" t="s">
        <v>2322</v>
      </c>
    </row>
    <row r="86" spans="1:7" x14ac:dyDescent="0.2">
      <c r="A86" s="9" t="s">
        <v>2320</v>
      </c>
      <c r="B86" s="16" t="s">
        <v>2323</v>
      </c>
      <c r="C86" s="10">
        <v>15376.8</v>
      </c>
      <c r="D86" s="10">
        <v>18390.7</v>
      </c>
      <c r="E86" s="10">
        <v>11933.5</v>
      </c>
      <c r="F86" s="10">
        <v>-6457.2</v>
      </c>
      <c r="G86" s="11" t="s">
        <v>2322</v>
      </c>
    </row>
    <row r="87" spans="1:7" x14ac:dyDescent="0.2">
      <c r="A87" s="9" t="s">
        <v>2324</v>
      </c>
      <c r="B87" s="16" t="s">
        <v>2325</v>
      </c>
      <c r="C87" s="10">
        <v>20421.099999999999</v>
      </c>
      <c r="D87" s="10">
        <v>9457.5</v>
      </c>
      <c r="E87" s="10">
        <v>4369.6000000000004</v>
      </c>
      <c r="F87" s="10">
        <v>-5087.8999999999996</v>
      </c>
      <c r="G87" s="11" t="s">
        <v>2326</v>
      </c>
    </row>
    <row r="88" spans="1:7" x14ac:dyDescent="0.2">
      <c r="A88" s="9" t="s">
        <v>2324</v>
      </c>
      <c r="B88" s="16" t="s">
        <v>2327</v>
      </c>
      <c r="C88" s="10">
        <v>20421.099999999999</v>
      </c>
      <c r="D88" s="10">
        <v>9457.5</v>
      </c>
      <c r="E88" s="10">
        <v>4369.6000000000004</v>
      </c>
      <c r="F88" s="10">
        <v>-5087.8999999999996</v>
      </c>
      <c r="G88" s="11" t="s">
        <v>2326</v>
      </c>
    </row>
    <row r="89" spans="1:7" x14ac:dyDescent="0.2">
      <c r="A89" s="9" t="s">
        <v>2328</v>
      </c>
      <c r="B89" s="16" t="s">
        <v>2329</v>
      </c>
      <c r="C89" s="10">
        <v>137718.20000000001</v>
      </c>
      <c r="D89" s="10">
        <v>159844.5</v>
      </c>
      <c r="E89" s="10">
        <v>114919</v>
      </c>
      <c r="F89" s="10">
        <v>-44925.5</v>
      </c>
      <c r="G89" s="11" t="s">
        <v>327</v>
      </c>
    </row>
    <row r="90" spans="1:7" x14ac:dyDescent="0.2">
      <c r="A90" s="9" t="s">
        <v>2328</v>
      </c>
      <c r="B90" s="16" t="s">
        <v>2330</v>
      </c>
      <c r="C90" s="10">
        <v>137718.20000000001</v>
      </c>
      <c r="D90" s="10">
        <v>159844.5</v>
      </c>
      <c r="E90" s="10">
        <v>114919</v>
      </c>
      <c r="F90" s="10">
        <v>-44925.5</v>
      </c>
      <c r="G90" s="11" t="s">
        <v>327</v>
      </c>
    </row>
    <row r="91" spans="1:7" x14ac:dyDescent="0.2">
      <c r="A91" s="9" t="s">
        <v>2331</v>
      </c>
      <c r="B91" s="16" t="s">
        <v>2332</v>
      </c>
      <c r="C91" s="10">
        <v>30385.1</v>
      </c>
      <c r="D91" s="10">
        <v>30176.799999999999</v>
      </c>
      <c r="E91" s="10">
        <v>28671.9</v>
      </c>
      <c r="F91" s="10">
        <v>-1504.9</v>
      </c>
      <c r="G91" s="11" t="s">
        <v>566</v>
      </c>
    </row>
    <row r="92" spans="1:7" x14ac:dyDescent="0.2">
      <c r="A92" s="9" t="s">
        <v>2331</v>
      </c>
      <c r="B92" s="16" t="s">
        <v>2333</v>
      </c>
      <c r="C92" s="10">
        <v>30385.1</v>
      </c>
      <c r="D92" s="10">
        <v>30176.799999999999</v>
      </c>
      <c r="E92" s="10">
        <v>28671.9</v>
      </c>
      <c r="F92" s="10">
        <v>-1504.9</v>
      </c>
      <c r="G92" s="11" t="s">
        <v>566</v>
      </c>
    </row>
    <row r="93" spans="1:7" x14ac:dyDescent="0.2">
      <c r="A93" s="9" t="s">
        <v>2334</v>
      </c>
      <c r="B93" s="16" t="s">
        <v>2335</v>
      </c>
      <c r="C93" s="10">
        <v>61830.400000000001</v>
      </c>
      <c r="D93" s="10">
        <v>60371</v>
      </c>
      <c r="E93" s="10">
        <v>54932.7</v>
      </c>
      <c r="F93" s="10">
        <v>-5438.3</v>
      </c>
      <c r="G93" s="11" t="s">
        <v>2336</v>
      </c>
    </row>
    <row r="94" spans="1:7" x14ac:dyDescent="0.2">
      <c r="A94" s="9" t="s">
        <v>2337</v>
      </c>
      <c r="B94" s="16" t="s">
        <v>2338</v>
      </c>
      <c r="C94" s="10">
        <v>61830.400000000001</v>
      </c>
      <c r="D94" s="10">
        <v>60371</v>
      </c>
      <c r="E94" s="10">
        <v>54932.7</v>
      </c>
      <c r="F94" s="10">
        <v>-5438.3</v>
      </c>
      <c r="G94" s="11" t="s">
        <v>2336</v>
      </c>
    </row>
    <row r="95" spans="1:7" x14ac:dyDescent="0.2">
      <c r="A95" s="9" t="s">
        <v>2339</v>
      </c>
      <c r="B95" s="16" t="s">
        <v>2340</v>
      </c>
      <c r="C95" s="10">
        <v>5058</v>
      </c>
      <c r="D95" s="10">
        <v>2569.6</v>
      </c>
      <c r="E95" s="10">
        <v>849.9</v>
      </c>
      <c r="F95" s="10">
        <v>-1719.7</v>
      </c>
      <c r="G95" s="11" t="s">
        <v>2341</v>
      </c>
    </row>
    <row r="96" spans="1:7" x14ac:dyDescent="0.2">
      <c r="A96" s="9" t="s">
        <v>2339</v>
      </c>
      <c r="B96" s="16" t="s">
        <v>2342</v>
      </c>
      <c r="C96" s="10">
        <v>5058</v>
      </c>
      <c r="D96" s="10">
        <v>2569.6</v>
      </c>
      <c r="E96" s="10">
        <v>849.9</v>
      </c>
      <c r="F96" s="10">
        <v>-1719.7</v>
      </c>
      <c r="G96" s="11" t="s">
        <v>2341</v>
      </c>
    </row>
    <row r="97" spans="1:7" x14ac:dyDescent="0.2">
      <c r="A97" s="9" t="s">
        <v>2343</v>
      </c>
      <c r="B97" s="16" t="s">
        <v>2344</v>
      </c>
      <c r="C97" s="10">
        <v>33691.599999999999</v>
      </c>
      <c r="D97" s="10">
        <v>34110.5</v>
      </c>
      <c r="E97" s="10">
        <v>33389.699999999997</v>
      </c>
      <c r="F97" s="10">
        <v>-720.8</v>
      </c>
      <c r="G97" s="11" t="s">
        <v>300</v>
      </c>
    </row>
    <row r="98" spans="1:7" x14ac:dyDescent="0.2">
      <c r="A98" s="9" t="s">
        <v>2343</v>
      </c>
      <c r="B98" s="16" t="s">
        <v>2345</v>
      </c>
      <c r="C98" s="10">
        <v>33691.599999999999</v>
      </c>
      <c r="D98" s="10">
        <v>34110.5</v>
      </c>
      <c r="E98" s="10">
        <v>33389.699999999997</v>
      </c>
      <c r="F98" s="10">
        <v>-720.8</v>
      </c>
      <c r="G98" s="11" t="s">
        <v>300</v>
      </c>
    </row>
    <row r="99" spans="1:7" x14ac:dyDescent="0.2">
      <c r="A99" s="9" t="s">
        <v>2346</v>
      </c>
      <c r="B99" s="16" t="s">
        <v>2347</v>
      </c>
      <c r="C99" s="10">
        <v>15910.1</v>
      </c>
      <c r="D99" s="10">
        <v>20726.3</v>
      </c>
      <c r="E99" s="10">
        <v>17966.5</v>
      </c>
      <c r="F99" s="10">
        <v>-2759.8</v>
      </c>
      <c r="G99" s="11" t="s">
        <v>613</v>
      </c>
    </row>
    <row r="100" spans="1:7" x14ac:dyDescent="0.2">
      <c r="A100" s="9" t="s">
        <v>2348</v>
      </c>
      <c r="B100" s="16" t="s">
        <v>2349</v>
      </c>
      <c r="C100" s="10">
        <v>15910.1</v>
      </c>
      <c r="D100" s="10">
        <v>20726.3</v>
      </c>
      <c r="E100" s="10">
        <v>17966.5</v>
      </c>
      <c r="F100" s="10">
        <v>-2759.8</v>
      </c>
      <c r="G100" s="11" t="s">
        <v>613</v>
      </c>
    </row>
    <row r="101" spans="1:7" x14ac:dyDescent="0.2">
      <c r="A101" s="9" t="s">
        <v>2350</v>
      </c>
      <c r="B101" s="16" t="s">
        <v>2351</v>
      </c>
      <c r="C101" s="10">
        <v>708974.9</v>
      </c>
      <c r="D101" s="10">
        <v>511445.6</v>
      </c>
      <c r="E101" s="10">
        <v>338933.9</v>
      </c>
      <c r="F101" s="10">
        <v>-172511.7</v>
      </c>
      <c r="G101" s="11" t="s">
        <v>991</v>
      </c>
    </row>
    <row r="102" spans="1:7" x14ac:dyDescent="0.2">
      <c r="A102" s="9" t="s">
        <v>2350</v>
      </c>
      <c r="B102" s="16" t="s">
        <v>2352</v>
      </c>
      <c r="C102" s="10">
        <v>708974.9</v>
      </c>
      <c r="D102" s="10">
        <v>511445.6</v>
      </c>
      <c r="E102" s="10">
        <v>338933.9</v>
      </c>
      <c r="F102" s="10">
        <v>-172511.7</v>
      </c>
      <c r="G102" s="11" t="s">
        <v>991</v>
      </c>
    </row>
    <row r="103" spans="1:7" x14ac:dyDescent="0.2">
      <c r="A103" s="12" t="s">
        <v>2353</v>
      </c>
      <c r="B103" s="15" t="s">
        <v>2354</v>
      </c>
      <c r="C103" s="13">
        <v>1947501.2</v>
      </c>
      <c r="D103" s="13">
        <v>1765587.8</v>
      </c>
      <c r="E103" s="13">
        <v>1684194.5</v>
      </c>
      <c r="F103" s="13">
        <v>-81393.3</v>
      </c>
      <c r="G103" s="14" t="s">
        <v>807</v>
      </c>
    </row>
    <row r="104" spans="1:7" x14ac:dyDescent="0.2">
      <c r="A104" s="9" t="s">
        <v>2355</v>
      </c>
      <c r="B104" s="16" t="s">
        <v>2356</v>
      </c>
      <c r="C104" s="10">
        <v>502001.2</v>
      </c>
      <c r="D104" s="10">
        <v>438087.8</v>
      </c>
      <c r="E104" s="10">
        <v>361482.1</v>
      </c>
      <c r="F104" s="10">
        <v>-76605.7</v>
      </c>
      <c r="G104" s="11" t="s">
        <v>857</v>
      </c>
    </row>
    <row r="105" spans="1:7" x14ac:dyDescent="0.2">
      <c r="A105" s="9" t="s">
        <v>2357</v>
      </c>
      <c r="B105" s="16" t="s">
        <v>2358</v>
      </c>
      <c r="C105" s="10">
        <v>502001.2</v>
      </c>
      <c r="D105" s="10">
        <v>438087.8</v>
      </c>
      <c r="E105" s="10">
        <v>361482.1</v>
      </c>
      <c r="F105" s="10">
        <v>-76605.7</v>
      </c>
      <c r="G105" s="11" t="s">
        <v>857</v>
      </c>
    </row>
    <row r="106" spans="1:7" x14ac:dyDescent="0.2">
      <c r="A106" s="9" t="s">
        <v>2357</v>
      </c>
      <c r="B106" s="16" t="s">
        <v>2359</v>
      </c>
      <c r="C106" s="10">
        <v>502001.2</v>
      </c>
      <c r="D106" s="10">
        <v>438087.8</v>
      </c>
      <c r="E106" s="10">
        <v>361482.1</v>
      </c>
      <c r="F106" s="10">
        <v>-76605.7</v>
      </c>
      <c r="G106" s="11" t="s">
        <v>857</v>
      </c>
    </row>
    <row r="107" spans="1:7" x14ac:dyDescent="0.2">
      <c r="A107" s="9" t="s">
        <v>2357</v>
      </c>
      <c r="B107" s="16" t="s">
        <v>2360</v>
      </c>
      <c r="C107" s="10">
        <v>502001.2</v>
      </c>
      <c r="D107" s="10">
        <v>438087.8</v>
      </c>
      <c r="E107" s="10">
        <v>361482.1</v>
      </c>
      <c r="F107" s="10">
        <v>-76605.7</v>
      </c>
      <c r="G107" s="11" t="s">
        <v>857</v>
      </c>
    </row>
    <row r="108" spans="1:7" x14ac:dyDescent="0.2">
      <c r="A108" s="9" t="s">
        <v>2361</v>
      </c>
      <c r="B108" s="16" t="s">
        <v>2362</v>
      </c>
      <c r="C108" s="10">
        <v>1445500</v>
      </c>
      <c r="D108" s="10">
        <v>1327500</v>
      </c>
      <c r="E108" s="10">
        <v>1322712.3999999999</v>
      </c>
      <c r="F108" s="10">
        <v>-4787.6000000000004</v>
      </c>
      <c r="G108" s="11" t="s">
        <v>114</v>
      </c>
    </row>
    <row r="109" spans="1:7" x14ac:dyDescent="0.2">
      <c r="A109" s="9" t="s">
        <v>2363</v>
      </c>
      <c r="B109" s="16" t="s">
        <v>2364</v>
      </c>
      <c r="C109" s="10">
        <v>674500</v>
      </c>
      <c r="D109" s="10">
        <v>566800</v>
      </c>
      <c r="E109" s="10">
        <v>567819.4</v>
      </c>
      <c r="F109" s="10">
        <v>1019.4</v>
      </c>
      <c r="G109" s="11" t="s">
        <v>2365</v>
      </c>
    </row>
    <row r="110" spans="1:7" x14ac:dyDescent="0.2">
      <c r="A110" s="9" t="s">
        <v>2363</v>
      </c>
      <c r="B110" s="16" t="s">
        <v>2366</v>
      </c>
      <c r="C110" s="10">
        <v>674500</v>
      </c>
      <c r="D110" s="10">
        <v>566800</v>
      </c>
      <c r="E110" s="10">
        <v>567819.4</v>
      </c>
      <c r="F110" s="10">
        <v>1019.4</v>
      </c>
      <c r="G110" s="11" t="s">
        <v>2365</v>
      </c>
    </row>
    <row r="111" spans="1:7" x14ac:dyDescent="0.2">
      <c r="A111" s="9" t="s">
        <v>2363</v>
      </c>
      <c r="B111" s="16" t="s">
        <v>2367</v>
      </c>
      <c r="C111" s="10">
        <v>674500</v>
      </c>
      <c r="D111" s="10">
        <v>566800</v>
      </c>
      <c r="E111" s="10">
        <v>567819.4</v>
      </c>
      <c r="F111" s="10">
        <v>1019.4</v>
      </c>
      <c r="G111" s="11" t="s">
        <v>2365</v>
      </c>
    </row>
    <row r="112" spans="1:7" x14ac:dyDescent="0.2">
      <c r="A112" s="9" t="s">
        <v>2368</v>
      </c>
      <c r="B112" s="16" t="s">
        <v>2369</v>
      </c>
      <c r="C112" s="10">
        <v>144400</v>
      </c>
      <c r="D112" s="10">
        <v>134100</v>
      </c>
      <c r="E112" s="10">
        <v>134038</v>
      </c>
      <c r="F112" s="10">
        <v>-62</v>
      </c>
      <c r="G112" s="11" t="s">
        <v>64</v>
      </c>
    </row>
    <row r="113" spans="1:7" x14ac:dyDescent="0.2">
      <c r="A113" s="9" t="s">
        <v>2368</v>
      </c>
      <c r="B113" s="16" t="s">
        <v>2370</v>
      </c>
      <c r="C113" s="10">
        <v>144400</v>
      </c>
      <c r="D113" s="10">
        <v>134100</v>
      </c>
      <c r="E113" s="10">
        <v>134038</v>
      </c>
      <c r="F113" s="10">
        <v>-62</v>
      </c>
      <c r="G113" s="11" t="s">
        <v>64</v>
      </c>
    </row>
    <row r="114" spans="1:7" x14ac:dyDescent="0.2">
      <c r="A114" s="9" t="s">
        <v>2368</v>
      </c>
      <c r="B114" s="16" t="s">
        <v>2371</v>
      </c>
      <c r="C114" s="10">
        <v>144400</v>
      </c>
      <c r="D114" s="10">
        <v>134100</v>
      </c>
      <c r="E114" s="10">
        <v>134038</v>
      </c>
      <c r="F114" s="10">
        <v>-62</v>
      </c>
      <c r="G114" s="11" t="s">
        <v>64</v>
      </c>
    </row>
    <row r="115" spans="1:7" x14ac:dyDescent="0.2">
      <c r="A115" s="9" t="s">
        <v>2372</v>
      </c>
      <c r="B115" s="16" t="s">
        <v>2373</v>
      </c>
      <c r="C115" s="10">
        <v>626600</v>
      </c>
      <c r="D115" s="10">
        <v>626600</v>
      </c>
      <c r="E115" s="10">
        <v>620855</v>
      </c>
      <c r="F115" s="10">
        <v>-5745</v>
      </c>
      <c r="G115" s="11" t="s">
        <v>721</v>
      </c>
    </row>
    <row r="116" spans="1:7" ht="25.5" x14ac:dyDescent="0.2">
      <c r="A116" s="9" t="s">
        <v>2374</v>
      </c>
      <c r="B116" s="16" t="s">
        <v>2375</v>
      </c>
      <c r="C116" s="10">
        <v>613000</v>
      </c>
      <c r="D116" s="10">
        <v>613000</v>
      </c>
      <c r="E116" s="10">
        <v>612978.4</v>
      </c>
      <c r="F116" s="10">
        <v>-21.6</v>
      </c>
      <c r="G116" s="11" t="s">
        <v>64</v>
      </c>
    </row>
    <row r="117" spans="1:7" ht="25.5" x14ac:dyDescent="0.2">
      <c r="A117" s="9" t="s">
        <v>2374</v>
      </c>
      <c r="B117" s="16" t="s">
        <v>2376</v>
      </c>
      <c r="C117" s="10">
        <v>613000</v>
      </c>
      <c r="D117" s="10">
        <v>613000</v>
      </c>
      <c r="E117" s="10">
        <v>612978.4</v>
      </c>
      <c r="F117" s="10">
        <v>-21.6</v>
      </c>
      <c r="G117" s="11" t="s">
        <v>64</v>
      </c>
    </row>
    <row r="118" spans="1:7" ht="25.5" x14ac:dyDescent="0.2">
      <c r="A118" s="9" t="s">
        <v>2377</v>
      </c>
      <c r="B118" s="16" t="s">
        <v>2378</v>
      </c>
      <c r="C118" s="10">
        <v>13600</v>
      </c>
      <c r="D118" s="10">
        <v>13600</v>
      </c>
      <c r="E118" s="10">
        <v>7876.6</v>
      </c>
      <c r="F118" s="10">
        <v>-5723.4</v>
      </c>
      <c r="G118" s="11" t="s">
        <v>2379</v>
      </c>
    </row>
    <row r="119" spans="1:7" ht="25.5" x14ac:dyDescent="0.2">
      <c r="A119" s="9" t="s">
        <v>2377</v>
      </c>
      <c r="B119" s="16" t="s">
        <v>2380</v>
      </c>
      <c r="C119" s="10">
        <v>13600</v>
      </c>
      <c r="D119" s="10">
        <v>13600</v>
      </c>
      <c r="E119" s="10">
        <v>7876.6</v>
      </c>
      <c r="F119" s="10">
        <v>-5723.4</v>
      </c>
      <c r="G119" s="11" t="s">
        <v>2379</v>
      </c>
    </row>
    <row r="120" spans="1:7" x14ac:dyDescent="0.2">
      <c r="A120" s="12" t="s">
        <v>2381</v>
      </c>
      <c r="B120" s="15" t="s">
        <v>2382</v>
      </c>
      <c r="C120" s="13">
        <v>3964882.9</v>
      </c>
      <c r="D120" s="13">
        <v>5452978.5</v>
      </c>
      <c r="E120" s="13">
        <v>5102101</v>
      </c>
      <c r="F120" s="13">
        <v>-350877.5</v>
      </c>
      <c r="G120" s="14" t="s">
        <v>599</v>
      </c>
    </row>
    <row r="121" spans="1:7" x14ac:dyDescent="0.2">
      <c r="A121" s="9" t="s">
        <v>2383</v>
      </c>
      <c r="B121" s="16" t="s">
        <v>2384</v>
      </c>
      <c r="C121" s="10">
        <v>1848263.3</v>
      </c>
      <c r="D121" s="10">
        <v>3083427.3</v>
      </c>
      <c r="E121" s="10">
        <v>2916625.5</v>
      </c>
      <c r="F121" s="10">
        <v>-166801.79999999999</v>
      </c>
      <c r="G121" s="11" t="s">
        <v>290</v>
      </c>
    </row>
    <row r="122" spans="1:7" x14ac:dyDescent="0.2">
      <c r="A122" s="9" t="s">
        <v>2385</v>
      </c>
      <c r="B122" s="16" t="s">
        <v>2386</v>
      </c>
      <c r="C122" s="10">
        <v>1848263.3</v>
      </c>
      <c r="D122" s="10">
        <v>3083427.3</v>
      </c>
      <c r="E122" s="10">
        <v>2916625.5</v>
      </c>
      <c r="F122" s="10">
        <v>-166801.79999999999</v>
      </c>
      <c r="G122" s="11" t="s">
        <v>290</v>
      </c>
    </row>
    <row r="123" spans="1:7" x14ac:dyDescent="0.2">
      <c r="A123" s="9" t="s">
        <v>2385</v>
      </c>
      <c r="B123" s="16" t="s">
        <v>2387</v>
      </c>
      <c r="C123" s="10">
        <v>1848263.3</v>
      </c>
      <c r="D123" s="10">
        <v>3083427.3</v>
      </c>
      <c r="E123" s="10">
        <v>2916625.5</v>
      </c>
      <c r="F123" s="10">
        <v>-166801.79999999999</v>
      </c>
      <c r="G123" s="11" t="s">
        <v>290</v>
      </c>
    </row>
    <row r="124" spans="1:7" x14ac:dyDescent="0.2">
      <c r="A124" s="9" t="s">
        <v>2385</v>
      </c>
      <c r="B124" s="16" t="s">
        <v>2388</v>
      </c>
      <c r="C124" s="10">
        <v>1848263.3</v>
      </c>
      <c r="D124" s="10">
        <v>3083427.3</v>
      </c>
      <c r="E124" s="10">
        <v>2916625.5</v>
      </c>
      <c r="F124" s="10">
        <v>-166801.79999999999</v>
      </c>
      <c r="G124" s="11" t="s">
        <v>290</v>
      </c>
    </row>
    <row r="125" spans="1:7" x14ac:dyDescent="0.2">
      <c r="A125" s="9" t="s">
        <v>2389</v>
      </c>
      <c r="B125" s="16" t="s">
        <v>2390</v>
      </c>
      <c r="C125" s="10">
        <v>1151898.3</v>
      </c>
      <c r="D125" s="10">
        <v>1423124.1</v>
      </c>
      <c r="E125" s="10">
        <v>1371327.1</v>
      </c>
      <c r="F125" s="10">
        <v>-51797</v>
      </c>
      <c r="G125" s="11" t="s">
        <v>529</v>
      </c>
    </row>
    <row r="126" spans="1:7" x14ac:dyDescent="0.2">
      <c r="A126" s="9" t="s">
        <v>2391</v>
      </c>
      <c r="B126" s="16" t="s">
        <v>2392</v>
      </c>
      <c r="C126" s="10">
        <v>1106225.7</v>
      </c>
      <c r="D126" s="10">
        <v>1399170.9</v>
      </c>
      <c r="E126" s="10">
        <v>1359985.1</v>
      </c>
      <c r="F126" s="10">
        <v>-39185.800000000003</v>
      </c>
      <c r="G126" s="11" t="s">
        <v>280</v>
      </c>
    </row>
    <row r="127" spans="1:7" x14ac:dyDescent="0.2">
      <c r="A127" s="9" t="s">
        <v>2391</v>
      </c>
      <c r="B127" s="16" t="s">
        <v>2393</v>
      </c>
      <c r="C127" s="10">
        <v>1106225.7</v>
      </c>
      <c r="D127" s="10">
        <v>1399170.9</v>
      </c>
      <c r="E127" s="10">
        <v>1359985.1</v>
      </c>
      <c r="F127" s="10">
        <v>-39185.800000000003</v>
      </c>
      <c r="G127" s="11" t="s">
        <v>280</v>
      </c>
    </row>
    <row r="128" spans="1:7" x14ac:dyDescent="0.2">
      <c r="A128" s="9" t="s">
        <v>2391</v>
      </c>
      <c r="B128" s="16" t="s">
        <v>2394</v>
      </c>
      <c r="C128" s="10">
        <v>1106225.7</v>
      </c>
      <c r="D128" s="10">
        <v>1399170.9</v>
      </c>
      <c r="E128" s="10">
        <v>1359985.1</v>
      </c>
      <c r="F128" s="10">
        <v>-39185.800000000003</v>
      </c>
      <c r="G128" s="11" t="s">
        <v>280</v>
      </c>
    </row>
    <row r="129" spans="1:7" x14ac:dyDescent="0.2">
      <c r="A129" s="9" t="s">
        <v>2395</v>
      </c>
      <c r="B129" s="16" t="s">
        <v>2396</v>
      </c>
      <c r="C129" s="10">
        <v>45672.6</v>
      </c>
      <c r="D129" s="10">
        <v>23953.200000000001</v>
      </c>
      <c r="E129" s="10">
        <v>11342</v>
      </c>
      <c r="F129" s="10">
        <v>-12611.2</v>
      </c>
      <c r="G129" s="11" t="s">
        <v>2397</v>
      </c>
    </row>
    <row r="130" spans="1:7" x14ac:dyDescent="0.2">
      <c r="A130" s="9" t="s">
        <v>2395</v>
      </c>
      <c r="B130" s="16" t="s">
        <v>2398</v>
      </c>
      <c r="C130" s="10">
        <v>45672.6</v>
      </c>
      <c r="D130" s="10">
        <v>23953.200000000001</v>
      </c>
      <c r="E130" s="10">
        <v>11342</v>
      </c>
      <c r="F130" s="10">
        <v>-12611.2</v>
      </c>
      <c r="G130" s="11" t="s">
        <v>2397</v>
      </c>
    </row>
    <row r="131" spans="1:7" x14ac:dyDescent="0.2">
      <c r="A131" s="9" t="s">
        <v>2395</v>
      </c>
      <c r="B131" s="16" t="s">
        <v>2399</v>
      </c>
      <c r="C131" s="10">
        <v>45672.6</v>
      </c>
      <c r="D131" s="10">
        <v>23953.200000000001</v>
      </c>
      <c r="E131" s="10">
        <v>11342</v>
      </c>
      <c r="F131" s="10">
        <v>-12611.2</v>
      </c>
      <c r="G131" s="11" t="s">
        <v>2397</v>
      </c>
    </row>
    <row r="132" spans="1:7" x14ac:dyDescent="0.2">
      <c r="A132" s="9" t="s">
        <v>2400</v>
      </c>
      <c r="B132" s="16" t="s">
        <v>2401</v>
      </c>
      <c r="C132" s="10">
        <v>111662.6</v>
      </c>
      <c r="D132" s="10">
        <v>92167.7</v>
      </c>
      <c r="E132" s="10">
        <v>76487.3</v>
      </c>
      <c r="F132" s="10">
        <v>-15680.4</v>
      </c>
      <c r="G132" s="11" t="s">
        <v>1122</v>
      </c>
    </row>
    <row r="133" spans="1:7" x14ac:dyDescent="0.2">
      <c r="A133" s="9" t="s">
        <v>2400</v>
      </c>
      <c r="B133" s="16" t="s">
        <v>2402</v>
      </c>
      <c r="C133" s="10">
        <v>111662.6</v>
      </c>
      <c r="D133" s="10">
        <v>92167.7</v>
      </c>
      <c r="E133" s="10">
        <v>76487.3</v>
      </c>
      <c r="F133" s="10">
        <v>-15680.4</v>
      </c>
      <c r="G133" s="11" t="s">
        <v>1122</v>
      </c>
    </row>
    <row r="134" spans="1:7" x14ac:dyDescent="0.2">
      <c r="A134" s="9" t="s">
        <v>2400</v>
      </c>
      <c r="B134" s="16" t="s">
        <v>2403</v>
      </c>
      <c r="C134" s="10">
        <v>111662.6</v>
      </c>
      <c r="D134" s="10">
        <v>92167.7</v>
      </c>
      <c r="E134" s="10">
        <v>76487.3</v>
      </c>
      <c r="F134" s="10">
        <v>-15680.4</v>
      </c>
      <c r="G134" s="11" t="s">
        <v>1122</v>
      </c>
    </row>
    <row r="135" spans="1:7" x14ac:dyDescent="0.2">
      <c r="A135" s="9" t="s">
        <v>2404</v>
      </c>
      <c r="B135" s="16" t="s">
        <v>2405</v>
      </c>
      <c r="C135" s="10">
        <v>111662.6</v>
      </c>
      <c r="D135" s="10">
        <v>92167.7</v>
      </c>
      <c r="E135" s="10">
        <v>76487.3</v>
      </c>
      <c r="F135" s="10">
        <v>-15680.4</v>
      </c>
      <c r="G135" s="11" t="s">
        <v>1122</v>
      </c>
    </row>
    <row r="136" spans="1:7" x14ac:dyDescent="0.2">
      <c r="A136" s="9" t="s">
        <v>2406</v>
      </c>
      <c r="B136" s="16" t="s">
        <v>2407</v>
      </c>
      <c r="C136" s="10">
        <v>853058.7</v>
      </c>
      <c r="D136" s="10">
        <v>854259.5</v>
      </c>
      <c r="E136" s="10">
        <v>737661</v>
      </c>
      <c r="F136" s="10">
        <v>-116598.5</v>
      </c>
      <c r="G136" s="11" t="s">
        <v>2408</v>
      </c>
    </row>
    <row r="137" spans="1:7" x14ac:dyDescent="0.2">
      <c r="A137" s="9" t="s">
        <v>2406</v>
      </c>
      <c r="B137" s="16" t="s">
        <v>2409</v>
      </c>
      <c r="C137" s="10">
        <v>853058.7</v>
      </c>
      <c r="D137" s="10">
        <v>854259.5</v>
      </c>
      <c r="E137" s="10">
        <v>737661</v>
      </c>
      <c r="F137" s="10">
        <v>-116598.5</v>
      </c>
      <c r="G137" s="11" t="s">
        <v>2408</v>
      </c>
    </row>
    <row r="138" spans="1:7" x14ac:dyDescent="0.2">
      <c r="A138" s="9" t="s">
        <v>2406</v>
      </c>
      <c r="B138" s="16" t="s">
        <v>2410</v>
      </c>
      <c r="C138" s="10">
        <v>853058.7</v>
      </c>
      <c r="D138" s="10">
        <v>854259.5</v>
      </c>
      <c r="E138" s="10">
        <v>737661</v>
      </c>
      <c r="F138" s="10">
        <v>-116598.5</v>
      </c>
      <c r="G138" s="11" t="s">
        <v>2408</v>
      </c>
    </row>
    <row r="139" spans="1:7" x14ac:dyDescent="0.2">
      <c r="A139" s="9" t="s">
        <v>2411</v>
      </c>
      <c r="B139" s="16" t="s">
        <v>2412</v>
      </c>
      <c r="C139" s="10">
        <v>853058.7</v>
      </c>
      <c r="D139" s="10">
        <v>854259.5</v>
      </c>
      <c r="E139" s="10">
        <v>737661</v>
      </c>
      <c r="F139" s="10">
        <v>-116598.5</v>
      </c>
      <c r="G139" s="11" t="s">
        <v>2408</v>
      </c>
    </row>
    <row r="140" spans="1:7" x14ac:dyDescent="0.2">
      <c r="A140" s="12" t="s">
        <v>2413</v>
      </c>
      <c r="B140" s="15" t="s">
        <v>2414</v>
      </c>
      <c r="C140" s="13">
        <v>54178.8</v>
      </c>
      <c r="D140" s="13">
        <v>312707</v>
      </c>
      <c r="E140" s="13">
        <v>248528.2</v>
      </c>
      <c r="F140" s="13">
        <v>-64178.8</v>
      </c>
      <c r="G140" s="14" t="s">
        <v>811</v>
      </c>
    </row>
    <row r="141" spans="1:7" x14ac:dyDescent="0.2">
      <c r="A141" s="9" t="s">
        <v>2415</v>
      </c>
      <c r="B141" s="16" t="s">
        <v>2416</v>
      </c>
      <c r="C141" s="10">
        <v>54178.8</v>
      </c>
      <c r="D141" s="10">
        <v>312707</v>
      </c>
      <c r="E141" s="10">
        <v>248528.2</v>
      </c>
      <c r="F141" s="10">
        <v>-64178.8</v>
      </c>
      <c r="G141" s="11" t="s">
        <v>811</v>
      </c>
    </row>
    <row r="142" spans="1:7" x14ac:dyDescent="0.2">
      <c r="A142" s="9" t="s">
        <v>2417</v>
      </c>
      <c r="B142" s="16" t="s">
        <v>2418</v>
      </c>
      <c r="C142" s="10">
        <v>21708.799999999999</v>
      </c>
      <c r="D142" s="10"/>
      <c r="E142" s="10"/>
      <c r="F142" s="10"/>
      <c r="G142" s="11" t="s">
        <v>19</v>
      </c>
    </row>
    <row r="143" spans="1:7" x14ac:dyDescent="0.2">
      <c r="A143" s="9" t="s">
        <v>2417</v>
      </c>
      <c r="B143" s="16" t="s">
        <v>2419</v>
      </c>
      <c r="C143" s="10">
        <v>21708.799999999999</v>
      </c>
      <c r="D143" s="10"/>
      <c r="E143" s="10"/>
      <c r="F143" s="10"/>
      <c r="G143" s="11" t="s">
        <v>19</v>
      </c>
    </row>
    <row r="144" spans="1:7" x14ac:dyDescent="0.2">
      <c r="A144" s="9" t="s">
        <v>2420</v>
      </c>
      <c r="B144" s="16" t="s">
        <v>2421</v>
      </c>
      <c r="C144" s="10">
        <v>21708.799999999999</v>
      </c>
      <c r="D144" s="10"/>
      <c r="E144" s="10"/>
      <c r="F144" s="10"/>
      <c r="G144" s="11" t="s">
        <v>19</v>
      </c>
    </row>
    <row r="145" spans="1:7" x14ac:dyDescent="0.2">
      <c r="A145" s="9" t="s">
        <v>2422</v>
      </c>
      <c r="B145" s="16" t="s">
        <v>2423</v>
      </c>
      <c r="C145" s="10">
        <v>5400</v>
      </c>
      <c r="D145" s="10">
        <v>62041.5</v>
      </c>
      <c r="E145" s="10">
        <v>42620.7</v>
      </c>
      <c r="F145" s="10">
        <v>-19420.8</v>
      </c>
      <c r="G145" s="11" t="s">
        <v>2424</v>
      </c>
    </row>
    <row r="146" spans="1:7" x14ac:dyDescent="0.2">
      <c r="A146" s="9" t="s">
        <v>2425</v>
      </c>
      <c r="B146" s="16" t="s">
        <v>2426</v>
      </c>
      <c r="C146" s="10">
        <v>5399.6</v>
      </c>
      <c r="D146" s="10">
        <v>57261.5</v>
      </c>
      <c r="E146" s="10">
        <v>37974.199999999997</v>
      </c>
      <c r="F146" s="10">
        <v>-19287.3</v>
      </c>
      <c r="G146" s="11" t="s">
        <v>991</v>
      </c>
    </row>
    <row r="147" spans="1:7" x14ac:dyDescent="0.2">
      <c r="A147" s="9" t="s">
        <v>2425</v>
      </c>
      <c r="B147" s="16" t="s">
        <v>2427</v>
      </c>
      <c r="C147" s="10">
        <v>5399.6</v>
      </c>
      <c r="D147" s="10">
        <v>57261.5</v>
      </c>
      <c r="E147" s="10">
        <v>37974.199999999997</v>
      </c>
      <c r="F147" s="10">
        <v>-19287.3</v>
      </c>
      <c r="G147" s="11" t="s">
        <v>991</v>
      </c>
    </row>
    <row r="148" spans="1:7" x14ac:dyDescent="0.2">
      <c r="A148" s="9" t="s">
        <v>2428</v>
      </c>
      <c r="B148" s="16" t="s">
        <v>2429</v>
      </c>
      <c r="C148" s="10">
        <v>0.4</v>
      </c>
      <c r="D148" s="10">
        <v>4780</v>
      </c>
      <c r="E148" s="10">
        <v>4646.5</v>
      </c>
      <c r="F148" s="10">
        <v>-133.5</v>
      </c>
      <c r="G148" s="11" t="s">
        <v>280</v>
      </c>
    </row>
    <row r="149" spans="1:7" x14ac:dyDescent="0.2">
      <c r="A149" s="9" t="s">
        <v>2428</v>
      </c>
      <c r="B149" s="16" t="s">
        <v>2430</v>
      </c>
      <c r="C149" s="10">
        <v>0.4</v>
      </c>
      <c r="D149" s="10">
        <v>4780</v>
      </c>
      <c r="E149" s="10">
        <v>4646.5</v>
      </c>
      <c r="F149" s="10">
        <v>-133.5</v>
      </c>
      <c r="G149" s="11" t="s">
        <v>280</v>
      </c>
    </row>
    <row r="150" spans="1:7" x14ac:dyDescent="0.2">
      <c r="A150" s="9" t="s">
        <v>2431</v>
      </c>
      <c r="B150" s="16" t="s">
        <v>2432</v>
      </c>
      <c r="C150" s="10">
        <v>27070</v>
      </c>
      <c r="D150" s="10">
        <v>250665.5</v>
      </c>
      <c r="E150" s="10">
        <v>205907.4</v>
      </c>
      <c r="F150" s="10">
        <v>-44758.1</v>
      </c>
      <c r="G150" s="11" t="s">
        <v>812</v>
      </c>
    </row>
    <row r="151" spans="1:7" x14ac:dyDescent="0.2">
      <c r="A151" s="9" t="s">
        <v>2433</v>
      </c>
      <c r="B151" s="16" t="s">
        <v>2434</v>
      </c>
      <c r="C151" s="10">
        <v>27070</v>
      </c>
      <c r="D151" s="10">
        <v>238738.2</v>
      </c>
      <c r="E151" s="10">
        <v>202115.3</v>
      </c>
      <c r="F151" s="10">
        <v>-36622.9</v>
      </c>
      <c r="G151" s="11" t="s">
        <v>1071</v>
      </c>
    </row>
    <row r="152" spans="1:7" x14ac:dyDescent="0.2">
      <c r="A152" s="9" t="s">
        <v>2433</v>
      </c>
      <c r="B152" s="16" t="s">
        <v>2435</v>
      </c>
      <c r="C152" s="10">
        <v>27070</v>
      </c>
      <c r="D152" s="10">
        <v>238738.2</v>
      </c>
      <c r="E152" s="10">
        <v>202115.3</v>
      </c>
      <c r="F152" s="10">
        <v>-36622.9</v>
      </c>
      <c r="G152" s="11" t="s">
        <v>1071</v>
      </c>
    </row>
    <row r="153" spans="1:7" x14ac:dyDescent="0.2">
      <c r="A153" s="9" t="s">
        <v>2436</v>
      </c>
      <c r="B153" s="16" t="s">
        <v>2437</v>
      </c>
      <c r="C153" s="10"/>
      <c r="D153" s="10">
        <v>11927.3</v>
      </c>
      <c r="E153" s="10">
        <v>3792.1</v>
      </c>
      <c r="F153" s="10">
        <v>-8135.2</v>
      </c>
      <c r="G153" s="11" t="s">
        <v>2438</v>
      </c>
    </row>
    <row r="154" spans="1:7" x14ac:dyDescent="0.2">
      <c r="A154" s="9" t="s">
        <v>2436</v>
      </c>
      <c r="B154" s="16" t="s">
        <v>2439</v>
      </c>
      <c r="C154" s="10"/>
      <c r="D154" s="10">
        <v>11927.3</v>
      </c>
      <c r="E154" s="10">
        <v>3792.1</v>
      </c>
      <c r="F154" s="10">
        <v>-8135.2</v>
      </c>
      <c r="G154" s="11" t="s">
        <v>2438</v>
      </c>
    </row>
    <row r="155" spans="1:7" x14ac:dyDescent="0.2">
      <c r="A155" s="12" t="s">
        <v>2440</v>
      </c>
      <c r="B155" s="15" t="s">
        <v>2441</v>
      </c>
      <c r="C155" s="13">
        <v>496412.6</v>
      </c>
      <c r="D155" s="13">
        <v>594310.40000000002</v>
      </c>
      <c r="E155" s="13">
        <v>518679.8</v>
      </c>
      <c r="F155" s="13">
        <v>-75630.600000000006</v>
      </c>
      <c r="G155" s="14" t="s">
        <v>227</v>
      </c>
    </row>
    <row r="156" spans="1:7" x14ac:dyDescent="0.2">
      <c r="A156" s="9" t="s">
        <v>2442</v>
      </c>
      <c r="B156" s="16" t="s">
        <v>2443</v>
      </c>
      <c r="C156" s="10">
        <v>175340.3</v>
      </c>
      <c r="D156" s="10">
        <v>249768.7</v>
      </c>
      <c r="E156" s="10">
        <v>186822.3</v>
      </c>
      <c r="F156" s="10">
        <v>-62946.400000000001</v>
      </c>
      <c r="G156" s="11" t="s">
        <v>413</v>
      </c>
    </row>
    <row r="157" spans="1:7" x14ac:dyDescent="0.2">
      <c r="A157" s="9" t="s">
        <v>2444</v>
      </c>
      <c r="B157" s="16" t="s">
        <v>2445</v>
      </c>
      <c r="C157" s="10">
        <v>538.5</v>
      </c>
      <c r="D157" s="10">
        <v>538.5</v>
      </c>
      <c r="E157" s="10">
        <v>538.5</v>
      </c>
      <c r="F157" s="10"/>
      <c r="G157" s="11" t="s">
        <v>64</v>
      </c>
    </row>
    <row r="158" spans="1:7" x14ac:dyDescent="0.2">
      <c r="A158" s="9" t="s">
        <v>2444</v>
      </c>
      <c r="B158" s="16" t="s">
        <v>2446</v>
      </c>
      <c r="C158" s="10">
        <v>538.5</v>
      </c>
      <c r="D158" s="10">
        <v>538.5</v>
      </c>
      <c r="E158" s="10">
        <v>538.5</v>
      </c>
      <c r="F158" s="10"/>
      <c r="G158" s="11" t="s">
        <v>64</v>
      </c>
    </row>
    <row r="159" spans="1:7" x14ac:dyDescent="0.2">
      <c r="A159" s="9" t="s">
        <v>2444</v>
      </c>
      <c r="B159" s="16" t="s">
        <v>2447</v>
      </c>
      <c r="C159" s="10">
        <v>538.5</v>
      </c>
      <c r="D159" s="10">
        <v>538.5</v>
      </c>
      <c r="E159" s="10">
        <v>538.5</v>
      </c>
      <c r="F159" s="10"/>
      <c r="G159" s="11" t="s">
        <v>64</v>
      </c>
    </row>
    <row r="160" spans="1:7" x14ac:dyDescent="0.2">
      <c r="A160" s="9" t="s">
        <v>2448</v>
      </c>
      <c r="B160" s="16" t="s">
        <v>2449</v>
      </c>
      <c r="C160" s="10">
        <v>98362.8</v>
      </c>
      <c r="D160" s="10">
        <v>91283</v>
      </c>
      <c r="E160" s="10">
        <v>64786.8</v>
      </c>
      <c r="F160" s="10">
        <v>-26496.2</v>
      </c>
      <c r="G160" s="11" t="s">
        <v>707</v>
      </c>
    </row>
    <row r="161" spans="1:7" x14ac:dyDescent="0.2">
      <c r="A161" s="9" t="s">
        <v>2448</v>
      </c>
      <c r="B161" s="16" t="s">
        <v>2450</v>
      </c>
      <c r="C161" s="10">
        <v>98362.8</v>
      </c>
      <c r="D161" s="10">
        <v>91283</v>
      </c>
      <c r="E161" s="10">
        <v>64786.8</v>
      </c>
      <c r="F161" s="10">
        <v>-26496.2</v>
      </c>
      <c r="G161" s="11" t="s">
        <v>707</v>
      </c>
    </row>
    <row r="162" spans="1:7" x14ac:dyDescent="0.2">
      <c r="A162" s="9" t="s">
        <v>2448</v>
      </c>
      <c r="B162" s="16" t="s">
        <v>2451</v>
      </c>
      <c r="C162" s="10">
        <v>98362.8</v>
      </c>
      <c r="D162" s="10">
        <v>91283</v>
      </c>
      <c r="E162" s="10">
        <v>64786.8</v>
      </c>
      <c r="F162" s="10">
        <v>-26496.2</v>
      </c>
      <c r="G162" s="11" t="s">
        <v>707</v>
      </c>
    </row>
    <row r="163" spans="1:7" x14ac:dyDescent="0.2">
      <c r="A163" s="9" t="s">
        <v>2452</v>
      </c>
      <c r="B163" s="16" t="s">
        <v>2453</v>
      </c>
      <c r="C163" s="10">
        <v>20656.8</v>
      </c>
      <c r="D163" s="10">
        <v>11490.3</v>
      </c>
      <c r="E163" s="10">
        <v>4860.1000000000004</v>
      </c>
      <c r="F163" s="10">
        <v>-6630.2</v>
      </c>
      <c r="G163" s="11" t="s">
        <v>2454</v>
      </c>
    </row>
    <row r="164" spans="1:7" x14ac:dyDescent="0.2">
      <c r="A164" s="9" t="s">
        <v>2452</v>
      </c>
      <c r="B164" s="16" t="s">
        <v>2455</v>
      </c>
      <c r="C164" s="10">
        <v>20656.8</v>
      </c>
      <c r="D164" s="10">
        <v>11490.3</v>
      </c>
      <c r="E164" s="10">
        <v>4860.1000000000004</v>
      </c>
      <c r="F164" s="10">
        <v>-6630.2</v>
      </c>
      <c r="G164" s="11" t="s">
        <v>2454</v>
      </c>
    </row>
    <row r="165" spans="1:7" x14ac:dyDescent="0.2">
      <c r="A165" s="9" t="s">
        <v>2452</v>
      </c>
      <c r="B165" s="16" t="s">
        <v>2456</v>
      </c>
      <c r="C165" s="10">
        <v>20656.8</v>
      </c>
      <c r="D165" s="10">
        <v>11490.3</v>
      </c>
      <c r="E165" s="10">
        <v>4860.1000000000004</v>
      </c>
      <c r="F165" s="10">
        <v>-6630.2</v>
      </c>
      <c r="G165" s="11" t="s">
        <v>2454</v>
      </c>
    </row>
    <row r="166" spans="1:7" x14ac:dyDescent="0.2">
      <c r="A166" s="9" t="s">
        <v>2457</v>
      </c>
      <c r="B166" s="16" t="s">
        <v>2458</v>
      </c>
      <c r="C166" s="10">
        <v>22476.400000000001</v>
      </c>
      <c r="D166" s="10">
        <v>94492.4</v>
      </c>
      <c r="E166" s="10">
        <v>87058.9</v>
      </c>
      <c r="F166" s="10">
        <v>-7433.5</v>
      </c>
      <c r="G166" s="11" t="s">
        <v>669</v>
      </c>
    </row>
    <row r="167" spans="1:7" x14ac:dyDescent="0.2">
      <c r="A167" s="9" t="s">
        <v>2457</v>
      </c>
      <c r="B167" s="16" t="s">
        <v>2459</v>
      </c>
      <c r="C167" s="10">
        <v>22476.400000000001</v>
      </c>
      <c r="D167" s="10">
        <v>94492.4</v>
      </c>
      <c r="E167" s="10">
        <v>87058.9</v>
      </c>
      <c r="F167" s="10">
        <v>-7433.5</v>
      </c>
      <c r="G167" s="11" t="s">
        <v>669</v>
      </c>
    </row>
    <row r="168" spans="1:7" x14ac:dyDescent="0.2">
      <c r="A168" s="9" t="s">
        <v>2457</v>
      </c>
      <c r="B168" s="16" t="s">
        <v>2460</v>
      </c>
      <c r="C168" s="10">
        <v>22476.400000000001</v>
      </c>
      <c r="D168" s="10">
        <v>94492.4</v>
      </c>
      <c r="E168" s="10">
        <v>87058.9</v>
      </c>
      <c r="F168" s="10">
        <v>-7433.5</v>
      </c>
      <c r="G168" s="11" t="s">
        <v>669</v>
      </c>
    </row>
    <row r="169" spans="1:7" x14ac:dyDescent="0.2">
      <c r="A169" s="9" t="s">
        <v>2461</v>
      </c>
      <c r="B169" s="16" t="s">
        <v>2462</v>
      </c>
      <c r="C169" s="10">
        <v>33305.800000000003</v>
      </c>
      <c r="D169" s="10">
        <v>51964.5</v>
      </c>
      <c r="E169" s="10">
        <v>29578.1</v>
      </c>
      <c r="F169" s="10">
        <v>-22386.400000000001</v>
      </c>
      <c r="G169" s="11" t="s">
        <v>2463</v>
      </c>
    </row>
    <row r="170" spans="1:7" x14ac:dyDescent="0.2">
      <c r="A170" s="9" t="s">
        <v>2461</v>
      </c>
      <c r="B170" s="16" t="s">
        <v>2464</v>
      </c>
      <c r="C170" s="10">
        <v>33305.800000000003</v>
      </c>
      <c r="D170" s="10">
        <v>51964.5</v>
      </c>
      <c r="E170" s="10">
        <v>29578.1</v>
      </c>
      <c r="F170" s="10">
        <v>-22386.400000000001</v>
      </c>
      <c r="G170" s="11" t="s">
        <v>2463</v>
      </c>
    </row>
    <row r="171" spans="1:7" x14ac:dyDescent="0.2">
      <c r="A171" s="9" t="s">
        <v>2461</v>
      </c>
      <c r="B171" s="16" t="s">
        <v>2465</v>
      </c>
      <c r="C171" s="10">
        <v>33305.800000000003</v>
      </c>
      <c r="D171" s="10">
        <v>51964.5</v>
      </c>
      <c r="E171" s="10">
        <v>29578.1</v>
      </c>
      <c r="F171" s="10">
        <v>-22386.400000000001</v>
      </c>
      <c r="G171" s="11" t="s">
        <v>2463</v>
      </c>
    </row>
    <row r="172" spans="1:7" x14ac:dyDescent="0.2">
      <c r="A172" s="9" t="s">
        <v>2466</v>
      </c>
      <c r="B172" s="16" t="s">
        <v>2467</v>
      </c>
      <c r="C172" s="10">
        <v>321072.3</v>
      </c>
      <c r="D172" s="10">
        <v>344541.7</v>
      </c>
      <c r="E172" s="10">
        <v>331857.5</v>
      </c>
      <c r="F172" s="10">
        <v>-12684.2</v>
      </c>
      <c r="G172" s="11" t="s">
        <v>25</v>
      </c>
    </row>
    <row r="173" spans="1:7" ht="25.5" x14ac:dyDescent="0.2">
      <c r="A173" s="9" t="s">
        <v>2468</v>
      </c>
      <c r="B173" s="16" t="s">
        <v>2469</v>
      </c>
      <c r="C173" s="10">
        <v>43745.8</v>
      </c>
      <c r="D173" s="10">
        <v>32325.8</v>
      </c>
      <c r="E173" s="10">
        <v>30046.2</v>
      </c>
      <c r="F173" s="10">
        <v>-2279.6</v>
      </c>
      <c r="G173" s="11" t="s">
        <v>1064</v>
      </c>
    </row>
    <row r="174" spans="1:7" ht="25.5" x14ac:dyDescent="0.2">
      <c r="A174" s="9" t="s">
        <v>2468</v>
      </c>
      <c r="B174" s="16" t="s">
        <v>2470</v>
      </c>
      <c r="C174" s="10">
        <v>43745.8</v>
      </c>
      <c r="D174" s="10">
        <v>32325.8</v>
      </c>
      <c r="E174" s="10">
        <v>30046.2</v>
      </c>
      <c r="F174" s="10">
        <v>-2279.6</v>
      </c>
      <c r="G174" s="11" t="s">
        <v>1064</v>
      </c>
    </row>
    <row r="175" spans="1:7" ht="25.5" x14ac:dyDescent="0.2">
      <c r="A175" s="9" t="s">
        <v>2468</v>
      </c>
      <c r="B175" s="16" t="s">
        <v>2471</v>
      </c>
      <c r="C175" s="10">
        <v>43745.8</v>
      </c>
      <c r="D175" s="10">
        <v>32325.8</v>
      </c>
      <c r="E175" s="10">
        <v>30046.2</v>
      </c>
      <c r="F175" s="10">
        <v>-2279.6</v>
      </c>
      <c r="G175" s="11" t="s">
        <v>1064</v>
      </c>
    </row>
    <row r="176" spans="1:7" x14ac:dyDescent="0.2">
      <c r="A176" s="9" t="s">
        <v>2472</v>
      </c>
      <c r="B176" s="16" t="s">
        <v>2473</v>
      </c>
      <c r="C176" s="10">
        <v>78855.3</v>
      </c>
      <c r="D176" s="10">
        <v>106509.6</v>
      </c>
      <c r="E176" s="10">
        <v>102968</v>
      </c>
      <c r="F176" s="10">
        <v>-3541.6</v>
      </c>
      <c r="G176" s="11" t="s">
        <v>620</v>
      </c>
    </row>
    <row r="177" spans="1:7" x14ac:dyDescent="0.2">
      <c r="A177" s="9" t="s">
        <v>2472</v>
      </c>
      <c r="B177" s="16" t="s">
        <v>2474</v>
      </c>
      <c r="C177" s="10">
        <v>78855.3</v>
      </c>
      <c r="D177" s="10">
        <v>106509.6</v>
      </c>
      <c r="E177" s="10">
        <v>102968</v>
      </c>
      <c r="F177" s="10">
        <v>-3541.6</v>
      </c>
      <c r="G177" s="11" t="s">
        <v>620</v>
      </c>
    </row>
    <row r="178" spans="1:7" x14ac:dyDescent="0.2">
      <c r="A178" s="9" t="s">
        <v>2472</v>
      </c>
      <c r="B178" s="16" t="s">
        <v>2475</v>
      </c>
      <c r="C178" s="10">
        <v>78855.3</v>
      </c>
      <c r="D178" s="10">
        <v>106509.6</v>
      </c>
      <c r="E178" s="10">
        <v>102968</v>
      </c>
      <c r="F178" s="10">
        <v>-3541.6</v>
      </c>
      <c r="G178" s="11" t="s">
        <v>620</v>
      </c>
    </row>
    <row r="179" spans="1:7" x14ac:dyDescent="0.2">
      <c r="A179" s="9" t="s">
        <v>2476</v>
      </c>
      <c r="B179" s="16" t="s">
        <v>2477</v>
      </c>
      <c r="C179" s="10">
        <v>20162.8</v>
      </c>
      <c r="D179" s="10">
        <v>20461.3</v>
      </c>
      <c r="E179" s="10">
        <v>19892.099999999999</v>
      </c>
      <c r="F179" s="10">
        <v>-569.20000000000005</v>
      </c>
      <c r="G179" s="11" t="s">
        <v>280</v>
      </c>
    </row>
    <row r="180" spans="1:7" x14ac:dyDescent="0.2">
      <c r="A180" s="9" t="s">
        <v>2476</v>
      </c>
      <c r="B180" s="16" t="s">
        <v>2478</v>
      </c>
      <c r="C180" s="10">
        <v>20162.8</v>
      </c>
      <c r="D180" s="10">
        <v>20461.3</v>
      </c>
      <c r="E180" s="10">
        <v>19892.099999999999</v>
      </c>
      <c r="F180" s="10">
        <v>-569.20000000000005</v>
      </c>
      <c r="G180" s="11" t="s">
        <v>280</v>
      </c>
    </row>
    <row r="181" spans="1:7" x14ac:dyDescent="0.2">
      <c r="A181" s="9" t="s">
        <v>2476</v>
      </c>
      <c r="B181" s="16" t="s">
        <v>2479</v>
      </c>
      <c r="C181" s="10">
        <v>20162.8</v>
      </c>
      <c r="D181" s="10">
        <v>20461.3</v>
      </c>
      <c r="E181" s="10">
        <v>19892.099999999999</v>
      </c>
      <c r="F181" s="10">
        <v>-569.20000000000005</v>
      </c>
      <c r="G181" s="11" t="s">
        <v>280</v>
      </c>
    </row>
    <row r="182" spans="1:7" ht="25.5" x14ac:dyDescent="0.2">
      <c r="A182" s="9" t="s">
        <v>2480</v>
      </c>
      <c r="B182" s="16" t="s">
        <v>2481</v>
      </c>
      <c r="C182" s="10">
        <v>21470.2</v>
      </c>
      <c r="D182" s="10">
        <v>28873.3</v>
      </c>
      <c r="E182" s="10">
        <v>26424</v>
      </c>
      <c r="F182" s="10">
        <v>-2449.3000000000002</v>
      </c>
      <c r="G182" s="11" t="s">
        <v>2482</v>
      </c>
    </row>
    <row r="183" spans="1:7" ht="25.5" x14ac:dyDescent="0.2">
      <c r="A183" s="9" t="s">
        <v>2480</v>
      </c>
      <c r="B183" s="16" t="s">
        <v>2483</v>
      </c>
      <c r="C183" s="10">
        <v>21470.2</v>
      </c>
      <c r="D183" s="10">
        <v>28873.3</v>
      </c>
      <c r="E183" s="10">
        <v>26424</v>
      </c>
      <c r="F183" s="10">
        <v>-2449.3000000000002</v>
      </c>
      <c r="G183" s="11" t="s">
        <v>2482</v>
      </c>
    </row>
    <row r="184" spans="1:7" ht="25.5" x14ac:dyDescent="0.2">
      <c r="A184" s="9" t="s">
        <v>2480</v>
      </c>
      <c r="B184" s="16" t="s">
        <v>2484</v>
      </c>
      <c r="C184" s="10">
        <v>21470.2</v>
      </c>
      <c r="D184" s="10">
        <v>28873.3</v>
      </c>
      <c r="E184" s="10">
        <v>26424</v>
      </c>
      <c r="F184" s="10">
        <v>-2449.3000000000002</v>
      </c>
      <c r="G184" s="11" t="s">
        <v>2482</v>
      </c>
    </row>
    <row r="185" spans="1:7" x14ac:dyDescent="0.2">
      <c r="A185" s="9" t="s">
        <v>2485</v>
      </c>
      <c r="B185" s="16" t="s">
        <v>2486</v>
      </c>
      <c r="C185" s="10">
        <v>156838.20000000001</v>
      </c>
      <c r="D185" s="10">
        <v>156371.70000000001</v>
      </c>
      <c r="E185" s="10">
        <v>152527.29999999999</v>
      </c>
      <c r="F185" s="10">
        <v>-3844.4</v>
      </c>
      <c r="G185" s="11" t="s">
        <v>2308</v>
      </c>
    </row>
    <row r="186" spans="1:7" x14ac:dyDescent="0.2">
      <c r="A186" s="9" t="s">
        <v>2485</v>
      </c>
      <c r="B186" s="16" t="s">
        <v>2487</v>
      </c>
      <c r="C186" s="10">
        <v>156838.20000000001</v>
      </c>
      <c r="D186" s="10">
        <v>156371.70000000001</v>
      </c>
      <c r="E186" s="10">
        <v>152527.29999999999</v>
      </c>
      <c r="F186" s="10">
        <v>-3844.4</v>
      </c>
      <c r="G186" s="11" t="s">
        <v>2308</v>
      </c>
    </row>
    <row r="187" spans="1:7" x14ac:dyDescent="0.2">
      <c r="A187" s="9" t="s">
        <v>2485</v>
      </c>
      <c r="B187" s="16" t="s">
        <v>2488</v>
      </c>
      <c r="C187" s="10">
        <v>156838.20000000001</v>
      </c>
      <c r="D187" s="10">
        <v>156371.70000000001</v>
      </c>
      <c r="E187" s="10">
        <v>152527.29999999999</v>
      </c>
      <c r="F187" s="10">
        <v>-3844.4</v>
      </c>
      <c r="G187" s="11" t="s">
        <v>2308</v>
      </c>
    </row>
    <row r="188" spans="1:7" x14ac:dyDescent="0.2">
      <c r="A188" s="12" t="s">
        <v>2489</v>
      </c>
      <c r="B188" s="15" t="s">
        <v>2490</v>
      </c>
      <c r="C188" s="13">
        <v>4101601.9</v>
      </c>
      <c r="D188" s="13">
        <v>3503332</v>
      </c>
      <c r="E188" s="13">
        <v>2896573.6</v>
      </c>
      <c r="F188" s="13">
        <v>-606758.40000000002</v>
      </c>
      <c r="G188" s="14" t="s">
        <v>2491</v>
      </c>
    </row>
    <row r="189" spans="1:7" x14ac:dyDescent="0.2">
      <c r="A189" s="9" t="s">
        <v>2492</v>
      </c>
      <c r="B189" s="16" t="s">
        <v>2493</v>
      </c>
      <c r="C189" s="10">
        <v>2901385</v>
      </c>
      <c r="D189" s="10">
        <v>2918617.3</v>
      </c>
      <c r="E189" s="10">
        <v>2713770.8</v>
      </c>
      <c r="F189" s="10">
        <v>-204846.5</v>
      </c>
      <c r="G189" s="11" t="s">
        <v>408</v>
      </c>
    </row>
    <row r="190" spans="1:7" x14ac:dyDescent="0.2">
      <c r="A190" s="9" t="s">
        <v>2494</v>
      </c>
      <c r="B190" s="16" t="s">
        <v>2495</v>
      </c>
      <c r="C190" s="10">
        <v>105331.4</v>
      </c>
      <c r="D190" s="10">
        <v>102348.3</v>
      </c>
      <c r="E190" s="10">
        <v>93451.7</v>
      </c>
      <c r="F190" s="10">
        <v>-8896.6</v>
      </c>
      <c r="G190" s="11" t="s">
        <v>2496</v>
      </c>
    </row>
    <row r="191" spans="1:7" x14ac:dyDescent="0.2">
      <c r="A191" s="9" t="s">
        <v>2497</v>
      </c>
      <c r="B191" s="16" t="s">
        <v>2498</v>
      </c>
      <c r="C191" s="10">
        <v>104209.4</v>
      </c>
      <c r="D191" s="10">
        <v>102319.5</v>
      </c>
      <c r="E191" s="10">
        <v>93434.6</v>
      </c>
      <c r="F191" s="10">
        <v>-8884.9</v>
      </c>
      <c r="G191" s="11" t="s">
        <v>2496</v>
      </c>
    </row>
    <row r="192" spans="1:7" x14ac:dyDescent="0.2">
      <c r="A192" s="9" t="s">
        <v>2497</v>
      </c>
      <c r="B192" s="16" t="s">
        <v>2499</v>
      </c>
      <c r="C192" s="10">
        <v>104209.4</v>
      </c>
      <c r="D192" s="10">
        <v>102319.5</v>
      </c>
      <c r="E192" s="10">
        <v>93434.6</v>
      </c>
      <c r="F192" s="10">
        <v>-8884.9</v>
      </c>
      <c r="G192" s="11" t="s">
        <v>2496</v>
      </c>
    </row>
    <row r="193" spans="1:7" x14ac:dyDescent="0.2">
      <c r="A193" s="9" t="s">
        <v>2500</v>
      </c>
      <c r="B193" s="16" t="s">
        <v>2501</v>
      </c>
      <c r="C193" s="10">
        <v>1122</v>
      </c>
      <c r="D193" s="10">
        <v>28.8</v>
      </c>
      <c r="E193" s="10">
        <v>17.100000000000001</v>
      </c>
      <c r="F193" s="10">
        <v>-11.7</v>
      </c>
      <c r="G193" s="11" t="s">
        <v>2502</v>
      </c>
    </row>
    <row r="194" spans="1:7" x14ac:dyDescent="0.2">
      <c r="A194" s="9" t="s">
        <v>2500</v>
      </c>
      <c r="B194" s="16" t="s">
        <v>2503</v>
      </c>
      <c r="C194" s="10">
        <v>1122</v>
      </c>
      <c r="D194" s="10">
        <v>28.8</v>
      </c>
      <c r="E194" s="10">
        <v>17.100000000000001</v>
      </c>
      <c r="F194" s="10">
        <v>-11.7</v>
      </c>
      <c r="G194" s="11" t="s">
        <v>2502</v>
      </c>
    </row>
    <row r="195" spans="1:7" x14ac:dyDescent="0.2">
      <c r="A195" s="9" t="s">
        <v>2504</v>
      </c>
      <c r="B195" s="16" t="s">
        <v>2505</v>
      </c>
      <c r="C195" s="10">
        <v>311085.59999999998</v>
      </c>
      <c r="D195" s="10">
        <v>279549.40000000002</v>
      </c>
      <c r="E195" s="10">
        <v>269411.7</v>
      </c>
      <c r="F195" s="10">
        <v>-10137.700000000001</v>
      </c>
      <c r="G195" s="11" t="s">
        <v>529</v>
      </c>
    </row>
    <row r="196" spans="1:7" x14ac:dyDescent="0.2">
      <c r="A196" s="9" t="s">
        <v>2506</v>
      </c>
      <c r="B196" s="16" t="s">
        <v>2507</v>
      </c>
      <c r="C196" s="10">
        <v>283858.3</v>
      </c>
      <c r="D196" s="10">
        <v>256030.6</v>
      </c>
      <c r="E196" s="10">
        <v>252336.7</v>
      </c>
      <c r="F196" s="10">
        <v>-3693.9</v>
      </c>
      <c r="G196" s="11" t="s">
        <v>512</v>
      </c>
    </row>
    <row r="197" spans="1:7" x14ac:dyDescent="0.2">
      <c r="A197" s="9" t="s">
        <v>2508</v>
      </c>
      <c r="B197" s="16" t="s">
        <v>2509</v>
      </c>
      <c r="C197" s="10">
        <v>281119.90000000002</v>
      </c>
      <c r="D197" s="10">
        <v>254522.2</v>
      </c>
      <c r="E197" s="10">
        <v>250844.79999999999</v>
      </c>
      <c r="F197" s="10">
        <v>-3677.4</v>
      </c>
      <c r="G197" s="11" t="s">
        <v>512</v>
      </c>
    </row>
    <row r="198" spans="1:7" x14ac:dyDescent="0.2">
      <c r="A198" s="9" t="s">
        <v>2510</v>
      </c>
      <c r="B198" s="16" t="s">
        <v>2511</v>
      </c>
      <c r="C198" s="10">
        <v>2738.4</v>
      </c>
      <c r="D198" s="10">
        <v>1508.4</v>
      </c>
      <c r="E198" s="10">
        <v>1491.9</v>
      </c>
      <c r="F198" s="10">
        <v>-16.5</v>
      </c>
      <c r="G198" s="11" t="s">
        <v>578</v>
      </c>
    </row>
    <row r="199" spans="1:7" x14ac:dyDescent="0.2">
      <c r="A199" s="9" t="s">
        <v>2512</v>
      </c>
      <c r="B199" s="16" t="s">
        <v>2513</v>
      </c>
      <c r="C199" s="10">
        <v>8754.1</v>
      </c>
      <c r="D199" s="10">
        <v>6464</v>
      </c>
      <c r="E199" s="10">
        <v>6235</v>
      </c>
      <c r="F199" s="10">
        <v>-229</v>
      </c>
      <c r="G199" s="11" t="s">
        <v>359</v>
      </c>
    </row>
    <row r="200" spans="1:7" x14ac:dyDescent="0.2">
      <c r="A200" s="9" t="s">
        <v>2514</v>
      </c>
      <c r="B200" s="16" t="s">
        <v>2515</v>
      </c>
      <c r="C200" s="10">
        <v>8754.1</v>
      </c>
      <c r="D200" s="10">
        <v>6464</v>
      </c>
      <c r="E200" s="10">
        <v>6235</v>
      </c>
      <c r="F200" s="10">
        <v>-229</v>
      </c>
      <c r="G200" s="11" t="s">
        <v>359</v>
      </c>
    </row>
    <row r="201" spans="1:7" x14ac:dyDescent="0.2">
      <c r="A201" s="9" t="s">
        <v>2516</v>
      </c>
      <c r="B201" s="16" t="s">
        <v>2517</v>
      </c>
      <c r="C201" s="10">
        <v>18473.2</v>
      </c>
      <c r="D201" s="10">
        <v>17054.8</v>
      </c>
      <c r="E201" s="10">
        <v>10839.9</v>
      </c>
      <c r="F201" s="10">
        <v>-6214.9</v>
      </c>
      <c r="G201" s="11" t="s">
        <v>2518</v>
      </c>
    </row>
    <row r="202" spans="1:7" x14ac:dyDescent="0.2">
      <c r="A202" s="9" t="s">
        <v>2516</v>
      </c>
      <c r="B202" s="16" t="s">
        <v>2519</v>
      </c>
      <c r="C202" s="10">
        <v>18473.2</v>
      </c>
      <c r="D202" s="10">
        <v>17054.8</v>
      </c>
      <c r="E202" s="10">
        <v>10839.9</v>
      </c>
      <c r="F202" s="10">
        <v>-6214.9</v>
      </c>
      <c r="G202" s="11" t="s">
        <v>2518</v>
      </c>
    </row>
    <row r="203" spans="1:7" x14ac:dyDescent="0.2">
      <c r="A203" s="9" t="s">
        <v>2520</v>
      </c>
      <c r="B203" s="16" t="s">
        <v>2521</v>
      </c>
      <c r="C203" s="10">
        <v>97826</v>
      </c>
      <c r="D203" s="10">
        <v>162334.9</v>
      </c>
      <c r="E203" s="10">
        <v>109311.4</v>
      </c>
      <c r="F203" s="10">
        <v>-53023.5</v>
      </c>
      <c r="G203" s="11" t="s">
        <v>731</v>
      </c>
    </row>
    <row r="204" spans="1:7" x14ac:dyDescent="0.2">
      <c r="A204" s="9" t="s">
        <v>2522</v>
      </c>
      <c r="B204" s="16" t="s">
        <v>2523</v>
      </c>
      <c r="C204" s="10">
        <v>22</v>
      </c>
      <c r="D204" s="10"/>
      <c r="E204" s="10"/>
      <c r="F204" s="10"/>
      <c r="G204" s="11" t="s">
        <v>19</v>
      </c>
    </row>
    <row r="205" spans="1:7" x14ac:dyDescent="0.2">
      <c r="A205" s="9" t="s">
        <v>2522</v>
      </c>
      <c r="B205" s="16" t="s">
        <v>2524</v>
      </c>
      <c r="C205" s="10">
        <v>22</v>
      </c>
      <c r="D205" s="10"/>
      <c r="E205" s="10"/>
      <c r="F205" s="10"/>
      <c r="G205" s="11" t="s">
        <v>19</v>
      </c>
    </row>
    <row r="206" spans="1:7" x14ac:dyDescent="0.2">
      <c r="A206" s="9" t="s">
        <v>2525</v>
      </c>
      <c r="B206" s="16" t="s">
        <v>2526</v>
      </c>
      <c r="C206" s="10">
        <v>9100</v>
      </c>
      <c r="D206" s="10">
        <v>820.7</v>
      </c>
      <c r="E206" s="10"/>
      <c r="F206" s="10">
        <v>-820.7</v>
      </c>
      <c r="G206" s="11" t="s">
        <v>19</v>
      </c>
    </row>
    <row r="207" spans="1:7" x14ac:dyDescent="0.2">
      <c r="A207" s="9" t="s">
        <v>2525</v>
      </c>
      <c r="B207" s="16" t="s">
        <v>2527</v>
      </c>
      <c r="C207" s="10">
        <v>9100</v>
      </c>
      <c r="D207" s="10">
        <v>820.7</v>
      </c>
      <c r="E207" s="10"/>
      <c r="F207" s="10">
        <v>-820.7</v>
      </c>
      <c r="G207" s="11" t="s">
        <v>19</v>
      </c>
    </row>
    <row r="208" spans="1:7" ht="25.5" x14ac:dyDescent="0.2">
      <c r="A208" s="9" t="s">
        <v>2528</v>
      </c>
      <c r="B208" s="16" t="s">
        <v>2529</v>
      </c>
      <c r="C208" s="10">
        <v>64000</v>
      </c>
      <c r="D208" s="10">
        <v>64000</v>
      </c>
      <c r="E208" s="10">
        <v>50844.5</v>
      </c>
      <c r="F208" s="10">
        <v>-13155.5</v>
      </c>
      <c r="G208" s="11" t="s">
        <v>874</v>
      </c>
    </row>
    <row r="209" spans="1:7" ht="25.5" x14ac:dyDescent="0.2">
      <c r="A209" s="9" t="s">
        <v>2528</v>
      </c>
      <c r="B209" s="16" t="s">
        <v>2530</v>
      </c>
      <c r="C209" s="10">
        <v>64000</v>
      </c>
      <c r="D209" s="10">
        <v>64000</v>
      </c>
      <c r="E209" s="10">
        <v>50844.5</v>
      </c>
      <c r="F209" s="10">
        <v>-13155.5</v>
      </c>
      <c r="G209" s="11" t="s">
        <v>874</v>
      </c>
    </row>
    <row r="210" spans="1:7" x14ac:dyDescent="0.2">
      <c r="A210" s="9" t="s">
        <v>2531</v>
      </c>
      <c r="B210" s="16" t="s">
        <v>2532</v>
      </c>
      <c r="C210" s="10">
        <v>24184</v>
      </c>
      <c r="D210" s="10">
        <v>97013.2</v>
      </c>
      <c r="E210" s="10">
        <v>58235.5</v>
      </c>
      <c r="F210" s="10">
        <v>-38777.699999999997</v>
      </c>
      <c r="G210" s="11" t="s">
        <v>2533</v>
      </c>
    </row>
    <row r="211" spans="1:7" x14ac:dyDescent="0.2">
      <c r="A211" s="9" t="s">
        <v>2534</v>
      </c>
      <c r="B211" s="16" t="s">
        <v>2535</v>
      </c>
      <c r="C211" s="10">
        <v>24164</v>
      </c>
      <c r="D211" s="10">
        <v>97012.3</v>
      </c>
      <c r="E211" s="10">
        <v>58234.6</v>
      </c>
      <c r="F211" s="10">
        <v>-38777.699999999997</v>
      </c>
      <c r="G211" s="11" t="s">
        <v>2533</v>
      </c>
    </row>
    <row r="212" spans="1:7" x14ac:dyDescent="0.2">
      <c r="A212" s="9" t="s">
        <v>2536</v>
      </c>
      <c r="B212" s="16" t="s">
        <v>2537</v>
      </c>
      <c r="C212" s="10">
        <v>20</v>
      </c>
      <c r="D212" s="10">
        <v>0.9</v>
      </c>
      <c r="E212" s="10">
        <v>0.9</v>
      </c>
      <c r="F212" s="10"/>
      <c r="G212" s="11" t="s">
        <v>64</v>
      </c>
    </row>
    <row r="213" spans="1:7" x14ac:dyDescent="0.2">
      <c r="A213" s="9" t="s">
        <v>2538</v>
      </c>
      <c r="B213" s="16" t="s">
        <v>2539</v>
      </c>
      <c r="C213" s="10">
        <v>520</v>
      </c>
      <c r="D213" s="10">
        <v>501</v>
      </c>
      <c r="E213" s="10">
        <v>231.3</v>
      </c>
      <c r="F213" s="10">
        <v>-269.7</v>
      </c>
      <c r="G213" s="11" t="s">
        <v>2326</v>
      </c>
    </row>
    <row r="214" spans="1:7" x14ac:dyDescent="0.2">
      <c r="A214" s="9" t="s">
        <v>2538</v>
      </c>
      <c r="B214" s="16" t="s">
        <v>2540</v>
      </c>
      <c r="C214" s="10">
        <v>520</v>
      </c>
      <c r="D214" s="10">
        <v>501</v>
      </c>
      <c r="E214" s="10">
        <v>231.3</v>
      </c>
      <c r="F214" s="10">
        <v>-269.7</v>
      </c>
      <c r="G214" s="11" t="s">
        <v>2326</v>
      </c>
    </row>
    <row r="215" spans="1:7" x14ac:dyDescent="0.2">
      <c r="A215" s="9" t="s">
        <v>2541</v>
      </c>
      <c r="B215" s="16" t="s">
        <v>2542</v>
      </c>
      <c r="C215" s="10">
        <v>867.3</v>
      </c>
      <c r="D215" s="10">
        <v>887.2</v>
      </c>
      <c r="E215" s="10">
        <v>694.3</v>
      </c>
      <c r="F215" s="10">
        <v>-192.9</v>
      </c>
      <c r="G215" s="11" t="s">
        <v>1159</v>
      </c>
    </row>
    <row r="216" spans="1:7" x14ac:dyDescent="0.2">
      <c r="A216" s="9" t="s">
        <v>2541</v>
      </c>
      <c r="B216" s="16" t="s">
        <v>2543</v>
      </c>
      <c r="C216" s="10">
        <v>867.3</v>
      </c>
      <c r="D216" s="10">
        <v>887.2</v>
      </c>
      <c r="E216" s="10">
        <v>694.3</v>
      </c>
      <c r="F216" s="10">
        <v>-192.9</v>
      </c>
      <c r="G216" s="11" t="s">
        <v>1159</v>
      </c>
    </row>
    <row r="217" spans="1:7" x14ac:dyDescent="0.2">
      <c r="A217" s="9" t="s">
        <v>2541</v>
      </c>
      <c r="B217" s="16" t="s">
        <v>2544</v>
      </c>
      <c r="C217" s="10">
        <v>867.3</v>
      </c>
      <c r="D217" s="10">
        <v>887.2</v>
      </c>
      <c r="E217" s="10">
        <v>694.3</v>
      </c>
      <c r="F217" s="10">
        <v>-192.9</v>
      </c>
      <c r="G217" s="11" t="s">
        <v>1159</v>
      </c>
    </row>
    <row r="218" spans="1:7" x14ac:dyDescent="0.2">
      <c r="A218" s="9" t="s">
        <v>2545</v>
      </c>
      <c r="B218" s="16" t="s">
        <v>2546</v>
      </c>
      <c r="C218" s="10">
        <v>276370.7</v>
      </c>
      <c r="D218" s="10">
        <v>302149.8</v>
      </c>
      <c r="E218" s="10">
        <v>253429</v>
      </c>
      <c r="F218" s="10">
        <v>-48720.800000000003</v>
      </c>
      <c r="G218" s="11" t="s">
        <v>763</v>
      </c>
    </row>
    <row r="219" spans="1:7" x14ac:dyDescent="0.2">
      <c r="A219" s="9" t="s">
        <v>2545</v>
      </c>
      <c r="B219" s="16" t="s">
        <v>2547</v>
      </c>
      <c r="C219" s="10">
        <v>276370.7</v>
      </c>
      <c r="D219" s="10">
        <v>302149.8</v>
      </c>
      <c r="E219" s="10">
        <v>253429</v>
      </c>
      <c r="F219" s="10">
        <v>-48720.800000000003</v>
      </c>
      <c r="G219" s="11" t="s">
        <v>763</v>
      </c>
    </row>
    <row r="220" spans="1:7" x14ac:dyDescent="0.2">
      <c r="A220" s="9" t="s">
        <v>2545</v>
      </c>
      <c r="B220" s="16" t="s">
        <v>2548</v>
      </c>
      <c r="C220" s="10">
        <v>276370.7</v>
      </c>
      <c r="D220" s="10">
        <v>302149.8</v>
      </c>
      <c r="E220" s="10">
        <v>253429</v>
      </c>
      <c r="F220" s="10">
        <v>-48720.800000000003</v>
      </c>
      <c r="G220" s="11" t="s">
        <v>763</v>
      </c>
    </row>
    <row r="221" spans="1:7" x14ac:dyDescent="0.2">
      <c r="A221" s="9" t="s">
        <v>2549</v>
      </c>
      <c r="B221" s="16" t="s">
        <v>2550</v>
      </c>
      <c r="C221" s="10">
        <v>4730.8999999999996</v>
      </c>
      <c r="D221" s="10">
        <v>3916.8</v>
      </c>
      <c r="E221" s="10">
        <v>3900.8</v>
      </c>
      <c r="F221" s="10">
        <v>-16</v>
      </c>
      <c r="G221" s="11" t="s">
        <v>114</v>
      </c>
    </row>
    <row r="222" spans="1:7" x14ac:dyDescent="0.2">
      <c r="A222" s="9" t="s">
        <v>2549</v>
      </c>
      <c r="B222" s="16" t="s">
        <v>2551</v>
      </c>
      <c r="C222" s="10">
        <v>4730.8999999999996</v>
      </c>
      <c r="D222" s="10">
        <v>3916.8</v>
      </c>
      <c r="E222" s="10">
        <v>3900.8</v>
      </c>
      <c r="F222" s="10">
        <v>-16</v>
      </c>
      <c r="G222" s="11" t="s">
        <v>114</v>
      </c>
    </row>
    <row r="223" spans="1:7" x14ac:dyDescent="0.2">
      <c r="A223" s="9" t="s">
        <v>2549</v>
      </c>
      <c r="B223" s="16" t="s">
        <v>2552</v>
      </c>
      <c r="C223" s="10">
        <v>4730.8999999999996</v>
      </c>
      <c r="D223" s="10">
        <v>3916.8</v>
      </c>
      <c r="E223" s="10">
        <v>3900.8</v>
      </c>
      <c r="F223" s="10">
        <v>-16</v>
      </c>
      <c r="G223" s="11" t="s">
        <v>114</v>
      </c>
    </row>
    <row r="224" spans="1:7" x14ac:dyDescent="0.2">
      <c r="A224" s="9" t="s">
        <v>2553</v>
      </c>
      <c r="B224" s="16" t="s">
        <v>2554</v>
      </c>
      <c r="C224" s="10">
        <v>1682333.1</v>
      </c>
      <c r="D224" s="10">
        <v>1714321</v>
      </c>
      <c r="E224" s="10">
        <v>1697811</v>
      </c>
      <c r="F224" s="10">
        <v>-16510</v>
      </c>
      <c r="G224" s="11" t="s">
        <v>343</v>
      </c>
    </row>
    <row r="225" spans="1:7" x14ac:dyDescent="0.2">
      <c r="A225" s="9" t="s">
        <v>2555</v>
      </c>
      <c r="B225" s="16" t="s">
        <v>2556</v>
      </c>
      <c r="C225" s="10">
        <v>16228.9</v>
      </c>
      <c r="D225" s="10"/>
      <c r="E225" s="10"/>
      <c r="F225" s="10"/>
      <c r="G225" s="11" t="s">
        <v>19</v>
      </c>
    </row>
    <row r="226" spans="1:7" x14ac:dyDescent="0.2">
      <c r="A226" s="9" t="s">
        <v>2555</v>
      </c>
      <c r="B226" s="16" t="s">
        <v>2557</v>
      </c>
      <c r="C226" s="10">
        <v>16228.9</v>
      </c>
      <c r="D226" s="10"/>
      <c r="E226" s="10"/>
      <c r="F226" s="10"/>
      <c r="G226" s="11" t="s">
        <v>19</v>
      </c>
    </row>
    <row r="227" spans="1:7" x14ac:dyDescent="0.2">
      <c r="A227" s="9" t="s">
        <v>2553</v>
      </c>
      <c r="B227" s="16" t="s">
        <v>2558</v>
      </c>
      <c r="C227" s="10">
        <v>1666104.2</v>
      </c>
      <c r="D227" s="10">
        <v>1714321</v>
      </c>
      <c r="E227" s="10">
        <v>1697811</v>
      </c>
      <c r="F227" s="10">
        <v>-16510</v>
      </c>
      <c r="G227" s="11" t="s">
        <v>343</v>
      </c>
    </row>
    <row r="228" spans="1:7" x14ac:dyDescent="0.2">
      <c r="A228" s="9" t="s">
        <v>2555</v>
      </c>
      <c r="B228" s="16" t="s">
        <v>2559</v>
      </c>
      <c r="C228" s="10">
        <v>1665341.4</v>
      </c>
      <c r="D228" s="10">
        <v>1713593.5</v>
      </c>
      <c r="E228" s="10">
        <v>1697171.9</v>
      </c>
      <c r="F228" s="10">
        <v>-16421.599999999999</v>
      </c>
      <c r="G228" s="11" t="s">
        <v>343</v>
      </c>
    </row>
    <row r="229" spans="1:7" ht="25.5" x14ac:dyDescent="0.2">
      <c r="A229" s="9" t="s">
        <v>2560</v>
      </c>
      <c r="B229" s="16" t="s">
        <v>2561</v>
      </c>
      <c r="C229" s="10">
        <v>762.8</v>
      </c>
      <c r="D229" s="10">
        <v>727.5</v>
      </c>
      <c r="E229" s="10">
        <v>639</v>
      </c>
      <c r="F229" s="10">
        <v>-88.5</v>
      </c>
      <c r="G229" s="11" t="s">
        <v>2562</v>
      </c>
    </row>
    <row r="230" spans="1:7" x14ac:dyDescent="0.2">
      <c r="A230" s="9" t="s">
        <v>2563</v>
      </c>
      <c r="B230" s="16" t="s">
        <v>2564</v>
      </c>
      <c r="C230" s="10">
        <v>422840</v>
      </c>
      <c r="D230" s="10">
        <v>353110.1</v>
      </c>
      <c r="E230" s="10">
        <v>285760.8</v>
      </c>
      <c r="F230" s="10">
        <v>-67349.3</v>
      </c>
      <c r="G230" s="11" t="s">
        <v>2565</v>
      </c>
    </row>
    <row r="231" spans="1:7" x14ac:dyDescent="0.2">
      <c r="A231" s="9" t="s">
        <v>2563</v>
      </c>
      <c r="B231" s="16" t="s">
        <v>2566</v>
      </c>
      <c r="C231" s="10">
        <v>422840</v>
      </c>
      <c r="D231" s="10">
        <v>353110.1</v>
      </c>
      <c r="E231" s="10">
        <v>285760.8</v>
      </c>
      <c r="F231" s="10">
        <v>-67349.3</v>
      </c>
      <c r="G231" s="11" t="s">
        <v>2565</v>
      </c>
    </row>
    <row r="232" spans="1:7" x14ac:dyDescent="0.2">
      <c r="A232" s="9" t="s">
        <v>2563</v>
      </c>
      <c r="B232" s="16" t="s">
        <v>2567</v>
      </c>
      <c r="C232" s="10">
        <v>422840</v>
      </c>
      <c r="D232" s="10">
        <v>353110.1</v>
      </c>
      <c r="E232" s="10">
        <v>285760.8</v>
      </c>
      <c r="F232" s="10">
        <v>-67349.3</v>
      </c>
      <c r="G232" s="11" t="s">
        <v>2565</v>
      </c>
    </row>
    <row r="233" spans="1:7" x14ac:dyDescent="0.2">
      <c r="A233" s="9" t="s">
        <v>2568</v>
      </c>
      <c r="B233" s="16" t="s">
        <v>2569</v>
      </c>
      <c r="C233" s="10">
        <v>1200216.8999999999</v>
      </c>
      <c r="D233" s="10">
        <v>584714.69999999995</v>
      </c>
      <c r="E233" s="10">
        <v>182802.8</v>
      </c>
      <c r="F233" s="10">
        <v>-401911.9</v>
      </c>
      <c r="G233" s="11" t="s">
        <v>2570</v>
      </c>
    </row>
    <row r="234" spans="1:7" ht="25.5" x14ac:dyDescent="0.2">
      <c r="A234" s="9" t="s">
        <v>2571</v>
      </c>
      <c r="B234" s="16" t="s">
        <v>2572</v>
      </c>
      <c r="C234" s="10">
        <v>17150.7</v>
      </c>
      <c r="D234" s="10">
        <v>15069.3</v>
      </c>
      <c r="E234" s="10">
        <v>2132.6999999999998</v>
      </c>
      <c r="F234" s="10">
        <v>-12936.6</v>
      </c>
      <c r="G234" s="11" t="s">
        <v>190</v>
      </c>
    </row>
    <row r="235" spans="1:7" ht="25.5" x14ac:dyDescent="0.2">
      <c r="A235" s="9" t="s">
        <v>2571</v>
      </c>
      <c r="B235" s="16" t="s">
        <v>2573</v>
      </c>
      <c r="C235" s="10">
        <v>17150.7</v>
      </c>
      <c r="D235" s="10">
        <v>15069.3</v>
      </c>
      <c r="E235" s="10">
        <v>2132.6999999999998</v>
      </c>
      <c r="F235" s="10">
        <v>-12936.6</v>
      </c>
      <c r="G235" s="11" t="s">
        <v>190</v>
      </c>
    </row>
    <row r="236" spans="1:7" ht="25.5" x14ac:dyDescent="0.2">
      <c r="A236" s="9" t="s">
        <v>2571</v>
      </c>
      <c r="B236" s="16" t="s">
        <v>2574</v>
      </c>
      <c r="C236" s="10">
        <v>17150.7</v>
      </c>
      <c r="D236" s="10">
        <v>15069.3</v>
      </c>
      <c r="E236" s="10">
        <v>2132.6999999999998</v>
      </c>
      <c r="F236" s="10">
        <v>-12936.6</v>
      </c>
      <c r="G236" s="11" t="s">
        <v>190</v>
      </c>
    </row>
    <row r="237" spans="1:7" x14ac:dyDescent="0.2">
      <c r="A237" s="9" t="s">
        <v>2575</v>
      </c>
      <c r="B237" s="16" t="s">
        <v>2576</v>
      </c>
      <c r="C237" s="10">
        <v>1183066.2</v>
      </c>
      <c r="D237" s="10">
        <v>569645.4</v>
      </c>
      <c r="E237" s="10">
        <v>180670</v>
      </c>
      <c r="F237" s="10">
        <v>-388975.4</v>
      </c>
      <c r="G237" s="11" t="s">
        <v>2577</v>
      </c>
    </row>
    <row r="238" spans="1:7" x14ac:dyDescent="0.2">
      <c r="A238" s="9" t="s">
        <v>2575</v>
      </c>
      <c r="B238" s="16" t="s">
        <v>2578</v>
      </c>
      <c r="C238" s="10">
        <v>1183066.2</v>
      </c>
      <c r="D238" s="10">
        <v>569645.4</v>
      </c>
      <c r="E238" s="10">
        <v>180670</v>
      </c>
      <c r="F238" s="10">
        <v>-388975.4</v>
      </c>
      <c r="G238" s="11" t="s">
        <v>2577</v>
      </c>
    </row>
    <row r="239" spans="1:7" x14ac:dyDescent="0.2">
      <c r="A239" s="9" t="s">
        <v>2575</v>
      </c>
      <c r="B239" s="16" t="s">
        <v>2579</v>
      </c>
      <c r="C239" s="10">
        <v>1183066.2</v>
      </c>
      <c r="D239" s="10">
        <v>569645.4</v>
      </c>
      <c r="E239" s="10">
        <v>180670</v>
      </c>
      <c r="F239" s="10">
        <v>-388975.4</v>
      </c>
      <c r="G239" s="11" t="s">
        <v>2577</v>
      </c>
    </row>
    <row r="240" spans="1:7" x14ac:dyDescent="0.2">
      <c r="A240" s="12" t="s">
        <v>23</v>
      </c>
      <c r="B240" s="15" t="s">
        <v>24</v>
      </c>
      <c r="C240" s="13">
        <v>24847233.800000001</v>
      </c>
      <c r="D240" s="13">
        <v>27940977.5</v>
      </c>
      <c r="E240" s="13">
        <v>26920984.699999999</v>
      </c>
      <c r="F240" s="13">
        <v>-1019992.8</v>
      </c>
      <c r="G240" s="14" t="s">
        <v>25</v>
      </c>
    </row>
    <row r="241" spans="1:7" x14ac:dyDescent="0.2">
      <c r="A241" s="9" t="s">
        <v>2580</v>
      </c>
      <c r="B241" s="16" t="s">
        <v>2581</v>
      </c>
      <c r="C241" s="10">
        <v>13281062.6</v>
      </c>
      <c r="D241" s="10">
        <v>14083409.800000001</v>
      </c>
      <c r="E241" s="10">
        <v>13617890.6</v>
      </c>
      <c r="F241" s="10">
        <v>-465519.2</v>
      </c>
      <c r="G241" s="11" t="s">
        <v>620</v>
      </c>
    </row>
    <row r="242" spans="1:7" x14ac:dyDescent="0.2">
      <c r="A242" s="9" t="s">
        <v>2582</v>
      </c>
      <c r="B242" s="16" t="s">
        <v>2583</v>
      </c>
      <c r="C242" s="10">
        <v>9550771.4000000004</v>
      </c>
      <c r="D242" s="10">
        <v>9839278.9000000004</v>
      </c>
      <c r="E242" s="10">
        <v>9560631.3000000007</v>
      </c>
      <c r="F242" s="10">
        <v>-278647.59999999998</v>
      </c>
      <c r="G242" s="11" t="s">
        <v>280</v>
      </c>
    </row>
    <row r="243" spans="1:7" ht="25.5" x14ac:dyDescent="0.2">
      <c r="A243" s="9" t="s">
        <v>2584</v>
      </c>
      <c r="B243" s="16" t="s">
        <v>2585</v>
      </c>
      <c r="C243" s="10">
        <v>8244310.4000000004</v>
      </c>
      <c r="D243" s="10">
        <v>8405541.6999999993</v>
      </c>
      <c r="E243" s="10">
        <v>8140003.7000000002</v>
      </c>
      <c r="F243" s="10">
        <v>-265538</v>
      </c>
      <c r="G243" s="11" t="s">
        <v>970</v>
      </c>
    </row>
    <row r="244" spans="1:7" ht="38.25" x14ac:dyDescent="0.2">
      <c r="A244" s="9" t="s">
        <v>2586</v>
      </c>
      <c r="B244" s="16" t="s">
        <v>2587</v>
      </c>
      <c r="C244" s="10">
        <v>7066453.7999999998</v>
      </c>
      <c r="D244" s="10">
        <v>7145812.0999999996</v>
      </c>
      <c r="E244" s="10">
        <v>6968418.2999999998</v>
      </c>
      <c r="F244" s="10">
        <v>-177393.8</v>
      </c>
      <c r="G244" s="11" t="s">
        <v>2308</v>
      </c>
    </row>
    <row r="245" spans="1:7" ht="25.5" x14ac:dyDescent="0.2">
      <c r="A245" s="9" t="s">
        <v>2588</v>
      </c>
      <c r="B245" s="16" t="s">
        <v>2589</v>
      </c>
      <c r="C245" s="10">
        <v>249668.1</v>
      </c>
      <c r="D245" s="10">
        <v>324724.09999999998</v>
      </c>
      <c r="E245" s="10">
        <v>271461.59999999998</v>
      </c>
      <c r="F245" s="10">
        <v>-53262.5</v>
      </c>
      <c r="G245" s="11" t="s">
        <v>693</v>
      </c>
    </row>
    <row r="246" spans="1:7" ht="25.5" x14ac:dyDescent="0.2">
      <c r="A246" s="9" t="s">
        <v>2590</v>
      </c>
      <c r="B246" s="16" t="s">
        <v>2591</v>
      </c>
      <c r="C246" s="10">
        <v>189050.5</v>
      </c>
      <c r="D246" s="10">
        <v>195066.4</v>
      </c>
      <c r="E246" s="10">
        <v>189957.9</v>
      </c>
      <c r="F246" s="10">
        <v>-5108.5</v>
      </c>
      <c r="G246" s="11" t="s">
        <v>277</v>
      </c>
    </row>
    <row r="247" spans="1:7" ht="25.5" x14ac:dyDescent="0.2">
      <c r="A247" s="9" t="s">
        <v>2592</v>
      </c>
      <c r="B247" s="16" t="s">
        <v>2593</v>
      </c>
      <c r="C247" s="10"/>
      <c r="D247" s="10">
        <v>801.1</v>
      </c>
      <c r="E247" s="10">
        <v>698.1</v>
      </c>
      <c r="F247" s="10">
        <v>-103</v>
      </c>
      <c r="G247" s="11" t="s">
        <v>2594</v>
      </c>
    </row>
    <row r="248" spans="1:7" ht="25.5" x14ac:dyDescent="0.2">
      <c r="A248" s="9" t="s">
        <v>2595</v>
      </c>
      <c r="B248" s="16" t="s">
        <v>2596</v>
      </c>
      <c r="C248" s="10">
        <v>739138</v>
      </c>
      <c r="D248" s="10">
        <v>739138</v>
      </c>
      <c r="E248" s="10">
        <v>709467.8</v>
      </c>
      <c r="F248" s="10">
        <v>-29670.2</v>
      </c>
      <c r="G248" s="11" t="s">
        <v>630</v>
      </c>
    </row>
    <row r="249" spans="1:7" ht="25.5" x14ac:dyDescent="0.2">
      <c r="A249" s="9" t="s">
        <v>2597</v>
      </c>
      <c r="B249" s="16" t="s">
        <v>2598</v>
      </c>
      <c r="C249" s="10">
        <v>67991.3</v>
      </c>
      <c r="D249" s="10">
        <v>76950.399999999994</v>
      </c>
      <c r="E249" s="10">
        <v>63840.800000000003</v>
      </c>
      <c r="F249" s="10">
        <v>-13109.6</v>
      </c>
      <c r="G249" s="11" t="s">
        <v>1122</v>
      </c>
    </row>
    <row r="250" spans="1:7" ht="25.5" x14ac:dyDescent="0.2">
      <c r="A250" s="9" t="s">
        <v>2599</v>
      </c>
      <c r="B250" s="16" t="s">
        <v>2600</v>
      </c>
      <c r="C250" s="10">
        <v>67991.3</v>
      </c>
      <c r="D250" s="10">
        <v>76950.399999999994</v>
      </c>
      <c r="E250" s="10">
        <v>63840.800000000003</v>
      </c>
      <c r="F250" s="10">
        <v>-13109.6</v>
      </c>
      <c r="G250" s="11" t="s">
        <v>1122</v>
      </c>
    </row>
    <row r="251" spans="1:7" ht="25.5" x14ac:dyDescent="0.2">
      <c r="A251" s="9" t="s">
        <v>2601</v>
      </c>
      <c r="B251" s="16" t="s">
        <v>2602</v>
      </c>
      <c r="C251" s="10">
        <v>1238469.7</v>
      </c>
      <c r="D251" s="10">
        <v>1356786.8</v>
      </c>
      <c r="E251" s="10">
        <v>1356786.8</v>
      </c>
      <c r="F251" s="10"/>
      <c r="G251" s="11" t="s">
        <v>64</v>
      </c>
    </row>
    <row r="252" spans="1:7" ht="25.5" x14ac:dyDescent="0.2">
      <c r="A252" s="9" t="s">
        <v>2603</v>
      </c>
      <c r="B252" s="16" t="s">
        <v>2604</v>
      </c>
      <c r="C252" s="10">
        <v>1154229.3999999999</v>
      </c>
      <c r="D252" s="10">
        <v>1154229.3999999999</v>
      </c>
      <c r="E252" s="10">
        <v>1154229.3999999999</v>
      </c>
      <c r="F252" s="10"/>
      <c r="G252" s="11" t="s">
        <v>64</v>
      </c>
    </row>
    <row r="253" spans="1:7" ht="25.5" x14ac:dyDescent="0.2">
      <c r="A253" s="9" t="s">
        <v>2605</v>
      </c>
      <c r="B253" s="16" t="s">
        <v>2606</v>
      </c>
      <c r="C253" s="10">
        <v>84240.3</v>
      </c>
      <c r="D253" s="10">
        <v>84240.3</v>
      </c>
      <c r="E253" s="10">
        <v>84240.3</v>
      </c>
      <c r="F253" s="10"/>
      <c r="G253" s="11" t="s">
        <v>64</v>
      </c>
    </row>
    <row r="254" spans="1:7" ht="25.5" x14ac:dyDescent="0.2">
      <c r="A254" s="9" t="s">
        <v>2607</v>
      </c>
      <c r="B254" s="16" t="s">
        <v>2608</v>
      </c>
      <c r="C254" s="10"/>
      <c r="D254" s="10">
        <v>118317.1</v>
      </c>
      <c r="E254" s="10">
        <v>118317.1</v>
      </c>
      <c r="F254" s="10"/>
      <c r="G254" s="11" t="s">
        <v>64</v>
      </c>
    </row>
    <row r="255" spans="1:7" x14ac:dyDescent="0.2">
      <c r="A255" s="9" t="s">
        <v>2609</v>
      </c>
      <c r="B255" s="16" t="s">
        <v>2610</v>
      </c>
      <c r="C255" s="10">
        <v>3665589.3</v>
      </c>
      <c r="D255" s="10">
        <v>3802421.8</v>
      </c>
      <c r="E255" s="10">
        <v>3688995.6</v>
      </c>
      <c r="F255" s="10">
        <v>-113426.2</v>
      </c>
      <c r="G255" s="11" t="s">
        <v>861</v>
      </c>
    </row>
    <row r="256" spans="1:7" ht="25.5" x14ac:dyDescent="0.2">
      <c r="A256" s="9" t="s">
        <v>2611</v>
      </c>
      <c r="B256" s="16" t="s">
        <v>2612</v>
      </c>
      <c r="C256" s="10">
        <v>2598258.1</v>
      </c>
      <c r="D256" s="10">
        <v>2621095.7999999998</v>
      </c>
      <c r="E256" s="10">
        <v>2512360.7999999998</v>
      </c>
      <c r="F256" s="10">
        <v>-108735</v>
      </c>
      <c r="G256" s="11" t="s">
        <v>827</v>
      </c>
    </row>
    <row r="257" spans="1:7" ht="38.25" x14ac:dyDescent="0.2">
      <c r="A257" s="9" t="s">
        <v>2613</v>
      </c>
      <c r="B257" s="16" t="s">
        <v>2614</v>
      </c>
      <c r="C257" s="10">
        <v>2285952.4</v>
      </c>
      <c r="D257" s="10">
        <v>2304440.1</v>
      </c>
      <c r="E257" s="10">
        <v>2200803.6</v>
      </c>
      <c r="F257" s="10">
        <v>-103636.5</v>
      </c>
      <c r="G257" s="11" t="s">
        <v>834</v>
      </c>
    </row>
    <row r="258" spans="1:7" ht="25.5" x14ac:dyDescent="0.2">
      <c r="A258" s="9" t="s">
        <v>2615</v>
      </c>
      <c r="B258" s="16" t="s">
        <v>2616</v>
      </c>
      <c r="C258" s="10">
        <v>2689.5</v>
      </c>
      <c r="D258" s="10">
        <v>7039.5</v>
      </c>
      <c r="E258" s="10">
        <v>6272.7</v>
      </c>
      <c r="F258" s="10">
        <v>-766.8</v>
      </c>
      <c r="G258" s="11" t="s">
        <v>728</v>
      </c>
    </row>
    <row r="259" spans="1:7" ht="25.5" x14ac:dyDescent="0.2">
      <c r="A259" s="9" t="s">
        <v>2617</v>
      </c>
      <c r="B259" s="16" t="s">
        <v>2618</v>
      </c>
      <c r="C259" s="10">
        <v>26205</v>
      </c>
      <c r="D259" s="10">
        <v>26205</v>
      </c>
      <c r="E259" s="10">
        <v>25493.5</v>
      </c>
      <c r="F259" s="10">
        <v>-711.5</v>
      </c>
      <c r="G259" s="11" t="s">
        <v>828</v>
      </c>
    </row>
    <row r="260" spans="1:7" ht="25.5" x14ac:dyDescent="0.2">
      <c r="A260" s="9" t="s">
        <v>2619</v>
      </c>
      <c r="B260" s="16" t="s">
        <v>2620</v>
      </c>
      <c r="C260" s="10">
        <v>630</v>
      </c>
      <c r="D260" s="10">
        <v>630</v>
      </c>
      <c r="E260" s="10">
        <v>630</v>
      </c>
      <c r="F260" s="10"/>
      <c r="G260" s="11" t="s">
        <v>64</v>
      </c>
    </row>
    <row r="261" spans="1:7" ht="25.5" x14ac:dyDescent="0.2">
      <c r="A261" s="9" t="s">
        <v>2621</v>
      </c>
      <c r="B261" s="16" t="s">
        <v>2622</v>
      </c>
      <c r="C261" s="10">
        <v>282781.2</v>
      </c>
      <c r="D261" s="10">
        <v>282781.2</v>
      </c>
      <c r="E261" s="10">
        <v>279161.09999999998</v>
      </c>
      <c r="F261" s="10">
        <v>-3620.1</v>
      </c>
      <c r="G261" s="11" t="s">
        <v>871</v>
      </c>
    </row>
    <row r="262" spans="1:7" ht="25.5" x14ac:dyDescent="0.2">
      <c r="A262" s="9" t="s">
        <v>2623</v>
      </c>
      <c r="B262" s="16" t="s">
        <v>2624</v>
      </c>
      <c r="C262" s="10">
        <v>89831.1</v>
      </c>
      <c r="D262" s="10">
        <v>119819.1</v>
      </c>
      <c r="E262" s="10">
        <v>115127.9</v>
      </c>
      <c r="F262" s="10">
        <v>-4691.2</v>
      </c>
      <c r="G262" s="11" t="s">
        <v>633</v>
      </c>
    </row>
    <row r="263" spans="1:7" ht="25.5" x14ac:dyDescent="0.2">
      <c r="A263" s="9" t="s">
        <v>2625</v>
      </c>
      <c r="B263" s="16" t="s">
        <v>2626</v>
      </c>
      <c r="C263" s="10">
        <v>89831.1</v>
      </c>
      <c r="D263" s="10">
        <v>119819.1</v>
      </c>
      <c r="E263" s="10">
        <v>115127.9</v>
      </c>
      <c r="F263" s="10">
        <v>-4691.2</v>
      </c>
      <c r="G263" s="11" t="s">
        <v>633</v>
      </c>
    </row>
    <row r="264" spans="1:7" ht="25.5" x14ac:dyDescent="0.2">
      <c r="A264" s="9" t="s">
        <v>2627</v>
      </c>
      <c r="B264" s="16" t="s">
        <v>2628</v>
      </c>
      <c r="C264" s="10">
        <v>977500.1</v>
      </c>
      <c r="D264" s="10">
        <v>1061506.8999999999</v>
      </c>
      <c r="E264" s="10">
        <v>1061506.8999999999</v>
      </c>
      <c r="F264" s="10"/>
      <c r="G264" s="11" t="s">
        <v>64</v>
      </c>
    </row>
    <row r="265" spans="1:7" ht="25.5" x14ac:dyDescent="0.2">
      <c r="A265" s="9" t="s">
        <v>2629</v>
      </c>
      <c r="B265" s="16" t="s">
        <v>2630</v>
      </c>
      <c r="C265" s="10">
        <v>944370.1</v>
      </c>
      <c r="D265" s="10">
        <v>944370.1</v>
      </c>
      <c r="E265" s="10">
        <v>944370.1</v>
      </c>
      <c r="F265" s="10"/>
      <c r="G265" s="11" t="s">
        <v>64</v>
      </c>
    </row>
    <row r="266" spans="1:7" ht="25.5" x14ac:dyDescent="0.2">
      <c r="A266" s="9" t="s">
        <v>2631</v>
      </c>
      <c r="B266" s="16" t="s">
        <v>2632</v>
      </c>
      <c r="C266" s="10">
        <v>32083.1</v>
      </c>
      <c r="D266" s="10">
        <v>32083.1</v>
      </c>
      <c r="E266" s="10">
        <v>32083.1</v>
      </c>
      <c r="F266" s="10"/>
      <c r="G266" s="11" t="s">
        <v>64</v>
      </c>
    </row>
    <row r="267" spans="1:7" ht="25.5" x14ac:dyDescent="0.2">
      <c r="A267" s="9" t="s">
        <v>2633</v>
      </c>
      <c r="B267" s="16" t="s">
        <v>2634</v>
      </c>
      <c r="C267" s="10">
        <v>1046.9000000000001</v>
      </c>
      <c r="D267" s="10">
        <v>85053.7</v>
      </c>
      <c r="E267" s="10">
        <v>85053.7</v>
      </c>
      <c r="F267" s="10"/>
      <c r="G267" s="11" t="s">
        <v>64</v>
      </c>
    </row>
    <row r="268" spans="1:7" ht="25.5" x14ac:dyDescent="0.2">
      <c r="A268" s="9" t="s">
        <v>2635</v>
      </c>
      <c r="B268" s="16" t="s">
        <v>2636</v>
      </c>
      <c r="C268" s="10">
        <v>64701.9</v>
      </c>
      <c r="D268" s="10">
        <v>153736.6</v>
      </c>
      <c r="E268" s="10">
        <v>98472.4</v>
      </c>
      <c r="F268" s="10">
        <v>-55264.2</v>
      </c>
      <c r="G268" s="11" t="s">
        <v>2637</v>
      </c>
    </row>
    <row r="269" spans="1:7" ht="25.5" x14ac:dyDescent="0.2">
      <c r="A269" s="9" t="s">
        <v>2638</v>
      </c>
      <c r="B269" s="16" t="s">
        <v>2639</v>
      </c>
      <c r="C269" s="10">
        <v>64701.9</v>
      </c>
      <c r="D269" s="10">
        <v>135701.9</v>
      </c>
      <c r="E269" s="10">
        <v>82160.800000000003</v>
      </c>
      <c r="F269" s="10">
        <v>-53541.1</v>
      </c>
      <c r="G269" s="11" t="s">
        <v>2640</v>
      </c>
    </row>
    <row r="270" spans="1:7" ht="25.5" x14ac:dyDescent="0.2">
      <c r="A270" s="9" t="s">
        <v>2638</v>
      </c>
      <c r="B270" s="16" t="s">
        <v>2641</v>
      </c>
      <c r="C270" s="10">
        <v>64701.9</v>
      </c>
      <c r="D270" s="10">
        <v>135701.9</v>
      </c>
      <c r="E270" s="10">
        <v>82160.800000000003</v>
      </c>
      <c r="F270" s="10">
        <v>-53541.1</v>
      </c>
      <c r="G270" s="11" t="s">
        <v>2640</v>
      </c>
    </row>
    <row r="271" spans="1:7" ht="25.5" x14ac:dyDescent="0.2">
      <c r="A271" s="9" t="s">
        <v>2642</v>
      </c>
      <c r="B271" s="16" t="s">
        <v>2643</v>
      </c>
      <c r="C271" s="10"/>
      <c r="D271" s="10">
        <v>18034.7</v>
      </c>
      <c r="E271" s="10">
        <v>16311.6</v>
      </c>
      <c r="F271" s="10">
        <v>-1723.1</v>
      </c>
      <c r="G271" s="11" t="s">
        <v>257</v>
      </c>
    </row>
    <row r="272" spans="1:7" ht="25.5" x14ac:dyDescent="0.2">
      <c r="A272" s="9" t="s">
        <v>2642</v>
      </c>
      <c r="B272" s="16" t="s">
        <v>2644</v>
      </c>
      <c r="C272" s="10"/>
      <c r="D272" s="10">
        <v>18034.7</v>
      </c>
      <c r="E272" s="10">
        <v>16311.6</v>
      </c>
      <c r="F272" s="10">
        <v>-1723.1</v>
      </c>
      <c r="G272" s="11" t="s">
        <v>257</v>
      </c>
    </row>
    <row r="273" spans="1:10" ht="25.5" x14ac:dyDescent="0.2">
      <c r="A273" s="9" t="s">
        <v>2645</v>
      </c>
      <c r="B273" s="16" t="s">
        <v>2646</v>
      </c>
      <c r="C273" s="10"/>
      <c r="D273" s="10">
        <v>287972.5</v>
      </c>
      <c r="E273" s="10">
        <v>269791.2</v>
      </c>
      <c r="F273" s="10">
        <v>-18181.3</v>
      </c>
      <c r="G273" s="11" t="s">
        <v>719</v>
      </c>
    </row>
    <row r="274" spans="1:10" ht="25.5" x14ac:dyDescent="0.2">
      <c r="A274" s="9" t="s">
        <v>2647</v>
      </c>
      <c r="B274" s="16" t="s">
        <v>2648</v>
      </c>
      <c r="C274" s="10"/>
      <c r="D274" s="10">
        <v>287972.5</v>
      </c>
      <c r="E274" s="10">
        <v>269791.2</v>
      </c>
      <c r="F274" s="10">
        <v>-18181.3</v>
      </c>
      <c r="G274" s="11" t="s">
        <v>719</v>
      </c>
    </row>
    <row r="275" spans="1:10" ht="25.5" x14ac:dyDescent="0.2">
      <c r="A275" s="9" t="s">
        <v>2647</v>
      </c>
      <c r="B275" s="16" t="s">
        <v>2649</v>
      </c>
      <c r="C275" s="10"/>
      <c r="D275" s="10">
        <v>287972.5</v>
      </c>
      <c r="E275" s="10">
        <v>269791.2</v>
      </c>
      <c r="F275" s="10">
        <v>-18181.3</v>
      </c>
      <c r="G275" s="11" t="s">
        <v>719</v>
      </c>
    </row>
    <row r="276" spans="1:10" x14ac:dyDescent="0.2">
      <c r="A276" s="9" t="s">
        <v>2650</v>
      </c>
      <c r="B276" s="16" t="s">
        <v>2651</v>
      </c>
      <c r="C276" s="10">
        <v>11566171.199999999</v>
      </c>
      <c r="D276" s="10">
        <v>13857567.699999999</v>
      </c>
      <c r="E276" s="10">
        <v>13303094.1</v>
      </c>
      <c r="F276" s="10">
        <v>-554473.6</v>
      </c>
      <c r="G276" s="11" t="s">
        <v>630</v>
      </c>
    </row>
    <row r="277" spans="1:10" ht="25.5" x14ac:dyDescent="0.2">
      <c r="A277" s="9" t="s">
        <v>2652</v>
      </c>
      <c r="B277" s="16" t="s">
        <v>2653</v>
      </c>
      <c r="C277" s="10">
        <v>8560479</v>
      </c>
      <c r="D277" s="10">
        <v>10323876.300000001</v>
      </c>
      <c r="E277" s="10">
        <v>9769402.6999999993</v>
      </c>
      <c r="F277" s="10">
        <v>-554473.6</v>
      </c>
      <c r="G277" s="11" t="s">
        <v>290</v>
      </c>
    </row>
    <row r="278" spans="1:10" ht="25.5" x14ac:dyDescent="0.2">
      <c r="A278" s="9" t="s">
        <v>2654</v>
      </c>
      <c r="B278" s="16" t="s">
        <v>2655</v>
      </c>
      <c r="C278" s="10">
        <v>6684512.5999999996</v>
      </c>
      <c r="D278" s="10">
        <v>7358728.5</v>
      </c>
      <c r="E278" s="10">
        <v>7214754.9000000004</v>
      </c>
      <c r="F278" s="10">
        <v>-143973.6</v>
      </c>
      <c r="G278" s="11" t="s">
        <v>690</v>
      </c>
    </row>
    <row r="279" spans="1:10" ht="25.5" x14ac:dyDescent="0.2">
      <c r="A279" s="9" t="s">
        <v>2654</v>
      </c>
      <c r="B279" s="16" t="s">
        <v>2656</v>
      </c>
      <c r="C279" s="10">
        <v>6684512.5999999996</v>
      </c>
      <c r="D279" s="10">
        <v>7358728.5</v>
      </c>
      <c r="E279" s="10">
        <v>7214754.9000000004</v>
      </c>
      <c r="F279" s="10">
        <v>-143973.6</v>
      </c>
      <c r="G279" s="11" t="s">
        <v>690</v>
      </c>
    </row>
    <row r="280" spans="1:10" ht="25.5" x14ac:dyDescent="0.2">
      <c r="A280" s="9" t="s">
        <v>2657</v>
      </c>
      <c r="B280" s="16" t="s">
        <v>2658</v>
      </c>
      <c r="C280" s="10">
        <v>1875966.4</v>
      </c>
      <c r="D280" s="10">
        <v>2965147.8</v>
      </c>
      <c r="E280" s="10">
        <v>2554647.7999999998</v>
      </c>
      <c r="F280" s="10">
        <v>-410500</v>
      </c>
      <c r="G280" s="11" t="s">
        <v>879</v>
      </c>
    </row>
    <row r="281" spans="1:10" ht="25.5" x14ac:dyDescent="0.2">
      <c r="A281" s="9" t="s">
        <v>2657</v>
      </c>
      <c r="B281" s="16" t="s">
        <v>2659</v>
      </c>
      <c r="C281" s="10">
        <v>1875966.4</v>
      </c>
      <c r="D281" s="10">
        <v>2965147.8</v>
      </c>
      <c r="E281" s="10">
        <v>2554647.7999999998</v>
      </c>
      <c r="F281" s="10">
        <v>-410500</v>
      </c>
      <c r="G281" s="11" t="s">
        <v>879</v>
      </c>
    </row>
    <row r="282" spans="1:10" ht="25.5" x14ac:dyDescent="0.2">
      <c r="A282" s="9" t="s">
        <v>2660</v>
      </c>
      <c r="B282" s="16" t="s">
        <v>2661</v>
      </c>
      <c r="C282" s="10">
        <v>3005692.2</v>
      </c>
      <c r="D282" s="10">
        <v>3533691.4</v>
      </c>
      <c r="E282" s="10">
        <v>3533691.4</v>
      </c>
      <c r="F282" s="10"/>
      <c r="G282" s="11" t="s">
        <v>64</v>
      </c>
    </row>
    <row r="283" spans="1:10" ht="25.5" x14ac:dyDescent="0.2">
      <c r="A283" s="9" t="s">
        <v>2662</v>
      </c>
      <c r="B283" s="16" t="s">
        <v>2663</v>
      </c>
      <c r="C283" s="10">
        <v>153219.29999999999</v>
      </c>
      <c r="D283" s="10">
        <v>153219.29999999999</v>
      </c>
      <c r="E283" s="10">
        <v>153219.29999999999</v>
      </c>
      <c r="F283" s="10"/>
      <c r="G283" s="11" t="s">
        <v>64</v>
      </c>
    </row>
    <row r="284" spans="1:10" ht="25.5" x14ac:dyDescent="0.2">
      <c r="A284" s="9" t="s">
        <v>2662</v>
      </c>
      <c r="B284" s="16" t="s">
        <v>2664</v>
      </c>
      <c r="C284" s="10">
        <v>153219.29999999999</v>
      </c>
      <c r="D284" s="10">
        <v>153219.29999999999</v>
      </c>
      <c r="E284" s="10">
        <v>153219.29999999999</v>
      </c>
      <c r="F284" s="10"/>
      <c r="G284" s="11" t="s">
        <v>64</v>
      </c>
    </row>
    <row r="285" spans="1:10" ht="25.5" x14ac:dyDescent="0.2">
      <c r="A285" s="9" t="s">
        <v>2665</v>
      </c>
      <c r="B285" s="16" t="s">
        <v>2666</v>
      </c>
      <c r="C285" s="10">
        <v>2852472.9</v>
      </c>
      <c r="D285" s="10">
        <v>3380472.1</v>
      </c>
      <c r="E285" s="10">
        <v>3380472.1</v>
      </c>
      <c r="F285" s="10"/>
      <c r="G285" s="11" t="s">
        <v>64</v>
      </c>
    </row>
    <row r="286" spans="1:10" ht="25.5" x14ac:dyDescent="0.2">
      <c r="A286" s="9" t="s">
        <v>2665</v>
      </c>
      <c r="B286" s="16" t="s">
        <v>2667</v>
      </c>
      <c r="C286" s="10">
        <v>2852472.9</v>
      </c>
      <c r="D286" s="10">
        <v>3380472.1</v>
      </c>
      <c r="E286" s="10">
        <v>3380472.1</v>
      </c>
      <c r="F286" s="10"/>
      <c r="G286" s="11" t="s">
        <v>64</v>
      </c>
    </row>
    <row r="287" spans="1:10" x14ac:dyDescent="0.2">
      <c r="A287" s="12" t="s">
        <v>2668</v>
      </c>
      <c r="B287" s="15" t="s">
        <v>2669</v>
      </c>
      <c r="C287" s="13">
        <v>6620400.5999999996</v>
      </c>
      <c r="D287" s="13">
        <v>4256827.9000000004</v>
      </c>
      <c r="E287" s="13">
        <v>3557459.9</v>
      </c>
      <c r="F287" s="13">
        <v>-699368</v>
      </c>
      <c r="G287" s="14" t="s">
        <v>693</v>
      </c>
      <c r="H287" s="32"/>
      <c r="I287" s="32"/>
      <c r="J287" s="32"/>
    </row>
    <row r="288" spans="1:10" x14ac:dyDescent="0.2">
      <c r="A288" s="12" t="s">
        <v>2670</v>
      </c>
      <c r="B288" s="15" t="s">
        <v>2671</v>
      </c>
      <c r="C288" s="13">
        <v>5599484.0999999996</v>
      </c>
      <c r="D288" s="13">
        <v>3069838.9</v>
      </c>
      <c r="E288" s="13">
        <v>2647288.7999999998</v>
      </c>
      <c r="F288" s="13">
        <v>-422550.1</v>
      </c>
      <c r="G288" s="14" t="s">
        <v>879</v>
      </c>
    </row>
    <row r="289" spans="1:7" x14ac:dyDescent="0.2">
      <c r="A289" s="9" t="s">
        <v>2672</v>
      </c>
      <c r="B289" s="16" t="s">
        <v>2673</v>
      </c>
      <c r="C289" s="10">
        <v>403137.3</v>
      </c>
      <c r="D289" s="10">
        <v>396817.3</v>
      </c>
      <c r="E289" s="10">
        <v>355747.7</v>
      </c>
      <c r="F289" s="10">
        <v>-41069.599999999999</v>
      </c>
      <c r="G289" s="11" t="s">
        <v>589</v>
      </c>
    </row>
    <row r="290" spans="1:7" x14ac:dyDescent="0.2">
      <c r="A290" s="9" t="s">
        <v>2674</v>
      </c>
      <c r="B290" s="16" t="s">
        <v>2675</v>
      </c>
      <c r="C290" s="10">
        <v>403137.3</v>
      </c>
      <c r="D290" s="10">
        <v>396817.3</v>
      </c>
      <c r="E290" s="10">
        <v>355747.7</v>
      </c>
      <c r="F290" s="10">
        <v>-41069.599999999999</v>
      </c>
      <c r="G290" s="11" t="s">
        <v>589</v>
      </c>
    </row>
    <row r="291" spans="1:7" x14ac:dyDescent="0.2">
      <c r="A291" s="9" t="s">
        <v>2676</v>
      </c>
      <c r="B291" s="16" t="s">
        <v>2677</v>
      </c>
      <c r="C291" s="10">
        <v>11718</v>
      </c>
      <c r="D291" s="10">
        <v>1641.1</v>
      </c>
      <c r="E291" s="10">
        <v>1140.5999999999999</v>
      </c>
      <c r="F291" s="10">
        <v>-500.5</v>
      </c>
      <c r="G291" s="11" t="s">
        <v>70</v>
      </c>
    </row>
    <row r="292" spans="1:7" x14ac:dyDescent="0.2">
      <c r="A292" s="9" t="s">
        <v>2676</v>
      </c>
      <c r="B292" s="16" t="s">
        <v>2678</v>
      </c>
      <c r="C292" s="10">
        <v>11718</v>
      </c>
      <c r="D292" s="10">
        <v>1641.1</v>
      </c>
      <c r="E292" s="10">
        <v>1140.5999999999999</v>
      </c>
      <c r="F292" s="10">
        <v>-500.5</v>
      </c>
      <c r="G292" s="11" t="s">
        <v>70</v>
      </c>
    </row>
    <row r="293" spans="1:7" x14ac:dyDescent="0.2">
      <c r="A293" s="9" t="s">
        <v>2679</v>
      </c>
      <c r="B293" s="16" t="s">
        <v>2680</v>
      </c>
      <c r="C293" s="10">
        <v>391419.3</v>
      </c>
      <c r="D293" s="10">
        <v>395176.2</v>
      </c>
      <c r="E293" s="10">
        <v>354607</v>
      </c>
      <c r="F293" s="10">
        <v>-40569.199999999997</v>
      </c>
      <c r="G293" s="11" t="s">
        <v>589</v>
      </c>
    </row>
    <row r="294" spans="1:7" x14ac:dyDescent="0.2">
      <c r="A294" s="9" t="s">
        <v>2679</v>
      </c>
      <c r="B294" s="16" t="s">
        <v>2681</v>
      </c>
      <c r="C294" s="10">
        <v>391419.3</v>
      </c>
      <c r="D294" s="10">
        <v>395176.2</v>
      </c>
      <c r="E294" s="10">
        <v>354607</v>
      </c>
      <c r="F294" s="10">
        <v>-40569.199999999997</v>
      </c>
      <c r="G294" s="11" t="s">
        <v>589</v>
      </c>
    </row>
    <row r="295" spans="1:7" x14ac:dyDescent="0.2">
      <c r="A295" s="9" t="s">
        <v>2682</v>
      </c>
      <c r="B295" s="16" t="s">
        <v>2683</v>
      </c>
      <c r="C295" s="10">
        <v>90498.3</v>
      </c>
      <c r="D295" s="10">
        <v>112075.3</v>
      </c>
      <c r="E295" s="10">
        <v>80491.8</v>
      </c>
      <c r="F295" s="10">
        <v>-31583.5</v>
      </c>
      <c r="G295" s="11" t="s">
        <v>2684</v>
      </c>
    </row>
    <row r="296" spans="1:7" x14ac:dyDescent="0.2">
      <c r="A296" s="9" t="s">
        <v>2685</v>
      </c>
      <c r="B296" s="16" t="s">
        <v>2686</v>
      </c>
      <c r="C296" s="10">
        <v>90498.3</v>
      </c>
      <c r="D296" s="10">
        <v>112075.3</v>
      </c>
      <c r="E296" s="10">
        <v>80491.8</v>
      </c>
      <c r="F296" s="10">
        <v>-31583.5</v>
      </c>
      <c r="G296" s="11" t="s">
        <v>2684</v>
      </c>
    </row>
    <row r="297" spans="1:7" x14ac:dyDescent="0.2">
      <c r="A297" s="9" t="s">
        <v>2687</v>
      </c>
      <c r="B297" s="16" t="s">
        <v>2688</v>
      </c>
      <c r="C297" s="10">
        <v>3953.2</v>
      </c>
      <c r="D297" s="10">
        <v>3164.3</v>
      </c>
      <c r="E297" s="10">
        <v>2149.9</v>
      </c>
      <c r="F297" s="10">
        <v>-1014.4</v>
      </c>
      <c r="G297" s="11" t="s">
        <v>2689</v>
      </c>
    </row>
    <row r="298" spans="1:7" x14ac:dyDescent="0.2">
      <c r="A298" s="9" t="s">
        <v>2687</v>
      </c>
      <c r="B298" s="16" t="s">
        <v>2690</v>
      </c>
      <c r="C298" s="10">
        <v>3953.2</v>
      </c>
      <c r="D298" s="10">
        <v>3164.3</v>
      </c>
      <c r="E298" s="10">
        <v>2149.9</v>
      </c>
      <c r="F298" s="10">
        <v>-1014.4</v>
      </c>
      <c r="G298" s="11" t="s">
        <v>2689</v>
      </c>
    </row>
    <row r="299" spans="1:7" x14ac:dyDescent="0.2">
      <c r="A299" s="9" t="s">
        <v>2691</v>
      </c>
      <c r="B299" s="16" t="s">
        <v>2692</v>
      </c>
      <c r="C299" s="10">
        <v>86545.1</v>
      </c>
      <c r="D299" s="10">
        <v>108911</v>
      </c>
      <c r="E299" s="10">
        <v>78341.899999999994</v>
      </c>
      <c r="F299" s="10">
        <v>-30569.1</v>
      </c>
      <c r="G299" s="11" t="s">
        <v>327</v>
      </c>
    </row>
    <row r="300" spans="1:7" x14ac:dyDescent="0.2">
      <c r="A300" s="9" t="s">
        <v>2691</v>
      </c>
      <c r="B300" s="16" t="s">
        <v>2693</v>
      </c>
      <c r="C300" s="10">
        <v>86545.1</v>
      </c>
      <c r="D300" s="10">
        <v>108911</v>
      </c>
      <c r="E300" s="10">
        <v>78341.899999999994</v>
      </c>
      <c r="F300" s="10">
        <v>-30569.1</v>
      </c>
      <c r="G300" s="11" t="s">
        <v>327</v>
      </c>
    </row>
    <row r="301" spans="1:7" x14ac:dyDescent="0.2">
      <c r="A301" s="9" t="s">
        <v>2694</v>
      </c>
      <c r="B301" s="16" t="s">
        <v>2695</v>
      </c>
      <c r="C301" s="10"/>
      <c r="D301" s="10">
        <v>3621.4</v>
      </c>
      <c r="E301" s="10">
        <v>3565</v>
      </c>
      <c r="F301" s="10">
        <v>-56.4</v>
      </c>
      <c r="G301" s="11" t="s">
        <v>193</v>
      </c>
    </row>
    <row r="302" spans="1:7" x14ac:dyDescent="0.2">
      <c r="A302" s="9" t="s">
        <v>2696</v>
      </c>
      <c r="B302" s="16" t="s">
        <v>2697</v>
      </c>
      <c r="C302" s="10"/>
      <c r="D302" s="10">
        <v>3621.4</v>
      </c>
      <c r="E302" s="10">
        <v>3565</v>
      </c>
      <c r="F302" s="10">
        <v>-56.4</v>
      </c>
      <c r="G302" s="11" t="s">
        <v>193</v>
      </c>
    </row>
    <row r="303" spans="1:7" x14ac:dyDescent="0.2">
      <c r="A303" s="9" t="s">
        <v>2698</v>
      </c>
      <c r="B303" s="16" t="s">
        <v>2699</v>
      </c>
      <c r="C303" s="10"/>
      <c r="D303" s="10">
        <v>1927.8</v>
      </c>
      <c r="E303" s="10">
        <v>1873.4</v>
      </c>
      <c r="F303" s="10">
        <v>-54.4</v>
      </c>
      <c r="G303" s="11" t="s">
        <v>280</v>
      </c>
    </row>
    <row r="304" spans="1:7" x14ac:dyDescent="0.2">
      <c r="A304" s="9" t="s">
        <v>2698</v>
      </c>
      <c r="B304" s="16" t="s">
        <v>2700</v>
      </c>
      <c r="C304" s="10"/>
      <c r="D304" s="10">
        <v>1927.8</v>
      </c>
      <c r="E304" s="10">
        <v>1873.4</v>
      </c>
      <c r="F304" s="10">
        <v>-54.4</v>
      </c>
      <c r="G304" s="11" t="s">
        <v>280</v>
      </c>
    </row>
    <row r="305" spans="1:7" x14ac:dyDescent="0.2">
      <c r="A305" s="9" t="s">
        <v>2701</v>
      </c>
      <c r="B305" s="16" t="s">
        <v>2702</v>
      </c>
      <c r="C305" s="10"/>
      <c r="D305" s="10">
        <v>1693.7</v>
      </c>
      <c r="E305" s="10">
        <v>1691.6</v>
      </c>
      <c r="F305" s="10">
        <v>-2.1</v>
      </c>
      <c r="G305" s="11" t="s">
        <v>470</v>
      </c>
    </row>
    <row r="306" spans="1:7" x14ac:dyDescent="0.2">
      <c r="A306" s="9" t="s">
        <v>2701</v>
      </c>
      <c r="B306" s="16" t="s">
        <v>2703</v>
      </c>
      <c r="C306" s="10"/>
      <c r="D306" s="10">
        <v>1693.7</v>
      </c>
      <c r="E306" s="10">
        <v>1691.6</v>
      </c>
      <c r="F306" s="10">
        <v>-2.1</v>
      </c>
      <c r="G306" s="11" t="s">
        <v>470</v>
      </c>
    </row>
    <row r="307" spans="1:7" x14ac:dyDescent="0.2">
      <c r="A307" s="9" t="s">
        <v>2704</v>
      </c>
      <c r="B307" s="16" t="s">
        <v>2705</v>
      </c>
      <c r="C307" s="10">
        <v>602435.6</v>
      </c>
      <c r="D307" s="10">
        <v>613525.4</v>
      </c>
      <c r="E307" s="10">
        <v>413946.4</v>
      </c>
      <c r="F307" s="10">
        <v>-199579</v>
      </c>
      <c r="G307" s="11" t="s">
        <v>2706</v>
      </c>
    </row>
    <row r="308" spans="1:7" x14ac:dyDescent="0.2">
      <c r="A308" s="9" t="s">
        <v>2707</v>
      </c>
      <c r="B308" s="16" t="s">
        <v>2708</v>
      </c>
      <c r="C308" s="10">
        <v>602435.6</v>
      </c>
      <c r="D308" s="10">
        <v>613525.4</v>
      </c>
      <c r="E308" s="10">
        <v>413946.4</v>
      </c>
      <c r="F308" s="10">
        <v>-199579</v>
      </c>
      <c r="G308" s="11" t="s">
        <v>2706</v>
      </c>
    </row>
    <row r="309" spans="1:7" x14ac:dyDescent="0.2">
      <c r="A309" s="9" t="s">
        <v>2709</v>
      </c>
      <c r="B309" s="16" t="s">
        <v>2710</v>
      </c>
      <c r="C309" s="10">
        <v>601261.69999999995</v>
      </c>
      <c r="D309" s="10">
        <v>612793.9</v>
      </c>
      <c r="E309" s="10">
        <v>413419.1</v>
      </c>
      <c r="F309" s="10">
        <v>-199374.8</v>
      </c>
      <c r="G309" s="11" t="s">
        <v>2706</v>
      </c>
    </row>
    <row r="310" spans="1:7" x14ac:dyDescent="0.2">
      <c r="A310" s="9" t="s">
        <v>2709</v>
      </c>
      <c r="B310" s="16" t="s">
        <v>2711</v>
      </c>
      <c r="C310" s="10">
        <v>601261.69999999995</v>
      </c>
      <c r="D310" s="10">
        <v>612793.9</v>
      </c>
      <c r="E310" s="10">
        <v>413419.1</v>
      </c>
      <c r="F310" s="10">
        <v>-199374.8</v>
      </c>
      <c r="G310" s="11" t="s">
        <v>2706</v>
      </c>
    </row>
    <row r="311" spans="1:7" x14ac:dyDescent="0.2">
      <c r="A311" s="9" t="s">
        <v>2712</v>
      </c>
      <c r="B311" s="16" t="s">
        <v>2713</v>
      </c>
      <c r="C311" s="10">
        <v>1173.9000000000001</v>
      </c>
      <c r="D311" s="10">
        <v>731.5</v>
      </c>
      <c r="E311" s="10">
        <v>527.29999999999995</v>
      </c>
      <c r="F311" s="10">
        <v>-204.2</v>
      </c>
      <c r="G311" s="11" t="s">
        <v>1009</v>
      </c>
    </row>
    <row r="312" spans="1:7" x14ac:dyDescent="0.2">
      <c r="A312" s="9" t="s">
        <v>2712</v>
      </c>
      <c r="B312" s="16" t="s">
        <v>2714</v>
      </c>
      <c r="C312" s="10">
        <v>1173.9000000000001</v>
      </c>
      <c r="D312" s="10">
        <v>731.5</v>
      </c>
      <c r="E312" s="10">
        <v>527.29999999999995</v>
      </c>
      <c r="F312" s="10">
        <v>-204.2</v>
      </c>
      <c r="G312" s="11" t="s">
        <v>1009</v>
      </c>
    </row>
    <row r="313" spans="1:7" x14ac:dyDescent="0.2">
      <c r="A313" s="9" t="s">
        <v>2715</v>
      </c>
      <c r="B313" s="16" t="s">
        <v>2716</v>
      </c>
      <c r="C313" s="10">
        <v>45016.9</v>
      </c>
      <c r="D313" s="10">
        <v>117287.6</v>
      </c>
      <c r="E313" s="10">
        <v>80310.899999999994</v>
      </c>
      <c r="F313" s="10">
        <v>-36976.699999999997</v>
      </c>
      <c r="G313" s="11" t="s">
        <v>2717</v>
      </c>
    </row>
    <row r="314" spans="1:7" x14ac:dyDescent="0.2">
      <c r="A314" s="9" t="s">
        <v>2718</v>
      </c>
      <c r="B314" s="16" t="s">
        <v>2719</v>
      </c>
      <c r="C314" s="10">
        <v>45016.9</v>
      </c>
      <c r="D314" s="10">
        <v>117287.6</v>
      </c>
      <c r="E314" s="10">
        <v>81499.199999999997</v>
      </c>
      <c r="F314" s="10">
        <v>-35788.400000000001</v>
      </c>
      <c r="G314" s="11" t="s">
        <v>70</v>
      </c>
    </row>
    <row r="315" spans="1:7" x14ac:dyDescent="0.2">
      <c r="A315" s="9" t="s">
        <v>2720</v>
      </c>
      <c r="B315" s="16" t="s">
        <v>2721</v>
      </c>
      <c r="C315" s="10">
        <v>44358.9</v>
      </c>
      <c r="D315" s="10">
        <v>113370.5</v>
      </c>
      <c r="E315" s="10">
        <v>77892.3</v>
      </c>
      <c r="F315" s="10">
        <v>-35478.199999999997</v>
      </c>
      <c r="G315" s="11" t="s">
        <v>2424</v>
      </c>
    </row>
    <row r="316" spans="1:7" x14ac:dyDescent="0.2">
      <c r="A316" s="9" t="s">
        <v>2720</v>
      </c>
      <c r="B316" s="16" t="s">
        <v>2722</v>
      </c>
      <c r="C316" s="10">
        <v>44358.9</v>
      </c>
      <c r="D316" s="10">
        <v>113370.5</v>
      </c>
      <c r="E316" s="10">
        <v>77892.3</v>
      </c>
      <c r="F316" s="10">
        <v>-35478.199999999997</v>
      </c>
      <c r="G316" s="11" t="s">
        <v>2424</v>
      </c>
    </row>
    <row r="317" spans="1:7" x14ac:dyDescent="0.2">
      <c r="A317" s="9" t="s">
        <v>2723</v>
      </c>
      <c r="B317" s="16" t="s">
        <v>2724</v>
      </c>
      <c r="C317" s="10">
        <v>658</v>
      </c>
      <c r="D317" s="10">
        <v>3917</v>
      </c>
      <c r="E317" s="10">
        <v>3606.8</v>
      </c>
      <c r="F317" s="10">
        <v>-310.2</v>
      </c>
      <c r="G317" s="11" t="s">
        <v>669</v>
      </c>
    </row>
    <row r="318" spans="1:7" x14ac:dyDescent="0.2">
      <c r="A318" s="9" t="s">
        <v>2723</v>
      </c>
      <c r="B318" s="16" t="s">
        <v>2725</v>
      </c>
      <c r="C318" s="10">
        <v>658</v>
      </c>
      <c r="D318" s="10">
        <v>3917</v>
      </c>
      <c r="E318" s="10">
        <v>3606.8</v>
      </c>
      <c r="F318" s="10">
        <v>-310.2</v>
      </c>
      <c r="G318" s="11" t="s">
        <v>669</v>
      </c>
    </row>
    <row r="319" spans="1:7" x14ac:dyDescent="0.2">
      <c r="A319" s="9" t="s">
        <v>2726</v>
      </c>
      <c r="B319" s="16" t="s">
        <v>2727</v>
      </c>
      <c r="C319" s="10"/>
      <c r="D319" s="10"/>
      <c r="E319" s="10">
        <v>-1188.3</v>
      </c>
      <c r="F319" s="10">
        <v>-1188.3</v>
      </c>
      <c r="G319" s="11" t="s">
        <v>19</v>
      </c>
    </row>
    <row r="320" spans="1:7" x14ac:dyDescent="0.2">
      <c r="A320" s="9" t="s">
        <v>2728</v>
      </c>
      <c r="B320" s="16" t="s">
        <v>2729</v>
      </c>
      <c r="C320" s="10"/>
      <c r="D320" s="10"/>
      <c r="E320" s="10">
        <v>-1188.3</v>
      </c>
      <c r="F320" s="10">
        <v>-1188.3</v>
      </c>
      <c r="G320" s="11" t="s">
        <v>19</v>
      </c>
    </row>
    <row r="321" spans="1:7" x14ac:dyDescent="0.2">
      <c r="A321" s="9" t="s">
        <v>2728</v>
      </c>
      <c r="B321" s="16" t="s">
        <v>2730</v>
      </c>
      <c r="C321" s="10"/>
      <c r="D321" s="10"/>
      <c r="E321" s="10">
        <v>-1188.3</v>
      </c>
      <c r="F321" s="10">
        <v>-1188.3</v>
      </c>
      <c r="G321" s="11" t="s">
        <v>19</v>
      </c>
    </row>
    <row r="322" spans="1:7" x14ac:dyDescent="0.2">
      <c r="A322" s="9" t="s">
        <v>2731</v>
      </c>
      <c r="B322" s="16" t="s">
        <v>2732</v>
      </c>
      <c r="C322" s="10">
        <v>69792.3</v>
      </c>
      <c r="D322" s="10">
        <v>58544.1</v>
      </c>
      <c r="E322" s="10">
        <v>47721.3</v>
      </c>
      <c r="F322" s="10">
        <v>-10822.8</v>
      </c>
      <c r="G322" s="11" t="s">
        <v>2733</v>
      </c>
    </row>
    <row r="323" spans="1:7" ht="25.5" x14ac:dyDescent="0.2">
      <c r="A323" s="9" t="s">
        <v>2734</v>
      </c>
      <c r="B323" s="16" t="s">
        <v>2735</v>
      </c>
      <c r="C323" s="10">
        <v>69792.3</v>
      </c>
      <c r="D323" s="10">
        <v>58544.1</v>
      </c>
      <c r="E323" s="10">
        <v>47721.3</v>
      </c>
      <c r="F323" s="10">
        <v>-10822.8</v>
      </c>
      <c r="G323" s="11" t="s">
        <v>2733</v>
      </c>
    </row>
    <row r="324" spans="1:7" x14ac:dyDescent="0.2">
      <c r="A324" s="9" t="s">
        <v>2736</v>
      </c>
      <c r="B324" s="16" t="s">
        <v>2737</v>
      </c>
      <c r="C324" s="10">
        <v>69585.3</v>
      </c>
      <c r="D324" s="10">
        <v>58298.9</v>
      </c>
      <c r="E324" s="10">
        <v>47487.1</v>
      </c>
      <c r="F324" s="10">
        <v>-10811.8</v>
      </c>
      <c r="G324" s="11" t="s">
        <v>2733</v>
      </c>
    </row>
    <row r="325" spans="1:7" x14ac:dyDescent="0.2">
      <c r="A325" s="9" t="s">
        <v>2736</v>
      </c>
      <c r="B325" s="16" t="s">
        <v>2738</v>
      </c>
      <c r="C325" s="10">
        <v>69585.3</v>
      </c>
      <c r="D325" s="10">
        <v>58298.9</v>
      </c>
      <c r="E325" s="10">
        <v>47487.1</v>
      </c>
      <c r="F325" s="10">
        <v>-10811.8</v>
      </c>
      <c r="G325" s="11" t="s">
        <v>2733</v>
      </c>
    </row>
    <row r="326" spans="1:7" ht="25.5" x14ac:dyDescent="0.2">
      <c r="A326" s="9" t="s">
        <v>2739</v>
      </c>
      <c r="B326" s="16" t="s">
        <v>2740</v>
      </c>
      <c r="C326" s="10">
        <v>207</v>
      </c>
      <c r="D326" s="10">
        <v>245.2</v>
      </c>
      <c r="E326" s="10">
        <v>234.2</v>
      </c>
      <c r="F326" s="10">
        <v>-11</v>
      </c>
      <c r="G326" s="11" t="s">
        <v>834</v>
      </c>
    </row>
    <row r="327" spans="1:7" ht="25.5" x14ac:dyDescent="0.2">
      <c r="A327" s="9" t="s">
        <v>2739</v>
      </c>
      <c r="B327" s="16" t="s">
        <v>2741</v>
      </c>
      <c r="C327" s="10">
        <v>207</v>
      </c>
      <c r="D327" s="10">
        <v>245.2</v>
      </c>
      <c r="E327" s="10">
        <v>234.2</v>
      </c>
      <c r="F327" s="10">
        <v>-11</v>
      </c>
      <c r="G327" s="11" t="s">
        <v>834</v>
      </c>
    </row>
    <row r="328" spans="1:7" x14ac:dyDescent="0.2">
      <c r="A328" s="9" t="s">
        <v>2742</v>
      </c>
      <c r="B328" s="16" t="s">
        <v>2743</v>
      </c>
      <c r="C328" s="10">
        <v>225430.1</v>
      </c>
      <c r="D328" s="10">
        <v>113239.8</v>
      </c>
      <c r="E328" s="10">
        <v>91088.3</v>
      </c>
      <c r="F328" s="10">
        <v>-22151.5</v>
      </c>
      <c r="G328" s="11" t="s">
        <v>2253</v>
      </c>
    </row>
    <row r="329" spans="1:7" x14ac:dyDescent="0.2">
      <c r="A329" s="9" t="s">
        <v>2744</v>
      </c>
      <c r="B329" s="16" t="s">
        <v>2745</v>
      </c>
      <c r="C329" s="10">
        <v>225430.1</v>
      </c>
      <c r="D329" s="10">
        <v>113239.8</v>
      </c>
      <c r="E329" s="10">
        <v>91088.3</v>
      </c>
      <c r="F329" s="10">
        <v>-22151.5</v>
      </c>
      <c r="G329" s="11" t="s">
        <v>2253</v>
      </c>
    </row>
    <row r="330" spans="1:7" x14ac:dyDescent="0.2">
      <c r="A330" s="9" t="s">
        <v>2746</v>
      </c>
      <c r="B330" s="16" t="s">
        <v>2747</v>
      </c>
      <c r="C330" s="10">
        <v>225430.1</v>
      </c>
      <c r="D330" s="10">
        <v>113239.8</v>
      </c>
      <c r="E330" s="10">
        <v>91088.3</v>
      </c>
      <c r="F330" s="10">
        <v>-22151.5</v>
      </c>
      <c r="G330" s="11" t="s">
        <v>2253</v>
      </c>
    </row>
    <row r="331" spans="1:7" x14ac:dyDescent="0.2">
      <c r="A331" s="9" t="s">
        <v>2746</v>
      </c>
      <c r="B331" s="16" t="s">
        <v>2748</v>
      </c>
      <c r="C331" s="10">
        <v>225430.1</v>
      </c>
      <c r="D331" s="10">
        <v>113239.8</v>
      </c>
      <c r="E331" s="10">
        <v>91088.3</v>
      </c>
      <c r="F331" s="10">
        <v>-22151.5</v>
      </c>
      <c r="G331" s="11" t="s">
        <v>2253</v>
      </c>
    </row>
    <row r="332" spans="1:7" x14ac:dyDescent="0.2">
      <c r="A332" s="9" t="s">
        <v>2749</v>
      </c>
      <c r="B332" s="16" t="s">
        <v>2750</v>
      </c>
      <c r="C332" s="10">
        <v>29799.599999999999</v>
      </c>
      <c r="D332" s="10">
        <v>55992</v>
      </c>
      <c r="E332" s="10">
        <v>50188.3</v>
      </c>
      <c r="F332" s="10">
        <v>-5803.7</v>
      </c>
      <c r="G332" s="11" t="s">
        <v>312</v>
      </c>
    </row>
    <row r="333" spans="1:7" x14ac:dyDescent="0.2">
      <c r="A333" s="9" t="s">
        <v>2751</v>
      </c>
      <c r="B333" s="16" t="s">
        <v>2752</v>
      </c>
      <c r="C333" s="10">
        <v>29799.599999999999</v>
      </c>
      <c r="D333" s="10">
        <v>55992</v>
      </c>
      <c r="E333" s="10">
        <v>50188.3</v>
      </c>
      <c r="F333" s="10">
        <v>-5803.7</v>
      </c>
      <c r="G333" s="11" t="s">
        <v>312</v>
      </c>
    </row>
    <row r="334" spans="1:7" x14ac:dyDescent="0.2">
      <c r="A334" s="9" t="s">
        <v>2753</v>
      </c>
      <c r="B334" s="16" t="s">
        <v>2754</v>
      </c>
      <c r="C334" s="10">
        <v>29419.599999999999</v>
      </c>
      <c r="D334" s="10">
        <v>55972</v>
      </c>
      <c r="E334" s="10">
        <v>50188.3</v>
      </c>
      <c r="F334" s="10">
        <v>-5783.7</v>
      </c>
      <c r="G334" s="11" t="s">
        <v>589</v>
      </c>
    </row>
    <row r="335" spans="1:7" x14ac:dyDescent="0.2">
      <c r="A335" s="9" t="s">
        <v>2753</v>
      </c>
      <c r="B335" s="16" t="s">
        <v>2755</v>
      </c>
      <c r="C335" s="10">
        <v>29419.599999999999</v>
      </c>
      <c r="D335" s="10">
        <v>55972</v>
      </c>
      <c r="E335" s="10">
        <v>50188.3</v>
      </c>
      <c r="F335" s="10">
        <v>-5783.7</v>
      </c>
      <c r="G335" s="11" t="s">
        <v>589</v>
      </c>
    </row>
    <row r="336" spans="1:7" x14ac:dyDescent="0.2">
      <c r="A336" s="9" t="s">
        <v>2756</v>
      </c>
      <c r="B336" s="16" t="s">
        <v>2757</v>
      </c>
      <c r="C336" s="10">
        <v>380</v>
      </c>
      <c r="D336" s="10">
        <v>20</v>
      </c>
      <c r="E336" s="10"/>
      <c r="F336" s="10">
        <v>-20</v>
      </c>
      <c r="G336" s="11" t="s">
        <v>19</v>
      </c>
    </row>
    <row r="337" spans="1:7" x14ac:dyDescent="0.2">
      <c r="A337" s="9" t="s">
        <v>2756</v>
      </c>
      <c r="B337" s="16" t="s">
        <v>2758</v>
      </c>
      <c r="C337" s="10">
        <v>380</v>
      </c>
      <c r="D337" s="10">
        <v>20</v>
      </c>
      <c r="E337" s="10"/>
      <c r="F337" s="10">
        <v>-20</v>
      </c>
      <c r="G337" s="11" t="s">
        <v>19</v>
      </c>
    </row>
    <row r="338" spans="1:7" x14ac:dyDescent="0.2">
      <c r="A338" s="9" t="s">
        <v>26</v>
      </c>
      <c r="B338" s="16" t="s">
        <v>27</v>
      </c>
      <c r="C338" s="10">
        <v>4133374</v>
      </c>
      <c r="D338" s="10">
        <v>1598736</v>
      </c>
      <c r="E338" s="10">
        <v>1524229.2</v>
      </c>
      <c r="F338" s="10">
        <v>-74506.8</v>
      </c>
      <c r="G338" s="11" t="s">
        <v>28</v>
      </c>
    </row>
    <row r="339" spans="1:7" x14ac:dyDescent="0.2">
      <c r="A339" s="9" t="s">
        <v>2759</v>
      </c>
      <c r="B339" s="16" t="s">
        <v>2760</v>
      </c>
      <c r="C339" s="10"/>
      <c r="D339" s="10">
        <v>1180</v>
      </c>
      <c r="E339" s="10">
        <v>417.6</v>
      </c>
      <c r="F339" s="10">
        <v>-762.4</v>
      </c>
      <c r="G339" s="11" t="s">
        <v>1111</v>
      </c>
    </row>
    <row r="340" spans="1:7" x14ac:dyDescent="0.2">
      <c r="A340" s="9" t="s">
        <v>2759</v>
      </c>
      <c r="B340" s="16" t="s">
        <v>2761</v>
      </c>
      <c r="C340" s="10"/>
      <c r="D340" s="10">
        <v>1180</v>
      </c>
      <c r="E340" s="10">
        <v>417.6</v>
      </c>
      <c r="F340" s="10">
        <v>-762.4</v>
      </c>
      <c r="G340" s="11" t="s">
        <v>1111</v>
      </c>
    </row>
    <row r="341" spans="1:7" x14ac:dyDescent="0.2">
      <c r="A341" s="9" t="s">
        <v>2759</v>
      </c>
      <c r="B341" s="16" t="s">
        <v>2762</v>
      </c>
      <c r="C341" s="10"/>
      <c r="D341" s="10">
        <v>1180</v>
      </c>
      <c r="E341" s="10">
        <v>417.6</v>
      </c>
      <c r="F341" s="10">
        <v>-762.4</v>
      </c>
      <c r="G341" s="11" t="s">
        <v>1111</v>
      </c>
    </row>
    <row r="342" spans="1:7" x14ac:dyDescent="0.2">
      <c r="A342" s="9" t="s">
        <v>2763</v>
      </c>
      <c r="B342" s="16" t="s">
        <v>2764</v>
      </c>
      <c r="C342" s="10">
        <v>4133374</v>
      </c>
      <c r="D342" s="10">
        <v>1597556</v>
      </c>
      <c r="E342" s="10">
        <v>1523811.6</v>
      </c>
      <c r="F342" s="10">
        <v>-73744.399999999994</v>
      </c>
      <c r="G342" s="11" t="s">
        <v>807</v>
      </c>
    </row>
    <row r="343" spans="1:7" x14ac:dyDescent="0.2">
      <c r="A343" s="9" t="s">
        <v>2765</v>
      </c>
      <c r="B343" s="16" t="s">
        <v>2766</v>
      </c>
      <c r="C343" s="10">
        <v>817569.2</v>
      </c>
      <c r="D343" s="10">
        <v>273852.2</v>
      </c>
      <c r="E343" s="10">
        <v>205635.4</v>
      </c>
      <c r="F343" s="10">
        <v>-68216.800000000003</v>
      </c>
      <c r="G343" s="11" t="s">
        <v>2767</v>
      </c>
    </row>
    <row r="344" spans="1:7" x14ac:dyDescent="0.2">
      <c r="A344" s="9" t="s">
        <v>2765</v>
      </c>
      <c r="B344" s="16" t="s">
        <v>2768</v>
      </c>
      <c r="C344" s="10">
        <v>817569.2</v>
      </c>
      <c r="D344" s="10">
        <v>273852.2</v>
      </c>
      <c r="E344" s="10">
        <v>205635.4</v>
      </c>
      <c r="F344" s="10">
        <v>-68216.800000000003</v>
      </c>
      <c r="G344" s="11" t="s">
        <v>2767</v>
      </c>
    </row>
    <row r="345" spans="1:7" x14ac:dyDescent="0.2">
      <c r="A345" s="9" t="s">
        <v>2769</v>
      </c>
      <c r="B345" s="16" t="s">
        <v>2770</v>
      </c>
      <c r="C345" s="10">
        <v>1738867.5</v>
      </c>
      <c r="D345" s="10">
        <v>1296137.3999999999</v>
      </c>
      <c r="E345" s="10">
        <v>1296259.2</v>
      </c>
      <c r="F345" s="10">
        <v>121.8</v>
      </c>
      <c r="G345" s="11" t="s">
        <v>64</v>
      </c>
    </row>
    <row r="346" spans="1:7" x14ac:dyDescent="0.2">
      <c r="A346" s="9" t="s">
        <v>2769</v>
      </c>
      <c r="B346" s="16" t="s">
        <v>2771</v>
      </c>
      <c r="C346" s="10">
        <v>1738867.5</v>
      </c>
      <c r="D346" s="10">
        <v>1296137.3999999999</v>
      </c>
      <c r="E346" s="10">
        <v>1296259.2</v>
      </c>
      <c r="F346" s="10">
        <v>121.8</v>
      </c>
      <c r="G346" s="11" t="s">
        <v>64</v>
      </c>
    </row>
    <row r="347" spans="1:7" x14ac:dyDescent="0.2">
      <c r="A347" s="9" t="s">
        <v>2772</v>
      </c>
      <c r="B347" s="16" t="s">
        <v>2773</v>
      </c>
      <c r="C347" s="10">
        <v>40756.5</v>
      </c>
      <c r="D347" s="10">
        <v>8204.9</v>
      </c>
      <c r="E347" s="10">
        <v>8204.9</v>
      </c>
      <c r="F347" s="10"/>
      <c r="G347" s="11" t="s">
        <v>64</v>
      </c>
    </row>
    <row r="348" spans="1:7" x14ac:dyDescent="0.2">
      <c r="A348" s="9" t="s">
        <v>2772</v>
      </c>
      <c r="B348" s="16" t="s">
        <v>2774</v>
      </c>
      <c r="C348" s="10">
        <v>40756.5</v>
      </c>
      <c r="D348" s="10">
        <v>8204.9</v>
      </c>
      <c r="E348" s="10">
        <v>8204.9</v>
      </c>
      <c r="F348" s="10"/>
      <c r="G348" s="11" t="s">
        <v>64</v>
      </c>
    </row>
    <row r="349" spans="1:7" x14ac:dyDescent="0.2">
      <c r="A349" s="9" t="s">
        <v>2775</v>
      </c>
      <c r="B349" s="16" t="s">
        <v>2776</v>
      </c>
      <c r="C349" s="10">
        <v>13874.6</v>
      </c>
      <c r="D349" s="10">
        <v>4166.3</v>
      </c>
      <c r="E349" s="10">
        <v>3256.2</v>
      </c>
      <c r="F349" s="10">
        <v>-910.1</v>
      </c>
      <c r="G349" s="11" t="s">
        <v>318</v>
      </c>
    </row>
    <row r="350" spans="1:7" x14ac:dyDescent="0.2">
      <c r="A350" s="9" t="s">
        <v>2775</v>
      </c>
      <c r="B350" s="16" t="s">
        <v>2777</v>
      </c>
      <c r="C350" s="10">
        <v>13874.6</v>
      </c>
      <c r="D350" s="10">
        <v>4166.3</v>
      </c>
      <c r="E350" s="10">
        <v>3256.2</v>
      </c>
      <c r="F350" s="10">
        <v>-910.1</v>
      </c>
      <c r="G350" s="11" t="s">
        <v>318</v>
      </c>
    </row>
    <row r="351" spans="1:7" x14ac:dyDescent="0.2">
      <c r="A351" s="9" t="s">
        <v>2778</v>
      </c>
      <c r="B351" s="16" t="s">
        <v>2779</v>
      </c>
      <c r="C351" s="10">
        <v>1522306.2</v>
      </c>
      <c r="D351" s="10">
        <v>15195.3</v>
      </c>
      <c r="E351" s="10">
        <v>10456</v>
      </c>
      <c r="F351" s="10">
        <v>-4739.3</v>
      </c>
      <c r="G351" s="11" t="s">
        <v>2780</v>
      </c>
    </row>
    <row r="352" spans="1:7" x14ac:dyDescent="0.2">
      <c r="A352" s="9" t="s">
        <v>2778</v>
      </c>
      <c r="B352" s="16" t="s">
        <v>2781</v>
      </c>
      <c r="C352" s="10">
        <v>1522306.2</v>
      </c>
      <c r="D352" s="10">
        <v>15195.3</v>
      </c>
      <c r="E352" s="10">
        <v>10456</v>
      </c>
      <c r="F352" s="10">
        <v>-4739.3</v>
      </c>
      <c r="G352" s="11" t="s">
        <v>2780</v>
      </c>
    </row>
    <row r="353" spans="1:11" x14ac:dyDescent="0.2">
      <c r="A353" s="12" t="s">
        <v>331</v>
      </c>
      <c r="B353" s="15" t="s">
        <v>2782</v>
      </c>
      <c r="C353" s="10"/>
      <c r="D353" s="10">
        <v>728</v>
      </c>
      <c r="E353" s="10">
        <v>728</v>
      </c>
      <c r="F353" s="10"/>
      <c r="G353" s="11" t="s">
        <v>64</v>
      </c>
    </row>
    <row r="354" spans="1:11" x14ac:dyDescent="0.2">
      <c r="A354" s="9" t="s">
        <v>2783</v>
      </c>
      <c r="B354" s="16" t="s">
        <v>2784</v>
      </c>
      <c r="C354" s="10"/>
      <c r="D354" s="10">
        <v>584</v>
      </c>
      <c r="E354" s="10">
        <v>584</v>
      </c>
      <c r="F354" s="10"/>
      <c r="G354" s="11" t="s">
        <v>64</v>
      </c>
      <c r="H354" s="32"/>
    </row>
    <row r="355" spans="1:11" x14ac:dyDescent="0.2">
      <c r="A355" s="9" t="s">
        <v>2785</v>
      </c>
      <c r="B355" s="16" t="s">
        <v>2786</v>
      </c>
      <c r="C355" s="10"/>
      <c r="D355" s="10">
        <v>584</v>
      </c>
      <c r="E355" s="10">
        <v>584</v>
      </c>
      <c r="F355" s="10"/>
      <c r="G355" s="11" t="s">
        <v>64</v>
      </c>
    </row>
    <row r="356" spans="1:11" x14ac:dyDescent="0.2">
      <c r="A356" s="9" t="s">
        <v>2787</v>
      </c>
      <c r="B356" s="16" t="s">
        <v>2788</v>
      </c>
      <c r="C356" s="10"/>
      <c r="D356" s="10">
        <v>584</v>
      </c>
      <c r="E356" s="10">
        <v>584</v>
      </c>
      <c r="F356" s="10"/>
      <c r="G356" s="11" t="s">
        <v>64</v>
      </c>
    </row>
    <row r="357" spans="1:11" x14ac:dyDescent="0.2">
      <c r="A357" s="9" t="s">
        <v>2787</v>
      </c>
      <c r="B357" s="16" t="s">
        <v>2789</v>
      </c>
      <c r="C357" s="10"/>
      <c r="D357" s="10">
        <v>583.97</v>
      </c>
      <c r="E357" s="10">
        <v>583.97</v>
      </c>
      <c r="F357" s="10"/>
      <c r="G357" s="11" t="s">
        <v>64</v>
      </c>
    </row>
    <row r="358" spans="1:11" x14ac:dyDescent="0.2">
      <c r="A358" s="9" t="s">
        <v>2790</v>
      </c>
      <c r="B358" s="16" t="s">
        <v>2791</v>
      </c>
      <c r="C358" s="10"/>
      <c r="D358" s="10">
        <v>144</v>
      </c>
      <c r="E358" s="10">
        <v>144</v>
      </c>
      <c r="F358" s="10"/>
      <c r="G358" s="11" t="s">
        <v>64</v>
      </c>
    </row>
    <row r="359" spans="1:11" x14ac:dyDescent="0.2">
      <c r="A359" s="9" t="s">
        <v>2792</v>
      </c>
      <c r="B359" s="16" t="s">
        <v>2793</v>
      </c>
      <c r="C359" s="10"/>
      <c r="D359" s="10">
        <v>144</v>
      </c>
      <c r="E359" s="10">
        <v>144</v>
      </c>
      <c r="F359" s="10"/>
      <c r="G359" s="11" t="s">
        <v>64</v>
      </c>
    </row>
    <row r="360" spans="1:11" x14ac:dyDescent="0.2">
      <c r="A360" s="9" t="s">
        <v>2794</v>
      </c>
      <c r="B360" s="16" t="s">
        <v>2795</v>
      </c>
      <c r="C360" s="10"/>
      <c r="D360" s="10">
        <v>144</v>
      </c>
      <c r="E360" s="10">
        <v>144</v>
      </c>
      <c r="F360" s="10"/>
      <c r="G360" s="11" t="s">
        <v>64</v>
      </c>
    </row>
    <row r="361" spans="1:11" x14ac:dyDescent="0.2">
      <c r="A361" s="9" t="s">
        <v>2794</v>
      </c>
      <c r="B361" s="16" t="s">
        <v>2796</v>
      </c>
      <c r="C361" s="10"/>
      <c r="D361" s="10">
        <v>144</v>
      </c>
      <c r="E361" s="10">
        <v>144</v>
      </c>
      <c r="F361" s="10"/>
      <c r="G361" s="11" t="s">
        <v>64</v>
      </c>
    </row>
    <row r="362" spans="1:11" x14ac:dyDescent="0.2">
      <c r="A362" s="12" t="s">
        <v>2797</v>
      </c>
      <c r="B362" s="15" t="s">
        <v>2798</v>
      </c>
      <c r="C362" s="13">
        <v>993084.3</v>
      </c>
      <c r="D362" s="13">
        <v>1159999</v>
      </c>
      <c r="E362" s="13">
        <v>895161.7</v>
      </c>
      <c r="F362" s="310">
        <v>-264837.3</v>
      </c>
      <c r="G362" s="336" t="s">
        <v>2799</v>
      </c>
      <c r="H362" s="322"/>
      <c r="I362" s="322"/>
      <c r="J362" s="322"/>
      <c r="K362" s="322"/>
    </row>
    <row r="363" spans="1:11" x14ac:dyDescent="0.2">
      <c r="A363" s="9" t="s">
        <v>2800</v>
      </c>
      <c r="B363" s="16" t="s">
        <v>2801</v>
      </c>
      <c r="C363" s="10">
        <v>198785.6</v>
      </c>
      <c r="D363" s="10">
        <v>161079.1</v>
      </c>
      <c r="E363" s="10">
        <v>136486.29999999999</v>
      </c>
      <c r="F363" s="10">
        <v>-24592.799999999999</v>
      </c>
      <c r="G363" s="11" t="s">
        <v>1071</v>
      </c>
      <c r="H363" s="32"/>
      <c r="I363" s="32"/>
      <c r="J363" s="32"/>
    </row>
    <row r="364" spans="1:11" x14ac:dyDescent="0.2">
      <c r="A364" s="9" t="s">
        <v>2802</v>
      </c>
      <c r="B364" s="16" t="s">
        <v>2803</v>
      </c>
      <c r="C364" s="10">
        <v>198785.6</v>
      </c>
      <c r="D364" s="10">
        <v>161079.1</v>
      </c>
      <c r="E364" s="10">
        <v>136486.29999999999</v>
      </c>
      <c r="F364" s="10">
        <v>-24592.799999999999</v>
      </c>
      <c r="G364" s="11" t="s">
        <v>1071</v>
      </c>
    </row>
    <row r="365" spans="1:11" x14ac:dyDescent="0.2">
      <c r="A365" s="9" t="s">
        <v>2804</v>
      </c>
      <c r="B365" s="16" t="s">
        <v>2805</v>
      </c>
      <c r="C365" s="10">
        <v>198785.6</v>
      </c>
      <c r="D365" s="10">
        <v>161079.1</v>
      </c>
      <c r="E365" s="10">
        <v>136486.29999999999</v>
      </c>
      <c r="F365" s="10">
        <v>-24592.799999999999</v>
      </c>
      <c r="G365" s="11" t="s">
        <v>1071</v>
      </c>
    </row>
    <row r="366" spans="1:11" x14ac:dyDescent="0.2">
      <c r="A366" s="9" t="s">
        <v>2804</v>
      </c>
      <c r="B366" s="16" t="s">
        <v>2806</v>
      </c>
      <c r="C366" s="10">
        <v>198785.6</v>
      </c>
      <c r="D366" s="10">
        <v>161079.1</v>
      </c>
      <c r="E366" s="10">
        <v>136486.29999999999</v>
      </c>
      <c r="F366" s="10">
        <v>-24592.799999999999</v>
      </c>
      <c r="G366" s="11" t="s">
        <v>1071</v>
      </c>
    </row>
    <row r="367" spans="1:11" x14ac:dyDescent="0.2">
      <c r="A367" s="9" t="s">
        <v>2807</v>
      </c>
      <c r="B367" s="16" t="s">
        <v>2808</v>
      </c>
      <c r="C367" s="10">
        <v>39400.5</v>
      </c>
      <c r="D367" s="10">
        <v>44105.599999999999</v>
      </c>
      <c r="E367" s="10">
        <v>38861.4</v>
      </c>
      <c r="F367" s="10">
        <v>-5244.2</v>
      </c>
      <c r="G367" s="11" t="s">
        <v>2809</v>
      </c>
    </row>
    <row r="368" spans="1:11" x14ac:dyDescent="0.2">
      <c r="A368" s="9" t="s">
        <v>2810</v>
      </c>
      <c r="B368" s="16" t="s">
        <v>2811</v>
      </c>
      <c r="C368" s="10">
        <v>39400.5</v>
      </c>
      <c r="D368" s="10">
        <v>44105.599999999999</v>
      </c>
      <c r="E368" s="10">
        <v>38861.4</v>
      </c>
      <c r="F368" s="10">
        <v>-5244.2</v>
      </c>
      <c r="G368" s="11" t="s">
        <v>2809</v>
      </c>
    </row>
    <row r="369" spans="1:7" x14ac:dyDescent="0.2">
      <c r="A369" s="9" t="s">
        <v>2812</v>
      </c>
      <c r="B369" s="16" t="s">
        <v>2813</v>
      </c>
      <c r="C369" s="10">
        <v>39400.5</v>
      </c>
      <c r="D369" s="10">
        <v>44105.599999999999</v>
      </c>
      <c r="E369" s="10">
        <v>38861.4</v>
      </c>
      <c r="F369" s="10">
        <v>-5244.2</v>
      </c>
      <c r="G369" s="11" t="s">
        <v>2809</v>
      </c>
    </row>
    <row r="370" spans="1:7" x14ac:dyDescent="0.2">
      <c r="A370" s="9" t="s">
        <v>2812</v>
      </c>
      <c r="B370" s="16" t="s">
        <v>2814</v>
      </c>
      <c r="C370" s="10">
        <v>39400.5</v>
      </c>
      <c r="D370" s="10">
        <v>44105.599999999999</v>
      </c>
      <c r="E370" s="10">
        <v>38861.4</v>
      </c>
      <c r="F370" s="10">
        <v>-5244.2</v>
      </c>
      <c r="G370" s="11" t="s">
        <v>2809</v>
      </c>
    </row>
    <row r="371" spans="1:7" x14ac:dyDescent="0.2">
      <c r="A371" s="9" t="s">
        <v>2815</v>
      </c>
      <c r="B371" s="16" t="s">
        <v>2816</v>
      </c>
      <c r="C371" s="10">
        <v>187606.8</v>
      </c>
      <c r="D371" s="10">
        <v>157502.6</v>
      </c>
      <c r="E371" s="10">
        <v>137760.29999999999</v>
      </c>
      <c r="F371" s="10">
        <v>-19742.3</v>
      </c>
      <c r="G371" s="11" t="s">
        <v>508</v>
      </c>
    </row>
    <row r="372" spans="1:7" x14ac:dyDescent="0.2">
      <c r="A372" s="9" t="s">
        <v>2817</v>
      </c>
      <c r="B372" s="16" t="s">
        <v>2818</v>
      </c>
      <c r="C372" s="10">
        <v>187606.8</v>
      </c>
      <c r="D372" s="10">
        <v>157502.6</v>
      </c>
      <c r="E372" s="10">
        <v>137760.29999999999</v>
      </c>
      <c r="F372" s="10">
        <v>-19742.3</v>
      </c>
      <c r="G372" s="11" t="s">
        <v>508</v>
      </c>
    </row>
    <row r="373" spans="1:7" x14ac:dyDescent="0.2">
      <c r="A373" s="9" t="s">
        <v>2819</v>
      </c>
      <c r="B373" s="16" t="s">
        <v>2820</v>
      </c>
      <c r="C373" s="10">
        <v>187606.8</v>
      </c>
      <c r="D373" s="10">
        <v>157502.6</v>
      </c>
      <c r="E373" s="10">
        <v>137760.29999999999</v>
      </c>
      <c r="F373" s="10">
        <v>-19742.3</v>
      </c>
      <c r="G373" s="11" t="s">
        <v>508</v>
      </c>
    </row>
    <row r="374" spans="1:7" x14ac:dyDescent="0.2">
      <c r="A374" s="9" t="s">
        <v>2819</v>
      </c>
      <c r="B374" s="16" t="s">
        <v>2821</v>
      </c>
      <c r="C374" s="10">
        <v>187606.8</v>
      </c>
      <c r="D374" s="10">
        <v>157502.6</v>
      </c>
      <c r="E374" s="10">
        <v>137760.29999999999</v>
      </c>
      <c r="F374" s="10">
        <v>-19742.3</v>
      </c>
      <c r="G374" s="11" t="s">
        <v>508</v>
      </c>
    </row>
    <row r="375" spans="1:7" x14ac:dyDescent="0.2">
      <c r="A375" s="9" t="s">
        <v>2822</v>
      </c>
      <c r="B375" s="16" t="s">
        <v>2823</v>
      </c>
      <c r="C375" s="10">
        <v>117595.6</v>
      </c>
      <c r="D375" s="10">
        <v>266362.40000000002</v>
      </c>
      <c r="E375" s="10">
        <v>160452.1</v>
      </c>
      <c r="F375" s="10">
        <v>-105910.3</v>
      </c>
      <c r="G375" s="11" t="s">
        <v>2824</v>
      </c>
    </row>
    <row r="376" spans="1:7" x14ac:dyDescent="0.2">
      <c r="A376" s="9" t="s">
        <v>2825</v>
      </c>
      <c r="B376" s="16" t="s">
        <v>2826</v>
      </c>
      <c r="C376" s="10">
        <v>117595.6</v>
      </c>
      <c r="D376" s="10">
        <v>266362.40000000002</v>
      </c>
      <c r="E376" s="10">
        <v>160452.1</v>
      </c>
      <c r="F376" s="10">
        <v>-105910.3</v>
      </c>
      <c r="G376" s="11" t="s">
        <v>2824</v>
      </c>
    </row>
    <row r="377" spans="1:7" x14ac:dyDescent="0.2">
      <c r="A377" s="9" t="s">
        <v>2827</v>
      </c>
      <c r="B377" s="16" t="s">
        <v>2828</v>
      </c>
      <c r="C377" s="10">
        <v>117595.6</v>
      </c>
      <c r="D377" s="10">
        <v>266362.40000000002</v>
      </c>
      <c r="E377" s="10">
        <v>160452.1</v>
      </c>
      <c r="F377" s="10">
        <v>-105910.3</v>
      </c>
      <c r="G377" s="11" t="s">
        <v>2824</v>
      </c>
    </row>
    <row r="378" spans="1:7" x14ac:dyDescent="0.2">
      <c r="A378" s="9" t="s">
        <v>2827</v>
      </c>
      <c r="B378" s="16" t="s">
        <v>2829</v>
      </c>
      <c r="C378" s="10">
        <v>117595.6</v>
      </c>
      <c r="D378" s="10">
        <v>266362.40000000002</v>
      </c>
      <c r="E378" s="10">
        <v>160452.1</v>
      </c>
      <c r="F378" s="10">
        <v>-105910.3</v>
      </c>
      <c r="G378" s="11" t="s">
        <v>2824</v>
      </c>
    </row>
    <row r="379" spans="1:7" x14ac:dyDescent="0.2">
      <c r="A379" s="9" t="s">
        <v>2830</v>
      </c>
      <c r="B379" s="16" t="s">
        <v>2831</v>
      </c>
      <c r="C379" s="10">
        <v>22223.5</v>
      </c>
      <c r="D379" s="10">
        <v>44266.8</v>
      </c>
      <c r="E379" s="10">
        <v>34592.6</v>
      </c>
      <c r="F379" s="10">
        <v>-9674.2000000000007</v>
      </c>
      <c r="G379" s="11" t="s">
        <v>125</v>
      </c>
    </row>
    <row r="380" spans="1:7" ht="25.5" x14ac:dyDescent="0.2">
      <c r="A380" s="9" t="s">
        <v>2832</v>
      </c>
      <c r="B380" s="16" t="s">
        <v>2833</v>
      </c>
      <c r="C380" s="10">
        <v>22223.5</v>
      </c>
      <c r="D380" s="10">
        <v>44266.8</v>
      </c>
      <c r="E380" s="10">
        <v>34592.6</v>
      </c>
      <c r="F380" s="10">
        <v>-9674.2000000000007</v>
      </c>
      <c r="G380" s="11" t="s">
        <v>125</v>
      </c>
    </row>
    <row r="381" spans="1:7" x14ac:dyDescent="0.2">
      <c r="A381" s="9" t="s">
        <v>2834</v>
      </c>
      <c r="B381" s="16" t="s">
        <v>2835</v>
      </c>
      <c r="C381" s="10">
        <v>22223.5</v>
      </c>
      <c r="D381" s="10">
        <v>44266.8</v>
      </c>
      <c r="E381" s="10">
        <v>34592.6</v>
      </c>
      <c r="F381" s="10">
        <v>-9674.2000000000007</v>
      </c>
      <c r="G381" s="11" t="s">
        <v>125</v>
      </c>
    </row>
    <row r="382" spans="1:7" x14ac:dyDescent="0.2">
      <c r="A382" s="9" t="s">
        <v>2834</v>
      </c>
      <c r="B382" s="16" t="s">
        <v>2836</v>
      </c>
      <c r="C382" s="10">
        <v>22223.5</v>
      </c>
      <c r="D382" s="10">
        <v>44266.8</v>
      </c>
      <c r="E382" s="10">
        <v>34592.6</v>
      </c>
      <c r="F382" s="10">
        <v>-9674.2000000000007</v>
      </c>
      <c r="G382" s="11" t="s">
        <v>125</v>
      </c>
    </row>
    <row r="383" spans="1:7" x14ac:dyDescent="0.2">
      <c r="A383" s="9" t="s">
        <v>2837</v>
      </c>
      <c r="B383" s="16" t="s">
        <v>2838</v>
      </c>
      <c r="C383" s="10">
        <v>106394.9</v>
      </c>
      <c r="D383" s="10">
        <v>108960.3</v>
      </c>
      <c r="E383" s="10">
        <v>96443.4</v>
      </c>
      <c r="F383" s="10">
        <v>-12516.9</v>
      </c>
      <c r="G383" s="11" t="s">
        <v>351</v>
      </c>
    </row>
    <row r="384" spans="1:7" x14ac:dyDescent="0.2">
      <c r="A384" s="9" t="s">
        <v>2839</v>
      </c>
      <c r="B384" s="16" t="s">
        <v>2840</v>
      </c>
      <c r="C384" s="10">
        <v>106394.9</v>
      </c>
      <c r="D384" s="10">
        <v>108960.3</v>
      </c>
      <c r="E384" s="10">
        <v>96447.8</v>
      </c>
      <c r="F384" s="10">
        <v>-12512.5</v>
      </c>
      <c r="G384" s="11" t="s">
        <v>351</v>
      </c>
    </row>
    <row r="385" spans="1:7" x14ac:dyDescent="0.2">
      <c r="A385" s="9" t="s">
        <v>2841</v>
      </c>
      <c r="B385" s="16" t="s">
        <v>2842</v>
      </c>
      <c r="C385" s="10">
        <v>106394.9</v>
      </c>
      <c r="D385" s="10">
        <v>108960.3</v>
      </c>
      <c r="E385" s="10">
        <v>96447.8</v>
      </c>
      <c r="F385" s="10">
        <v>-12512.5</v>
      </c>
      <c r="G385" s="11" t="s">
        <v>351</v>
      </c>
    </row>
    <row r="386" spans="1:7" x14ac:dyDescent="0.2">
      <c r="A386" s="9" t="s">
        <v>2841</v>
      </c>
      <c r="B386" s="16" t="s">
        <v>2843</v>
      </c>
      <c r="C386" s="10">
        <v>106394.9</v>
      </c>
      <c r="D386" s="10">
        <v>108960.3</v>
      </c>
      <c r="E386" s="10">
        <v>96447.8</v>
      </c>
      <c r="F386" s="10">
        <v>-12512.5</v>
      </c>
      <c r="G386" s="11" t="s">
        <v>351</v>
      </c>
    </row>
    <row r="387" spans="1:7" x14ac:dyDescent="0.2">
      <c r="A387" s="9" t="s">
        <v>2844</v>
      </c>
      <c r="B387" s="16" t="s">
        <v>2845</v>
      </c>
      <c r="C387" s="10"/>
      <c r="D387" s="10"/>
      <c r="E387" s="10">
        <v>-4.4000000000000004</v>
      </c>
      <c r="F387" s="10">
        <v>-4.4000000000000004</v>
      </c>
      <c r="G387" s="11" t="s">
        <v>19</v>
      </c>
    </row>
    <row r="388" spans="1:7" x14ac:dyDescent="0.2">
      <c r="A388" s="9" t="s">
        <v>2846</v>
      </c>
      <c r="B388" s="16" t="s">
        <v>2847</v>
      </c>
      <c r="C388" s="10"/>
      <c r="D388" s="10"/>
      <c r="E388" s="10">
        <v>-4.4000000000000004</v>
      </c>
      <c r="F388" s="10">
        <v>-4.4000000000000004</v>
      </c>
      <c r="G388" s="11" t="s">
        <v>19</v>
      </c>
    </row>
    <row r="389" spans="1:7" x14ac:dyDescent="0.2">
      <c r="A389" s="9" t="s">
        <v>2846</v>
      </c>
      <c r="B389" s="16" t="s">
        <v>2848</v>
      </c>
      <c r="C389" s="10"/>
      <c r="D389" s="10"/>
      <c r="E389" s="10">
        <v>-4.4000000000000004</v>
      </c>
      <c r="F389" s="10">
        <v>-4.4000000000000004</v>
      </c>
      <c r="G389" s="11" t="s">
        <v>19</v>
      </c>
    </row>
    <row r="390" spans="1:7" x14ac:dyDescent="0.2">
      <c r="A390" s="9" t="s">
        <v>2849</v>
      </c>
      <c r="B390" s="16" t="s">
        <v>2850</v>
      </c>
      <c r="C390" s="10">
        <v>31451.8</v>
      </c>
      <c r="D390" s="10">
        <v>42455.7</v>
      </c>
      <c r="E390" s="10">
        <v>39944.699999999997</v>
      </c>
      <c r="F390" s="10">
        <v>-2511</v>
      </c>
      <c r="G390" s="11" t="s">
        <v>299</v>
      </c>
    </row>
    <row r="391" spans="1:7" x14ac:dyDescent="0.2">
      <c r="A391" s="9" t="s">
        <v>2851</v>
      </c>
      <c r="B391" s="16" t="s">
        <v>2852</v>
      </c>
      <c r="C391" s="10">
        <v>31451.8</v>
      </c>
      <c r="D391" s="10">
        <v>42455.7</v>
      </c>
      <c r="E391" s="10">
        <v>39956.5</v>
      </c>
      <c r="F391" s="10">
        <v>-2499.1999999999998</v>
      </c>
      <c r="G391" s="11" t="s">
        <v>299</v>
      </c>
    </row>
    <row r="392" spans="1:7" x14ac:dyDescent="0.2">
      <c r="A392" s="9" t="s">
        <v>2853</v>
      </c>
      <c r="B392" s="16" t="s">
        <v>2854</v>
      </c>
      <c r="C392" s="10">
        <v>31451.8</v>
      </c>
      <c r="D392" s="10">
        <v>42455.7</v>
      </c>
      <c r="E392" s="10">
        <v>39956.5</v>
      </c>
      <c r="F392" s="10">
        <v>-2499.1999999999998</v>
      </c>
      <c r="G392" s="11" t="s">
        <v>299</v>
      </c>
    </row>
    <row r="393" spans="1:7" x14ac:dyDescent="0.2">
      <c r="A393" s="9" t="s">
        <v>2855</v>
      </c>
      <c r="B393" s="16" t="s">
        <v>2856</v>
      </c>
      <c r="C393" s="10">
        <v>31451.8</v>
      </c>
      <c r="D393" s="10">
        <v>42455.7</v>
      </c>
      <c r="E393" s="10">
        <v>39956.5</v>
      </c>
      <c r="F393" s="10">
        <v>-2499.1999999999998</v>
      </c>
      <c r="G393" s="11" t="s">
        <v>299</v>
      </c>
    </row>
    <row r="394" spans="1:7" x14ac:dyDescent="0.2">
      <c r="A394" s="9" t="s">
        <v>2857</v>
      </c>
      <c r="B394" s="16" t="s">
        <v>2858</v>
      </c>
      <c r="C394" s="10"/>
      <c r="D394" s="10"/>
      <c r="E394" s="10">
        <v>-11.8</v>
      </c>
      <c r="F394" s="10">
        <v>-11.8</v>
      </c>
      <c r="G394" s="11" t="s">
        <v>19</v>
      </c>
    </row>
    <row r="395" spans="1:7" x14ac:dyDescent="0.2">
      <c r="A395" s="9" t="s">
        <v>2859</v>
      </c>
      <c r="B395" s="16" t="s">
        <v>2860</v>
      </c>
      <c r="C395" s="10"/>
      <c r="D395" s="10"/>
      <c r="E395" s="10">
        <v>-11.8</v>
      </c>
      <c r="F395" s="10">
        <v>-11.8</v>
      </c>
      <c r="G395" s="11" t="s">
        <v>19</v>
      </c>
    </row>
    <row r="396" spans="1:7" x14ac:dyDescent="0.2">
      <c r="A396" s="9" t="s">
        <v>2859</v>
      </c>
      <c r="B396" s="16" t="s">
        <v>2861</v>
      </c>
      <c r="C396" s="10"/>
      <c r="D396" s="10"/>
      <c r="E396" s="10">
        <v>-11.8</v>
      </c>
      <c r="F396" s="10">
        <v>-11.8</v>
      </c>
      <c r="G396" s="11" t="s">
        <v>19</v>
      </c>
    </row>
    <row r="397" spans="1:7" x14ac:dyDescent="0.2">
      <c r="A397" s="9" t="s">
        <v>2862</v>
      </c>
      <c r="B397" s="16" t="s">
        <v>2863</v>
      </c>
      <c r="C397" s="10">
        <v>85096.7</v>
      </c>
      <c r="D397" s="10">
        <v>187929</v>
      </c>
      <c r="E397" s="10">
        <v>131693.6</v>
      </c>
      <c r="F397" s="10">
        <v>-56235.4</v>
      </c>
      <c r="G397" s="11" t="s">
        <v>2864</v>
      </c>
    </row>
    <row r="398" spans="1:7" x14ac:dyDescent="0.2">
      <c r="A398" s="9" t="s">
        <v>2865</v>
      </c>
      <c r="B398" s="16" t="s">
        <v>2866</v>
      </c>
      <c r="C398" s="10">
        <v>85096.7</v>
      </c>
      <c r="D398" s="10">
        <v>187929</v>
      </c>
      <c r="E398" s="10">
        <v>131706.9</v>
      </c>
      <c r="F398" s="10">
        <v>-56222.1</v>
      </c>
      <c r="G398" s="11" t="s">
        <v>2864</v>
      </c>
    </row>
    <row r="399" spans="1:7" x14ac:dyDescent="0.2">
      <c r="A399" s="9" t="s">
        <v>2867</v>
      </c>
      <c r="B399" s="16" t="s">
        <v>2868</v>
      </c>
      <c r="C399" s="10">
        <v>85096.7</v>
      </c>
      <c r="D399" s="10">
        <v>187929</v>
      </c>
      <c r="E399" s="10">
        <v>131706.9</v>
      </c>
      <c r="F399" s="10">
        <v>-56222.1</v>
      </c>
      <c r="G399" s="11" t="s">
        <v>2864</v>
      </c>
    </row>
    <row r="400" spans="1:7" x14ac:dyDescent="0.2">
      <c r="A400" s="9" t="s">
        <v>2867</v>
      </c>
      <c r="B400" s="16" t="s">
        <v>2869</v>
      </c>
      <c r="C400" s="10">
        <v>85096.7</v>
      </c>
      <c r="D400" s="10">
        <v>187929</v>
      </c>
      <c r="E400" s="10">
        <v>131706.9</v>
      </c>
      <c r="F400" s="10">
        <v>-56222.1</v>
      </c>
      <c r="G400" s="11" t="s">
        <v>2864</v>
      </c>
    </row>
    <row r="401" spans="1:10" x14ac:dyDescent="0.2">
      <c r="A401" s="9" t="s">
        <v>2870</v>
      </c>
      <c r="B401" s="16" t="s">
        <v>2871</v>
      </c>
      <c r="C401" s="10"/>
      <c r="D401" s="10"/>
      <c r="E401" s="10">
        <v>-13.2</v>
      </c>
      <c r="F401" s="10">
        <v>-13.2</v>
      </c>
      <c r="G401" s="11" t="s">
        <v>19</v>
      </c>
    </row>
    <row r="402" spans="1:10" x14ac:dyDescent="0.2">
      <c r="A402" s="9" t="s">
        <v>2872</v>
      </c>
      <c r="B402" s="16" t="s">
        <v>2873</v>
      </c>
      <c r="C402" s="10"/>
      <c r="D402" s="10"/>
      <c r="E402" s="10">
        <v>-13.2</v>
      </c>
      <c r="F402" s="10">
        <v>-13.2</v>
      </c>
      <c r="G402" s="11" t="s">
        <v>19</v>
      </c>
    </row>
    <row r="403" spans="1:10" x14ac:dyDescent="0.2">
      <c r="A403" s="9" t="s">
        <v>2872</v>
      </c>
      <c r="B403" s="16" t="s">
        <v>2874</v>
      </c>
      <c r="C403" s="10"/>
      <c r="D403" s="10"/>
      <c r="E403" s="10">
        <v>-13.2</v>
      </c>
      <c r="F403" s="10">
        <v>-13.2</v>
      </c>
      <c r="G403" s="11" t="s">
        <v>19</v>
      </c>
    </row>
    <row r="404" spans="1:10" x14ac:dyDescent="0.2">
      <c r="A404" s="9" t="s">
        <v>2875</v>
      </c>
      <c r="B404" s="16" t="s">
        <v>2876</v>
      </c>
      <c r="C404" s="10">
        <v>204528.9</v>
      </c>
      <c r="D404" s="10">
        <v>147337.5</v>
      </c>
      <c r="E404" s="10">
        <v>118927.3</v>
      </c>
      <c r="F404" s="316">
        <v>-28410.2</v>
      </c>
      <c r="G404" s="337" t="s">
        <v>2877</v>
      </c>
      <c r="H404" s="32"/>
      <c r="I404" s="32"/>
      <c r="J404" s="32"/>
    </row>
    <row r="405" spans="1:10" x14ac:dyDescent="0.2">
      <c r="A405" s="9" t="s">
        <v>2878</v>
      </c>
      <c r="B405" s="16" t="s">
        <v>2879</v>
      </c>
      <c r="C405" s="10">
        <v>204528.9</v>
      </c>
      <c r="D405" s="10">
        <v>147337.5</v>
      </c>
      <c r="E405" s="10">
        <v>119513.60000000001</v>
      </c>
      <c r="F405" s="316">
        <v>-27823.9</v>
      </c>
      <c r="G405" s="337" t="s">
        <v>2880</v>
      </c>
      <c r="H405" s="32"/>
      <c r="I405" s="32"/>
    </row>
    <row r="406" spans="1:10" x14ac:dyDescent="0.2">
      <c r="A406" s="9" t="s">
        <v>2881</v>
      </c>
      <c r="B406" s="16" t="s">
        <v>2882</v>
      </c>
      <c r="C406" s="10">
        <v>204528.9</v>
      </c>
      <c r="D406" s="10">
        <v>147337.5</v>
      </c>
      <c r="E406" s="10">
        <v>119513.60000000001</v>
      </c>
      <c r="F406" s="316">
        <v>-27823.9</v>
      </c>
      <c r="G406" s="337" t="s">
        <v>2880</v>
      </c>
      <c r="H406" s="32"/>
      <c r="I406" s="32"/>
    </row>
    <row r="407" spans="1:10" x14ac:dyDescent="0.2">
      <c r="A407" s="9" t="s">
        <v>2881</v>
      </c>
      <c r="B407" s="16" t="s">
        <v>2883</v>
      </c>
      <c r="C407" s="10">
        <v>204528.9</v>
      </c>
      <c r="D407" s="10">
        <v>147337.5</v>
      </c>
      <c r="E407" s="10">
        <v>119513.60000000001</v>
      </c>
      <c r="F407" s="316">
        <v>-27823.9</v>
      </c>
      <c r="G407" s="337" t="s">
        <v>2880</v>
      </c>
      <c r="H407" s="32"/>
      <c r="I407" s="32"/>
      <c r="J407" s="32"/>
    </row>
    <row r="408" spans="1:10" x14ac:dyDescent="0.2">
      <c r="A408" s="9" t="s">
        <v>2884</v>
      </c>
      <c r="B408" s="16" t="s">
        <v>2885</v>
      </c>
      <c r="C408" s="10"/>
      <c r="D408" s="10"/>
      <c r="E408" s="10">
        <v>-586.29999999999995</v>
      </c>
      <c r="F408" s="10">
        <v>-586.29999999999995</v>
      </c>
      <c r="G408" s="11" t="s">
        <v>19</v>
      </c>
    </row>
    <row r="409" spans="1:10" x14ac:dyDescent="0.2">
      <c r="A409" s="9" t="s">
        <v>2886</v>
      </c>
      <c r="B409" s="16" t="s">
        <v>2887</v>
      </c>
      <c r="C409" s="10"/>
      <c r="D409" s="10"/>
      <c r="E409" s="10">
        <v>-586.29999999999995</v>
      </c>
      <c r="F409" s="10">
        <v>-586.29999999999995</v>
      </c>
      <c r="G409" s="11" t="s">
        <v>19</v>
      </c>
    </row>
    <row r="410" spans="1:10" x14ac:dyDescent="0.2">
      <c r="A410" s="9" t="s">
        <v>2886</v>
      </c>
      <c r="B410" s="16" t="s">
        <v>2888</v>
      </c>
      <c r="C410" s="10"/>
      <c r="D410" s="10"/>
      <c r="E410" s="10">
        <v>-586.29999999999995</v>
      </c>
      <c r="F410" s="10">
        <v>-586.29999999999995</v>
      </c>
      <c r="G410" s="11" t="s">
        <v>19</v>
      </c>
    </row>
    <row r="411" spans="1:10" ht="25.5" x14ac:dyDescent="0.2">
      <c r="A411" s="12" t="s">
        <v>2889</v>
      </c>
      <c r="B411" s="15" t="s">
        <v>2890</v>
      </c>
      <c r="C411" s="13">
        <v>-4200</v>
      </c>
      <c r="D411" s="13">
        <v>-3970.2</v>
      </c>
      <c r="E411" s="13">
        <v>-4752.8999999999996</v>
      </c>
      <c r="F411" s="13">
        <v>-782.7</v>
      </c>
      <c r="G411" s="14" t="s">
        <v>2891</v>
      </c>
    </row>
    <row r="412" spans="1:10" x14ac:dyDescent="0.2">
      <c r="A412" s="9" t="s">
        <v>2892</v>
      </c>
      <c r="B412" s="16" t="s">
        <v>2893</v>
      </c>
      <c r="C412" s="10"/>
      <c r="D412" s="10">
        <v>229.8</v>
      </c>
      <c r="E412" s="10">
        <v>229.8</v>
      </c>
      <c r="F412" s="10"/>
      <c r="G412" s="11" t="s">
        <v>64</v>
      </c>
    </row>
    <row r="413" spans="1:10" x14ac:dyDescent="0.2">
      <c r="A413" s="9" t="s">
        <v>2894</v>
      </c>
      <c r="B413" s="16" t="s">
        <v>2895</v>
      </c>
      <c r="C413" s="10"/>
      <c r="D413" s="10">
        <v>229.8</v>
      </c>
      <c r="E413" s="10">
        <v>229.8</v>
      </c>
      <c r="F413" s="10"/>
      <c r="G413" s="11" t="s">
        <v>64</v>
      </c>
    </row>
    <row r="414" spans="1:10" x14ac:dyDescent="0.2">
      <c r="A414" s="9" t="s">
        <v>2894</v>
      </c>
      <c r="B414" s="16" t="s">
        <v>2896</v>
      </c>
      <c r="C414" s="10"/>
      <c r="D414" s="10">
        <v>229.8</v>
      </c>
      <c r="E414" s="10">
        <v>229.8</v>
      </c>
      <c r="F414" s="10"/>
      <c r="G414" s="11" t="s">
        <v>64</v>
      </c>
    </row>
    <row r="415" spans="1:10" x14ac:dyDescent="0.2">
      <c r="A415" s="9" t="s">
        <v>2894</v>
      </c>
      <c r="B415" s="16" t="s">
        <v>2897</v>
      </c>
      <c r="C415" s="10"/>
      <c r="D415" s="10">
        <v>229.8</v>
      </c>
      <c r="E415" s="10">
        <v>229.8</v>
      </c>
      <c r="F415" s="10"/>
      <c r="G415" s="11" t="s">
        <v>64</v>
      </c>
    </row>
    <row r="416" spans="1:10" x14ac:dyDescent="0.2">
      <c r="A416" s="9" t="s">
        <v>2898</v>
      </c>
      <c r="B416" s="16" t="s">
        <v>2899</v>
      </c>
      <c r="C416" s="10">
        <v>-4200</v>
      </c>
      <c r="D416" s="10">
        <v>-4200</v>
      </c>
      <c r="E416" s="10">
        <v>-4982.7</v>
      </c>
      <c r="F416" s="10">
        <v>-782.7</v>
      </c>
      <c r="G416" s="11" t="s">
        <v>2900</v>
      </c>
    </row>
    <row r="417" spans="1:7" x14ac:dyDescent="0.2">
      <c r="A417" s="9" t="s">
        <v>2901</v>
      </c>
      <c r="B417" s="16" t="s">
        <v>2902</v>
      </c>
      <c r="C417" s="10">
        <v>-4200</v>
      </c>
      <c r="D417" s="10">
        <v>-4200</v>
      </c>
      <c r="E417" s="10">
        <v>-4982.7</v>
      </c>
      <c r="F417" s="10">
        <v>-782.7</v>
      </c>
      <c r="G417" s="11" t="s">
        <v>2900</v>
      </c>
    </row>
    <row r="418" spans="1:7" x14ac:dyDescent="0.2">
      <c r="A418" s="9" t="s">
        <v>2903</v>
      </c>
      <c r="B418" s="16" t="s">
        <v>2904</v>
      </c>
      <c r="C418" s="10">
        <v>-4200</v>
      </c>
      <c r="D418" s="10">
        <v>-4200</v>
      </c>
      <c r="E418" s="10">
        <v>-4982.7</v>
      </c>
      <c r="F418" s="10">
        <v>-782.7</v>
      </c>
      <c r="G418" s="11" t="s">
        <v>2900</v>
      </c>
    </row>
    <row r="419" spans="1:7" x14ac:dyDescent="0.2">
      <c r="A419" s="9" t="s">
        <v>2903</v>
      </c>
      <c r="B419" s="16" t="s">
        <v>2905</v>
      </c>
      <c r="C419" s="10">
        <v>-4200</v>
      </c>
      <c r="D419" s="10">
        <v>-4200</v>
      </c>
      <c r="E419" s="10">
        <v>-4982.7</v>
      </c>
      <c r="F419" s="10">
        <v>-782.7</v>
      </c>
      <c r="G419" s="11" t="s">
        <v>2900</v>
      </c>
    </row>
    <row r="420" spans="1:7" x14ac:dyDescent="0.2">
      <c r="A420" s="12" t="s">
        <v>2906</v>
      </c>
      <c r="B420" s="15" t="s">
        <v>2907</v>
      </c>
      <c r="C420" s="13">
        <v>32032.2</v>
      </c>
      <c r="D420" s="13">
        <v>30232.2</v>
      </c>
      <c r="E420" s="13">
        <v>19034.3</v>
      </c>
      <c r="F420" s="13">
        <v>-11197.9</v>
      </c>
      <c r="G420" s="14" t="s">
        <v>2908</v>
      </c>
    </row>
    <row r="421" spans="1:7" x14ac:dyDescent="0.2">
      <c r="A421" s="9" t="s">
        <v>2906</v>
      </c>
      <c r="B421" s="16" t="s">
        <v>2909</v>
      </c>
      <c r="C421" s="10">
        <v>32032.2</v>
      </c>
      <c r="D421" s="10">
        <v>30232.2</v>
      </c>
      <c r="E421" s="10">
        <v>19034.3</v>
      </c>
      <c r="F421" s="10">
        <v>-11197.9</v>
      </c>
      <c r="G421" s="11" t="s">
        <v>2908</v>
      </c>
    </row>
    <row r="422" spans="1:7" x14ac:dyDescent="0.2">
      <c r="A422" s="9" t="s">
        <v>2910</v>
      </c>
      <c r="B422" s="16" t="s">
        <v>2911</v>
      </c>
      <c r="C422" s="10">
        <v>32032.2</v>
      </c>
      <c r="D422" s="10">
        <v>30232.2</v>
      </c>
      <c r="E422" s="10">
        <v>19034.3</v>
      </c>
      <c r="F422" s="10">
        <v>-11197.9</v>
      </c>
      <c r="G422" s="11" t="s">
        <v>2908</v>
      </c>
    </row>
    <row r="423" spans="1:7" x14ac:dyDescent="0.2">
      <c r="A423" s="9" t="s">
        <v>2912</v>
      </c>
      <c r="B423" s="16" t="s">
        <v>2913</v>
      </c>
      <c r="C423" s="10">
        <v>32032.2</v>
      </c>
      <c r="D423" s="10">
        <v>30232.2</v>
      </c>
      <c r="E423" s="10">
        <v>19034.3</v>
      </c>
      <c r="F423" s="10">
        <v>-11197.9</v>
      </c>
      <c r="G423" s="11" t="s">
        <v>2908</v>
      </c>
    </row>
    <row r="424" spans="1:7" x14ac:dyDescent="0.2">
      <c r="A424" s="9" t="s">
        <v>2912</v>
      </c>
      <c r="B424" s="16" t="s">
        <v>2914</v>
      </c>
      <c r="C424" s="10">
        <v>32032.2</v>
      </c>
      <c r="D424" s="10">
        <v>30232.2</v>
      </c>
      <c r="E424" s="10">
        <v>19034.3</v>
      </c>
      <c r="F424" s="10">
        <v>-11197.9</v>
      </c>
      <c r="G424" s="11" t="s">
        <v>2908</v>
      </c>
    </row>
    <row r="428" spans="1:7" x14ac:dyDescent="0.2">
      <c r="A428" s="2" t="s">
        <v>86</v>
      </c>
      <c r="E428" s="21" t="s">
        <v>87</v>
      </c>
    </row>
    <row r="431" spans="1:7" x14ac:dyDescent="0.2">
      <c r="A431" s="2" t="s">
        <v>91</v>
      </c>
      <c r="E431" s="21" t="s">
        <v>88</v>
      </c>
    </row>
    <row r="434" spans="1:5" x14ac:dyDescent="0.2">
      <c r="A434" s="2" t="s">
        <v>92</v>
      </c>
      <c r="E434" s="21" t="s">
        <v>89</v>
      </c>
    </row>
    <row r="437" spans="1:5" x14ac:dyDescent="0.2">
      <c r="A437" s="2" t="s">
        <v>93</v>
      </c>
      <c r="E437" s="21" t="s">
        <v>90</v>
      </c>
    </row>
  </sheetData>
  <mergeCells count="9">
    <mergeCell ref="E1:G1"/>
    <mergeCell ref="E2:G2"/>
    <mergeCell ref="A3:G3"/>
    <mergeCell ref="A5:A6"/>
    <mergeCell ref="B5:B6"/>
    <mergeCell ref="C5:C6"/>
    <mergeCell ref="D5:D6"/>
    <mergeCell ref="E5:E6"/>
    <mergeCell ref="F5:G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71"/>
  <sheetViews>
    <sheetView workbookViewId="0">
      <selection activeCell="A2" sqref="A2"/>
    </sheetView>
  </sheetViews>
  <sheetFormatPr defaultRowHeight="12.75" x14ac:dyDescent="0.2"/>
  <cols>
    <col min="1" max="1" width="45.7109375" style="340" customWidth="1"/>
    <col min="2" max="2" width="10.5703125" style="340" customWidth="1"/>
    <col min="3" max="3" width="16" style="340" customWidth="1"/>
    <col min="4" max="4" width="13" style="340" customWidth="1"/>
    <col min="5" max="5" width="15.42578125" style="363" customWidth="1"/>
    <col min="6" max="6" width="12.85546875" style="340" customWidth="1"/>
    <col min="7" max="7" width="9.140625" style="340" customWidth="1"/>
    <col min="8" max="8" width="15.42578125" style="340" bestFit="1" customWidth="1"/>
    <col min="9" max="9" width="12.7109375" style="340" bestFit="1" customWidth="1"/>
    <col min="10" max="10" width="15" style="340" customWidth="1"/>
    <col min="11" max="11" width="12.7109375" style="340" bestFit="1" customWidth="1"/>
    <col min="12" max="12" width="14.85546875" style="340" customWidth="1"/>
    <col min="13" max="13" width="13.42578125" style="340" customWidth="1"/>
    <col min="14" max="256" width="9.140625" style="340"/>
    <col min="257" max="257" width="45.7109375" style="340" customWidth="1"/>
    <col min="258" max="258" width="6.5703125" style="340" customWidth="1"/>
    <col min="259" max="259" width="16" style="340" customWidth="1"/>
    <col min="260" max="260" width="13" style="340" customWidth="1"/>
    <col min="261" max="261" width="15.42578125" style="340" customWidth="1"/>
    <col min="262" max="262" width="12.85546875" style="340" customWidth="1"/>
    <col min="263" max="263" width="9.140625" style="340" customWidth="1"/>
    <col min="264" max="264" width="15.42578125" style="340" bestFit="1" customWidth="1"/>
    <col min="265" max="265" width="12.7109375" style="340" bestFit="1" customWidth="1"/>
    <col min="266" max="266" width="15" style="340" customWidth="1"/>
    <col min="267" max="267" width="12.7109375" style="340" bestFit="1" customWidth="1"/>
    <col min="268" max="268" width="14.85546875" style="340" customWidth="1"/>
    <col min="269" max="269" width="13.42578125" style="340" customWidth="1"/>
    <col min="270" max="512" width="9.140625" style="340"/>
    <col min="513" max="513" width="45.7109375" style="340" customWidth="1"/>
    <col min="514" max="514" width="6.5703125" style="340" customWidth="1"/>
    <col min="515" max="515" width="16" style="340" customWidth="1"/>
    <col min="516" max="516" width="13" style="340" customWidth="1"/>
    <col min="517" max="517" width="15.42578125" style="340" customWidth="1"/>
    <col min="518" max="518" width="12.85546875" style="340" customWidth="1"/>
    <col min="519" max="519" width="9.140625" style="340" customWidth="1"/>
    <col min="520" max="520" width="15.42578125" style="340" bestFit="1" customWidth="1"/>
    <col min="521" max="521" width="12.7109375" style="340" bestFit="1" customWidth="1"/>
    <col min="522" max="522" width="15" style="340" customWidth="1"/>
    <col min="523" max="523" width="12.7109375" style="340" bestFit="1" customWidth="1"/>
    <col min="524" max="524" width="14.85546875" style="340" customWidth="1"/>
    <col min="525" max="525" width="13.42578125" style="340" customWidth="1"/>
    <col min="526" max="768" width="9.140625" style="340"/>
    <col min="769" max="769" width="45.7109375" style="340" customWidth="1"/>
    <col min="770" max="770" width="6.5703125" style="340" customWidth="1"/>
    <col min="771" max="771" width="16" style="340" customWidth="1"/>
    <col min="772" max="772" width="13" style="340" customWidth="1"/>
    <col min="773" max="773" width="15.42578125" style="340" customWidth="1"/>
    <col min="774" max="774" width="12.85546875" style="340" customWidth="1"/>
    <col min="775" max="775" width="9.140625" style="340" customWidth="1"/>
    <col min="776" max="776" width="15.42578125" style="340" bestFit="1" customWidth="1"/>
    <col min="777" max="777" width="12.7109375" style="340" bestFit="1" customWidth="1"/>
    <col min="778" max="778" width="15" style="340" customWidth="1"/>
    <col min="779" max="779" width="12.7109375" style="340" bestFit="1" customWidth="1"/>
    <col min="780" max="780" width="14.85546875" style="340" customWidth="1"/>
    <col min="781" max="781" width="13.42578125" style="340" customWidth="1"/>
    <col min="782" max="1024" width="9.140625" style="340"/>
    <col min="1025" max="1025" width="45.7109375" style="340" customWidth="1"/>
    <col min="1026" max="1026" width="6.5703125" style="340" customWidth="1"/>
    <col min="1027" max="1027" width="16" style="340" customWidth="1"/>
    <col min="1028" max="1028" width="13" style="340" customWidth="1"/>
    <col min="1029" max="1029" width="15.42578125" style="340" customWidth="1"/>
    <col min="1030" max="1030" width="12.85546875" style="340" customWidth="1"/>
    <col min="1031" max="1031" width="9.140625" style="340" customWidth="1"/>
    <col min="1032" max="1032" width="15.42578125" style="340" bestFit="1" customWidth="1"/>
    <col min="1033" max="1033" width="12.7109375" style="340" bestFit="1" customWidth="1"/>
    <col min="1034" max="1034" width="15" style="340" customWidth="1"/>
    <col min="1035" max="1035" width="12.7109375" style="340" bestFit="1" customWidth="1"/>
    <col min="1036" max="1036" width="14.85546875" style="340" customWidth="1"/>
    <col min="1037" max="1037" width="13.42578125" style="340" customWidth="1"/>
    <col min="1038" max="1280" width="9.140625" style="340"/>
    <col min="1281" max="1281" width="45.7109375" style="340" customWidth="1"/>
    <col min="1282" max="1282" width="6.5703125" style="340" customWidth="1"/>
    <col min="1283" max="1283" width="16" style="340" customWidth="1"/>
    <col min="1284" max="1284" width="13" style="340" customWidth="1"/>
    <col min="1285" max="1285" width="15.42578125" style="340" customWidth="1"/>
    <col min="1286" max="1286" width="12.85546875" style="340" customWidth="1"/>
    <col min="1287" max="1287" width="9.140625" style="340" customWidth="1"/>
    <col min="1288" max="1288" width="15.42578125" style="340" bestFit="1" customWidth="1"/>
    <col min="1289" max="1289" width="12.7109375" style="340" bestFit="1" customWidth="1"/>
    <col min="1290" max="1290" width="15" style="340" customWidth="1"/>
    <col min="1291" max="1291" width="12.7109375" style="340" bestFit="1" customWidth="1"/>
    <col min="1292" max="1292" width="14.85546875" style="340" customWidth="1"/>
    <col min="1293" max="1293" width="13.42578125" style="340" customWidth="1"/>
    <col min="1294" max="1536" width="9.140625" style="340"/>
    <col min="1537" max="1537" width="45.7109375" style="340" customWidth="1"/>
    <col min="1538" max="1538" width="6.5703125" style="340" customWidth="1"/>
    <col min="1539" max="1539" width="16" style="340" customWidth="1"/>
    <col min="1540" max="1540" width="13" style="340" customWidth="1"/>
    <col min="1541" max="1541" width="15.42578125" style="340" customWidth="1"/>
    <col min="1542" max="1542" width="12.85546875" style="340" customWidth="1"/>
    <col min="1543" max="1543" width="9.140625" style="340" customWidth="1"/>
    <col min="1544" max="1544" width="15.42578125" style="340" bestFit="1" customWidth="1"/>
    <col min="1545" max="1545" width="12.7109375" style="340" bestFit="1" customWidth="1"/>
    <col min="1546" max="1546" width="15" style="340" customWidth="1"/>
    <col min="1547" max="1547" width="12.7109375" style="340" bestFit="1" customWidth="1"/>
    <col min="1548" max="1548" width="14.85546875" style="340" customWidth="1"/>
    <col min="1549" max="1549" width="13.42578125" style="340" customWidth="1"/>
    <col min="1550" max="1792" width="9.140625" style="340"/>
    <col min="1793" max="1793" width="45.7109375" style="340" customWidth="1"/>
    <col min="1794" max="1794" width="6.5703125" style="340" customWidth="1"/>
    <col min="1795" max="1795" width="16" style="340" customWidth="1"/>
    <col min="1796" max="1796" width="13" style="340" customWidth="1"/>
    <col min="1797" max="1797" width="15.42578125" style="340" customWidth="1"/>
    <col min="1798" max="1798" width="12.85546875" style="340" customWidth="1"/>
    <col min="1799" max="1799" width="9.140625" style="340" customWidth="1"/>
    <col min="1800" max="1800" width="15.42578125" style="340" bestFit="1" customWidth="1"/>
    <col min="1801" max="1801" width="12.7109375" style="340" bestFit="1" customWidth="1"/>
    <col min="1802" max="1802" width="15" style="340" customWidth="1"/>
    <col min="1803" max="1803" width="12.7109375" style="340" bestFit="1" customWidth="1"/>
    <col min="1804" max="1804" width="14.85546875" style="340" customWidth="1"/>
    <col min="1805" max="1805" width="13.42578125" style="340" customWidth="1"/>
    <col min="1806" max="2048" width="9.140625" style="340"/>
    <col min="2049" max="2049" width="45.7109375" style="340" customWidth="1"/>
    <col min="2050" max="2050" width="6.5703125" style="340" customWidth="1"/>
    <col min="2051" max="2051" width="16" style="340" customWidth="1"/>
    <col min="2052" max="2052" width="13" style="340" customWidth="1"/>
    <col min="2053" max="2053" width="15.42578125" style="340" customWidth="1"/>
    <col min="2054" max="2054" width="12.85546875" style="340" customWidth="1"/>
    <col min="2055" max="2055" width="9.140625" style="340" customWidth="1"/>
    <col min="2056" max="2056" width="15.42578125" style="340" bestFit="1" customWidth="1"/>
    <col min="2057" max="2057" width="12.7109375" style="340" bestFit="1" customWidth="1"/>
    <col min="2058" max="2058" width="15" style="340" customWidth="1"/>
    <col min="2059" max="2059" width="12.7109375" style="340" bestFit="1" customWidth="1"/>
    <col min="2060" max="2060" width="14.85546875" style="340" customWidth="1"/>
    <col min="2061" max="2061" width="13.42578125" style="340" customWidth="1"/>
    <col min="2062" max="2304" width="9.140625" style="340"/>
    <col min="2305" max="2305" width="45.7109375" style="340" customWidth="1"/>
    <col min="2306" max="2306" width="6.5703125" style="340" customWidth="1"/>
    <col min="2307" max="2307" width="16" style="340" customWidth="1"/>
    <col min="2308" max="2308" width="13" style="340" customWidth="1"/>
    <col min="2309" max="2309" width="15.42578125" style="340" customWidth="1"/>
    <col min="2310" max="2310" width="12.85546875" style="340" customWidth="1"/>
    <col min="2311" max="2311" width="9.140625" style="340" customWidth="1"/>
    <col min="2312" max="2312" width="15.42578125" style="340" bestFit="1" customWidth="1"/>
    <col min="2313" max="2313" width="12.7109375" style="340" bestFit="1" customWidth="1"/>
    <col min="2314" max="2314" width="15" style="340" customWidth="1"/>
    <col min="2315" max="2315" width="12.7109375" style="340" bestFit="1" customWidth="1"/>
    <col min="2316" max="2316" width="14.85546875" style="340" customWidth="1"/>
    <col min="2317" max="2317" width="13.42578125" style="340" customWidth="1"/>
    <col min="2318" max="2560" width="9.140625" style="340"/>
    <col min="2561" max="2561" width="45.7109375" style="340" customWidth="1"/>
    <col min="2562" max="2562" width="6.5703125" style="340" customWidth="1"/>
    <col min="2563" max="2563" width="16" style="340" customWidth="1"/>
    <col min="2564" max="2564" width="13" style="340" customWidth="1"/>
    <col min="2565" max="2565" width="15.42578125" style="340" customWidth="1"/>
    <col min="2566" max="2566" width="12.85546875" style="340" customWidth="1"/>
    <col min="2567" max="2567" width="9.140625" style="340" customWidth="1"/>
    <col min="2568" max="2568" width="15.42578125" style="340" bestFit="1" customWidth="1"/>
    <col min="2569" max="2569" width="12.7109375" style="340" bestFit="1" customWidth="1"/>
    <col min="2570" max="2570" width="15" style="340" customWidth="1"/>
    <col min="2571" max="2571" width="12.7109375" style="340" bestFit="1" customWidth="1"/>
    <col min="2572" max="2572" width="14.85546875" style="340" customWidth="1"/>
    <col min="2573" max="2573" width="13.42578125" style="340" customWidth="1"/>
    <col min="2574" max="2816" width="9.140625" style="340"/>
    <col min="2817" max="2817" width="45.7109375" style="340" customWidth="1"/>
    <col min="2818" max="2818" width="6.5703125" style="340" customWidth="1"/>
    <col min="2819" max="2819" width="16" style="340" customWidth="1"/>
    <col min="2820" max="2820" width="13" style="340" customWidth="1"/>
    <col min="2821" max="2821" width="15.42578125" style="340" customWidth="1"/>
    <col min="2822" max="2822" width="12.85546875" style="340" customWidth="1"/>
    <col min="2823" max="2823" width="9.140625" style="340" customWidth="1"/>
    <col min="2824" max="2824" width="15.42578125" style="340" bestFit="1" customWidth="1"/>
    <col min="2825" max="2825" width="12.7109375" style="340" bestFit="1" customWidth="1"/>
    <col min="2826" max="2826" width="15" style="340" customWidth="1"/>
    <col min="2827" max="2827" width="12.7109375" style="340" bestFit="1" customWidth="1"/>
    <col min="2828" max="2828" width="14.85546875" style="340" customWidth="1"/>
    <col min="2829" max="2829" width="13.42578125" style="340" customWidth="1"/>
    <col min="2830" max="3072" width="9.140625" style="340"/>
    <col min="3073" max="3073" width="45.7109375" style="340" customWidth="1"/>
    <col min="3074" max="3074" width="6.5703125" style="340" customWidth="1"/>
    <col min="3075" max="3075" width="16" style="340" customWidth="1"/>
    <col min="3076" max="3076" width="13" style="340" customWidth="1"/>
    <col min="3077" max="3077" width="15.42578125" style="340" customWidth="1"/>
    <col min="3078" max="3078" width="12.85546875" style="340" customWidth="1"/>
    <col min="3079" max="3079" width="9.140625" style="340" customWidth="1"/>
    <col min="3080" max="3080" width="15.42578125" style="340" bestFit="1" customWidth="1"/>
    <col min="3081" max="3081" width="12.7109375" style="340" bestFit="1" customWidth="1"/>
    <col min="3082" max="3082" width="15" style="340" customWidth="1"/>
    <col min="3083" max="3083" width="12.7109375" style="340" bestFit="1" customWidth="1"/>
    <col min="3084" max="3084" width="14.85546875" style="340" customWidth="1"/>
    <col min="3085" max="3085" width="13.42578125" style="340" customWidth="1"/>
    <col min="3086" max="3328" width="9.140625" style="340"/>
    <col min="3329" max="3329" width="45.7109375" style="340" customWidth="1"/>
    <col min="3330" max="3330" width="6.5703125" style="340" customWidth="1"/>
    <col min="3331" max="3331" width="16" style="340" customWidth="1"/>
    <col min="3332" max="3332" width="13" style="340" customWidth="1"/>
    <col min="3333" max="3333" width="15.42578125" style="340" customWidth="1"/>
    <col min="3334" max="3334" width="12.85546875" style="340" customWidth="1"/>
    <col min="3335" max="3335" width="9.140625" style="340" customWidth="1"/>
    <col min="3336" max="3336" width="15.42578125" style="340" bestFit="1" customWidth="1"/>
    <col min="3337" max="3337" width="12.7109375" style="340" bestFit="1" customWidth="1"/>
    <col min="3338" max="3338" width="15" style="340" customWidth="1"/>
    <col min="3339" max="3339" width="12.7109375" style="340" bestFit="1" customWidth="1"/>
    <col min="3340" max="3340" width="14.85546875" style="340" customWidth="1"/>
    <col min="3341" max="3341" width="13.42578125" style="340" customWidth="1"/>
    <col min="3342" max="3584" width="9.140625" style="340"/>
    <col min="3585" max="3585" width="45.7109375" style="340" customWidth="1"/>
    <col min="3586" max="3586" width="6.5703125" style="340" customWidth="1"/>
    <col min="3587" max="3587" width="16" style="340" customWidth="1"/>
    <col min="3588" max="3588" width="13" style="340" customWidth="1"/>
    <col min="3589" max="3589" width="15.42578125" style="340" customWidth="1"/>
    <col min="3590" max="3590" width="12.85546875" style="340" customWidth="1"/>
    <col min="3591" max="3591" width="9.140625" style="340" customWidth="1"/>
    <col min="3592" max="3592" width="15.42578125" style="340" bestFit="1" customWidth="1"/>
    <col min="3593" max="3593" width="12.7109375" style="340" bestFit="1" customWidth="1"/>
    <col min="3594" max="3594" width="15" style="340" customWidth="1"/>
    <col min="3595" max="3595" width="12.7109375" style="340" bestFit="1" customWidth="1"/>
    <col min="3596" max="3596" width="14.85546875" style="340" customWidth="1"/>
    <col min="3597" max="3597" width="13.42578125" style="340" customWidth="1"/>
    <col min="3598" max="3840" width="9.140625" style="340"/>
    <col min="3841" max="3841" width="45.7109375" style="340" customWidth="1"/>
    <col min="3842" max="3842" width="6.5703125" style="340" customWidth="1"/>
    <col min="3843" max="3843" width="16" style="340" customWidth="1"/>
    <col min="3844" max="3844" width="13" style="340" customWidth="1"/>
    <col min="3845" max="3845" width="15.42578125" style="340" customWidth="1"/>
    <col min="3846" max="3846" width="12.85546875" style="340" customWidth="1"/>
    <col min="3847" max="3847" width="9.140625" style="340" customWidth="1"/>
    <col min="3848" max="3848" width="15.42578125" style="340" bestFit="1" customWidth="1"/>
    <col min="3849" max="3849" width="12.7109375" style="340" bestFit="1" customWidth="1"/>
    <col min="3850" max="3850" width="15" style="340" customWidth="1"/>
    <col min="3851" max="3851" width="12.7109375" style="340" bestFit="1" customWidth="1"/>
    <col min="3852" max="3852" width="14.85546875" style="340" customWidth="1"/>
    <col min="3853" max="3853" width="13.42578125" style="340" customWidth="1"/>
    <col min="3854" max="4096" width="9.140625" style="340"/>
    <col min="4097" max="4097" width="45.7109375" style="340" customWidth="1"/>
    <col min="4098" max="4098" width="6.5703125" style="340" customWidth="1"/>
    <col min="4099" max="4099" width="16" style="340" customWidth="1"/>
    <col min="4100" max="4100" width="13" style="340" customWidth="1"/>
    <col min="4101" max="4101" width="15.42578125" style="340" customWidth="1"/>
    <col min="4102" max="4102" width="12.85546875" style="340" customWidth="1"/>
    <col min="4103" max="4103" width="9.140625" style="340" customWidth="1"/>
    <col min="4104" max="4104" width="15.42578125" style="340" bestFit="1" customWidth="1"/>
    <col min="4105" max="4105" width="12.7109375" style="340" bestFit="1" customWidth="1"/>
    <col min="4106" max="4106" width="15" style="340" customWidth="1"/>
    <col min="4107" max="4107" width="12.7109375" style="340" bestFit="1" customWidth="1"/>
    <col min="4108" max="4108" width="14.85546875" style="340" customWidth="1"/>
    <col min="4109" max="4109" width="13.42578125" style="340" customWidth="1"/>
    <col min="4110" max="4352" width="9.140625" style="340"/>
    <col min="4353" max="4353" width="45.7109375" style="340" customWidth="1"/>
    <col min="4354" max="4354" width="6.5703125" style="340" customWidth="1"/>
    <col min="4355" max="4355" width="16" style="340" customWidth="1"/>
    <col min="4356" max="4356" width="13" style="340" customWidth="1"/>
    <col min="4357" max="4357" width="15.42578125" style="340" customWidth="1"/>
    <col min="4358" max="4358" width="12.85546875" style="340" customWidth="1"/>
    <col min="4359" max="4359" width="9.140625" style="340" customWidth="1"/>
    <col min="4360" max="4360" width="15.42578125" style="340" bestFit="1" customWidth="1"/>
    <col min="4361" max="4361" width="12.7109375" style="340" bestFit="1" customWidth="1"/>
    <col min="4362" max="4362" width="15" style="340" customWidth="1"/>
    <col min="4363" max="4363" width="12.7109375" style="340" bestFit="1" customWidth="1"/>
    <col min="4364" max="4364" width="14.85546875" style="340" customWidth="1"/>
    <col min="4365" max="4365" width="13.42578125" style="340" customWidth="1"/>
    <col min="4366" max="4608" width="9.140625" style="340"/>
    <col min="4609" max="4609" width="45.7109375" style="340" customWidth="1"/>
    <col min="4610" max="4610" width="6.5703125" style="340" customWidth="1"/>
    <col min="4611" max="4611" width="16" style="340" customWidth="1"/>
    <col min="4612" max="4612" width="13" style="340" customWidth="1"/>
    <col min="4613" max="4613" width="15.42578125" style="340" customWidth="1"/>
    <col min="4614" max="4614" width="12.85546875" style="340" customWidth="1"/>
    <col min="4615" max="4615" width="9.140625" style="340" customWidth="1"/>
    <col min="4616" max="4616" width="15.42578125" style="340" bestFit="1" customWidth="1"/>
    <col min="4617" max="4617" width="12.7109375" style="340" bestFit="1" customWidth="1"/>
    <col min="4618" max="4618" width="15" style="340" customWidth="1"/>
    <col min="4619" max="4619" width="12.7109375" style="340" bestFit="1" customWidth="1"/>
    <col min="4620" max="4620" width="14.85546875" style="340" customWidth="1"/>
    <col min="4621" max="4621" width="13.42578125" style="340" customWidth="1"/>
    <col min="4622" max="4864" width="9.140625" style="340"/>
    <col min="4865" max="4865" width="45.7109375" style="340" customWidth="1"/>
    <col min="4866" max="4866" width="6.5703125" style="340" customWidth="1"/>
    <col min="4867" max="4867" width="16" style="340" customWidth="1"/>
    <col min="4868" max="4868" width="13" style="340" customWidth="1"/>
    <col min="4869" max="4869" width="15.42578125" style="340" customWidth="1"/>
    <col min="4870" max="4870" width="12.85546875" style="340" customWidth="1"/>
    <col min="4871" max="4871" width="9.140625" style="340" customWidth="1"/>
    <col min="4872" max="4872" width="15.42578125" style="340" bestFit="1" customWidth="1"/>
    <col min="4873" max="4873" width="12.7109375" style="340" bestFit="1" customWidth="1"/>
    <col min="4874" max="4874" width="15" style="340" customWidth="1"/>
    <col min="4875" max="4875" width="12.7109375" style="340" bestFit="1" customWidth="1"/>
    <col min="4876" max="4876" width="14.85546875" style="340" customWidth="1"/>
    <col min="4877" max="4877" width="13.42578125" style="340" customWidth="1"/>
    <col min="4878" max="5120" width="9.140625" style="340"/>
    <col min="5121" max="5121" width="45.7109375" style="340" customWidth="1"/>
    <col min="5122" max="5122" width="6.5703125" style="340" customWidth="1"/>
    <col min="5123" max="5123" width="16" style="340" customWidth="1"/>
    <col min="5124" max="5124" width="13" style="340" customWidth="1"/>
    <col min="5125" max="5125" width="15.42578125" style="340" customWidth="1"/>
    <col min="5126" max="5126" width="12.85546875" style="340" customWidth="1"/>
    <col min="5127" max="5127" width="9.140625" style="340" customWidth="1"/>
    <col min="5128" max="5128" width="15.42578125" style="340" bestFit="1" customWidth="1"/>
    <col min="5129" max="5129" width="12.7109375" style="340" bestFit="1" customWidth="1"/>
    <col min="5130" max="5130" width="15" style="340" customWidth="1"/>
    <col min="5131" max="5131" width="12.7109375" style="340" bestFit="1" customWidth="1"/>
    <col min="5132" max="5132" width="14.85546875" style="340" customWidth="1"/>
    <col min="5133" max="5133" width="13.42578125" style="340" customWidth="1"/>
    <col min="5134" max="5376" width="9.140625" style="340"/>
    <col min="5377" max="5377" width="45.7109375" style="340" customWidth="1"/>
    <col min="5378" max="5378" width="6.5703125" style="340" customWidth="1"/>
    <col min="5379" max="5379" width="16" style="340" customWidth="1"/>
    <col min="5380" max="5380" width="13" style="340" customWidth="1"/>
    <col min="5381" max="5381" width="15.42578125" style="340" customWidth="1"/>
    <col min="5382" max="5382" width="12.85546875" style="340" customWidth="1"/>
    <col min="5383" max="5383" width="9.140625" style="340" customWidth="1"/>
    <col min="5384" max="5384" width="15.42578125" style="340" bestFit="1" customWidth="1"/>
    <col min="5385" max="5385" width="12.7109375" style="340" bestFit="1" customWidth="1"/>
    <col min="5386" max="5386" width="15" style="340" customWidth="1"/>
    <col min="5387" max="5387" width="12.7109375" style="340" bestFit="1" customWidth="1"/>
    <col min="5388" max="5388" width="14.85546875" style="340" customWidth="1"/>
    <col min="5389" max="5389" width="13.42578125" style="340" customWidth="1"/>
    <col min="5390" max="5632" width="9.140625" style="340"/>
    <col min="5633" max="5633" width="45.7109375" style="340" customWidth="1"/>
    <col min="5634" max="5634" width="6.5703125" style="340" customWidth="1"/>
    <col min="5635" max="5635" width="16" style="340" customWidth="1"/>
    <col min="5636" max="5636" width="13" style="340" customWidth="1"/>
    <col min="5637" max="5637" width="15.42578125" style="340" customWidth="1"/>
    <col min="5638" max="5638" width="12.85546875" style="340" customWidth="1"/>
    <col min="5639" max="5639" width="9.140625" style="340" customWidth="1"/>
    <col min="5640" max="5640" width="15.42578125" style="340" bestFit="1" customWidth="1"/>
    <col min="5641" max="5641" width="12.7109375" style="340" bestFit="1" customWidth="1"/>
    <col min="5642" max="5642" width="15" style="340" customWidth="1"/>
    <col min="5643" max="5643" width="12.7109375" style="340" bestFit="1" customWidth="1"/>
    <col min="5644" max="5644" width="14.85546875" style="340" customWidth="1"/>
    <col min="5645" max="5645" width="13.42578125" style="340" customWidth="1"/>
    <col min="5646" max="5888" width="9.140625" style="340"/>
    <col min="5889" max="5889" width="45.7109375" style="340" customWidth="1"/>
    <col min="5890" max="5890" width="6.5703125" style="340" customWidth="1"/>
    <col min="5891" max="5891" width="16" style="340" customWidth="1"/>
    <col min="5892" max="5892" width="13" style="340" customWidth="1"/>
    <col min="5893" max="5893" width="15.42578125" style="340" customWidth="1"/>
    <col min="5894" max="5894" width="12.85546875" style="340" customWidth="1"/>
    <col min="5895" max="5895" width="9.140625" style="340" customWidth="1"/>
    <col min="5896" max="5896" width="15.42578125" style="340" bestFit="1" customWidth="1"/>
    <col min="5897" max="5897" width="12.7109375" style="340" bestFit="1" customWidth="1"/>
    <col min="5898" max="5898" width="15" style="340" customWidth="1"/>
    <col min="5899" max="5899" width="12.7109375" style="340" bestFit="1" customWidth="1"/>
    <col min="5900" max="5900" width="14.85546875" style="340" customWidth="1"/>
    <col min="5901" max="5901" width="13.42578125" style="340" customWidth="1"/>
    <col min="5902" max="6144" width="9.140625" style="340"/>
    <col min="6145" max="6145" width="45.7109375" style="340" customWidth="1"/>
    <col min="6146" max="6146" width="6.5703125" style="340" customWidth="1"/>
    <col min="6147" max="6147" width="16" style="340" customWidth="1"/>
    <col min="6148" max="6148" width="13" style="340" customWidth="1"/>
    <col min="6149" max="6149" width="15.42578125" style="340" customWidth="1"/>
    <col min="6150" max="6150" width="12.85546875" style="340" customWidth="1"/>
    <col min="6151" max="6151" width="9.140625" style="340" customWidth="1"/>
    <col min="6152" max="6152" width="15.42578125" style="340" bestFit="1" customWidth="1"/>
    <col min="6153" max="6153" width="12.7109375" style="340" bestFit="1" customWidth="1"/>
    <col min="6154" max="6154" width="15" style="340" customWidth="1"/>
    <col min="6155" max="6155" width="12.7109375" style="340" bestFit="1" customWidth="1"/>
    <col min="6156" max="6156" width="14.85546875" style="340" customWidth="1"/>
    <col min="6157" max="6157" width="13.42578125" style="340" customWidth="1"/>
    <col min="6158" max="6400" width="9.140625" style="340"/>
    <col min="6401" max="6401" width="45.7109375" style="340" customWidth="1"/>
    <col min="6402" max="6402" width="6.5703125" style="340" customWidth="1"/>
    <col min="6403" max="6403" width="16" style="340" customWidth="1"/>
    <col min="6404" max="6404" width="13" style="340" customWidth="1"/>
    <col min="6405" max="6405" width="15.42578125" style="340" customWidth="1"/>
    <col min="6406" max="6406" width="12.85546875" style="340" customWidth="1"/>
    <col min="6407" max="6407" width="9.140625" style="340" customWidth="1"/>
    <col min="6408" max="6408" width="15.42578125" style="340" bestFit="1" customWidth="1"/>
    <col min="6409" max="6409" width="12.7109375" style="340" bestFit="1" customWidth="1"/>
    <col min="6410" max="6410" width="15" style="340" customWidth="1"/>
    <col min="6411" max="6411" width="12.7109375" style="340" bestFit="1" customWidth="1"/>
    <col min="6412" max="6412" width="14.85546875" style="340" customWidth="1"/>
    <col min="6413" max="6413" width="13.42578125" style="340" customWidth="1"/>
    <col min="6414" max="6656" width="9.140625" style="340"/>
    <col min="6657" max="6657" width="45.7109375" style="340" customWidth="1"/>
    <col min="6658" max="6658" width="6.5703125" style="340" customWidth="1"/>
    <col min="6659" max="6659" width="16" style="340" customWidth="1"/>
    <col min="6660" max="6660" width="13" style="340" customWidth="1"/>
    <col min="6661" max="6661" width="15.42578125" style="340" customWidth="1"/>
    <col min="6662" max="6662" width="12.85546875" style="340" customWidth="1"/>
    <col min="6663" max="6663" width="9.140625" style="340" customWidth="1"/>
    <col min="6664" max="6664" width="15.42578125" style="340" bestFit="1" customWidth="1"/>
    <col min="6665" max="6665" width="12.7109375" style="340" bestFit="1" customWidth="1"/>
    <col min="6666" max="6666" width="15" style="340" customWidth="1"/>
    <col min="6667" max="6667" width="12.7109375" style="340" bestFit="1" customWidth="1"/>
    <col min="6668" max="6668" width="14.85546875" style="340" customWidth="1"/>
    <col min="6669" max="6669" width="13.42578125" style="340" customWidth="1"/>
    <col min="6670" max="6912" width="9.140625" style="340"/>
    <col min="6913" max="6913" width="45.7109375" style="340" customWidth="1"/>
    <col min="6914" max="6914" width="6.5703125" style="340" customWidth="1"/>
    <col min="6915" max="6915" width="16" style="340" customWidth="1"/>
    <col min="6916" max="6916" width="13" style="340" customWidth="1"/>
    <col min="6917" max="6917" width="15.42578125" style="340" customWidth="1"/>
    <col min="6918" max="6918" width="12.85546875" style="340" customWidth="1"/>
    <col min="6919" max="6919" width="9.140625" style="340" customWidth="1"/>
    <col min="6920" max="6920" width="15.42578125" style="340" bestFit="1" customWidth="1"/>
    <col min="6921" max="6921" width="12.7109375" style="340" bestFit="1" customWidth="1"/>
    <col min="6922" max="6922" width="15" style="340" customWidth="1"/>
    <col min="6923" max="6923" width="12.7109375" style="340" bestFit="1" customWidth="1"/>
    <col min="6924" max="6924" width="14.85546875" style="340" customWidth="1"/>
    <col min="6925" max="6925" width="13.42578125" style="340" customWidth="1"/>
    <col min="6926" max="7168" width="9.140625" style="340"/>
    <col min="7169" max="7169" width="45.7109375" style="340" customWidth="1"/>
    <col min="7170" max="7170" width="6.5703125" style="340" customWidth="1"/>
    <col min="7171" max="7171" width="16" style="340" customWidth="1"/>
    <col min="7172" max="7172" width="13" style="340" customWidth="1"/>
    <col min="7173" max="7173" width="15.42578125" style="340" customWidth="1"/>
    <col min="7174" max="7174" width="12.85546875" style="340" customWidth="1"/>
    <col min="7175" max="7175" width="9.140625" style="340" customWidth="1"/>
    <col min="7176" max="7176" width="15.42578125" style="340" bestFit="1" customWidth="1"/>
    <col min="7177" max="7177" width="12.7109375" style="340" bestFit="1" customWidth="1"/>
    <col min="7178" max="7178" width="15" style="340" customWidth="1"/>
    <col min="7179" max="7179" width="12.7109375" style="340" bestFit="1" customWidth="1"/>
    <col min="7180" max="7180" width="14.85546875" style="340" customWidth="1"/>
    <col min="7181" max="7181" width="13.42578125" style="340" customWidth="1"/>
    <col min="7182" max="7424" width="9.140625" style="340"/>
    <col min="7425" max="7425" width="45.7109375" style="340" customWidth="1"/>
    <col min="7426" max="7426" width="6.5703125" style="340" customWidth="1"/>
    <col min="7427" max="7427" width="16" style="340" customWidth="1"/>
    <col min="7428" max="7428" width="13" style="340" customWidth="1"/>
    <col min="7429" max="7429" width="15.42578125" style="340" customWidth="1"/>
    <col min="7430" max="7430" width="12.85546875" style="340" customWidth="1"/>
    <col min="7431" max="7431" width="9.140625" style="340" customWidth="1"/>
    <col min="7432" max="7432" width="15.42578125" style="340" bestFit="1" customWidth="1"/>
    <col min="7433" max="7433" width="12.7109375" style="340" bestFit="1" customWidth="1"/>
    <col min="7434" max="7434" width="15" style="340" customWidth="1"/>
    <col min="7435" max="7435" width="12.7109375" style="340" bestFit="1" customWidth="1"/>
    <col min="7436" max="7436" width="14.85546875" style="340" customWidth="1"/>
    <col min="7437" max="7437" width="13.42578125" style="340" customWidth="1"/>
    <col min="7438" max="7680" width="9.140625" style="340"/>
    <col min="7681" max="7681" width="45.7109375" style="340" customWidth="1"/>
    <col min="7682" max="7682" width="6.5703125" style="340" customWidth="1"/>
    <col min="7683" max="7683" width="16" style="340" customWidth="1"/>
    <col min="7684" max="7684" width="13" style="340" customWidth="1"/>
    <col min="7685" max="7685" width="15.42578125" style="340" customWidth="1"/>
    <col min="7686" max="7686" width="12.85546875" style="340" customWidth="1"/>
    <col min="7687" max="7687" width="9.140625" style="340" customWidth="1"/>
    <col min="7688" max="7688" width="15.42578125" style="340" bestFit="1" customWidth="1"/>
    <col min="7689" max="7689" width="12.7109375" style="340" bestFit="1" customWidth="1"/>
    <col min="7690" max="7690" width="15" style="340" customWidth="1"/>
    <col min="7691" max="7691" width="12.7109375" style="340" bestFit="1" customWidth="1"/>
    <col min="7692" max="7692" width="14.85546875" style="340" customWidth="1"/>
    <col min="7693" max="7693" width="13.42578125" style="340" customWidth="1"/>
    <col min="7694" max="7936" width="9.140625" style="340"/>
    <col min="7937" max="7937" width="45.7109375" style="340" customWidth="1"/>
    <col min="7938" max="7938" width="6.5703125" style="340" customWidth="1"/>
    <col min="7939" max="7939" width="16" style="340" customWidth="1"/>
    <col min="7940" max="7940" width="13" style="340" customWidth="1"/>
    <col min="7941" max="7941" width="15.42578125" style="340" customWidth="1"/>
    <col min="7942" max="7942" width="12.85546875" style="340" customWidth="1"/>
    <col min="7943" max="7943" width="9.140625" style="340" customWidth="1"/>
    <col min="7944" max="7944" width="15.42578125" style="340" bestFit="1" customWidth="1"/>
    <col min="7945" max="7945" width="12.7109375" style="340" bestFit="1" customWidth="1"/>
    <col min="7946" max="7946" width="15" style="340" customWidth="1"/>
    <col min="7947" max="7947" width="12.7109375" style="340" bestFit="1" customWidth="1"/>
    <col min="7948" max="7948" width="14.85546875" style="340" customWidth="1"/>
    <col min="7949" max="7949" width="13.42578125" style="340" customWidth="1"/>
    <col min="7950" max="8192" width="9.140625" style="340"/>
    <col min="8193" max="8193" width="45.7109375" style="340" customWidth="1"/>
    <col min="8194" max="8194" width="6.5703125" style="340" customWidth="1"/>
    <col min="8195" max="8195" width="16" style="340" customWidth="1"/>
    <col min="8196" max="8196" width="13" style="340" customWidth="1"/>
    <col min="8197" max="8197" width="15.42578125" style="340" customWidth="1"/>
    <col min="8198" max="8198" width="12.85546875" style="340" customWidth="1"/>
    <col min="8199" max="8199" width="9.140625" style="340" customWidth="1"/>
    <col min="8200" max="8200" width="15.42578125" style="340" bestFit="1" customWidth="1"/>
    <col min="8201" max="8201" width="12.7109375" style="340" bestFit="1" customWidth="1"/>
    <col min="8202" max="8202" width="15" style="340" customWidth="1"/>
    <col min="8203" max="8203" width="12.7109375" style="340" bestFit="1" customWidth="1"/>
    <col min="8204" max="8204" width="14.85546875" style="340" customWidth="1"/>
    <col min="8205" max="8205" width="13.42578125" style="340" customWidth="1"/>
    <col min="8206" max="8448" width="9.140625" style="340"/>
    <col min="8449" max="8449" width="45.7109375" style="340" customWidth="1"/>
    <col min="8450" max="8450" width="6.5703125" style="340" customWidth="1"/>
    <col min="8451" max="8451" width="16" style="340" customWidth="1"/>
    <col min="8452" max="8452" width="13" style="340" customWidth="1"/>
    <col min="8453" max="8453" width="15.42578125" style="340" customWidth="1"/>
    <col min="8454" max="8454" width="12.85546875" style="340" customWidth="1"/>
    <col min="8455" max="8455" width="9.140625" style="340" customWidth="1"/>
    <col min="8456" max="8456" width="15.42578125" style="340" bestFit="1" customWidth="1"/>
    <col min="8457" max="8457" width="12.7109375" style="340" bestFit="1" customWidth="1"/>
    <col min="8458" max="8458" width="15" style="340" customWidth="1"/>
    <col min="8459" max="8459" width="12.7109375" style="340" bestFit="1" customWidth="1"/>
    <col min="8460" max="8460" width="14.85546875" style="340" customWidth="1"/>
    <col min="8461" max="8461" width="13.42578125" style="340" customWidth="1"/>
    <col min="8462" max="8704" width="9.140625" style="340"/>
    <col min="8705" max="8705" width="45.7109375" style="340" customWidth="1"/>
    <col min="8706" max="8706" width="6.5703125" style="340" customWidth="1"/>
    <col min="8707" max="8707" width="16" style="340" customWidth="1"/>
    <col min="8708" max="8708" width="13" style="340" customWidth="1"/>
    <col min="8709" max="8709" width="15.42578125" style="340" customWidth="1"/>
    <col min="8710" max="8710" width="12.85546875" style="340" customWidth="1"/>
    <col min="8711" max="8711" width="9.140625" style="340" customWidth="1"/>
    <col min="8712" max="8712" width="15.42578125" style="340" bestFit="1" customWidth="1"/>
    <col min="8713" max="8713" width="12.7109375" style="340" bestFit="1" customWidth="1"/>
    <col min="8714" max="8714" width="15" style="340" customWidth="1"/>
    <col min="8715" max="8715" width="12.7109375" style="340" bestFit="1" customWidth="1"/>
    <col min="8716" max="8716" width="14.85546875" style="340" customWidth="1"/>
    <col min="8717" max="8717" width="13.42578125" style="340" customWidth="1"/>
    <col min="8718" max="8960" width="9.140625" style="340"/>
    <col min="8961" max="8961" width="45.7109375" style="340" customWidth="1"/>
    <col min="8962" max="8962" width="6.5703125" style="340" customWidth="1"/>
    <col min="8963" max="8963" width="16" style="340" customWidth="1"/>
    <col min="8964" max="8964" width="13" style="340" customWidth="1"/>
    <col min="8965" max="8965" width="15.42578125" style="340" customWidth="1"/>
    <col min="8966" max="8966" width="12.85546875" style="340" customWidth="1"/>
    <col min="8967" max="8967" width="9.140625" style="340" customWidth="1"/>
    <col min="8968" max="8968" width="15.42578125" style="340" bestFit="1" customWidth="1"/>
    <col min="8969" max="8969" width="12.7109375" style="340" bestFit="1" customWidth="1"/>
    <col min="8970" max="8970" width="15" style="340" customWidth="1"/>
    <col min="8971" max="8971" width="12.7109375" style="340" bestFit="1" customWidth="1"/>
    <col min="8972" max="8972" width="14.85546875" style="340" customWidth="1"/>
    <col min="8973" max="8973" width="13.42578125" style="340" customWidth="1"/>
    <col min="8974" max="9216" width="9.140625" style="340"/>
    <col min="9217" max="9217" width="45.7109375" style="340" customWidth="1"/>
    <col min="9218" max="9218" width="6.5703125" style="340" customWidth="1"/>
    <col min="9219" max="9219" width="16" style="340" customWidth="1"/>
    <col min="9220" max="9220" width="13" style="340" customWidth="1"/>
    <col min="9221" max="9221" width="15.42578125" style="340" customWidth="1"/>
    <col min="9222" max="9222" width="12.85546875" style="340" customWidth="1"/>
    <col min="9223" max="9223" width="9.140625" style="340" customWidth="1"/>
    <col min="9224" max="9224" width="15.42578125" style="340" bestFit="1" customWidth="1"/>
    <col min="9225" max="9225" width="12.7109375" style="340" bestFit="1" customWidth="1"/>
    <col min="9226" max="9226" width="15" style="340" customWidth="1"/>
    <col min="9227" max="9227" width="12.7109375" style="340" bestFit="1" customWidth="1"/>
    <col min="9228" max="9228" width="14.85546875" style="340" customWidth="1"/>
    <col min="9229" max="9229" width="13.42578125" style="340" customWidth="1"/>
    <col min="9230" max="9472" width="9.140625" style="340"/>
    <col min="9473" max="9473" width="45.7109375" style="340" customWidth="1"/>
    <col min="9474" max="9474" width="6.5703125" style="340" customWidth="1"/>
    <col min="9475" max="9475" width="16" style="340" customWidth="1"/>
    <col min="9476" max="9476" width="13" style="340" customWidth="1"/>
    <col min="9477" max="9477" width="15.42578125" style="340" customWidth="1"/>
    <col min="9478" max="9478" width="12.85546875" style="340" customWidth="1"/>
    <col min="9479" max="9479" width="9.140625" style="340" customWidth="1"/>
    <col min="9480" max="9480" width="15.42578125" style="340" bestFit="1" customWidth="1"/>
    <col min="9481" max="9481" width="12.7109375" style="340" bestFit="1" customWidth="1"/>
    <col min="9482" max="9482" width="15" style="340" customWidth="1"/>
    <col min="9483" max="9483" width="12.7109375" style="340" bestFit="1" customWidth="1"/>
    <col min="9484" max="9484" width="14.85546875" style="340" customWidth="1"/>
    <col min="9485" max="9485" width="13.42578125" style="340" customWidth="1"/>
    <col min="9486" max="9728" width="9.140625" style="340"/>
    <col min="9729" max="9729" width="45.7109375" style="340" customWidth="1"/>
    <col min="9730" max="9730" width="6.5703125" style="340" customWidth="1"/>
    <col min="9731" max="9731" width="16" style="340" customWidth="1"/>
    <col min="9732" max="9732" width="13" style="340" customWidth="1"/>
    <col min="9733" max="9733" width="15.42578125" style="340" customWidth="1"/>
    <col min="9734" max="9734" width="12.85546875" style="340" customWidth="1"/>
    <col min="9735" max="9735" width="9.140625" style="340" customWidth="1"/>
    <col min="9736" max="9736" width="15.42578125" style="340" bestFit="1" customWidth="1"/>
    <col min="9737" max="9737" width="12.7109375" style="340" bestFit="1" customWidth="1"/>
    <col min="9738" max="9738" width="15" style="340" customWidth="1"/>
    <col min="9739" max="9739" width="12.7109375" style="340" bestFit="1" customWidth="1"/>
    <col min="9740" max="9740" width="14.85546875" style="340" customWidth="1"/>
    <col min="9741" max="9741" width="13.42578125" style="340" customWidth="1"/>
    <col min="9742" max="9984" width="9.140625" style="340"/>
    <col min="9985" max="9985" width="45.7109375" style="340" customWidth="1"/>
    <col min="9986" max="9986" width="6.5703125" style="340" customWidth="1"/>
    <col min="9987" max="9987" width="16" style="340" customWidth="1"/>
    <col min="9988" max="9988" width="13" style="340" customWidth="1"/>
    <col min="9989" max="9989" width="15.42578125" style="340" customWidth="1"/>
    <col min="9990" max="9990" width="12.85546875" style="340" customWidth="1"/>
    <col min="9991" max="9991" width="9.140625" style="340" customWidth="1"/>
    <col min="9992" max="9992" width="15.42578125" style="340" bestFit="1" customWidth="1"/>
    <col min="9993" max="9993" width="12.7109375" style="340" bestFit="1" customWidth="1"/>
    <col min="9994" max="9994" width="15" style="340" customWidth="1"/>
    <col min="9995" max="9995" width="12.7109375" style="340" bestFit="1" customWidth="1"/>
    <col min="9996" max="9996" width="14.85546875" style="340" customWidth="1"/>
    <col min="9997" max="9997" width="13.42578125" style="340" customWidth="1"/>
    <col min="9998" max="10240" width="9.140625" style="340"/>
    <col min="10241" max="10241" width="45.7109375" style="340" customWidth="1"/>
    <col min="10242" max="10242" width="6.5703125" style="340" customWidth="1"/>
    <col min="10243" max="10243" width="16" style="340" customWidth="1"/>
    <col min="10244" max="10244" width="13" style="340" customWidth="1"/>
    <col min="10245" max="10245" width="15.42578125" style="340" customWidth="1"/>
    <col min="10246" max="10246" width="12.85546875" style="340" customWidth="1"/>
    <col min="10247" max="10247" width="9.140625" style="340" customWidth="1"/>
    <col min="10248" max="10248" width="15.42578125" style="340" bestFit="1" customWidth="1"/>
    <col min="10249" max="10249" width="12.7109375" style="340" bestFit="1" customWidth="1"/>
    <col min="10250" max="10250" width="15" style="340" customWidth="1"/>
    <col min="10251" max="10251" width="12.7109375" style="340" bestFit="1" customWidth="1"/>
    <col min="10252" max="10252" width="14.85546875" style="340" customWidth="1"/>
    <col min="10253" max="10253" width="13.42578125" style="340" customWidth="1"/>
    <col min="10254" max="10496" width="9.140625" style="340"/>
    <col min="10497" max="10497" width="45.7109375" style="340" customWidth="1"/>
    <col min="10498" max="10498" width="6.5703125" style="340" customWidth="1"/>
    <col min="10499" max="10499" width="16" style="340" customWidth="1"/>
    <col min="10500" max="10500" width="13" style="340" customWidth="1"/>
    <col min="10501" max="10501" width="15.42578125" style="340" customWidth="1"/>
    <col min="10502" max="10502" width="12.85546875" style="340" customWidth="1"/>
    <col min="10503" max="10503" width="9.140625" style="340" customWidth="1"/>
    <col min="10504" max="10504" width="15.42578125" style="340" bestFit="1" customWidth="1"/>
    <col min="10505" max="10505" width="12.7109375" style="340" bestFit="1" customWidth="1"/>
    <col min="10506" max="10506" width="15" style="340" customWidth="1"/>
    <col min="10507" max="10507" width="12.7109375" style="340" bestFit="1" customWidth="1"/>
    <col min="10508" max="10508" width="14.85546875" style="340" customWidth="1"/>
    <col min="10509" max="10509" width="13.42578125" style="340" customWidth="1"/>
    <col min="10510" max="10752" width="9.140625" style="340"/>
    <col min="10753" max="10753" width="45.7109375" style="340" customWidth="1"/>
    <col min="10754" max="10754" width="6.5703125" style="340" customWidth="1"/>
    <col min="10755" max="10755" width="16" style="340" customWidth="1"/>
    <col min="10756" max="10756" width="13" style="340" customWidth="1"/>
    <col min="10757" max="10757" width="15.42578125" style="340" customWidth="1"/>
    <col min="10758" max="10758" width="12.85546875" style="340" customWidth="1"/>
    <col min="10759" max="10759" width="9.140625" style="340" customWidth="1"/>
    <col min="10760" max="10760" width="15.42578125" style="340" bestFit="1" customWidth="1"/>
    <col min="10761" max="10761" width="12.7109375" style="340" bestFit="1" customWidth="1"/>
    <col min="10762" max="10762" width="15" style="340" customWidth="1"/>
    <col min="10763" max="10763" width="12.7109375" style="340" bestFit="1" customWidth="1"/>
    <col min="10764" max="10764" width="14.85546875" style="340" customWidth="1"/>
    <col min="10765" max="10765" width="13.42578125" style="340" customWidth="1"/>
    <col min="10766" max="11008" width="9.140625" style="340"/>
    <col min="11009" max="11009" width="45.7109375" style="340" customWidth="1"/>
    <col min="11010" max="11010" width="6.5703125" style="340" customWidth="1"/>
    <col min="11011" max="11011" width="16" style="340" customWidth="1"/>
    <col min="11012" max="11012" width="13" style="340" customWidth="1"/>
    <col min="11013" max="11013" width="15.42578125" style="340" customWidth="1"/>
    <col min="11014" max="11014" width="12.85546875" style="340" customWidth="1"/>
    <col min="11015" max="11015" width="9.140625" style="340" customWidth="1"/>
    <col min="11016" max="11016" width="15.42578125" style="340" bestFit="1" customWidth="1"/>
    <col min="11017" max="11017" width="12.7109375" style="340" bestFit="1" customWidth="1"/>
    <col min="11018" max="11018" width="15" style="340" customWidth="1"/>
    <col min="11019" max="11019" width="12.7109375" style="340" bestFit="1" customWidth="1"/>
    <col min="11020" max="11020" width="14.85546875" style="340" customWidth="1"/>
    <col min="11021" max="11021" width="13.42578125" style="340" customWidth="1"/>
    <col min="11022" max="11264" width="9.140625" style="340"/>
    <col min="11265" max="11265" width="45.7109375" style="340" customWidth="1"/>
    <col min="11266" max="11266" width="6.5703125" style="340" customWidth="1"/>
    <col min="11267" max="11267" width="16" style="340" customWidth="1"/>
    <col min="11268" max="11268" width="13" style="340" customWidth="1"/>
    <col min="11269" max="11269" width="15.42578125" style="340" customWidth="1"/>
    <col min="11270" max="11270" width="12.85546875" style="340" customWidth="1"/>
    <col min="11271" max="11271" width="9.140625" style="340" customWidth="1"/>
    <col min="11272" max="11272" width="15.42578125" style="340" bestFit="1" customWidth="1"/>
    <col min="11273" max="11273" width="12.7109375" style="340" bestFit="1" customWidth="1"/>
    <col min="11274" max="11274" width="15" style="340" customWidth="1"/>
    <col min="11275" max="11275" width="12.7109375" style="340" bestFit="1" customWidth="1"/>
    <col min="11276" max="11276" width="14.85546875" style="340" customWidth="1"/>
    <col min="11277" max="11277" width="13.42578125" style="340" customWidth="1"/>
    <col min="11278" max="11520" width="9.140625" style="340"/>
    <col min="11521" max="11521" width="45.7109375" style="340" customWidth="1"/>
    <col min="11522" max="11522" width="6.5703125" style="340" customWidth="1"/>
    <col min="11523" max="11523" width="16" style="340" customWidth="1"/>
    <col min="11524" max="11524" width="13" style="340" customWidth="1"/>
    <col min="11525" max="11525" width="15.42578125" style="340" customWidth="1"/>
    <col min="11526" max="11526" width="12.85546875" style="340" customWidth="1"/>
    <col min="11527" max="11527" width="9.140625" style="340" customWidth="1"/>
    <col min="11528" max="11528" width="15.42578125" style="340" bestFit="1" customWidth="1"/>
    <col min="11529" max="11529" width="12.7109375" style="340" bestFit="1" customWidth="1"/>
    <col min="11530" max="11530" width="15" style="340" customWidth="1"/>
    <col min="11531" max="11531" width="12.7109375" style="340" bestFit="1" customWidth="1"/>
    <col min="11532" max="11532" width="14.85546875" style="340" customWidth="1"/>
    <col min="11533" max="11533" width="13.42578125" style="340" customWidth="1"/>
    <col min="11534" max="11776" width="9.140625" style="340"/>
    <col min="11777" max="11777" width="45.7109375" style="340" customWidth="1"/>
    <col min="11778" max="11778" width="6.5703125" style="340" customWidth="1"/>
    <col min="11779" max="11779" width="16" style="340" customWidth="1"/>
    <col min="11780" max="11780" width="13" style="340" customWidth="1"/>
    <col min="11781" max="11781" width="15.42578125" style="340" customWidth="1"/>
    <col min="11782" max="11782" width="12.85546875" style="340" customWidth="1"/>
    <col min="11783" max="11783" width="9.140625" style="340" customWidth="1"/>
    <col min="11784" max="11784" width="15.42578125" style="340" bestFit="1" customWidth="1"/>
    <col min="11785" max="11785" width="12.7109375" style="340" bestFit="1" customWidth="1"/>
    <col min="11786" max="11786" width="15" style="340" customWidth="1"/>
    <col min="11787" max="11787" width="12.7109375" style="340" bestFit="1" customWidth="1"/>
    <col min="11788" max="11788" width="14.85546875" style="340" customWidth="1"/>
    <col min="11789" max="11789" width="13.42578125" style="340" customWidth="1"/>
    <col min="11790" max="12032" width="9.140625" style="340"/>
    <col min="12033" max="12033" width="45.7109375" style="340" customWidth="1"/>
    <col min="12034" max="12034" width="6.5703125" style="340" customWidth="1"/>
    <col min="12035" max="12035" width="16" style="340" customWidth="1"/>
    <col min="12036" max="12036" width="13" style="340" customWidth="1"/>
    <col min="12037" max="12037" width="15.42578125" style="340" customWidth="1"/>
    <col min="12038" max="12038" width="12.85546875" style="340" customWidth="1"/>
    <col min="12039" max="12039" width="9.140625" style="340" customWidth="1"/>
    <col min="12040" max="12040" width="15.42578125" style="340" bestFit="1" customWidth="1"/>
    <col min="12041" max="12041" width="12.7109375" style="340" bestFit="1" customWidth="1"/>
    <col min="12042" max="12042" width="15" style="340" customWidth="1"/>
    <col min="12043" max="12043" width="12.7109375" style="340" bestFit="1" customWidth="1"/>
    <col min="12044" max="12044" width="14.85546875" style="340" customWidth="1"/>
    <col min="12045" max="12045" width="13.42578125" style="340" customWidth="1"/>
    <col min="12046" max="12288" width="9.140625" style="340"/>
    <col min="12289" max="12289" width="45.7109375" style="340" customWidth="1"/>
    <col min="12290" max="12290" width="6.5703125" style="340" customWidth="1"/>
    <col min="12291" max="12291" width="16" style="340" customWidth="1"/>
    <col min="12292" max="12292" width="13" style="340" customWidth="1"/>
    <col min="12293" max="12293" width="15.42578125" style="340" customWidth="1"/>
    <col min="12294" max="12294" width="12.85546875" style="340" customWidth="1"/>
    <col min="12295" max="12295" width="9.140625" style="340" customWidth="1"/>
    <col min="12296" max="12296" width="15.42578125" style="340" bestFit="1" customWidth="1"/>
    <col min="12297" max="12297" width="12.7109375" style="340" bestFit="1" customWidth="1"/>
    <col min="12298" max="12298" width="15" style="340" customWidth="1"/>
    <col min="12299" max="12299" width="12.7109375" style="340" bestFit="1" customWidth="1"/>
    <col min="12300" max="12300" width="14.85546875" style="340" customWidth="1"/>
    <col min="12301" max="12301" width="13.42578125" style="340" customWidth="1"/>
    <col min="12302" max="12544" width="9.140625" style="340"/>
    <col min="12545" max="12545" width="45.7109375" style="340" customWidth="1"/>
    <col min="12546" max="12546" width="6.5703125" style="340" customWidth="1"/>
    <col min="12547" max="12547" width="16" style="340" customWidth="1"/>
    <col min="12548" max="12548" width="13" style="340" customWidth="1"/>
    <col min="12549" max="12549" width="15.42578125" style="340" customWidth="1"/>
    <col min="12550" max="12550" width="12.85546875" style="340" customWidth="1"/>
    <col min="12551" max="12551" width="9.140625" style="340" customWidth="1"/>
    <col min="12552" max="12552" width="15.42578125" style="340" bestFit="1" customWidth="1"/>
    <col min="12553" max="12553" width="12.7109375" style="340" bestFit="1" customWidth="1"/>
    <col min="12554" max="12554" width="15" style="340" customWidth="1"/>
    <col min="12555" max="12555" width="12.7109375" style="340" bestFit="1" customWidth="1"/>
    <col min="12556" max="12556" width="14.85546875" style="340" customWidth="1"/>
    <col min="12557" max="12557" width="13.42578125" style="340" customWidth="1"/>
    <col min="12558" max="12800" width="9.140625" style="340"/>
    <col min="12801" max="12801" width="45.7109375" style="340" customWidth="1"/>
    <col min="12802" max="12802" width="6.5703125" style="340" customWidth="1"/>
    <col min="12803" max="12803" width="16" style="340" customWidth="1"/>
    <col min="12804" max="12804" width="13" style="340" customWidth="1"/>
    <col min="12805" max="12805" width="15.42578125" style="340" customWidth="1"/>
    <col min="12806" max="12806" width="12.85546875" style="340" customWidth="1"/>
    <col min="12807" max="12807" width="9.140625" style="340" customWidth="1"/>
    <col min="12808" max="12808" width="15.42578125" style="340" bestFit="1" customWidth="1"/>
    <col min="12809" max="12809" width="12.7109375" style="340" bestFit="1" customWidth="1"/>
    <col min="12810" max="12810" width="15" style="340" customWidth="1"/>
    <col min="12811" max="12811" width="12.7109375" style="340" bestFit="1" customWidth="1"/>
    <col min="12812" max="12812" width="14.85546875" style="340" customWidth="1"/>
    <col min="12813" max="12813" width="13.42578125" style="340" customWidth="1"/>
    <col min="12814" max="13056" width="9.140625" style="340"/>
    <col min="13057" max="13057" width="45.7109375" style="340" customWidth="1"/>
    <col min="13058" max="13058" width="6.5703125" style="340" customWidth="1"/>
    <col min="13059" max="13059" width="16" style="340" customWidth="1"/>
    <col min="13060" max="13060" width="13" style="340" customWidth="1"/>
    <col min="13061" max="13061" width="15.42578125" style="340" customWidth="1"/>
    <col min="13062" max="13062" width="12.85546875" style="340" customWidth="1"/>
    <col min="13063" max="13063" width="9.140625" style="340" customWidth="1"/>
    <col min="13064" max="13064" width="15.42578125" style="340" bestFit="1" customWidth="1"/>
    <col min="13065" max="13065" width="12.7109375" style="340" bestFit="1" customWidth="1"/>
    <col min="13066" max="13066" width="15" style="340" customWidth="1"/>
    <col min="13067" max="13067" width="12.7109375" style="340" bestFit="1" customWidth="1"/>
    <col min="13068" max="13068" width="14.85546875" style="340" customWidth="1"/>
    <col min="13069" max="13069" width="13.42578125" style="340" customWidth="1"/>
    <col min="13070" max="13312" width="9.140625" style="340"/>
    <col min="13313" max="13313" width="45.7109375" style="340" customWidth="1"/>
    <col min="13314" max="13314" width="6.5703125" style="340" customWidth="1"/>
    <col min="13315" max="13315" width="16" style="340" customWidth="1"/>
    <col min="13316" max="13316" width="13" style="340" customWidth="1"/>
    <col min="13317" max="13317" width="15.42578125" style="340" customWidth="1"/>
    <col min="13318" max="13318" width="12.85546875" style="340" customWidth="1"/>
    <col min="13319" max="13319" width="9.140625" style="340" customWidth="1"/>
    <col min="13320" max="13320" width="15.42578125" style="340" bestFit="1" customWidth="1"/>
    <col min="13321" max="13321" width="12.7109375" style="340" bestFit="1" customWidth="1"/>
    <col min="13322" max="13322" width="15" style="340" customWidth="1"/>
    <col min="13323" max="13323" width="12.7109375" style="340" bestFit="1" customWidth="1"/>
    <col min="13324" max="13324" width="14.85546875" style="340" customWidth="1"/>
    <col min="13325" max="13325" width="13.42578125" style="340" customWidth="1"/>
    <col min="13326" max="13568" width="9.140625" style="340"/>
    <col min="13569" max="13569" width="45.7109375" style="340" customWidth="1"/>
    <col min="13570" max="13570" width="6.5703125" style="340" customWidth="1"/>
    <col min="13571" max="13571" width="16" style="340" customWidth="1"/>
    <col min="13572" max="13572" width="13" style="340" customWidth="1"/>
    <col min="13573" max="13573" width="15.42578125" style="340" customWidth="1"/>
    <col min="13574" max="13574" width="12.85546875" style="340" customWidth="1"/>
    <col min="13575" max="13575" width="9.140625" style="340" customWidth="1"/>
    <col min="13576" max="13576" width="15.42578125" style="340" bestFit="1" customWidth="1"/>
    <col min="13577" max="13577" width="12.7109375" style="340" bestFit="1" customWidth="1"/>
    <col min="13578" max="13578" width="15" style="340" customWidth="1"/>
    <col min="13579" max="13579" width="12.7109375" style="340" bestFit="1" customWidth="1"/>
    <col min="13580" max="13580" width="14.85546875" style="340" customWidth="1"/>
    <col min="13581" max="13581" width="13.42578125" style="340" customWidth="1"/>
    <col min="13582" max="13824" width="9.140625" style="340"/>
    <col min="13825" max="13825" width="45.7109375" style="340" customWidth="1"/>
    <col min="13826" max="13826" width="6.5703125" style="340" customWidth="1"/>
    <col min="13827" max="13827" width="16" style="340" customWidth="1"/>
    <col min="13828" max="13828" width="13" style="340" customWidth="1"/>
    <col min="13829" max="13829" width="15.42578125" style="340" customWidth="1"/>
    <col min="13830" max="13830" width="12.85546875" style="340" customWidth="1"/>
    <col min="13831" max="13831" width="9.140625" style="340" customWidth="1"/>
    <col min="13832" max="13832" width="15.42578125" style="340" bestFit="1" customWidth="1"/>
    <col min="13833" max="13833" width="12.7109375" style="340" bestFit="1" customWidth="1"/>
    <col min="13834" max="13834" width="15" style="340" customWidth="1"/>
    <col min="13835" max="13835" width="12.7109375" style="340" bestFit="1" customWidth="1"/>
    <col min="13836" max="13836" width="14.85546875" style="340" customWidth="1"/>
    <col min="13837" max="13837" width="13.42578125" style="340" customWidth="1"/>
    <col min="13838" max="14080" width="9.140625" style="340"/>
    <col min="14081" max="14081" width="45.7109375" style="340" customWidth="1"/>
    <col min="14082" max="14082" width="6.5703125" style="340" customWidth="1"/>
    <col min="14083" max="14083" width="16" style="340" customWidth="1"/>
    <col min="14084" max="14084" width="13" style="340" customWidth="1"/>
    <col min="14085" max="14085" width="15.42578125" style="340" customWidth="1"/>
    <col min="14086" max="14086" width="12.85546875" style="340" customWidth="1"/>
    <col min="14087" max="14087" width="9.140625" style="340" customWidth="1"/>
    <col min="14088" max="14088" width="15.42578125" style="340" bestFit="1" customWidth="1"/>
    <col min="14089" max="14089" width="12.7109375" style="340" bestFit="1" customWidth="1"/>
    <col min="14090" max="14090" width="15" style="340" customWidth="1"/>
    <col min="14091" max="14091" width="12.7109375" style="340" bestFit="1" customWidth="1"/>
    <col min="14092" max="14092" width="14.85546875" style="340" customWidth="1"/>
    <col min="14093" max="14093" width="13.42578125" style="340" customWidth="1"/>
    <col min="14094" max="14336" width="9.140625" style="340"/>
    <col min="14337" max="14337" width="45.7109375" style="340" customWidth="1"/>
    <col min="14338" max="14338" width="6.5703125" style="340" customWidth="1"/>
    <col min="14339" max="14339" width="16" style="340" customWidth="1"/>
    <col min="14340" max="14340" width="13" style="340" customWidth="1"/>
    <col min="14341" max="14341" width="15.42578125" style="340" customWidth="1"/>
    <col min="14342" max="14342" width="12.85546875" style="340" customWidth="1"/>
    <col min="14343" max="14343" width="9.140625" style="340" customWidth="1"/>
    <col min="14344" max="14344" width="15.42578125" style="340" bestFit="1" customWidth="1"/>
    <col min="14345" max="14345" width="12.7109375" style="340" bestFit="1" customWidth="1"/>
    <col min="14346" max="14346" width="15" style="340" customWidth="1"/>
    <col min="14347" max="14347" width="12.7109375" style="340" bestFit="1" customWidth="1"/>
    <col min="14348" max="14348" width="14.85546875" style="340" customWidth="1"/>
    <col min="14349" max="14349" width="13.42578125" style="340" customWidth="1"/>
    <col min="14350" max="14592" width="9.140625" style="340"/>
    <col min="14593" max="14593" width="45.7109375" style="340" customWidth="1"/>
    <col min="14594" max="14594" width="6.5703125" style="340" customWidth="1"/>
    <col min="14595" max="14595" width="16" style="340" customWidth="1"/>
    <col min="14596" max="14596" width="13" style="340" customWidth="1"/>
    <col min="14597" max="14597" width="15.42578125" style="340" customWidth="1"/>
    <col min="14598" max="14598" width="12.85546875" style="340" customWidth="1"/>
    <col min="14599" max="14599" width="9.140625" style="340" customWidth="1"/>
    <col min="14600" max="14600" width="15.42578125" style="340" bestFit="1" customWidth="1"/>
    <col min="14601" max="14601" width="12.7109375" style="340" bestFit="1" customWidth="1"/>
    <col min="14602" max="14602" width="15" style="340" customWidth="1"/>
    <col min="14603" max="14603" width="12.7109375" style="340" bestFit="1" customWidth="1"/>
    <col min="14604" max="14604" width="14.85546875" style="340" customWidth="1"/>
    <col min="14605" max="14605" width="13.42578125" style="340" customWidth="1"/>
    <col min="14606" max="14848" width="9.140625" style="340"/>
    <col min="14849" max="14849" width="45.7109375" style="340" customWidth="1"/>
    <col min="14850" max="14850" width="6.5703125" style="340" customWidth="1"/>
    <col min="14851" max="14851" width="16" style="340" customWidth="1"/>
    <col min="14852" max="14852" width="13" style="340" customWidth="1"/>
    <col min="14853" max="14853" width="15.42578125" style="340" customWidth="1"/>
    <col min="14854" max="14854" width="12.85546875" style="340" customWidth="1"/>
    <col min="14855" max="14855" width="9.140625" style="340" customWidth="1"/>
    <col min="14856" max="14856" width="15.42578125" style="340" bestFit="1" customWidth="1"/>
    <col min="14857" max="14857" width="12.7109375" style="340" bestFit="1" customWidth="1"/>
    <col min="14858" max="14858" width="15" style="340" customWidth="1"/>
    <col min="14859" max="14859" width="12.7109375" style="340" bestFit="1" customWidth="1"/>
    <col min="14860" max="14860" width="14.85546875" style="340" customWidth="1"/>
    <col min="14861" max="14861" width="13.42578125" style="340" customWidth="1"/>
    <col min="14862" max="15104" width="9.140625" style="340"/>
    <col min="15105" max="15105" width="45.7109375" style="340" customWidth="1"/>
    <col min="15106" max="15106" width="6.5703125" style="340" customWidth="1"/>
    <col min="15107" max="15107" width="16" style="340" customWidth="1"/>
    <col min="15108" max="15108" width="13" style="340" customWidth="1"/>
    <col min="15109" max="15109" width="15.42578125" style="340" customWidth="1"/>
    <col min="15110" max="15110" width="12.85546875" style="340" customWidth="1"/>
    <col min="15111" max="15111" width="9.140625" style="340" customWidth="1"/>
    <col min="15112" max="15112" width="15.42578125" style="340" bestFit="1" customWidth="1"/>
    <col min="15113" max="15113" width="12.7109375" style="340" bestFit="1" customWidth="1"/>
    <col min="15114" max="15114" width="15" style="340" customWidth="1"/>
    <col min="15115" max="15115" width="12.7109375" style="340" bestFit="1" customWidth="1"/>
    <col min="15116" max="15116" width="14.85546875" style="340" customWidth="1"/>
    <col min="15117" max="15117" width="13.42578125" style="340" customWidth="1"/>
    <col min="15118" max="15360" width="9.140625" style="340"/>
    <col min="15361" max="15361" width="45.7109375" style="340" customWidth="1"/>
    <col min="15362" max="15362" width="6.5703125" style="340" customWidth="1"/>
    <col min="15363" max="15363" width="16" style="340" customWidth="1"/>
    <col min="15364" max="15364" width="13" style="340" customWidth="1"/>
    <col min="15365" max="15365" width="15.42578125" style="340" customWidth="1"/>
    <col min="15366" max="15366" width="12.85546875" style="340" customWidth="1"/>
    <col min="15367" max="15367" width="9.140625" style="340" customWidth="1"/>
    <col min="15368" max="15368" width="15.42578125" style="340" bestFit="1" customWidth="1"/>
    <col min="15369" max="15369" width="12.7109375" style="340" bestFit="1" customWidth="1"/>
    <col min="15370" max="15370" width="15" style="340" customWidth="1"/>
    <col min="15371" max="15371" width="12.7109375" style="340" bestFit="1" customWidth="1"/>
    <col min="15372" max="15372" width="14.85546875" style="340" customWidth="1"/>
    <col min="15373" max="15373" width="13.42578125" style="340" customWidth="1"/>
    <col min="15374" max="15616" width="9.140625" style="340"/>
    <col min="15617" max="15617" width="45.7109375" style="340" customWidth="1"/>
    <col min="15618" max="15618" width="6.5703125" style="340" customWidth="1"/>
    <col min="15619" max="15619" width="16" style="340" customWidth="1"/>
    <col min="15620" max="15620" width="13" style="340" customWidth="1"/>
    <col min="15621" max="15621" width="15.42578125" style="340" customWidth="1"/>
    <col min="15622" max="15622" width="12.85546875" style="340" customWidth="1"/>
    <col min="15623" max="15623" width="9.140625" style="340" customWidth="1"/>
    <col min="15624" max="15624" width="15.42578125" style="340" bestFit="1" customWidth="1"/>
    <col min="15625" max="15625" width="12.7109375" style="340" bestFit="1" customWidth="1"/>
    <col min="15626" max="15626" width="15" style="340" customWidth="1"/>
    <col min="15627" max="15627" width="12.7109375" style="340" bestFit="1" customWidth="1"/>
    <col min="15628" max="15628" width="14.85546875" style="340" customWidth="1"/>
    <col min="15629" max="15629" width="13.42578125" style="340" customWidth="1"/>
    <col min="15630" max="15872" width="9.140625" style="340"/>
    <col min="15873" max="15873" width="45.7109375" style="340" customWidth="1"/>
    <col min="15874" max="15874" width="6.5703125" style="340" customWidth="1"/>
    <col min="15875" max="15875" width="16" style="340" customWidth="1"/>
    <col min="15876" max="15876" width="13" style="340" customWidth="1"/>
    <col min="15877" max="15877" width="15.42578125" style="340" customWidth="1"/>
    <col min="15878" max="15878" width="12.85546875" style="340" customWidth="1"/>
    <col min="15879" max="15879" width="9.140625" style="340" customWidth="1"/>
    <col min="15880" max="15880" width="15.42578125" style="340" bestFit="1" customWidth="1"/>
    <col min="15881" max="15881" width="12.7109375" style="340" bestFit="1" customWidth="1"/>
    <col min="15882" max="15882" width="15" style="340" customWidth="1"/>
    <col min="15883" max="15883" width="12.7109375" style="340" bestFit="1" customWidth="1"/>
    <col min="15884" max="15884" width="14.85546875" style="340" customWidth="1"/>
    <col min="15885" max="15885" width="13.42578125" style="340" customWidth="1"/>
    <col min="15886" max="16128" width="9.140625" style="340"/>
    <col min="16129" max="16129" width="45.7109375" style="340" customWidth="1"/>
    <col min="16130" max="16130" width="6.5703125" style="340" customWidth="1"/>
    <col min="16131" max="16131" width="16" style="340" customWidth="1"/>
    <col min="16132" max="16132" width="13" style="340" customWidth="1"/>
    <col min="16133" max="16133" width="15.42578125" style="340" customWidth="1"/>
    <col min="16134" max="16134" width="12.85546875" style="340" customWidth="1"/>
    <col min="16135" max="16135" width="9.140625" style="340" customWidth="1"/>
    <col min="16136" max="16136" width="15.42578125" style="340" bestFit="1" customWidth="1"/>
    <col min="16137" max="16137" width="12.7109375" style="340" bestFit="1" customWidth="1"/>
    <col min="16138" max="16138" width="15" style="340" customWidth="1"/>
    <col min="16139" max="16139" width="12.7109375" style="340" bestFit="1" customWidth="1"/>
    <col min="16140" max="16140" width="14.85546875" style="340" customWidth="1"/>
    <col min="16141" max="16141" width="13.42578125" style="340" customWidth="1"/>
    <col min="16142" max="16384" width="9.140625" style="340"/>
  </cols>
  <sheetData>
    <row r="1" spans="1:8" x14ac:dyDescent="0.2">
      <c r="A1" s="338"/>
      <c r="B1" s="338"/>
      <c r="C1" s="338"/>
      <c r="D1" s="338"/>
      <c r="E1" s="339" t="s">
        <v>2915</v>
      </c>
      <c r="F1" s="339"/>
    </row>
    <row r="2" spans="1:8" x14ac:dyDescent="0.2">
      <c r="A2" s="338"/>
      <c r="B2" s="338"/>
      <c r="C2" s="338"/>
      <c r="D2" s="338"/>
      <c r="E2" s="341"/>
      <c r="F2" s="342" t="s">
        <v>2916</v>
      </c>
    </row>
    <row r="3" spans="1:8" x14ac:dyDescent="0.2">
      <c r="A3" s="338"/>
      <c r="B3" s="338"/>
      <c r="C3" s="338"/>
      <c r="D3" s="343" t="s">
        <v>2917</v>
      </c>
      <c r="E3" s="343"/>
      <c r="F3" s="343"/>
    </row>
    <row r="4" spans="1:8" x14ac:dyDescent="0.2">
      <c r="A4" s="338"/>
      <c r="B4" s="338"/>
      <c r="C4" s="338"/>
      <c r="D4" s="338"/>
      <c r="E4" s="344"/>
      <c r="F4" s="338"/>
    </row>
    <row r="5" spans="1:8" s="346" customFormat="1" x14ac:dyDescent="0.2">
      <c r="A5" s="345" t="s">
        <v>2918</v>
      </c>
      <c r="B5" s="345"/>
      <c r="C5" s="345"/>
      <c r="D5" s="345"/>
      <c r="E5" s="345"/>
      <c r="F5" s="345"/>
    </row>
    <row r="6" spans="1:8" s="346" customFormat="1" x14ac:dyDescent="0.2">
      <c r="A6" s="345" t="s">
        <v>2919</v>
      </c>
      <c r="B6" s="345"/>
      <c r="C6" s="345"/>
      <c r="D6" s="345"/>
      <c r="E6" s="345"/>
      <c r="F6" s="345"/>
    </row>
    <row r="7" spans="1:8" s="346" customFormat="1" x14ac:dyDescent="0.2">
      <c r="A7" s="345" t="s">
        <v>2920</v>
      </c>
      <c r="B7" s="345"/>
      <c r="C7" s="345"/>
      <c r="D7" s="345"/>
      <c r="E7" s="345"/>
      <c r="F7" s="345"/>
    </row>
    <row r="8" spans="1:8" s="346" customFormat="1" x14ac:dyDescent="0.2">
      <c r="A8" s="347"/>
      <c r="B8" s="347"/>
      <c r="C8" s="347"/>
      <c r="D8" s="347"/>
      <c r="E8" s="347"/>
      <c r="F8" s="347"/>
    </row>
    <row r="9" spans="1:8" s="351" customFormat="1" ht="15.75" x14ac:dyDescent="0.25">
      <c r="A9" s="348"/>
      <c r="B9" s="348"/>
      <c r="C9" s="348"/>
      <c r="D9" s="348"/>
      <c r="E9" s="349"/>
      <c r="F9" s="350" t="s">
        <v>2921</v>
      </c>
    </row>
    <row r="10" spans="1:8" x14ac:dyDescent="0.2">
      <c r="A10" s="352" t="s">
        <v>75</v>
      </c>
      <c r="B10" s="352" t="s">
        <v>2922</v>
      </c>
      <c r="C10" s="352" t="s">
        <v>2923</v>
      </c>
      <c r="D10" s="352" t="s">
        <v>2924</v>
      </c>
      <c r="E10" s="353" t="s">
        <v>2925</v>
      </c>
      <c r="F10" s="354" t="s">
        <v>2926</v>
      </c>
    </row>
    <row r="11" spans="1:8" x14ac:dyDescent="0.2">
      <c r="A11" s="352"/>
      <c r="B11" s="352"/>
      <c r="C11" s="352"/>
      <c r="D11" s="352"/>
      <c r="E11" s="353"/>
      <c r="F11" s="354"/>
    </row>
    <row r="12" spans="1:8" x14ac:dyDescent="0.2">
      <c r="A12" s="352"/>
      <c r="B12" s="352"/>
      <c r="C12" s="352"/>
      <c r="D12" s="352"/>
      <c r="E12" s="353"/>
      <c r="F12" s="354"/>
    </row>
    <row r="13" spans="1:8" s="357" customFormat="1" ht="11.25" x14ac:dyDescent="0.2">
      <c r="A13" s="355">
        <v>1</v>
      </c>
      <c r="B13" s="355">
        <v>2</v>
      </c>
      <c r="C13" s="356">
        <v>3</v>
      </c>
      <c r="D13" s="356">
        <v>4</v>
      </c>
      <c r="E13" s="356">
        <v>5</v>
      </c>
      <c r="F13" s="356">
        <v>6</v>
      </c>
    </row>
    <row r="14" spans="1:8" ht="17.25" customHeight="1" x14ac:dyDescent="0.2">
      <c r="A14" s="358" t="s">
        <v>2196</v>
      </c>
      <c r="B14" s="359" t="s">
        <v>83</v>
      </c>
      <c r="C14" s="360">
        <f>C15+C97</f>
        <v>1285396.8334099997</v>
      </c>
      <c r="D14" s="360">
        <f>D15+D97</f>
        <v>3293.33698</v>
      </c>
      <c r="E14" s="360">
        <f>E15+E97</f>
        <v>1010647.0698099999</v>
      </c>
      <c r="F14" s="360">
        <f>F15+F97</f>
        <v>853.87247000000002</v>
      </c>
      <c r="H14" s="361"/>
    </row>
    <row r="15" spans="1:8" ht="17.25" customHeight="1" x14ac:dyDescent="0.2">
      <c r="A15" s="362" t="s">
        <v>2197</v>
      </c>
      <c r="B15" s="362">
        <v>2</v>
      </c>
      <c r="C15" s="360">
        <f>C16+C27+C54+C68+C80+C64</f>
        <v>239149.90115000002</v>
      </c>
      <c r="D15" s="360">
        <f>D16+D27+D54+D68+D80+D64</f>
        <v>3288.9506000000001</v>
      </c>
      <c r="E15" s="360">
        <f>E16+E27+E54+E68+E80+E64</f>
        <v>606748.5729599999</v>
      </c>
      <c r="F15" s="360">
        <f>F16+F27+F54+F68+F80+F64</f>
        <v>521.14206000000001</v>
      </c>
      <c r="H15" s="363"/>
    </row>
    <row r="16" spans="1:8" ht="17.25" customHeight="1" x14ac:dyDescent="0.2">
      <c r="A16" s="364" t="s">
        <v>20</v>
      </c>
      <c r="B16" s="364">
        <v>21</v>
      </c>
      <c r="C16" s="365">
        <f>C17+C24</f>
        <v>7694.540030000001</v>
      </c>
      <c r="D16" s="365">
        <f>D17+D24</f>
        <v>10.999420000000001</v>
      </c>
      <c r="E16" s="365">
        <f>E17+E24</f>
        <v>544150.12798999995</v>
      </c>
      <c r="F16" s="365">
        <f>F17+F24</f>
        <v>0</v>
      </c>
      <c r="H16" s="363"/>
    </row>
    <row r="17" spans="1:13" ht="17.25" customHeight="1" x14ac:dyDescent="0.2">
      <c r="A17" s="366" t="s">
        <v>2198</v>
      </c>
      <c r="B17" s="366">
        <v>211</v>
      </c>
      <c r="C17" s="367">
        <f>C18+C19+C20+C21+C22+C23</f>
        <v>6645.8771600000009</v>
      </c>
      <c r="D17" s="367">
        <f>D18+D19+D20+D21+D22+D23</f>
        <v>10.999420000000001</v>
      </c>
      <c r="E17" s="367">
        <f>E18+E19+E20+E21+E22+E23</f>
        <v>439387.1913399999</v>
      </c>
      <c r="F17" s="367">
        <f>F18+F19+F20+F21+F22+F23</f>
        <v>0</v>
      </c>
    </row>
    <row r="18" spans="1:13" ht="17.25" customHeight="1" x14ac:dyDescent="0.2">
      <c r="A18" s="366" t="s">
        <v>2927</v>
      </c>
      <c r="B18" s="366">
        <v>211180</v>
      </c>
      <c r="C18" s="368">
        <v>6561.341550000001</v>
      </c>
      <c r="D18" s="368">
        <v>10.999420000000001</v>
      </c>
      <c r="E18" s="368">
        <v>438113.50276999996</v>
      </c>
      <c r="F18" s="368">
        <v>0</v>
      </c>
    </row>
    <row r="19" spans="1:13" ht="16.5" customHeight="1" x14ac:dyDescent="0.2">
      <c r="A19" s="366" t="s">
        <v>2213</v>
      </c>
      <c r="B19" s="366">
        <v>211200</v>
      </c>
      <c r="C19" s="368">
        <v>0</v>
      </c>
      <c r="D19" s="368">
        <v>0</v>
      </c>
      <c r="E19" s="368">
        <v>57.719000000000001</v>
      </c>
      <c r="F19" s="368">
        <v>0</v>
      </c>
    </row>
    <row r="20" spans="1:13" ht="17.25" customHeight="1" x14ac:dyDescent="0.2">
      <c r="A20" s="366" t="s">
        <v>2928</v>
      </c>
      <c r="B20" s="366">
        <v>211320</v>
      </c>
      <c r="C20" s="368">
        <v>0</v>
      </c>
      <c r="D20" s="368">
        <v>0</v>
      </c>
      <c r="E20" s="368">
        <v>549.8409200000001</v>
      </c>
      <c r="F20" s="368">
        <v>0</v>
      </c>
    </row>
    <row r="21" spans="1:13" ht="27.75" customHeight="1" x14ac:dyDescent="0.2">
      <c r="A21" s="369" t="s">
        <v>2929</v>
      </c>
      <c r="B21" s="366">
        <v>211330</v>
      </c>
      <c r="C21" s="368">
        <v>0</v>
      </c>
      <c r="D21" s="368">
        <v>0</v>
      </c>
      <c r="E21" s="368">
        <v>491.91366999999997</v>
      </c>
      <c r="F21" s="368">
        <v>0</v>
      </c>
    </row>
    <row r="22" spans="1:13" ht="17.25" customHeight="1" x14ac:dyDescent="0.2">
      <c r="A22" s="366" t="s">
        <v>2930</v>
      </c>
      <c r="B22" s="366">
        <v>211350</v>
      </c>
      <c r="C22" s="368">
        <v>1.43513</v>
      </c>
      <c r="D22" s="368">
        <v>0</v>
      </c>
      <c r="E22" s="368">
        <v>174.21498</v>
      </c>
      <c r="F22" s="368">
        <v>0</v>
      </c>
    </row>
    <row r="23" spans="1:13" ht="17.25" customHeight="1" x14ac:dyDescent="0.2">
      <c r="A23" s="366" t="s">
        <v>2931</v>
      </c>
      <c r="B23" s="366">
        <v>211390</v>
      </c>
      <c r="C23" s="368">
        <v>83.10047999999999</v>
      </c>
      <c r="D23" s="368">
        <v>0</v>
      </c>
      <c r="E23" s="368">
        <v>0</v>
      </c>
      <c r="F23" s="368">
        <v>0</v>
      </c>
    </row>
    <row r="24" spans="1:13" ht="17.25" customHeight="1" x14ac:dyDescent="0.2">
      <c r="A24" s="369" t="s">
        <v>2932</v>
      </c>
      <c r="B24" s="370">
        <v>212</v>
      </c>
      <c r="C24" s="371">
        <f>C25+C26</f>
        <v>1048.6628700000001</v>
      </c>
      <c r="D24" s="371">
        <f>D25+D26</f>
        <v>0</v>
      </c>
      <c r="E24" s="371">
        <f>E25+E26</f>
        <v>104762.93665</v>
      </c>
      <c r="F24" s="371">
        <f>F25+F26</f>
        <v>0</v>
      </c>
    </row>
    <row r="25" spans="1:13" ht="17.25" customHeight="1" x14ac:dyDescent="0.2">
      <c r="A25" s="366" t="s">
        <v>2933</v>
      </c>
      <c r="B25" s="366">
        <v>212100</v>
      </c>
      <c r="C25" s="368">
        <v>567.66287</v>
      </c>
      <c r="D25" s="368">
        <v>0</v>
      </c>
      <c r="E25" s="368">
        <v>99256.412890000007</v>
      </c>
      <c r="F25" s="368">
        <v>0</v>
      </c>
    </row>
    <row r="26" spans="1:13" ht="17.25" customHeight="1" x14ac:dyDescent="0.2">
      <c r="A26" s="369" t="s">
        <v>2934</v>
      </c>
      <c r="B26" s="370">
        <v>212210</v>
      </c>
      <c r="C26" s="368">
        <v>481</v>
      </c>
      <c r="D26" s="368">
        <v>0</v>
      </c>
      <c r="E26" s="368">
        <v>5506.52376</v>
      </c>
      <c r="F26" s="368">
        <v>0</v>
      </c>
    </row>
    <row r="27" spans="1:13" ht="17.25" customHeight="1" x14ac:dyDescent="0.2">
      <c r="A27" s="364" t="s">
        <v>2935</v>
      </c>
      <c r="B27" s="364">
        <v>22</v>
      </c>
      <c r="C27" s="365">
        <f>C28</f>
        <v>55277.211810000001</v>
      </c>
      <c r="D27" s="365">
        <f>D28</f>
        <v>81.352279999999993</v>
      </c>
      <c r="E27" s="365">
        <f>E28</f>
        <v>27230.228530000004</v>
      </c>
      <c r="F27" s="365">
        <f>F28</f>
        <v>41.172229999999999</v>
      </c>
    </row>
    <row r="28" spans="1:13" ht="17.25" customHeight="1" x14ac:dyDescent="0.2">
      <c r="A28" s="366" t="s">
        <v>2249</v>
      </c>
      <c r="B28" s="366">
        <v>222</v>
      </c>
      <c r="C28" s="367">
        <f>C29+C30+C31+C32+C33+C34+C35+C36+C37+C38+C39+C40+C41+C44+C45+C46+C47+C48+C49+C50+C51+C52+C53+C42+C43</f>
        <v>55277.211810000001</v>
      </c>
      <c r="D28" s="367">
        <f>D29+D30+D31+D32+D33+D34+D35+D36+D37+D38+D39+D40+D41+D44+D45+D46+D47+D48+D49+D50+D51+D52+D53+D42</f>
        <v>81.352279999999993</v>
      </c>
      <c r="E28" s="367">
        <f>E29+E30+E31+E32+E33+E34+E35+E36+E37+E38+E39+E40+E41+E44+E45+E46+E47+E48+E49+E50+E51+E52+E53+E42+E43</f>
        <v>27230.228530000004</v>
      </c>
      <c r="F28" s="367">
        <f>F29+F30+F31+F32+F33+F34+F35+F36+F37+F38+F39+F40+F41+F44+F45+F46+F47+F48+F49+F50+F51+F52+F53+F42</f>
        <v>41.172229999999999</v>
      </c>
    </row>
    <row r="29" spans="1:13" ht="17.25" customHeight="1" x14ac:dyDescent="0.2">
      <c r="A29" s="366" t="s">
        <v>2936</v>
      </c>
      <c r="B29" s="366">
        <v>222110</v>
      </c>
      <c r="C29" s="368">
        <v>9717.2247100000004</v>
      </c>
      <c r="D29" s="368">
        <v>0</v>
      </c>
      <c r="E29" s="368">
        <v>2227.8184500000002</v>
      </c>
      <c r="F29" s="368">
        <v>0</v>
      </c>
      <c r="I29" s="363"/>
      <c r="K29" s="363"/>
      <c r="M29" s="363"/>
    </row>
    <row r="30" spans="1:13" ht="17.25" customHeight="1" x14ac:dyDescent="0.2">
      <c r="A30" s="366" t="s">
        <v>2257</v>
      </c>
      <c r="B30" s="366">
        <v>222120</v>
      </c>
      <c r="C30" s="368">
        <v>4594.6557400000002</v>
      </c>
      <c r="D30" s="368">
        <v>0.57607000000000008</v>
      </c>
      <c r="E30" s="368">
        <v>2170.1170400000001</v>
      </c>
      <c r="F30" s="368">
        <v>0</v>
      </c>
      <c r="I30" s="363"/>
      <c r="K30" s="363"/>
      <c r="M30" s="363"/>
    </row>
    <row r="31" spans="1:13" ht="17.25" customHeight="1" x14ac:dyDescent="0.2">
      <c r="A31" s="366" t="s">
        <v>2937</v>
      </c>
      <c r="B31" s="366">
        <v>222130</v>
      </c>
      <c r="C31" s="368">
        <v>3445.0487799999996</v>
      </c>
      <c r="D31" s="368">
        <v>0</v>
      </c>
      <c r="E31" s="368">
        <v>5899.2862699999996</v>
      </c>
      <c r="F31" s="368">
        <v>34.841250000000002</v>
      </c>
      <c r="I31" s="363"/>
      <c r="K31" s="363"/>
      <c r="M31" s="363"/>
    </row>
    <row r="32" spans="1:13" ht="17.25" customHeight="1" x14ac:dyDescent="0.2">
      <c r="A32" s="366" t="s">
        <v>2938</v>
      </c>
      <c r="B32" s="366">
        <v>222140</v>
      </c>
      <c r="C32" s="368">
        <v>2522.0284300000003</v>
      </c>
      <c r="D32" s="368">
        <v>0</v>
      </c>
      <c r="E32" s="368">
        <v>779.05769999999995</v>
      </c>
      <c r="F32" s="368">
        <v>0.79430000000000001</v>
      </c>
      <c r="I32" s="363"/>
      <c r="K32" s="363"/>
      <c r="M32" s="363"/>
    </row>
    <row r="33" spans="1:13" ht="17.25" customHeight="1" x14ac:dyDescent="0.2">
      <c r="A33" s="366" t="s">
        <v>2266</v>
      </c>
      <c r="B33" s="366">
        <v>222190</v>
      </c>
      <c r="C33" s="368">
        <v>247.75870999999998</v>
      </c>
      <c r="D33" s="368">
        <v>0</v>
      </c>
      <c r="E33" s="368">
        <v>185.98727</v>
      </c>
      <c r="F33" s="368">
        <v>0</v>
      </c>
      <c r="I33" s="363"/>
      <c r="K33" s="363"/>
      <c r="M33" s="363"/>
    </row>
    <row r="34" spans="1:13" ht="17.25" customHeight="1" x14ac:dyDescent="0.2">
      <c r="A34" s="366" t="s">
        <v>2939</v>
      </c>
      <c r="B34" s="366">
        <v>222210</v>
      </c>
      <c r="C34" s="368">
        <v>556.98059000000012</v>
      </c>
      <c r="D34" s="368">
        <v>0.68</v>
      </c>
      <c r="E34" s="368">
        <v>1043.98604</v>
      </c>
      <c r="F34" s="368">
        <v>2.82</v>
      </c>
      <c r="I34" s="363"/>
      <c r="K34" s="363"/>
      <c r="M34" s="363"/>
    </row>
    <row r="35" spans="1:13" ht="17.25" customHeight="1" x14ac:dyDescent="0.2">
      <c r="A35" s="366" t="s">
        <v>2940</v>
      </c>
      <c r="B35" s="366">
        <v>222220</v>
      </c>
      <c r="C35" s="368">
        <v>701.83266999999989</v>
      </c>
      <c r="D35" s="368">
        <v>0.35652999999999996</v>
      </c>
      <c r="E35" s="368">
        <v>693.29181000000005</v>
      </c>
      <c r="F35" s="368">
        <v>0.18343999999999999</v>
      </c>
      <c r="I35" s="363"/>
      <c r="K35" s="363"/>
      <c r="M35" s="363"/>
    </row>
    <row r="36" spans="1:13" ht="17.25" customHeight="1" x14ac:dyDescent="0.2">
      <c r="A36" s="366" t="s">
        <v>2941</v>
      </c>
      <c r="B36" s="366">
        <v>222300</v>
      </c>
      <c r="C36" s="368">
        <v>2229.37581</v>
      </c>
      <c r="D36" s="368">
        <v>0</v>
      </c>
      <c r="E36" s="368">
        <v>2520.2815299999997</v>
      </c>
      <c r="F36" s="368">
        <v>0</v>
      </c>
      <c r="I36" s="363"/>
      <c r="K36" s="363"/>
      <c r="M36" s="363"/>
    </row>
    <row r="37" spans="1:13" ht="17.25" customHeight="1" x14ac:dyDescent="0.2">
      <c r="A37" s="366" t="s">
        <v>2283</v>
      </c>
      <c r="B37" s="366">
        <v>222400</v>
      </c>
      <c r="C37" s="368">
        <v>124.46849</v>
      </c>
      <c r="D37" s="368">
        <v>4.9705399999999997</v>
      </c>
      <c r="E37" s="368">
        <v>152.29267999999999</v>
      </c>
      <c r="F37" s="368">
        <v>0</v>
      </c>
      <c r="I37" s="363"/>
      <c r="K37" s="363"/>
      <c r="M37" s="363"/>
    </row>
    <row r="38" spans="1:13" ht="17.25" customHeight="1" x14ac:dyDescent="0.2">
      <c r="A38" s="366" t="s">
        <v>2942</v>
      </c>
      <c r="B38" s="366">
        <v>222500</v>
      </c>
      <c r="C38" s="368">
        <v>1035.47047</v>
      </c>
      <c r="D38" s="368">
        <v>2.9272300000000002</v>
      </c>
      <c r="E38" s="368">
        <v>1102.5531899999999</v>
      </c>
      <c r="F38" s="368">
        <v>0</v>
      </c>
      <c r="I38" s="363"/>
      <c r="K38" s="363"/>
      <c r="M38" s="363"/>
    </row>
    <row r="39" spans="1:13" ht="17.25" customHeight="1" x14ac:dyDescent="0.2">
      <c r="A39" s="366" t="s">
        <v>2943</v>
      </c>
      <c r="B39" s="366">
        <v>222600</v>
      </c>
      <c r="C39" s="368">
        <v>557.8075</v>
      </c>
      <c r="D39" s="368">
        <v>2.2000000000000002</v>
      </c>
      <c r="E39" s="368">
        <v>144.95373999999998</v>
      </c>
      <c r="F39" s="368">
        <v>0</v>
      </c>
      <c r="I39" s="363"/>
      <c r="K39" s="363"/>
      <c r="M39" s="363"/>
    </row>
    <row r="40" spans="1:13" ht="17.25" customHeight="1" x14ac:dyDescent="0.2">
      <c r="A40" s="366" t="s">
        <v>2944</v>
      </c>
      <c r="B40" s="366">
        <v>222710</v>
      </c>
      <c r="C40" s="368">
        <v>81.19062000000001</v>
      </c>
      <c r="D40" s="368">
        <v>0</v>
      </c>
      <c r="E40" s="368">
        <v>779.08500000000004</v>
      </c>
      <c r="F40" s="368">
        <v>0</v>
      </c>
      <c r="I40" s="363"/>
      <c r="K40" s="363"/>
      <c r="M40" s="363"/>
    </row>
    <row r="41" spans="1:13" ht="16.5" customHeight="1" x14ac:dyDescent="0.2">
      <c r="A41" s="366" t="s">
        <v>2945</v>
      </c>
      <c r="B41" s="366">
        <v>222720</v>
      </c>
      <c r="C41" s="368">
        <v>816.08332000000007</v>
      </c>
      <c r="D41" s="368">
        <v>39.973199999999999</v>
      </c>
      <c r="E41" s="368">
        <v>591.18109000000004</v>
      </c>
      <c r="F41" s="368">
        <v>0.13434000000000001</v>
      </c>
      <c r="I41" s="363"/>
      <c r="K41" s="363"/>
      <c r="M41" s="363"/>
    </row>
    <row r="42" spans="1:13" ht="25.5" customHeight="1" x14ac:dyDescent="0.2">
      <c r="A42" s="369" t="s">
        <v>2946</v>
      </c>
      <c r="B42" s="366">
        <v>222730</v>
      </c>
      <c r="C42" s="368">
        <v>8.5539500000000004</v>
      </c>
      <c r="D42" s="368">
        <v>0</v>
      </c>
      <c r="E42" s="368">
        <v>18.267430000000001</v>
      </c>
      <c r="F42" s="368">
        <v>0</v>
      </c>
      <c r="I42" s="363"/>
      <c r="K42" s="363"/>
      <c r="M42" s="363"/>
    </row>
    <row r="43" spans="1:13" ht="18" customHeight="1" x14ac:dyDescent="0.2">
      <c r="A43" s="366" t="s">
        <v>2310</v>
      </c>
      <c r="B43" s="366">
        <v>222810</v>
      </c>
      <c r="C43" s="368">
        <v>449.49409000000003</v>
      </c>
      <c r="D43" s="368">
        <v>0</v>
      </c>
      <c r="E43" s="368">
        <v>531.21069999999997</v>
      </c>
      <c r="F43" s="368">
        <v>0</v>
      </c>
      <c r="I43" s="363"/>
      <c r="K43" s="363"/>
      <c r="M43" s="363"/>
    </row>
    <row r="44" spans="1:13" ht="17.25" customHeight="1" x14ac:dyDescent="0.2">
      <c r="A44" s="366" t="s">
        <v>2947</v>
      </c>
      <c r="B44" s="366">
        <v>222820</v>
      </c>
      <c r="C44" s="368">
        <v>133.38489999999999</v>
      </c>
      <c r="D44" s="368">
        <v>0</v>
      </c>
      <c r="E44" s="368">
        <v>32.938209999999998</v>
      </c>
      <c r="F44" s="368">
        <v>0</v>
      </c>
      <c r="I44" s="363"/>
      <c r="K44" s="363"/>
      <c r="M44" s="363"/>
    </row>
    <row r="45" spans="1:13" ht="17.25" customHeight="1" x14ac:dyDescent="0.2">
      <c r="A45" s="366" t="s">
        <v>2320</v>
      </c>
      <c r="B45" s="366">
        <v>222910</v>
      </c>
      <c r="C45" s="368">
        <v>222.47152</v>
      </c>
      <c r="D45" s="368">
        <v>0</v>
      </c>
      <c r="E45" s="368">
        <v>271.54575</v>
      </c>
      <c r="F45" s="368">
        <v>0</v>
      </c>
      <c r="I45" s="363"/>
      <c r="K45" s="363"/>
      <c r="M45" s="363"/>
    </row>
    <row r="46" spans="1:13" ht="17.25" customHeight="1" x14ac:dyDescent="0.2">
      <c r="A46" s="366" t="s">
        <v>2324</v>
      </c>
      <c r="B46" s="366">
        <v>222920</v>
      </c>
      <c r="C46" s="368">
        <v>55.83</v>
      </c>
      <c r="D46" s="368">
        <v>0</v>
      </c>
      <c r="E46" s="368">
        <v>166.33637999999999</v>
      </c>
      <c r="F46" s="368">
        <v>0</v>
      </c>
      <c r="I46" s="363"/>
      <c r="K46" s="363"/>
      <c r="M46" s="363"/>
    </row>
    <row r="47" spans="1:13" ht="17.25" customHeight="1" x14ac:dyDescent="0.2">
      <c r="A47" s="366" t="s">
        <v>2948</v>
      </c>
      <c r="B47" s="366">
        <v>222930</v>
      </c>
      <c r="C47" s="368">
        <v>11.14776</v>
      </c>
      <c r="D47" s="368">
        <v>0</v>
      </c>
      <c r="E47" s="368">
        <v>91.269829999999999</v>
      </c>
      <c r="F47" s="368">
        <v>0</v>
      </c>
      <c r="I47" s="363"/>
      <c r="K47" s="363"/>
      <c r="M47" s="363"/>
    </row>
    <row r="48" spans="1:13" ht="17.25" customHeight="1" x14ac:dyDescent="0.2">
      <c r="A48" s="366" t="s">
        <v>2949</v>
      </c>
      <c r="B48" s="366">
        <v>222940</v>
      </c>
      <c r="C48" s="368">
        <v>65.423829999999995</v>
      </c>
      <c r="D48" s="368">
        <v>0</v>
      </c>
      <c r="E48" s="368">
        <v>304.79064</v>
      </c>
      <c r="F48" s="368">
        <v>0</v>
      </c>
      <c r="I48" s="363"/>
      <c r="K48" s="363"/>
      <c r="M48" s="363"/>
    </row>
    <row r="49" spans="1:13" ht="17.25" customHeight="1" x14ac:dyDescent="0.2">
      <c r="A49" s="369" t="s">
        <v>2950</v>
      </c>
      <c r="B49" s="370">
        <v>222950</v>
      </c>
      <c r="C49" s="368">
        <v>98.128500000000003</v>
      </c>
      <c r="D49" s="368">
        <v>0</v>
      </c>
      <c r="E49" s="368">
        <v>561.44020999999998</v>
      </c>
      <c r="F49" s="368">
        <v>0</v>
      </c>
      <c r="I49" s="363"/>
      <c r="K49" s="363"/>
      <c r="M49" s="363"/>
    </row>
    <row r="50" spans="1:13" x14ac:dyDescent="0.2">
      <c r="A50" s="366" t="s">
        <v>2339</v>
      </c>
      <c r="B50" s="366">
        <v>222960</v>
      </c>
      <c r="C50" s="368">
        <v>0.54500000000000004</v>
      </c>
      <c r="D50" s="368">
        <v>0</v>
      </c>
      <c r="E50" s="368">
        <v>0</v>
      </c>
      <c r="F50" s="368">
        <v>0</v>
      </c>
      <c r="I50" s="363"/>
      <c r="K50" s="363"/>
      <c r="M50" s="363"/>
    </row>
    <row r="51" spans="1:13" ht="17.25" customHeight="1" x14ac:dyDescent="0.2">
      <c r="A51" s="366" t="s">
        <v>2343</v>
      </c>
      <c r="B51" s="366">
        <v>222970</v>
      </c>
      <c r="C51" s="368">
        <v>6.15571</v>
      </c>
      <c r="D51" s="368">
        <v>0</v>
      </c>
      <c r="E51" s="368">
        <v>9.6661699999999993</v>
      </c>
      <c r="F51" s="368">
        <v>0</v>
      </c>
      <c r="I51" s="363"/>
      <c r="K51" s="363"/>
      <c r="M51" s="363"/>
    </row>
    <row r="52" spans="1:13" ht="17.25" customHeight="1" x14ac:dyDescent="0.2">
      <c r="A52" s="372" t="s">
        <v>2951</v>
      </c>
      <c r="B52" s="366">
        <v>222980</v>
      </c>
      <c r="C52" s="368">
        <v>365.13871999999998</v>
      </c>
      <c r="D52" s="368">
        <v>0.62939999999999996</v>
      </c>
      <c r="E52" s="368">
        <v>528.98131000000001</v>
      </c>
      <c r="F52" s="368">
        <v>0</v>
      </c>
      <c r="I52" s="363"/>
      <c r="K52" s="363"/>
      <c r="M52" s="363"/>
    </row>
    <row r="53" spans="1:13" ht="17.25" customHeight="1" x14ac:dyDescent="0.2">
      <c r="A53" s="366" t="s">
        <v>2350</v>
      </c>
      <c r="B53" s="366">
        <v>222990</v>
      </c>
      <c r="C53" s="368">
        <v>27231.011990000003</v>
      </c>
      <c r="D53" s="368">
        <v>29.039309999999997</v>
      </c>
      <c r="E53" s="368">
        <v>6423.8900900000008</v>
      </c>
      <c r="F53" s="368">
        <v>2.3989000000000003</v>
      </c>
      <c r="I53" s="363"/>
      <c r="K53" s="363"/>
      <c r="M53" s="363"/>
    </row>
    <row r="54" spans="1:13" ht="17.25" customHeight="1" x14ac:dyDescent="0.2">
      <c r="A54" s="364" t="s">
        <v>2952</v>
      </c>
      <c r="B54" s="364">
        <v>25</v>
      </c>
      <c r="C54" s="365">
        <f>C55+C57+C60+C62</f>
        <v>88084.181710000004</v>
      </c>
      <c r="D54" s="365">
        <f>D55+D57+D60+D62</f>
        <v>0</v>
      </c>
      <c r="E54" s="365">
        <f>E55+E57+E60+E62</f>
        <v>4299.2890600000001</v>
      </c>
      <c r="F54" s="365">
        <f>F55+F57+F60+F62</f>
        <v>0</v>
      </c>
      <c r="I54" s="363"/>
      <c r="K54" s="363"/>
      <c r="M54" s="363"/>
    </row>
    <row r="55" spans="1:13" ht="17.25" customHeight="1" x14ac:dyDescent="0.2">
      <c r="A55" s="369" t="s">
        <v>2953</v>
      </c>
      <c r="B55" s="370">
        <v>251</v>
      </c>
      <c r="C55" s="371">
        <f>C56</f>
        <v>2396.1999999999998</v>
      </c>
      <c r="D55" s="371">
        <f>D56</f>
        <v>0</v>
      </c>
      <c r="E55" s="371">
        <f>E56</f>
        <v>0.38906000000000002</v>
      </c>
      <c r="F55" s="371">
        <f>F56</f>
        <v>0</v>
      </c>
      <c r="H55" s="363"/>
      <c r="I55" s="363"/>
      <c r="K55" s="363"/>
      <c r="M55" s="363"/>
    </row>
    <row r="56" spans="1:13" ht="17.25" customHeight="1" x14ac:dyDescent="0.2">
      <c r="A56" s="369" t="s">
        <v>2954</v>
      </c>
      <c r="B56" s="370">
        <v>251100</v>
      </c>
      <c r="C56" s="368">
        <v>2396.1999999999998</v>
      </c>
      <c r="D56" s="368">
        <v>0</v>
      </c>
      <c r="E56" s="368">
        <v>0.38906000000000002</v>
      </c>
      <c r="F56" s="368">
        <v>0</v>
      </c>
    </row>
    <row r="57" spans="1:13" ht="17.25" customHeight="1" x14ac:dyDescent="0.2">
      <c r="A57" s="373" t="s">
        <v>2955</v>
      </c>
      <c r="B57" s="370">
        <v>252</v>
      </c>
      <c r="C57" s="374">
        <f>C58+C59</f>
        <v>23184.605340000002</v>
      </c>
      <c r="D57" s="374">
        <f>D58+D59</f>
        <v>0</v>
      </c>
      <c r="E57" s="374">
        <v>3804</v>
      </c>
      <c r="F57" s="374">
        <f>F58+F59</f>
        <v>0</v>
      </c>
      <c r="H57" s="361"/>
      <c r="M57" s="363"/>
    </row>
    <row r="58" spans="1:13" ht="17.25" customHeight="1" x14ac:dyDescent="0.2">
      <c r="A58" s="366" t="s">
        <v>2956</v>
      </c>
      <c r="B58" s="366">
        <v>252100</v>
      </c>
      <c r="C58" s="368">
        <v>23095.554</v>
      </c>
      <c r="D58" s="368">
        <v>0</v>
      </c>
      <c r="E58" s="368">
        <v>3325.3</v>
      </c>
      <c r="F58" s="368">
        <v>0</v>
      </c>
    </row>
    <row r="59" spans="1:13" ht="17.25" customHeight="1" x14ac:dyDescent="0.2">
      <c r="A59" s="366" t="s">
        <v>2957</v>
      </c>
      <c r="B59" s="366">
        <v>252200</v>
      </c>
      <c r="C59" s="368">
        <v>89.051339999999996</v>
      </c>
      <c r="D59" s="368">
        <v>0</v>
      </c>
      <c r="E59" s="368">
        <v>478.7</v>
      </c>
      <c r="F59" s="368">
        <v>0</v>
      </c>
    </row>
    <row r="60" spans="1:13" ht="17.25" customHeight="1" x14ac:dyDescent="0.2">
      <c r="A60" s="366" t="s">
        <v>2958</v>
      </c>
      <c r="B60" s="370">
        <v>253</v>
      </c>
      <c r="C60" s="374">
        <f>C61</f>
        <v>62503.376369999998</v>
      </c>
      <c r="D60" s="374">
        <f>D61</f>
        <v>0</v>
      </c>
      <c r="E60" s="374">
        <f>E61</f>
        <v>434.9</v>
      </c>
      <c r="F60" s="374">
        <f>F61</f>
        <v>0</v>
      </c>
    </row>
    <row r="61" spans="1:13" ht="17.25" customHeight="1" x14ac:dyDescent="0.2">
      <c r="A61" s="366" t="s">
        <v>2958</v>
      </c>
      <c r="B61" s="370">
        <v>253000</v>
      </c>
      <c r="C61" s="368">
        <v>62503.376369999998</v>
      </c>
      <c r="D61" s="368">
        <v>0</v>
      </c>
      <c r="E61" s="368">
        <v>434.9</v>
      </c>
      <c r="F61" s="368">
        <v>0</v>
      </c>
    </row>
    <row r="62" spans="1:13" ht="27.75" customHeight="1" x14ac:dyDescent="0.2">
      <c r="A62" s="369" t="s">
        <v>2959</v>
      </c>
      <c r="B62" s="370">
        <v>254</v>
      </c>
      <c r="C62" s="374">
        <f>C63</f>
        <v>0</v>
      </c>
      <c r="D62" s="374">
        <f>D63</f>
        <v>0</v>
      </c>
      <c r="E62" s="374">
        <v>60</v>
      </c>
      <c r="F62" s="374">
        <f>F63</f>
        <v>0</v>
      </c>
    </row>
    <row r="63" spans="1:13" ht="30.75" customHeight="1" x14ac:dyDescent="0.2">
      <c r="A63" s="369" t="s">
        <v>2959</v>
      </c>
      <c r="B63" s="370">
        <v>254000</v>
      </c>
      <c r="C63" s="374">
        <v>0</v>
      </c>
      <c r="D63" s="374">
        <v>0</v>
      </c>
      <c r="E63" s="374">
        <v>60</v>
      </c>
      <c r="F63" s="374">
        <v>0</v>
      </c>
    </row>
    <row r="64" spans="1:13" ht="20.25" customHeight="1" x14ac:dyDescent="0.2">
      <c r="A64" s="375" t="s">
        <v>2960</v>
      </c>
      <c r="B64" s="376">
        <v>26</v>
      </c>
      <c r="C64" s="377">
        <f>C65</f>
        <v>33916.159210000005</v>
      </c>
      <c r="D64" s="377">
        <f>D65</f>
        <v>0</v>
      </c>
      <c r="E64" s="377">
        <f>E65</f>
        <v>328.85399999999998</v>
      </c>
      <c r="F64" s="377">
        <f>F65</f>
        <v>0</v>
      </c>
    </row>
    <row r="65" spans="1:9" ht="19.5" customHeight="1" x14ac:dyDescent="0.2">
      <c r="A65" s="369" t="s">
        <v>2961</v>
      </c>
      <c r="B65" s="370">
        <v>263</v>
      </c>
      <c r="C65" s="374">
        <f>C66+C67</f>
        <v>33916.159210000005</v>
      </c>
      <c r="D65" s="374">
        <f>D66+D67</f>
        <v>0</v>
      </c>
      <c r="E65" s="374">
        <f>E66+E67</f>
        <v>328.85399999999998</v>
      </c>
      <c r="F65" s="374">
        <f>F66+F67</f>
        <v>0</v>
      </c>
    </row>
    <row r="66" spans="1:9" ht="28.5" customHeight="1" x14ac:dyDescent="0.2">
      <c r="A66" s="369" t="s">
        <v>2962</v>
      </c>
      <c r="B66" s="370">
        <v>263110</v>
      </c>
      <c r="C66" s="368">
        <v>7052.4012699999994</v>
      </c>
      <c r="D66" s="368">
        <v>0</v>
      </c>
      <c r="E66" s="368">
        <v>0</v>
      </c>
      <c r="F66" s="368">
        <v>0</v>
      </c>
    </row>
    <row r="67" spans="1:9" ht="29.25" customHeight="1" x14ac:dyDescent="0.2">
      <c r="A67" s="369" t="s">
        <v>2963</v>
      </c>
      <c r="B67" s="370">
        <v>263210</v>
      </c>
      <c r="C67" s="368">
        <v>26863.757940000003</v>
      </c>
      <c r="D67" s="368">
        <v>0</v>
      </c>
      <c r="E67" s="368">
        <v>328.85399999999998</v>
      </c>
      <c r="F67" s="368">
        <v>0</v>
      </c>
    </row>
    <row r="68" spans="1:9" ht="18" customHeight="1" x14ac:dyDescent="0.2">
      <c r="A68" s="364" t="s">
        <v>2964</v>
      </c>
      <c r="B68" s="364">
        <v>27</v>
      </c>
      <c r="C68" s="365">
        <f>C69+C74</f>
        <v>241.53400999999997</v>
      </c>
      <c r="D68" s="365"/>
      <c r="E68" s="365">
        <f>E69+E74</f>
        <v>20174.109539999998</v>
      </c>
      <c r="F68" s="365">
        <f>F69+F74</f>
        <v>0</v>
      </c>
    </row>
    <row r="69" spans="1:9" ht="15" customHeight="1" x14ac:dyDescent="0.2">
      <c r="A69" s="372" t="s">
        <v>2965</v>
      </c>
      <c r="B69" s="366">
        <v>272</v>
      </c>
      <c r="C69" s="367">
        <f>C70+C71+C72+C73</f>
        <v>221.99312999999998</v>
      </c>
      <c r="D69" s="367">
        <f>D70+D71+D72+D73</f>
        <v>0</v>
      </c>
      <c r="E69" s="367">
        <f>E70+E71+E72+E73</f>
        <v>1843.8143</v>
      </c>
      <c r="F69" s="367">
        <f>F70+F71+F72+F73</f>
        <v>0</v>
      </c>
    </row>
    <row r="70" spans="1:9" ht="17.25" customHeight="1" x14ac:dyDescent="0.2">
      <c r="A70" s="366" t="s">
        <v>2966</v>
      </c>
      <c r="B70" s="366">
        <v>272300</v>
      </c>
      <c r="C70" s="378">
        <v>219.96238999999997</v>
      </c>
      <c r="D70" s="378">
        <v>0</v>
      </c>
      <c r="E70" s="378">
        <v>957.41807000000006</v>
      </c>
      <c r="F70" s="378">
        <v>0</v>
      </c>
      <c r="I70" s="379"/>
    </row>
    <row r="71" spans="1:9" ht="17.25" customHeight="1" x14ac:dyDescent="0.2">
      <c r="A71" s="366" t="s">
        <v>2967</v>
      </c>
      <c r="B71" s="366">
        <v>272500</v>
      </c>
      <c r="C71" s="378">
        <v>2.03064</v>
      </c>
      <c r="D71" s="378">
        <v>0</v>
      </c>
      <c r="E71" s="378">
        <v>16.45</v>
      </c>
      <c r="F71" s="378">
        <v>0</v>
      </c>
    </row>
    <row r="72" spans="1:9" ht="18.75" customHeight="1" x14ac:dyDescent="0.2">
      <c r="A72" s="366" t="s">
        <v>2968</v>
      </c>
      <c r="B72" s="366">
        <v>272600</v>
      </c>
      <c r="C72" s="378">
        <v>1E-4</v>
      </c>
      <c r="D72" s="378">
        <v>0</v>
      </c>
      <c r="E72" s="378">
        <v>0</v>
      </c>
      <c r="F72" s="378">
        <v>0</v>
      </c>
    </row>
    <row r="73" spans="1:9" ht="15" customHeight="1" x14ac:dyDescent="0.2">
      <c r="A73" s="366" t="s">
        <v>2969</v>
      </c>
      <c r="B73" s="366">
        <v>272900</v>
      </c>
      <c r="C73" s="378">
        <v>0</v>
      </c>
      <c r="D73" s="378">
        <v>0</v>
      </c>
      <c r="E73" s="378">
        <v>869.94623000000001</v>
      </c>
      <c r="F73" s="378">
        <v>0</v>
      </c>
    </row>
    <row r="74" spans="1:9" ht="17.25" customHeight="1" x14ac:dyDescent="0.2">
      <c r="A74" s="366" t="s">
        <v>2970</v>
      </c>
      <c r="B74" s="366">
        <v>273</v>
      </c>
      <c r="C74" s="367">
        <f>C75+C76+C77+C78+C79</f>
        <v>19.540880000000001</v>
      </c>
      <c r="D74" s="367">
        <f>D75+D76+D77+D78+D79</f>
        <v>0</v>
      </c>
      <c r="E74" s="367">
        <f>E75+E76+E77+E78+E79</f>
        <v>18330.295239999999</v>
      </c>
      <c r="F74" s="367">
        <f>F75+F76+F77+F78+F79</f>
        <v>0</v>
      </c>
    </row>
    <row r="75" spans="1:9" ht="17.25" customHeight="1" x14ac:dyDescent="0.2">
      <c r="A75" s="369" t="s">
        <v>2971</v>
      </c>
      <c r="B75" s="370">
        <v>273100</v>
      </c>
      <c r="C75" s="378">
        <v>0</v>
      </c>
      <c r="D75" s="378">
        <v>0</v>
      </c>
      <c r="E75" s="378">
        <v>0.66091</v>
      </c>
      <c r="F75" s="378">
        <v>0</v>
      </c>
    </row>
    <row r="76" spans="1:9" ht="17.25" customHeight="1" x14ac:dyDescent="0.2">
      <c r="A76" s="366" t="s">
        <v>2972</v>
      </c>
      <c r="B76" s="366">
        <v>273200</v>
      </c>
      <c r="C76" s="378">
        <v>1.83867</v>
      </c>
      <c r="D76" s="378">
        <v>0</v>
      </c>
      <c r="E76" s="378">
        <v>4682.0997800000005</v>
      </c>
      <c r="F76" s="378">
        <v>0</v>
      </c>
    </row>
    <row r="77" spans="1:9" ht="17.25" customHeight="1" x14ac:dyDescent="0.2">
      <c r="A77" s="366" t="s">
        <v>2973</v>
      </c>
      <c r="B77" s="366">
        <v>273300</v>
      </c>
      <c r="C77" s="378">
        <v>14.712200000000001</v>
      </c>
      <c r="D77" s="378">
        <v>0</v>
      </c>
      <c r="E77" s="378">
        <v>231.99126000000001</v>
      </c>
      <c r="F77" s="378">
        <v>0</v>
      </c>
    </row>
    <row r="78" spans="1:9" ht="17.25" customHeight="1" x14ac:dyDescent="0.2">
      <c r="A78" s="369" t="s">
        <v>2974</v>
      </c>
      <c r="B78" s="370">
        <v>273500</v>
      </c>
      <c r="C78" s="378">
        <v>2.9900100000000003</v>
      </c>
      <c r="D78" s="378">
        <v>0</v>
      </c>
      <c r="E78" s="378">
        <v>3675.7753700000003</v>
      </c>
      <c r="F78" s="378">
        <v>0</v>
      </c>
    </row>
    <row r="79" spans="1:9" ht="17.25" customHeight="1" x14ac:dyDescent="0.2">
      <c r="A79" s="366" t="s">
        <v>2975</v>
      </c>
      <c r="B79" s="366">
        <v>273900</v>
      </c>
      <c r="C79" s="378">
        <v>0</v>
      </c>
      <c r="D79" s="378">
        <v>0</v>
      </c>
      <c r="E79" s="378">
        <v>9739.7679200000002</v>
      </c>
      <c r="F79" s="378">
        <v>0</v>
      </c>
    </row>
    <row r="80" spans="1:9" ht="17.25" customHeight="1" x14ac:dyDescent="0.2">
      <c r="A80" s="364" t="s">
        <v>2489</v>
      </c>
      <c r="B80" s="364">
        <v>28</v>
      </c>
      <c r="C80" s="365">
        <f>C81+C94</f>
        <v>53936.274379999995</v>
      </c>
      <c r="D80" s="365">
        <f t="shared" ref="D80:F80" si="0">D81+D94</f>
        <v>3196.5989</v>
      </c>
      <c r="E80" s="365">
        <f t="shared" si="0"/>
        <v>10565.963839999999</v>
      </c>
      <c r="F80" s="365">
        <f t="shared" si="0"/>
        <v>479.96983</v>
      </c>
      <c r="H80" s="361"/>
    </row>
    <row r="81" spans="1:6" ht="17.25" customHeight="1" x14ac:dyDescent="0.2">
      <c r="A81" s="366" t="s">
        <v>2492</v>
      </c>
      <c r="B81" s="366">
        <v>281</v>
      </c>
      <c r="C81" s="367">
        <f>C82+C83+C84+C85+C86+C87+C88+C89+C90+C91+C92+C93</f>
        <v>53935.666379999995</v>
      </c>
      <c r="D81" s="367">
        <f>D82+D83+D84+D85+D86+D87+D88+D89+D90+D91+D92+D93</f>
        <v>3196.5989</v>
      </c>
      <c r="E81" s="367">
        <f>E82+E83+E84+E85+E86+E87+E88+E89+E90+E91+E92+E93</f>
        <v>8086.1491699999988</v>
      </c>
      <c r="F81" s="367">
        <f>F82+F83+F84+F85+F86+F87+F88+F89+F90+F91+F92+F93</f>
        <v>0</v>
      </c>
    </row>
    <row r="82" spans="1:6" ht="17.25" customHeight="1" x14ac:dyDescent="0.2">
      <c r="A82" s="366" t="s">
        <v>2976</v>
      </c>
      <c r="B82" s="366">
        <v>281110</v>
      </c>
      <c r="C82" s="378">
        <v>0</v>
      </c>
      <c r="D82" s="378">
        <v>0</v>
      </c>
      <c r="E82" s="378">
        <v>10.744959999999999</v>
      </c>
      <c r="F82" s="378">
        <v>0</v>
      </c>
    </row>
    <row r="83" spans="1:6" ht="17.25" customHeight="1" x14ac:dyDescent="0.2">
      <c r="A83" s="366" t="s">
        <v>2977</v>
      </c>
      <c r="B83" s="366">
        <v>281211</v>
      </c>
      <c r="C83" s="378">
        <v>31.37</v>
      </c>
      <c r="D83" s="378">
        <v>0</v>
      </c>
      <c r="E83" s="378">
        <v>10.295</v>
      </c>
      <c r="F83" s="378">
        <v>0</v>
      </c>
    </row>
    <row r="84" spans="1:6" ht="17.25" customHeight="1" x14ac:dyDescent="0.2">
      <c r="A84" s="366" t="s">
        <v>2978</v>
      </c>
      <c r="B84" s="366">
        <v>281230</v>
      </c>
      <c r="C84" s="378">
        <v>0</v>
      </c>
      <c r="D84" s="378">
        <v>0</v>
      </c>
      <c r="E84" s="378">
        <v>406.03184999999996</v>
      </c>
      <c r="F84" s="378">
        <v>0</v>
      </c>
    </row>
    <row r="85" spans="1:6" ht="17.25" customHeight="1" x14ac:dyDescent="0.2">
      <c r="A85" s="369" t="s">
        <v>2979</v>
      </c>
      <c r="B85" s="370">
        <v>281361</v>
      </c>
      <c r="C85" s="378">
        <v>1482.9993900000002</v>
      </c>
      <c r="D85" s="378">
        <v>1134.2255500000001</v>
      </c>
      <c r="E85" s="378">
        <v>50.26426</v>
      </c>
      <c r="F85" s="378">
        <v>0</v>
      </c>
    </row>
    <row r="86" spans="1:6" ht="14.25" customHeight="1" x14ac:dyDescent="0.2">
      <c r="A86" s="366" t="s">
        <v>2980</v>
      </c>
      <c r="B86" s="366">
        <v>281362</v>
      </c>
      <c r="C86" s="378">
        <v>0.48</v>
      </c>
      <c r="D86" s="378">
        <v>0</v>
      </c>
      <c r="E86" s="378">
        <v>0</v>
      </c>
      <c r="F86" s="378">
        <v>0</v>
      </c>
    </row>
    <row r="87" spans="1:6" ht="17.25" customHeight="1" x14ac:dyDescent="0.2">
      <c r="A87" s="366" t="s">
        <v>2981</v>
      </c>
      <c r="B87" s="366">
        <v>281400</v>
      </c>
      <c r="C87" s="378">
        <v>112.55849000000001</v>
      </c>
      <c r="D87" s="378">
        <v>4.0000000000000002E-4</v>
      </c>
      <c r="E87" s="378">
        <v>120.94955999999999</v>
      </c>
      <c r="F87" s="378">
        <v>0</v>
      </c>
    </row>
    <row r="88" spans="1:6" ht="17.25" customHeight="1" x14ac:dyDescent="0.2">
      <c r="A88" s="366" t="s">
        <v>2982</v>
      </c>
      <c r="B88" s="366">
        <v>281500</v>
      </c>
      <c r="C88" s="378">
        <v>3366.1073600000004</v>
      </c>
      <c r="D88" s="378">
        <v>2062.3729499999999</v>
      </c>
      <c r="E88" s="378">
        <v>5525.9</v>
      </c>
      <c r="F88" s="378">
        <v>0</v>
      </c>
    </row>
    <row r="89" spans="1:6" ht="15.75" customHeight="1" x14ac:dyDescent="0.2">
      <c r="A89" s="366" t="s">
        <v>2983</v>
      </c>
      <c r="B89" s="366">
        <v>281600</v>
      </c>
      <c r="C89" s="378">
        <v>199.84451999999999</v>
      </c>
      <c r="D89" s="378">
        <v>0</v>
      </c>
      <c r="E89" s="378">
        <v>1544.7573600000001</v>
      </c>
      <c r="F89" s="378">
        <v>0</v>
      </c>
    </row>
    <row r="90" spans="1:6" ht="17.25" customHeight="1" x14ac:dyDescent="0.2">
      <c r="A90" s="366" t="s">
        <v>2984</v>
      </c>
      <c r="B90" s="366">
        <v>281700</v>
      </c>
      <c r="C90" s="378">
        <v>3.4850700000000003</v>
      </c>
      <c r="D90" s="378">
        <v>0</v>
      </c>
      <c r="E90" s="378">
        <v>398.74576999999999</v>
      </c>
      <c r="F90" s="378">
        <v>0</v>
      </c>
    </row>
    <row r="91" spans="1:6" ht="17.25" customHeight="1" x14ac:dyDescent="0.2">
      <c r="A91" s="366" t="s">
        <v>2985</v>
      </c>
      <c r="B91" s="366">
        <v>281811</v>
      </c>
      <c r="C91" s="378">
        <v>49.414839999999998</v>
      </c>
      <c r="D91" s="378">
        <v>0</v>
      </c>
      <c r="E91" s="378">
        <v>18.000259999999997</v>
      </c>
      <c r="F91" s="378">
        <v>0</v>
      </c>
    </row>
    <row r="92" spans="1:6" ht="17.25" customHeight="1" x14ac:dyDescent="0.2">
      <c r="A92" s="369" t="s">
        <v>2986</v>
      </c>
      <c r="B92" s="370">
        <v>281812</v>
      </c>
      <c r="C92" s="378">
        <v>2.8421500000000002</v>
      </c>
      <c r="D92" s="378">
        <v>0</v>
      </c>
      <c r="E92" s="378">
        <v>0.46</v>
      </c>
      <c r="F92" s="378">
        <v>0</v>
      </c>
    </row>
    <row r="93" spans="1:6" ht="15.75" customHeight="1" x14ac:dyDescent="0.2">
      <c r="A93" s="366" t="s">
        <v>2492</v>
      </c>
      <c r="B93" s="366">
        <v>281900</v>
      </c>
      <c r="C93" s="378">
        <v>48686.564559999992</v>
      </c>
      <c r="D93" s="378">
        <v>0</v>
      </c>
      <c r="E93" s="378">
        <v>1.4999999999999999E-4</v>
      </c>
      <c r="F93" s="378">
        <v>0</v>
      </c>
    </row>
    <row r="94" spans="1:6" ht="17.25" customHeight="1" x14ac:dyDescent="0.2">
      <c r="A94" s="366" t="s">
        <v>2568</v>
      </c>
      <c r="B94" s="366">
        <v>282</v>
      </c>
      <c r="C94" s="367">
        <f>C95+C96</f>
        <v>0.60799999999999998</v>
      </c>
      <c r="D94" s="367">
        <f>D95+D96</f>
        <v>0</v>
      </c>
      <c r="E94" s="367">
        <f>E95+E96</f>
        <v>2479.8146700000002</v>
      </c>
      <c r="F94" s="367">
        <f>F95+F96</f>
        <v>479.96983</v>
      </c>
    </row>
    <row r="95" spans="1:6" ht="24.75" customHeight="1" x14ac:dyDescent="0.2">
      <c r="A95" s="369" t="s">
        <v>2987</v>
      </c>
      <c r="B95" s="370">
        <v>282100</v>
      </c>
      <c r="C95" s="368">
        <v>0.60799999999999998</v>
      </c>
      <c r="D95" s="368">
        <v>0</v>
      </c>
      <c r="E95" s="368">
        <v>2.41784</v>
      </c>
      <c r="F95" s="368">
        <v>0</v>
      </c>
    </row>
    <row r="96" spans="1:6" ht="15" customHeight="1" x14ac:dyDescent="0.2">
      <c r="A96" s="366" t="s">
        <v>2575</v>
      </c>
      <c r="B96" s="366">
        <v>282900</v>
      </c>
      <c r="C96" s="368">
        <v>0</v>
      </c>
      <c r="D96" s="368">
        <v>0</v>
      </c>
      <c r="E96" s="368">
        <v>2477.3968300000001</v>
      </c>
      <c r="F96" s="368">
        <v>479.96983</v>
      </c>
    </row>
    <row r="97" spans="1:9" ht="17.25" customHeight="1" x14ac:dyDescent="0.2">
      <c r="A97" s="362" t="s">
        <v>2668</v>
      </c>
      <c r="B97" s="362">
        <v>3</v>
      </c>
      <c r="C97" s="377">
        <f>C98+C122+C141+C144</f>
        <v>1046246.9322599998</v>
      </c>
      <c r="D97" s="377">
        <f>D98+D122+D141+D144</f>
        <v>4.3863799999999999</v>
      </c>
      <c r="E97" s="377">
        <f>E98+E122+E141+E144</f>
        <v>403898.49685</v>
      </c>
      <c r="F97" s="377">
        <f>F98+F122+F141+F144</f>
        <v>332.73041000000001</v>
      </c>
      <c r="H97" s="363"/>
      <c r="I97" s="361"/>
    </row>
    <row r="98" spans="1:9" ht="17.25" customHeight="1" x14ac:dyDescent="0.2">
      <c r="A98" s="364" t="s">
        <v>2670</v>
      </c>
      <c r="B98" s="364">
        <v>31</v>
      </c>
      <c r="C98" s="380">
        <f>C99+C102+C105+C107+C110+C113+C115+C117</f>
        <v>1002150.4165999999</v>
      </c>
      <c r="D98" s="380">
        <f>D99+D102+D105+D107+D110+D113+D115+D117</f>
        <v>7.5800000000000006E-2</v>
      </c>
      <c r="E98" s="380">
        <f>E99+E102+E105+E107+E110+E113+E115+E117</f>
        <v>398762.25558</v>
      </c>
      <c r="F98" s="380">
        <f>F99+F102+F105+F107+F110+F113+F115+F117</f>
        <v>327.44499999999999</v>
      </c>
      <c r="H98" s="363"/>
      <c r="I98" s="361"/>
    </row>
    <row r="99" spans="1:9" ht="17.25" customHeight="1" x14ac:dyDescent="0.2">
      <c r="A99" s="366" t="s">
        <v>2988</v>
      </c>
      <c r="B99" s="366">
        <v>311</v>
      </c>
      <c r="C99" s="367">
        <f>C100+C101</f>
        <v>1276.2918099999999</v>
      </c>
      <c r="D99" s="367">
        <f>D100+D101</f>
        <v>0</v>
      </c>
      <c r="E99" s="367">
        <f>E100+E101</f>
        <v>990.41403000000003</v>
      </c>
      <c r="F99" s="367">
        <f>F100+F101</f>
        <v>0</v>
      </c>
    </row>
    <row r="100" spans="1:9" ht="17.25" customHeight="1" x14ac:dyDescent="0.2">
      <c r="A100" s="366" t="s">
        <v>2989</v>
      </c>
      <c r="B100" s="366">
        <v>311110</v>
      </c>
      <c r="C100" s="368">
        <v>2.9999999999999997E-5</v>
      </c>
      <c r="D100" s="368">
        <v>0</v>
      </c>
      <c r="E100" s="368">
        <v>0</v>
      </c>
      <c r="F100" s="368">
        <v>0</v>
      </c>
    </row>
    <row r="101" spans="1:9" ht="17.25" customHeight="1" x14ac:dyDescent="0.2">
      <c r="A101" s="366" t="s">
        <v>2990</v>
      </c>
      <c r="B101" s="366">
        <v>311120</v>
      </c>
      <c r="C101" s="368">
        <v>1276.29178</v>
      </c>
      <c r="D101" s="368">
        <v>0</v>
      </c>
      <c r="E101" s="368">
        <v>990.41403000000003</v>
      </c>
      <c r="F101" s="368">
        <v>0</v>
      </c>
    </row>
    <row r="102" spans="1:9" ht="17.25" customHeight="1" x14ac:dyDescent="0.2">
      <c r="A102" s="366" t="s">
        <v>2991</v>
      </c>
      <c r="B102" s="366">
        <v>312</v>
      </c>
      <c r="C102" s="367">
        <f>C103+C104</f>
        <v>19726.844489999999</v>
      </c>
      <c r="D102" s="367">
        <f>D103+D104</f>
        <v>0</v>
      </c>
      <c r="E102" s="367">
        <f>E103+E104</f>
        <v>5612.6669199999997</v>
      </c>
      <c r="F102" s="367">
        <f>F103+F104</f>
        <v>0</v>
      </c>
    </row>
    <row r="103" spans="1:9" ht="17.25" customHeight="1" x14ac:dyDescent="0.2">
      <c r="A103" s="366" t="s">
        <v>2992</v>
      </c>
      <c r="B103" s="366">
        <v>312110</v>
      </c>
      <c r="C103" s="368">
        <v>16.399999999999999</v>
      </c>
      <c r="D103" s="368">
        <v>0</v>
      </c>
      <c r="E103" s="368">
        <v>0</v>
      </c>
      <c r="F103" s="368">
        <v>0</v>
      </c>
    </row>
    <row r="104" spans="1:9" ht="17.25" customHeight="1" x14ac:dyDescent="0.2">
      <c r="A104" s="366" t="s">
        <v>2993</v>
      </c>
      <c r="B104" s="366">
        <v>312120</v>
      </c>
      <c r="C104" s="368">
        <v>19710.444489999998</v>
      </c>
      <c r="D104" s="368">
        <v>0</v>
      </c>
      <c r="E104" s="368">
        <v>5612.6669199999997</v>
      </c>
      <c r="F104" s="368">
        <v>0</v>
      </c>
    </row>
    <row r="105" spans="1:9" ht="17.25" customHeight="1" x14ac:dyDescent="0.2">
      <c r="A105" s="366" t="s">
        <v>2994</v>
      </c>
      <c r="B105" s="366">
        <v>314</v>
      </c>
      <c r="C105" s="367">
        <f>C106</f>
        <v>70205.736650000006</v>
      </c>
      <c r="D105" s="367">
        <f>D106</f>
        <v>9.4000000000000004E-3</v>
      </c>
      <c r="E105" s="367">
        <f>E106</f>
        <v>11318.530879999998</v>
      </c>
      <c r="F105" s="367">
        <f>F106</f>
        <v>327.44499999999999</v>
      </c>
    </row>
    <row r="106" spans="1:9" ht="17.25" customHeight="1" x14ac:dyDescent="0.2">
      <c r="A106" s="366" t="s">
        <v>2995</v>
      </c>
      <c r="B106" s="366">
        <v>314110</v>
      </c>
      <c r="C106" s="368">
        <v>70205.736650000006</v>
      </c>
      <c r="D106" s="368">
        <v>9.4000000000000004E-3</v>
      </c>
      <c r="E106" s="368">
        <v>11318.530879999998</v>
      </c>
      <c r="F106" s="368">
        <v>327.44499999999999</v>
      </c>
    </row>
    <row r="107" spans="1:9" ht="17.25" customHeight="1" x14ac:dyDescent="0.2">
      <c r="A107" s="366" t="s">
        <v>2715</v>
      </c>
      <c r="B107" s="366">
        <v>315</v>
      </c>
      <c r="C107" s="367">
        <f>C108+C109</f>
        <v>12618.58106</v>
      </c>
      <c r="D107" s="367">
        <f>D108+D109</f>
        <v>0</v>
      </c>
      <c r="E107" s="367">
        <f>E108+E109</f>
        <v>0</v>
      </c>
      <c r="F107" s="367">
        <f>F108+F109</f>
        <v>0</v>
      </c>
    </row>
    <row r="108" spans="1:9" x14ac:dyDescent="0.2">
      <c r="A108" s="366" t="s">
        <v>2720</v>
      </c>
      <c r="B108" s="366">
        <v>315110</v>
      </c>
      <c r="C108" s="368">
        <v>12618.58106</v>
      </c>
      <c r="D108" s="368">
        <v>0</v>
      </c>
      <c r="E108" s="368">
        <v>0</v>
      </c>
      <c r="F108" s="368">
        <v>0</v>
      </c>
    </row>
    <row r="109" spans="1:9" x14ac:dyDescent="0.2">
      <c r="A109" s="366" t="s">
        <v>2996</v>
      </c>
      <c r="B109" s="366">
        <v>315120</v>
      </c>
      <c r="C109" s="368">
        <v>0</v>
      </c>
      <c r="D109" s="368">
        <v>0</v>
      </c>
      <c r="E109" s="368">
        <v>0</v>
      </c>
      <c r="F109" s="368">
        <v>0</v>
      </c>
    </row>
    <row r="110" spans="1:9" ht="17.25" customHeight="1" x14ac:dyDescent="0.2">
      <c r="A110" s="366" t="s">
        <v>2997</v>
      </c>
      <c r="B110" s="366">
        <v>316</v>
      </c>
      <c r="C110" s="367">
        <f>C111+C112</f>
        <v>138.48254999999997</v>
      </c>
      <c r="D110" s="367">
        <f>D111+D112</f>
        <v>0</v>
      </c>
      <c r="E110" s="367">
        <f>E111+E112</f>
        <v>12.091379999999999</v>
      </c>
      <c r="F110" s="367">
        <f>F111+F112</f>
        <v>0</v>
      </c>
    </row>
    <row r="111" spans="1:9" ht="17.25" customHeight="1" x14ac:dyDescent="0.2">
      <c r="A111" s="369" t="s">
        <v>2998</v>
      </c>
      <c r="B111" s="370">
        <v>316110</v>
      </c>
      <c r="C111" s="368">
        <v>138.08054999999999</v>
      </c>
      <c r="D111" s="368">
        <v>0</v>
      </c>
      <c r="E111" s="368">
        <v>10.39138</v>
      </c>
      <c r="F111" s="368">
        <v>0</v>
      </c>
    </row>
    <row r="112" spans="1:9" ht="17.25" customHeight="1" x14ac:dyDescent="0.2">
      <c r="A112" s="369" t="s">
        <v>2999</v>
      </c>
      <c r="B112" s="370">
        <v>316120</v>
      </c>
      <c r="C112" s="368">
        <v>0.40200000000000002</v>
      </c>
      <c r="D112" s="368">
        <v>0</v>
      </c>
      <c r="E112" s="368">
        <v>1.7</v>
      </c>
      <c r="F112" s="368">
        <v>0</v>
      </c>
    </row>
    <row r="113" spans="1:12" ht="17.25" customHeight="1" x14ac:dyDescent="0.2">
      <c r="A113" s="366" t="s">
        <v>2742</v>
      </c>
      <c r="B113" s="366">
        <v>317</v>
      </c>
      <c r="C113" s="367">
        <f>C114</f>
        <v>7299.8035</v>
      </c>
      <c r="D113" s="367">
        <f>D114</f>
        <v>0</v>
      </c>
      <c r="E113" s="367">
        <f>E114</f>
        <v>322.46047999999996</v>
      </c>
      <c r="F113" s="367">
        <f>F114</f>
        <v>0</v>
      </c>
    </row>
    <row r="114" spans="1:12" ht="17.25" customHeight="1" x14ac:dyDescent="0.2">
      <c r="A114" s="366" t="s">
        <v>2746</v>
      </c>
      <c r="B114" s="366">
        <v>317110</v>
      </c>
      <c r="C114" s="381">
        <v>7299.8035</v>
      </c>
      <c r="D114" s="381">
        <v>0</v>
      </c>
      <c r="E114" s="381">
        <v>322.46047999999996</v>
      </c>
      <c r="F114" s="381">
        <v>0</v>
      </c>
    </row>
    <row r="115" spans="1:12" ht="17.25" customHeight="1" x14ac:dyDescent="0.2">
      <c r="A115" s="366" t="s">
        <v>2749</v>
      </c>
      <c r="B115" s="366">
        <v>318</v>
      </c>
      <c r="C115" s="367">
        <f>C116</f>
        <v>2158.8005699999999</v>
      </c>
      <c r="D115" s="367">
        <f>D116</f>
        <v>6.6400000000000001E-2</v>
      </c>
      <c r="E115" s="367">
        <f>E116</f>
        <v>121.15944999999999</v>
      </c>
      <c r="F115" s="367">
        <f>F116</f>
        <v>0</v>
      </c>
    </row>
    <row r="116" spans="1:12" ht="17.25" customHeight="1" x14ac:dyDescent="0.2">
      <c r="A116" s="366" t="s">
        <v>2753</v>
      </c>
      <c r="B116" s="366">
        <v>318110</v>
      </c>
      <c r="C116" s="381">
        <v>2158.8005699999999</v>
      </c>
      <c r="D116" s="381">
        <v>6.6400000000000001E-2</v>
      </c>
      <c r="E116" s="381">
        <v>121.15944999999999</v>
      </c>
      <c r="F116" s="381">
        <v>0</v>
      </c>
    </row>
    <row r="117" spans="1:12" ht="17.25" customHeight="1" x14ac:dyDescent="0.2">
      <c r="A117" s="366" t="s">
        <v>3000</v>
      </c>
      <c r="B117" s="366">
        <v>319</v>
      </c>
      <c r="C117" s="367">
        <f>C118+C119+C120+C121</f>
        <v>888725.87596999994</v>
      </c>
      <c r="D117" s="367">
        <f>D118+D119+D120+D121</f>
        <v>0</v>
      </c>
      <c r="E117" s="367">
        <f>E118+E119+E120+E121</f>
        <v>380384.93244</v>
      </c>
      <c r="F117" s="367">
        <f>F118+F119+F120+F121</f>
        <v>0</v>
      </c>
    </row>
    <row r="118" spans="1:12" ht="17.25" customHeight="1" x14ac:dyDescent="0.2">
      <c r="A118" s="366" t="s">
        <v>3001</v>
      </c>
      <c r="B118" s="366">
        <v>319210</v>
      </c>
      <c r="C118" s="381">
        <v>3102.0900500000002</v>
      </c>
      <c r="D118" s="381">
        <v>0</v>
      </c>
      <c r="E118" s="381">
        <v>4833.1730499999994</v>
      </c>
      <c r="F118" s="381">
        <v>0</v>
      </c>
    </row>
    <row r="119" spans="1:12" ht="17.25" customHeight="1" x14ac:dyDescent="0.2">
      <c r="A119" s="366" t="s">
        <v>3002</v>
      </c>
      <c r="B119" s="366">
        <v>319220</v>
      </c>
      <c r="C119" s="381">
        <v>873869.05391999998</v>
      </c>
      <c r="D119" s="381">
        <v>0</v>
      </c>
      <c r="E119" s="381">
        <v>375388.46392000001</v>
      </c>
      <c r="F119" s="381">
        <v>0</v>
      </c>
    </row>
    <row r="120" spans="1:12" ht="17.25" customHeight="1" x14ac:dyDescent="0.2">
      <c r="A120" s="366" t="s">
        <v>3003</v>
      </c>
      <c r="B120" s="366">
        <v>319230</v>
      </c>
      <c r="C120" s="381">
        <v>0</v>
      </c>
      <c r="D120" s="381">
        <v>0</v>
      </c>
      <c r="E120" s="381">
        <v>163.29546999999999</v>
      </c>
      <c r="F120" s="381">
        <v>0</v>
      </c>
    </row>
    <row r="121" spans="1:12" ht="17.25" customHeight="1" x14ac:dyDescent="0.2">
      <c r="A121" s="366" t="s">
        <v>3004</v>
      </c>
      <c r="B121" s="366">
        <v>319240</v>
      </c>
      <c r="C121" s="381">
        <v>11754.732</v>
      </c>
      <c r="D121" s="381">
        <v>0</v>
      </c>
      <c r="E121" s="381">
        <v>0</v>
      </c>
      <c r="F121" s="381">
        <v>0</v>
      </c>
      <c r="I121" s="382"/>
    </row>
    <row r="122" spans="1:12" ht="17.25" customHeight="1" x14ac:dyDescent="0.2">
      <c r="A122" s="364" t="s">
        <v>2797</v>
      </c>
      <c r="B122" s="364">
        <v>33</v>
      </c>
      <c r="C122" s="365">
        <f>C123+C125+C127+C129+C131+C133+C135+C137+C139</f>
        <v>41741.294880000001</v>
      </c>
      <c r="D122" s="365">
        <f>D123+D125+D127+D129+D131+D133+D135+D137+D139</f>
        <v>4.3105799999999999</v>
      </c>
      <c r="E122" s="365">
        <f>E123+E125+E127+E129+E131+E133+E135+E137+E139</f>
        <v>5009.7378599999993</v>
      </c>
      <c r="F122" s="365">
        <f>F123+F125+F127+F129+F131+F133+F135+F137+F139</f>
        <v>5.2854100000000015</v>
      </c>
      <c r="H122" s="363"/>
      <c r="I122" s="361"/>
      <c r="J122" s="363"/>
    </row>
    <row r="123" spans="1:12" ht="17.25" customHeight="1" x14ac:dyDescent="0.2">
      <c r="A123" s="366" t="s">
        <v>3005</v>
      </c>
      <c r="B123" s="366">
        <v>331</v>
      </c>
      <c r="C123" s="367">
        <f>C124</f>
        <v>5250.0810700000002</v>
      </c>
      <c r="D123" s="367">
        <f>D124</f>
        <v>2.8920000000000001E-2</v>
      </c>
      <c r="E123" s="367">
        <f>E124</f>
        <v>968.98888999999997</v>
      </c>
      <c r="F123" s="367">
        <f>F124</f>
        <v>0</v>
      </c>
      <c r="H123" s="363"/>
      <c r="I123" s="363"/>
      <c r="J123" s="363"/>
      <c r="L123" s="363"/>
    </row>
    <row r="124" spans="1:12" ht="17.25" customHeight="1" x14ac:dyDescent="0.2">
      <c r="A124" s="366" t="s">
        <v>3006</v>
      </c>
      <c r="B124" s="366">
        <v>331110</v>
      </c>
      <c r="C124" s="381">
        <v>5250.0810700000002</v>
      </c>
      <c r="D124" s="381">
        <v>2.8920000000000001E-2</v>
      </c>
      <c r="E124" s="381">
        <v>968.98888999999997</v>
      </c>
      <c r="F124" s="381">
        <v>0</v>
      </c>
      <c r="H124" s="363"/>
      <c r="I124" s="363"/>
      <c r="J124" s="363"/>
    </row>
    <row r="125" spans="1:12" ht="17.25" customHeight="1" x14ac:dyDescent="0.2">
      <c r="A125" s="366" t="s">
        <v>2807</v>
      </c>
      <c r="B125" s="366">
        <v>332</v>
      </c>
      <c r="C125" s="367">
        <f>C126</f>
        <v>1971.6275900000001</v>
      </c>
      <c r="D125" s="367">
        <f>D126</f>
        <v>0</v>
      </c>
      <c r="E125" s="367">
        <f>E126</f>
        <v>190.39046999999997</v>
      </c>
      <c r="F125" s="367">
        <f>F126</f>
        <v>0</v>
      </c>
      <c r="H125" s="363"/>
      <c r="I125" s="363"/>
      <c r="J125" s="363"/>
    </row>
    <row r="126" spans="1:12" ht="17.25" customHeight="1" x14ac:dyDescent="0.2">
      <c r="A126" s="366" t="s">
        <v>2812</v>
      </c>
      <c r="B126" s="366">
        <v>332110</v>
      </c>
      <c r="C126" s="381">
        <v>1971.6275900000001</v>
      </c>
      <c r="D126" s="381">
        <v>0</v>
      </c>
      <c r="E126" s="381">
        <v>190.39046999999997</v>
      </c>
      <c r="F126" s="381">
        <v>0</v>
      </c>
      <c r="H126" s="363"/>
      <c r="I126" s="363"/>
      <c r="J126" s="363"/>
    </row>
    <row r="127" spans="1:12" ht="17.25" customHeight="1" x14ac:dyDescent="0.2">
      <c r="A127" s="366" t="s">
        <v>2815</v>
      </c>
      <c r="B127" s="366">
        <v>333</v>
      </c>
      <c r="C127" s="367">
        <f>C128</f>
        <v>2386.7885099999999</v>
      </c>
      <c r="D127" s="367">
        <f>D128</f>
        <v>0</v>
      </c>
      <c r="E127" s="367">
        <f>E128</f>
        <v>699.53665000000001</v>
      </c>
      <c r="F127" s="367">
        <f>F128</f>
        <v>0</v>
      </c>
      <c r="H127" s="363"/>
      <c r="I127" s="363"/>
      <c r="J127" s="363"/>
    </row>
    <row r="128" spans="1:12" ht="17.25" customHeight="1" x14ac:dyDescent="0.2">
      <c r="A128" s="366" t="s">
        <v>2819</v>
      </c>
      <c r="B128" s="366">
        <v>333110</v>
      </c>
      <c r="C128" s="381">
        <v>2386.7885099999999</v>
      </c>
      <c r="D128" s="381">
        <v>0</v>
      </c>
      <c r="E128" s="381">
        <v>699.53665000000001</v>
      </c>
      <c r="F128" s="381">
        <v>0</v>
      </c>
      <c r="H128" s="363"/>
      <c r="I128" s="363"/>
      <c r="J128" s="363"/>
    </row>
    <row r="129" spans="1:10" x14ac:dyDescent="0.2">
      <c r="A129" s="366" t="s">
        <v>3007</v>
      </c>
      <c r="B129" s="366">
        <v>334</v>
      </c>
      <c r="C129" s="367">
        <f>C130</f>
        <v>6820.3190999999997</v>
      </c>
      <c r="D129" s="367">
        <f>D130</f>
        <v>1.23526</v>
      </c>
      <c r="E129" s="367">
        <f>E130</f>
        <v>1364.0215699999999</v>
      </c>
      <c r="F129" s="367">
        <f>F130</f>
        <v>0</v>
      </c>
      <c r="H129" s="363"/>
      <c r="I129" s="363"/>
      <c r="J129" s="363"/>
    </row>
    <row r="130" spans="1:10" ht="17.25" customHeight="1" x14ac:dyDescent="0.2">
      <c r="A130" s="366" t="s">
        <v>3008</v>
      </c>
      <c r="B130" s="366">
        <v>334110</v>
      </c>
      <c r="C130" s="381">
        <v>6820.3190999999997</v>
      </c>
      <c r="D130" s="381">
        <v>1.23526</v>
      </c>
      <c r="E130" s="381">
        <v>1364.0215699999999</v>
      </c>
      <c r="F130" s="381">
        <v>0</v>
      </c>
      <c r="H130" s="363"/>
      <c r="I130" s="363"/>
      <c r="J130" s="363"/>
    </row>
    <row r="131" spans="1:10" x14ac:dyDescent="0.2">
      <c r="A131" s="366" t="s">
        <v>3009</v>
      </c>
      <c r="B131" s="366">
        <v>335</v>
      </c>
      <c r="C131" s="367">
        <f>C132</f>
        <v>1791.7876299999998</v>
      </c>
      <c r="D131" s="367">
        <f>D132</f>
        <v>0</v>
      </c>
      <c r="E131" s="367">
        <f>E132</f>
        <v>322.87453999999997</v>
      </c>
      <c r="F131" s="367">
        <f>F132</f>
        <v>1.0669999999999999</v>
      </c>
      <c r="H131" s="363"/>
      <c r="I131" s="363"/>
      <c r="J131" s="363"/>
    </row>
    <row r="132" spans="1:10" ht="30.75" customHeight="1" x14ac:dyDescent="0.2">
      <c r="A132" s="369" t="s">
        <v>3010</v>
      </c>
      <c r="B132" s="370">
        <v>335110</v>
      </c>
      <c r="C132" s="381">
        <v>1791.7876299999998</v>
      </c>
      <c r="D132" s="381">
        <v>0</v>
      </c>
      <c r="E132" s="381">
        <v>322.87453999999997</v>
      </c>
      <c r="F132" s="381">
        <v>1.0669999999999999</v>
      </c>
      <c r="H132" s="363"/>
      <c r="I132" s="363"/>
      <c r="J132" s="363"/>
    </row>
    <row r="133" spans="1:10" ht="17.25" customHeight="1" x14ac:dyDescent="0.2">
      <c r="A133" s="366" t="s">
        <v>3011</v>
      </c>
      <c r="B133" s="366">
        <v>336</v>
      </c>
      <c r="C133" s="367">
        <f>C134</f>
        <v>520.37302999999997</v>
      </c>
      <c r="D133" s="367">
        <f>D134</f>
        <v>3.0405000000000002</v>
      </c>
      <c r="E133" s="367">
        <f>E134</f>
        <v>277.66828000000004</v>
      </c>
      <c r="F133" s="367">
        <f>F134</f>
        <v>4.1156000000000006</v>
      </c>
      <c r="H133" s="363"/>
      <c r="I133" s="363"/>
      <c r="J133" s="363"/>
    </row>
    <row r="134" spans="1:10" ht="17.25" customHeight="1" x14ac:dyDescent="0.2">
      <c r="A134" s="369" t="s">
        <v>3012</v>
      </c>
      <c r="B134" s="370">
        <v>336110</v>
      </c>
      <c r="C134" s="381">
        <v>520.37302999999997</v>
      </c>
      <c r="D134" s="381">
        <v>3.0405000000000002</v>
      </c>
      <c r="E134" s="381">
        <v>277.66828000000004</v>
      </c>
      <c r="F134" s="381">
        <v>4.1156000000000006</v>
      </c>
      <c r="H134" s="363"/>
      <c r="I134" s="363"/>
      <c r="J134" s="363"/>
    </row>
    <row r="135" spans="1:10" ht="17.25" customHeight="1" x14ac:dyDescent="0.2">
      <c r="A135" s="366" t="s">
        <v>3013</v>
      </c>
      <c r="B135" s="366">
        <v>337</v>
      </c>
      <c r="C135" s="367">
        <f>C136</f>
        <v>948.41471999999999</v>
      </c>
      <c r="D135" s="367">
        <f>D136</f>
        <v>0</v>
      </c>
      <c r="E135" s="367">
        <f>E136</f>
        <v>60.308599999999998</v>
      </c>
      <c r="F135" s="367">
        <f>F136</f>
        <v>0</v>
      </c>
      <c r="H135" s="363"/>
      <c r="I135" s="363"/>
      <c r="J135" s="363"/>
    </row>
    <row r="136" spans="1:10" ht="18.75" customHeight="1" x14ac:dyDescent="0.2">
      <c r="A136" s="366" t="s">
        <v>3014</v>
      </c>
      <c r="B136" s="366">
        <v>337110</v>
      </c>
      <c r="C136" s="381">
        <v>948.41471999999999</v>
      </c>
      <c r="D136" s="381">
        <v>0</v>
      </c>
      <c r="E136" s="381">
        <v>60.308599999999998</v>
      </c>
      <c r="F136" s="381">
        <v>0</v>
      </c>
      <c r="H136" s="363"/>
      <c r="I136" s="363"/>
      <c r="J136" s="363"/>
    </row>
    <row r="137" spans="1:10" ht="17.25" customHeight="1" x14ac:dyDescent="0.2">
      <c r="A137" s="366" t="s">
        <v>3015</v>
      </c>
      <c r="B137" s="366">
        <v>338</v>
      </c>
      <c r="C137" s="367">
        <f>C138</f>
        <v>143.66410000000002</v>
      </c>
      <c r="D137" s="367">
        <f>D138</f>
        <v>0</v>
      </c>
      <c r="E137" s="367">
        <f>E138</f>
        <v>685.84885999999995</v>
      </c>
      <c r="F137" s="367">
        <f>F138</f>
        <v>1.9980000000000001E-2</v>
      </c>
      <c r="H137" s="363"/>
      <c r="I137" s="363"/>
      <c r="J137" s="363"/>
    </row>
    <row r="138" spans="1:10" ht="25.5" customHeight="1" x14ac:dyDescent="0.2">
      <c r="A138" s="366" t="s">
        <v>3016</v>
      </c>
      <c r="B138" s="366">
        <v>338110</v>
      </c>
      <c r="C138" s="381">
        <v>143.66410000000002</v>
      </c>
      <c r="D138" s="381">
        <v>0</v>
      </c>
      <c r="E138" s="381">
        <v>685.84885999999995</v>
      </c>
      <c r="F138" s="381">
        <v>1.9980000000000001E-2</v>
      </c>
      <c r="H138" s="363"/>
      <c r="I138" s="363"/>
      <c r="J138" s="363"/>
    </row>
    <row r="139" spans="1:10" ht="17.25" customHeight="1" x14ac:dyDescent="0.2">
      <c r="A139" s="366" t="s">
        <v>2875</v>
      </c>
      <c r="B139" s="366">
        <v>339</v>
      </c>
      <c r="C139" s="367">
        <f>C140</f>
        <v>21908.239129999998</v>
      </c>
      <c r="D139" s="367">
        <f>D140</f>
        <v>5.9000000000000007E-3</v>
      </c>
      <c r="E139" s="367">
        <f>E140</f>
        <v>440.1</v>
      </c>
      <c r="F139" s="367">
        <f>F140</f>
        <v>8.2830000000000001E-2</v>
      </c>
      <c r="H139" s="363"/>
      <c r="I139" s="363"/>
      <c r="J139" s="363"/>
    </row>
    <row r="140" spans="1:10" ht="17.25" customHeight="1" x14ac:dyDescent="0.2">
      <c r="A140" s="366" t="s">
        <v>3017</v>
      </c>
      <c r="B140" s="366">
        <v>339110</v>
      </c>
      <c r="C140" s="381">
        <v>21908.239129999998</v>
      </c>
      <c r="D140" s="381">
        <v>5.9000000000000007E-3</v>
      </c>
      <c r="E140" s="381">
        <v>440.1</v>
      </c>
      <c r="F140" s="381">
        <v>8.2830000000000001E-2</v>
      </c>
      <c r="H140" s="363"/>
      <c r="I140" s="363"/>
      <c r="J140" s="363"/>
    </row>
    <row r="141" spans="1:10" ht="30" customHeight="1" x14ac:dyDescent="0.25">
      <c r="A141" s="383" t="s">
        <v>3018</v>
      </c>
      <c r="B141" s="384">
        <v>34</v>
      </c>
      <c r="C141" s="380">
        <f t="shared" ref="C141:F142" si="1">C142</f>
        <v>2355.2207799999996</v>
      </c>
      <c r="D141" s="380">
        <f t="shared" si="1"/>
        <v>0</v>
      </c>
      <c r="E141" s="380">
        <f t="shared" si="1"/>
        <v>4.0266000000000002</v>
      </c>
      <c r="F141" s="380">
        <f t="shared" si="1"/>
        <v>0</v>
      </c>
      <c r="G141" s="385"/>
      <c r="H141" s="386"/>
    </row>
    <row r="142" spans="1:10" ht="17.25" customHeight="1" x14ac:dyDescent="0.2">
      <c r="A142" s="366" t="s">
        <v>3019</v>
      </c>
      <c r="B142" s="366">
        <v>343</v>
      </c>
      <c r="C142" s="367">
        <f>C143</f>
        <v>2355.2207799999996</v>
      </c>
      <c r="D142" s="367">
        <f t="shared" si="1"/>
        <v>0</v>
      </c>
      <c r="E142" s="367">
        <f t="shared" si="1"/>
        <v>4.0266000000000002</v>
      </c>
      <c r="F142" s="367">
        <f t="shared" si="1"/>
        <v>0</v>
      </c>
    </row>
    <row r="143" spans="1:10" ht="17.25" customHeight="1" x14ac:dyDescent="0.2">
      <c r="A143" s="366" t="s">
        <v>3020</v>
      </c>
      <c r="B143" s="366">
        <v>343210</v>
      </c>
      <c r="C143" s="368">
        <v>2355.2207799999996</v>
      </c>
      <c r="D143" s="368">
        <v>0</v>
      </c>
      <c r="E143" s="368">
        <v>4.0266000000000002</v>
      </c>
      <c r="F143" s="368">
        <v>0</v>
      </c>
    </row>
    <row r="144" spans="1:10" x14ac:dyDescent="0.2">
      <c r="A144" s="364" t="s">
        <v>3021</v>
      </c>
      <c r="B144" s="364">
        <v>35</v>
      </c>
      <c r="C144" s="365">
        <f>C145</f>
        <v>0</v>
      </c>
      <c r="D144" s="365"/>
      <c r="E144" s="365">
        <f>E145</f>
        <v>122.47681</v>
      </c>
      <c r="F144" s="365"/>
    </row>
    <row r="145" spans="1:6" x14ac:dyDescent="0.2">
      <c r="A145" s="366" t="s">
        <v>3021</v>
      </c>
      <c r="B145" s="366">
        <v>351</v>
      </c>
      <c r="C145" s="367">
        <f>C146</f>
        <v>0</v>
      </c>
      <c r="D145" s="367">
        <f>D146</f>
        <v>0</v>
      </c>
      <c r="E145" s="367">
        <f>E146</f>
        <v>122.47681</v>
      </c>
      <c r="F145" s="367">
        <f>F146</f>
        <v>0</v>
      </c>
    </row>
    <row r="146" spans="1:6" x14ac:dyDescent="0.2">
      <c r="A146" s="366" t="s">
        <v>3022</v>
      </c>
      <c r="B146" s="366">
        <v>351110</v>
      </c>
      <c r="C146" s="368">
        <v>0</v>
      </c>
      <c r="D146" s="368">
        <v>0</v>
      </c>
      <c r="E146" s="368">
        <v>122.47681</v>
      </c>
      <c r="F146" s="368">
        <v>0</v>
      </c>
    </row>
    <row r="147" spans="1:6" x14ac:dyDescent="0.2">
      <c r="A147" s="338"/>
      <c r="B147" s="338"/>
      <c r="C147" s="338"/>
      <c r="D147" s="338"/>
      <c r="E147" s="344"/>
      <c r="F147" s="338"/>
    </row>
    <row r="148" spans="1:6" x14ac:dyDescent="0.2">
      <c r="A148" s="338"/>
      <c r="B148" s="338"/>
      <c r="C148" s="338"/>
      <c r="D148" s="338"/>
      <c r="E148" s="344"/>
      <c r="F148" s="338"/>
    </row>
    <row r="149" spans="1:6" x14ac:dyDescent="0.2">
      <c r="A149" s="387" t="s">
        <v>2117</v>
      </c>
      <c r="B149" s="388"/>
      <c r="C149" s="389"/>
      <c r="D149" s="389"/>
      <c r="E149" s="390" t="s">
        <v>87</v>
      </c>
      <c r="F149" s="389"/>
    </row>
    <row r="150" spans="1:6" x14ac:dyDescent="0.2">
      <c r="A150" s="387"/>
      <c r="B150" s="388"/>
      <c r="C150" s="389"/>
      <c r="D150" s="389"/>
      <c r="E150" s="391"/>
      <c r="F150" s="389"/>
    </row>
    <row r="151" spans="1:6" x14ac:dyDescent="0.2">
      <c r="A151" s="387"/>
      <c r="B151" s="388"/>
      <c r="C151" s="389"/>
      <c r="D151" s="389"/>
      <c r="E151" s="391"/>
      <c r="F151" s="389"/>
    </row>
    <row r="152" spans="1:6" x14ac:dyDescent="0.2">
      <c r="A152" s="387" t="s">
        <v>3023</v>
      </c>
      <c r="B152" s="388"/>
      <c r="C152" s="389"/>
      <c r="D152" s="389"/>
      <c r="E152" s="390" t="s">
        <v>89</v>
      </c>
      <c r="F152" s="389"/>
    </row>
    <row r="153" spans="1:6" x14ac:dyDescent="0.2">
      <c r="A153" s="387"/>
      <c r="B153" s="388"/>
      <c r="C153" s="389"/>
      <c r="D153" s="389"/>
      <c r="E153" s="391"/>
      <c r="F153" s="389"/>
    </row>
    <row r="154" spans="1:6" x14ac:dyDescent="0.2">
      <c r="A154" s="387"/>
      <c r="B154" s="388"/>
      <c r="C154" s="389"/>
      <c r="D154" s="389"/>
      <c r="E154" s="391"/>
      <c r="F154" s="389"/>
    </row>
    <row r="155" spans="1:6" x14ac:dyDescent="0.2">
      <c r="A155" s="387" t="s">
        <v>2120</v>
      </c>
      <c r="B155" s="388"/>
      <c r="C155" s="389"/>
      <c r="D155" s="389"/>
      <c r="E155" s="390" t="s">
        <v>90</v>
      </c>
      <c r="F155" s="389"/>
    </row>
    <row r="156" spans="1:6" x14ac:dyDescent="0.2">
      <c r="A156" s="387"/>
      <c r="B156" s="388"/>
      <c r="C156" s="389"/>
      <c r="D156" s="389"/>
      <c r="E156" s="391"/>
      <c r="F156" s="389"/>
    </row>
    <row r="157" spans="1:6" x14ac:dyDescent="0.2">
      <c r="A157" s="387"/>
      <c r="B157" s="388"/>
      <c r="C157" s="389"/>
      <c r="D157" s="389"/>
      <c r="E157" s="391"/>
      <c r="F157" s="389"/>
    </row>
    <row r="158" spans="1:6" x14ac:dyDescent="0.2">
      <c r="A158" s="387"/>
      <c r="B158" s="388"/>
      <c r="C158" s="389"/>
      <c r="D158" s="389"/>
      <c r="E158" s="390"/>
      <c r="F158" s="389"/>
    </row>
    <row r="159" spans="1:6" x14ac:dyDescent="0.2">
      <c r="A159" s="387"/>
      <c r="B159" s="388"/>
      <c r="C159" s="389"/>
      <c r="D159" s="389"/>
      <c r="E159" s="391"/>
      <c r="F159" s="389"/>
    </row>
    <row r="160" spans="1:6" x14ac:dyDescent="0.2">
      <c r="A160" s="387"/>
      <c r="B160" s="388"/>
      <c r="C160" s="389"/>
      <c r="D160" s="389"/>
      <c r="E160" s="391"/>
      <c r="F160" s="389"/>
    </row>
    <row r="161" spans="1:6" x14ac:dyDescent="0.2">
      <c r="A161" s="387"/>
      <c r="B161" s="388"/>
      <c r="C161" s="389"/>
      <c r="D161" s="389"/>
      <c r="E161" s="390"/>
      <c r="F161" s="389"/>
    </row>
    <row r="162" spans="1:6" x14ac:dyDescent="0.2">
      <c r="A162" s="338"/>
      <c r="B162" s="338"/>
      <c r="C162" s="338"/>
      <c r="D162" s="338"/>
      <c r="E162" s="344"/>
      <c r="F162" s="338"/>
    </row>
    <row r="163" spans="1:6" x14ac:dyDescent="0.2">
      <c r="A163" s="338"/>
      <c r="B163" s="338"/>
      <c r="C163" s="338"/>
      <c r="D163" s="338"/>
      <c r="E163" s="344"/>
      <c r="F163" s="338"/>
    </row>
    <row r="164" spans="1:6" x14ac:dyDescent="0.2">
      <c r="A164" s="338"/>
      <c r="B164" s="338"/>
      <c r="C164" s="338"/>
      <c r="D164" s="338"/>
      <c r="E164" s="344"/>
      <c r="F164" s="338"/>
    </row>
    <row r="165" spans="1:6" x14ac:dyDescent="0.2">
      <c r="A165" s="338"/>
      <c r="B165" s="338"/>
      <c r="C165" s="338"/>
      <c r="D165" s="338"/>
      <c r="E165" s="344"/>
      <c r="F165" s="338"/>
    </row>
    <row r="166" spans="1:6" x14ac:dyDescent="0.2">
      <c r="A166" s="338"/>
      <c r="B166" s="338"/>
      <c r="C166" s="338"/>
      <c r="D166" s="338"/>
      <c r="E166" s="344"/>
      <c r="F166" s="338"/>
    </row>
    <row r="167" spans="1:6" x14ac:dyDescent="0.2">
      <c r="A167" s="338"/>
      <c r="B167" s="338"/>
      <c r="C167" s="338"/>
      <c r="D167" s="338"/>
      <c r="E167" s="344"/>
      <c r="F167" s="338"/>
    </row>
    <row r="168" spans="1:6" x14ac:dyDescent="0.2">
      <c r="A168" s="338"/>
      <c r="B168" s="338"/>
      <c r="C168" s="338"/>
      <c r="D168" s="338"/>
      <c r="E168" s="344"/>
      <c r="F168" s="338"/>
    </row>
    <row r="169" spans="1:6" x14ac:dyDescent="0.2">
      <c r="A169" s="338"/>
      <c r="B169" s="338"/>
      <c r="C169" s="338"/>
      <c r="D169" s="338"/>
      <c r="E169" s="344"/>
      <c r="F169" s="338"/>
    </row>
    <row r="170" spans="1:6" x14ac:dyDescent="0.2">
      <c r="A170" s="338"/>
      <c r="B170" s="338"/>
      <c r="C170" s="338"/>
      <c r="D170" s="338"/>
      <c r="E170" s="344"/>
      <c r="F170" s="338"/>
    </row>
    <row r="171" spans="1:6" x14ac:dyDescent="0.2">
      <c r="A171" s="338"/>
      <c r="B171" s="338"/>
      <c r="C171" s="338"/>
      <c r="D171" s="338"/>
      <c r="E171" s="344"/>
      <c r="F171" s="338"/>
    </row>
    <row r="172" spans="1:6" x14ac:dyDescent="0.2">
      <c r="A172" s="338"/>
      <c r="B172" s="338"/>
      <c r="C172" s="338"/>
      <c r="D172" s="338"/>
      <c r="E172" s="344"/>
      <c r="F172" s="338"/>
    </row>
    <row r="173" spans="1:6" x14ac:dyDescent="0.2">
      <c r="A173" s="338"/>
      <c r="B173" s="338"/>
      <c r="C173" s="338"/>
      <c r="D173" s="338"/>
      <c r="E173" s="344"/>
      <c r="F173" s="338"/>
    </row>
    <row r="174" spans="1:6" x14ac:dyDescent="0.2">
      <c r="A174" s="338"/>
      <c r="B174" s="338"/>
      <c r="C174" s="338"/>
      <c r="D174" s="338"/>
      <c r="E174" s="344"/>
      <c r="F174" s="338"/>
    </row>
    <row r="175" spans="1:6" x14ac:dyDescent="0.2">
      <c r="A175" s="338"/>
      <c r="B175" s="338"/>
      <c r="C175" s="338"/>
      <c r="D175" s="338"/>
      <c r="E175" s="344"/>
      <c r="F175" s="338"/>
    </row>
    <row r="176" spans="1:6" x14ac:dyDescent="0.2">
      <c r="A176" s="338"/>
      <c r="B176" s="338"/>
      <c r="C176" s="338"/>
      <c r="D176" s="338"/>
      <c r="E176" s="344"/>
      <c r="F176" s="338"/>
    </row>
    <row r="177" spans="1:6" x14ac:dyDescent="0.2">
      <c r="A177" s="338"/>
      <c r="B177" s="338"/>
      <c r="C177" s="338"/>
      <c r="D177" s="338"/>
      <c r="E177" s="344"/>
      <c r="F177" s="338"/>
    </row>
    <row r="178" spans="1:6" x14ac:dyDescent="0.2">
      <c r="A178" s="338"/>
      <c r="B178" s="338"/>
      <c r="C178" s="338"/>
      <c r="D178" s="338"/>
      <c r="E178" s="344"/>
      <c r="F178" s="338"/>
    </row>
    <row r="179" spans="1:6" x14ac:dyDescent="0.2">
      <c r="A179" s="338"/>
      <c r="B179" s="338"/>
      <c r="C179" s="338"/>
      <c r="D179" s="338"/>
      <c r="E179" s="344"/>
      <c r="F179" s="338"/>
    </row>
    <row r="180" spans="1:6" x14ac:dyDescent="0.2">
      <c r="A180" s="338"/>
      <c r="B180" s="338"/>
      <c r="C180" s="338"/>
      <c r="D180" s="338"/>
      <c r="E180" s="344"/>
      <c r="F180" s="338"/>
    </row>
    <row r="181" spans="1:6" x14ac:dyDescent="0.2">
      <c r="A181" s="338"/>
      <c r="B181" s="338"/>
      <c r="C181" s="338"/>
      <c r="D181" s="338"/>
      <c r="E181" s="344"/>
      <c r="F181" s="338"/>
    </row>
    <row r="182" spans="1:6" x14ac:dyDescent="0.2">
      <c r="A182" s="338"/>
      <c r="B182" s="338"/>
      <c r="C182" s="338"/>
      <c r="D182" s="338"/>
      <c r="E182" s="344"/>
      <c r="F182" s="338"/>
    </row>
    <row r="183" spans="1:6" x14ac:dyDescent="0.2">
      <c r="A183" s="338"/>
      <c r="B183" s="338"/>
      <c r="C183" s="338"/>
      <c r="D183" s="338"/>
      <c r="E183" s="344"/>
      <c r="F183" s="338"/>
    </row>
    <row r="184" spans="1:6" x14ac:dyDescent="0.2">
      <c r="A184" s="338"/>
      <c r="B184" s="338"/>
      <c r="C184" s="338"/>
      <c r="D184" s="338"/>
      <c r="E184" s="344"/>
      <c r="F184" s="338"/>
    </row>
    <row r="185" spans="1:6" x14ac:dyDescent="0.2">
      <c r="A185" s="338"/>
      <c r="B185" s="338"/>
      <c r="C185" s="338"/>
      <c r="D185" s="338"/>
      <c r="E185" s="344"/>
      <c r="F185" s="338"/>
    </row>
    <row r="186" spans="1:6" x14ac:dyDescent="0.2">
      <c r="A186" s="338"/>
      <c r="B186" s="338"/>
      <c r="C186" s="338"/>
      <c r="D186" s="338"/>
      <c r="E186" s="344"/>
      <c r="F186" s="338"/>
    </row>
    <row r="187" spans="1:6" x14ac:dyDescent="0.2">
      <c r="A187" s="338"/>
      <c r="B187" s="338"/>
      <c r="C187" s="338"/>
      <c r="D187" s="338"/>
      <c r="E187" s="344"/>
      <c r="F187" s="338"/>
    </row>
    <row r="188" spans="1:6" x14ac:dyDescent="0.2">
      <c r="A188" s="338"/>
      <c r="B188" s="338"/>
      <c r="C188" s="338"/>
      <c r="D188" s="338"/>
      <c r="E188" s="344"/>
      <c r="F188" s="338"/>
    </row>
    <row r="189" spans="1:6" x14ac:dyDescent="0.2">
      <c r="A189" s="338"/>
      <c r="B189" s="338"/>
      <c r="C189" s="338"/>
      <c r="D189" s="338"/>
      <c r="E189" s="344"/>
      <c r="F189" s="338"/>
    </row>
    <row r="190" spans="1:6" x14ac:dyDescent="0.2">
      <c r="A190" s="338"/>
      <c r="B190" s="338"/>
      <c r="C190" s="338"/>
      <c r="D190" s="338"/>
      <c r="E190" s="344"/>
      <c r="F190" s="338"/>
    </row>
    <row r="191" spans="1:6" x14ac:dyDescent="0.2">
      <c r="A191" s="338"/>
      <c r="B191" s="338"/>
      <c r="C191" s="338"/>
      <c r="D191" s="338"/>
      <c r="E191" s="344"/>
      <c r="F191" s="338"/>
    </row>
    <row r="192" spans="1:6" x14ac:dyDescent="0.2">
      <c r="A192" s="338"/>
      <c r="B192" s="338"/>
      <c r="C192" s="338"/>
      <c r="D192" s="338"/>
      <c r="E192" s="344"/>
      <c r="F192" s="338"/>
    </row>
    <row r="193" spans="1:6" x14ac:dyDescent="0.2">
      <c r="A193" s="338"/>
      <c r="B193" s="338"/>
      <c r="C193" s="338"/>
      <c r="D193" s="338"/>
      <c r="E193" s="344"/>
      <c r="F193" s="338"/>
    </row>
    <row r="194" spans="1:6" x14ac:dyDescent="0.2">
      <c r="A194" s="338"/>
      <c r="B194" s="338"/>
      <c r="C194" s="338"/>
      <c r="D194" s="338"/>
      <c r="E194" s="344"/>
      <c r="F194" s="338"/>
    </row>
    <row r="195" spans="1:6" x14ac:dyDescent="0.2">
      <c r="A195" s="338"/>
      <c r="B195" s="338"/>
      <c r="C195" s="338"/>
      <c r="D195" s="338"/>
      <c r="E195" s="344"/>
      <c r="F195" s="338"/>
    </row>
    <row r="196" spans="1:6" x14ac:dyDescent="0.2">
      <c r="A196" s="338"/>
      <c r="B196" s="338"/>
      <c r="C196" s="338"/>
      <c r="D196" s="338"/>
      <c r="E196" s="344"/>
      <c r="F196" s="338"/>
    </row>
    <row r="197" spans="1:6" x14ac:dyDescent="0.2">
      <c r="A197" s="338"/>
      <c r="B197" s="338"/>
      <c r="C197" s="338"/>
      <c r="D197" s="338"/>
      <c r="E197" s="344"/>
      <c r="F197" s="338"/>
    </row>
    <row r="198" spans="1:6" x14ac:dyDescent="0.2">
      <c r="A198" s="338"/>
      <c r="B198" s="338"/>
      <c r="C198" s="338"/>
      <c r="D198" s="338"/>
      <c r="E198" s="344"/>
      <c r="F198" s="338"/>
    </row>
    <row r="199" spans="1:6" x14ac:dyDescent="0.2">
      <c r="A199" s="338"/>
      <c r="B199" s="338"/>
      <c r="C199" s="338"/>
      <c r="D199" s="338"/>
      <c r="E199" s="344"/>
      <c r="F199" s="338"/>
    </row>
    <row r="200" spans="1:6" x14ac:dyDescent="0.2">
      <c r="A200" s="338"/>
      <c r="B200" s="338"/>
      <c r="C200" s="338"/>
      <c r="D200" s="338"/>
      <c r="E200" s="344"/>
      <c r="F200" s="338"/>
    </row>
    <row r="201" spans="1:6" x14ac:dyDescent="0.2">
      <c r="A201" s="338"/>
      <c r="B201" s="338"/>
      <c r="C201" s="338"/>
      <c r="D201" s="338"/>
      <c r="E201" s="344"/>
      <c r="F201" s="338"/>
    </row>
    <row r="202" spans="1:6" x14ac:dyDescent="0.2">
      <c r="A202" s="392"/>
      <c r="B202" s="392"/>
      <c r="C202" s="338"/>
      <c r="D202" s="338"/>
      <c r="E202" s="344"/>
      <c r="F202" s="338"/>
    </row>
    <row r="203" spans="1:6" x14ac:dyDescent="0.2">
      <c r="A203" s="392"/>
      <c r="B203" s="392"/>
      <c r="C203" s="338"/>
      <c r="D203" s="338"/>
      <c r="E203" s="344"/>
      <c r="F203" s="338"/>
    </row>
    <row r="204" spans="1:6" x14ac:dyDescent="0.2">
      <c r="A204" s="392"/>
      <c r="B204" s="392"/>
      <c r="C204" s="338"/>
      <c r="D204" s="338"/>
      <c r="E204" s="344"/>
      <c r="F204" s="338"/>
    </row>
    <row r="205" spans="1:6" x14ac:dyDescent="0.2">
      <c r="A205" s="393"/>
      <c r="B205" s="393"/>
      <c r="C205" s="338"/>
      <c r="D205" s="338"/>
      <c r="E205" s="344"/>
      <c r="F205" s="338"/>
    </row>
    <row r="206" spans="1:6" x14ac:dyDescent="0.2">
      <c r="A206" s="338"/>
      <c r="B206" s="338"/>
      <c r="C206" s="338"/>
      <c r="D206" s="338"/>
      <c r="E206" s="344"/>
      <c r="F206" s="338"/>
    </row>
    <row r="207" spans="1:6" x14ac:dyDescent="0.2">
      <c r="A207" s="338"/>
      <c r="B207" s="338"/>
      <c r="C207" s="338"/>
      <c r="D207" s="338"/>
      <c r="E207" s="344"/>
      <c r="F207" s="338"/>
    </row>
    <row r="208" spans="1:6" x14ac:dyDescent="0.2">
      <c r="A208" s="338"/>
      <c r="B208" s="338"/>
      <c r="C208" s="338"/>
      <c r="D208" s="338"/>
      <c r="E208" s="344"/>
      <c r="F208" s="338"/>
    </row>
    <row r="209" spans="1:6" x14ac:dyDescent="0.2">
      <c r="A209" s="338"/>
      <c r="B209" s="338"/>
      <c r="C209" s="338"/>
      <c r="D209" s="338"/>
      <c r="E209" s="344"/>
      <c r="F209" s="338"/>
    </row>
    <row r="210" spans="1:6" x14ac:dyDescent="0.2">
      <c r="A210" s="338"/>
      <c r="B210" s="338"/>
      <c r="C210" s="338"/>
      <c r="D210" s="338"/>
      <c r="E210" s="344"/>
      <c r="F210" s="338"/>
    </row>
    <row r="211" spans="1:6" x14ac:dyDescent="0.2">
      <c r="A211" s="338"/>
      <c r="B211" s="338"/>
      <c r="C211" s="338"/>
      <c r="D211" s="338"/>
      <c r="E211" s="344"/>
      <c r="F211" s="338"/>
    </row>
    <row r="212" spans="1:6" x14ac:dyDescent="0.2">
      <c r="A212" s="338"/>
      <c r="B212" s="338"/>
      <c r="C212" s="338"/>
      <c r="D212" s="338"/>
      <c r="E212" s="344"/>
      <c r="F212" s="338"/>
    </row>
    <row r="213" spans="1:6" x14ac:dyDescent="0.2">
      <c r="A213" s="338"/>
      <c r="B213" s="338"/>
      <c r="C213" s="338"/>
      <c r="D213" s="338"/>
      <c r="E213" s="344"/>
      <c r="F213" s="338"/>
    </row>
    <row r="214" spans="1:6" x14ac:dyDescent="0.2">
      <c r="A214" s="338"/>
      <c r="B214" s="338"/>
      <c r="C214" s="338"/>
      <c r="D214" s="338"/>
      <c r="E214" s="344"/>
      <c r="F214" s="338"/>
    </row>
    <row r="215" spans="1:6" x14ac:dyDescent="0.2">
      <c r="A215" s="338"/>
      <c r="B215" s="338"/>
      <c r="C215" s="338"/>
      <c r="D215" s="338"/>
      <c r="E215" s="344"/>
      <c r="F215" s="338"/>
    </row>
    <row r="216" spans="1:6" x14ac:dyDescent="0.2">
      <c r="A216" s="338"/>
      <c r="B216" s="338"/>
      <c r="C216" s="338"/>
      <c r="D216" s="338"/>
      <c r="E216" s="344"/>
      <c r="F216" s="338"/>
    </row>
    <row r="217" spans="1:6" x14ac:dyDescent="0.2">
      <c r="A217" s="338"/>
      <c r="B217" s="338"/>
      <c r="C217" s="338"/>
      <c r="D217" s="338"/>
      <c r="E217" s="344"/>
      <c r="F217" s="338"/>
    </row>
    <row r="218" spans="1:6" x14ac:dyDescent="0.2">
      <c r="A218" s="338"/>
      <c r="B218" s="338"/>
      <c r="C218" s="338"/>
      <c r="D218" s="338"/>
      <c r="E218" s="344"/>
      <c r="F218" s="338"/>
    </row>
    <row r="219" spans="1:6" x14ac:dyDescent="0.2">
      <c r="A219" s="338"/>
      <c r="B219" s="338"/>
      <c r="C219" s="338"/>
      <c r="D219" s="338"/>
      <c r="E219" s="344"/>
      <c r="F219" s="338"/>
    </row>
    <row r="220" spans="1:6" x14ac:dyDescent="0.2">
      <c r="A220" s="338"/>
      <c r="B220" s="338"/>
      <c r="C220" s="338"/>
      <c r="D220" s="338"/>
      <c r="E220" s="344"/>
      <c r="F220" s="338"/>
    </row>
    <row r="221" spans="1:6" x14ac:dyDescent="0.2">
      <c r="A221" s="338"/>
      <c r="B221" s="338"/>
      <c r="C221" s="338"/>
      <c r="D221" s="338"/>
      <c r="E221" s="344"/>
      <c r="F221" s="338"/>
    </row>
    <row r="222" spans="1:6" x14ac:dyDescent="0.2">
      <c r="A222" s="338"/>
      <c r="B222" s="338"/>
      <c r="C222" s="338"/>
      <c r="D222" s="338"/>
      <c r="E222" s="344"/>
      <c r="F222" s="338"/>
    </row>
    <row r="223" spans="1:6" x14ac:dyDescent="0.2">
      <c r="A223" s="338"/>
      <c r="B223" s="338"/>
      <c r="C223" s="338"/>
      <c r="D223" s="338"/>
      <c r="E223" s="344"/>
      <c r="F223" s="338"/>
    </row>
    <row r="224" spans="1:6" x14ac:dyDescent="0.2">
      <c r="A224" s="338"/>
      <c r="B224" s="338"/>
      <c r="C224" s="338"/>
      <c r="D224" s="338"/>
      <c r="E224" s="344"/>
      <c r="F224" s="338"/>
    </row>
    <row r="225" spans="1:6" x14ac:dyDescent="0.2">
      <c r="A225" s="338"/>
      <c r="B225" s="338"/>
      <c r="C225" s="338"/>
      <c r="D225" s="338"/>
      <c r="E225" s="344"/>
      <c r="F225" s="338"/>
    </row>
    <row r="226" spans="1:6" x14ac:dyDescent="0.2">
      <c r="A226" s="338"/>
      <c r="B226" s="338"/>
      <c r="C226" s="338"/>
      <c r="D226" s="338"/>
      <c r="E226" s="344"/>
      <c r="F226" s="338"/>
    </row>
    <row r="227" spans="1:6" x14ac:dyDescent="0.2">
      <c r="A227" s="338"/>
      <c r="B227" s="338"/>
      <c r="C227" s="338"/>
      <c r="D227" s="338"/>
      <c r="E227" s="344"/>
      <c r="F227" s="338"/>
    </row>
    <row r="228" spans="1:6" x14ac:dyDescent="0.2">
      <c r="A228" s="338"/>
      <c r="B228" s="338"/>
      <c r="C228" s="338"/>
      <c r="D228" s="338"/>
      <c r="E228" s="344"/>
      <c r="F228" s="338"/>
    </row>
    <row r="229" spans="1:6" x14ac:dyDescent="0.2">
      <c r="A229" s="338"/>
      <c r="B229" s="338"/>
      <c r="C229" s="338"/>
      <c r="D229" s="338"/>
      <c r="E229" s="344"/>
      <c r="F229" s="338"/>
    </row>
    <row r="230" spans="1:6" x14ac:dyDescent="0.2">
      <c r="A230" s="338"/>
      <c r="B230" s="338"/>
      <c r="C230" s="338"/>
      <c r="D230" s="338"/>
      <c r="E230" s="344"/>
      <c r="F230" s="338"/>
    </row>
    <row r="231" spans="1:6" x14ac:dyDescent="0.2">
      <c r="A231" s="338"/>
      <c r="B231" s="338"/>
      <c r="C231" s="338"/>
      <c r="D231" s="338"/>
      <c r="E231" s="344"/>
      <c r="F231" s="338"/>
    </row>
    <row r="232" spans="1:6" x14ac:dyDescent="0.2">
      <c r="A232" s="338"/>
      <c r="B232" s="338"/>
      <c r="C232" s="338"/>
      <c r="D232" s="338"/>
      <c r="E232" s="344"/>
      <c r="F232" s="338"/>
    </row>
    <row r="233" spans="1:6" x14ac:dyDescent="0.2">
      <c r="A233" s="338"/>
      <c r="B233" s="338"/>
      <c r="C233" s="338"/>
      <c r="D233" s="338"/>
      <c r="E233" s="344"/>
      <c r="F233" s="338"/>
    </row>
    <row r="234" spans="1:6" x14ac:dyDescent="0.2">
      <c r="A234" s="338"/>
      <c r="B234" s="338"/>
      <c r="C234" s="338"/>
      <c r="D234" s="338"/>
      <c r="E234" s="344"/>
      <c r="F234" s="338"/>
    </row>
    <row r="235" spans="1:6" x14ac:dyDescent="0.2">
      <c r="A235" s="338"/>
      <c r="B235" s="338"/>
      <c r="C235" s="338"/>
      <c r="D235" s="338"/>
      <c r="E235" s="344"/>
      <c r="F235" s="338"/>
    </row>
    <row r="236" spans="1:6" x14ac:dyDescent="0.2">
      <c r="A236" s="338"/>
      <c r="B236" s="338"/>
      <c r="C236" s="338"/>
      <c r="D236" s="338"/>
      <c r="E236" s="344"/>
      <c r="F236" s="338"/>
    </row>
    <row r="237" spans="1:6" x14ac:dyDescent="0.2">
      <c r="A237" s="338"/>
      <c r="B237" s="338"/>
      <c r="C237" s="338"/>
      <c r="D237" s="338"/>
      <c r="E237" s="344"/>
      <c r="F237" s="338"/>
    </row>
    <row r="238" spans="1:6" x14ac:dyDescent="0.2">
      <c r="A238" s="338"/>
      <c r="B238" s="338"/>
      <c r="C238" s="338"/>
      <c r="D238" s="338"/>
      <c r="E238" s="344"/>
      <c r="F238" s="338"/>
    </row>
    <row r="239" spans="1:6" x14ac:dyDescent="0.2">
      <c r="A239" s="338"/>
      <c r="B239" s="338"/>
      <c r="C239" s="338"/>
      <c r="D239" s="338"/>
      <c r="E239" s="344"/>
      <c r="F239" s="338"/>
    </row>
    <row r="240" spans="1:6" x14ac:dyDescent="0.2">
      <c r="A240" s="338"/>
      <c r="B240" s="338"/>
      <c r="C240" s="338"/>
      <c r="D240" s="338"/>
      <c r="E240" s="344"/>
      <c r="F240" s="338"/>
    </row>
    <row r="241" spans="1:6" x14ac:dyDescent="0.2">
      <c r="A241" s="338"/>
      <c r="B241" s="338"/>
      <c r="C241" s="338"/>
      <c r="D241" s="338"/>
      <c r="E241" s="344"/>
      <c r="F241" s="338"/>
    </row>
    <row r="242" spans="1:6" x14ac:dyDescent="0.2">
      <c r="A242" s="338"/>
      <c r="B242" s="338"/>
      <c r="C242" s="338"/>
      <c r="D242" s="338"/>
      <c r="E242" s="344"/>
      <c r="F242" s="338"/>
    </row>
    <row r="243" spans="1:6" x14ac:dyDescent="0.2">
      <c r="A243" s="338"/>
      <c r="B243" s="338"/>
      <c r="C243" s="338"/>
      <c r="D243" s="338"/>
      <c r="E243" s="344"/>
      <c r="F243" s="338"/>
    </row>
    <row r="244" spans="1:6" x14ac:dyDescent="0.2">
      <c r="A244" s="338"/>
      <c r="B244" s="338"/>
      <c r="C244" s="338"/>
      <c r="D244" s="338"/>
      <c r="E244" s="344"/>
      <c r="F244" s="338"/>
    </row>
    <row r="245" spans="1:6" x14ac:dyDescent="0.2">
      <c r="A245" s="338"/>
      <c r="B245" s="338"/>
      <c r="C245" s="338"/>
      <c r="D245" s="338"/>
      <c r="E245" s="344"/>
      <c r="F245" s="338"/>
    </row>
    <row r="246" spans="1:6" x14ac:dyDescent="0.2">
      <c r="A246" s="338"/>
      <c r="B246" s="338"/>
      <c r="C246" s="338"/>
      <c r="D246" s="338"/>
      <c r="E246" s="344"/>
      <c r="F246" s="338"/>
    </row>
    <row r="247" spans="1:6" x14ac:dyDescent="0.2">
      <c r="A247" s="338"/>
      <c r="B247" s="338"/>
      <c r="C247" s="338"/>
      <c r="D247" s="338"/>
      <c r="E247" s="344"/>
      <c r="F247" s="338"/>
    </row>
    <row r="248" spans="1:6" x14ac:dyDescent="0.2">
      <c r="A248" s="338"/>
      <c r="B248" s="338"/>
      <c r="C248" s="338"/>
      <c r="D248" s="338"/>
      <c r="E248" s="344"/>
      <c r="F248" s="338"/>
    </row>
    <row r="249" spans="1:6" x14ac:dyDescent="0.2">
      <c r="A249" s="338"/>
      <c r="B249" s="338"/>
      <c r="C249" s="338"/>
      <c r="D249" s="338"/>
      <c r="E249" s="344"/>
      <c r="F249" s="338"/>
    </row>
    <row r="250" spans="1:6" x14ac:dyDescent="0.2">
      <c r="A250" s="338"/>
      <c r="B250" s="338"/>
      <c r="C250" s="338"/>
      <c r="D250" s="338"/>
      <c r="E250" s="344"/>
      <c r="F250" s="338"/>
    </row>
    <row r="251" spans="1:6" x14ac:dyDescent="0.2">
      <c r="A251" s="338"/>
      <c r="B251" s="338"/>
      <c r="C251" s="338"/>
      <c r="D251" s="338"/>
      <c r="E251" s="344"/>
      <c r="F251" s="338"/>
    </row>
    <row r="252" spans="1:6" x14ac:dyDescent="0.2">
      <c r="A252" s="338"/>
      <c r="B252" s="338"/>
      <c r="C252" s="338"/>
      <c r="D252" s="338"/>
      <c r="E252" s="344"/>
      <c r="F252" s="338"/>
    </row>
    <row r="253" spans="1:6" x14ac:dyDescent="0.2">
      <c r="A253" s="338"/>
      <c r="B253" s="338"/>
      <c r="C253" s="338"/>
      <c r="D253" s="338"/>
      <c r="E253" s="344"/>
      <c r="F253" s="338"/>
    </row>
    <row r="254" spans="1:6" x14ac:dyDescent="0.2">
      <c r="A254" s="338"/>
      <c r="B254" s="338"/>
      <c r="C254" s="338"/>
      <c r="D254" s="338"/>
      <c r="E254" s="344"/>
      <c r="F254" s="338"/>
    </row>
    <row r="255" spans="1:6" x14ac:dyDescent="0.2">
      <c r="A255" s="338"/>
      <c r="B255" s="338"/>
      <c r="C255" s="338"/>
      <c r="D255" s="338"/>
      <c r="E255" s="344"/>
      <c r="F255" s="338"/>
    </row>
    <row r="256" spans="1:6" x14ac:dyDescent="0.2">
      <c r="A256" s="338"/>
      <c r="B256" s="338"/>
      <c r="C256" s="338"/>
      <c r="D256" s="338"/>
      <c r="E256" s="344"/>
      <c r="F256" s="338"/>
    </row>
    <row r="257" spans="1:6" x14ac:dyDescent="0.2">
      <c r="A257" s="338"/>
      <c r="B257" s="338"/>
      <c r="C257" s="338"/>
      <c r="D257" s="338"/>
      <c r="E257" s="344"/>
      <c r="F257" s="338"/>
    </row>
    <row r="258" spans="1:6" x14ac:dyDescent="0.2">
      <c r="A258" s="338"/>
      <c r="B258" s="338"/>
      <c r="C258" s="338"/>
      <c r="D258" s="338"/>
      <c r="E258" s="344"/>
      <c r="F258" s="338"/>
    </row>
    <row r="259" spans="1:6" x14ac:dyDescent="0.2">
      <c r="A259" s="338"/>
      <c r="B259" s="338"/>
      <c r="C259" s="338"/>
      <c r="D259" s="338"/>
      <c r="E259" s="344"/>
      <c r="F259" s="338"/>
    </row>
    <row r="260" spans="1:6" x14ac:dyDescent="0.2">
      <c r="A260" s="338"/>
      <c r="B260" s="338"/>
      <c r="C260" s="338"/>
      <c r="D260" s="338"/>
      <c r="E260" s="344"/>
      <c r="F260" s="338"/>
    </row>
    <row r="261" spans="1:6" x14ac:dyDescent="0.2">
      <c r="A261" s="338"/>
      <c r="B261" s="338"/>
      <c r="C261" s="338"/>
      <c r="D261" s="338"/>
      <c r="E261" s="344"/>
      <c r="F261" s="338"/>
    </row>
    <row r="262" spans="1:6" x14ac:dyDescent="0.2">
      <c r="A262" s="338"/>
      <c r="B262" s="338"/>
      <c r="C262" s="338"/>
      <c r="D262" s="338"/>
      <c r="E262" s="344"/>
      <c r="F262" s="338"/>
    </row>
    <row r="263" spans="1:6" x14ac:dyDescent="0.2">
      <c r="A263" s="338"/>
      <c r="B263" s="338"/>
      <c r="C263" s="338"/>
      <c r="D263" s="338"/>
      <c r="E263" s="344"/>
      <c r="F263" s="338"/>
    </row>
    <row r="264" spans="1:6" x14ac:dyDescent="0.2">
      <c r="A264" s="338"/>
      <c r="B264" s="338"/>
      <c r="C264" s="338"/>
      <c r="D264" s="338"/>
      <c r="E264" s="344"/>
      <c r="F264" s="338"/>
    </row>
    <row r="265" spans="1:6" x14ac:dyDescent="0.2">
      <c r="A265" s="338"/>
      <c r="B265" s="338"/>
      <c r="C265" s="338"/>
      <c r="D265" s="338"/>
      <c r="E265" s="344"/>
      <c r="F265" s="338"/>
    </row>
    <row r="266" spans="1:6" x14ac:dyDescent="0.2">
      <c r="A266" s="338"/>
      <c r="B266" s="338"/>
      <c r="C266" s="338"/>
      <c r="D266" s="338"/>
      <c r="E266" s="344"/>
      <c r="F266" s="338"/>
    </row>
    <row r="267" spans="1:6" x14ac:dyDescent="0.2">
      <c r="A267" s="338"/>
      <c r="B267" s="338"/>
      <c r="C267" s="338"/>
      <c r="D267" s="338"/>
      <c r="E267" s="344"/>
      <c r="F267" s="338"/>
    </row>
    <row r="268" spans="1:6" x14ac:dyDescent="0.2">
      <c r="A268" s="338"/>
      <c r="B268" s="338"/>
      <c r="C268" s="338"/>
      <c r="D268" s="338"/>
      <c r="E268" s="344"/>
      <c r="F268" s="338"/>
    </row>
    <row r="269" spans="1:6" x14ac:dyDescent="0.2">
      <c r="A269" s="338"/>
      <c r="B269" s="338"/>
      <c r="C269" s="338"/>
      <c r="D269" s="338"/>
      <c r="E269" s="344"/>
      <c r="F269" s="338"/>
    </row>
    <row r="270" spans="1:6" x14ac:dyDescent="0.2">
      <c r="A270" s="338"/>
      <c r="B270" s="338"/>
      <c r="C270" s="338"/>
      <c r="D270" s="338"/>
      <c r="E270" s="344"/>
      <c r="F270" s="338"/>
    </row>
    <row r="271" spans="1:6" x14ac:dyDescent="0.2">
      <c r="A271" s="338"/>
      <c r="B271" s="338"/>
      <c r="C271" s="338"/>
      <c r="D271" s="338"/>
      <c r="E271" s="344"/>
      <c r="F271" s="338"/>
    </row>
    <row r="272" spans="1:6" x14ac:dyDescent="0.2">
      <c r="A272" s="338"/>
      <c r="B272" s="338"/>
      <c r="C272" s="338"/>
      <c r="D272" s="338"/>
      <c r="E272" s="344"/>
      <c r="F272" s="338"/>
    </row>
    <row r="273" spans="1:6" x14ac:dyDescent="0.2">
      <c r="A273" s="338"/>
      <c r="B273" s="338"/>
      <c r="C273" s="338"/>
      <c r="D273" s="338"/>
      <c r="E273" s="344"/>
      <c r="F273" s="338"/>
    </row>
    <row r="274" spans="1:6" x14ac:dyDescent="0.2">
      <c r="A274" s="338"/>
      <c r="B274" s="338"/>
      <c r="C274" s="338"/>
      <c r="D274" s="338"/>
      <c r="E274" s="344"/>
      <c r="F274" s="338"/>
    </row>
    <row r="275" spans="1:6" x14ac:dyDescent="0.2">
      <c r="A275" s="338"/>
      <c r="B275" s="338"/>
      <c r="C275" s="338"/>
      <c r="D275" s="338"/>
      <c r="E275" s="344"/>
      <c r="F275" s="338"/>
    </row>
    <row r="276" spans="1:6" x14ac:dyDescent="0.2">
      <c r="A276" s="338"/>
      <c r="B276" s="338"/>
      <c r="C276" s="338"/>
      <c r="D276" s="338"/>
      <c r="E276" s="344"/>
      <c r="F276" s="338"/>
    </row>
    <row r="277" spans="1:6" x14ac:dyDescent="0.2">
      <c r="A277" s="338"/>
      <c r="B277" s="338"/>
      <c r="C277" s="338"/>
      <c r="D277" s="338"/>
      <c r="E277" s="344"/>
      <c r="F277" s="338"/>
    </row>
    <row r="278" spans="1:6" x14ac:dyDescent="0.2">
      <c r="A278" s="338"/>
      <c r="B278" s="338"/>
      <c r="C278" s="338"/>
      <c r="D278" s="338"/>
      <c r="E278" s="344"/>
      <c r="F278" s="338"/>
    </row>
    <row r="279" spans="1:6" x14ac:dyDescent="0.2">
      <c r="A279" s="338"/>
      <c r="B279" s="338"/>
      <c r="C279" s="338"/>
      <c r="D279" s="338"/>
      <c r="E279" s="344"/>
      <c r="F279" s="338"/>
    </row>
    <row r="280" spans="1:6" x14ac:dyDescent="0.2">
      <c r="A280" s="338"/>
      <c r="B280" s="338"/>
      <c r="C280" s="338"/>
      <c r="D280" s="338"/>
      <c r="E280" s="344"/>
      <c r="F280" s="338"/>
    </row>
    <row r="281" spans="1:6" x14ac:dyDescent="0.2">
      <c r="A281" s="338"/>
      <c r="B281" s="338"/>
      <c r="C281" s="338"/>
      <c r="D281" s="338"/>
      <c r="E281" s="344"/>
      <c r="F281" s="338"/>
    </row>
    <row r="282" spans="1:6" x14ac:dyDescent="0.2">
      <c r="A282" s="338"/>
      <c r="B282" s="338"/>
      <c r="C282" s="338"/>
      <c r="D282" s="338"/>
      <c r="E282" s="344"/>
      <c r="F282" s="338"/>
    </row>
    <row r="283" spans="1:6" x14ac:dyDescent="0.2">
      <c r="A283" s="338"/>
      <c r="B283" s="338"/>
      <c r="C283" s="338"/>
      <c r="D283" s="338"/>
      <c r="E283" s="344"/>
      <c r="F283" s="338"/>
    </row>
    <row r="284" spans="1:6" x14ac:dyDescent="0.2">
      <c r="A284" s="338"/>
      <c r="B284" s="338"/>
      <c r="C284" s="338"/>
      <c r="D284" s="338"/>
      <c r="E284" s="344"/>
      <c r="F284" s="338"/>
    </row>
    <row r="285" spans="1:6" x14ac:dyDescent="0.2">
      <c r="A285" s="338"/>
      <c r="B285" s="338"/>
      <c r="C285" s="338"/>
      <c r="D285" s="338"/>
      <c r="E285" s="344"/>
      <c r="F285" s="338"/>
    </row>
    <row r="286" spans="1:6" x14ac:dyDescent="0.2">
      <c r="A286" s="338"/>
      <c r="B286" s="338"/>
      <c r="C286" s="338"/>
      <c r="D286" s="338"/>
      <c r="E286" s="344"/>
      <c r="F286" s="338"/>
    </row>
    <row r="287" spans="1:6" x14ac:dyDescent="0.2">
      <c r="A287" s="338"/>
      <c r="B287" s="338"/>
      <c r="C287" s="338"/>
      <c r="D287" s="338"/>
      <c r="E287" s="344"/>
      <c r="F287" s="338"/>
    </row>
    <row r="288" spans="1:6" ht="15.75" customHeight="1" x14ac:dyDescent="0.2">
      <c r="A288" s="338"/>
      <c r="B288" s="338"/>
      <c r="C288" s="338"/>
      <c r="D288" s="338"/>
      <c r="E288" s="344"/>
      <c r="F288" s="338"/>
    </row>
    <row r="289" spans="1:6" ht="16.5" customHeight="1" x14ac:dyDescent="0.2">
      <c r="A289" s="338"/>
      <c r="B289" s="338"/>
      <c r="C289" s="338"/>
      <c r="D289" s="338"/>
      <c r="E289" s="344"/>
      <c r="F289" s="338"/>
    </row>
    <row r="290" spans="1:6" ht="16.5" customHeight="1" x14ac:dyDescent="0.2">
      <c r="A290" s="338"/>
      <c r="B290" s="338"/>
      <c r="C290" s="338"/>
      <c r="D290" s="338"/>
      <c r="E290" s="344"/>
      <c r="F290" s="338"/>
    </row>
    <row r="291" spans="1:6" x14ac:dyDescent="0.2">
      <c r="A291" s="338"/>
      <c r="B291" s="338"/>
      <c r="C291" s="338"/>
      <c r="D291" s="338"/>
      <c r="E291" s="344"/>
      <c r="F291" s="338"/>
    </row>
    <row r="292" spans="1:6" x14ac:dyDescent="0.2">
      <c r="A292" s="338"/>
      <c r="B292" s="338"/>
      <c r="C292" s="338"/>
      <c r="D292" s="338"/>
      <c r="E292" s="344"/>
      <c r="F292" s="338"/>
    </row>
    <row r="293" spans="1:6" x14ac:dyDescent="0.2">
      <c r="A293" s="338"/>
      <c r="B293" s="338"/>
      <c r="C293" s="338"/>
      <c r="D293" s="338"/>
      <c r="E293" s="344"/>
      <c r="F293" s="338"/>
    </row>
    <row r="294" spans="1:6" ht="15" customHeight="1" x14ac:dyDescent="0.2">
      <c r="A294" s="338"/>
      <c r="B294" s="338"/>
      <c r="C294" s="338"/>
      <c r="D294" s="338"/>
      <c r="E294" s="344"/>
      <c r="F294" s="338"/>
    </row>
    <row r="295" spans="1:6" ht="15" customHeight="1" x14ac:dyDescent="0.2">
      <c r="A295" s="338"/>
      <c r="B295" s="338"/>
      <c r="C295" s="338"/>
      <c r="D295" s="338"/>
      <c r="E295" s="344"/>
      <c r="F295" s="338"/>
    </row>
    <row r="296" spans="1:6" ht="16.5" customHeight="1" x14ac:dyDescent="0.2">
      <c r="A296" s="338"/>
      <c r="B296" s="338"/>
      <c r="C296" s="338"/>
      <c r="D296" s="338"/>
      <c r="E296" s="344"/>
      <c r="F296" s="338"/>
    </row>
    <row r="297" spans="1:6" ht="16.5" customHeight="1" x14ac:dyDescent="0.2">
      <c r="A297" s="338"/>
      <c r="B297" s="338"/>
      <c r="C297" s="338"/>
      <c r="D297" s="338"/>
      <c r="E297" s="344"/>
      <c r="F297" s="338"/>
    </row>
    <row r="298" spans="1:6" ht="15.75" customHeight="1" x14ac:dyDescent="0.2">
      <c r="A298" s="338"/>
      <c r="B298" s="338"/>
      <c r="C298" s="338"/>
      <c r="D298" s="338"/>
      <c r="E298" s="344"/>
      <c r="F298" s="338"/>
    </row>
    <row r="299" spans="1:6" ht="15" customHeight="1" x14ac:dyDescent="0.2">
      <c r="A299" s="338"/>
      <c r="B299" s="338"/>
      <c r="C299" s="338"/>
      <c r="D299" s="338"/>
      <c r="E299" s="344"/>
      <c r="F299" s="338"/>
    </row>
    <row r="300" spans="1:6" ht="15" customHeight="1" x14ac:dyDescent="0.2">
      <c r="A300" s="338"/>
      <c r="B300" s="338"/>
      <c r="C300" s="338"/>
      <c r="D300" s="338"/>
      <c r="E300" s="344"/>
      <c r="F300" s="338"/>
    </row>
    <row r="301" spans="1:6" ht="15.75" customHeight="1" x14ac:dyDescent="0.2">
      <c r="A301" s="338"/>
      <c r="B301" s="338"/>
      <c r="C301" s="338"/>
      <c r="D301" s="338"/>
      <c r="E301" s="344"/>
      <c r="F301" s="338"/>
    </row>
    <row r="302" spans="1:6" x14ac:dyDescent="0.2">
      <c r="A302" s="338"/>
      <c r="B302" s="338"/>
      <c r="C302" s="338"/>
      <c r="D302" s="338"/>
      <c r="E302" s="344"/>
      <c r="F302" s="338"/>
    </row>
    <row r="303" spans="1:6" x14ac:dyDescent="0.2">
      <c r="A303" s="338"/>
      <c r="B303" s="338"/>
      <c r="C303" s="338"/>
      <c r="D303" s="338"/>
      <c r="E303" s="344"/>
      <c r="F303" s="338"/>
    </row>
    <row r="304" spans="1:6" x14ac:dyDescent="0.2">
      <c r="A304" s="338"/>
      <c r="B304" s="338"/>
      <c r="C304" s="338"/>
      <c r="D304" s="338"/>
      <c r="E304" s="344"/>
      <c r="F304" s="338"/>
    </row>
    <row r="305" spans="1:6" x14ac:dyDescent="0.2">
      <c r="A305" s="338"/>
      <c r="B305" s="338"/>
      <c r="C305" s="338"/>
      <c r="D305" s="338"/>
      <c r="E305" s="344"/>
      <c r="F305" s="338"/>
    </row>
    <row r="306" spans="1:6" x14ac:dyDescent="0.2">
      <c r="A306" s="338"/>
      <c r="B306" s="338"/>
      <c r="C306" s="338"/>
      <c r="D306" s="338"/>
      <c r="E306" s="344"/>
      <c r="F306" s="338"/>
    </row>
    <row r="307" spans="1:6" x14ac:dyDescent="0.2">
      <c r="A307" s="338"/>
      <c r="B307" s="338"/>
      <c r="C307" s="338"/>
      <c r="D307" s="338"/>
      <c r="E307" s="344"/>
      <c r="F307" s="338"/>
    </row>
    <row r="308" spans="1:6" x14ac:dyDescent="0.2">
      <c r="A308" s="338"/>
      <c r="B308" s="338"/>
      <c r="C308" s="338"/>
      <c r="D308" s="338"/>
      <c r="E308" s="344"/>
      <c r="F308" s="338"/>
    </row>
    <row r="309" spans="1:6" x14ac:dyDescent="0.2">
      <c r="A309" s="338"/>
      <c r="B309" s="338"/>
      <c r="C309" s="338"/>
      <c r="D309" s="338"/>
      <c r="E309" s="344"/>
      <c r="F309" s="338"/>
    </row>
    <row r="310" spans="1:6" x14ac:dyDescent="0.2">
      <c r="A310" s="338"/>
      <c r="B310" s="338"/>
      <c r="C310" s="338"/>
      <c r="D310" s="338"/>
      <c r="E310" s="344"/>
      <c r="F310" s="338"/>
    </row>
    <row r="311" spans="1:6" x14ac:dyDescent="0.2">
      <c r="A311" s="338"/>
      <c r="B311" s="338"/>
      <c r="C311" s="338"/>
      <c r="D311" s="338"/>
      <c r="E311" s="344"/>
      <c r="F311" s="338"/>
    </row>
    <row r="312" spans="1:6" x14ac:dyDescent="0.2">
      <c r="A312" s="338"/>
      <c r="B312" s="338"/>
      <c r="C312" s="338"/>
      <c r="D312" s="338"/>
      <c r="E312" s="344"/>
      <c r="F312" s="338"/>
    </row>
    <row r="313" spans="1:6" x14ac:dyDescent="0.2">
      <c r="A313" s="338"/>
      <c r="B313" s="338"/>
      <c r="C313" s="338"/>
      <c r="D313" s="338"/>
      <c r="E313" s="344"/>
      <c r="F313" s="338"/>
    </row>
    <row r="314" spans="1:6" x14ac:dyDescent="0.2">
      <c r="A314" s="338"/>
      <c r="B314" s="338"/>
      <c r="C314" s="338"/>
      <c r="D314" s="338"/>
      <c r="E314" s="344"/>
      <c r="F314" s="338"/>
    </row>
    <row r="315" spans="1:6" x14ac:dyDescent="0.2">
      <c r="A315" s="338"/>
      <c r="B315" s="338"/>
      <c r="C315" s="338"/>
      <c r="D315" s="338"/>
      <c r="E315" s="344"/>
      <c r="F315" s="338"/>
    </row>
    <row r="316" spans="1:6" x14ac:dyDescent="0.2">
      <c r="A316" s="338"/>
      <c r="B316" s="338"/>
      <c r="C316" s="338"/>
      <c r="D316" s="338"/>
      <c r="E316" s="344"/>
      <c r="F316" s="338"/>
    </row>
    <row r="317" spans="1:6" x14ac:dyDescent="0.2">
      <c r="A317" s="338"/>
      <c r="B317" s="338"/>
      <c r="C317" s="338"/>
      <c r="D317" s="338"/>
      <c r="E317" s="344"/>
      <c r="F317" s="338"/>
    </row>
    <row r="318" spans="1:6" x14ac:dyDescent="0.2">
      <c r="A318" s="338"/>
      <c r="B318" s="338"/>
      <c r="C318" s="338"/>
      <c r="D318" s="338"/>
      <c r="E318" s="344"/>
      <c r="F318" s="338"/>
    </row>
    <row r="319" spans="1:6" x14ac:dyDescent="0.2">
      <c r="A319" s="338"/>
      <c r="B319" s="338"/>
      <c r="C319" s="338"/>
      <c r="D319" s="338"/>
      <c r="E319" s="344"/>
      <c r="F319" s="338"/>
    </row>
    <row r="320" spans="1:6" x14ac:dyDescent="0.2">
      <c r="A320" s="338"/>
      <c r="B320" s="338"/>
      <c r="C320" s="338"/>
      <c r="D320" s="338"/>
      <c r="E320" s="344"/>
      <c r="F320" s="338"/>
    </row>
    <row r="321" spans="1:6" x14ac:dyDescent="0.2">
      <c r="A321" s="338"/>
      <c r="B321" s="338"/>
      <c r="C321" s="338"/>
      <c r="D321" s="338"/>
      <c r="E321" s="344"/>
      <c r="F321" s="338"/>
    </row>
    <row r="322" spans="1:6" x14ac:dyDescent="0.2">
      <c r="A322" s="338"/>
      <c r="B322" s="338"/>
      <c r="C322" s="338"/>
      <c r="D322" s="338"/>
      <c r="E322" s="344"/>
      <c r="F322" s="338"/>
    </row>
    <row r="323" spans="1:6" x14ac:dyDescent="0.2">
      <c r="A323" s="338"/>
      <c r="B323" s="338"/>
      <c r="C323" s="338"/>
      <c r="D323" s="338"/>
      <c r="E323" s="344"/>
      <c r="F323" s="338"/>
    </row>
    <row r="324" spans="1:6" x14ac:dyDescent="0.2">
      <c r="A324" s="338"/>
      <c r="B324" s="338"/>
      <c r="C324" s="338"/>
      <c r="D324" s="338"/>
      <c r="E324" s="344"/>
      <c r="F324" s="338"/>
    </row>
    <row r="325" spans="1:6" x14ac:dyDescent="0.2">
      <c r="A325" s="338"/>
      <c r="B325" s="338"/>
      <c r="C325" s="338"/>
      <c r="D325" s="338"/>
      <c r="E325" s="344"/>
      <c r="F325" s="338"/>
    </row>
    <row r="326" spans="1:6" x14ac:dyDescent="0.2">
      <c r="A326" s="338"/>
      <c r="B326" s="338"/>
      <c r="C326" s="338"/>
      <c r="D326" s="338"/>
      <c r="E326" s="344"/>
      <c r="F326" s="338"/>
    </row>
    <row r="327" spans="1:6" x14ac:dyDescent="0.2">
      <c r="A327" s="338"/>
      <c r="B327" s="338"/>
      <c r="C327" s="338"/>
      <c r="D327" s="338"/>
      <c r="E327" s="344"/>
      <c r="F327" s="338"/>
    </row>
    <row r="328" spans="1:6" x14ac:dyDescent="0.2">
      <c r="A328" s="338"/>
      <c r="B328" s="338"/>
      <c r="C328" s="338"/>
      <c r="D328" s="338"/>
      <c r="E328" s="344"/>
      <c r="F328" s="338"/>
    </row>
    <row r="329" spans="1:6" x14ac:dyDescent="0.2">
      <c r="A329" s="338"/>
      <c r="B329" s="338"/>
      <c r="C329" s="338"/>
      <c r="D329" s="338"/>
      <c r="E329" s="344"/>
      <c r="F329" s="338"/>
    </row>
    <row r="330" spans="1:6" x14ac:dyDescent="0.2">
      <c r="A330" s="338"/>
      <c r="B330" s="338"/>
      <c r="C330" s="338"/>
      <c r="D330" s="338"/>
      <c r="E330" s="344"/>
      <c r="F330" s="338"/>
    </row>
    <row r="331" spans="1:6" x14ac:dyDescent="0.2">
      <c r="A331" s="338"/>
      <c r="B331" s="338"/>
      <c r="C331" s="338"/>
      <c r="D331" s="338"/>
      <c r="E331" s="344"/>
      <c r="F331" s="338"/>
    </row>
    <row r="571" ht="28.5" customHeight="1" x14ac:dyDescent="0.2"/>
  </sheetData>
  <mergeCells count="12">
    <mergeCell ref="A10:A12"/>
    <mergeCell ref="B10:B12"/>
    <mergeCell ref="C10:C12"/>
    <mergeCell ref="D10:D12"/>
    <mergeCell ref="E10:E12"/>
    <mergeCell ref="F10:F12"/>
    <mergeCell ref="E1:F1"/>
    <mergeCell ref="D3:F3"/>
    <mergeCell ref="A5:F5"/>
    <mergeCell ref="A6:F6"/>
    <mergeCell ref="A7:F7"/>
    <mergeCell ref="A8:F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1"/>
  <sheetViews>
    <sheetView workbookViewId="0">
      <selection activeCell="A3" sqref="A3:I3"/>
    </sheetView>
  </sheetViews>
  <sheetFormatPr defaultRowHeight="12.75" x14ac:dyDescent="0.2"/>
  <cols>
    <col min="1" max="1" width="50.7109375" style="2" customWidth="1"/>
    <col min="2" max="2" width="10.7109375" style="1" customWidth="1"/>
    <col min="3" max="3" width="8.28515625" style="1" customWidth="1"/>
    <col min="4" max="4" width="11.5703125" style="1" customWidth="1"/>
    <col min="5" max="5" width="10" style="1" customWidth="1"/>
    <col min="6" max="6" width="7.7109375" style="1" customWidth="1"/>
    <col min="7" max="7" width="20.7109375" style="394" customWidth="1"/>
    <col min="8" max="10" width="15.7109375" style="22" customWidth="1"/>
    <col min="11" max="11" width="7.5703125" style="22" customWidth="1"/>
    <col min="12" max="14" width="9.140625" style="1"/>
  </cols>
  <sheetData>
    <row r="1" spans="1:11" x14ac:dyDescent="0.2">
      <c r="H1" s="51"/>
      <c r="I1" s="51"/>
      <c r="J1" s="51" t="s">
        <v>3024</v>
      </c>
      <c r="K1" s="51"/>
    </row>
    <row r="2" spans="1:11" ht="31.9" customHeight="1" x14ac:dyDescent="0.2">
      <c r="H2" s="51"/>
      <c r="I2" s="52" t="s">
        <v>3025</v>
      </c>
      <c r="J2" s="52"/>
      <c r="K2" s="52"/>
    </row>
    <row r="3" spans="1:11" ht="53.25" customHeight="1" x14ac:dyDescent="0.2">
      <c r="A3" s="25" t="s">
        <v>3026</v>
      </c>
      <c r="B3" s="25"/>
      <c r="C3" s="25"/>
      <c r="D3" s="25"/>
      <c r="E3" s="25"/>
      <c r="F3" s="25"/>
      <c r="G3" s="25"/>
      <c r="H3" s="25"/>
      <c r="I3" s="25"/>
      <c r="J3" s="395"/>
      <c r="K3" s="395"/>
    </row>
    <row r="4" spans="1:11" x14ac:dyDescent="0.2">
      <c r="B4" s="2"/>
      <c r="C4" s="2"/>
      <c r="D4" s="2"/>
      <c r="H4" s="51"/>
      <c r="I4" s="51"/>
      <c r="J4" s="51" t="s">
        <v>74</v>
      </c>
      <c r="K4" s="51"/>
    </row>
    <row r="5" spans="1:11" ht="26.25" customHeight="1" x14ac:dyDescent="0.2">
      <c r="A5" s="69" t="s">
        <v>75</v>
      </c>
      <c r="B5" s="69" t="s">
        <v>231</v>
      </c>
      <c r="C5" s="69"/>
      <c r="D5" s="69"/>
      <c r="E5" s="69"/>
      <c r="F5" s="69"/>
      <c r="G5" s="69" t="s">
        <v>3027</v>
      </c>
      <c r="H5" s="70" t="s">
        <v>3028</v>
      </c>
      <c r="I5" s="70" t="s">
        <v>1093</v>
      </c>
      <c r="J5" s="70" t="s">
        <v>3029</v>
      </c>
      <c r="K5" s="70"/>
    </row>
    <row r="6" spans="1:11" ht="38.25" x14ac:dyDescent="0.2">
      <c r="A6" s="69"/>
      <c r="B6" s="23" t="s">
        <v>3030</v>
      </c>
      <c r="C6" s="23" t="s">
        <v>3031</v>
      </c>
      <c r="D6" s="23" t="s">
        <v>3032</v>
      </c>
      <c r="E6" s="23" t="s">
        <v>3033</v>
      </c>
      <c r="F6" s="23" t="s">
        <v>3034</v>
      </c>
      <c r="G6" s="69"/>
      <c r="H6" s="70"/>
      <c r="I6" s="70"/>
      <c r="J6" s="24" t="s">
        <v>81</v>
      </c>
      <c r="K6" s="24" t="s">
        <v>82</v>
      </c>
    </row>
    <row r="7" spans="1:11" ht="9.9499999999999993" customHeight="1" x14ac:dyDescent="0.2">
      <c r="A7" s="7">
        <v>1</v>
      </c>
      <c r="B7" s="8">
        <v>2</v>
      </c>
      <c r="C7" s="8">
        <v>3</v>
      </c>
      <c r="D7" s="8">
        <v>4</v>
      </c>
      <c r="E7" s="8">
        <v>5</v>
      </c>
      <c r="F7" s="8">
        <v>6</v>
      </c>
      <c r="G7" s="7">
        <v>7</v>
      </c>
      <c r="H7" s="8">
        <v>8</v>
      </c>
      <c r="I7" s="8">
        <v>9</v>
      </c>
      <c r="J7" s="8">
        <v>10</v>
      </c>
      <c r="K7" s="8">
        <v>11</v>
      </c>
    </row>
    <row r="8" spans="1:11" x14ac:dyDescent="0.2">
      <c r="A8" s="60" t="s">
        <v>234</v>
      </c>
      <c r="B8" s="11" t="s">
        <v>19</v>
      </c>
      <c r="C8" s="11" t="s">
        <v>19</v>
      </c>
      <c r="D8" s="11" t="s">
        <v>19</v>
      </c>
      <c r="E8" s="11" t="s">
        <v>19</v>
      </c>
      <c r="F8" s="11"/>
      <c r="G8" s="78" t="s">
        <v>19</v>
      </c>
      <c r="H8" s="10">
        <v>106644.4</v>
      </c>
      <c r="I8" s="10">
        <v>100817.5</v>
      </c>
      <c r="J8" s="10">
        <v>-5826.9</v>
      </c>
      <c r="K8" s="10" t="s">
        <v>897</v>
      </c>
    </row>
    <row r="9" spans="1:11" x14ac:dyDescent="0.2">
      <c r="A9" s="60" t="s">
        <v>2197</v>
      </c>
      <c r="B9" s="11" t="s">
        <v>19</v>
      </c>
      <c r="C9" s="11" t="s">
        <v>19</v>
      </c>
      <c r="D9" s="11" t="s">
        <v>19</v>
      </c>
      <c r="E9" s="11" t="s">
        <v>19</v>
      </c>
      <c r="F9" s="11">
        <v>2</v>
      </c>
      <c r="G9" s="78" t="s">
        <v>19</v>
      </c>
      <c r="H9" s="10">
        <v>90806.6</v>
      </c>
      <c r="I9" s="10">
        <v>85533.9</v>
      </c>
      <c r="J9" s="10">
        <v>-5272.7</v>
      </c>
      <c r="K9" s="10" t="s">
        <v>737</v>
      </c>
    </row>
    <row r="10" spans="1:11" ht="25.5" x14ac:dyDescent="0.2">
      <c r="A10" s="60" t="s">
        <v>2337</v>
      </c>
      <c r="B10" s="11" t="s">
        <v>19</v>
      </c>
      <c r="C10" s="11" t="s">
        <v>19</v>
      </c>
      <c r="D10" s="11" t="s">
        <v>19</v>
      </c>
      <c r="E10" s="11" t="s">
        <v>19</v>
      </c>
      <c r="F10" s="11">
        <v>222950</v>
      </c>
      <c r="G10" s="78" t="s">
        <v>19</v>
      </c>
      <c r="H10" s="10">
        <v>3466.4</v>
      </c>
      <c r="I10" s="10">
        <v>3466.4</v>
      </c>
      <c r="J10" s="10"/>
      <c r="K10" s="10" t="s">
        <v>64</v>
      </c>
    </row>
    <row r="11" spans="1:11" x14ac:dyDescent="0.2">
      <c r="A11" s="60" t="s">
        <v>2457</v>
      </c>
      <c r="B11" s="11" t="s">
        <v>19</v>
      </c>
      <c r="C11" s="11" t="s">
        <v>19</v>
      </c>
      <c r="D11" s="11" t="s">
        <v>19</v>
      </c>
      <c r="E11" s="11" t="s">
        <v>19</v>
      </c>
      <c r="F11" s="11">
        <v>272600</v>
      </c>
      <c r="G11" s="396" t="s">
        <v>19</v>
      </c>
      <c r="H11" s="10">
        <v>19936</v>
      </c>
      <c r="I11" s="10">
        <v>19936</v>
      </c>
      <c r="J11" s="10"/>
      <c r="K11" s="10" t="s">
        <v>64</v>
      </c>
    </row>
    <row r="12" spans="1:11" x14ac:dyDescent="0.2">
      <c r="A12" s="60" t="s">
        <v>2485</v>
      </c>
      <c r="B12" s="11" t="s">
        <v>19</v>
      </c>
      <c r="C12" s="11" t="s">
        <v>19</v>
      </c>
      <c r="D12" s="11" t="s">
        <v>19</v>
      </c>
      <c r="E12" s="11" t="s">
        <v>19</v>
      </c>
      <c r="F12" s="11">
        <v>273900</v>
      </c>
      <c r="G12" s="396" t="s">
        <v>19</v>
      </c>
      <c r="H12" s="10">
        <v>128</v>
      </c>
      <c r="I12" s="10">
        <v>128</v>
      </c>
      <c r="J12" s="10"/>
      <c r="K12" s="10" t="s">
        <v>64</v>
      </c>
    </row>
    <row r="13" spans="1:11" x14ac:dyDescent="0.2">
      <c r="A13" s="60" t="s">
        <v>2563</v>
      </c>
      <c r="B13" s="11" t="s">
        <v>19</v>
      </c>
      <c r="C13" s="11" t="s">
        <v>19</v>
      </c>
      <c r="D13" s="11" t="s">
        <v>19</v>
      </c>
      <c r="E13" s="11" t="s">
        <v>19</v>
      </c>
      <c r="F13" s="11">
        <v>281900</v>
      </c>
      <c r="G13" s="396" t="s">
        <v>19</v>
      </c>
      <c r="H13" s="10">
        <v>36038</v>
      </c>
      <c r="I13" s="10">
        <v>31173.599999999999</v>
      </c>
      <c r="J13" s="10">
        <v>-4864.3999999999996</v>
      </c>
      <c r="K13" s="10" t="s">
        <v>2289</v>
      </c>
    </row>
    <row r="14" spans="1:11" ht="38.25" x14ac:dyDescent="0.2">
      <c r="A14" s="60" t="s">
        <v>2588</v>
      </c>
      <c r="B14" s="11" t="s">
        <v>19</v>
      </c>
      <c r="C14" s="11" t="s">
        <v>19</v>
      </c>
      <c r="D14" s="11" t="s">
        <v>19</v>
      </c>
      <c r="E14" s="11" t="s">
        <v>19</v>
      </c>
      <c r="F14" s="11">
        <v>291112</v>
      </c>
      <c r="G14" s="78" t="s">
        <v>19</v>
      </c>
      <c r="H14" s="10">
        <v>29440</v>
      </c>
      <c r="I14" s="10">
        <v>29056</v>
      </c>
      <c r="J14" s="10">
        <v>-384</v>
      </c>
      <c r="K14" s="10" t="s">
        <v>871</v>
      </c>
    </row>
    <row r="15" spans="1:11" ht="25.5" x14ac:dyDescent="0.2">
      <c r="A15" s="60" t="s">
        <v>2625</v>
      </c>
      <c r="B15" s="11" t="s">
        <v>19</v>
      </c>
      <c r="C15" s="11" t="s">
        <v>19</v>
      </c>
      <c r="D15" s="11" t="s">
        <v>19</v>
      </c>
      <c r="E15" s="11" t="s">
        <v>19</v>
      </c>
      <c r="F15" s="11">
        <v>291220</v>
      </c>
      <c r="G15" s="78" t="s">
        <v>19</v>
      </c>
      <c r="H15" s="10">
        <v>1798.2</v>
      </c>
      <c r="I15" s="10">
        <v>1774</v>
      </c>
      <c r="J15" s="10">
        <v>-24.2</v>
      </c>
      <c r="K15" s="10" t="s">
        <v>871</v>
      </c>
    </row>
    <row r="16" spans="1:11" x14ac:dyDescent="0.2">
      <c r="A16" s="60" t="s">
        <v>2668</v>
      </c>
      <c r="B16" s="11" t="s">
        <v>19</v>
      </c>
      <c r="C16" s="11" t="s">
        <v>19</v>
      </c>
      <c r="D16" s="11" t="s">
        <v>19</v>
      </c>
      <c r="E16" s="11" t="s">
        <v>19</v>
      </c>
      <c r="F16" s="11">
        <v>3</v>
      </c>
      <c r="G16" s="78" t="s">
        <v>19</v>
      </c>
      <c r="H16" s="10">
        <v>15837.9</v>
      </c>
      <c r="I16" s="10">
        <v>15283.5</v>
      </c>
      <c r="J16" s="10">
        <v>-554.4</v>
      </c>
      <c r="K16" s="10" t="s">
        <v>359</v>
      </c>
    </row>
    <row r="17" spans="1:11" x14ac:dyDescent="0.2">
      <c r="A17" s="60" t="s">
        <v>2709</v>
      </c>
      <c r="B17" s="11" t="s">
        <v>19</v>
      </c>
      <c r="C17" s="11" t="s">
        <v>19</v>
      </c>
      <c r="D17" s="11" t="s">
        <v>19</v>
      </c>
      <c r="E17" s="11" t="s">
        <v>19</v>
      </c>
      <c r="F17" s="11">
        <v>314110</v>
      </c>
      <c r="G17" s="78" t="s">
        <v>19</v>
      </c>
      <c r="H17" s="10">
        <v>2037.5</v>
      </c>
      <c r="I17" s="10">
        <v>1927.4</v>
      </c>
      <c r="J17" s="10">
        <v>-110.1</v>
      </c>
      <c r="K17" s="10" t="s">
        <v>290</v>
      </c>
    </row>
    <row r="18" spans="1:11" x14ac:dyDescent="0.2">
      <c r="A18" s="60" t="s">
        <v>2794</v>
      </c>
      <c r="B18" s="11" t="s">
        <v>19</v>
      </c>
      <c r="C18" s="11" t="s">
        <v>19</v>
      </c>
      <c r="D18" s="11" t="s">
        <v>19</v>
      </c>
      <c r="E18" s="11" t="s">
        <v>19</v>
      </c>
      <c r="F18" s="11">
        <v>322110</v>
      </c>
      <c r="G18" s="78" t="s">
        <v>19</v>
      </c>
      <c r="H18" s="10">
        <v>144</v>
      </c>
      <c r="I18" s="10">
        <v>144</v>
      </c>
      <c r="J18" s="10"/>
      <c r="K18" s="10" t="s">
        <v>64</v>
      </c>
    </row>
    <row r="19" spans="1:11" ht="25.5" x14ac:dyDescent="0.2">
      <c r="A19" s="60" t="s">
        <v>2841</v>
      </c>
      <c r="B19" s="11" t="s">
        <v>19</v>
      </c>
      <c r="C19" s="11" t="s">
        <v>19</v>
      </c>
      <c r="D19" s="11" t="s">
        <v>19</v>
      </c>
      <c r="E19" s="11" t="s">
        <v>19</v>
      </c>
      <c r="F19" s="11">
        <v>336110</v>
      </c>
      <c r="G19" s="78" t="s">
        <v>19</v>
      </c>
      <c r="H19" s="10">
        <v>9782.6</v>
      </c>
      <c r="I19" s="10">
        <v>9338.5</v>
      </c>
      <c r="J19" s="10">
        <v>-444.1</v>
      </c>
      <c r="K19" s="10" t="s">
        <v>834</v>
      </c>
    </row>
    <row r="20" spans="1:11" x14ac:dyDescent="0.2">
      <c r="A20" s="60" t="s">
        <v>2867</v>
      </c>
      <c r="B20" s="11" t="s">
        <v>19</v>
      </c>
      <c r="C20" s="11" t="s">
        <v>19</v>
      </c>
      <c r="D20" s="11" t="s">
        <v>19</v>
      </c>
      <c r="E20" s="11" t="s">
        <v>19</v>
      </c>
      <c r="F20" s="11">
        <v>338110</v>
      </c>
      <c r="G20" s="78" t="s">
        <v>19</v>
      </c>
      <c r="H20" s="10">
        <v>3520.4</v>
      </c>
      <c r="I20" s="10">
        <v>3520.4</v>
      </c>
      <c r="J20" s="10"/>
      <c r="K20" s="10" t="s">
        <v>64</v>
      </c>
    </row>
    <row r="21" spans="1:11" x14ac:dyDescent="0.2">
      <c r="A21" s="60" t="s">
        <v>2881</v>
      </c>
      <c r="B21" s="11" t="s">
        <v>19</v>
      </c>
      <c r="C21" s="11" t="s">
        <v>19</v>
      </c>
      <c r="D21" s="11" t="s">
        <v>19</v>
      </c>
      <c r="E21" s="11" t="s">
        <v>19</v>
      </c>
      <c r="F21" s="11">
        <v>339110</v>
      </c>
      <c r="G21" s="78" t="s">
        <v>19</v>
      </c>
      <c r="H21" s="10">
        <v>353.3</v>
      </c>
      <c r="I21" s="10">
        <v>353.3</v>
      </c>
      <c r="J21" s="10"/>
      <c r="K21" s="10" t="s">
        <v>64</v>
      </c>
    </row>
    <row r="22" spans="1:11" x14ac:dyDescent="0.2">
      <c r="A22" s="12" t="s">
        <v>244</v>
      </c>
      <c r="B22" s="14" t="s">
        <v>245</v>
      </c>
      <c r="C22" s="14" t="s">
        <v>19</v>
      </c>
      <c r="D22" s="14" t="s">
        <v>19</v>
      </c>
      <c r="E22" s="14" t="s">
        <v>19</v>
      </c>
      <c r="F22" s="14"/>
      <c r="G22" s="59" t="s">
        <v>19</v>
      </c>
      <c r="H22" s="13">
        <v>64</v>
      </c>
      <c r="I22" s="13">
        <v>64</v>
      </c>
      <c r="J22" s="13"/>
      <c r="K22" s="10" t="s">
        <v>64</v>
      </c>
    </row>
    <row r="23" spans="1:11" x14ac:dyDescent="0.2">
      <c r="A23" s="78" t="s">
        <v>249</v>
      </c>
      <c r="B23" s="11" t="s">
        <v>245</v>
      </c>
      <c r="C23" s="11" t="s">
        <v>250</v>
      </c>
      <c r="D23" s="11" t="s">
        <v>19</v>
      </c>
      <c r="E23" s="11" t="s">
        <v>19</v>
      </c>
      <c r="F23" s="11"/>
      <c r="G23" s="78" t="s">
        <v>19</v>
      </c>
      <c r="H23" s="10">
        <v>64</v>
      </c>
      <c r="I23" s="10">
        <v>64</v>
      </c>
      <c r="J23" s="10"/>
      <c r="K23" s="10" t="s">
        <v>64</v>
      </c>
    </row>
    <row r="24" spans="1:11" ht="25.5" x14ac:dyDescent="0.2">
      <c r="A24" s="78" t="s">
        <v>1079</v>
      </c>
      <c r="B24" s="11" t="s">
        <v>245</v>
      </c>
      <c r="C24" s="11" t="s">
        <v>1080</v>
      </c>
      <c r="D24" s="11" t="s">
        <v>19</v>
      </c>
      <c r="E24" s="11" t="s">
        <v>19</v>
      </c>
      <c r="F24" s="11"/>
      <c r="G24" s="78" t="s">
        <v>19</v>
      </c>
      <c r="H24" s="10">
        <v>64</v>
      </c>
      <c r="I24" s="10">
        <v>64</v>
      </c>
      <c r="J24" s="10"/>
      <c r="K24" s="10" t="s">
        <v>64</v>
      </c>
    </row>
    <row r="25" spans="1:11" x14ac:dyDescent="0.2">
      <c r="A25" s="78" t="s">
        <v>3035</v>
      </c>
      <c r="B25" s="11" t="s">
        <v>245</v>
      </c>
      <c r="C25" s="11" t="s">
        <v>3036</v>
      </c>
      <c r="D25" s="11" t="s">
        <v>19</v>
      </c>
      <c r="E25" s="11" t="s">
        <v>19</v>
      </c>
      <c r="F25" s="11"/>
      <c r="G25" s="78" t="s">
        <v>19</v>
      </c>
      <c r="H25" s="10">
        <v>64</v>
      </c>
      <c r="I25" s="10">
        <v>64</v>
      </c>
      <c r="J25" s="10"/>
      <c r="K25" s="10" t="s">
        <v>64</v>
      </c>
    </row>
    <row r="26" spans="1:11" x14ac:dyDescent="0.2">
      <c r="A26" s="78" t="s">
        <v>3037</v>
      </c>
      <c r="B26" s="11" t="s">
        <v>245</v>
      </c>
      <c r="C26" s="11" t="s">
        <v>3036</v>
      </c>
      <c r="D26" s="11" t="s">
        <v>3038</v>
      </c>
      <c r="E26" s="11" t="s">
        <v>19</v>
      </c>
      <c r="F26" s="11"/>
      <c r="G26" s="78" t="s">
        <v>19</v>
      </c>
      <c r="H26" s="10">
        <v>64</v>
      </c>
      <c r="I26" s="10">
        <v>64</v>
      </c>
      <c r="J26" s="10"/>
      <c r="K26" s="10" t="s">
        <v>64</v>
      </c>
    </row>
    <row r="27" spans="1:11" x14ac:dyDescent="0.2">
      <c r="A27" s="78" t="s">
        <v>381</v>
      </c>
      <c r="B27" s="11" t="s">
        <v>245</v>
      </c>
      <c r="C27" s="11" t="s">
        <v>3036</v>
      </c>
      <c r="D27" s="11" t="s">
        <v>382</v>
      </c>
      <c r="E27" s="11" t="s">
        <v>19</v>
      </c>
      <c r="F27" s="11"/>
      <c r="G27" s="78" t="s">
        <v>19</v>
      </c>
      <c r="H27" s="10">
        <v>64</v>
      </c>
      <c r="I27" s="10">
        <v>64</v>
      </c>
      <c r="J27" s="10"/>
      <c r="K27" s="10" t="s">
        <v>64</v>
      </c>
    </row>
    <row r="28" spans="1:11" ht="25.5" x14ac:dyDescent="0.2">
      <c r="A28" s="78" t="s">
        <v>3039</v>
      </c>
      <c r="B28" s="11" t="s">
        <v>245</v>
      </c>
      <c r="C28" s="11" t="s">
        <v>3036</v>
      </c>
      <c r="D28" s="11" t="s">
        <v>382</v>
      </c>
      <c r="E28" s="11" t="s">
        <v>3040</v>
      </c>
      <c r="F28" s="11"/>
      <c r="G28" s="78" t="s">
        <v>19</v>
      </c>
      <c r="H28" s="10">
        <v>64</v>
      </c>
      <c r="I28" s="10">
        <v>64</v>
      </c>
      <c r="J28" s="10"/>
      <c r="K28" s="10" t="s">
        <v>64</v>
      </c>
    </row>
    <row r="29" spans="1:11" x14ac:dyDescent="0.2">
      <c r="A29" s="60" t="s">
        <v>2197</v>
      </c>
      <c r="B29" s="11" t="s">
        <v>245</v>
      </c>
      <c r="C29" s="11" t="s">
        <v>3036</v>
      </c>
      <c r="D29" s="11" t="s">
        <v>382</v>
      </c>
      <c r="E29" s="11" t="s">
        <v>3040</v>
      </c>
      <c r="F29" s="11">
        <v>2</v>
      </c>
      <c r="G29" s="78" t="s">
        <v>19</v>
      </c>
      <c r="H29" s="10">
        <v>64</v>
      </c>
      <c r="I29" s="10">
        <v>64</v>
      </c>
      <c r="J29" s="10"/>
      <c r="K29" s="10" t="s">
        <v>64</v>
      </c>
    </row>
    <row r="30" spans="1:11" ht="25.5" x14ac:dyDescent="0.2">
      <c r="A30" s="60" t="s">
        <v>2457</v>
      </c>
      <c r="B30" s="11" t="s">
        <v>245</v>
      </c>
      <c r="C30" s="11" t="s">
        <v>3036</v>
      </c>
      <c r="D30" s="11" t="s">
        <v>382</v>
      </c>
      <c r="E30" s="11" t="s">
        <v>3040</v>
      </c>
      <c r="F30" s="11">
        <v>272600</v>
      </c>
      <c r="G30" s="78" t="s">
        <v>3041</v>
      </c>
      <c r="H30" s="10">
        <v>64</v>
      </c>
      <c r="I30" s="10">
        <v>64</v>
      </c>
      <c r="J30" s="10"/>
      <c r="K30" s="10" t="s">
        <v>64</v>
      </c>
    </row>
    <row r="31" spans="1:11" x14ac:dyDescent="0.2">
      <c r="A31" s="12" t="s">
        <v>255</v>
      </c>
      <c r="B31" s="14" t="s">
        <v>243</v>
      </c>
      <c r="C31" s="14" t="s">
        <v>19</v>
      </c>
      <c r="D31" s="14" t="s">
        <v>19</v>
      </c>
      <c r="E31" s="14" t="s">
        <v>19</v>
      </c>
      <c r="F31" s="14"/>
      <c r="G31" s="59" t="s">
        <v>19</v>
      </c>
      <c r="H31" s="13">
        <v>80</v>
      </c>
      <c r="I31" s="13">
        <v>80</v>
      </c>
      <c r="J31" s="13"/>
      <c r="K31" s="10" t="s">
        <v>64</v>
      </c>
    </row>
    <row r="32" spans="1:11" x14ac:dyDescent="0.2">
      <c r="A32" s="78" t="s">
        <v>249</v>
      </c>
      <c r="B32" s="11" t="s">
        <v>243</v>
      </c>
      <c r="C32" s="11" t="s">
        <v>250</v>
      </c>
      <c r="D32" s="11" t="s">
        <v>19</v>
      </c>
      <c r="E32" s="11" t="s">
        <v>19</v>
      </c>
      <c r="F32" s="11"/>
      <c r="G32" s="78" t="s">
        <v>19</v>
      </c>
      <c r="H32" s="10">
        <v>80</v>
      </c>
      <c r="I32" s="10">
        <v>80</v>
      </c>
      <c r="J32" s="10"/>
      <c r="K32" s="10" t="s">
        <v>64</v>
      </c>
    </row>
    <row r="33" spans="1:11" ht="25.5" x14ac:dyDescent="0.2">
      <c r="A33" s="78" t="s">
        <v>1079</v>
      </c>
      <c r="B33" s="11" t="s">
        <v>243</v>
      </c>
      <c r="C33" s="11" t="s">
        <v>1080</v>
      </c>
      <c r="D33" s="11" t="s">
        <v>19</v>
      </c>
      <c r="E33" s="11" t="s">
        <v>19</v>
      </c>
      <c r="F33" s="11"/>
      <c r="G33" s="78" t="s">
        <v>19</v>
      </c>
      <c r="H33" s="10">
        <v>80</v>
      </c>
      <c r="I33" s="10">
        <v>80</v>
      </c>
      <c r="J33" s="10"/>
      <c r="K33" s="10" t="s">
        <v>64</v>
      </c>
    </row>
    <row r="34" spans="1:11" x14ac:dyDescent="0.2">
      <c r="A34" s="78" t="s">
        <v>3035</v>
      </c>
      <c r="B34" s="11" t="s">
        <v>243</v>
      </c>
      <c r="C34" s="11" t="s">
        <v>3036</v>
      </c>
      <c r="D34" s="11" t="s">
        <v>19</v>
      </c>
      <c r="E34" s="11" t="s">
        <v>19</v>
      </c>
      <c r="F34" s="11"/>
      <c r="G34" s="78" t="s">
        <v>19</v>
      </c>
      <c r="H34" s="10">
        <v>80</v>
      </c>
      <c r="I34" s="10">
        <v>80</v>
      </c>
      <c r="J34" s="10"/>
      <c r="K34" s="10" t="s">
        <v>64</v>
      </c>
    </row>
    <row r="35" spans="1:11" x14ac:dyDescent="0.2">
      <c r="A35" s="78" t="s">
        <v>3037</v>
      </c>
      <c r="B35" s="11" t="s">
        <v>243</v>
      </c>
      <c r="C35" s="11" t="s">
        <v>3036</v>
      </c>
      <c r="D35" s="11" t="s">
        <v>3038</v>
      </c>
      <c r="E35" s="11" t="s">
        <v>19</v>
      </c>
      <c r="F35" s="11"/>
      <c r="G35" s="78" t="s">
        <v>19</v>
      </c>
      <c r="H35" s="10">
        <v>80</v>
      </c>
      <c r="I35" s="10">
        <v>80</v>
      </c>
      <c r="J35" s="10"/>
      <c r="K35" s="10" t="s">
        <v>64</v>
      </c>
    </row>
    <row r="36" spans="1:11" x14ac:dyDescent="0.2">
      <c r="A36" s="78" t="s">
        <v>381</v>
      </c>
      <c r="B36" s="11" t="s">
        <v>243</v>
      </c>
      <c r="C36" s="11" t="s">
        <v>3036</v>
      </c>
      <c r="D36" s="11" t="s">
        <v>382</v>
      </c>
      <c r="E36" s="11" t="s">
        <v>19</v>
      </c>
      <c r="F36" s="11"/>
      <c r="G36" s="78" t="s">
        <v>19</v>
      </c>
      <c r="H36" s="10">
        <v>80</v>
      </c>
      <c r="I36" s="10">
        <v>80</v>
      </c>
      <c r="J36" s="10"/>
      <c r="K36" s="10" t="s">
        <v>64</v>
      </c>
    </row>
    <row r="37" spans="1:11" ht="25.5" x14ac:dyDescent="0.2">
      <c r="A37" s="78" t="s">
        <v>3039</v>
      </c>
      <c r="B37" s="11" t="s">
        <v>243</v>
      </c>
      <c r="C37" s="11" t="s">
        <v>3036</v>
      </c>
      <c r="D37" s="11" t="s">
        <v>382</v>
      </c>
      <c r="E37" s="11" t="s">
        <v>3040</v>
      </c>
      <c r="F37" s="11"/>
      <c r="G37" s="78" t="s">
        <v>19</v>
      </c>
      <c r="H37" s="10">
        <v>80</v>
      </c>
      <c r="I37" s="10">
        <v>80</v>
      </c>
      <c r="J37" s="10"/>
      <c r="K37" s="10" t="s">
        <v>64</v>
      </c>
    </row>
    <row r="38" spans="1:11" x14ac:dyDescent="0.2">
      <c r="A38" s="60" t="s">
        <v>2197</v>
      </c>
      <c r="B38" s="11" t="s">
        <v>243</v>
      </c>
      <c r="C38" s="11" t="s">
        <v>3036</v>
      </c>
      <c r="D38" s="11" t="s">
        <v>382</v>
      </c>
      <c r="E38" s="11" t="s">
        <v>3040</v>
      </c>
      <c r="F38" s="11">
        <v>2</v>
      </c>
      <c r="G38" s="78" t="s">
        <v>19</v>
      </c>
      <c r="H38" s="10">
        <v>80</v>
      </c>
      <c r="I38" s="10">
        <v>80</v>
      </c>
      <c r="J38" s="10"/>
      <c r="K38" s="10" t="s">
        <v>64</v>
      </c>
    </row>
    <row r="39" spans="1:11" ht="25.5" x14ac:dyDescent="0.2">
      <c r="A39" s="60" t="s">
        <v>2457</v>
      </c>
      <c r="B39" s="11" t="s">
        <v>243</v>
      </c>
      <c r="C39" s="11" t="s">
        <v>3036</v>
      </c>
      <c r="D39" s="11" t="s">
        <v>382</v>
      </c>
      <c r="E39" s="11" t="s">
        <v>3040</v>
      </c>
      <c r="F39" s="11">
        <v>272600</v>
      </c>
      <c r="G39" s="78" t="s">
        <v>3041</v>
      </c>
      <c r="H39" s="10">
        <v>80</v>
      </c>
      <c r="I39" s="10">
        <v>80</v>
      </c>
      <c r="J39" s="10"/>
      <c r="K39" s="10" t="s">
        <v>64</v>
      </c>
    </row>
    <row r="40" spans="1:11" x14ac:dyDescent="0.2">
      <c r="A40" s="12" t="s">
        <v>325</v>
      </c>
      <c r="B40" s="14" t="s">
        <v>326</v>
      </c>
      <c r="C40" s="14" t="s">
        <v>19</v>
      </c>
      <c r="D40" s="14" t="s">
        <v>19</v>
      </c>
      <c r="E40" s="14" t="s">
        <v>19</v>
      </c>
      <c r="F40" s="14"/>
      <c r="G40" s="59" t="s">
        <v>19</v>
      </c>
      <c r="H40" s="13">
        <v>1515.7</v>
      </c>
      <c r="I40" s="13">
        <v>1504</v>
      </c>
      <c r="J40" s="13">
        <v>-11.7</v>
      </c>
      <c r="K40" s="10" t="s">
        <v>354</v>
      </c>
    </row>
    <row r="41" spans="1:11" x14ac:dyDescent="0.2">
      <c r="A41" s="78" t="s">
        <v>235</v>
      </c>
      <c r="B41" s="11" t="s">
        <v>326</v>
      </c>
      <c r="C41" s="11" t="s">
        <v>236</v>
      </c>
      <c r="D41" s="11" t="s">
        <v>19</v>
      </c>
      <c r="E41" s="11" t="s">
        <v>19</v>
      </c>
      <c r="F41" s="11"/>
      <c r="G41" s="78" t="s">
        <v>19</v>
      </c>
      <c r="H41" s="10">
        <v>144</v>
      </c>
      <c r="I41" s="10">
        <v>144</v>
      </c>
      <c r="J41" s="10"/>
      <c r="K41" s="10" t="s">
        <v>64</v>
      </c>
    </row>
    <row r="42" spans="1:11" x14ac:dyDescent="0.2">
      <c r="A42" s="78" t="s">
        <v>958</v>
      </c>
      <c r="B42" s="11" t="s">
        <v>326</v>
      </c>
      <c r="C42" s="11" t="s">
        <v>959</v>
      </c>
      <c r="D42" s="11" t="s">
        <v>19</v>
      </c>
      <c r="E42" s="11" t="s">
        <v>19</v>
      </c>
      <c r="F42" s="11"/>
      <c r="G42" s="78" t="s">
        <v>19</v>
      </c>
      <c r="H42" s="10">
        <v>144</v>
      </c>
      <c r="I42" s="10">
        <v>144</v>
      </c>
      <c r="J42" s="10"/>
      <c r="K42" s="10" t="s">
        <v>64</v>
      </c>
    </row>
    <row r="43" spans="1:11" x14ac:dyDescent="0.2">
      <c r="A43" s="78" t="s">
        <v>3042</v>
      </c>
      <c r="B43" s="11" t="s">
        <v>326</v>
      </c>
      <c r="C43" s="11" t="s">
        <v>3043</v>
      </c>
      <c r="D43" s="11" t="s">
        <v>19</v>
      </c>
      <c r="E43" s="11" t="s">
        <v>19</v>
      </c>
      <c r="F43" s="11"/>
      <c r="G43" s="78" t="s">
        <v>19</v>
      </c>
      <c r="H43" s="10">
        <v>144</v>
      </c>
      <c r="I43" s="10">
        <v>144</v>
      </c>
      <c r="J43" s="10"/>
      <c r="K43" s="10" t="s">
        <v>64</v>
      </c>
    </row>
    <row r="44" spans="1:11" x14ac:dyDescent="0.2">
      <c r="A44" s="78" t="s">
        <v>3044</v>
      </c>
      <c r="B44" s="11" t="s">
        <v>326</v>
      </c>
      <c r="C44" s="11" t="s">
        <v>3043</v>
      </c>
      <c r="D44" s="11" t="s">
        <v>2441</v>
      </c>
      <c r="E44" s="11" t="s">
        <v>19</v>
      </c>
      <c r="F44" s="11"/>
      <c r="G44" s="78" t="s">
        <v>19</v>
      </c>
      <c r="H44" s="10">
        <v>144</v>
      </c>
      <c r="I44" s="10">
        <v>144</v>
      </c>
      <c r="J44" s="10"/>
      <c r="K44" s="10" t="s">
        <v>64</v>
      </c>
    </row>
    <row r="45" spans="1:11" x14ac:dyDescent="0.2">
      <c r="A45" s="78" t="s">
        <v>331</v>
      </c>
      <c r="B45" s="11" t="s">
        <v>326</v>
      </c>
      <c r="C45" s="11" t="s">
        <v>3043</v>
      </c>
      <c r="D45" s="11" t="s">
        <v>332</v>
      </c>
      <c r="E45" s="11" t="s">
        <v>19</v>
      </c>
      <c r="F45" s="11"/>
      <c r="G45" s="78" t="s">
        <v>19</v>
      </c>
      <c r="H45" s="10">
        <v>144</v>
      </c>
      <c r="I45" s="10">
        <v>144</v>
      </c>
      <c r="J45" s="10"/>
      <c r="K45" s="10" t="s">
        <v>64</v>
      </c>
    </row>
    <row r="46" spans="1:11" x14ac:dyDescent="0.2">
      <c r="A46" s="78" t="s">
        <v>3045</v>
      </c>
      <c r="B46" s="11" t="s">
        <v>326</v>
      </c>
      <c r="C46" s="11" t="s">
        <v>3043</v>
      </c>
      <c r="D46" s="11" t="s">
        <v>332</v>
      </c>
      <c r="E46" s="11" t="s">
        <v>3046</v>
      </c>
      <c r="F46" s="11"/>
      <c r="G46" s="78" t="s">
        <v>19</v>
      </c>
      <c r="H46" s="10">
        <v>144</v>
      </c>
      <c r="I46" s="10">
        <v>144</v>
      </c>
      <c r="J46" s="10"/>
      <c r="K46" s="10" t="s">
        <v>64</v>
      </c>
    </row>
    <row r="47" spans="1:11" x14ac:dyDescent="0.2">
      <c r="A47" s="60" t="s">
        <v>2668</v>
      </c>
      <c r="B47" s="11" t="s">
        <v>326</v>
      </c>
      <c r="C47" s="11" t="s">
        <v>3043</v>
      </c>
      <c r="D47" s="11" t="s">
        <v>332</v>
      </c>
      <c r="E47" s="11" t="s">
        <v>3046</v>
      </c>
      <c r="F47" s="11">
        <v>3</v>
      </c>
      <c r="G47" s="78" t="s">
        <v>19</v>
      </c>
      <c r="H47" s="10">
        <v>144</v>
      </c>
      <c r="I47" s="10">
        <v>144</v>
      </c>
      <c r="J47" s="10"/>
      <c r="K47" s="10" t="s">
        <v>64</v>
      </c>
    </row>
    <row r="48" spans="1:11" x14ac:dyDescent="0.2">
      <c r="A48" s="60" t="s">
        <v>2794</v>
      </c>
      <c r="B48" s="11" t="s">
        <v>326</v>
      </c>
      <c r="C48" s="11" t="s">
        <v>3043</v>
      </c>
      <c r="D48" s="11" t="s">
        <v>332</v>
      </c>
      <c r="E48" s="11" t="s">
        <v>3046</v>
      </c>
      <c r="F48" s="11">
        <v>322110</v>
      </c>
      <c r="G48" s="78" t="s">
        <v>3047</v>
      </c>
      <c r="H48" s="10">
        <v>144</v>
      </c>
      <c r="I48" s="10">
        <v>144</v>
      </c>
      <c r="J48" s="10"/>
      <c r="K48" s="10" t="s">
        <v>64</v>
      </c>
    </row>
    <row r="49" spans="1:11" x14ac:dyDescent="0.2">
      <c r="A49" s="78" t="s">
        <v>303</v>
      </c>
      <c r="B49" s="11" t="s">
        <v>326</v>
      </c>
      <c r="C49" s="11" t="s">
        <v>304</v>
      </c>
      <c r="D49" s="11" t="s">
        <v>19</v>
      </c>
      <c r="E49" s="11" t="s">
        <v>19</v>
      </c>
      <c r="F49" s="11"/>
      <c r="G49" s="78" t="s">
        <v>19</v>
      </c>
      <c r="H49" s="10">
        <v>1371.7</v>
      </c>
      <c r="I49" s="10">
        <v>1360</v>
      </c>
      <c r="J49" s="10">
        <v>-11.7</v>
      </c>
      <c r="K49" s="10" t="s">
        <v>721</v>
      </c>
    </row>
    <row r="50" spans="1:11" x14ac:dyDescent="0.2">
      <c r="A50" s="78" t="s">
        <v>974</v>
      </c>
      <c r="B50" s="11" t="s">
        <v>326</v>
      </c>
      <c r="C50" s="11" t="s">
        <v>975</v>
      </c>
      <c r="D50" s="11" t="s">
        <v>19</v>
      </c>
      <c r="E50" s="11" t="s">
        <v>19</v>
      </c>
      <c r="F50" s="11"/>
      <c r="G50" s="78" t="s">
        <v>19</v>
      </c>
      <c r="H50" s="10">
        <v>1371.7</v>
      </c>
      <c r="I50" s="10">
        <v>1360</v>
      </c>
      <c r="J50" s="10">
        <v>-11.7</v>
      </c>
      <c r="K50" s="10" t="s">
        <v>721</v>
      </c>
    </row>
    <row r="51" spans="1:11" x14ac:dyDescent="0.2">
      <c r="A51" s="78" t="s">
        <v>3048</v>
      </c>
      <c r="B51" s="11" t="s">
        <v>326</v>
      </c>
      <c r="C51" s="11" t="s">
        <v>3049</v>
      </c>
      <c r="D51" s="11" t="s">
        <v>19</v>
      </c>
      <c r="E51" s="11" t="s">
        <v>19</v>
      </c>
      <c r="F51" s="11"/>
      <c r="G51" s="78" t="s">
        <v>19</v>
      </c>
      <c r="H51" s="10">
        <v>1371.7</v>
      </c>
      <c r="I51" s="10">
        <v>1360</v>
      </c>
      <c r="J51" s="10">
        <v>-11.7</v>
      </c>
      <c r="K51" s="10" t="s">
        <v>721</v>
      </c>
    </row>
    <row r="52" spans="1:11" x14ac:dyDescent="0.2">
      <c r="A52" s="78" t="s">
        <v>3050</v>
      </c>
      <c r="B52" s="11" t="s">
        <v>326</v>
      </c>
      <c r="C52" s="11" t="s">
        <v>3049</v>
      </c>
      <c r="D52" s="11" t="s">
        <v>3051</v>
      </c>
      <c r="E52" s="11" t="s">
        <v>19</v>
      </c>
      <c r="F52" s="11"/>
      <c r="G52" s="78" t="s">
        <v>19</v>
      </c>
      <c r="H52" s="10">
        <v>1371.7</v>
      </c>
      <c r="I52" s="10">
        <v>1360</v>
      </c>
      <c r="J52" s="10">
        <v>-11.7</v>
      </c>
      <c r="K52" s="10" t="s">
        <v>721</v>
      </c>
    </row>
    <row r="53" spans="1:11" x14ac:dyDescent="0.2">
      <c r="A53" s="78" t="s">
        <v>357</v>
      </c>
      <c r="B53" s="11" t="s">
        <v>326</v>
      </c>
      <c r="C53" s="11" t="s">
        <v>3049</v>
      </c>
      <c r="D53" s="11" t="s">
        <v>358</v>
      </c>
      <c r="E53" s="11" t="s">
        <v>19</v>
      </c>
      <c r="F53" s="11"/>
      <c r="G53" s="78" t="s">
        <v>19</v>
      </c>
      <c r="H53" s="10">
        <v>1371.7</v>
      </c>
      <c r="I53" s="10">
        <v>1360</v>
      </c>
      <c r="J53" s="10">
        <v>-11.7</v>
      </c>
      <c r="K53" s="10" t="s">
        <v>721</v>
      </c>
    </row>
    <row r="54" spans="1:11" x14ac:dyDescent="0.2">
      <c r="A54" s="78" t="s">
        <v>3052</v>
      </c>
      <c r="B54" s="11" t="s">
        <v>326</v>
      </c>
      <c r="C54" s="11" t="s">
        <v>3049</v>
      </c>
      <c r="D54" s="11" t="s">
        <v>358</v>
      </c>
      <c r="E54" s="11" t="s">
        <v>3053</v>
      </c>
      <c r="F54" s="11"/>
      <c r="G54" s="78" t="s">
        <v>19</v>
      </c>
      <c r="H54" s="10">
        <v>1371.7</v>
      </c>
      <c r="I54" s="10">
        <v>1360</v>
      </c>
      <c r="J54" s="10">
        <v>-11.7</v>
      </c>
      <c r="K54" s="10" t="s">
        <v>721</v>
      </c>
    </row>
    <row r="55" spans="1:11" x14ac:dyDescent="0.2">
      <c r="A55" s="60" t="s">
        <v>2668</v>
      </c>
      <c r="B55" s="11" t="s">
        <v>326</v>
      </c>
      <c r="C55" s="11" t="s">
        <v>3049</v>
      </c>
      <c r="D55" s="11" t="s">
        <v>358</v>
      </c>
      <c r="E55" s="11" t="s">
        <v>3053</v>
      </c>
      <c r="F55" s="11">
        <v>3</v>
      </c>
      <c r="G55" s="78" t="s">
        <v>19</v>
      </c>
      <c r="H55" s="10">
        <v>1371.7</v>
      </c>
      <c r="I55" s="10">
        <v>1360</v>
      </c>
      <c r="J55" s="10">
        <v>-11.7</v>
      </c>
      <c r="K55" s="10" t="s">
        <v>721</v>
      </c>
    </row>
    <row r="56" spans="1:11" x14ac:dyDescent="0.2">
      <c r="A56" s="60" t="s">
        <v>2709</v>
      </c>
      <c r="B56" s="11" t="s">
        <v>326</v>
      </c>
      <c r="C56" s="11" t="s">
        <v>3049</v>
      </c>
      <c r="D56" s="11" t="s">
        <v>358</v>
      </c>
      <c r="E56" s="11" t="s">
        <v>3053</v>
      </c>
      <c r="F56" s="11">
        <v>314110</v>
      </c>
      <c r="G56" s="78" t="s">
        <v>3047</v>
      </c>
      <c r="H56" s="10">
        <v>1018.4</v>
      </c>
      <c r="I56" s="10">
        <v>1006.7</v>
      </c>
      <c r="J56" s="10">
        <v>-11.7</v>
      </c>
      <c r="K56" s="10" t="s">
        <v>578</v>
      </c>
    </row>
    <row r="57" spans="1:11" x14ac:dyDescent="0.2">
      <c r="A57" s="60" t="s">
        <v>2881</v>
      </c>
      <c r="B57" s="11" t="s">
        <v>326</v>
      </c>
      <c r="C57" s="11" t="s">
        <v>3049</v>
      </c>
      <c r="D57" s="11" t="s">
        <v>358</v>
      </c>
      <c r="E57" s="11" t="s">
        <v>3053</v>
      </c>
      <c r="F57" s="11">
        <v>339110</v>
      </c>
      <c r="G57" s="78" t="s">
        <v>3047</v>
      </c>
      <c r="H57" s="10">
        <v>353.3</v>
      </c>
      <c r="I57" s="10">
        <v>353.3</v>
      </c>
      <c r="J57" s="10"/>
      <c r="K57" s="10" t="s">
        <v>64</v>
      </c>
    </row>
    <row r="58" spans="1:11" ht="25.5" x14ac:dyDescent="0.2">
      <c r="A58" s="12" t="s">
        <v>383</v>
      </c>
      <c r="B58" s="14" t="s">
        <v>384</v>
      </c>
      <c r="C58" s="14" t="s">
        <v>19</v>
      </c>
      <c r="D58" s="14" t="s">
        <v>19</v>
      </c>
      <c r="E58" s="14" t="s">
        <v>19</v>
      </c>
      <c r="F58" s="14"/>
      <c r="G58" s="59" t="s">
        <v>19</v>
      </c>
      <c r="H58" s="13">
        <v>1022.3</v>
      </c>
      <c r="I58" s="13">
        <v>663.5</v>
      </c>
      <c r="J58" s="13">
        <v>-358.8</v>
      </c>
      <c r="K58" s="10" t="s">
        <v>2322</v>
      </c>
    </row>
    <row r="59" spans="1:11" x14ac:dyDescent="0.2">
      <c r="A59" s="78" t="s">
        <v>235</v>
      </c>
      <c r="B59" s="11" t="s">
        <v>384</v>
      </c>
      <c r="C59" s="11" t="s">
        <v>236</v>
      </c>
      <c r="D59" s="11" t="s">
        <v>19</v>
      </c>
      <c r="E59" s="11" t="s">
        <v>19</v>
      </c>
      <c r="F59" s="11"/>
      <c r="G59" s="78" t="s">
        <v>19</v>
      </c>
      <c r="H59" s="10">
        <v>1022.3</v>
      </c>
      <c r="I59" s="10">
        <v>663.5</v>
      </c>
      <c r="J59" s="10">
        <v>-358.8</v>
      </c>
      <c r="K59" s="10" t="s">
        <v>2322</v>
      </c>
    </row>
    <row r="60" spans="1:11" ht="25.5" x14ac:dyDescent="0.2">
      <c r="A60" s="78" t="s">
        <v>948</v>
      </c>
      <c r="B60" s="11" t="s">
        <v>384</v>
      </c>
      <c r="C60" s="11" t="s">
        <v>949</v>
      </c>
      <c r="D60" s="11" t="s">
        <v>19</v>
      </c>
      <c r="E60" s="11" t="s">
        <v>19</v>
      </c>
      <c r="F60" s="11"/>
      <c r="G60" s="78" t="s">
        <v>19</v>
      </c>
      <c r="H60" s="10">
        <v>1022.3</v>
      </c>
      <c r="I60" s="10">
        <v>663.5</v>
      </c>
      <c r="J60" s="10">
        <v>-358.8</v>
      </c>
      <c r="K60" s="10" t="s">
        <v>2322</v>
      </c>
    </row>
    <row r="61" spans="1:11" x14ac:dyDescent="0.2">
      <c r="A61" s="78" t="s">
        <v>3054</v>
      </c>
      <c r="B61" s="11" t="s">
        <v>384</v>
      </c>
      <c r="C61" s="11" t="s">
        <v>3055</v>
      </c>
      <c r="D61" s="11" t="s">
        <v>19</v>
      </c>
      <c r="E61" s="11" t="s">
        <v>19</v>
      </c>
      <c r="F61" s="11"/>
      <c r="G61" s="78" t="s">
        <v>19</v>
      </c>
      <c r="H61" s="10">
        <v>1022.3</v>
      </c>
      <c r="I61" s="10">
        <v>663.5</v>
      </c>
      <c r="J61" s="10">
        <v>-358.8</v>
      </c>
      <c r="K61" s="10" t="s">
        <v>2322</v>
      </c>
    </row>
    <row r="62" spans="1:11" x14ac:dyDescent="0.2">
      <c r="A62" s="78" t="s">
        <v>3056</v>
      </c>
      <c r="B62" s="11" t="s">
        <v>384</v>
      </c>
      <c r="C62" s="11" t="s">
        <v>3055</v>
      </c>
      <c r="D62" s="11" t="s">
        <v>462</v>
      </c>
      <c r="E62" s="11" t="s">
        <v>19</v>
      </c>
      <c r="F62" s="11"/>
      <c r="G62" s="78" t="s">
        <v>19</v>
      </c>
      <c r="H62" s="10">
        <v>1022.3</v>
      </c>
      <c r="I62" s="10">
        <v>663.5</v>
      </c>
      <c r="J62" s="10">
        <v>-358.8</v>
      </c>
      <c r="K62" s="10" t="s">
        <v>2322</v>
      </c>
    </row>
    <row r="63" spans="1:11" x14ac:dyDescent="0.2">
      <c r="A63" s="78" t="s">
        <v>386</v>
      </c>
      <c r="B63" s="11" t="s">
        <v>384</v>
      </c>
      <c r="C63" s="11" t="s">
        <v>3055</v>
      </c>
      <c r="D63" s="11" t="s">
        <v>387</v>
      </c>
      <c r="E63" s="11" t="s">
        <v>19</v>
      </c>
      <c r="F63" s="11"/>
      <c r="G63" s="78" t="s">
        <v>19</v>
      </c>
      <c r="H63" s="10">
        <v>156.1</v>
      </c>
      <c r="I63" s="10">
        <v>156</v>
      </c>
      <c r="J63" s="10">
        <v>-0.1</v>
      </c>
      <c r="K63" s="10" t="s">
        <v>470</v>
      </c>
    </row>
    <row r="64" spans="1:11" ht="25.5" x14ac:dyDescent="0.2">
      <c r="A64" s="78" t="s">
        <v>3057</v>
      </c>
      <c r="B64" s="11" t="s">
        <v>384</v>
      </c>
      <c r="C64" s="11" t="s">
        <v>3055</v>
      </c>
      <c r="D64" s="11" t="s">
        <v>387</v>
      </c>
      <c r="E64" s="11" t="s">
        <v>3058</v>
      </c>
      <c r="F64" s="11"/>
      <c r="G64" s="78" t="s">
        <v>19</v>
      </c>
      <c r="H64" s="10">
        <v>156.1</v>
      </c>
      <c r="I64" s="10">
        <v>156</v>
      </c>
      <c r="J64" s="10">
        <v>-0.1</v>
      </c>
      <c r="K64" s="10" t="s">
        <v>470</v>
      </c>
    </row>
    <row r="65" spans="1:11" x14ac:dyDescent="0.2">
      <c r="A65" s="60" t="s">
        <v>2668</v>
      </c>
      <c r="B65" s="11" t="s">
        <v>384</v>
      </c>
      <c r="C65" s="11" t="s">
        <v>3055</v>
      </c>
      <c r="D65" s="11" t="s">
        <v>387</v>
      </c>
      <c r="E65" s="11" t="s">
        <v>3058</v>
      </c>
      <c r="F65" s="11">
        <v>3</v>
      </c>
      <c r="G65" s="78" t="s">
        <v>19</v>
      </c>
      <c r="H65" s="10">
        <v>156.1</v>
      </c>
      <c r="I65" s="10">
        <v>156</v>
      </c>
      <c r="J65" s="10">
        <v>-0.1</v>
      </c>
      <c r="K65" s="10" t="s">
        <v>470</v>
      </c>
    </row>
    <row r="66" spans="1:11" x14ac:dyDescent="0.2">
      <c r="A66" s="60" t="s">
        <v>2709</v>
      </c>
      <c r="B66" s="11" t="s">
        <v>384</v>
      </c>
      <c r="C66" s="11" t="s">
        <v>3055</v>
      </c>
      <c r="D66" s="11" t="s">
        <v>387</v>
      </c>
      <c r="E66" s="11" t="s">
        <v>3058</v>
      </c>
      <c r="F66" s="11">
        <v>314110</v>
      </c>
      <c r="G66" s="78" t="s">
        <v>3059</v>
      </c>
      <c r="H66" s="10">
        <v>4.4000000000000004</v>
      </c>
      <c r="I66" s="10">
        <v>4.3</v>
      </c>
      <c r="J66" s="10">
        <v>-0.1</v>
      </c>
      <c r="K66" s="10" t="s">
        <v>973</v>
      </c>
    </row>
    <row r="67" spans="1:11" ht="25.5" x14ac:dyDescent="0.2">
      <c r="A67" s="60" t="s">
        <v>2841</v>
      </c>
      <c r="B67" s="11" t="s">
        <v>384</v>
      </c>
      <c r="C67" s="11" t="s">
        <v>3055</v>
      </c>
      <c r="D67" s="11" t="s">
        <v>387</v>
      </c>
      <c r="E67" s="11" t="s">
        <v>3058</v>
      </c>
      <c r="F67" s="11">
        <v>336110</v>
      </c>
      <c r="G67" s="78" t="s">
        <v>3059</v>
      </c>
      <c r="H67" s="10">
        <v>151.69999999999999</v>
      </c>
      <c r="I67" s="10">
        <v>151.69999999999999</v>
      </c>
      <c r="J67" s="10"/>
      <c r="K67" s="10" t="s">
        <v>64</v>
      </c>
    </row>
    <row r="68" spans="1:11" ht="25.5" x14ac:dyDescent="0.2">
      <c r="A68" s="78" t="s">
        <v>388</v>
      </c>
      <c r="B68" s="11" t="s">
        <v>384</v>
      </c>
      <c r="C68" s="11" t="s">
        <v>3055</v>
      </c>
      <c r="D68" s="11" t="s">
        <v>389</v>
      </c>
      <c r="E68" s="11" t="s">
        <v>19</v>
      </c>
      <c r="F68" s="11"/>
      <c r="G68" s="78" t="s">
        <v>19</v>
      </c>
      <c r="H68" s="10">
        <v>866.2</v>
      </c>
      <c r="I68" s="10">
        <v>507.5</v>
      </c>
      <c r="J68" s="10">
        <v>-358.7</v>
      </c>
      <c r="K68" s="10" t="s">
        <v>3060</v>
      </c>
    </row>
    <row r="69" spans="1:11" ht="25.5" x14ac:dyDescent="0.2">
      <c r="A69" s="78" t="s">
        <v>3057</v>
      </c>
      <c r="B69" s="11" t="s">
        <v>384</v>
      </c>
      <c r="C69" s="11" t="s">
        <v>3055</v>
      </c>
      <c r="D69" s="11" t="s">
        <v>389</v>
      </c>
      <c r="E69" s="11" t="s">
        <v>3058</v>
      </c>
      <c r="F69" s="11"/>
      <c r="G69" s="78" t="s">
        <v>19</v>
      </c>
      <c r="H69" s="10">
        <v>866.2</v>
      </c>
      <c r="I69" s="10">
        <v>507.5</v>
      </c>
      <c r="J69" s="10">
        <v>-358.7</v>
      </c>
      <c r="K69" s="10" t="s">
        <v>3060</v>
      </c>
    </row>
    <row r="70" spans="1:11" x14ac:dyDescent="0.2">
      <c r="A70" s="60" t="s">
        <v>2668</v>
      </c>
      <c r="B70" s="11" t="s">
        <v>384</v>
      </c>
      <c r="C70" s="11" t="s">
        <v>3055</v>
      </c>
      <c r="D70" s="11" t="s">
        <v>389</v>
      </c>
      <c r="E70" s="11" t="s">
        <v>3058</v>
      </c>
      <c r="F70" s="11">
        <v>3</v>
      </c>
      <c r="G70" s="78" t="s">
        <v>19</v>
      </c>
      <c r="H70" s="10">
        <v>866.2</v>
      </c>
      <c r="I70" s="10">
        <v>507.5</v>
      </c>
      <c r="J70" s="10">
        <v>-358.7</v>
      </c>
      <c r="K70" s="10" t="s">
        <v>3060</v>
      </c>
    </row>
    <row r="71" spans="1:11" x14ac:dyDescent="0.2">
      <c r="A71" s="60" t="s">
        <v>2709</v>
      </c>
      <c r="B71" s="11" t="s">
        <v>384</v>
      </c>
      <c r="C71" s="11" t="s">
        <v>3055</v>
      </c>
      <c r="D71" s="11" t="s">
        <v>389</v>
      </c>
      <c r="E71" s="11" t="s">
        <v>3058</v>
      </c>
      <c r="F71" s="11">
        <v>314110</v>
      </c>
      <c r="G71" s="78" t="s">
        <v>3059</v>
      </c>
      <c r="H71" s="10">
        <v>162.5</v>
      </c>
      <c r="I71" s="10">
        <v>82.1</v>
      </c>
      <c r="J71" s="10">
        <v>-80.400000000000006</v>
      </c>
      <c r="K71" s="10" t="s">
        <v>206</v>
      </c>
    </row>
    <row r="72" spans="1:11" ht="25.5" x14ac:dyDescent="0.2">
      <c r="A72" s="60" t="s">
        <v>2841</v>
      </c>
      <c r="B72" s="11" t="s">
        <v>384</v>
      </c>
      <c r="C72" s="11" t="s">
        <v>3055</v>
      </c>
      <c r="D72" s="11" t="s">
        <v>389</v>
      </c>
      <c r="E72" s="11" t="s">
        <v>3058</v>
      </c>
      <c r="F72" s="11">
        <v>336110</v>
      </c>
      <c r="G72" s="78" t="s">
        <v>3059</v>
      </c>
      <c r="H72" s="10">
        <v>703.7</v>
      </c>
      <c r="I72" s="10">
        <v>425.4</v>
      </c>
      <c r="J72" s="10">
        <v>-278.3</v>
      </c>
      <c r="K72" s="10" t="s">
        <v>2640</v>
      </c>
    </row>
    <row r="73" spans="1:11" ht="25.5" x14ac:dyDescent="0.2">
      <c r="A73" s="12" t="s">
        <v>465</v>
      </c>
      <c r="B73" s="14" t="s">
        <v>466</v>
      </c>
      <c r="C73" s="14" t="s">
        <v>19</v>
      </c>
      <c r="D73" s="14" t="s">
        <v>19</v>
      </c>
      <c r="E73" s="14" t="s">
        <v>19</v>
      </c>
      <c r="F73" s="14"/>
      <c r="G73" s="59" t="s">
        <v>19</v>
      </c>
      <c r="H73" s="13">
        <v>10</v>
      </c>
      <c r="I73" s="13">
        <v>10</v>
      </c>
      <c r="J73" s="13"/>
      <c r="K73" s="10" t="s">
        <v>64</v>
      </c>
    </row>
    <row r="74" spans="1:11" x14ac:dyDescent="0.2">
      <c r="A74" s="78" t="s">
        <v>235</v>
      </c>
      <c r="B74" s="11" t="s">
        <v>466</v>
      </c>
      <c r="C74" s="11" t="s">
        <v>236</v>
      </c>
      <c r="D74" s="11" t="s">
        <v>19</v>
      </c>
      <c r="E74" s="11" t="s">
        <v>19</v>
      </c>
      <c r="F74" s="11"/>
      <c r="G74" s="78" t="s">
        <v>19</v>
      </c>
      <c r="H74" s="10">
        <v>10</v>
      </c>
      <c r="I74" s="10">
        <v>10</v>
      </c>
      <c r="J74" s="10"/>
      <c r="K74" s="10" t="s">
        <v>64</v>
      </c>
    </row>
    <row r="75" spans="1:11" x14ac:dyDescent="0.2">
      <c r="A75" s="78" t="s">
        <v>953</v>
      </c>
      <c r="B75" s="11" t="s">
        <v>466</v>
      </c>
      <c r="C75" s="11" t="s">
        <v>954</v>
      </c>
      <c r="D75" s="11" t="s">
        <v>19</v>
      </c>
      <c r="E75" s="11" t="s">
        <v>19</v>
      </c>
      <c r="F75" s="11"/>
      <c r="G75" s="78" t="s">
        <v>19</v>
      </c>
      <c r="H75" s="10">
        <v>10</v>
      </c>
      <c r="I75" s="10">
        <v>10</v>
      </c>
      <c r="J75" s="10"/>
      <c r="K75" s="10" t="s">
        <v>64</v>
      </c>
    </row>
    <row r="76" spans="1:11" x14ac:dyDescent="0.2">
      <c r="A76" s="78" t="s">
        <v>953</v>
      </c>
      <c r="B76" s="11" t="s">
        <v>466</v>
      </c>
      <c r="C76" s="11" t="s">
        <v>3061</v>
      </c>
      <c r="D76" s="11" t="s">
        <v>19</v>
      </c>
      <c r="E76" s="11" t="s">
        <v>19</v>
      </c>
      <c r="F76" s="11"/>
      <c r="G76" s="78" t="s">
        <v>19</v>
      </c>
      <c r="H76" s="10">
        <v>10</v>
      </c>
      <c r="I76" s="10">
        <v>10</v>
      </c>
      <c r="J76" s="10"/>
      <c r="K76" s="10" t="s">
        <v>64</v>
      </c>
    </row>
    <row r="77" spans="1:11" x14ac:dyDescent="0.2">
      <c r="A77" s="78" t="s">
        <v>3062</v>
      </c>
      <c r="B77" s="11" t="s">
        <v>466</v>
      </c>
      <c r="C77" s="11" t="s">
        <v>3061</v>
      </c>
      <c r="D77" s="11" t="s">
        <v>13</v>
      </c>
      <c r="E77" s="11" t="s">
        <v>19</v>
      </c>
      <c r="F77" s="11"/>
      <c r="G77" s="78" t="s">
        <v>19</v>
      </c>
      <c r="H77" s="10">
        <v>10</v>
      </c>
      <c r="I77" s="10">
        <v>10</v>
      </c>
      <c r="J77" s="10"/>
      <c r="K77" s="10" t="s">
        <v>64</v>
      </c>
    </row>
    <row r="78" spans="1:11" x14ac:dyDescent="0.2">
      <c r="A78" s="78" t="s">
        <v>560</v>
      </c>
      <c r="B78" s="11" t="s">
        <v>466</v>
      </c>
      <c r="C78" s="11" t="s">
        <v>3061</v>
      </c>
      <c r="D78" s="11" t="s">
        <v>561</v>
      </c>
      <c r="E78" s="11" t="s">
        <v>19</v>
      </c>
      <c r="F78" s="11"/>
      <c r="G78" s="78" t="s">
        <v>19</v>
      </c>
      <c r="H78" s="10">
        <v>10</v>
      </c>
      <c r="I78" s="10">
        <v>10</v>
      </c>
      <c r="J78" s="10"/>
      <c r="K78" s="10" t="s">
        <v>64</v>
      </c>
    </row>
    <row r="79" spans="1:11" x14ac:dyDescent="0.2">
      <c r="A79" s="78" t="s">
        <v>3063</v>
      </c>
      <c r="B79" s="11" t="s">
        <v>466</v>
      </c>
      <c r="C79" s="11" t="s">
        <v>3061</v>
      </c>
      <c r="D79" s="11" t="s">
        <v>561</v>
      </c>
      <c r="E79" s="11" t="s">
        <v>3064</v>
      </c>
      <c r="F79" s="11"/>
      <c r="G79" s="78" t="s">
        <v>19</v>
      </c>
      <c r="H79" s="10">
        <v>10</v>
      </c>
      <c r="I79" s="10">
        <v>10</v>
      </c>
      <c r="J79" s="10"/>
      <c r="K79" s="10" t="s">
        <v>64</v>
      </c>
    </row>
    <row r="80" spans="1:11" x14ac:dyDescent="0.2">
      <c r="A80" s="60" t="s">
        <v>2197</v>
      </c>
      <c r="B80" s="11" t="s">
        <v>466</v>
      </c>
      <c r="C80" s="11" t="s">
        <v>3061</v>
      </c>
      <c r="D80" s="11" t="s">
        <v>561</v>
      </c>
      <c r="E80" s="11" t="s">
        <v>3064</v>
      </c>
      <c r="F80" s="11">
        <v>2</v>
      </c>
      <c r="G80" s="78" t="s">
        <v>19</v>
      </c>
      <c r="H80" s="10">
        <v>10</v>
      </c>
      <c r="I80" s="10">
        <v>10</v>
      </c>
      <c r="J80" s="10"/>
      <c r="K80" s="10" t="s">
        <v>64</v>
      </c>
    </row>
    <row r="81" spans="1:11" x14ac:dyDescent="0.2">
      <c r="A81" s="60" t="s">
        <v>2563</v>
      </c>
      <c r="B81" s="11" t="s">
        <v>466</v>
      </c>
      <c r="C81" s="11" t="s">
        <v>3061</v>
      </c>
      <c r="D81" s="11" t="s">
        <v>561</v>
      </c>
      <c r="E81" s="11" t="s">
        <v>3064</v>
      </c>
      <c r="F81" s="11">
        <v>281900</v>
      </c>
      <c r="G81" s="78" t="s">
        <v>3065</v>
      </c>
      <c r="H81" s="10">
        <v>10</v>
      </c>
      <c r="I81" s="10">
        <v>10</v>
      </c>
      <c r="J81" s="10"/>
      <c r="K81" s="10" t="s">
        <v>64</v>
      </c>
    </row>
    <row r="82" spans="1:11" ht="25.5" x14ac:dyDescent="0.2">
      <c r="A82" s="12" t="s">
        <v>617</v>
      </c>
      <c r="B82" s="14" t="s">
        <v>618</v>
      </c>
      <c r="C82" s="14" t="s">
        <v>19</v>
      </c>
      <c r="D82" s="14" t="s">
        <v>19</v>
      </c>
      <c r="E82" s="14" t="s">
        <v>19</v>
      </c>
      <c r="F82" s="14"/>
      <c r="G82" s="59" t="s">
        <v>19</v>
      </c>
      <c r="H82" s="13">
        <v>55772</v>
      </c>
      <c r="I82" s="13">
        <v>50907.6</v>
      </c>
      <c r="J82" s="13">
        <v>-4864.3999999999996</v>
      </c>
      <c r="K82" s="10" t="s">
        <v>2496</v>
      </c>
    </row>
    <row r="83" spans="1:11" x14ac:dyDescent="0.2">
      <c r="A83" s="78" t="s">
        <v>365</v>
      </c>
      <c r="B83" s="11" t="s">
        <v>618</v>
      </c>
      <c r="C83" s="11" t="s">
        <v>366</v>
      </c>
      <c r="D83" s="11" t="s">
        <v>19</v>
      </c>
      <c r="E83" s="11" t="s">
        <v>19</v>
      </c>
      <c r="F83" s="11"/>
      <c r="G83" s="78" t="s">
        <v>19</v>
      </c>
      <c r="H83" s="10">
        <v>36028</v>
      </c>
      <c r="I83" s="10">
        <v>31163.599999999999</v>
      </c>
      <c r="J83" s="10">
        <v>-4864.3999999999996</v>
      </c>
      <c r="K83" s="10" t="s">
        <v>2289</v>
      </c>
    </row>
    <row r="84" spans="1:11" x14ac:dyDescent="0.2">
      <c r="A84" s="78" t="s">
        <v>1034</v>
      </c>
      <c r="B84" s="11" t="s">
        <v>618</v>
      </c>
      <c r="C84" s="11" t="s">
        <v>1035</v>
      </c>
      <c r="D84" s="11" t="s">
        <v>19</v>
      </c>
      <c r="E84" s="11" t="s">
        <v>19</v>
      </c>
      <c r="F84" s="11"/>
      <c r="G84" s="78" t="s">
        <v>19</v>
      </c>
      <c r="H84" s="10">
        <v>36028</v>
      </c>
      <c r="I84" s="10">
        <v>31163.599999999999</v>
      </c>
      <c r="J84" s="10">
        <v>-4864.3999999999996</v>
      </c>
      <c r="K84" s="10" t="s">
        <v>2289</v>
      </c>
    </row>
    <row r="85" spans="1:11" x14ac:dyDescent="0.2">
      <c r="A85" s="78" t="s">
        <v>3066</v>
      </c>
      <c r="B85" s="11" t="s">
        <v>618</v>
      </c>
      <c r="C85" s="11" t="s">
        <v>3067</v>
      </c>
      <c r="D85" s="11" t="s">
        <v>19</v>
      </c>
      <c r="E85" s="11" t="s">
        <v>19</v>
      </c>
      <c r="F85" s="11"/>
      <c r="G85" s="78" t="s">
        <v>19</v>
      </c>
      <c r="H85" s="10">
        <v>36028</v>
      </c>
      <c r="I85" s="10">
        <v>31163.599999999999</v>
      </c>
      <c r="J85" s="10">
        <v>-4864.3999999999996</v>
      </c>
      <c r="K85" s="10" t="s">
        <v>2289</v>
      </c>
    </row>
    <row r="86" spans="1:11" x14ac:dyDescent="0.2">
      <c r="A86" s="78" t="s">
        <v>3068</v>
      </c>
      <c r="B86" s="11" t="s">
        <v>618</v>
      </c>
      <c r="C86" s="11" t="s">
        <v>3067</v>
      </c>
      <c r="D86" s="11" t="s">
        <v>3069</v>
      </c>
      <c r="E86" s="11" t="s">
        <v>19</v>
      </c>
      <c r="F86" s="11"/>
      <c r="G86" s="78" t="s">
        <v>19</v>
      </c>
      <c r="H86" s="10">
        <v>36028</v>
      </c>
      <c r="I86" s="10">
        <v>31163.599999999999</v>
      </c>
      <c r="J86" s="10">
        <v>-4864.3999999999996</v>
      </c>
      <c r="K86" s="10" t="s">
        <v>2289</v>
      </c>
    </row>
    <row r="87" spans="1:11" ht="25.5" x14ac:dyDescent="0.2">
      <c r="A87" s="78" t="s">
        <v>639</v>
      </c>
      <c r="B87" s="11" t="s">
        <v>618</v>
      </c>
      <c r="C87" s="11" t="s">
        <v>3067</v>
      </c>
      <c r="D87" s="11" t="s">
        <v>640</v>
      </c>
      <c r="E87" s="11" t="s">
        <v>19</v>
      </c>
      <c r="F87" s="11"/>
      <c r="G87" s="78" t="s">
        <v>19</v>
      </c>
      <c r="H87" s="10">
        <v>36028</v>
      </c>
      <c r="I87" s="10">
        <v>31163.599999999999</v>
      </c>
      <c r="J87" s="10">
        <v>-4864.3999999999996</v>
      </c>
      <c r="K87" s="10" t="s">
        <v>2289</v>
      </c>
    </row>
    <row r="88" spans="1:11" x14ac:dyDescent="0.2">
      <c r="A88" s="78" t="s">
        <v>3070</v>
      </c>
      <c r="B88" s="11" t="s">
        <v>618</v>
      </c>
      <c r="C88" s="11" t="s">
        <v>3067</v>
      </c>
      <c r="D88" s="11" t="s">
        <v>640</v>
      </c>
      <c r="E88" s="11" t="s">
        <v>3071</v>
      </c>
      <c r="F88" s="11"/>
      <c r="G88" s="78" t="s">
        <v>19</v>
      </c>
      <c r="H88" s="10">
        <v>36028</v>
      </c>
      <c r="I88" s="10">
        <v>31163.599999999999</v>
      </c>
      <c r="J88" s="10">
        <v>-4864.3999999999996</v>
      </c>
      <c r="K88" s="10" t="s">
        <v>2289</v>
      </c>
    </row>
    <row r="89" spans="1:11" x14ac:dyDescent="0.2">
      <c r="A89" s="60" t="s">
        <v>2197</v>
      </c>
      <c r="B89" s="11" t="s">
        <v>618</v>
      </c>
      <c r="C89" s="11" t="s">
        <v>3067</v>
      </c>
      <c r="D89" s="11" t="s">
        <v>640</v>
      </c>
      <c r="E89" s="11" t="s">
        <v>3071</v>
      </c>
      <c r="F89" s="11">
        <v>2</v>
      </c>
      <c r="G89" s="78" t="s">
        <v>19</v>
      </c>
      <c r="H89" s="10">
        <v>36028</v>
      </c>
      <c r="I89" s="10">
        <v>31163.599999999999</v>
      </c>
      <c r="J89" s="10">
        <v>-4864.3999999999996</v>
      </c>
      <c r="K89" s="10" t="s">
        <v>2289</v>
      </c>
    </row>
    <row r="90" spans="1:11" x14ac:dyDescent="0.2">
      <c r="A90" s="60" t="s">
        <v>2563</v>
      </c>
      <c r="B90" s="11" t="s">
        <v>618</v>
      </c>
      <c r="C90" s="11" t="s">
        <v>3067</v>
      </c>
      <c r="D90" s="11" t="s">
        <v>640</v>
      </c>
      <c r="E90" s="11" t="s">
        <v>3071</v>
      </c>
      <c r="F90" s="11">
        <v>281900</v>
      </c>
      <c r="G90" s="78" t="s">
        <v>3072</v>
      </c>
      <c r="H90" s="10">
        <v>36028</v>
      </c>
      <c r="I90" s="10">
        <v>31163.599999999999</v>
      </c>
      <c r="J90" s="10">
        <v>-4864.3999999999996</v>
      </c>
      <c r="K90" s="10" t="s">
        <v>2289</v>
      </c>
    </row>
    <row r="91" spans="1:11" x14ac:dyDescent="0.2">
      <c r="A91" s="78" t="s">
        <v>249</v>
      </c>
      <c r="B91" s="11" t="s">
        <v>618</v>
      </c>
      <c r="C91" s="11" t="s">
        <v>250</v>
      </c>
      <c r="D91" s="11" t="s">
        <v>19</v>
      </c>
      <c r="E91" s="11" t="s">
        <v>19</v>
      </c>
      <c r="F91" s="11"/>
      <c r="G91" s="78" t="s">
        <v>19</v>
      </c>
      <c r="H91" s="10">
        <v>19744</v>
      </c>
      <c r="I91" s="10">
        <v>19744</v>
      </c>
      <c r="J91" s="10"/>
      <c r="K91" s="10" t="s">
        <v>64</v>
      </c>
    </row>
    <row r="92" spans="1:11" ht="25.5" x14ac:dyDescent="0.2">
      <c r="A92" s="78" t="s">
        <v>1079</v>
      </c>
      <c r="B92" s="11" t="s">
        <v>618</v>
      </c>
      <c r="C92" s="11" t="s">
        <v>1080</v>
      </c>
      <c r="D92" s="11" t="s">
        <v>19</v>
      </c>
      <c r="E92" s="11" t="s">
        <v>19</v>
      </c>
      <c r="F92" s="11"/>
      <c r="G92" s="78" t="s">
        <v>19</v>
      </c>
      <c r="H92" s="10">
        <v>19744</v>
      </c>
      <c r="I92" s="10">
        <v>19744</v>
      </c>
      <c r="J92" s="10"/>
      <c r="K92" s="10" t="s">
        <v>64</v>
      </c>
    </row>
    <row r="93" spans="1:11" x14ac:dyDescent="0.2">
      <c r="A93" s="78" t="s">
        <v>3035</v>
      </c>
      <c r="B93" s="11" t="s">
        <v>618</v>
      </c>
      <c r="C93" s="11" t="s">
        <v>3036</v>
      </c>
      <c r="D93" s="11" t="s">
        <v>19</v>
      </c>
      <c r="E93" s="11" t="s">
        <v>19</v>
      </c>
      <c r="F93" s="11"/>
      <c r="G93" s="78" t="s">
        <v>19</v>
      </c>
      <c r="H93" s="10">
        <v>19744</v>
      </c>
      <c r="I93" s="10">
        <v>19744</v>
      </c>
      <c r="J93" s="10"/>
      <c r="K93" s="10" t="s">
        <v>64</v>
      </c>
    </row>
    <row r="94" spans="1:11" x14ac:dyDescent="0.2">
      <c r="A94" s="78" t="s">
        <v>3037</v>
      </c>
      <c r="B94" s="11" t="s">
        <v>618</v>
      </c>
      <c r="C94" s="11" t="s">
        <v>3036</v>
      </c>
      <c r="D94" s="11" t="s">
        <v>3038</v>
      </c>
      <c r="E94" s="11" t="s">
        <v>19</v>
      </c>
      <c r="F94" s="11"/>
      <c r="G94" s="78" t="s">
        <v>19</v>
      </c>
      <c r="H94" s="10">
        <v>19744</v>
      </c>
      <c r="I94" s="10">
        <v>19744</v>
      </c>
      <c r="J94" s="10"/>
      <c r="K94" s="10" t="s">
        <v>64</v>
      </c>
    </row>
    <row r="95" spans="1:11" x14ac:dyDescent="0.2">
      <c r="A95" s="78" t="s">
        <v>381</v>
      </c>
      <c r="B95" s="11" t="s">
        <v>618</v>
      </c>
      <c r="C95" s="11" t="s">
        <v>3036</v>
      </c>
      <c r="D95" s="11" t="s">
        <v>382</v>
      </c>
      <c r="E95" s="11" t="s">
        <v>19</v>
      </c>
      <c r="F95" s="11"/>
      <c r="G95" s="78" t="s">
        <v>19</v>
      </c>
      <c r="H95" s="10">
        <v>19744</v>
      </c>
      <c r="I95" s="10">
        <v>19744</v>
      </c>
      <c r="J95" s="10"/>
      <c r="K95" s="10" t="s">
        <v>64</v>
      </c>
    </row>
    <row r="96" spans="1:11" ht="25.5" x14ac:dyDescent="0.2">
      <c r="A96" s="78" t="s">
        <v>3039</v>
      </c>
      <c r="B96" s="11" t="s">
        <v>618</v>
      </c>
      <c r="C96" s="11" t="s">
        <v>3036</v>
      </c>
      <c r="D96" s="11" t="s">
        <v>382</v>
      </c>
      <c r="E96" s="11" t="s">
        <v>3040</v>
      </c>
      <c r="F96" s="11"/>
      <c r="G96" s="78" t="s">
        <v>19</v>
      </c>
      <c r="H96" s="10">
        <v>19744</v>
      </c>
      <c r="I96" s="10">
        <v>19744</v>
      </c>
      <c r="J96" s="10"/>
      <c r="K96" s="10" t="s">
        <v>64</v>
      </c>
    </row>
    <row r="97" spans="1:11" x14ac:dyDescent="0.2">
      <c r="A97" s="60" t="s">
        <v>2197</v>
      </c>
      <c r="B97" s="11" t="s">
        <v>618</v>
      </c>
      <c r="C97" s="11" t="s">
        <v>3036</v>
      </c>
      <c r="D97" s="11" t="s">
        <v>382</v>
      </c>
      <c r="E97" s="11" t="s">
        <v>3040</v>
      </c>
      <c r="F97" s="11">
        <v>2</v>
      </c>
      <c r="G97" s="78" t="s">
        <v>19</v>
      </c>
      <c r="H97" s="10">
        <v>19744</v>
      </c>
      <c r="I97" s="10">
        <v>19744</v>
      </c>
      <c r="J97" s="10"/>
      <c r="K97" s="10" t="s">
        <v>64</v>
      </c>
    </row>
    <row r="98" spans="1:11" ht="25.5" x14ac:dyDescent="0.2">
      <c r="A98" s="60" t="s">
        <v>2457</v>
      </c>
      <c r="B98" s="11" t="s">
        <v>618</v>
      </c>
      <c r="C98" s="11" t="s">
        <v>3036</v>
      </c>
      <c r="D98" s="11" t="s">
        <v>382</v>
      </c>
      <c r="E98" s="11" t="s">
        <v>3040</v>
      </c>
      <c r="F98" s="11">
        <v>272600</v>
      </c>
      <c r="G98" s="78" t="s">
        <v>3041</v>
      </c>
      <c r="H98" s="10">
        <v>19744</v>
      </c>
      <c r="I98" s="10">
        <v>19744</v>
      </c>
      <c r="J98" s="10"/>
      <c r="K98" s="10" t="s">
        <v>64</v>
      </c>
    </row>
    <row r="99" spans="1:11" ht="25.5" x14ac:dyDescent="0.2">
      <c r="A99" s="12" t="s">
        <v>705</v>
      </c>
      <c r="B99" s="14" t="s">
        <v>706</v>
      </c>
      <c r="C99" s="14" t="s">
        <v>19</v>
      </c>
      <c r="D99" s="14" t="s">
        <v>19</v>
      </c>
      <c r="E99" s="14" t="s">
        <v>19</v>
      </c>
      <c r="F99" s="14"/>
      <c r="G99" s="59" t="s">
        <v>19</v>
      </c>
      <c r="H99" s="13">
        <v>128</v>
      </c>
      <c r="I99" s="13">
        <v>128</v>
      </c>
      <c r="J99" s="13"/>
      <c r="K99" s="10" t="s">
        <v>64</v>
      </c>
    </row>
    <row r="100" spans="1:11" x14ac:dyDescent="0.2">
      <c r="A100" s="78" t="s">
        <v>249</v>
      </c>
      <c r="B100" s="11" t="s">
        <v>706</v>
      </c>
      <c r="C100" s="11" t="s">
        <v>250</v>
      </c>
      <c r="D100" s="11" t="s">
        <v>19</v>
      </c>
      <c r="E100" s="11" t="s">
        <v>19</v>
      </c>
      <c r="F100" s="11"/>
      <c r="G100" s="78" t="s">
        <v>19</v>
      </c>
      <c r="H100" s="10">
        <v>128</v>
      </c>
      <c r="I100" s="10">
        <v>128</v>
      </c>
      <c r="J100" s="10"/>
      <c r="K100" s="10" t="s">
        <v>64</v>
      </c>
    </row>
    <row r="101" spans="1:11" ht="25.5" x14ac:dyDescent="0.2">
      <c r="A101" s="78" t="s">
        <v>1079</v>
      </c>
      <c r="B101" s="11" t="s">
        <v>706</v>
      </c>
      <c r="C101" s="11" t="s">
        <v>1080</v>
      </c>
      <c r="D101" s="11" t="s">
        <v>19</v>
      </c>
      <c r="E101" s="11" t="s">
        <v>19</v>
      </c>
      <c r="F101" s="11"/>
      <c r="G101" s="78" t="s">
        <v>19</v>
      </c>
      <c r="H101" s="10">
        <v>128</v>
      </c>
      <c r="I101" s="10">
        <v>128</v>
      </c>
      <c r="J101" s="10"/>
      <c r="K101" s="10" t="s">
        <v>64</v>
      </c>
    </row>
    <row r="102" spans="1:11" x14ac:dyDescent="0.2">
      <c r="A102" s="78" t="s">
        <v>3035</v>
      </c>
      <c r="B102" s="11" t="s">
        <v>706</v>
      </c>
      <c r="C102" s="11" t="s">
        <v>3036</v>
      </c>
      <c r="D102" s="11" t="s">
        <v>19</v>
      </c>
      <c r="E102" s="11" t="s">
        <v>19</v>
      </c>
      <c r="F102" s="11"/>
      <c r="G102" s="78" t="s">
        <v>19</v>
      </c>
      <c r="H102" s="10">
        <v>128</v>
      </c>
      <c r="I102" s="10">
        <v>128</v>
      </c>
      <c r="J102" s="10"/>
      <c r="K102" s="10" t="s">
        <v>64</v>
      </c>
    </row>
    <row r="103" spans="1:11" x14ac:dyDescent="0.2">
      <c r="A103" s="78" t="s">
        <v>3037</v>
      </c>
      <c r="B103" s="11" t="s">
        <v>706</v>
      </c>
      <c r="C103" s="11" t="s">
        <v>3036</v>
      </c>
      <c r="D103" s="11" t="s">
        <v>3038</v>
      </c>
      <c r="E103" s="11" t="s">
        <v>19</v>
      </c>
      <c r="F103" s="11"/>
      <c r="G103" s="78" t="s">
        <v>19</v>
      </c>
      <c r="H103" s="10">
        <v>128</v>
      </c>
      <c r="I103" s="10">
        <v>128</v>
      </c>
      <c r="J103" s="10"/>
      <c r="K103" s="10" t="s">
        <v>64</v>
      </c>
    </row>
    <row r="104" spans="1:11" x14ac:dyDescent="0.2">
      <c r="A104" s="78" t="s">
        <v>381</v>
      </c>
      <c r="B104" s="11" t="s">
        <v>706</v>
      </c>
      <c r="C104" s="11" t="s">
        <v>3036</v>
      </c>
      <c r="D104" s="11" t="s">
        <v>382</v>
      </c>
      <c r="E104" s="11" t="s">
        <v>19</v>
      </c>
      <c r="F104" s="11"/>
      <c r="G104" s="78" t="s">
        <v>19</v>
      </c>
      <c r="H104" s="10">
        <v>128</v>
      </c>
      <c r="I104" s="10">
        <v>128</v>
      </c>
      <c r="J104" s="10"/>
      <c r="K104" s="10" t="s">
        <v>64</v>
      </c>
    </row>
    <row r="105" spans="1:11" ht="25.5" x14ac:dyDescent="0.2">
      <c r="A105" s="78" t="s">
        <v>3039</v>
      </c>
      <c r="B105" s="11" t="s">
        <v>706</v>
      </c>
      <c r="C105" s="11" t="s">
        <v>3036</v>
      </c>
      <c r="D105" s="11" t="s">
        <v>382</v>
      </c>
      <c r="E105" s="11" t="s">
        <v>3040</v>
      </c>
      <c r="F105" s="11"/>
      <c r="G105" s="78" t="s">
        <v>19</v>
      </c>
      <c r="H105" s="10">
        <v>128</v>
      </c>
      <c r="I105" s="10">
        <v>128</v>
      </c>
      <c r="J105" s="10"/>
      <c r="K105" s="10" t="s">
        <v>64</v>
      </c>
    </row>
    <row r="106" spans="1:11" x14ac:dyDescent="0.2">
      <c r="A106" s="60" t="s">
        <v>2197</v>
      </c>
      <c r="B106" s="11" t="s">
        <v>706</v>
      </c>
      <c r="C106" s="11" t="s">
        <v>3036</v>
      </c>
      <c r="D106" s="11" t="s">
        <v>382</v>
      </c>
      <c r="E106" s="11" t="s">
        <v>3040</v>
      </c>
      <c r="F106" s="11">
        <v>2</v>
      </c>
      <c r="G106" s="78" t="s">
        <v>19</v>
      </c>
      <c r="H106" s="10">
        <v>128</v>
      </c>
      <c r="I106" s="10">
        <v>128</v>
      </c>
      <c r="J106" s="10"/>
      <c r="K106" s="10" t="s">
        <v>64</v>
      </c>
    </row>
    <row r="107" spans="1:11" ht="25.5" x14ac:dyDescent="0.2">
      <c r="A107" s="60" t="s">
        <v>2485</v>
      </c>
      <c r="B107" s="11" t="s">
        <v>706</v>
      </c>
      <c r="C107" s="11" t="s">
        <v>3036</v>
      </c>
      <c r="D107" s="11" t="s">
        <v>382</v>
      </c>
      <c r="E107" s="11" t="s">
        <v>3040</v>
      </c>
      <c r="F107" s="11">
        <v>273900</v>
      </c>
      <c r="G107" s="78" t="s">
        <v>3041</v>
      </c>
      <c r="H107" s="10">
        <v>128</v>
      </c>
      <c r="I107" s="10">
        <v>128</v>
      </c>
      <c r="J107" s="10"/>
      <c r="K107" s="10" t="s">
        <v>64</v>
      </c>
    </row>
    <row r="108" spans="1:11" x14ac:dyDescent="0.2">
      <c r="A108" s="12" t="s">
        <v>710</v>
      </c>
      <c r="B108" s="14" t="s">
        <v>711</v>
      </c>
      <c r="C108" s="14" t="s">
        <v>19</v>
      </c>
      <c r="D108" s="14" t="s">
        <v>19</v>
      </c>
      <c r="E108" s="14" t="s">
        <v>19</v>
      </c>
      <c r="F108" s="14"/>
      <c r="G108" s="59" t="s">
        <v>19</v>
      </c>
      <c r="H108" s="13">
        <v>3466.4</v>
      </c>
      <c r="I108" s="13">
        <v>3466.4</v>
      </c>
      <c r="J108" s="13"/>
      <c r="K108" s="10" t="s">
        <v>64</v>
      </c>
    </row>
    <row r="109" spans="1:11" x14ac:dyDescent="0.2">
      <c r="A109" s="78" t="s">
        <v>270</v>
      </c>
      <c r="B109" s="11" t="s">
        <v>711</v>
      </c>
      <c r="C109" s="11" t="s">
        <v>271</v>
      </c>
      <c r="D109" s="11" t="s">
        <v>19</v>
      </c>
      <c r="E109" s="11" t="s">
        <v>19</v>
      </c>
      <c r="F109" s="11"/>
      <c r="G109" s="78" t="s">
        <v>19</v>
      </c>
      <c r="H109" s="10">
        <v>3466.4</v>
      </c>
      <c r="I109" s="10">
        <v>3466.4</v>
      </c>
      <c r="J109" s="10"/>
      <c r="K109" s="10" t="s">
        <v>64</v>
      </c>
    </row>
    <row r="110" spans="1:11" ht="25.5" x14ac:dyDescent="0.2">
      <c r="A110" s="78" t="s">
        <v>985</v>
      </c>
      <c r="B110" s="11" t="s">
        <v>711</v>
      </c>
      <c r="C110" s="11" t="s">
        <v>986</v>
      </c>
      <c r="D110" s="11" t="s">
        <v>19</v>
      </c>
      <c r="E110" s="11" t="s">
        <v>19</v>
      </c>
      <c r="F110" s="11"/>
      <c r="G110" s="78" t="s">
        <v>19</v>
      </c>
      <c r="H110" s="10">
        <v>3466.4</v>
      </c>
      <c r="I110" s="10">
        <v>3466.4</v>
      </c>
      <c r="J110" s="10"/>
      <c r="K110" s="10" t="s">
        <v>64</v>
      </c>
    </row>
    <row r="111" spans="1:11" x14ac:dyDescent="0.2">
      <c r="A111" s="78" t="s">
        <v>3073</v>
      </c>
      <c r="B111" s="11" t="s">
        <v>711</v>
      </c>
      <c r="C111" s="11" t="s">
        <v>802</v>
      </c>
      <c r="D111" s="11" t="s">
        <v>19</v>
      </c>
      <c r="E111" s="11" t="s">
        <v>19</v>
      </c>
      <c r="F111" s="11"/>
      <c r="G111" s="78" t="s">
        <v>19</v>
      </c>
      <c r="H111" s="10">
        <v>3466.4</v>
      </c>
      <c r="I111" s="10">
        <v>3466.4</v>
      </c>
      <c r="J111" s="10"/>
      <c r="K111" s="10" t="s">
        <v>64</v>
      </c>
    </row>
    <row r="112" spans="1:11" x14ac:dyDescent="0.2">
      <c r="A112" s="78" t="s">
        <v>3073</v>
      </c>
      <c r="B112" s="11" t="s">
        <v>711</v>
      </c>
      <c r="C112" s="11" t="s">
        <v>802</v>
      </c>
      <c r="D112" s="11" t="s">
        <v>3074</v>
      </c>
      <c r="E112" s="11" t="s">
        <v>19</v>
      </c>
      <c r="F112" s="11"/>
      <c r="G112" s="78" t="s">
        <v>19</v>
      </c>
      <c r="H112" s="10">
        <v>3466.4</v>
      </c>
      <c r="I112" s="10">
        <v>3466.4</v>
      </c>
      <c r="J112" s="10"/>
      <c r="K112" s="10" t="s">
        <v>64</v>
      </c>
    </row>
    <row r="113" spans="1:11" x14ac:dyDescent="0.2">
      <c r="A113" s="78" t="s">
        <v>712</v>
      </c>
      <c r="B113" s="11" t="s">
        <v>711</v>
      </c>
      <c r="C113" s="11" t="s">
        <v>802</v>
      </c>
      <c r="D113" s="11" t="s">
        <v>713</v>
      </c>
      <c r="E113" s="11" t="s">
        <v>19</v>
      </c>
      <c r="F113" s="11"/>
      <c r="G113" s="78" t="s">
        <v>19</v>
      </c>
      <c r="H113" s="10">
        <v>3466.4</v>
      </c>
      <c r="I113" s="10">
        <v>3466.4</v>
      </c>
      <c r="J113" s="10"/>
      <c r="K113" s="10" t="s">
        <v>64</v>
      </c>
    </row>
    <row r="114" spans="1:11" x14ac:dyDescent="0.2">
      <c r="A114" s="78" t="s">
        <v>3075</v>
      </c>
      <c r="B114" s="11" t="s">
        <v>711</v>
      </c>
      <c r="C114" s="11" t="s">
        <v>802</v>
      </c>
      <c r="D114" s="11" t="s">
        <v>713</v>
      </c>
      <c r="E114" s="11" t="s">
        <v>3076</v>
      </c>
      <c r="F114" s="11"/>
      <c r="G114" s="78" t="s">
        <v>19</v>
      </c>
      <c r="H114" s="10">
        <v>3466.4</v>
      </c>
      <c r="I114" s="10">
        <v>3466.4</v>
      </c>
      <c r="J114" s="10"/>
      <c r="K114" s="10" t="s">
        <v>64</v>
      </c>
    </row>
    <row r="115" spans="1:11" x14ac:dyDescent="0.2">
      <c r="A115" s="60" t="s">
        <v>2197</v>
      </c>
      <c r="B115" s="11" t="s">
        <v>711</v>
      </c>
      <c r="C115" s="11" t="s">
        <v>802</v>
      </c>
      <c r="D115" s="11" t="s">
        <v>713</v>
      </c>
      <c r="E115" s="11" t="s">
        <v>3076</v>
      </c>
      <c r="F115" s="11">
        <v>2</v>
      </c>
      <c r="G115" s="78" t="s">
        <v>19</v>
      </c>
      <c r="H115" s="10">
        <v>3466.4</v>
      </c>
      <c r="I115" s="10">
        <v>3466.4</v>
      </c>
      <c r="J115" s="10"/>
      <c r="K115" s="10" t="s">
        <v>64</v>
      </c>
    </row>
    <row r="116" spans="1:11" ht="25.5" x14ac:dyDescent="0.2">
      <c r="A116" s="60" t="s">
        <v>2337</v>
      </c>
      <c r="B116" s="11" t="s">
        <v>711</v>
      </c>
      <c r="C116" s="11" t="s">
        <v>802</v>
      </c>
      <c r="D116" s="11" t="s">
        <v>713</v>
      </c>
      <c r="E116" s="11" t="s">
        <v>3076</v>
      </c>
      <c r="F116" s="11">
        <v>222950</v>
      </c>
      <c r="G116" s="78" t="s">
        <v>3077</v>
      </c>
      <c r="H116" s="10">
        <v>3466.4</v>
      </c>
      <c r="I116" s="10">
        <v>3466.4</v>
      </c>
      <c r="J116" s="10"/>
      <c r="K116" s="10" t="s">
        <v>64</v>
      </c>
    </row>
    <row r="117" spans="1:11" x14ac:dyDescent="0.2">
      <c r="A117" s="12" t="s">
        <v>762</v>
      </c>
      <c r="B117" s="14" t="s">
        <v>761</v>
      </c>
      <c r="C117" s="14" t="s">
        <v>19</v>
      </c>
      <c r="D117" s="14" t="s">
        <v>19</v>
      </c>
      <c r="E117" s="14" t="s">
        <v>19</v>
      </c>
      <c r="F117" s="14"/>
      <c r="G117" s="59" t="s">
        <v>19</v>
      </c>
      <c r="H117" s="13">
        <v>13299.9</v>
      </c>
      <c r="I117" s="13">
        <v>13116.1</v>
      </c>
      <c r="J117" s="13">
        <v>-183.8</v>
      </c>
      <c r="K117" s="10" t="s">
        <v>512</v>
      </c>
    </row>
    <row r="118" spans="1:11" x14ac:dyDescent="0.2">
      <c r="A118" s="78" t="s">
        <v>235</v>
      </c>
      <c r="B118" s="11" t="s">
        <v>761</v>
      </c>
      <c r="C118" s="11" t="s">
        <v>236</v>
      </c>
      <c r="D118" s="11" t="s">
        <v>19</v>
      </c>
      <c r="E118" s="11" t="s">
        <v>19</v>
      </c>
      <c r="F118" s="11"/>
      <c r="G118" s="78" t="s">
        <v>19</v>
      </c>
      <c r="H118" s="10">
        <v>13299.9</v>
      </c>
      <c r="I118" s="10">
        <v>13116.1</v>
      </c>
      <c r="J118" s="10">
        <v>-183.8</v>
      </c>
      <c r="K118" s="10" t="s">
        <v>512</v>
      </c>
    </row>
    <row r="119" spans="1:11" x14ac:dyDescent="0.2">
      <c r="A119" s="78" t="s">
        <v>958</v>
      </c>
      <c r="B119" s="11" t="s">
        <v>761</v>
      </c>
      <c r="C119" s="11" t="s">
        <v>959</v>
      </c>
      <c r="D119" s="11" t="s">
        <v>19</v>
      </c>
      <c r="E119" s="11" t="s">
        <v>19</v>
      </c>
      <c r="F119" s="11"/>
      <c r="G119" s="78" t="s">
        <v>19</v>
      </c>
      <c r="H119" s="10">
        <v>13299.9</v>
      </c>
      <c r="I119" s="10">
        <v>13116.1</v>
      </c>
      <c r="J119" s="10">
        <v>-183.8</v>
      </c>
      <c r="K119" s="10" t="s">
        <v>512</v>
      </c>
    </row>
    <row r="120" spans="1:11" x14ac:dyDescent="0.2">
      <c r="A120" s="78" t="s">
        <v>3078</v>
      </c>
      <c r="B120" s="11" t="s">
        <v>761</v>
      </c>
      <c r="C120" s="11" t="s">
        <v>3079</v>
      </c>
      <c r="D120" s="11" t="s">
        <v>19</v>
      </c>
      <c r="E120" s="11" t="s">
        <v>19</v>
      </c>
      <c r="F120" s="11"/>
      <c r="G120" s="78" t="s">
        <v>19</v>
      </c>
      <c r="H120" s="10">
        <v>13299.9</v>
      </c>
      <c r="I120" s="10">
        <v>13116.1</v>
      </c>
      <c r="J120" s="10">
        <v>-183.8</v>
      </c>
      <c r="K120" s="10" t="s">
        <v>512</v>
      </c>
    </row>
    <row r="121" spans="1:11" x14ac:dyDescent="0.2">
      <c r="A121" s="78" t="s">
        <v>764</v>
      </c>
      <c r="B121" s="11" t="s">
        <v>761</v>
      </c>
      <c r="C121" s="11" t="s">
        <v>3079</v>
      </c>
      <c r="D121" s="11" t="s">
        <v>2247</v>
      </c>
      <c r="E121" s="11" t="s">
        <v>19</v>
      </c>
      <c r="F121" s="11"/>
      <c r="G121" s="78" t="s">
        <v>19</v>
      </c>
      <c r="H121" s="10">
        <v>13299.9</v>
      </c>
      <c r="I121" s="10">
        <v>13116.1</v>
      </c>
      <c r="J121" s="10">
        <v>-183.8</v>
      </c>
      <c r="K121" s="10" t="s">
        <v>512</v>
      </c>
    </row>
    <row r="122" spans="1:11" x14ac:dyDescent="0.2">
      <c r="A122" s="78" t="s">
        <v>764</v>
      </c>
      <c r="B122" s="11" t="s">
        <v>761</v>
      </c>
      <c r="C122" s="11" t="s">
        <v>3079</v>
      </c>
      <c r="D122" s="11" t="s">
        <v>765</v>
      </c>
      <c r="E122" s="11" t="s">
        <v>19</v>
      </c>
      <c r="F122" s="11"/>
      <c r="G122" s="78" t="s">
        <v>19</v>
      </c>
      <c r="H122" s="10">
        <v>13299.9</v>
      </c>
      <c r="I122" s="10">
        <v>13116.1</v>
      </c>
      <c r="J122" s="10">
        <v>-183.8</v>
      </c>
      <c r="K122" s="10" t="s">
        <v>512</v>
      </c>
    </row>
    <row r="123" spans="1:11" ht="25.5" x14ac:dyDescent="0.2">
      <c r="A123" s="78" t="s">
        <v>3057</v>
      </c>
      <c r="B123" s="11" t="s">
        <v>761</v>
      </c>
      <c r="C123" s="11" t="s">
        <v>3079</v>
      </c>
      <c r="D123" s="11" t="s">
        <v>765</v>
      </c>
      <c r="E123" s="11" t="s">
        <v>3058</v>
      </c>
      <c r="F123" s="11"/>
      <c r="G123" s="78" t="s">
        <v>19</v>
      </c>
      <c r="H123" s="10">
        <v>13299.9</v>
      </c>
      <c r="I123" s="10">
        <v>13116.1</v>
      </c>
      <c r="J123" s="10">
        <v>-183.8</v>
      </c>
      <c r="K123" s="10" t="s">
        <v>512</v>
      </c>
    </row>
    <row r="124" spans="1:11" x14ac:dyDescent="0.2">
      <c r="A124" s="60" t="s">
        <v>2668</v>
      </c>
      <c r="B124" s="11" t="s">
        <v>761</v>
      </c>
      <c r="C124" s="11" t="s">
        <v>3079</v>
      </c>
      <c r="D124" s="11" t="s">
        <v>765</v>
      </c>
      <c r="E124" s="11" t="s">
        <v>3058</v>
      </c>
      <c r="F124" s="11">
        <v>3</v>
      </c>
      <c r="G124" s="78" t="s">
        <v>19</v>
      </c>
      <c r="H124" s="10">
        <v>13299.9</v>
      </c>
      <c r="I124" s="10">
        <v>13116.1</v>
      </c>
      <c r="J124" s="10">
        <v>-183.8</v>
      </c>
      <c r="K124" s="10" t="s">
        <v>512</v>
      </c>
    </row>
    <row r="125" spans="1:11" x14ac:dyDescent="0.2">
      <c r="A125" s="60" t="s">
        <v>2709</v>
      </c>
      <c r="B125" s="11" t="s">
        <v>761</v>
      </c>
      <c r="C125" s="11" t="s">
        <v>3079</v>
      </c>
      <c r="D125" s="11" t="s">
        <v>765</v>
      </c>
      <c r="E125" s="11" t="s">
        <v>3058</v>
      </c>
      <c r="F125" s="11">
        <v>314110</v>
      </c>
      <c r="G125" s="78" t="s">
        <v>3059</v>
      </c>
      <c r="H125" s="10">
        <v>852.3</v>
      </c>
      <c r="I125" s="10">
        <v>834.3</v>
      </c>
      <c r="J125" s="10">
        <v>-18</v>
      </c>
      <c r="K125" s="10" t="s">
        <v>300</v>
      </c>
    </row>
    <row r="126" spans="1:11" ht="25.5" x14ac:dyDescent="0.2">
      <c r="A126" s="60" t="s">
        <v>2841</v>
      </c>
      <c r="B126" s="11" t="s">
        <v>761</v>
      </c>
      <c r="C126" s="11" t="s">
        <v>3079</v>
      </c>
      <c r="D126" s="11" t="s">
        <v>765</v>
      </c>
      <c r="E126" s="11" t="s">
        <v>3058</v>
      </c>
      <c r="F126" s="11">
        <v>336110</v>
      </c>
      <c r="G126" s="78" t="s">
        <v>3059</v>
      </c>
      <c r="H126" s="10">
        <v>8927.2000000000007</v>
      </c>
      <c r="I126" s="10">
        <v>8761.4</v>
      </c>
      <c r="J126" s="10">
        <v>-165.8</v>
      </c>
      <c r="K126" s="10" t="s">
        <v>1245</v>
      </c>
    </row>
    <row r="127" spans="1:11" x14ac:dyDescent="0.2">
      <c r="A127" s="60" t="s">
        <v>2867</v>
      </c>
      <c r="B127" s="11" t="s">
        <v>761</v>
      </c>
      <c r="C127" s="11" t="s">
        <v>3079</v>
      </c>
      <c r="D127" s="11" t="s">
        <v>765</v>
      </c>
      <c r="E127" s="11" t="s">
        <v>3058</v>
      </c>
      <c r="F127" s="11">
        <v>338110</v>
      </c>
      <c r="G127" s="78" t="s">
        <v>3059</v>
      </c>
      <c r="H127" s="10">
        <v>3520.4</v>
      </c>
      <c r="I127" s="10">
        <v>3520.4</v>
      </c>
      <c r="J127" s="10"/>
      <c r="K127" s="10" t="s">
        <v>64</v>
      </c>
    </row>
    <row r="128" spans="1:11" x14ac:dyDescent="0.2">
      <c r="A128" s="12" t="s">
        <v>778</v>
      </c>
      <c r="B128" s="14" t="s">
        <v>779</v>
      </c>
      <c r="C128" s="14" t="s">
        <v>19</v>
      </c>
      <c r="D128" s="14" t="s">
        <v>19</v>
      </c>
      <c r="E128" s="14" t="s">
        <v>19</v>
      </c>
      <c r="F128" s="14"/>
      <c r="G128" s="59" t="s">
        <v>19</v>
      </c>
      <c r="H128" s="13">
        <v>48</v>
      </c>
      <c r="I128" s="13">
        <v>48</v>
      </c>
      <c r="J128" s="13"/>
      <c r="K128" s="10" t="s">
        <v>64</v>
      </c>
    </row>
    <row r="129" spans="1:11" x14ac:dyDescent="0.2">
      <c r="A129" s="78" t="s">
        <v>249</v>
      </c>
      <c r="B129" s="11" t="s">
        <v>779</v>
      </c>
      <c r="C129" s="11" t="s">
        <v>250</v>
      </c>
      <c r="D129" s="11" t="s">
        <v>19</v>
      </c>
      <c r="E129" s="11" t="s">
        <v>19</v>
      </c>
      <c r="F129" s="11"/>
      <c r="G129" s="78" t="s">
        <v>19</v>
      </c>
      <c r="H129" s="10">
        <v>48</v>
      </c>
      <c r="I129" s="10">
        <v>48</v>
      </c>
      <c r="J129" s="10"/>
      <c r="K129" s="10" t="s">
        <v>64</v>
      </c>
    </row>
    <row r="130" spans="1:11" ht="25.5" x14ac:dyDescent="0.2">
      <c r="A130" s="78" t="s">
        <v>1079</v>
      </c>
      <c r="B130" s="11" t="s">
        <v>779</v>
      </c>
      <c r="C130" s="11" t="s">
        <v>1080</v>
      </c>
      <c r="D130" s="11" t="s">
        <v>19</v>
      </c>
      <c r="E130" s="11" t="s">
        <v>19</v>
      </c>
      <c r="F130" s="11"/>
      <c r="G130" s="78" t="s">
        <v>19</v>
      </c>
      <c r="H130" s="10">
        <v>48</v>
      </c>
      <c r="I130" s="10">
        <v>48</v>
      </c>
      <c r="J130" s="10"/>
      <c r="K130" s="10" t="s">
        <v>64</v>
      </c>
    </row>
    <row r="131" spans="1:11" x14ac:dyDescent="0.2">
      <c r="A131" s="78" t="s">
        <v>3035</v>
      </c>
      <c r="B131" s="11" t="s">
        <v>779</v>
      </c>
      <c r="C131" s="11" t="s">
        <v>3036</v>
      </c>
      <c r="D131" s="11" t="s">
        <v>19</v>
      </c>
      <c r="E131" s="11" t="s">
        <v>19</v>
      </c>
      <c r="F131" s="11"/>
      <c r="G131" s="78" t="s">
        <v>19</v>
      </c>
      <c r="H131" s="10">
        <v>48</v>
      </c>
      <c r="I131" s="10">
        <v>48</v>
      </c>
      <c r="J131" s="10"/>
      <c r="K131" s="10" t="s">
        <v>64</v>
      </c>
    </row>
    <row r="132" spans="1:11" x14ac:dyDescent="0.2">
      <c r="A132" s="78" t="s">
        <v>3037</v>
      </c>
      <c r="B132" s="11" t="s">
        <v>779</v>
      </c>
      <c r="C132" s="11" t="s">
        <v>3036</v>
      </c>
      <c r="D132" s="11" t="s">
        <v>3038</v>
      </c>
      <c r="E132" s="11" t="s">
        <v>19</v>
      </c>
      <c r="F132" s="11"/>
      <c r="G132" s="78" t="s">
        <v>19</v>
      </c>
      <c r="H132" s="10">
        <v>48</v>
      </c>
      <c r="I132" s="10">
        <v>48</v>
      </c>
      <c r="J132" s="10"/>
      <c r="K132" s="10" t="s">
        <v>64</v>
      </c>
    </row>
    <row r="133" spans="1:11" x14ac:dyDescent="0.2">
      <c r="A133" s="78" t="s">
        <v>381</v>
      </c>
      <c r="B133" s="11" t="s">
        <v>779</v>
      </c>
      <c r="C133" s="11" t="s">
        <v>3036</v>
      </c>
      <c r="D133" s="11" t="s">
        <v>382</v>
      </c>
      <c r="E133" s="11" t="s">
        <v>19</v>
      </c>
      <c r="F133" s="11"/>
      <c r="G133" s="78" t="s">
        <v>19</v>
      </c>
      <c r="H133" s="10">
        <v>48</v>
      </c>
      <c r="I133" s="10">
        <v>48</v>
      </c>
      <c r="J133" s="10"/>
      <c r="K133" s="10" t="s">
        <v>64</v>
      </c>
    </row>
    <row r="134" spans="1:11" ht="25.5" x14ac:dyDescent="0.2">
      <c r="A134" s="78" t="s">
        <v>3039</v>
      </c>
      <c r="B134" s="11" t="s">
        <v>779</v>
      </c>
      <c r="C134" s="11" t="s">
        <v>3036</v>
      </c>
      <c r="D134" s="11" t="s">
        <v>382</v>
      </c>
      <c r="E134" s="11" t="s">
        <v>3040</v>
      </c>
      <c r="F134" s="11"/>
      <c r="G134" s="78" t="s">
        <v>19</v>
      </c>
      <c r="H134" s="10">
        <v>48</v>
      </c>
      <c r="I134" s="10">
        <v>48</v>
      </c>
      <c r="J134" s="10"/>
      <c r="K134" s="10" t="s">
        <v>64</v>
      </c>
    </row>
    <row r="135" spans="1:11" x14ac:dyDescent="0.2">
      <c r="A135" s="60" t="s">
        <v>2197</v>
      </c>
      <c r="B135" s="11" t="s">
        <v>779</v>
      </c>
      <c r="C135" s="11" t="s">
        <v>3036</v>
      </c>
      <c r="D135" s="11" t="s">
        <v>382</v>
      </c>
      <c r="E135" s="11" t="s">
        <v>3040</v>
      </c>
      <c r="F135" s="11">
        <v>2</v>
      </c>
      <c r="G135" s="78" t="s">
        <v>19</v>
      </c>
      <c r="H135" s="10">
        <v>48</v>
      </c>
      <c r="I135" s="10">
        <v>48</v>
      </c>
      <c r="J135" s="10"/>
      <c r="K135" s="10" t="s">
        <v>64</v>
      </c>
    </row>
    <row r="136" spans="1:11" ht="25.5" x14ac:dyDescent="0.2">
      <c r="A136" s="60" t="s">
        <v>2457</v>
      </c>
      <c r="B136" s="11" t="s">
        <v>779</v>
      </c>
      <c r="C136" s="11" t="s">
        <v>3036</v>
      </c>
      <c r="D136" s="11" t="s">
        <v>382</v>
      </c>
      <c r="E136" s="11" t="s">
        <v>3040</v>
      </c>
      <c r="F136" s="11">
        <v>272600</v>
      </c>
      <c r="G136" s="78" t="s">
        <v>3041</v>
      </c>
      <c r="H136" s="10">
        <v>48</v>
      </c>
      <c r="I136" s="10">
        <v>48</v>
      </c>
      <c r="J136" s="10"/>
      <c r="K136" s="10" t="s">
        <v>64</v>
      </c>
    </row>
    <row r="137" spans="1:11" x14ac:dyDescent="0.2">
      <c r="A137" s="12" t="s">
        <v>832</v>
      </c>
      <c r="B137" s="14" t="s">
        <v>833</v>
      </c>
      <c r="C137" s="14" t="s">
        <v>19</v>
      </c>
      <c r="D137" s="14" t="s">
        <v>19</v>
      </c>
      <c r="E137" s="14" t="s">
        <v>19</v>
      </c>
      <c r="F137" s="14"/>
      <c r="G137" s="59" t="s">
        <v>19</v>
      </c>
      <c r="H137" s="13">
        <v>31238.2</v>
      </c>
      <c r="I137" s="13">
        <v>30830</v>
      </c>
      <c r="J137" s="13">
        <v>-408.2</v>
      </c>
      <c r="K137" s="10" t="s">
        <v>871</v>
      </c>
    </row>
    <row r="138" spans="1:11" x14ac:dyDescent="0.2">
      <c r="A138" s="78" t="s">
        <v>235</v>
      </c>
      <c r="B138" s="11" t="s">
        <v>833</v>
      </c>
      <c r="C138" s="11" t="s">
        <v>236</v>
      </c>
      <c r="D138" s="11" t="s">
        <v>19</v>
      </c>
      <c r="E138" s="11" t="s">
        <v>19</v>
      </c>
      <c r="F138" s="11"/>
      <c r="G138" s="78" t="s">
        <v>19</v>
      </c>
      <c r="H138" s="10">
        <v>31238.2</v>
      </c>
      <c r="I138" s="10">
        <v>30830</v>
      </c>
      <c r="J138" s="10">
        <v>-408.2</v>
      </c>
      <c r="K138" s="10" t="s">
        <v>871</v>
      </c>
    </row>
    <row r="139" spans="1:11" x14ac:dyDescent="0.2">
      <c r="A139" s="78" t="s">
        <v>958</v>
      </c>
      <c r="B139" s="11" t="s">
        <v>833</v>
      </c>
      <c r="C139" s="11" t="s">
        <v>959</v>
      </c>
      <c r="D139" s="11" t="s">
        <v>19</v>
      </c>
      <c r="E139" s="11" t="s">
        <v>19</v>
      </c>
      <c r="F139" s="11"/>
      <c r="G139" s="78" t="s">
        <v>19</v>
      </c>
      <c r="H139" s="10">
        <v>31238.2</v>
      </c>
      <c r="I139" s="10">
        <v>30830</v>
      </c>
      <c r="J139" s="10">
        <v>-408.2</v>
      </c>
      <c r="K139" s="10" t="s">
        <v>871</v>
      </c>
    </row>
    <row r="140" spans="1:11" x14ac:dyDescent="0.2">
      <c r="A140" s="78" t="s">
        <v>3042</v>
      </c>
      <c r="B140" s="11" t="s">
        <v>833</v>
      </c>
      <c r="C140" s="11" t="s">
        <v>3043</v>
      </c>
      <c r="D140" s="11" t="s">
        <v>19</v>
      </c>
      <c r="E140" s="11" t="s">
        <v>19</v>
      </c>
      <c r="F140" s="11"/>
      <c r="G140" s="78" t="s">
        <v>19</v>
      </c>
      <c r="H140" s="10">
        <v>31238.2</v>
      </c>
      <c r="I140" s="10">
        <v>30830</v>
      </c>
      <c r="J140" s="10">
        <v>-408.2</v>
      </c>
      <c r="K140" s="10" t="s">
        <v>871</v>
      </c>
    </row>
    <row r="141" spans="1:11" x14ac:dyDescent="0.2">
      <c r="A141" s="78" t="s">
        <v>3080</v>
      </c>
      <c r="B141" s="11" t="s">
        <v>833</v>
      </c>
      <c r="C141" s="11" t="s">
        <v>3043</v>
      </c>
      <c r="D141" s="11" t="s">
        <v>574</v>
      </c>
      <c r="E141" s="11" t="s">
        <v>19</v>
      </c>
      <c r="F141" s="11"/>
      <c r="G141" s="78" t="s">
        <v>19</v>
      </c>
      <c r="H141" s="10">
        <v>31238.2</v>
      </c>
      <c r="I141" s="10">
        <v>30830</v>
      </c>
      <c r="J141" s="10">
        <v>-408.2</v>
      </c>
      <c r="K141" s="10" t="s">
        <v>871</v>
      </c>
    </row>
    <row r="142" spans="1:11" x14ac:dyDescent="0.2">
      <c r="A142" s="78" t="s">
        <v>837</v>
      </c>
      <c r="B142" s="11" t="s">
        <v>833</v>
      </c>
      <c r="C142" s="11" t="s">
        <v>3043</v>
      </c>
      <c r="D142" s="11" t="s">
        <v>838</v>
      </c>
      <c r="E142" s="11" t="s">
        <v>19</v>
      </c>
      <c r="F142" s="11"/>
      <c r="G142" s="78" t="s">
        <v>19</v>
      </c>
      <c r="H142" s="10">
        <v>31238.2</v>
      </c>
      <c r="I142" s="10">
        <v>30830</v>
      </c>
      <c r="J142" s="10">
        <v>-408.2</v>
      </c>
      <c r="K142" s="10" t="s">
        <v>871</v>
      </c>
    </row>
    <row r="143" spans="1:11" x14ac:dyDescent="0.2">
      <c r="A143" s="78" t="s">
        <v>3081</v>
      </c>
      <c r="B143" s="11" t="s">
        <v>833</v>
      </c>
      <c r="C143" s="11" t="s">
        <v>3043</v>
      </c>
      <c r="D143" s="11" t="s">
        <v>838</v>
      </c>
      <c r="E143" s="11" t="s">
        <v>3082</v>
      </c>
      <c r="F143" s="11"/>
      <c r="G143" s="78" t="s">
        <v>19</v>
      </c>
      <c r="H143" s="10">
        <v>1798.2</v>
      </c>
      <c r="I143" s="10">
        <v>1774</v>
      </c>
      <c r="J143" s="10">
        <v>-24.2</v>
      </c>
      <c r="K143" s="10" t="s">
        <v>871</v>
      </c>
    </row>
    <row r="144" spans="1:11" x14ac:dyDescent="0.2">
      <c r="A144" s="60" t="s">
        <v>2197</v>
      </c>
      <c r="B144" s="11" t="s">
        <v>833</v>
      </c>
      <c r="C144" s="11" t="s">
        <v>3043</v>
      </c>
      <c r="D144" s="11" t="s">
        <v>838</v>
      </c>
      <c r="E144" s="11" t="s">
        <v>3082</v>
      </c>
      <c r="F144" s="11">
        <v>2</v>
      </c>
      <c r="G144" s="78" t="s">
        <v>19</v>
      </c>
      <c r="H144" s="10">
        <v>1798.2</v>
      </c>
      <c r="I144" s="10">
        <v>1774</v>
      </c>
      <c r="J144" s="10">
        <v>-24.2</v>
      </c>
      <c r="K144" s="10" t="s">
        <v>871</v>
      </c>
    </row>
    <row r="145" spans="1:11" ht="25.5" x14ac:dyDescent="0.2">
      <c r="A145" s="60" t="s">
        <v>2625</v>
      </c>
      <c r="B145" s="11" t="s">
        <v>833</v>
      </c>
      <c r="C145" s="11" t="s">
        <v>3043</v>
      </c>
      <c r="D145" s="11" t="s">
        <v>838</v>
      </c>
      <c r="E145" s="11" t="s">
        <v>3082</v>
      </c>
      <c r="F145" s="11">
        <v>291220</v>
      </c>
      <c r="G145" s="78" t="s">
        <v>3083</v>
      </c>
      <c r="H145" s="10">
        <v>1798.2</v>
      </c>
      <c r="I145" s="10">
        <v>1774</v>
      </c>
      <c r="J145" s="10">
        <v>-24.2</v>
      </c>
      <c r="K145" s="10" t="s">
        <v>871</v>
      </c>
    </row>
    <row r="146" spans="1:11" x14ac:dyDescent="0.2">
      <c r="A146" s="78" t="s">
        <v>3084</v>
      </c>
      <c r="B146" s="11" t="s">
        <v>833</v>
      </c>
      <c r="C146" s="11" t="s">
        <v>3043</v>
      </c>
      <c r="D146" s="11" t="s">
        <v>838</v>
      </c>
      <c r="E146" s="11" t="s">
        <v>3085</v>
      </c>
      <c r="F146" s="11"/>
      <c r="G146" s="78" t="s">
        <v>19</v>
      </c>
      <c r="H146" s="10">
        <v>29440</v>
      </c>
      <c r="I146" s="10">
        <v>29056</v>
      </c>
      <c r="J146" s="10">
        <v>-384</v>
      </c>
      <c r="K146" s="10" t="s">
        <v>871</v>
      </c>
    </row>
    <row r="147" spans="1:11" x14ac:dyDescent="0.2">
      <c r="A147" s="60" t="s">
        <v>2197</v>
      </c>
      <c r="B147" s="11" t="s">
        <v>833</v>
      </c>
      <c r="C147" s="11" t="s">
        <v>3043</v>
      </c>
      <c r="D147" s="11" t="s">
        <v>838</v>
      </c>
      <c r="E147" s="11" t="s">
        <v>3085</v>
      </c>
      <c r="F147" s="11">
        <v>2</v>
      </c>
      <c r="G147" s="78" t="s">
        <v>19</v>
      </c>
      <c r="H147" s="10">
        <v>29440</v>
      </c>
      <c r="I147" s="10">
        <v>29056</v>
      </c>
      <c r="J147" s="10">
        <v>-384</v>
      </c>
      <c r="K147" s="10" t="s">
        <v>871</v>
      </c>
    </row>
    <row r="148" spans="1:11" ht="38.25" x14ac:dyDescent="0.2">
      <c r="A148" s="60" t="s">
        <v>2588</v>
      </c>
      <c r="B148" s="11" t="s">
        <v>833</v>
      </c>
      <c r="C148" s="11" t="s">
        <v>3043</v>
      </c>
      <c r="D148" s="11" t="s">
        <v>838</v>
      </c>
      <c r="E148" s="11" t="s">
        <v>3085</v>
      </c>
      <c r="F148" s="11">
        <v>291112</v>
      </c>
      <c r="G148" s="78" t="s">
        <v>3041</v>
      </c>
      <c r="H148" s="10">
        <v>29440</v>
      </c>
      <c r="I148" s="10">
        <v>29056</v>
      </c>
      <c r="J148" s="10">
        <v>-384</v>
      </c>
      <c r="K148" s="10" t="s">
        <v>871</v>
      </c>
    </row>
    <row r="152" spans="1:11" x14ac:dyDescent="0.2">
      <c r="A152" s="2" t="s">
        <v>86</v>
      </c>
      <c r="F152" s="1" t="s">
        <v>87</v>
      </c>
      <c r="G152" s="1"/>
    </row>
    <row r="155" spans="1:11" x14ac:dyDescent="0.2">
      <c r="A155" s="2" t="s">
        <v>91</v>
      </c>
      <c r="F155" s="397" t="s">
        <v>1226</v>
      </c>
      <c r="G155" s="397"/>
    </row>
    <row r="158" spans="1:11" x14ac:dyDescent="0.2">
      <c r="A158" s="2" t="s">
        <v>92</v>
      </c>
      <c r="F158" s="397" t="s">
        <v>89</v>
      </c>
      <c r="G158" s="397"/>
    </row>
    <row r="161" spans="1:7" x14ac:dyDescent="0.2">
      <c r="A161" s="2" t="s">
        <v>93</v>
      </c>
      <c r="F161" s="397" t="s">
        <v>90</v>
      </c>
      <c r="G161" s="397"/>
    </row>
  </sheetData>
  <mergeCells count="2">
    <mergeCell ref="I2:K2"/>
    <mergeCell ref="A3:I3"/>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4"/>
  <sheetViews>
    <sheetView workbookViewId="0">
      <selection activeCell="A2" sqref="A2"/>
    </sheetView>
  </sheetViews>
  <sheetFormatPr defaultRowHeight="12.75" x14ac:dyDescent="0.2"/>
  <cols>
    <col min="1" max="1" width="50.7109375" style="2" customWidth="1"/>
    <col min="2" max="2" width="10.7109375" style="1" customWidth="1"/>
    <col min="3" max="3" width="8.28515625" style="1" customWidth="1"/>
    <col min="4" max="4" width="11.5703125" style="1" customWidth="1"/>
    <col min="5" max="5" width="10" style="1" customWidth="1"/>
    <col min="6" max="6" width="7.7109375" style="1" customWidth="1"/>
    <col min="7" max="7" width="20.7109375" style="394" customWidth="1"/>
    <col min="8" max="10" width="15.7109375" style="22" customWidth="1"/>
    <col min="11" max="11" width="7.5703125" style="22" customWidth="1"/>
    <col min="12" max="14" width="9.140625" style="1"/>
  </cols>
  <sheetData>
    <row r="1" spans="1:11" x14ac:dyDescent="0.2">
      <c r="H1" s="51"/>
      <c r="I1" s="51"/>
      <c r="J1" s="51" t="s">
        <v>3086</v>
      </c>
      <c r="K1" s="51"/>
    </row>
    <row r="2" spans="1:11" ht="27.75" customHeight="1" x14ac:dyDescent="0.2">
      <c r="H2" s="51"/>
      <c r="I2" s="52" t="s">
        <v>3087</v>
      </c>
      <c r="J2" s="52"/>
      <c r="K2" s="52"/>
    </row>
    <row r="3" spans="1:11" ht="53.25" customHeight="1" x14ac:dyDescent="0.2">
      <c r="A3" s="25" t="s">
        <v>3088</v>
      </c>
      <c r="B3" s="25"/>
      <c r="C3" s="25"/>
      <c r="D3" s="25"/>
      <c r="E3" s="25"/>
      <c r="F3" s="25"/>
      <c r="G3" s="25"/>
      <c r="H3" s="25"/>
      <c r="I3" s="25"/>
      <c r="J3" s="395"/>
      <c r="K3" s="395"/>
    </row>
    <row r="4" spans="1:11" x14ac:dyDescent="0.2">
      <c r="B4" s="2"/>
      <c r="C4" s="2"/>
      <c r="D4" s="2"/>
      <c r="H4" s="51"/>
      <c r="I4" s="51"/>
      <c r="J4" s="51" t="s">
        <v>74</v>
      </c>
      <c r="K4" s="51"/>
    </row>
    <row r="5" spans="1:11" ht="26.25" customHeight="1" x14ac:dyDescent="0.2">
      <c r="A5" s="69" t="s">
        <v>75</v>
      </c>
      <c r="B5" s="69" t="s">
        <v>231</v>
      </c>
      <c r="C5" s="69"/>
      <c r="D5" s="69"/>
      <c r="E5" s="69"/>
      <c r="F5" s="69"/>
      <c r="G5" s="69" t="s">
        <v>3027</v>
      </c>
      <c r="H5" s="70" t="s">
        <v>3028</v>
      </c>
      <c r="I5" s="70" t="s">
        <v>1093</v>
      </c>
      <c r="J5" s="70" t="s">
        <v>3029</v>
      </c>
      <c r="K5" s="70"/>
    </row>
    <row r="6" spans="1:11" ht="38.25" x14ac:dyDescent="0.2">
      <c r="A6" s="69"/>
      <c r="B6" s="23" t="s">
        <v>3030</v>
      </c>
      <c r="C6" s="23" t="s">
        <v>3031</v>
      </c>
      <c r="D6" s="23" t="s">
        <v>3032</v>
      </c>
      <c r="E6" s="23" t="s">
        <v>3033</v>
      </c>
      <c r="F6" s="23" t="s">
        <v>3034</v>
      </c>
      <c r="G6" s="69"/>
      <c r="H6" s="70"/>
      <c r="I6" s="70"/>
      <c r="J6" s="24" t="s">
        <v>81</v>
      </c>
      <c r="K6" s="24" t="s">
        <v>82</v>
      </c>
    </row>
    <row r="7" spans="1:11" ht="9.9499999999999993" customHeight="1" x14ac:dyDescent="0.2">
      <c r="A7" s="7">
        <v>1</v>
      </c>
      <c r="B7" s="8">
        <v>2</v>
      </c>
      <c r="C7" s="8">
        <v>3</v>
      </c>
      <c r="D7" s="8">
        <v>4</v>
      </c>
      <c r="E7" s="8">
        <v>5</v>
      </c>
      <c r="F7" s="8">
        <v>6</v>
      </c>
      <c r="G7" s="7">
        <v>7</v>
      </c>
      <c r="H7" s="8">
        <v>8</v>
      </c>
      <c r="I7" s="8">
        <v>9</v>
      </c>
      <c r="J7" s="8">
        <v>10</v>
      </c>
      <c r="K7" s="8">
        <v>11</v>
      </c>
    </row>
    <row r="8" spans="1:11" x14ac:dyDescent="0.2">
      <c r="A8" s="60" t="s">
        <v>234</v>
      </c>
      <c r="B8" s="11" t="s">
        <v>19</v>
      </c>
      <c r="C8" s="11" t="s">
        <v>19</v>
      </c>
      <c r="D8" s="11" t="s">
        <v>19</v>
      </c>
      <c r="E8" s="11" t="s">
        <v>19</v>
      </c>
      <c r="F8" s="11"/>
      <c r="G8" s="78" t="s">
        <v>19</v>
      </c>
      <c r="H8" s="10">
        <v>279722.09999999998</v>
      </c>
      <c r="I8" s="10">
        <v>277836.40000000002</v>
      </c>
      <c r="J8" s="10">
        <v>-1885.7</v>
      </c>
      <c r="K8" s="10" t="s">
        <v>372</v>
      </c>
    </row>
    <row r="9" spans="1:11" x14ac:dyDescent="0.2">
      <c r="A9" s="60" t="s">
        <v>2197</v>
      </c>
      <c r="B9" s="11" t="s">
        <v>19</v>
      </c>
      <c r="C9" s="11" t="s">
        <v>19</v>
      </c>
      <c r="D9" s="11" t="s">
        <v>19</v>
      </c>
      <c r="E9" s="11" t="s">
        <v>19</v>
      </c>
      <c r="F9" s="11">
        <v>2</v>
      </c>
      <c r="G9" s="78" t="s">
        <v>19</v>
      </c>
      <c r="H9" s="10">
        <v>278138.09999999998</v>
      </c>
      <c r="I9" s="10">
        <v>276252.5</v>
      </c>
      <c r="J9" s="10">
        <v>-1885.6</v>
      </c>
      <c r="K9" s="10" t="s">
        <v>372</v>
      </c>
    </row>
    <row r="10" spans="1:11" x14ac:dyDescent="0.2">
      <c r="A10" s="60" t="s">
        <v>2350</v>
      </c>
      <c r="B10" s="11" t="s">
        <v>19</v>
      </c>
      <c r="C10" s="11" t="s">
        <v>19</v>
      </c>
      <c r="D10" s="11" t="s">
        <v>19</v>
      </c>
      <c r="E10" s="11" t="s">
        <v>19</v>
      </c>
      <c r="F10" s="11">
        <v>222990</v>
      </c>
      <c r="G10" s="78" t="s">
        <v>19</v>
      </c>
      <c r="H10" s="10">
        <v>2722.8</v>
      </c>
      <c r="I10" s="10">
        <v>2722.7</v>
      </c>
      <c r="J10" s="10">
        <v>-0.1</v>
      </c>
      <c r="K10" s="10" t="s">
        <v>64</v>
      </c>
    </row>
    <row r="11" spans="1:11" x14ac:dyDescent="0.2">
      <c r="A11" s="60" t="s">
        <v>2391</v>
      </c>
      <c r="B11" s="11" t="s">
        <v>19</v>
      </c>
      <c r="C11" s="11" t="s">
        <v>19</v>
      </c>
      <c r="D11" s="11" t="s">
        <v>19</v>
      </c>
      <c r="E11" s="11" t="s">
        <v>19</v>
      </c>
      <c r="F11" s="11">
        <v>252100</v>
      </c>
      <c r="G11" s="396" t="s">
        <v>19</v>
      </c>
      <c r="H11" s="10">
        <v>159730</v>
      </c>
      <c r="I11" s="10">
        <v>159660.20000000001</v>
      </c>
      <c r="J11" s="10">
        <v>-69.8</v>
      </c>
      <c r="K11" s="10" t="s">
        <v>64</v>
      </c>
    </row>
    <row r="12" spans="1:11" x14ac:dyDescent="0.2">
      <c r="A12" s="60" t="s">
        <v>2457</v>
      </c>
      <c r="B12" s="11" t="s">
        <v>19</v>
      </c>
      <c r="C12" s="11" t="s">
        <v>19</v>
      </c>
      <c r="D12" s="11" t="s">
        <v>19</v>
      </c>
      <c r="E12" s="11" t="s">
        <v>19</v>
      </c>
      <c r="F12" s="11">
        <v>272600</v>
      </c>
      <c r="G12" s="396" t="s">
        <v>19</v>
      </c>
      <c r="H12" s="10">
        <v>52288</v>
      </c>
      <c r="I12" s="10">
        <v>52288</v>
      </c>
      <c r="J12" s="10"/>
      <c r="K12" s="10" t="s">
        <v>64</v>
      </c>
    </row>
    <row r="13" spans="1:11" x14ac:dyDescent="0.2">
      <c r="A13" s="60" t="s">
        <v>2485</v>
      </c>
      <c r="B13" s="11" t="s">
        <v>19</v>
      </c>
      <c r="C13" s="11" t="s">
        <v>19</v>
      </c>
      <c r="D13" s="11" t="s">
        <v>19</v>
      </c>
      <c r="E13" s="11" t="s">
        <v>19</v>
      </c>
      <c r="F13" s="11">
        <v>273900</v>
      </c>
      <c r="G13" s="396" t="s">
        <v>19</v>
      </c>
      <c r="H13" s="10">
        <v>336</v>
      </c>
      <c r="I13" s="10">
        <v>336</v>
      </c>
      <c r="J13" s="10"/>
      <c r="K13" s="10" t="s">
        <v>64</v>
      </c>
    </row>
    <row r="14" spans="1:11" x14ac:dyDescent="0.2">
      <c r="A14" s="60" t="s">
        <v>2563</v>
      </c>
      <c r="B14" s="11" t="s">
        <v>19</v>
      </c>
      <c r="C14" s="11" t="s">
        <v>19</v>
      </c>
      <c r="D14" s="11" t="s">
        <v>19</v>
      </c>
      <c r="E14" s="11" t="s">
        <v>19</v>
      </c>
      <c r="F14" s="11">
        <v>281900</v>
      </c>
      <c r="G14" s="78" t="s">
        <v>19</v>
      </c>
      <c r="H14" s="10">
        <v>5400</v>
      </c>
      <c r="I14" s="10">
        <v>5400</v>
      </c>
      <c r="J14" s="10"/>
      <c r="K14" s="10" t="s">
        <v>64</v>
      </c>
    </row>
    <row r="15" spans="1:11" ht="38.25" x14ac:dyDescent="0.2">
      <c r="A15" s="60" t="s">
        <v>2588</v>
      </c>
      <c r="B15" s="11" t="s">
        <v>19</v>
      </c>
      <c r="C15" s="11" t="s">
        <v>19</v>
      </c>
      <c r="D15" s="11" t="s">
        <v>19</v>
      </c>
      <c r="E15" s="11" t="s">
        <v>19</v>
      </c>
      <c r="F15" s="11">
        <v>291112</v>
      </c>
      <c r="G15" s="78" t="s">
        <v>19</v>
      </c>
      <c r="H15" s="10">
        <v>42816</v>
      </c>
      <c r="I15" s="10">
        <v>41157.599999999999</v>
      </c>
      <c r="J15" s="10">
        <v>-1658.4</v>
      </c>
      <c r="K15" s="10" t="s">
        <v>633</v>
      </c>
    </row>
    <row r="16" spans="1:11" ht="25.5" x14ac:dyDescent="0.2">
      <c r="A16" s="60" t="s">
        <v>2599</v>
      </c>
      <c r="B16" s="11" t="s">
        <v>19</v>
      </c>
      <c r="C16" s="11" t="s">
        <v>19</v>
      </c>
      <c r="D16" s="11" t="s">
        <v>19</v>
      </c>
      <c r="E16" s="11" t="s">
        <v>19</v>
      </c>
      <c r="F16" s="11">
        <v>291120</v>
      </c>
      <c r="G16" s="78" t="s">
        <v>19</v>
      </c>
      <c r="H16" s="10">
        <v>1359.7</v>
      </c>
      <c r="I16" s="10">
        <v>1353.1</v>
      </c>
      <c r="J16" s="10">
        <v>-6.6</v>
      </c>
      <c r="K16" s="10" t="s">
        <v>182</v>
      </c>
    </row>
    <row r="17" spans="1:11" ht="38.25" x14ac:dyDescent="0.2">
      <c r="A17" s="60" t="s">
        <v>2615</v>
      </c>
      <c r="B17" s="11" t="s">
        <v>19</v>
      </c>
      <c r="C17" s="11" t="s">
        <v>19</v>
      </c>
      <c r="D17" s="11" t="s">
        <v>19</v>
      </c>
      <c r="E17" s="11" t="s">
        <v>19</v>
      </c>
      <c r="F17" s="11">
        <v>291212</v>
      </c>
      <c r="G17" s="78" t="s">
        <v>19</v>
      </c>
      <c r="H17" s="10">
        <v>4284.1000000000004</v>
      </c>
      <c r="I17" s="10">
        <v>4284.1000000000004</v>
      </c>
      <c r="J17" s="10"/>
      <c r="K17" s="10" t="s">
        <v>64</v>
      </c>
    </row>
    <row r="18" spans="1:11" ht="25.5" x14ac:dyDescent="0.2">
      <c r="A18" s="60" t="s">
        <v>2625</v>
      </c>
      <c r="B18" s="11" t="s">
        <v>19</v>
      </c>
      <c r="C18" s="11" t="s">
        <v>19</v>
      </c>
      <c r="D18" s="11" t="s">
        <v>19</v>
      </c>
      <c r="E18" s="11" t="s">
        <v>19</v>
      </c>
      <c r="F18" s="11">
        <v>291220</v>
      </c>
      <c r="G18" s="78" t="s">
        <v>19</v>
      </c>
      <c r="H18" s="10">
        <v>9201.5</v>
      </c>
      <c r="I18" s="10">
        <v>9050.7999999999993</v>
      </c>
      <c r="J18" s="10">
        <v>-150.69999999999999</v>
      </c>
      <c r="K18" s="10" t="s">
        <v>193</v>
      </c>
    </row>
    <row r="19" spans="1:11" x14ac:dyDescent="0.2">
      <c r="A19" s="60" t="s">
        <v>2668</v>
      </c>
      <c r="B19" s="11" t="s">
        <v>19</v>
      </c>
      <c r="C19" s="11" t="s">
        <v>19</v>
      </c>
      <c r="D19" s="11" t="s">
        <v>19</v>
      </c>
      <c r="E19" s="11" t="s">
        <v>19</v>
      </c>
      <c r="F19" s="11">
        <v>3</v>
      </c>
      <c r="G19" s="78" t="s">
        <v>19</v>
      </c>
      <c r="H19" s="10">
        <v>1584</v>
      </c>
      <c r="I19" s="10">
        <v>1584</v>
      </c>
      <c r="J19" s="10"/>
      <c r="K19" s="10" t="s">
        <v>64</v>
      </c>
    </row>
    <row r="20" spans="1:11" x14ac:dyDescent="0.2">
      <c r="A20" s="60" t="s">
        <v>2679</v>
      </c>
      <c r="B20" s="11" t="s">
        <v>19</v>
      </c>
      <c r="C20" s="11" t="s">
        <v>19</v>
      </c>
      <c r="D20" s="11" t="s">
        <v>19</v>
      </c>
      <c r="E20" s="11" t="s">
        <v>19</v>
      </c>
      <c r="F20" s="11">
        <v>311120</v>
      </c>
      <c r="G20" s="78" t="s">
        <v>19</v>
      </c>
      <c r="H20" s="10">
        <v>1000</v>
      </c>
      <c r="I20" s="10">
        <v>1000</v>
      </c>
      <c r="J20" s="10"/>
      <c r="K20" s="10" t="s">
        <v>64</v>
      </c>
    </row>
    <row r="21" spans="1:11" x14ac:dyDescent="0.2">
      <c r="A21" s="60" t="s">
        <v>2787</v>
      </c>
      <c r="B21" s="11" t="s">
        <v>19</v>
      </c>
      <c r="C21" s="11" t="s">
        <v>19</v>
      </c>
      <c r="D21" s="11" t="s">
        <v>19</v>
      </c>
      <c r="E21" s="11" t="s">
        <v>19</v>
      </c>
      <c r="F21" s="11">
        <v>321110</v>
      </c>
      <c r="G21" s="78" t="s">
        <v>19</v>
      </c>
      <c r="H21" s="10">
        <v>584</v>
      </c>
      <c r="I21" s="10">
        <v>584</v>
      </c>
      <c r="J21" s="10"/>
      <c r="K21" s="10" t="s">
        <v>64</v>
      </c>
    </row>
    <row r="22" spans="1:11" x14ac:dyDescent="0.2">
      <c r="A22" s="12" t="s">
        <v>297</v>
      </c>
      <c r="B22" s="14" t="s">
        <v>298</v>
      </c>
      <c r="C22" s="14" t="s">
        <v>19</v>
      </c>
      <c r="D22" s="14" t="s">
        <v>19</v>
      </c>
      <c r="E22" s="14" t="s">
        <v>19</v>
      </c>
      <c r="F22" s="14"/>
      <c r="G22" s="59" t="s">
        <v>19</v>
      </c>
      <c r="H22" s="13">
        <v>1648</v>
      </c>
      <c r="I22" s="13">
        <v>1648</v>
      </c>
      <c r="J22" s="13"/>
      <c r="K22" s="10" t="s">
        <v>64</v>
      </c>
    </row>
    <row r="23" spans="1:11" x14ac:dyDescent="0.2">
      <c r="A23" s="78" t="s">
        <v>249</v>
      </c>
      <c r="B23" s="11" t="s">
        <v>298</v>
      </c>
      <c r="C23" s="11" t="s">
        <v>250</v>
      </c>
      <c r="D23" s="11" t="s">
        <v>19</v>
      </c>
      <c r="E23" s="11" t="s">
        <v>19</v>
      </c>
      <c r="F23" s="11"/>
      <c r="G23" s="78" t="s">
        <v>19</v>
      </c>
      <c r="H23" s="10">
        <v>1648</v>
      </c>
      <c r="I23" s="10">
        <v>1648</v>
      </c>
      <c r="J23" s="10"/>
      <c r="K23" s="10" t="s">
        <v>64</v>
      </c>
    </row>
    <row r="24" spans="1:11" ht="25.5" x14ac:dyDescent="0.2">
      <c r="A24" s="78" t="s">
        <v>1079</v>
      </c>
      <c r="B24" s="11" t="s">
        <v>298</v>
      </c>
      <c r="C24" s="11" t="s">
        <v>1080</v>
      </c>
      <c r="D24" s="11" t="s">
        <v>19</v>
      </c>
      <c r="E24" s="11" t="s">
        <v>19</v>
      </c>
      <c r="F24" s="11"/>
      <c r="G24" s="78" t="s">
        <v>19</v>
      </c>
      <c r="H24" s="10">
        <v>1648</v>
      </c>
      <c r="I24" s="10">
        <v>1648</v>
      </c>
      <c r="J24" s="10"/>
      <c r="K24" s="10" t="s">
        <v>64</v>
      </c>
    </row>
    <row r="25" spans="1:11" x14ac:dyDescent="0.2">
      <c r="A25" s="78" t="s">
        <v>3035</v>
      </c>
      <c r="B25" s="11" t="s">
        <v>298</v>
      </c>
      <c r="C25" s="11" t="s">
        <v>3036</v>
      </c>
      <c r="D25" s="11" t="s">
        <v>19</v>
      </c>
      <c r="E25" s="11" t="s">
        <v>19</v>
      </c>
      <c r="F25" s="11"/>
      <c r="G25" s="78" t="s">
        <v>19</v>
      </c>
      <c r="H25" s="10">
        <v>1648</v>
      </c>
      <c r="I25" s="10">
        <v>1648</v>
      </c>
      <c r="J25" s="10"/>
      <c r="K25" s="10" t="s">
        <v>64</v>
      </c>
    </row>
    <row r="26" spans="1:11" x14ac:dyDescent="0.2">
      <c r="A26" s="78" t="s">
        <v>3037</v>
      </c>
      <c r="B26" s="11" t="s">
        <v>298</v>
      </c>
      <c r="C26" s="11" t="s">
        <v>3036</v>
      </c>
      <c r="D26" s="11" t="s">
        <v>3038</v>
      </c>
      <c r="E26" s="11" t="s">
        <v>19</v>
      </c>
      <c r="F26" s="11"/>
      <c r="G26" s="78" t="s">
        <v>19</v>
      </c>
      <c r="H26" s="10">
        <v>1648</v>
      </c>
      <c r="I26" s="10">
        <v>1648</v>
      </c>
      <c r="J26" s="10"/>
      <c r="K26" s="10" t="s">
        <v>64</v>
      </c>
    </row>
    <row r="27" spans="1:11" x14ac:dyDescent="0.2">
      <c r="A27" s="78" t="s">
        <v>381</v>
      </c>
      <c r="B27" s="11" t="s">
        <v>298</v>
      </c>
      <c r="C27" s="11" t="s">
        <v>3036</v>
      </c>
      <c r="D27" s="11" t="s">
        <v>382</v>
      </c>
      <c r="E27" s="11" t="s">
        <v>19</v>
      </c>
      <c r="F27" s="11"/>
      <c r="G27" s="78" t="s">
        <v>19</v>
      </c>
      <c r="H27" s="10">
        <v>1648</v>
      </c>
      <c r="I27" s="10">
        <v>1648</v>
      </c>
      <c r="J27" s="10"/>
      <c r="K27" s="10" t="s">
        <v>64</v>
      </c>
    </row>
    <row r="28" spans="1:11" ht="25.5" x14ac:dyDescent="0.2">
      <c r="A28" s="78" t="s">
        <v>3039</v>
      </c>
      <c r="B28" s="11" t="s">
        <v>298</v>
      </c>
      <c r="C28" s="11" t="s">
        <v>3036</v>
      </c>
      <c r="D28" s="11" t="s">
        <v>382</v>
      </c>
      <c r="E28" s="11" t="s">
        <v>3040</v>
      </c>
      <c r="F28" s="11"/>
      <c r="G28" s="78" t="s">
        <v>19</v>
      </c>
      <c r="H28" s="10">
        <v>1648</v>
      </c>
      <c r="I28" s="10">
        <v>1648</v>
      </c>
      <c r="J28" s="10"/>
      <c r="K28" s="10" t="s">
        <v>64</v>
      </c>
    </row>
    <row r="29" spans="1:11" x14ac:dyDescent="0.2">
      <c r="A29" s="60" t="s">
        <v>2197</v>
      </c>
      <c r="B29" s="11" t="s">
        <v>298</v>
      </c>
      <c r="C29" s="11" t="s">
        <v>3036</v>
      </c>
      <c r="D29" s="11" t="s">
        <v>382</v>
      </c>
      <c r="E29" s="11" t="s">
        <v>3040</v>
      </c>
      <c r="F29" s="11">
        <v>2</v>
      </c>
      <c r="G29" s="78" t="s">
        <v>19</v>
      </c>
      <c r="H29" s="10">
        <v>1648</v>
      </c>
      <c r="I29" s="10">
        <v>1648</v>
      </c>
      <c r="J29" s="10"/>
      <c r="K29" s="10" t="s">
        <v>64</v>
      </c>
    </row>
    <row r="30" spans="1:11" x14ac:dyDescent="0.2">
      <c r="A30" s="60" t="s">
        <v>2457</v>
      </c>
      <c r="B30" s="11" t="s">
        <v>298</v>
      </c>
      <c r="C30" s="11" t="s">
        <v>3036</v>
      </c>
      <c r="D30" s="11" t="s">
        <v>382</v>
      </c>
      <c r="E30" s="11" t="s">
        <v>3040</v>
      </c>
      <c r="F30" s="11">
        <v>272600</v>
      </c>
      <c r="G30" s="78" t="s">
        <v>3089</v>
      </c>
      <c r="H30" s="10">
        <v>48</v>
      </c>
      <c r="I30" s="10">
        <v>48</v>
      </c>
      <c r="J30" s="10"/>
      <c r="K30" s="10" t="s">
        <v>64</v>
      </c>
    </row>
    <row r="31" spans="1:11" x14ac:dyDescent="0.2">
      <c r="A31" s="60" t="s">
        <v>2457</v>
      </c>
      <c r="B31" s="11" t="s">
        <v>298</v>
      </c>
      <c r="C31" s="11" t="s">
        <v>3036</v>
      </c>
      <c r="D31" s="11" t="s">
        <v>382</v>
      </c>
      <c r="E31" s="11" t="s">
        <v>3040</v>
      </c>
      <c r="F31" s="11">
        <v>272600</v>
      </c>
      <c r="G31" s="78" t="s">
        <v>3090</v>
      </c>
      <c r="H31" s="10">
        <v>192</v>
      </c>
      <c r="I31" s="10">
        <v>192</v>
      </c>
      <c r="J31" s="10"/>
      <c r="K31" s="10" t="s">
        <v>64</v>
      </c>
    </row>
    <row r="32" spans="1:11" x14ac:dyDescent="0.2">
      <c r="A32" s="60" t="s">
        <v>2457</v>
      </c>
      <c r="B32" s="11" t="s">
        <v>298</v>
      </c>
      <c r="C32" s="11" t="s">
        <v>3036</v>
      </c>
      <c r="D32" s="11" t="s">
        <v>382</v>
      </c>
      <c r="E32" s="11" t="s">
        <v>3040</v>
      </c>
      <c r="F32" s="11">
        <v>272600</v>
      </c>
      <c r="G32" s="78" t="s">
        <v>3091</v>
      </c>
      <c r="H32" s="10">
        <v>336</v>
      </c>
      <c r="I32" s="10">
        <v>336</v>
      </c>
      <c r="J32" s="10"/>
      <c r="K32" s="10" t="s">
        <v>64</v>
      </c>
    </row>
    <row r="33" spans="1:11" ht="25.5" x14ac:dyDescent="0.2">
      <c r="A33" s="60" t="s">
        <v>2457</v>
      </c>
      <c r="B33" s="11" t="s">
        <v>298</v>
      </c>
      <c r="C33" s="11" t="s">
        <v>3036</v>
      </c>
      <c r="D33" s="11" t="s">
        <v>382</v>
      </c>
      <c r="E33" s="11" t="s">
        <v>3040</v>
      </c>
      <c r="F33" s="11">
        <v>272600</v>
      </c>
      <c r="G33" s="78" t="s">
        <v>3092</v>
      </c>
      <c r="H33" s="10">
        <v>1072</v>
      </c>
      <c r="I33" s="10">
        <v>1072</v>
      </c>
      <c r="J33" s="10"/>
      <c r="K33" s="10" t="s">
        <v>64</v>
      </c>
    </row>
    <row r="34" spans="1:11" x14ac:dyDescent="0.2">
      <c r="A34" s="12" t="s">
        <v>325</v>
      </c>
      <c r="B34" s="14" t="s">
        <v>326</v>
      </c>
      <c r="C34" s="14" t="s">
        <v>19</v>
      </c>
      <c r="D34" s="14" t="s">
        <v>19</v>
      </c>
      <c r="E34" s="14" t="s">
        <v>19</v>
      </c>
      <c r="F34" s="14"/>
      <c r="G34" s="59" t="s">
        <v>19</v>
      </c>
      <c r="H34" s="13">
        <v>20034.8</v>
      </c>
      <c r="I34" s="13">
        <v>20034.7</v>
      </c>
      <c r="J34" s="13">
        <v>-0.1</v>
      </c>
      <c r="K34" s="10" t="s">
        <v>64</v>
      </c>
    </row>
    <row r="35" spans="1:11" x14ac:dyDescent="0.2">
      <c r="A35" s="78" t="s">
        <v>235</v>
      </c>
      <c r="B35" s="11" t="s">
        <v>326</v>
      </c>
      <c r="C35" s="11" t="s">
        <v>236</v>
      </c>
      <c r="D35" s="11" t="s">
        <v>19</v>
      </c>
      <c r="E35" s="11" t="s">
        <v>19</v>
      </c>
      <c r="F35" s="11"/>
      <c r="G35" s="78" t="s">
        <v>19</v>
      </c>
      <c r="H35" s="10">
        <v>584</v>
      </c>
      <c r="I35" s="10">
        <v>584</v>
      </c>
      <c r="J35" s="10"/>
      <c r="K35" s="10" t="s">
        <v>64</v>
      </c>
    </row>
    <row r="36" spans="1:11" x14ac:dyDescent="0.2">
      <c r="A36" s="78" t="s">
        <v>958</v>
      </c>
      <c r="B36" s="11" t="s">
        <v>326</v>
      </c>
      <c r="C36" s="11" t="s">
        <v>959</v>
      </c>
      <c r="D36" s="11" t="s">
        <v>19</v>
      </c>
      <c r="E36" s="11" t="s">
        <v>19</v>
      </c>
      <c r="F36" s="11"/>
      <c r="G36" s="78" t="s">
        <v>19</v>
      </c>
      <c r="H36" s="10">
        <v>584</v>
      </c>
      <c r="I36" s="10">
        <v>584</v>
      </c>
      <c r="J36" s="10"/>
      <c r="K36" s="10" t="s">
        <v>64</v>
      </c>
    </row>
    <row r="37" spans="1:11" x14ac:dyDescent="0.2">
      <c r="A37" s="78" t="s">
        <v>3042</v>
      </c>
      <c r="B37" s="11" t="s">
        <v>326</v>
      </c>
      <c r="C37" s="11" t="s">
        <v>3043</v>
      </c>
      <c r="D37" s="11" t="s">
        <v>19</v>
      </c>
      <c r="E37" s="11" t="s">
        <v>19</v>
      </c>
      <c r="F37" s="11"/>
      <c r="G37" s="78" t="s">
        <v>19</v>
      </c>
      <c r="H37" s="10">
        <v>584</v>
      </c>
      <c r="I37" s="10">
        <v>584</v>
      </c>
      <c r="J37" s="10"/>
      <c r="K37" s="10" t="s">
        <v>64</v>
      </c>
    </row>
    <row r="38" spans="1:11" x14ac:dyDescent="0.2">
      <c r="A38" s="78" t="s">
        <v>3044</v>
      </c>
      <c r="B38" s="11" t="s">
        <v>326</v>
      </c>
      <c r="C38" s="11" t="s">
        <v>3043</v>
      </c>
      <c r="D38" s="11" t="s">
        <v>2441</v>
      </c>
      <c r="E38" s="11" t="s">
        <v>19</v>
      </c>
      <c r="F38" s="11"/>
      <c r="G38" s="78" t="s">
        <v>19</v>
      </c>
      <c r="H38" s="10">
        <v>584</v>
      </c>
      <c r="I38" s="10">
        <v>584</v>
      </c>
      <c r="J38" s="10"/>
      <c r="K38" s="10" t="s">
        <v>64</v>
      </c>
    </row>
    <row r="39" spans="1:11" x14ac:dyDescent="0.2">
      <c r="A39" s="78" t="s">
        <v>331</v>
      </c>
      <c r="B39" s="11" t="s">
        <v>326</v>
      </c>
      <c r="C39" s="11" t="s">
        <v>3043</v>
      </c>
      <c r="D39" s="11" t="s">
        <v>332</v>
      </c>
      <c r="E39" s="11" t="s">
        <v>19</v>
      </c>
      <c r="F39" s="11"/>
      <c r="G39" s="78" t="s">
        <v>19</v>
      </c>
      <c r="H39" s="10">
        <v>584</v>
      </c>
      <c r="I39" s="10">
        <v>584</v>
      </c>
      <c r="J39" s="10"/>
      <c r="K39" s="10" t="s">
        <v>64</v>
      </c>
    </row>
    <row r="40" spans="1:11" x14ac:dyDescent="0.2">
      <c r="A40" s="78" t="s">
        <v>3093</v>
      </c>
      <c r="B40" s="11" t="s">
        <v>326</v>
      </c>
      <c r="C40" s="11" t="s">
        <v>3043</v>
      </c>
      <c r="D40" s="11" t="s">
        <v>332</v>
      </c>
      <c r="E40" s="11" t="s">
        <v>3094</v>
      </c>
      <c r="F40" s="11"/>
      <c r="G40" s="78" t="s">
        <v>19</v>
      </c>
      <c r="H40" s="10">
        <v>584</v>
      </c>
      <c r="I40" s="10">
        <v>584</v>
      </c>
      <c r="J40" s="10"/>
      <c r="K40" s="10" t="s">
        <v>64</v>
      </c>
    </row>
    <row r="41" spans="1:11" x14ac:dyDescent="0.2">
      <c r="A41" s="60" t="s">
        <v>2668</v>
      </c>
      <c r="B41" s="11" t="s">
        <v>326</v>
      </c>
      <c r="C41" s="11" t="s">
        <v>3043</v>
      </c>
      <c r="D41" s="11" t="s">
        <v>332</v>
      </c>
      <c r="E41" s="11" t="s">
        <v>3094</v>
      </c>
      <c r="F41" s="11">
        <v>3</v>
      </c>
      <c r="G41" s="78" t="s">
        <v>19</v>
      </c>
      <c r="H41" s="10">
        <v>584</v>
      </c>
      <c r="I41" s="10">
        <v>584</v>
      </c>
      <c r="J41" s="10"/>
      <c r="K41" s="10" t="s">
        <v>64</v>
      </c>
    </row>
    <row r="42" spans="1:11" x14ac:dyDescent="0.2">
      <c r="A42" s="60" t="s">
        <v>2787</v>
      </c>
      <c r="B42" s="11" t="s">
        <v>326</v>
      </c>
      <c r="C42" s="11" t="s">
        <v>3043</v>
      </c>
      <c r="D42" s="11" t="s">
        <v>332</v>
      </c>
      <c r="E42" s="11" t="s">
        <v>3094</v>
      </c>
      <c r="F42" s="11">
        <v>321110</v>
      </c>
      <c r="G42" s="78" t="s">
        <v>3095</v>
      </c>
      <c r="H42" s="10">
        <v>505.7</v>
      </c>
      <c r="I42" s="10">
        <v>505.7</v>
      </c>
      <c r="J42" s="10"/>
      <c r="K42" s="10" t="s">
        <v>64</v>
      </c>
    </row>
    <row r="43" spans="1:11" x14ac:dyDescent="0.2">
      <c r="A43" s="60" t="s">
        <v>2787</v>
      </c>
      <c r="B43" s="11" t="s">
        <v>326</v>
      </c>
      <c r="C43" s="11" t="s">
        <v>3043</v>
      </c>
      <c r="D43" s="11" t="s">
        <v>332</v>
      </c>
      <c r="E43" s="11" t="s">
        <v>3094</v>
      </c>
      <c r="F43" s="11">
        <v>321110</v>
      </c>
      <c r="G43" s="78" t="s">
        <v>3096</v>
      </c>
      <c r="H43" s="10">
        <v>78.3</v>
      </c>
      <c r="I43" s="10">
        <v>78.3</v>
      </c>
      <c r="J43" s="10"/>
      <c r="K43" s="10" t="s">
        <v>64</v>
      </c>
    </row>
    <row r="44" spans="1:11" x14ac:dyDescent="0.2">
      <c r="A44" s="78" t="s">
        <v>303</v>
      </c>
      <c r="B44" s="11" t="s">
        <v>326</v>
      </c>
      <c r="C44" s="11" t="s">
        <v>304</v>
      </c>
      <c r="D44" s="11" t="s">
        <v>19</v>
      </c>
      <c r="E44" s="11" t="s">
        <v>19</v>
      </c>
      <c r="F44" s="11"/>
      <c r="G44" s="78" t="s">
        <v>19</v>
      </c>
      <c r="H44" s="10">
        <v>3722.8</v>
      </c>
      <c r="I44" s="10">
        <v>3722.7</v>
      </c>
      <c r="J44" s="10">
        <v>-0.1</v>
      </c>
      <c r="K44" s="10" t="s">
        <v>64</v>
      </c>
    </row>
    <row r="45" spans="1:11" x14ac:dyDescent="0.2">
      <c r="A45" s="78" t="s">
        <v>971</v>
      </c>
      <c r="B45" s="11" t="s">
        <v>326</v>
      </c>
      <c r="C45" s="11" t="s">
        <v>972</v>
      </c>
      <c r="D45" s="11" t="s">
        <v>19</v>
      </c>
      <c r="E45" s="11" t="s">
        <v>19</v>
      </c>
      <c r="F45" s="11"/>
      <c r="G45" s="78" t="s">
        <v>19</v>
      </c>
      <c r="H45" s="10">
        <v>1000</v>
      </c>
      <c r="I45" s="10">
        <v>1000</v>
      </c>
      <c r="J45" s="10"/>
      <c r="K45" s="10" t="s">
        <v>64</v>
      </c>
    </row>
    <row r="46" spans="1:11" x14ac:dyDescent="0.2">
      <c r="A46" s="78" t="s">
        <v>3097</v>
      </c>
      <c r="B46" s="11" t="s">
        <v>326</v>
      </c>
      <c r="C46" s="11" t="s">
        <v>3098</v>
      </c>
      <c r="D46" s="11" t="s">
        <v>19</v>
      </c>
      <c r="E46" s="11" t="s">
        <v>19</v>
      </c>
      <c r="F46" s="11"/>
      <c r="G46" s="78" t="s">
        <v>19</v>
      </c>
      <c r="H46" s="10">
        <v>1000</v>
      </c>
      <c r="I46" s="10">
        <v>1000</v>
      </c>
      <c r="J46" s="10"/>
      <c r="K46" s="10" t="s">
        <v>64</v>
      </c>
    </row>
    <row r="47" spans="1:11" x14ac:dyDescent="0.2">
      <c r="A47" s="78" t="s">
        <v>971</v>
      </c>
      <c r="B47" s="11" t="s">
        <v>326</v>
      </c>
      <c r="C47" s="11" t="s">
        <v>3098</v>
      </c>
      <c r="D47" s="11" t="s">
        <v>2907</v>
      </c>
      <c r="E47" s="11" t="s">
        <v>19</v>
      </c>
      <c r="F47" s="11"/>
      <c r="G47" s="78" t="s">
        <v>19</v>
      </c>
      <c r="H47" s="10">
        <v>1000</v>
      </c>
      <c r="I47" s="10">
        <v>1000</v>
      </c>
      <c r="J47" s="10"/>
      <c r="K47" s="10" t="s">
        <v>64</v>
      </c>
    </row>
    <row r="48" spans="1:11" x14ac:dyDescent="0.2">
      <c r="A48" s="78" t="s">
        <v>341</v>
      </c>
      <c r="B48" s="11" t="s">
        <v>326</v>
      </c>
      <c r="C48" s="11" t="s">
        <v>3098</v>
      </c>
      <c r="D48" s="11" t="s">
        <v>342</v>
      </c>
      <c r="E48" s="11" t="s">
        <v>19</v>
      </c>
      <c r="F48" s="11"/>
      <c r="G48" s="78" t="s">
        <v>19</v>
      </c>
      <c r="H48" s="10">
        <v>1000</v>
      </c>
      <c r="I48" s="10">
        <v>1000</v>
      </c>
      <c r="J48" s="10"/>
      <c r="K48" s="10" t="s">
        <v>64</v>
      </c>
    </row>
    <row r="49" spans="1:11" x14ac:dyDescent="0.2">
      <c r="A49" s="78" t="s">
        <v>3099</v>
      </c>
      <c r="B49" s="11" t="s">
        <v>326</v>
      </c>
      <c r="C49" s="11" t="s">
        <v>3098</v>
      </c>
      <c r="D49" s="11" t="s">
        <v>342</v>
      </c>
      <c r="E49" s="11" t="s">
        <v>3100</v>
      </c>
      <c r="F49" s="11"/>
      <c r="G49" s="78" t="s">
        <v>19</v>
      </c>
      <c r="H49" s="10">
        <v>1000</v>
      </c>
      <c r="I49" s="10">
        <v>1000</v>
      </c>
      <c r="J49" s="10"/>
      <c r="K49" s="10" t="s">
        <v>64</v>
      </c>
    </row>
    <row r="50" spans="1:11" x14ac:dyDescent="0.2">
      <c r="A50" s="60" t="s">
        <v>2668</v>
      </c>
      <c r="B50" s="11" t="s">
        <v>326</v>
      </c>
      <c r="C50" s="11" t="s">
        <v>3098</v>
      </c>
      <c r="D50" s="11" t="s">
        <v>342</v>
      </c>
      <c r="E50" s="11" t="s">
        <v>3100</v>
      </c>
      <c r="F50" s="11">
        <v>3</v>
      </c>
      <c r="G50" s="78" t="s">
        <v>19</v>
      </c>
      <c r="H50" s="10">
        <v>1000</v>
      </c>
      <c r="I50" s="10">
        <v>1000</v>
      </c>
      <c r="J50" s="10"/>
      <c r="K50" s="10" t="s">
        <v>64</v>
      </c>
    </row>
    <row r="51" spans="1:11" x14ac:dyDescent="0.2">
      <c r="A51" s="60" t="s">
        <v>2679</v>
      </c>
      <c r="B51" s="11" t="s">
        <v>326</v>
      </c>
      <c r="C51" s="11" t="s">
        <v>3098</v>
      </c>
      <c r="D51" s="11" t="s">
        <v>342</v>
      </c>
      <c r="E51" s="11" t="s">
        <v>3100</v>
      </c>
      <c r="F51" s="11">
        <v>311120</v>
      </c>
      <c r="G51" s="78" t="s">
        <v>3101</v>
      </c>
      <c r="H51" s="10">
        <v>1000</v>
      </c>
      <c r="I51" s="10">
        <v>1000</v>
      </c>
      <c r="J51" s="10"/>
      <c r="K51" s="10" t="s">
        <v>64</v>
      </c>
    </row>
    <row r="52" spans="1:11" x14ac:dyDescent="0.2">
      <c r="A52" s="78" t="s">
        <v>974</v>
      </c>
      <c r="B52" s="11" t="s">
        <v>326</v>
      </c>
      <c r="C52" s="11" t="s">
        <v>975</v>
      </c>
      <c r="D52" s="11" t="s">
        <v>19</v>
      </c>
      <c r="E52" s="11" t="s">
        <v>19</v>
      </c>
      <c r="F52" s="11"/>
      <c r="G52" s="78" t="s">
        <v>19</v>
      </c>
      <c r="H52" s="10">
        <v>2722.8</v>
      </c>
      <c r="I52" s="10">
        <v>2722.7</v>
      </c>
      <c r="J52" s="10">
        <v>-0.1</v>
      </c>
      <c r="K52" s="10" t="s">
        <v>64</v>
      </c>
    </row>
    <row r="53" spans="1:11" x14ac:dyDescent="0.2">
      <c r="A53" s="78" t="s">
        <v>3048</v>
      </c>
      <c r="B53" s="11" t="s">
        <v>326</v>
      </c>
      <c r="C53" s="11" t="s">
        <v>3049</v>
      </c>
      <c r="D53" s="11" t="s">
        <v>19</v>
      </c>
      <c r="E53" s="11" t="s">
        <v>19</v>
      </c>
      <c r="F53" s="11"/>
      <c r="G53" s="78" t="s">
        <v>19</v>
      </c>
      <c r="H53" s="10">
        <v>2722.8</v>
      </c>
      <c r="I53" s="10">
        <v>2722.7</v>
      </c>
      <c r="J53" s="10">
        <v>-0.1</v>
      </c>
      <c r="K53" s="10" t="s">
        <v>64</v>
      </c>
    </row>
    <row r="54" spans="1:11" x14ac:dyDescent="0.2">
      <c r="A54" s="78" t="s">
        <v>3050</v>
      </c>
      <c r="B54" s="11" t="s">
        <v>326</v>
      </c>
      <c r="C54" s="11" t="s">
        <v>3049</v>
      </c>
      <c r="D54" s="11" t="s">
        <v>3051</v>
      </c>
      <c r="E54" s="11" t="s">
        <v>19</v>
      </c>
      <c r="F54" s="11"/>
      <c r="G54" s="78" t="s">
        <v>19</v>
      </c>
      <c r="H54" s="10">
        <v>2722.8</v>
      </c>
      <c r="I54" s="10">
        <v>2722.7</v>
      </c>
      <c r="J54" s="10">
        <v>-0.1</v>
      </c>
      <c r="K54" s="10" t="s">
        <v>64</v>
      </c>
    </row>
    <row r="55" spans="1:11" x14ac:dyDescent="0.2">
      <c r="A55" s="78" t="s">
        <v>357</v>
      </c>
      <c r="B55" s="11" t="s">
        <v>326</v>
      </c>
      <c r="C55" s="11" t="s">
        <v>3049</v>
      </c>
      <c r="D55" s="11" t="s">
        <v>358</v>
      </c>
      <c r="E55" s="11" t="s">
        <v>19</v>
      </c>
      <c r="F55" s="11"/>
      <c r="G55" s="78" t="s">
        <v>19</v>
      </c>
      <c r="H55" s="10">
        <v>2722.8</v>
      </c>
      <c r="I55" s="10">
        <v>2722.7</v>
      </c>
      <c r="J55" s="10">
        <v>-0.1</v>
      </c>
      <c r="K55" s="10" t="s">
        <v>64</v>
      </c>
    </row>
    <row r="56" spans="1:11" x14ac:dyDescent="0.2">
      <c r="A56" s="78" t="s">
        <v>3052</v>
      </c>
      <c r="B56" s="11" t="s">
        <v>326</v>
      </c>
      <c r="C56" s="11" t="s">
        <v>3049</v>
      </c>
      <c r="D56" s="11" t="s">
        <v>358</v>
      </c>
      <c r="E56" s="11" t="s">
        <v>3053</v>
      </c>
      <c r="F56" s="11"/>
      <c r="G56" s="78" t="s">
        <v>19</v>
      </c>
      <c r="H56" s="10">
        <v>2722.8</v>
      </c>
      <c r="I56" s="10">
        <v>2722.7</v>
      </c>
      <c r="J56" s="10">
        <v>-0.1</v>
      </c>
      <c r="K56" s="10" t="s">
        <v>64</v>
      </c>
    </row>
    <row r="57" spans="1:11" x14ac:dyDescent="0.2">
      <c r="A57" s="60" t="s">
        <v>2197</v>
      </c>
      <c r="B57" s="11" t="s">
        <v>326</v>
      </c>
      <c r="C57" s="11" t="s">
        <v>3049</v>
      </c>
      <c r="D57" s="11" t="s">
        <v>358</v>
      </c>
      <c r="E57" s="11" t="s">
        <v>3053</v>
      </c>
      <c r="F57" s="11">
        <v>2</v>
      </c>
      <c r="G57" s="78" t="s">
        <v>19</v>
      </c>
      <c r="H57" s="10">
        <v>2722.8</v>
      </c>
      <c r="I57" s="10">
        <v>2722.7</v>
      </c>
      <c r="J57" s="10">
        <v>-0.1</v>
      </c>
      <c r="K57" s="10" t="s">
        <v>64</v>
      </c>
    </row>
    <row r="58" spans="1:11" x14ac:dyDescent="0.2">
      <c r="A58" s="60" t="s">
        <v>2350</v>
      </c>
      <c r="B58" s="11" t="s">
        <v>326</v>
      </c>
      <c r="C58" s="11" t="s">
        <v>3049</v>
      </c>
      <c r="D58" s="11" t="s">
        <v>358</v>
      </c>
      <c r="E58" s="11" t="s">
        <v>3053</v>
      </c>
      <c r="F58" s="11">
        <v>222990</v>
      </c>
      <c r="G58" s="78" t="s">
        <v>3102</v>
      </c>
      <c r="H58" s="10">
        <v>2272.8000000000002</v>
      </c>
      <c r="I58" s="10">
        <v>2272.6999999999998</v>
      </c>
      <c r="J58" s="10">
        <v>-0.1</v>
      </c>
      <c r="K58" s="10" t="s">
        <v>64</v>
      </c>
    </row>
    <row r="59" spans="1:11" x14ac:dyDescent="0.2">
      <c r="A59" s="60" t="s">
        <v>2350</v>
      </c>
      <c r="B59" s="11" t="s">
        <v>326</v>
      </c>
      <c r="C59" s="11" t="s">
        <v>3049</v>
      </c>
      <c r="D59" s="11" t="s">
        <v>358</v>
      </c>
      <c r="E59" s="11" t="s">
        <v>3053</v>
      </c>
      <c r="F59" s="11">
        <v>222990</v>
      </c>
      <c r="G59" s="78" t="s">
        <v>3103</v>
      </c>
      <c r="H59" s="10">
        <v>450</v>
      </c>
      <c r="I59" s="10">
        <v>450</v>
      </c>
      <c r="J59" s="10"/>
      <c r="K59" s="10" t="s">
        <v>64</v>
      </c>
    </row>
    <row r="60" spans="1:11" x14ac:dyDescent="0.2">
      <c r="A60" s="78" t="s">
        <v>249</v>
      </c>
      <c r="B60" s="11" t="s">
        <v>326</v>
      </c>
      <c r="C60" s="11" t="s">
        <v>250</v>
      </c>
      <c r="D60" s="11" t="s">
        <v>19</v>
      </c>
      <c r="E60" s="11" t="s">
        <v>19</v>
      </c>
      <c r="F60" s="11"/>
      <c r="G60" s="78" t="s">
        <v>19</v>
      </c>
      <c r="H60" s="10">
        <v>15728</v>
      </c>
      <c r="I60" s="10">
        <v>15728</v>
      </c>
      <c r="J60" s="10"/>
      <c r="K60" s="10" t="s">
        <v>64</v>
      </c>
    </row>
    <row r="61" spans="1:11" ht="25.5" x14ac:dyDescent="0.2">
      <c r="A61" s="78" t="s">
        <v>1079</v>
      </c>
      <c r="B61" s="11" t="s">
        <v>326</v>
      </c>
      <c r="C61" s="11" t="s">
        <v>1080</v>
      </c>
      <c r="D61" s="11" t="s">
        <v>19</v>
      </c>
      <c r="E61" s="11" t="s">
        <v>19</v>
      </c>
      <c r="F61" s="11"/>
      <c r="G61" s="78" t="s">
        <v>19</v>
      </c>
      <c r="H61" s="10">
        <v>15728</v>
      </c>
      <c r="I61" s="10">
        <v>15728</v>
      </c>
      <c r="J61" s="10"/>
      <c r="K61" s="10" t="s">
        <v>64</v>
      </c>
    </row>
    <row r="62" spans="1:11" x14ac:dyDescent="0.2">
      <c r="A62" s="78" t="s">
        <v>3035</v>
      </c>
      <c r="B62" s="11" t="s">
        <v>326</v>
      </c>
      <c r="C62" s="11" t="s">
        <v>3036</v>
      </c>
      <c r="D62" s="11" t="s">
        <v>19</v>
      </c>
      <c r="E62" s="11" t="s">
        <v>19</v>
      </c>
      <c r="F62" s="11"/>
      <c r="G62" s="78" t="s">
        <v>19</v>
      </c>
      <c r="H62" s="10">
        <v>15728</v>
      </c>
      <c r="I62" s="10">
        <v>15728</v>
      </c>
      <c r="J62" s="10"/>
      <c r="K62" s="10" t="s">
        <v>64</v>
      </c>
    </row>
    <row r="63" spans="1:11" x14ac:dyDescent="0.2">
      <c r="A63" s="78" t="s">
        <v>3037</v>
      </c>
      <c r="B63" s="11" t="s">
        <v>326</v>
      </c>
      <c r="C63" s="11" t="s">
        <v>3036</v>
      </c>
      <c r="D63" s="11" t="s">
        <v>3038</v>
      </c>
      <c r="E63" s="11" t="s">
        <v>19</v>
      </c>
      <c r="F63" s="11"/>
      <c r="G63" s="78" t="s">
        <v>19</v>
      </c>
      <c r="H63" s="10">
        <v>15728</v>
      </c>
      <c r="I63" s="10">
        <v>15728</v>
      </c>
      <c r="J63" s="10"/>
      <c r="K63" s="10" t="s">
        <v>64</v>
      </c>
    </row>
    <row r="64" spans="1:11" x14ac:dyDescent="0.2">
      <c r="A64" s="78" t="s">
        <v>381</v>
      </c>
      <c r="B64" s="11" t="s">
        <v>326</v>
      </c>
      <c r="C64" s="11" t="s">
        <v>3036</v>
      </c>
      <c r="D64" s="11" t="s">
        <v>382</v>
      </c>
      <c r="E64" s="11" t="s">
        <v>19</v>
      </c>
      <c r="F64" s="11"/>
      <c r="G64" s="78" t="s">
        <v>19</v>
      </c>
      <c r="H64" s="10">
        <v>15728</v>
      </c>
      <c r="I64" s="10">
        <v>15728</v>
      </c>
      <c r="J64" s="10"/>
      <c r="K64" s="10" t="s">
        <v>64</v>
      </c>
    </row>
    <row r="65" spans="1:11" ht="25.5" x14ac:dyDescent="0.2">
      <c r="A65" s="78" t="s">
        <v>3039</v>
      </c>
      <c r="B65" s="11" t="s">
        <v>326</v>
      </c>
      <c r="C65" s="11" t="s">
        <v>3036</v>
      </c>
      <c r="D65" s="11" t="s">
        <v>382</v>
      </c>
      <c r="E65" s="11" t="s">
        <v>3040</v>
      </c>
      <c r="F65" s="11"/>
      <c r="G65" s="78" t="s">
        <v>19</v>
      </c>
      <c r="H65" s="10">
        <v>15728</v>
      </c>
      <c r="I65" s="10">
        <v>15728</v>
      </c>
      <c r="J65" s="10"/>
      <c r="K65" s="10" t="s">
        <v>64</v>
      </c>
    </row>
    <row r="66" spans="1:11" x14ac:dyDescent="0.2">
      <c r="A66" s="60" t="s">
        <v>2197</v>
      </c>
      <c r="B66" s="11" t="s">
        <v>326</v>
      </c>
      <c r="C66" s="11" t="s">
        <v>3036</v>
      </c>
      <c r="D66" s="11" t="s">
        <v>382</v>
      </c>
      <c r="E66" s="11" t="s">
        <v>3040</v>
      </c>
      <c r="F66" s="11">
        <v>2</v>
      </c>
      <c r="G66" s="78" t="s">
        <v>19</v>
      </c>
      <c r="H66" s="10">
        <v>15728</v>
      </c>
      <c r="I66" s="10">
        <v>15728</v>
      </c>
      <c r="J66" s="10"/>
      <c r="K66" s="10" t="s">
        <v>64</v>
      </c>
    </row>
    <row r="67" spans="1:11" x14ac:dyDescent="0.2">
      <c r="A67" s="60" t="s">
        <v>2457</v>
      </c>
      <c r="B67" s="11" t="s">
        <v>326</v>
      </c>
      <c r="C67" s="11" t="s">
        <v>3036</v>
      </c>
      <c r="D67" s="11" t="s">
        <v>382</v>
      </c>
      <c r="E67" s="11" t="s">
        <v>3040</v>
      </c>
      <c r="F67" s="11">
        <v>272600</v>
      </c>
      <c r="G67" s="78" t="s">
        <v>3104</v>
      </c>
      <c r="H67" s="10">
        <v>1152</v>
      </c>
      <c r="I67" s="10">
        <v>1152</v>
      </c>
      <c r="J67" s="10"/>
      <c r="K67" s="10" t="s">
        <v>64</v>
      </c>
    </row>
    <row r="68" spans="1:11" x14ac:dyDescent="0.2">
      <c r="A68" s="60" t="s">
        <v>2457</v>
      </c>
      <c r="B68" s="11" t="s">
        <v>326</v>
      </c>
      <c r="C68" s="11" t="s">
        <v>3036</v>
      </c>
      <c r="D68" s="11" t="s">
        <v>382</v>
      </c>
      <c r="E68" s="11" t="s">
        <v>3040</v>
      </c>
      <c r="F68" s="11">
        <v>272600</v>
      </c>
      <c r="G68" s="78" t="s">
        <v>3090</v>
      </c>
      <c r="H68" s="10">
        <v>1872</v>
      </c>
      <c r="I68" s="10">
        <v>1872</v>
      </c>
      <c r="J68" s="10"/>
      <c r="K68" s="10" t="s">
        <v>64</v>
      </c>
    </row>
    <row r="69" spans="1:11" x14ac:dyDescent="0.2">
      <c r="A69" s="60" t="s">
        <v>2457</v>
      </c>
      <c r="B69" s="11" t="s">
        <v>326</v>
      </c>
      <c r="C69" s="11" t="s">
        <v>3036</v>
      </c>
      <c r="D69" s="11" t="s">
        <v>382</v>
      </c>
      <c r="E69" s="11" t="s">
        <v>3040</v>
      </c>
      <c r="F69" s="11">
        <v>272600</v>
      </c>
      <c r="G69" s="78" t="s">
        <v>3105</v>
      </c>
      <c r="H69" s="10">
        <v>3040</v>
      </c>
      <c r="I69" s="10">
        <v>3040</v>
      </c>
      <c r="J69" s="10"/>
      <c r="K69" s="10" t="s">
        <v>64</v>
      </c>
    </row>
    <row r="70" spans="1:11" x14ac:dyDescent="0.2">
      <c r="A70" s="60" t="s">
        <v>2457</v>
      </c>
      <c r="B70" s="11" t="s">
        <v>326</v>
      </c>
      <c r="C70" s="11" t="s">
        <v>3036</v>
      </c>
      <c r="D70" s="11" t="s">
        <v>382</v>
      </c>
      <c r="E70" s="11" t="s">
        <v>3040</v>
      </c>
      <c r="F70" s="11">
        <v>272600</v>
      </c>
      <c r="G70" s="78" t="s">
        <v>3091</v>
      </c>
      <c r="H70" s="10">
        <v>1696</v>
      </c>
      <c r="I70" s="10">
        <v>1696</v>
      </c>
      <c r="J70" s="10"/>
      <c r="K70" s="10" t="s">
        <v>64</v>
      </c>
    </row>
    <row r="71" spans="1:11" ht="25.5" x14ac:dyDescent="0.2">
      <c r="A71" s="60" t="s">
        <v>2457</v>
      </c>
      <c r="B71" s="11" t="s">
        <v>326</v>
      </c>
      <c r="C71" s="11" t="s">
        <v>3036</v>
      </c>
      <c r="D71" s="11" t="s">
        <v>382</v>
      </c>
      <c r="E71" s="11" t="s">
        <v>3040</v>
      </c>
      <c r="F71" s="11">
        <v>272600</v>
      </c>
      <c r="G71" s="78" t="s">
        <v>3092</v>
      </c>
      <c r="H71" s="10">
        <v>7968</v>
      </c>
      <c r="I71" s="10">
        <v>7968</v>
      </c>
      <c r="J71" s="10"/>
      <c r="K71" s="10" t="s">
        <v>64</v>
      </c>
    </row>
    <row r="72" spans="1:11" x14ac:dyDescent="0.2">
      <c r="A72" s="12" t="s">
        <v>390</v>
      </c>
      <c r="B72" s="14" t="s">
        <v>391</v>
      </c>
      <c r="C72" s="14" t="s">
        <v>19</v>
      </c>
      <c r="D72" s="14" t="s">
        <v>19</v>
      </c>
      <c r="E72" s="14" t="s">
        <v>19</v>
      </c>
      <c r="F72" s="14"/>
      <c r="G72" s="59" t="s">
        <v>19</v>
      </c>
      <c r="H72" s="13">
        <v>1440</v>
      </c>
      <c r="I72" s="13">
        <v>1440</v>
      </c>
      <c r="J72" s="13"/>
      <c r="K72" s="10" t="s">
        <v>64</v>
      </c>
    </row>
    <row r="73" spans="1:11" x14ac:dyDescent="0.2">
      <c r="A73" s="78" t="s">
        <v>249</v>
      </c>
      <c r="B73" s="11" t="s">
        <v>391</v>
      </c>
      <c r="C73" s="11" t="s">
        <v>250</v>
      </c>
      <c r="D73" s="11" t="s">
        <v>19</v>
      </c>
      <c r="E73" s="11" t="s">
        <v>19</v>
      </c>
      <c r="F73" s="11"/>
      <c r="G73" s="78" t="s">
        <v>19</v>
      </c>
      <c r="H73" s="10">
        <v>1440</v>
      </c>
      <c r="I73" s="10">
        <v>1440</v>
      </c>
      <c r="J73" s="10"/>
      <c r="K73" s="10" t="s">
        <v>64</v>
      </c>
    </row>
    <row r="74" spans="1:11" ht="25.5" x14ac:dyDescent="0.2">
      <c r="A74" s="78" t="s">
        <v>1079</v>
      </c>
      <c r="B74" s="11" t="s">
        <v>391</v>
      </c>
      <c r="C74" s="11" t="s">
        <v>1080</v>
      </c>
      <c r="D74" s="11" t="s">
        <v>19</v>
      </c>
      <c r="E74" s="11" t="s">
        <v>19</v>
      </c>
      <c r="F74" s="11"/>
      <c r="G74" s="78" t="s">
        <v>19</v>
      </c>
      <c r="H74" s="10">
        <v>1440</v>
      </c>
      <c r="I74" s="10">
        <v>1440</v>
      </c>
      <c r="J74" s="10"/>
      <c r="K74" s="10" t="s">
        <v>64</v>
      </c>
    </row>
    <row r="75" spans="1:11" x14ac:dyDescent="0.2">
      <c r="A75" s="78" t="s">
        <v>3035</v>
      </c>
      <c r="B75" s="11" t="s">
        <v>391</v>
      </c>
      <c r="C75" s="11" t="s">
        <v>3036</v>
      </c>
      <c r="D75" s="11" t="s">
        <v>19</v>
      </c>
      <c r="E75" s="11" t="s">
        <v>19</v>
      </c>
      <c r="F75" s="11"/>
      <c r="G75" s="78" t="s">
        <v>19</v>
      </c>
      <c r="H75" s="10">
        <v>1440</v>
      </c>
      <c r="I75" s="10">
        <v>1440</v>
      </c>
      <c r="J75" s="10"/>
      <c r="K75" s="10" t="s">
        <v>64</v>
      </c>
    </row>
    <row r="76" spans="1:11" x14ac:dyDescent="0.2">
      <c r="A76" s="78" t="s">
        <v>3037</v>
      </c>
      <c r="B76" s="11" t="s">
        <v>391</v>
      </c>
      <c r="C76" s="11" t="s">
        <v>3036</v>
      </c>
      <c r="D76" s="11" t="s">
        <v>3038</v>
      </c>
      <c r="E76" s="11" t="s">
        <v>19</v>
      </c>
      <c r="F76" s="11"/>
      <c r="G76" s="78" t="s">
        <v>19</v>
      </c>
      <c r="H76" s="10">
        <v>1440</v>
      </c>
      <c r="I76" s="10">
        <v>1440</v>
      </c>
      <c r="J76" s="10"/>
      <c r="K76" s="10" t="s">
        <v>64</v>
      </c>
    </row>
    <row r="77" spans="1:11" x14ac:dyDescent="0.2">
      <c r="A77" s="78" t="s">
        <v>381</v>
      </c>
      <c r="B77" s="11" t="s">
        <v>391</v>
      </c>
      <c r="C77" s="11" t="s">
        <v>3036</v>
      </c>
      <c r="D77" s="11" t="s">
        <v>382</v>
      </c>
      <c r="E77" s="11" t="s">
        <v>19</v>
      </c>
      <c r="F77" s="11"/>
      <c r="G77" s="78" t="s">
        <v>19</v>
      </c>
      <c r="H77" s="10">
        <v>1440</v>
      </c>
      <c r="I77" s="10">
        <v>1440</v>
      </c>
      <c r="J77" s="10"/>
      <c r="K77" s="10" t="s">
        <v>64</v>
      </c>
    </row>
    <row r="78" spans="1:11" ht="25.5" x14ac:dyDescent="0.2">
      <c r="A78" s="78" t="s">
        <v>3039</v>
      </c>
      <c r="B78" s="11" t="s">
        <v>391</v>
      </c>
      <c r="C78" s="11" t="s">
        <v>3036</v>
      </c>
      <c r="D78" s="11" t="s">
        <v>382</v>
      </c>
      <c r="E78" s="11" t="s">
        <v>3040</v>
      </c>
      <c r="F78" s="11"/>
      <c r="G78" s="78" t="s">
        <v>19</v>
      </c>
      <c r="H78" s="10">
        <v>1440</v>
      </c>
      <c r="I78" s="10">
        <v>1440</v>
      </c>
      <c r="J78" s="10"/>
      <c r="K78" s="10" t="s">
        <v>64</v>
      </c>
    </row>
    <row r="79" spans="1:11" x14ac:dyDescent="0.2">
      <c r="A79" s="60" t="s">
        <v>2197</v>
      </c>
      <c r="B79" s="11" t="s">
        <v>391</v>
      </c>
      <c r="C79" s="11" t="s">
        <v>3036</v>
      </c>
      <c r="D79" s="11" t="s">
        <v>382</v>
      </c>
      <c r="E79" s="11" t="s">
        <v>3040</v>
      </c>
      <c r="F79" s="11">
        <v>2</v>
      </c>
      <c r="G79" s="78" t="s">
        <v>19</v>
      </c>
      <c r="H79" s="10">
        <v>1440</v>
      </c>
      <c r="I79" s="10">
        <v>1440</v>
      </c>
      <c r="J79" s="10"/>
      <c r="K79" s="10" t="s">
        <v>64</v>
      </c>
    </row>
    <row r="80" spans="1:11" x14ac:dyDescent="0.2">
      <c r="A80" s="60" t="s">
        <v>2457</v>
      </c>
      <c r="B80" s="11" t="s">
        <v>391</v>
      </c>
      <c r="C80" s="11" t="s">
        <v>3036</v>
      </c>
      <c r="D80" s="11" t="s">
        <v>382</v>
      </c>
      <c r="E80" s="11" t="s">
        <v>3040</v>
      </c>
      <c r="F80" s="11">
        <v>272600</v>
      </c>
      <c r="G80" s="78" t="s">
        <v>3089</v>
      </c>
      <c r="H80" s="10">
        <v>64</v>
      </c>
      <c r="I80" s="10">
        <v>64</v>
      </c>
      <c r="J80" s="10"/>
      <c r="K80" s="10" t="s">
        <v>64</v>
      </c>
    </row>
    <row r="81" spans="1:11" x14ac:dyDescent="0.2">
      <c r="A81" s="60" t="s">
        <v>2457</v>
      </c>
      <c r="B81" s="11" t="s">
        <v>391</v>
      </c>
      <c r="C81" s="11" t="s">
        <v>3036</v>
      </c>
      <c r="D81" s="11" t="s">
        <v>382</v>
      </c>
      <c r="E81" s="11" t="s">
        <v>3040</v>
      </c>
      <c r="F81" s="11">
        <v>272600</v>
      </c>
      <c r="G81" s="78" t="s">
        <v>3090</v>
      </c>
      <c r="H81" s="10">
        <v>64</v>
      </c>
      <c r="I81" s="10">
        <v>64</v>
      </c>
      <c r="J81" s="10"/>
      <c r="K81" s="10" t="s">
        <v>64</v>
      </c>
    </row>
    <row r="82" spans="1:11" x14ac:dyDescent="0.2">
      <c r="A82" s="60" t="s">
        <v>2457</v>
      </c>
      <c r="B82" s="11" t="s">
        <v>391</v>
      </c>
      <c r="C82" s="11" t="s">
        <v>3036</v>
      </c>
      <c r="D82" s="11" t="s">
        <v>382</v>
      </c>
      <c r="E82" s="11" t="s">
        <v>3040</v>
      </c>
      <c r="F82" s="11">
        <v>272600</v>
      </c>
      <c r="G82" s="78" t="s">
        <v>3091</v>
      </c>
      <c r="H82" s="10">
        <v>624</v>
      </c>
      <c r="I82" s="10">
        <v>624</v>
      </c>
      <c r="J82" s="10"/>
      <c r="K82" s="10" t="s">
        <v>64</v>
      </c>
    </row>
    <row r="83" spans="1:11" ht="25.5" x14ac:dyDescent="0.2">
      <c r="A83" s="60" t="s">
        <v>2457</v>
      </c>
      <c r="B83" s="11" t="s">
        <v>391</v>
      </c>
      <c r="C83" s="11" t="s">
        <v>3036</v>
      </c>
      <c r="D83" s="11" t="s">
        <v>382</v>
      </c>
      <c r="E83" s="11" t="s">
        <v>3040</v>
      </c>
      <c r="F83" s="11">
        <v>272600</v>
      </c>
      <c r="G83" s="78" t="s">
        <v>3092</v>
      </c>
      <c r="H83" s="10">
        <v>688</v>
      </c>
      <c r="I83" s="10">
        <v>688</v>
      </c>
      <c r="J83" s="10"/>
      <c r="K83" s="10" t="s">
        <v>64</v>
      </c>
    </row>
    <row r="84" spans="1:11" x14ac:dyDescent="0.2">
      <c r="A84" s="12" t="s">
        <v>404</v>
      </c>
      <c r="B84" s="14" t="s">
        <v>405</v>
      </c>
      <c r="C84" s="14" t="s">
        <v>19</v>
      </c>
      <c r="D84" s="14" t="s">
        <v>19</v>
      </c>
      <c r="E84" s="14" t="s">
        <v>19</v>
      </c>
      <c r="F84" s="14"/>
      <c r="G84" s="59" t="s">
        <v>19</v>
      </c>
      <c r="H84" s="13">
        <v>336</v>
      </c>
      <c r="I84" s="13">
        <v>336</v>
      </c>
      <c r="J84" s="13"/>
      <c r="K84" s="10" t="s">
        <v>64</v>
      </c>
    </row>
    <row r="85" spans="1:11" x14ac:dyDescent="0.2">
      <c r="A85" s="78" t="s">
        <v>249</v>
      </c>
      <c r="B85" s="11" t="s">
        <v>405</v>
      </c>
      <c r="C85" s="11" t="s">
        <v>250</v>
      </c>
      <c r="D85" s="11" t="s">
        <v>19</v>
      </c>
      <c r="E85" s="11" t="s">
        <v>19</v>
      </c>
      <c r="F85" s="11"/>
      <c r="G85" s="78" t="s">
        <v>19</v>
      </c>
      <c r="H85" s="10">
        <v>336</v>
      </c>
      <c r="I85" s="10">
        <v>336</v>
      </c>
      <c r="J85" s="10"/>
      <c r="K85" s="10" t="s">
        <v>64</v>
      </c>
    </row>
    <row r="86" spans="1:11" ht="25.5" x14ac:dyDescent="0.2">
      <c r="A86" s="78" t="s">
        <v>1079</v>
      </c>
      <c r="B86" s="11" t="s">
        <v>405</v>
      </c>
      <c r="C86" s="11" t="s">
        <v>1080</v>
      </c>
      <c r="D86" s="11" t="s">
        <v>19</v>
      </c>
      <c r="E86" s="11" t="s">
        <v>19</v>
      </c>
      <c r="F86" s="11"/>
      <c r="G86" s="78" t="s">
        <v>19</v>
      </c>
      <c r="H86" s="10">
        <v>336</v>
      </c>
      <c r="I86" s="10">
        <v>336</v>
      </c>
      <c r="J86" s="10"/>
      <c r="K86" s="10" t="s">
        <v>64</v>
      </c>
    </row>
    <row r="87" spans="1:11" x14ac:dyDescent="0.2">
      <c r="A87" s="78" t="s">
        <v>3035</v>
      </c>
      <c r="B87" s="11" t="s">
        <v>405</v>
      </c>
      <c r="C87" s="11" t="s">
        <v>3036</v>
      </c>
      <c r="D87" s="11" t="s">
        <v>19</v>
      </c>
      <c r="E87" s="11" t="s">
        <v>19</v>
      </c>
      <c r="F87" s="11"/>
      <c r="G87" s="78" t="s">
        <v>19</v>
      </c>
      <c r="H87" s="10">
        <v>336</v>
      </c>
      <c r="I87" s="10">
        <v>336</v>
      </c>
      <c r="J87" s="10"/>
      <c r="K87" s="10" t="s">
        <v>64</v>
      </c>
    </row>
    <row r="88" spans="1:11" x14ac:dyDescent="0.2">
      <c r="A88" s="78" t="s">
        <v>3037</v>
      </c>
      <c r="B88" s="11" t="s">
        <v>405</v>
      </c>
      <c r="C88" s="11" t="s">
        <v>3036</v>
      </c>
      <c r="D88" s="11" t="s">
        <v>3038</v>
      </c>
      <c r="E88" s="11" t="s">
        <v>19</v>
      </c>
      <c r="F88" s="11"/>
      <c r="G88" s="78" t="s">
        <v>19</v>
      </c>
      <c r="H88" s="10">
        <v>336</v>
      </c>
      <c r="I88" s="10">
        <v>336</v>
      </c>
      <c r="J88" s="10"/>
      <c r="K88" s="10" t="s">
        <v>64</v>
      </c>
    </row>
    <row r="89" spans="1:11" x14ac:dyDescent="0.2">
      <c r="A89" s="78" t="s">
        <v>381</v>
      </c>
      <c r="B89" s="11" t="s">
        <v>405</v>
      </c>
      <c r="C89" s="11" t="s">
        <v>3036</v>
      </c>
      <c r="D89" s="11" t="s">
        <v>382</v>
      </c>
      <c r="E89" s="11" t="s">
        <v>19</v>
      </c>
      <c r="F89" s="11"/>
      <c r="G89" s="78" t="s">
        <v>19</v>
      </c>
      <c r="H89" s="10">
        <v>336</v>
      </c>
      <c r="I89" s="10">
        <v>336</v>
      </c>
      <c r="J89" s="10"/>
      <c r="K89" s="10" t="s">
        <v>64</v>
      </c>
    </row>
    <row r="90" spans="1:11" ht="25.5" x14ac:dyDescent="0.2">
      <c r="A90" s="78" t="s">
        <v>3039</v>
      </c>
      <c r="B90" s="11" t="s">
        <v>405</v>
      </c>
      <c r="C90" s="11" t="s">
        <v>3036</v>
      </c>
      <c r="D90" s="11" t="s">
        <v>382</v>
      </c>
      <c r="E90" s="11" t="s">
        <v>3040</v>
      </c>
      <c r="F90" s="11"/>
      <c r="G90" s="78" t="s">
        <v>19</v>
      </c>
      <c r="H90" s="10">
        <v>336</v>
      </c>
      <c r="I90" s="10">
        <v>336</v>
      </c>
      <c r="J90" s="10"/>
      <c r="K90" s="10" t="s">
        <v>64</v>
      </c>
    </row>
    <row r="91" spans="1:11" x14ac:dyDescent="0.2">
      <c r="A91" s="60" t="s">
        <v>2197</v>
      </c>
      <c r="B91" s="11" t="s">
        <v>405</v>
      </c>
      <c r="C91" s="11" t="s">
        <v>3036</v>
      </c>
      <c r="D91" s="11" t="s">
        <v>382</v>
      </c>
      <c r="E91" s="11" t="s">
        <v>3040</v>
      </c>
      <c r="F91" s="11">
        <v>2</v>
      </c>
      <c r="G91" s="78" t="s">
        <v>19</v>
      </c>
      <c r="H91" s="10">
        <v>336</v>
      </c>
      <c r="I91" s="10">
        <v>336</v>
      </c>
      <c r="J91" s="10"/>
      <c r="K91" s="10" t="s">
        <v>64</v>
      </c>
    </row>
    <row r="92" spans="1:11" x14ac:dyDescent="0.2">
      <c r="A92" s="60" t="s">
        <v>2485</v>
      </c>
      <c r="B92" s="11" t="s">
        <v>405</v>
      </c>
      <c r="C92" s="11" t="s">
        <v>3036</v>
      </c>
      <c r="D92" s="11" t="s">
        <v>382</v>
      </c>
      <c r="E92" s="11" t="s">
        <v>3040</v>
      </c>
      <c r="F92" s="11">
        <v>273900</v>
      </c>
      <c r="G92" s="78" t="s">
        <v>3091</v>
      </c>
      <c r="H92" s="10">
        <v>112</v>
      </c>
      <c r="I92" s="10">
        <v>112</v>
      </c>
      <c r="J92" s="10"/>
      <c r="K92" s="10" t="s">
        <v>64</v>
      </c>
    </row>
    <row r="93" spans="1:11" ht="25.5" x14ac:dyDescent="0.2">
      <c r="A93" s="60" t="s">
        <v>2485</v>
      </c>
      <c r="B93" s="11" t="s">
        <v>405</v>
      </c>
      <c r="C93" s="11" t="s">
        <v>3036</v>
      </c>
      <c r="D93" s="11" t="s">
        <v>382</v>
      </c>
      <c r="E93" s="11" t="s">
        <v>3040</v>
      </c>
      <c r="F93" s="11">
        <v>273900</v>
      </c>
      <c r="G93" s="78" t="s">
        <v>3092</v>
      </c>
      <c r="H93" s="10">
        <v>224</v>
      </c>
      <c r="I93" s="10">
        <v>224</v>
      </c>
      <c r="J93" s="10"/>
      <c r="K93" s="10" t="s">
        <v>64</v>
      </c>
    </row>
    <row r="94" spans="1:11" ht="25.5" x14ac:dyDescent="0.2">
      <c r="A94" s="12" t="s">
        <v>465</v>
      </c>
      <c r="B94" s="14" t="s">
        <v>466</v>
      </c>
      <c r="C94" s="14" t="s">
        <v>19</v>
      </c>
      <c r="D94" s="14" t="s">
        <v>19</v>
      </c>
      <c r="E94" s="14" t="s">
        <v>19</v>
      </c>
      <c r="F94" s="14"/>
      <c r="G94" s="59" t="s">
        <v>19</v>
      </c>
      <c r="H94" s="13">
        <v>159730</v>
      </c>
      <c r="I94" s="13">
        <v>159660.20000000001</v>
      </c>
      <c r="J94" s="13">
        <v>-69.8</v>
      </c>
      <c r="K94" s="10" t="s">
        <v>64</v>
      </c>
    </row>
    <row r="95" spans="1:11" x14ac:dyDescent="0.2">
      <c r="A95" s="78" t="s">
        <v>270</v>
      </c>
      <c r="B95" s="11" t="s">
        <v>466</v>
      </c>
      <c r="C95" s="11" t="s">
        <v>271</v>
      </c>
      <c r="D95" s="11" t="s">
        <v>19</v>
      </c>
      <c r="E95" s="11" t="s">
        <v>19</v>
      </c>
      <c r="F95" s="11"/>
      <c r="G95" s="78" t="s">
        <v>19</v>
      </c>
      <c r="H95" s="10">
        <v>159730</v>
      </c>
      <c r="I95" s="10">
        <v>159660.20000000001</v>
      </c>
      <c r="J95" s="10">
        <v>-69.8</v>
      </c>
      <c r="K95" s="10" t="s">
        <v>64</v>
      </c>
    </row>
    <row r="96" spans="1:11" ht="25.5" x14ac:dyDescent="0.2">
      <c r="A96" s="78" t="s">
        <v>987</v>
      </c>
      <c r="B96" s="11" t="s">
        <v>466</v>
      </c>
      <c r="C96" s="11" t="s">
        <v>988</v>
      </c>
      <c r="D96" s="11" t="s">
        <v>19</v>
      </c>
      <c r="E96" s="11" t="s">
        <v>19</v>
      </c>
      <c r="F96" s="11"/>
      <c r="G96" s="78" t="s">
        <v>19</v>
      </c>
      <c r="H96" s="10">
        <v>159730</v>
      </c>
      <c r="I96" s="10">
        <v>159660.20000000001</v>
      </c>
      <c r="J96" s="10">
        <v>-69.8</v>
      </c>
      <c r="K96" s="10" t="s">
        <v>64</v>
      </c>
    </row>
    <row r="97" spans="1:11" x14ac:dyDescent="0.2">
      <c r="A97" s="78" t="s">
        <v>3106</v>
      </c>
      <c r="B97" s="11" t="s">
        <v>466</v>
      </c>
      <c r="C97" s="11" t="s">
        <v>3107</v>
      </c>
      <c r="D97" s="11" t="s">
        <v>19</v>
      </c>
      <c r="E97" s="11" t="s">
        <v>19</v>
      </c>
      <c r="F97" s="11"/>
      <c r="G97" s="78" t="s">
        <v>19</v>
      </c>
      <c r="H97" s="10">
        <v>159730</v>
      </c>
      <c r="I97" s="10">
        <v>159660.20000000001</v>
      </c>
      <c r="J97" s="10">
        <v>-69.8</v>
      </c>
      <c r="K97" s="10" t="s">
        <v>64</v>
      </c>
    </row>
    <row r="98" spans="1:11" x14ac:dyDescent="0.2">
      <c r="A98" s="78" t="s">
        <v>3108</v>
      </c>
      <c r="B98" s="11" t="s">
        <v>466</v>
      </c>
      <c r="C98" s="11" t="s">
        <v>3107</v>
      </c>
      <c r="D98" s="11" t="s">
        <v>54</v>
      </c>
      <c r="E98" s="11" t="s">
        <v>19</v>
      </c>
      <c r="F98" s="11"/>
      <c r="G98" s="78" t="s">
        <v>19</v>
      </c>
      <c r="H98" s="10">
        <v>159730</v>
      </c>
      <c r="I98" s="10">
        <v>159660.20000000001</v>
      </c>
      <c r="J98" s="10">
        <v>-69.8</v>
      </c>
      <c r="K98" s="10" t="s">
        <v>64</v>
      </c>
    </row>
    <row r="99" spans="1:11" x14ac:dyDescent="0.2">
      <c r="A99" s="78" t="s">
        <v>487</v>
      </c>
      <c r="B99" s="11" t="s">
        <v>466</v>
      </c>
      <c r="C99" s="11" t="s">
        <v>3107</v>
      </c>
      <c r="D99" s="11" t="s">
        <v>488</v>
      </c>
      <c r="E99" s="11" t="s">
        <v>19</v>
      </c>
      <c r="F99" s="11"/>
      <c r="G99" s="78" t="s">
        <v>19</v>
      </c>
      <c r="H99" s="10">
        <v>159730</v>
      </c>
      <c r="I99" s="10">
        <v>159660.20000000001</v>
      </c>
      <c r="J99" s="10">
        <v>-69.8</v>
      </c>
      <c r="K99" s="10" t="s">
        <v>64</v>
      </c>
    </row>
    <row r="100" spans="1:11" x14ac:dyDescent="0.2">
      <c r="A100" s="78" t="s">
        <v>3109</v>
      </c>
      <c r="B100" s="11" t="s">
        <v>466</v>
      </c>
      <c r="C100" s="11" t="s">
        <v>3107</v>
      </c>
      <c r="D100" s="11" t="s">
        <v>488</v>
      </c>
      <c r="E100" s="11" t="s">
        <v>3110</v>
      </c>
      <c r="F100" s="11"/>
      <c r="G100" s="78" t="s">
        <v>19</v>
      </c>
      <c r="H100" s="10">
        <v>59730</v>
      </c>
      <c r="I100" s="10">
        <v>59660.2</v>
      </c>
      <c r="J100" s="10">
        <v>-69.8</v>
      </c>
      <c r="K100" s="10" t="s">
        <v>470</v>
      </c>
    </row>
    <row r="101" spans="1:11" x14ac:dyDescent="0.2">
      <c r="A101" s="60" t="s">
        <v>2197</v>
      </c>
      <c r="B101" s="11" t="s">
        <v>466</v>
      </c>
      <c r="C101" s="11" t="s">
        <v>3107</v>
      </c>
      <c r="D101" s="11" t="s">
        <v>488</v>
      </c>
      <c r="E101" s="11" t="s">
        <v>3110</v>
      </c>
      <c r="F101" s="11">
        <v>2</v>
      </c>
      <c r="G101" s="78" t="s">
        <v>19</v>
      </c>
      <c r="H101" s="10">
        <v>59730</v>
      </c>
      <c r="I101" s="10">
        <v>59660.2</v>
      </c>
      <c r="J101" s="10">
        <v>-69.8</v>
      </c>
      <c r="K101" s="10" t="s">
        <v>470</v>
      </c>
    </row>
    <row r="102" spans="1:11" x14ac:dyDescent="0.2">
      <c r="A102" s="60" t="s">
        <v>2391</v>
      </c>
      <c r="B102" s="11" t="s">
        <v>466</v>
      </c>
      <c r="C102" s="11" t="s">
        <v>3107</v>
      </c>
      <c r="D102" s="11" t="s">
        <v>488</v>
      </c>
      <c r="E102" s="11" t="s">
        <v>3110</v>
      </c>
      <c r="F102" s="11">
        <v>252100</v>
      </c>
      <c r="G102" s="78" t="s">
        <v>3111</v>
      </c>
      <c r="H102" s="10">
        <v>59730</v>
      </c>
      <c r="I102" s="10">
        <v>59660.2</v>
      </c>
      <c r="J102" s="10">
        <v>-69.8</v>
      </c>
      <c r="K102" s="10" t="s">
        <v>470</v>
      </c>
    </row>
    <row r="103" spans="1:11" x14ac:dyDescent="0.2">
      <c r="A103" s="78" t="s">
        <v>3112</v>
      </c>
      <c r="B103" s="11" t="s">
        <v>466</v>
      </c>
      <c r="C103" s="11" t="s">
        <v>3107</v>
      </c>
      <c r="D103" s="11" t="s">
        <v>488</v>
      </c>
      <c r="E103" s="11" t="s">
        <v>3113</v>
      </c>
      <c r="F103" s="11"/>
      <c r="G103" s="78" t="s">
        <v>19</v>
      </c>
      <c r="H103" s="10">
        <v>100000</v>
      </c>
      <c r="I103" s="10">
        <v>100000</v>
      </c>
      <c r="J103" s="10"/>
      <c r="K103" s="10" t="s">
        <v>64</v>
      </c>
    </row>
    <row r="104" spans="1:11" x14ac:dyDescent="0.2">
      <c r="A104" s="60" t="s">
        <v>2197</v>
      </c>
      <c r="B104" s="11" t="s">
        <v>466</v>
      </c>
      <c r="C104" s="11" t="s">
        <v>3107</v>
      </c>
      <c r="D104" s="11" t="s">
        <v>488</v>
      </c>
      <c r="E104" s="11" t="s">
        <v>3113</v>
      </c>
      <c r="F104" s="11">
        <v>2</v>
      </c>
      <c r="G104" s="78" t="s">
        <v>19</v>
      </c>
      <c r="H104" s="10">
        <v>100000</v>
      </c>
      <c r="I104" s="10">
        <v>100000</v>
      </c>
      <c r="J104" s="10"/>
      <c r="K104" s="10" t="s">
        <v>64</v>
      </c>
    </row>
    <row r="105" spans="1:11" x14ac:dyDescent="0.2">
      <c r="A105" s="60" t="s">
        <v>2391</v>
      </c>
      <c r="B105" s="11" t="s">
        <v>466</v>
      </c>
      <c r="C105" s="11" t="s">
        <v>3107</v>
      </c>
      <c r="D105" s="11" t="s">
        <v>488</v>
      </c>
      <c r="E105" s="11" t="s">
        <v>3113</v>
      </c>
      <c r="F105" s="11">
        <v>252100</v>
      </c>
      <c r="G105" s="78" t="s">
        <v>3114</v>
      </c>
      <c r="H105" s="10">
        <v>100000</v>
      </c>
      <c r="I105" s="10">
        <v>100000</v>
      </c>
      <c r="J105" s="10"/>
      <c r="K105" s="10" t="s">
        <v>64</v>
      </c>
    </row>
    <row r="106" spans="1:11" ht="25.5" x14ac:dyDescent="0.2">
      <c r="A106" s="12" t="s">
        <v>617</v>
      </c>
      <c r="B106" s="14" t="s">
        <v>618</v>
      </c>
      <c r="C106" s="14" t="s">
        <v>19</v>
      </c>
      <c r="D106" s="14" t="s">
        <v>19</v>
      </c>
      <c r="E106" s="14" t="s">
        <v>19</v>
      </c>
      <c r="F106" s="14"/>
      <c r="G106" s="59" t="s">
        <v>19</v>
      </c>
      <c r="H106" s="13">
        <v>35240</v>
      </c>
      <c r="I106" s="13">
        <v>35240</v>
      </c>
      <c r="J106" s="13"/>
      <c r="K106" s="10" t="s">
        <v>64</v>
      </c>
    </row>
    <row r="107" spans="1:11" x14ac:dyDescent="0.2">
      <c r="A107" s="78" t="s">
        <v>365</v>
      </c>
      <c r="B107" s="11" t="s">
        <v>618</v>
      </c>
      <c r="C107" s="11" t="s">
        <v>366</v>
      </c>
      <c r="D107" s="11" t="s">
        <v>19</v>
      </c>
      <c r="E107" s="11" t="s">
        <v>19</v>
      </c>
      <c r="F107" s="11"/>
      <c r="G107" s="78" t="s">
        <v>19</v>
      </c>
      <c r="H107" s="10">
        <v>5400</v>
      </c>
      <c r="I107" s="10">
        <v>5400</v>
      </c>
      <c r="J107" s="10"/>
      <c r="K107" s="10" t="s">
        <v>64</v>
      </c>
    </row>
    <row r="108" spans="1:11" x14ac:dyDescent="0.2">
      <c r="A108" s="78" t="s">
        <v>1034</v>
      </c>
      <c r="B108" s="11" t="s">
        <v>618</v>
      </c>
      <c r="C108" s="11" t="s">
        <v>1035</v>
      </c>
      <c r="D108" s="11" t="s">
        <v>19</v>
      </c>
      <c r="E108" s="11" t="s">
        <v>19</v>
      </c>
      <c r="F108" s="11"/>
      <c r="G108" s="78" t="s">
        <v>19</v>
      </c>
      <c r="H108" s="10">
        <v>5400</v>
      </c>
      <c r="I108" s="10">
        <v>5400</v>
      </c>
      <c r="J108" s="10"/>
      <c r="K108" s="10" t="s">
        <v>64</v>
      </c>
    </row>
    <row r="109" spans="1:11" x14ac:dyDescent="0.2">
      <c r="A109" s="78" t="s">
        <v>3066</v>
      </c>
      <c r="B109" s="11" t="s">
        <v>618</v>
      </c>
      <c r="C109" s="11" t="s">
        <v>3067</v>
      </c>
      <c r="D109" s="11" t="s">
        <v>19</v>
      </c>
      <c r="E109" s="11" t="s">
        <v>19</v>
      </c>
      <c r="F109" s="11"/>
      <c r="G109" s="78" t="s">
        <v>19</v>
      </c>
      <c r="H109" s="10">
        <v>5400</v>
      </c>
      <c r="I109" s="10">
        <v>5400</v>
      </c>
      <c r="J109" s="10"/>
      <c r="K109" s="10" t="s">
        <v>64</v>
      </c>
    </row>
    <row r="110" spans="1:11" x14ac:dyDescent="0.2">
      <c r="A110" s="78" t="s">
        <v>3068</v>
      </c>
      <c r="B110" s="11" t="s">
        <v>618</v>
      </c>
      <c r="C110" s="11" t="s">
        <v>3067</v>
      </c>
      <c r="D110" s="11" t="s">
        <v>3069</v>
      </c>
      <c r="E110" s="11" t="s">
        <v>19</v>
      </c>
      <c r="F110" s="11"/>
      <c r="G110" s="78" t="s">
        <v>19</v>
      </c>
      <c r="H110" s="10">
        <v>5400</v>
      </c>
      <c r="I110" s="10">
        <v>5400</v>
      </c>
      <c r="J110" s="10"/>
      <c r="K110" s="10" t="s">
        <v>64</v>
      </c>
    </row>
    <row r="111" spans="1:11" ht="25.5" x14ac:dyDescent="0.2">
      <c r="A111" s="78" t="s">
        <v>639</v>
      </c>
      <c r="B111" s="11" t="s">
        <v>618</v>
      </c>
      <c r="C111" s="11" t="s">
        <v>3067</v>
      </c>
      <c r="D111" s="11" t="s">
        <v>640</v>
      </c>
      <c r="E111" s="11" t="s">
        <v>19</v>
      </c>
      <c r="F111" s="11"/>
      <c r="G111" s="78" t="s">
        <v>19</v>
      </c>
      <c r="H111" s="10">
        <v>5400</v>
      </c>
      <c r="I111" s="10">
        <v>5400</v>
      </c>
      <c r="J111" s="10"/>
      <c r="K111" s="10" t="s">
        <v>64</v>
      </c>
    </row>
    <row r="112" spans="1:11" x14ac:dyDescent="0.2">
      <c r="A112" s="78" t="s">
        <v>3070</v>
      </c>
      <c r="B112" s="11" t="s">
        <v>618</v>
      </c>
      <c r="C112" s="11" t="s">
        <v>3067</v>
      </c>
      <c r="D112" s="11" t="s">
        <v>640</v>
      </c>
      <c r="E112" s="11" t="s">
        <v>3071</v>
      </c>
      <c r="F112" s="11"/>
      <c r="G112" s="78" t="s">
        <v>19</v>
      </c>
      <c r="H112" s="10">
        <v>5400</v>
      </c>
      <c r="I112" s="10">
        <v>5400</v>
      </c>
      <c r="J112" s="10"/>
      <c r="K112" s="10" t="s">
        <v>64</v>
      </c>
    </row>
    <row r="113" spans="1:11" x14ac:dyDescent="0.2">
      <c r="A113" s="60" t="s">
        <v>2197</v>
      </c>
      <c r="B113" s="11" t="s">
        <v>618</v>
      </c>
      <c r="C113" s="11" t="s">
        <v>3067</v>
      </c>
      <c r="D113" s="11" t="s">
        <v>640</v>
      </c>
      <c r="E113" s="11" t="s">
        <v>3071</v>
      </c>
      <c r="F113" s="11">
        <v>2</v>
      </c>
      <c r="G113" s="78" t="s">
        <v>19</v>
      </c>
      <c r="H113" s="10">
        <v>5400</v>
      </c>
      <c r="I113" s="10">
        <v>5400</v>
      </c>
      <c r="J113" s="10"/>
      <c r="K113" s="10" t="s">
        <v>64</v>
      </c>
    </row>
    <row r="114" spans="1:11" x14ac:dyDescent="0.2">
      <c r="A114" s="60" t="s">
        <v>2563</v>
      </c>
      <c r="B114" s="11" t="s">
        <v>618</v>
      </c>
      <c r="C114" s="11" t="s">
        <v>3067</v>
      </c>
      <c r="D114" s="11" t="s">
        <v>640</v>
      </c>
      <c r="E114" s="11" t="s">
        <v>3071</v>
      </c>
      <c r="F114" s="11">
        <v>281900</v>
      </c>
      <c r="G114" s="78" t="s">
        <v>3115</v>
      </c>
      <c r="H114" s="10">
        <v>5400</v>
      </c>
      <c r="I114" s="10">
        <v>5400</v>
      </c>
      <c r="J114" s="10"/>
      <c r="K114" s="10" t="s">
        <v>64</v>
      </c>
    </row>
    <row r="115" spans="1:11" x14ac:dyDescent="0.2">
      <c r="A115" s="78" t="s">
        <v>249</v>
      </c>
      <c r="B115" s="11" t="s">
        <v>618</v>
      </c>
      <c r="C115" s="11" t="s">
        <v>250</v>
      </c>
      <c r="D115" s="11" t="s">
        <v>19</v>
      </c>
      <c r="E115" s="11" t="s">
        <v>19</v>
      </c>
      <c r="F115" s="11"/>
      <c r="G115" s="78" t="s">
        <v>19</v>
      </c>
      <c r="H115" s="10">
        <v>29840</v>
      </c>
      <c r="I115" s="10">
        <v>29840</v>
      </c>
      <c r="J115" s="10"/>
      <c r="K115" s="10" t="s">
        <v>64</v>
      </c>
    </row>
    <row r="116" spans="1:11" ht="25.5" x14ac:dyDescent="0.2">
      <c r="A116" s="78" t="s">
        <v>1079</v>
      </c>
      <c r="B116" s="11" t="s">
        <v>618</v>
      </c>
      <c r="C116" s="11" t="s">
        <v>1080</v>
      </c>
      <c r="D116" s="11" t="s">
        <v>19</v>
      </c>
      <c r="E116" s="11" t="s">
        <v>19</v>
      </c>
      <c r="F116" s="11"/>
      <c r="G116" s="78" t="s">
        <v>19</v>
      </c>
      <c r="H116" s="10">
        <v>29840</v>
      </c>
      <c r="I116" s="10">
        <v>29840</v>
      </c>
      <c r="J116" s="10"/>
      <c r="K116" s="10" t="s">
        <v>64</v>
      </c>
    </row>
    <row r="117" spans="1:11" x14ac:dyDescent="0.2">
      <c r="A117" s="78" t="s">
        <v>3035</v>
      </c>
      <c r="B117" s="11" t="s">
        <v>618</v>
      </c>
      <c r="C117" s="11" t="s">
        <v>3036</v>
      </c>
      <c r="D117" s="11" t="s">
        <v>19</v>
      </c>
      <c r="E117" s="11" t="s">
        <v>19</v>
      </c>
      <c r="F117" s="11"/>
      <c r="G117" s="78" t="s">
        <v>19</v>
      </c>
      <c r="H117" s="10">
        <v>29840</v>
      </c>
      <c r="I117" s="10">
        <v>29840</v>
      </c>
      <c r="J117" s="10"/>
      <c r="K117" s="10" t="s">
        <v>64</v>
      </c>
    </row>
    <row r="118" spans="1:11" x14ac:dyDescent="0.2">
      <c r="A118" s="78" t="s">
        <v>3037</v>
      </c>
      <c r="B118" s="11" t="s">
        <v>618</v>
      </c>
      <c r="C118" s="11" t="s">
        <v>3036</v>
      </c>
      <c r="D118" s="11" t="s">
        <v>3038</v>
      </c>
      <c r="E118" s="11" t="s">
        <v>19</v>
      </c>
      <c r="F118" s="11"/>
      <c r="G118" s="78" t="s">
        <v>19</v>
      </c>
      <c r="H118" s="10">
        <v>29840</v>
      </c>
      <c r="I118" s="10">
        <v>29840</v>
      </c>
      <c r="J118" s="10"/>
      <c r="K118" s="10" t="s">
        <v>64</v>
      </c>
    </row>
    <row r="119" spans="1:11" x14ac:dyDescent="0.2">
      <c r="A119" s="78" t="s">
        <v>381</v>
      </c>
      <c r="B119" s="11" t="s">
        <v>618</v>
      </c>
      <c r="C119" s="11" t="s">
        <v>3036</v>
      </c>
      <c r="D119" s="11" t="s">
        <v>382</v>
      </c>
      <c r="E119" s="11" t="s">
        <v>19</v>
      </c>
      <c r="F119" s="11"/>
      <c r="G119" s="78" t="s">
        <v>19</v>
      </c>
      <c r="H119" s="10">
        <v>29840</v>
      </c>
      <c r="I119" s="10">
        <v>29840</v>
      </c>
      <c r="J119" s="10"/>
      <c r="K119" s="10" t="s">
        <v>64</v>
      </c>
    </row>
    <row r="120" spans="1:11" ht="25.5" x14ac:dyDescent="0.2">
      <c r="A120" s="78" t="s">
        <v>3039</v>
      </c>
      <c r="B120" s="11" t="s">
        <v>618</v>
      </c>
      <c r="C120" s="11" t="s">
        <v>3036</v>
      </c>
      <c r="D120" s="11" t="s">
        <v>382</v>
      </c>
      <c r="E120" s="11" t="s">
        <v>3040</v>
      </c>
      <c r="F120" s="11"/>
      <c r="G120" s="78" t="s">
        <v>19</v>
      </c>
      <c r="H120" s="10">
        <v>29840</v>
      </c>
      <c r="I120" s="10">
        <v>29840</v>
      </c>
      <c r="J120" s="10"/>
      <c r="K120" s="10" t="s">
        <v>64</v>
      </c>
    </row>
    <row r="121" spans="1:11" x14ac:dyDescent="0.2">
      <c r="A121" s="60" t="s">
        <v>2197</v>
      </c>
      <c r="B121" s="11" t="s">
        <v>618</v>
      </c>
      <c r="C121" s="11" t="s">
        <v>3036</v>
      </c>
      <c r="D121" s="11" t="s">
        <v>382</v>
      </c>
      <c r="E121" s="11" t="s">
        <v>3040</v>
      </c>
      <c r="F121" s="11">
        <v>2</v>
      </c>
      <c r="G121" s="78" t="s">
        <v>19</v>
      </c>
      <c r="H121" s="10">
        <v>29840</v>
      </c>
      <c r="I121" s="10">
        <v>29840</v>
      </c>
      <c r="J121" s="10"/>
      <c r="K121" s="10" t="s">
        <v>64</v>
      </c>
    </row>
    <row r="122" spans="1:11" x14ac:dyDescent="0.2">
      <c r="A122" s="60" t="s">
        <v>2457</v>
      </c>
      <c r="B122" s="11" t="s">
        <v>618</v>
      </c>
      <c r="C122" s="11" t="s">
        <v>3036</v>
      </c>
      <c r="D122" s="11" t="s">
        <v>382</v>
      </c>
      <c r="E122" s="11" t="s">
        <v>3040</v>
      </c>
      <c r="F122" s="11">
        <v>272600</v>
      </c>
      <c r="G122" s="78" t="s">
        <v>3104</v>
      </c>
      <c r="H122" s="10">
        <v>2288</v>
      </c>
      <c r="I122" s="10">
        <v>2288</v>
      </c>
      <c r="J122" s="10"/>
      <c r="K122" s="10" t="s">
        <v>64</v>
      </c>
    </row>
    <row r="123" spans="1:11" x14ac:dyDescent="0.2">
      <c r="A123" s="60" t="s">
        <v>2457</v>
      </c>
      <c r="B123" s="11" t="s">
        <v>618</v>
      </c>
      <c r="C123" s="11" t="s">
        <v>3036</v>
      </c>
      <c r="D123" s="11" t="s">
        <v>382</v>
      </c>
      <c r="E123" s="11" t="s">
        <v>3040</v>
      </c>
      <c r="F123" s="11">
        <v>272600</v>
      </c>
      <c r="G123" s="78" t="s">
        <v>3116</v>
      </c>
      <c r="H123" s="10">
        <v>2256</v>
      </c>
      <c r="I123" s="10">
        <v>2256</v>
      </c>
      <c r="J123" s="10"/>
      <c r="K123" s="10" t="s">
        <v>64</v>
      </c>
    </row>
    <row r="124" spans="1:11" x14ac:dyDescent="0.2">
      <c r="A124" s="60" t="s">
        <v>2457</v>
      </c>
      <c r="B124" s="11" t="s">
        <v>618</v>
      </c>
      <c r="C124" s="11" t="s">
        <v>3036</v>
      </c>
      <c r="D124" s="11" t="s">
        <v>382</v>
      </c>
      <c r="E124" s="11" t="s">
        <v>3040</v>
      </c>
      <c r="F124" s="11">
        <v>272600</v>
      </c>
      <c r="G124" s="78" t="s">
        <v>3089</v>
      </c>
      <c r="H124" s="10">
        <v>3552</v>
      </c>
      <c r="I124" s="10">
        <v>3552</v>
      </c>
      <c r="J124" s="10"/>
      <c r="K124" s="10" t="s">
        <v>64</v>
      </c>
    </row>
    <row r="125" spans="1:11" x14ac:dyDescent="0.2">
      <c r="A125" s="60" t="s">
        <v>2457</v>
      </c>
      <c r="B125" s="11" t="s">
        <v>618</v>
      </c>
      <c r="C125" s="11" t="s">
        <v>3036</v>
      </c>
      <c r="D125" s="11" t="s">
        <v>382</v>
      </c>
      <c r="E125" s="11" t="s">
        <v>3040</v>
      </c>
      <c r="F125" s="11">
        <v>272600</v>
      </c>
      <c r="G125" s="78" t="s">
        <v>3090</v>
      </c>
      <c r="H125" s="10">
        <v>2112</v>
      </c>
      <c r="I125" s="10">
        <v>2112</v>
      </c>
      <c r="J125" s="10"/>
      <c r="K125" s="10" t="s">
        <v>64</v>
      </c>
    </row>
    <row r="126" spans="1:11" x14ac:dyDescent="0.2">
      <c r="A126" s="60" t="s">
        <v>2457</v>
      </c>
      <c r="B126" s="11" t="s">
        <v>618</v>
      </c>
      <c r="C126" s="11" t="s">
        <v>3036</v>
      </c>
      <c r="D126" s="11" t="s">
        <v>382</v>
      </c>
      <c r="E126" s="11" t="s">
        <v>3040</v>
      </c>
      <c r="F126" s="11">
        <v>272600</v>
      </c>
      <c r="G126" s="78" t="s">
        <v>3105</v>
      </c>
      <c r="H126" s="10">
        <v>8240</v>
      </c>
      <c r="I126" s="10">
        <v>8240</v>
      </c>
      <c r="J126" s="10"/>
      <c r="K126" s="10" t="s">
        <v>64</v>
      </c>
    </row>
    <row r="127" spans="1:11" x14ac:dyDescent="0.2">
      <c r="A127" s="60" t="s">
        <v>2457</v>
      </c>
      <c r="B127" s="11" t="s">
        <v>618</v>
      </c>
      <c r="C127" s="11" t="s">
        <v>3036</v>
      </c>
      <c r="D127" s="11" t="s">
        <v>382</v>
      </c>
      <c r="E127" s="11" t="s">
        <v>3040</v>
      </c>
      <c r="F127" s="11">
        <v>272600</v>
      </c>
      <c r="G127" s="78" t="s">
        <v>3091</v>
      </c>
      <c r="H127" s="10">
        <v>8592</v>
      </c>
      <c r="I127" s="10">
        <v>8592</v>
      </c>
      <c r="J127" s="10"/>
      <c r="K127" s="10" t="s">
        <v>64</v>
      </c>
    </row>
    <row r="128" spans="1:11" x14ac:dyDescent="0.2">
      <c r="A128" s="60" t="s">
        <v>2457</v>
      </c>
      <c r="B128" s="11" t="s">
        <v>618</v>
      </c>
      <c r="C128" s="11" t="s">
        <v>3036</v>
      </c>
      <c r="D128" s="11" t="s">
        <v>382</v>
      </c>
      <c r="E128" s="11" t="s">
        <v>3040</v>
      </c>
      <c r="F128" s="11">
        <v>272600</v>
      </c>
      <c r="G128" s="78" t="s">
        <v>3115</v>
      </c>
      <c r="H128" s="10">
        <v>384</v>
      </c>
      <c r="I128" s="10">
        <v>384</v>
      </c>
      <c r="J128" s="10"/>
      <c r="K128" s="10" t="s">
        <v>64</v>
      </c>
    </row>
    <row r="129" spans="1:11" x14ac:dyDescent="0.2">
      <c r="A129" s="60" t="s">
        <v>2457</v>
      </c>
      <c r="B129" s="11" t="s">
        <v>618</v>
      </c>
      <c r="C129" s="11" t="s">
        <v>3036</v>
      </c>
      <c r="D129" s="11" t="s">
        <v>382</v>
      </c>
      <c r="E129" s="11" t="s">
        <v>3040</v>
      </c>
      <c r="F129" s="11">
        <v>272600</v>
      </c>
      <c r="G129" s="78" t="s">
        <v>3117</v>
      </c>
      <c r="H129" s="10">
        <v>2416</v>
      </c>
      <c r="I129" s="10">
        <v>2416</v>
      </c>
      <c r="J129" s="10"/>
      <c r="K129" s="10" t="s">
        <v>64</v>
      </c>
    </row>
    <row r="130" spans="1:11" ht="25.5" x14ac:dyDescent="0.2">
      <c r="A130" s="12" t="s">
        <v>734</v>
      </c>
      <c r="B130" s="14" t="s">
        <v>735</v>
      </c>
      <c r="C130" s="14" t="s">
        <v>19</v>
      </c>
      <c r="D130" s="14" t="s">
        <v>19</v>
      </c>
      <c r="E130" s="14" t="s">
        <v>19</v>
      </c>
      <c r="F130" s="14"/>
      <c r="G130" s="59" t="s">
        <v>19</v>
      </c>
      <c r="H130" s="13">
        <v>224</v>
      </c>
      <c r="I130" s="13">
        <v>224</v>
      </c>
      <c r="J130" s="13"/>
      <c r="K130" s="10" t="s">
        <v>64</v>
      </c>
    </row>
    <row r="131" spans="1:11" x14ac:dyDescent="0.2">
      <c r="A131" s="78" t="s">
        <v>249</v>
      </c>
      <c r="B131" s="11" t="s">
        <v>735</v>
      </c>
      <c r="C131" s="11" t="s">
        <v>250</v>
      </c>
      <c r="D131" s="11" t="s">
        <v>19</v>
      </c>
      <c r="E131" s="11" t="s">
        <v>19</v>
      </c>
      <c r="F131" s="11"/>
      <c r="G131" s="78" t="s">
        <v>19</v>
      </c>
      <c r="H131" s="10">
        <v>224</v>
      </c>
      <c r="I131" s="10">
        <v>224</v>
      </c>
      <c r="J131" s="10"/>
      <c r="K131" s="10" t="s">
        <v>64</v>
      </c>
    </row>
    <row r="132" spans="1:11" ht="25.5" x14ac:dyDescent="0.2">
      <c r="A132" s="78" t="s">
        <v>1079</v>
      </c>
      <c r="B132" s="11" t="s">
        <v>735</v>
      </c>
      <c r="C132" s="11" t="s">
        <v>1080</v>
      </c>
      <c r="D132" s="11" t="s">
        <v>19</v>
      </c>
      <c r="E132" s="11" t="s">
        <v>19</v>
      </c>
      <c r="F132" s="11"/>
      <c r="G132" s="78" t="s">
        <v>19</v>
      </c>
      <c r="H132" s="10">
        <v>224</v>
      </c>
      <c r="I132" s="10">
        <v>224</v>
      </c>
      <c r="J132" s="10"/>
      <c r="K132" s="10" t="s">
        <v>64</v>
      </c>
    </row>
    <row r="133" spans="1:11" x14ac:dyDescent="0.2">
      <c r="A133" s="78" t="s">
        <v>3035</v>
      </c>
      <c r="B133" s="11" t="s">
        <v>735</v>
      </c>
      <c r="C133" s="11" t="s">
        <v>3036</v>
      </c>
      <c r="D133" s="11" t="s">
        <v>19</v>
      </c>
      <c r="E133" s="11" t="s">
        <v>19</v>
      </c>
      <c r="F133" s="11"/>
      <c r="G133" s="78" t="s">
        <v>19</v>
      </c>
      <c r="H133" s="10">
        <v>224</v>
      </c>
      <c r="I133" s="10">
        <v>224</v>
      </c>
      <c r="J133" s="10"/>
      <c r="K133" s="10" t="s">
        <v>64</v>
      </c>
    </row>
    <row r="134" spans="1:11" x14ac:dyDescent="0.2">
      <c r="A134" s="78" t="s">
        <v>3037</v>
      </c>
      <c r="B134" s="11" t="s">
        <v>735</v>
      </c>
      <c r="C134" s="11" t="s">
        <v>3036</v>
      </c>
      <c r="D134" s="11" t="s">
        <v>3038</v>
      </c>
      <c r="E134" s="11" t="s">
        <v>19</v>
      </c>
      <c r="F134" s="11"/>
      <c r="G134" s="78" t="s">
        <v>19</v>
      </c>
      <c r="H134" s="10">
        <v>224</v>
      </c>
      <c r="I134" s="10">
        <v>224</v>
      </c>
      <c r="J134" s="10"/>
      <c r="K134" s="10" t="s">
        <v>64</v>
      </c>
    </row>
    <row r="135" spans="1:11" x14ac:dyDescent="0.2">
      <c r="A135" s="78" t="s">
        <v>381</v>
      </c>
      <c r="B135" s="11" t="s">
        <v>735</v>
      </c>
      <c r="C135" s="11" t="s">
        <v>3036</v>
      </c>
      <c r="D135" s="11" t="s">
        <v>382</v>
      </c>
      <c r="E135" s="11" t="s">
        <v>19</v>
      </c>
      <c r="F135" s="11"/>
      <c r="G135" s="78" t="s">
        <v>19</v>
      </c>
      <c r="H135" s="10">
        <v>224</v>
      </c>
      <c r="I135" s="10">
        <v>224</v>
      </c>
      <c r="J135" s="10"/>
      <c r="K135" s="10" t="s">
        <v>64</v>
      </c>
    </row>
    <row r="136" spans="1:11" ht="25.5" x14ac:dyDescent="0.2">
      <c r="A136" s="78" t="s">
        <v>3039</v>
      </c>
      <c r="B136" s="11" t="s">
        <v>735</v>
      </c>
      <c r="C136" s="11" t="s">
        <v>3036</v>
      </c>
      <c r="D136" s="11" t="s">
        <v>382</v>
      </c>
      <c r="E136" s="11" t="s">
        <v>3040</v>
      </c>
      <c r="F136" s="11"/>
      <c r="G136" s="78" t="s">
        <v>19</v>
      </c>
      <c r="H136" s="10">
        <v>224</v>
      </c>
      <c r="I136" s="10">
        <v>224</v>
      </c>
      <c r="J136" s="10"/>
      <c r="K136" s="10" t="s">
        <v>64</v>
      </c>
    </row>
    <row r="137" spans="1:11" x14ac:dyDescent="0.2">
      <c r="A137" s="60" t="s">
        <v>2197</v>
      </c>
      <c r="B137" s="11" t="s">
        <v>735</v>
      </c>
      <c r="C137" s="11" t="s">
        <v>3036</v>
      </c>
      <c r="D137" s="11" t="s">
        <v>382</v>
      </c>
      <c r="E137" s="11" t="s">
        <v>3040</v>
      </c>
      <c r="F137" s="11">
        <v>2</v>
      </c>
      <c r="G137" s="78" t="s">
        <v>19</v>
      </c>
      <c r="H137" s="10">
        <v>224</v>
      </c>
      <c r="I137" s="10">
        <v>224</v>
      </c>
      <c r="J137" s="10"/>
      <c r="K137" s="10" t="s">
        <v>64</v>
      </c>
    </row>
    <row r="138" spans="1:11" x14ac:dyDescent="0.2">
      <c r="A138" s="60" t="s">
        <v>2457</v>
      </c>
      <c r="B138" s="11" t="s">
        <v>735</v>
      </c>
      <c r="C138" s="11" t="s">
        <v>3036</v>
      </c>
      <c r="D138" s="11" t="s">
        <v>382</v>
      </c>
      <c r="E138" s="11" t="s">
        <v>3040</v>
      </c>
      <c r="F138" s="11">
        <v>272600</v>
      </c>
      <c r="G138" s="78" t="s">
        <v>3090</v>
      </c>
      <c r="H138" s="10">
        <v>224</v>
      </c>
      <c r="I138" s="10">
        <v>224</v>
      </c>
      <c r="J138" s="10"/>
      <c r="K138" s="10" t="s">
        <v>64</v>
      </c>
    </row>
    <row r="139" spans="1:11" x14ac:dyDescent="0.2">
      <c r="A139" s="12" t="s">
        <v>746</v>
      </c>
      <c r="B139" s="14" t="s">
        <v>259</v>
      </c>
      <c r="C139" s="14" t="s">
        <v>19</v>
      </c>
      <c r="D139" s="14" t="s">
        <v>19</v>
      </c>
      <c r="E139" s="14" t="s">
        <v>19</v>
      </c>
      <c r="F139" s="14"/>
      <c r="G139" s="59" t="s">
        <v>19</v>
      </c>
      <c r="H139" s="13">
        <v>1040</v>
      </c>
      <c r="I139" s="13">
        <v>1040</v>
      </c>
      <c r="J139" s="13"/>
      <c r="K139" s="10" t="s">
        <v>64</v>
      </c>
    </row>
    <row r="140" spans="1:11" x14ac:dyDescent="0.2">
      <c r="A140" s="78" t="s">
        <v>249</v>
      </c>
      <c r="B140" s="11" t="s">
        <v>259</v>
      </c>
      <c r="C140" s="11" t="s">
        <v>250</v>
      </c>
      <c r="D140" s="11" t="s">
        <v>19</v>
      </c>
      <c r="E140" s="11" t="s">
        <v>19</v>
      </c>
      <c r="F140" s="11"/>
      <c r="G140" s="78" t="s">
        <v>19</v>
      </c>
      <c r="H140" s="10">
        <v>1040</v>
      </c>
      <c r="I140" s="10">
        <v>1040</v>
      </c>
      <c r="J140" s="10"/>
      <c r="K140" s="10" t="s">
        <v>64</v>
      </c>
    </row>
    <row r="141" spans="1:11" ht="25.5" x14ac:dyDescent="0.2">
      <c r="A141" s="78" t="s">
        <v>1079</v>
      </c>
      <c r="B141" s="11" t="s">
        <v>259</v>
      </c>
      <c r="C141" s="11" t="s">
        <v>1080</v>
      </c>
      <c r="D141" s="11" t="s">
        <v>19</v>
      </c>
      <c r="E141" s="11" t="s">
        <v>19</v>
      </c>
      <c r="F141" s="11"/>
      <c r="G141" s="78" t="s">
        <v>19</v>
      </c>
      <c r="H141" s="10">
        <v>1040</v>
      </c>
      <c r="I141" s="10">
        <v>1040</v>
      </c>
      <c r="J141" s="10"/>
      <c r="K141" s="10" t="s">
        <v>64</v>
      </c>
    </row>
    <row r="142" spans="1:11" x14ac:dyDescent="0.2">
      <c r="A142" s="78" t="s">
        <v>3035</v>
      </c>
      <c r="B142" s="11" t="s">
        <v>259</v>
      </c>
      <c r="C142" s="11" t="s">
        <v>3036</v>
      </c>
      <c r="D142" s="11" t="s">
        <v>19</v>
      </c>
      <c r="E142" s="11" t="s">
        <v>19</v>
      </c>
      <c r="F142" s="11"/>
      <c r="G142" s="78" t="s">
        <v>19</v>
      </c>
      <c r="H142" s="10">
        <v>1040</v>
      </c>
      <c r="I142" s="10">
        <v>1040</v>
      </c>
      <c r="J142" s="10"/>
      <c r="K142" s="10" t="s">
        <v>64</v>
      </c>
    </row>
    <row r="143" spans="1:11" x14ac:dyDescent="0.2">
      <c r="A143" s="78" t="s">
        <v>3037</v>
      </c>
      <c r="B143" s="11" t="s">
        <v>259</v>
      </c>
      <c r="C143" s="11" t="s">
        <v>3036</v>
      </c>
      <c r="D143" s="11" t="s">
        <v>3038</v>
      </c>
      <c r="E143" s="11" t="s">
        <v>19</v>
      </c>
      <c r="F143" s="11"/>
      <c r="G143" s="78" t="s">
        <v>19</v>
      </c>
      <c r="H143" s="10">
        <v>1040</v>
      </c>
      <c r="I143" s="10">
        <v>1040</v>
      </c>
      <c r="J143" s="10"/>
      <c r="K143" s="10" t="s">
        <v>64</v>
      </c>
    </row>
    <row r="144" spans="1:11" x14ac:dyDescent="0.2">
      <c r="A144" s="78" t="s">
        <v>381</v>
      </c>
      <c r="B144" s="11" t="s">
        <v>259</v>
      </c>
      <c r="C144" s="11" t="s">
        <v>3036</v>
      </c>
      <c r="D144" s="11" t="s">
        <v>382</v>
      </c>
      <c r="E144" s="11" t="s">
        <v>19</v>
      </c>
      <c r="F144" s="11"/>
      <c r="G144" s="78" t="s">
        <v>19</v>
      </c>
      <c r="H144" s="10">
        <v>1040</v>
      </c>
      <c r="I144" s="10">
        <v>1040</v>
      </c>
      <c r="J144" s="10"/>
      <c r="K144" s="10" t="s">
        <v>64</v>
      </c>
    </row>
    <row r="145" spans="1:11" ht="25.5" x14ac:dyDescent="0.2">
      <c r="A145" s="78" t="s">
        <v>3039</v>
      </c>
      <c r="B145" s="11" t="s">
        <v>259</v>
      </c>
      <c r="C145" s="11" t="s">
        <v>3036</v>
      </c>
      <c r="D145" s="11" t="s">
        <v>382</v>
      </c>
      <c r="E145" s="11" t="s">
        <v>3040</v>
      </c>
      <c r="F145" s="11"/>
      <c r="G145" s="78" t="s">
        <v>19</v>
      </c>
      <c r="H145" s="10">
        <v>1040</v>
      </c>
      <c r="I145" s="10">
        <v>1040</v>
      </c>
      <c r="J145" s="10"/>
      <c r="K145" s="10" t="s">
        <v>64</v>
      </c>
    </row>
    <row r="146" spans="1:11" x14ac:dyDescent="0.2">
      <c r="A146" s="60" t="s">
        <v>2197</v>
      </c>
      <c r="B146" s="11" t="s">
        <v>259</v>
      </c>
      <c r="C146" s="11" t="s">
        <v>3036</v>
      </c>
      <c r="D146" s="11" t="s">
        <v>382</v>
      </c>
      <c r="E146" s="11" t="s">
        <v>3040</v>
      </c>
      <c r="F146" s="11">
        <v>2</v>
      </c>
      <c r="G146" s="78" t="s">
        <v>19</v>
      </c>
      <c r="H146" s="10">
        <v>1040</v>
      </c>
      <c r="I146" s="10">
        <v>1040</v>
      </c>
      <c r="J146" s="10"/>
      <c r="K146" s="10" t="s">
        <v>64</v>
      </c>
    </row>
    <row r="147" spans="1:11" x14ac:dyDescent="0.2">
      <c r="A147" s="60" t="s">
        <v>2457</v>
      </c>
      <c r="B147" s="11" t="s">
        <v>259</v>
      </c>
      <c r="C147" s="11" t="s">
        <v>3036</v>
      </c>
      <c r="D147" s="11" t="s">
        <v>382</v>
      </c>
      <c r="E147" s="11" t="s">
        <v>3040</v>
      </c>
      <c r="F147" s="11">
        <v>272600</v>
      </c>
      <c r="G147" s="78" t="s">
        <v>3091</v>
      </c>
      <c r="H147" s="10">
        <v>1040</v>
      </c>
      <c r="I147" s="10">
        <v>1040</v>
      </c>
      <c r="J147" s="10"/>
      <c r="K147" s="10" t="s">
        <v>64</v>
      </c>
    </row>
    <row r="148" spans="1:11" x14ac:dyDescent="0.2">
      <c r="A148" s="12" t="s">
        <v>752</v>
      </c>
      <c r="B148" s="14" t="s">
        <v>262</v>
      </c>
      <c r="C148" s="14" t="s">
        <v>19</v>
      </c>
      <c r="D148" s="14" t="s">
        <v>19</v>
      </c>
      <c r="E148" s="14" t="s">
        <v>19</v>
      </c>
      <c r="F148" s="14"/>
      <c r="G148" s="59" t="s">
        <v>19</v>
      </c>
      <c r="H148" s="13">
        <v>16</v>
      </c>
      <c r="I148" s="13">
        <v>16</v>
      </c>
      <c r="J148" s="13"/>
      <c r="K148" s="10" t="s">
        <v>64</v>
      </c>
    </row>
    <row r="149" spans="1:11" x14ac:dyDescent="0.2">
      <c r="A149" s="78" t="s">
        <v>249</v>
      </c>
      <c r="B149" s="11" t="s">
        <v>262</v>
      </c>
      <c r="C149" s="11" t="s">
        <v>250</v>
      </c>
      <c r="D149" s="11" t="s">
        <v>19</v>
      </c>
      <c r="E149" s="11" t="s">
        <v>19</v>
      </c>
      <c r="F149" s="11"/>
      <c r="G149" s="78" t="s">
        <v>19</v>
      </c>
      <c r="H149" s="10">
        <v>16</v>
      </c>
      <c r="I149" s="10">
        <v>16</v>
      </c>
      <c r="J149" s="10"/>
      <c r="K149" s="10" t="s">
        <v>64</v>
      </c>
    </row>
    <row r="150" spans="1:11" ht="25.5" x14ac:dyDescent="0.2">
      <c r="A150" s="78" t="s">
        <v>1079</v>
      </c>
      <c r="B150" s="11" t="s">
        <v>262</v>
      </c>
      <c r="C150" s="11" t="s">
        <v>1080</v>
      </c>
      <c r="D150" s="11" t="s">
        <v>19</v>
      </c>
      <c r="E150" s="11" t="s">
        <v>19</v>
      </c>
      <c r="F150" s="11"/>
      <c r="G150" s="78" t="s">
        <v>19</v>
      </c>
      <c r="H150" s="10">
        <v>16</v>
      </c>
      <c r="I150" s="10">
        <v>16</v>
      </c>
      <c r="J150" s="10"/>
      <c r="K150" s="10" t="s">
        <v>64</v>
      </c>
    </row>
    <row r="151" spans="1:11" x14ac:dyDescent="0.2">
      <c r="A151" s="78" t="s">
        <v>3035</v>
      </c>
      <c r="B151" s="11" t="s">
        <v>262</v>
      </c>
      <c r="C151" s="11" t="s">
        <v>3036</v>
      </c>
      <c r="D151" s="11" t="s">
        <v>19</v>
      </c>
      <c r="E151" s="11" t="s">
        <v>19</v>
      </c>
      <c r="F151" s="11"/>
      <c r="G151" s="78" t="s">
        <v>19</v>
      </c>
      <c r="H151" s="10">
        <v>16</v>
      </c>
      <c r="I151" s="10">
        <v>16</v>
      </c>
      <c r="J151" s="10"/>
      <c r="K151" s="10" t="s">
        <v>64</v>
      </c>
    </row>
    <row r="152" spans="1:11" x14ac:dyDescent="0.2">
      <c r="A152" s="78" t="s">
        <v>3037</v>
      </c>
      <c r="B152" s="11" t="s">
        <v>262</v>
      </c>
      <c r="C152" s="11" t="s">
        <v>3036</v>
      </c>
      <c r="D152" s="11" t="s">
        <v>3038</v>
      </c>
      <c r="E152" s="11" t="s">
        <v>19</v>
      </c>
      <c r="F152" s="11"/>
      <c r="G152" s="78" t="s">
        <v>19</v>
      </c>
      <c r="H152" s="10">
        <v>16</v>
      </c>
      <c r="I152" s="10">
        <v>16</v>
      </c>
      <c r="J152" s="10"/>
      <c r="K152" s="10" t="s">
        <v>64</v>
      </c>
    </row>
    <row r="153" spans="1:11" x14ac:dyDescent="0.2">
      <c r="A153" s="78" t="s">
        <v>381</v>
      </c>
      <c r="B153" s="11" t="s">
        <v>262</v>
      </c>
      <c r="C153" s="11" t="s">
        <v>3036</v>
      </c>
      <c r="D153" s="11" t="s">
        <v>382</v>
      </c>
      <c r="E153" s="11" t="s">
        <v>19</v>
      </c>
      <c r="F153" s="11"/>
      <c r="G153" s="78" t="s">
        <v>19</v>
      </c>
      <c r="H153" s="10">
        <v>16</v>
      </c>
      <c r="I153" s="10">
        <v>16</v>
      </c>
      <c r="J153" s="10"/>
      <c r="K153" s="10" t="s">
        <v>64</v>
      </c>
    </row>
    <row r="154" spans="1:11" ht="25.5" x14ac:dyDescent="0.2">
      <c r="A154" s="78" t="s">
        <v>3039</v>
      </c>
      <c r="B154" s="11" t="s">
        <v>262</v>
      </c>
      <c r="C154" s="11" t="s">
        <v>3036</v>
      </c>
      <c r="D154" s="11" t="s">
        <v>382</v>
      </c>
      <c r="E154" s="11" t="s">
        <v>3040</v>
      </c>
      <c r="F154" s="11"/>
      <c r="G154" s="78" t="s">
        <v>19</v>
      </c>
      <c r="H154" s="10">
        <v>16</v>
      </c>
      <c r="I154" s="10">
        <v>16</v>
      </c>
      <c r="J154" s="10"/>
      <c r="K154" s="10" t="s">
        <v>64</v>
      </c>
    </row>
    <row r="155" spans="1:11" x14ac:dyDescent="0.2">
      <c r="A155" s="60" t="s">
        <v>2197</v>
      </c>
      <c r="B155" s="11" t="s">
        <v>262</v>
      </c>
      <c r="C155" s="11" t="s">
        <v>3036</v>
      </c>
      <c r="D155" s="11" t="s">
        <v>382</v>
      </c>
      <c r="E155" s="11" t="s">
        <v>3040</v>
      </c>
      <c r="F155" s="11">
        <v>2</v>
      </c>
      <c r="G155" s="78" t="s">
        <v>19</v>
      </c>
      <c r="H155" s="10">
        <v>16</v>
      </c>
      <c r="I155" s="10">
        <v>16</v>
      </c>
      <c r="J155" s="10"/>
      <c r="K155" s="10" t="s">
        <v>64</v>
      </c>
    </row>
    <row r="156" spans="1:11" ht="25.5" x14ac:dyDescent="0.2">
      <c r="A156" s="60" t="s">
        <v>2457</v>
      </c>
      <c r="B156" s="11" t="s">
        <v>262</v>
      </c>
      <c r="C156" s="11" t="s">
        <v>3036</v>
      </c>
      <c r="D156" s="11" t="s">
        <v>382</v>
      </c>
      <c r="E156" s="11" t="s">
        <v>3040</v>
      </c>
      <c r="F156" s="11">
        <v>272600</v>
      </c>
      <c r="G156" s="78" t="s">
        <v>3092</v>
      </c>
      <c r="H156" s="10">
        <v>16</v>
      </c>
      <c r="I156" s="10">
        <v>16</v>
      </c>
      <c r="J156" s="10"/>
      <c r="K156" s="10" t="s">
        <v>64</v>
      </c>
    </row>
    <row r="157" spans="1:11" x14ac:dyDescent="0.2">
      <c r="A157" s="12" t="s">
        <v>756</v>
      </c>
      <c r="B157" s="14" t="s">
        <v>265</v>
      </c>
      <c r="C157" s="14" t="s">
        <v>19</v>
      </c>
      <c r="D157" s="14" t="s">
        <v>19</v>
      </c>
      <c r="E157" s="14" t="s">
        <v>19</v>
      </c>
      <c r="F157" s="14"/>
      <c r="G157" s="59" t="s">
        <v>19</v>
      </c>
      <c r="H157" s="13">
        <v>1360</v>
      </c>
      <c r="I157" s="13">
        <v>1360</v>
      </c>
      <c r="J157" s="13"/>
      <c r="K157" s="10" t="s">
        <v>64</v>
      </c>
    </row>
    <row r="158" spans="1:11" x14ac:dyDescent="0.2">
      <c r="A158" s="78" t="s">
        <v>249</v>
      </c>
      <c r="B158" s="11" t="s">
        <v>265</v>
      </c>
      <c r="C158" s="11" t="s">
        <v>250</v>
      </c>
      <c r="D158" s="11" t="s">
        <v>19</v>
      </c>
      <c r="E158" s="11" t="s">
        <v>19</v>
      </c>
      <c r="F158" s="11"/>
      <c r="G158" s="78" t="s">
        <v>19</v>
      </c>
      <c r="H158" s="10">
        <v>1360</v>
      </c>
      <c r="I158" s="10">
        <v>1360</v>
      </c>
      <c r="J158" s="10"/>
      <c r="K158" s="10" t="s">
        <v>64</v>
      </c>
    </row>
    <row r="159" spans="1:11" ht="25.5" x14ac:dyDescent="0.2">
      <c r="A159" s="78" t="s">
        <v>1079</v>
      </c>
      <c r="B159" s="11" t="s">
        <v>265</v>
      </c>
      <c r="C159" s="11" t="s">
        <v>1080</v>
      </c>
      <c r="D159" s="11" t="s">
        <v>19</v>
      </c>
      <c r="E159" s="11" t="s">
        <v>19</v>
      </c>
      <c r="F159" s="11"/>
      <c r="G159" s="78" t="s">
        <v>19</v>
      </c>
      <c r="H159" s="10">
        <v>1360</v>
      </c>
      <c r="I159" s="10">
        <v>1360</v>
      </c>
      <c r="J159" s="10"/>
      <c r="K159" s="10" t="s">
        <v>64</v>
      </c>
    </row>
    <row r="160" spans="1:11" x14ac:dyDescent="0.2">
      <c r="A160" s="78" t="s">
        <v>3035</v>
      </c>
      <c r="B160" s="11" t="s">
        <v>265</v>
      </c>
      <c r="C160" s="11" t="s">
        <v>3036</v>
      </c>
      <c r="D160" s="11" t="s">
        <v>19</v>
      </c>
      <c r="E160" s="11" t="s">
        <v>19</v>
      </c>
      <c r="F160" s="11"/>
      <c r="G160" s="78" t="s">
        <v>19</v>
      </c>
      <c r="H160" s="10">
        <v>1360</v>
      </c>
      <c r="I160" s="10">
        <v>1360</v>
      </c>
      <c r="J160" s="10"/>
      <c r="K160" s="10" t="s">
        <v>64</v>
      </c>
    </row>
    <row r="161" spans="1:11" x14ac:dyDescent="0.2">
      <c r="A161" s="78" t="s">
        <v>3037</v>
      </c>
      <c r="B161" s="11" t="s">
        <v>265</v>
      </c>
      <c r="C161" s="11" t="s">
        <v>3036</v>
      </c>
      <c r="D161" s="11" t="s">
        <v>3038</v>
      </c>
      <c r="E161" s="11" t="s">
        <v>19</v>
      </c>
      <c r="F161" s="11"/>
      <c r="G161" s="78" t="s">
        <v>19</v>
      </c>
      <c r="H161" s="10">
        <v>1360</v>
      </c>
      <c r="I161" s="10">
        <v>1360</v>
      </c>
      <c r="J161" s="10"/>
      <c r="K161" s="10" t="s">
        <v>64</v>
      </c>
    </row>
    <row r="162" spans="1:11" x14ac:dyDescent="0.2">
      <c r="A162" s="78" t="s">
        <v>381</v>
      </c>
      <c r="B162" s="11" t="s">
        <v>265</v>
      </c>
      <c r="C162" s="11" t="s">
        <v>3036</v>
      </c>
      <c r="D162" s="11" t="s">
        <v>382</v>
      </c>
      <c r="E162" s="11" t="s">
        <v>19</v>
      </c>
      <c r="F162" s="11"/>
      <c r="G162" s="78" t="s">
        <v>19</v>
      </c>
      <c r="H162" s="10">
        <v>1360</v>
      </c>
      <c r="I162" s="10">
        <v>1360</v>
      </c>
      <c r="J162" s="10"/>
      <c r="K162" s="10" t="s">
        <v>64</v>
      </c>
    </row>
    <row r="163" spans="1:11" ht="25.5" x14ac:dyDescent="0.2">
      <c r="A163" s="78" t="s">
        <v>3039</v>
      </c>
      <c r="B163" s="11" t="s">
        <v>265</v>
      </c>
      <c r="C163" s="11" t="s">
        <v>3036</v>
      </c>
      <c r="D163" s="11" t="s">
        <v>382</v>
      </c>
      <c r="E163" s="11" t="s">
        <v>3040</v>
      </c>
      <c r="F163" s="11"/>
      <c r="G163" s="78" t="s">
        <v>19</v>
      </c>
      <c r="H163" s="10">
        <v>1360</v>
      </c>
      <c r="I163" s="10">
        <v>1360</v>
      </c>
      <c r="J163" s="10"/>
      <c r="K163" s="10" t="s">
        <v>64</v>
      </c>
    </row>
    <row r="164" spans="1:11" x14ac:dyDescent="0.2">
      <c r="A164" s="60" t="s">
        <v>2197</v>
      </c>
      <c r="B164" s="11" t="s">
        <v>265</v>
      </c>
      <c r="C164" s="11" t="s">
        <v>3036</v>
      </c>
      <c r="D164" s="11" t="s">
        <v>382</v>
      </c>
      <c r="E164" s="11" t="s">
        <v>3040</v>
      </c>
      <c r="F164" s="11">
        <v>2</v>
      </c>
      <c r="G164" s="78" t="s">
        <v>19</v>
      </c>
      <c r="H164" s="10">
        <v>1360</v>
      </c>
      <c r="I164" s="10">
        <v>1360</v>
      </c>
      <c r="J164" s="10"/>
      <c r="K164" s="10" t="s">
        <v>64</v>
      </c>
    </row>
    <row r="165" spans="1:11" x14ac:dyDescent="0.2">
      <c r="A165" s="60" t="s">
        <v>2457</v>
      </c>
      <c r="B165" s="11" t="s">
        <v>265</v>
      </c>
      <c r="C165" s="11" t="s">
        <v>3036</v>
      </c>
      <c r="D165" s="11" t="s">
        <v>382</v>
      </c>
      <c r="E165" s="11" t="s">
        <v>3040</v>
      </c>
      <c r="F165" s="11">
        <v>272600</v>
      </c>
      <c r="G165" s="78" t="s">
        <v>3091</v>
      </c>
      <c r="H165" s="10">
        <v>496</v>
      </c>
      <c r="I165" s="10">
        <v>496</v>
      </c>
      <c r="J165" s="10"/>
      <c r="K165" s="10" t="s">
        <v>64</v>
      </c>
    </row>
    <row r="166" spans="1:11" ht="25.5" x14ac:dyDescent="0.2">
      <c r="A166" s="60" t="s">
        <v>2457</v>
      </c>
      <c r="B166" s="11" t="s">
        <v>265</v>
      </c>
      <c r="C166" s="11" t="s">
        <v>3036</v>
      </c>
      <c r="D166" s="11" t="s">
        <v>382</v>
      </c>
      <c r="E166" s="11" t="s">
        <v>3040</v>
      </c>
      <c r="F166" s="11">
        <v>272600</v>
      </c>
      <c r="G166" s="78" t="s">
        <v>3092</v>
      </c>
      <c r="H166" s="10">
        <v>864</v>
      </c>
      <c r="I166" s="10">
        <v>864</v>
      </c>
      <c r="J166" s="10"/>
      <c r="K166" s="10" t="s">
        <v>64</v>
      </c>
    </row>
    <row r="167" spans="1:11" ht="25.5" x14ac:dyDescent="0.2">
      <c r="A167" s="12" t="s">
        <v>766</v>
      </c>
      <c r="B167" s="14" t="s">
        <v>767</v>
      </c>
      <c r="C167" s="14" t="s">
        <v>19</v>
      </c>
      <c r="D167" s="14" t="s">
        <v>19</v>
      </c>
      <c r="E167" s="14" t="s">
        <v>19</v>
      </c>
      <c r="F167" s="14"/>
      <c r="G167" s="59" t="s">
        <v>19</v>
      </c>
      <c r="H167" s="13">
        <v>208</v>
      </c>
      <c r="I167" s="13">
        <v>208</v>
      </c>
      <c r="J167" s="13"/>
      <c r="K167" s="10" t="s">
        <v>64</v>
      </c>
    </row>
    <row r="168" spans="1:11" x14ac:dyDescent="0.2">
      <c r="A168" s="78" t="s">
        <v>249</v>
      </c>
      <c r="B168" s="11" t="s">
        <v>767</v>
      </c>
      <c r="C168" s="11" t="s">
        <v>250</v>
      </c>
      <c r="D168" s="11" t="s">
        <v>19</v>
      </c>
      <c r="E168" s="11" t="s">
        <v>19</v>
      </c>
      <c r="F168" s="11"/>
      <c r="G168" s="78" t="s">
        <v>19</v>
      </c>
      <c r="H168" s="10">
        <v>208</v>
      </c>
      <c r="I168" s="10">
        <v>208</v>
      </c>
      <c r="J168" s="10"/>
      <c r="K168" s="10" t="s">
        <v>64</v>
      </c>
    </row>
    <row r="169" spans="1:11" ht="25.5" x14ac:dyDescent="0.2">
      <c r="A169" s="78" t="s">
        <v>1079</v>
      </c>
      <c r="B169" s="11" t="s">
        <v>767</v>
      </c>
      <c r="C169" s="11" t="s">
        <v>1080</v>
      </c>
      <c r="D169" s="11" t="s">
        <v>19</v>
      </c>
      <c r="E169" s="11" t="s">
        <v>19</v>
      </c>
      <c r="F169" s="11"/>
      <c r="G169" s="78" t="s">
        <v>19</v>
      </c>
      <c r="H169" s="10">
        <v>208</v>
      </c>
      <c r="I169" s="10">
        <v>208</v>
      </c>
      <c r="J169" s="10"/>
      <c r="K169" s="10" t="s">
        <v>64</v>
      </c>
    </row>
    <row r="170" spans="1:11" x14ac:dyDescent="0.2">
      <c r="A170" s="78" t="s">
        <v>3035</v>
      </c>
      <c r="B170" s="11" t="s">
        <v>767</v>
      </c>
      <c r="C170" s="11" t="s">
        <v>3036</v>
      </c>
      <c r="D170" s="11" t="s">
        <v>19</v>
      </c>
      <c r="E170" s="11" t="s">
        <v>19</v>
      </c>
      <c r="F170" s="11"/>
      <c r="G170" s="78" t="s">
        <v>19</v>
      </c>
      <c r="H170" s="10">
        <v>208</v>
      </c>
      <c r="I170" s="10">
        <v>208</v>
      </c>
      <c r="J170" s="10"/>
      <c r="K170" s="10" t="s">
        <v>64</v>
      </c>
    </row>
    <row r="171" spans="1:11" x14ac:dyDescent="0.2">
      <c r="A171" s="78" t="s">
        <v>3037</v>
      </c>
      <c r="B171" s="11" t="s">
        <v>767</v>
      </c>
      <c r="C171" s="11" t="s">
        <v>3036</v>
      </c>
      <c r="D171" s="11" t="s">
        <v>3038</v>
      </c>
      <c r="E171" s="11" t="s">
        <v>19</v>
      </c>
      <c r="F171" s="11"/>
      <c r="G171" s="78" t="s">
        <v>19</v>
      </c>
      <c r="H171" s="10">
        <v>208</v>
      </c>
      <c r="I171" s="10">
        <v>208</v>
      </c>
      <c r="J171" s="10"/>
      <c r="K171" s="10" t="s">
        <v>64</v>
      </c>
    </row>
    <row r="172" spans="1:11" x14ac:dyDescent="0.2">
      <c r="A172" s="78" t="s">
        <v>381</v>
      </c>
      <c r="B172" s="11" t="s">
        <v>767</v>
      </c>
      <c r="C172" s="11" t="s">
        <v>3036</v>
      </c>
      <c r="D172" s="11" t="s">
        <v>382</v>
      </c>
      <c r="E172" s="11" t="s">
        <v>19</v>
      </c>
      <c r="F172" s="11"/>
      <c r="G172" s="78" t="s">
        <v>19</v>
      </c>
      <c r="H172" s="10">
        <v>208</v>
      </c>
      <c r="I172" s="10">
        <v>208</v>
      </c>
      <c r="J172" s="10"/>
      <c r="K172" s="10" t="s">
        <v>64</v>
      </c>
    </row>
    <row r="173" spans="1:11" ht="25.5" x14ac:dyDescent="0.2">
      <c r="A173" s="78" t="s">
        <v>3039</v>
      </c>
      <c r="B173" s="11" t="s">
        <v>767</v>
      </c>
      <c r="C173" s="11" t="s">
        <v>3036</v>
      </c>
      <c r="D173" s="11" t="s">
        <v>382</v>
      </c>
      <c r="E173" s="11" t="s">
        <v>3040</v>
      </c>
      <c r="F173" s="11"/>
      <c r="G173" s="78" t="s">
        <v>19</v>
      </c>
      <c r="H173" s="10">
        <v>208</v>
      </c>
      <c r="I173" s="10">
        <v>208</v>
      </c>
      <c r="J173" s="10"/>
      <c r="K173" s="10" t="s">
        <v>64</v>
      </c>
    </row>
    <row r="174" spans="1:11" x14ac:dyDescent="0.2">
      <c r="A174" s="60" t="s">
        <v>2197</v>
      </c>
      <c r="B174" s="11" t="s">
        <v>767</v>
      </c>
      <c r="C174" s="11" t="s">
        <v>3036</v>
      </c>
      <c r="D174" s="11" t="s">
        <v>382</v>
      </c>
      <c r="E174" s="11" t="s">
        <v>3040</v>
      </c>
      <c r="F174" s="11">
        <v>2</v>
      </c>
      <c r="G174" s="78" t="s">
        <v>19</v>
      </c>
      <c r="H174" s="10">
        <v>208</v>
      </c>
      <c r="I174" s="10">
        <v>208</v>
      </c>
      <c r="J174" s="10"/>
      <c r="K174" s="10" t="s">
        <v>64</v>
      </c>
    </row>
    <row r="175" spans="1:11" ht="25.5" x14ac:dyDescent="0.2">
      <c r="A175" s="60" t="s">
        <v>2457</v>
      </c>
      <c r="B175" s="11" t="s">
        <v>767</v>
      </c>
      <c r="C175" s="11" t="s">
        <v>3036</v>
      </c>
      <c r="D175" s="11" t="s">
        <v>382</v>
      </c>
      <c r="E175" s="11" t="s">
        <v>3040</v>
      </c>
      <c r="F175" s="11">
        <v>272600</v>
      </c>
      <c r="G175" s="78" t="s">
        <v>3092</v>
      </c>
      <c r="H175" s="10">
        <v>208</v>
      </c>
      <c r="I175" s="10">
        <v>208</v>
      </c>
      <c r="J175" s="10"/>
      <c r="K175" s="10" t="s">
        <v>64</v>
      </c>
    </row>
    <row r="176" spans="1:11" x14ac:dyDescent="0.2">
      <c r="A176" s="12" t="s">
        <v>793</v>
      </c>
      <c r="B176" s="14" t="s">
        <v>794</v>
      </c>
      <c r="C176" s="14" t="s">
        <v>19</v>
      </c>
      <c r="D176" s="14" t="s">
        <v>19</v>
      </c>
      <c r="E176" s="14" t="s">
        <v>19</v>
      </c>
      <c r="F176" s="14"/>
      <c r="G176" s="59" t="s">
        <v>19</v>
      </c>
      <c r="H176" s="13">
        <v>96</v>
      </c>
      <c r="I176" s="13">
        <v>96</v>
      </c>
      <c r="J176" s="13"/>
      <c r="K176" s="10" t="s">
        <v>64</v>
      </c>
    </row>
    <row r="177" spans="1:11" x14ac:dyDescent="0.2">
      <c r="A177" s="78" t="s">
        <v>249</v>
      </c>
      <c r="B177" s="11" t="s">
        <v>794</v>
      </c>
      <c r="C177" s="11" t="s">
        <v>250</v>
      </c>
      <c r="D177" s="11" t="s">
        <v>19</v>
      </c>
      <c r="E177" s="11" t="s">
        <v>19</v>
      </c>
      <c r="F177" s="11"/>
      <c r="G177" s="78" t="s">
        <v>19</v>
      </c>
      <c r="H177" s="10">
        <v>96</v>
      </c>
      <c r="I177" s="10">
        <v>96</v>
      </c>
      <c r="J177" s="10"/>
      <c r="K177" s="10" t="s">
        <v>64</v>
      </c>
    </row>
    <row r="178" spans="1:11" ht="25.5" x14ac:dyDescent="0.2">
      <c r="A178" s="78" t="s">
        <v>1079</v>
      </c>
      <c r="B178" s="11" t="s">
        <v>794</v>
      </c>
      <c r="C178" s="11" t="s">
        <v>1080</v>
      </c>
      <c r="D178" s="11" t="s">
        <v>19</v>
      </c>
      <c r="E178" s="11" t="s">
        <v>19</v>
      </c>
      <c r="F178" s="11"/>
      <c r="G178" s="78" t="s">
        <v>19</v>
      </c>
      <c r="H178" s="10">
        <v>96</v>
      </c>
      <c r="I178" s="10">
        <v>96</v>
      </c>
      <c r="J178" s="10"/>
      <c r="K178" s="10" t="s">
        <v>64</v>
      </c>
    </row>
    <row r="179" spans="1:11" x14ac:dyDescent="0.2">
      <c r="A179" s="78" t="s">
        <v>3035</v>
      </c>
      <c r="B179" s="11" t="s">
        <v>794</v>
      </c>
      <c r="C179" s="11" t="s">
        <v>3036</v>
      </c>
      <c r="D179" s="11" t="s">
        <v>19</v>
      </c>
      <c r="E179" s="11" t="s">
        <v>19</v>
      </c>
      <c r="F179" s="11"/>
      <c r="G179" s="78" t="s">
        <v>19</v>
      </c>
      <c r="H179" s="10">
        <v>96</v>
      </c>
      <c r="I179" s="10">
        <v>96</v>
      </c>
      <c r="J179" s="10"/>
      <c r="K179" s="10" t="s">
        <v>64</v>
      </c>
    </row>
    <row r="180" spans="1:11" x14ac:dyDescent="0.2">
      <c r="A180" s="78" t="s">
        <v>3037</v>
      </c>
      <c r="B180" s="11" t="s">
        <v>794</v>
      </c>
      <c r="C180" s="11" t="s">
        <v>3036</v>
      </c>
      <c r="D180" s="11" t="s">
        <v>3038</v>
      </c>
      <c r="E180" s="11" t="s">
        <v>19</v>
      </c>
      <c r="F180" s="11"/>
      <c r="G180" s="78" t="s">
        <v>19</v>
      </c>
      <c r="H180" s="10">
        <v>96</v>
      </c>
      <c r="I180" s="10">
        <v>96</v>
      </c>
      <c r="J180" s="10"/>
      <c r="K180" s="10" t="s">
        <v>64</v>
      </c>
    </row>
    <row r="181" spans="1:11" x14ac:dyDescent="0.2">
      <c r="A181" s="78" t="s">
        <v>381</v>
      </c>
      <c r="B181" s="11" t="s">
        <v>794</v>
      </c>
      <c r="C181" s="11" t="s">
        <v>3036</v>
      </c>
      <c r="D181" s="11" t="s">
        <v>382</v>
      </c>
      <c r="E181" s="11" t="s">
        <v>19</v>
      </c>
      <c r="F181" s="11"/>
      <c r="G181" s="78" t="s">
        <v>19</v>
      </c>
      <c r="H181" s="10">
        <v>96</v>
      </c>
      <c r="I181" s="10">
        <v>96</v>
      </c>
      <c r="J181" s="10"/>
      <c r="K181" s="10" t="s">
        <v>64</v>
      </c>
    </row>
    <row r="182" spans="1:11" ht="25.5" x14ac:dyDescent="0.2">
      <c r="A182" s="78" t="s">
        <v>3039</v>
      </c>
      <c r="B182" s="11" t="s">
        <v>794</v>
      </c>
      <c r="C182" s="11" t="s">
        <v>3036</v>
      </c>
      <c r="D182" s="11" t="s">
        <v>382</v>
      </c>
      <c r="E182" s="11" t="s">
        <v>3040</v>
      </c>
      <c r="F182" s="11"/>
      <c r="G182" s="78" t="s">
        <v>19</v>
      </c>
      <c r="H182" s="10">
        <v>96</v>
      </c>
      <c r="I182" s="10">
        <v>96</v>
      </c>
      <c r="J182" s="10"/>
      <c r="K182" s="10" t="s">
        <v>64</v>
      </c>
    </row>
    <row r="183" spans="1:11" x14ac:dyDescent="0.2">
      <c r="A183" s="60" t="s">
        <v>2197</v>
      </c>
      <c r="B183" s="11" t="s">
        <v>794</v>
      </c>
      <c r="C183" s="11" t="s">
        <v>3036</v>
      </c>
      <c r="D183" s="11" t="s">
        <v>382</v>
      </c>
      <c r="E183" s="11" t="s">
        <v>3040</v>
      </c>
      <c r="F183" s="11">
        <v>2</v>
      </c>
      <c r="G183" s="78" t="s">
        <v>19</v>
      </c>
      <c r="H183" s="10">
        <v>96</v>
      </c>
      <c r="I183" s="10">
        <v>96</v>
      </c>
      <c r="J183" s="10"/>
      <c r="K183" s="10" t="s">
        <v>64</v>
      </c>
    </row>
    <row r="184" spans="1:11" x14ac:dyDescent="0.2">
      <c r="A184" s="60" t="s">
        <v>2457</v>
      </c>
      <c r="B184" s="11" t="s">
        <v>794</v>
      </c>
      <c r="C184" s="11" t="s">
        <v>3036</v>
      </c>
      <c r="D184" s="11" t="s">
        <v>382</v>
      </c>
      <c r="E184" s="11" t="s">
        <v>3040</v>
      </c>
      <c r="F184" s="11">
        <v>272600</v>
      </c>
      <c r="G184" s="78" t="s">
        <v>3090</v>
      </c>
      <c r="H184" s="10">
        <v>96</v>
      </c>
      <c r="I184" s="10">
        <v>96</v>
      </c>
      <c r="J184" s="10"/>
      <c r="K184" s="10" t="s">
        <v>64</v>
      </c>
    </row>
    <row r="185" spans="1:11" x14ac:dyDescent="0.2">
      <c r="A185" s="12" t="s">
        <v>805</v>
      </c>
      <c r="B185" s="14" t="s">
        <v>806</v>
      </c>
      <c r="C185" s="14" t="s">
        <v>19</v>
      </c>
      <c r="D185" s="14" t="s">
        <v>19</v>
      </c>
      <c r="E185" s="14" t="s">
        <v>19</v>
      </c>
      <c r="F185" s="14"/>
      <c r="G185" s="59" t="s">
        <v>19</v>
      </c>
      <c r="H185" s="13">
        <v>688</v>
      </c>
      <c r="I185" s="13">
        <v>688</v>
      </c>
      <c r="J185" s="13"/>
      <c r="K185" s="10" t="s">
        <v>64</v>
      </c>
    </row>
    <row r="186" spans="1:11" x14ac:dyDescent="0.2">
      <c r="A186" s="78" t="s">
        <v>249</v>
      </c>
      <c r="B186" s="11" t="s">
        <v>806</v>
      </c>
      <c r="C186" s="11" t="s">
        <v>250</v>
      </c>
      <c r="D186" s="11" t="s">
        <v>19</v>
      </c>
      <c r="E186" s="11" t="s">
        <v>19</v>
      </c>
      <c r="F186" s="11"/>
      <c r="G186" s="78" t="s">
        <v>19</v>
      </c>
      <c r="H186" s="10">
        <v>688</v>
      </c>
      <c r="I186" s="10">
        <v>688</v>
      </c>
      <c r="J186" s="10"/>
      <c r="K186" s="10" t="s">
        <v>64</v>
      </c>
    </row>
    <row r="187" spans="1:11" ht="25.5" x14ac:dyDescent="0.2">
      <c r="A187" s="78" t="s">
        <v>1079</v>
      </c>
      <c r="B187" s="11" t="s">
        <v>806</v>
      </c>
      <c r="C187" s="11" t="s">
        <v>1080</v>
      </c>
      <c r="D187" s="11" t="s">
        <v>19</v>
      </c>
      <c r="E187" s="11" t="s">
        <v>19</v>
      </c>
      <c r="F187" s="11"/>
      <c r="G187" s="78" t="s">
        <v>19</v>
      </c>
      <c r="H187" s="10">
        <v>688</v>
      </c>
      <c r="I187" s="10">
        <v>688</v>
      </c>
      <c r="J187" s="10"/>
      <c r="K187" s="10" t="s">
        <v>64</v>
      </c>
    </row>
    <row r="188" spans="1:11" x14ac:dyDescent="0.2">
      <c r="A188" s="78" t="s">
        <v>3035</v>
      </c>
      <c r="B188" s="11" t="s">
        <v>806</v>
      </c>
      <c r="C188" s="11" t="s">
        <v>3036</v>
      </c>
      <c r="D188" s="11" t="s">
        <v>19</v>
      </c>
      <c r="E188" s="11" t="s">
        <v>19</v>
      </c>
      <c r="F188" s="11"/>
      <c r="G188" s="78" t="s">
        <v>19</v>
      </c>
      <c r="H188" s="10">
        <v>688</v>
      </c>
      <c r="I188" s="10">
        <v>688</v>
      </c>
      <c r="J188" s="10"/>
      <c r="K188" s="10" t="s">
        <v>64</v>
      </c>
    </row>
    <row r="189" spans="1:11" x14ac:dyDescent="0.2">
      <c r="A189" s="78" t="s">
        <v>3037</v>
      </c>
      <c r="B189" s="11" t="s">
        <v>806</v>
      </c>
      <c r="C189" s="11" t="s">
        <v>3036</v>
      </c>
      <c r="D189" s="11" t="s">
        <v>3038</v>
      </c>
      <c r="E189" s="11" t="s">
        <v>19</v>
      </c>
      <c r="F189" s="11"/>
      <c r="G189" s="78" t="s">
        <v>19</v>
      </c>
      <c r="H189" s="10">
        <v>688</v>
      </c>
      <c r="I189" s="10">
        <v>688</v>
      </c>
      <c r="J189" s="10"/>
      <c r="K189" s="10" t="s">
        <v>64</v>
      </c>
    </row>
    <row r="190" spans="1:11" x14ac:dyDescent="0.2">
      <c r="A190" s="78" t="s">
        <v>381</v>
      </c>
      <c r="B190" s="11" t="s">
        <v>806</v>
      </c>
      <c r="C190" s="11" t="s">
        <v>3036</v>
      </c>
      <c r="D190" s="11" t="s">
        <v>382</v>
      </c>
      <c r="E190" s="11" t="s">
        <v>19</v>
      </c>
      <c r="F190" s="11"/>
      <c r="G190" s="78" t="s">
        <v>19</v>
      </c>
      <c r="H190" s="10">
        <v>688</v>
      </c>
      <c r="I190" s="10">
        <v>688</v>
      </c>
      <c r="J190" s="10"/>
      <c r="K190" s="10" t="s">
        <v>64</v>
      </c>
    </row>
    <row r="191" spans="1:11" ht="25.5" x14ac:dyDescent="0.2">
      <c r="A191" s="78" t="s">
        <v>3039</v>
      </c>
      <c r="B191" s="11" t="s">
        <v>806</v>
      </c>
      <c r="C191" s="11" t="s">
        <v>3036</v>
      </c>
      <c r="D191" s="11" t="s">
        <v>382</v>
      </c>
      <c r="E191" s="11" t="s">
        <v>3040</v>
      </c>
      <c r="F191" s="11"/>
      <c r="G191" s="78" t="s">
        <v>19</v>
      </c>
      <c r="H191" s="10">
        <v>688</v>
      </c>
      <c r="I191" s="10">
        <v>688</v>
      </c>
      <c r="J191" s="10"/>
      <c r="K191" s="10" t="s">
        <v>64</v>
      </c>
    </row>
    <row r="192" spans="1:11" x14ac:dyDescent="0.2">
      <c r="A192" s="60" t="s">
        <v>2197</v>
      </c>
      <c r="B192" s="11" t="s">
        <v>806</v>
      </c>
      <c r="C192" s="11" t="s">
        <v>3036</v>
      </c>
      <c r="D192" s="11" t="s">
        <v>382</v>
      </c>
      <c r="E192" s="11" t="s">
        <v>3040</v>
      </c>
      <c r="F192" s="11">
        <v>2</v>
      </c>
      <c r="G192" s="78" t="s">
        <v>19</v>
      </c>
      <c r="H192" s="10">
        <v>688</v>
      </c>
      <c r="I192" s="10">
        <v>688</v>
      </c>
      <c r="J192" s="10"/>
      <c r="K192" s="10" t="s">
        <v>64</v>
      </c>
    </row>
    <row r="193" spans="1:11" x14ac:dyDescent="0.2">
      <c r="A193" s="60" t="s">
        <v>2457</v>
      </c>
      <c r="B193" s="11" t="s">
        <v>806</v>
      </c>
      <c r="C193" s="11" t="s">
        <v>3036</v>
      </c>
      <c r="D193" s="11" t="s">
        <v>382</v>
      </c>
      <c r="E193" s="11" t="s">
        <v>3040</v>
      </c>
      <c r="F193" s="11">
        <v>272600</v>
      </c>
      <c r="G193" s="78" t="s">
        <v>3105</v>
      </c>
      <c r="H193" s="10">
        <v>144</v>
      </c>
      <c r="I193" s="10">
        <v>144</v>
      </c>
      <c r="J193" s="10"/>
      <c r="K193" s="10" t="s">
        <v>64</v>
      </c>
    </row>
    <row r="194" spans="1:11" x14ac:dyDescent="0.2">
      <c r="A194" s="60" t="s">
        <v>2457</v>
      </c>
      <c r="B194" s="11" t="s">
        <v>806</v>
      </c>
      <c r="C194" s="11" t="s">
        <v>3036</v>
      </c>
      <c r="D194" s="11" t="s">
        <v>382</v>
      </c>
      <c r="E194" s="11" t="s">
        <v>3040</v>
      </c>
      <c r="F194" s="11">
        <v>272600</v>
      </c>
      <c r="G194" s="78" t="s">
        <v>3091</v>
      </c>
      <c r="H194" s="10">
        <v>272</v>
      </c>
      <c r="I194" s="10">
        <v>272</v>
      </c>
      <c r="J194" s="10"/>
      <c r="K194" s="10" t="s">
        <v>64</v>
      </c>
    </row>
    <row r="195" spans="1:11" ht="25.5" x14ac:dyDescent="0.2">
      <c r="A195" s="60" t="s">
        <v>2457</v>
      </c>
      <c r="B195" s="11" t="s">
        <v>806</v>
      </c>
      <c r="C195" s="11" t="s">
        <v>3036</v>
      </c>
      <c r="D195" s="11" t="s">
        <v>382</v>
      </c>
      <c r="E195" s="11" t="s">
        <v>3040</v>
      </c>
      <c r="F195" s="11">
        <v>272600</v>
      </c>
      <c r="G195" s="78" t="s">
        <v>3092</v>
      </c>
      <c r="H195" s="10">
        <v>272</v>
      </c>
      <c r="I195" s="10">
        <v>272</v>
      </c>
      <c r="J195" s="10"/>
      <c r="K195" s="10" t="s">
        <v>64</v>
      </c>
    </row>
    <row r="196" spans="1:11" x14ac:dyDescent="0.2">
      <c r="A196" s="12" t="s">
        <v>832</v>
      </c>
      <c r="B196" s="14" t="s">
        <v>833</v>
      </c>
      <c r="C196" s="14" t="s">
        <v>19</v>
      </c>
      <c r="D196" s="14" t="s">
        <v>19</v>
      </c>
      <c r="E196" s="14" t="s">
        <v>19</v>
      </c>
      <c r="F196" s="14"/>
      <c r="G196" s="59" t="s">
        <v>19</v>
      </c>
      <c r="H196" s="13">
        <v>57661.3</v>
      </c>
      <c r="I196" s="13">
        <v>55845.599999999999</v>
      </c>
      <c r="J196" s="13">
        <v>-1815.7</v>
      </c>
      <c r="K196" s="10" t="s">
        <v>450</v>
      </c>
    </row>
    <row r="197" spans="1:11" x14ac:dyDescent="0.2">
      <c r="A197" s="78" t="s">
        <v>235</v>
      </c>
      <c r="B197" s="11" t="s">
        <v>833</v>
      </c>
      <c r="C197" s="11" t="s">
        <v>236</v>
      </c>
      <c r="D197" s="11" t="s">
        <v>19</v>
      </c>
      <c r="E197" s="11" t="s">
        <v>19</v>
      </c>
      <c r="F197" s="11"/>
      <c r="G197" s="78" t="s">
        <v>19</v>
      </c>
      <c r="H197" s="10">
        <v>57661.3</v>
      </c>
      <c r="I197" s="10">
        <v>55845.599999999999</v>
      </c>
      <c r="J197" s="10">
        <v>-1815.7</v>
      </c>
      <c r="K197" s="10" t="s">
        <v>450</v>
      </c>
    </row>
    <row r="198" spans="1:11" x14ac:dyDescent="0.2">
      <c r="A198" s="78" t="s">
        <v>958</v>
      </c>
      <c r="B198" s="11" t="s">
        <v>833</v>
      </c>
      <c r="C198" s="11" t="s">
        <v>959</v>
      </c>
      <c r="D198" s="11" t="s">
        <v>19</v>
      </c>
      <c r="E198" s="11" t="s">
        <v>19</v>
      </c>
      <c r="F198" s="11"/>
      <c r="G198" s="78" t="s">
        <v>19</v>
      </c>
      <c r="H198" s="10">
        <v>57661.3</v>
      </c>
      <c r="I198" s="10">
        <v>55845.599999999999</v>
      </c>
      <c r="J198" s="10">
        <v>-1815.7</v>
      </c>
      <c r="K198" s="10" t="s">
        <v>450</v>
      </c>
    </row>
    <row r="199" spans="1:11" x14ac:dyDescent="0.2">
      <c r="A199" s="78" t="s">
        <v>3042</v>
      </c>
      <c r="B199" s="11" t="s">
        <v>833</v>
      </c>
      <c r="C199" s="11" t="s">
        <v>3043</v>
      </c>
      <c r="D199" s="11" t="s">
        <v>19</v>
      </c>
      <c r="E199" s="11" t="s">
        <v>19</v>
      </c>
      <c r="F199" s="11"/>
      <c r="G199" s="78" t="s">
        <v>19</v>
      </c>
      <c r="H199" s="10">
        <v>57661.3</v>
      </c>
      <c r="I199" s="10">
        <v>55845.599999999999</v>
      </c>
      <c r="J199" s="10">
        <v>-1815.7</v>
      </c>
      <c r="K199" s="10" t="s">
        <v>450</v>
      </c>
    </row>
    <row r="200" spans="1:11" x14ac:dyDescent="0.2">
      <c r="A200" s="78" t="s">
        <v>3080</v>
      </c>
      <c r="B200" s="11" t="s">
        <v>833</v>
      </c>
      <c r="C200" s="11" t="s">
        <v>3043</v>
      </c>
      <c r="D200" s="11" t="s">
        <v>574</v>
      </c>
      <c r="E200" s="11" t="s">
        <v>19</v>
      </c>
      <c r="F200" s="11"/>
      <c r="G200" s="78" t="s">
        <v>19</v>
      </c>
      <c r="H200" s="10">
        <v>57661.3</v>
      </c>
      <c r="I200" s="10">
        <v>55845.599999999999</v>
      </c>
      <c r="J200" s="10">
        <v>-1815.7</v>
      </c>
      <c r="K200" s="10" t="s">
        <v>450</v>
      </c>
    </row>
    <row r="201" spans="1:11" x14ac:dyDescent="0.2">
      <c r="A201" s="78" t="s">
        <v>837</v>
      </c>
      <c r="B201" s="11" t="s">
        <v>833</v>
      </c>
      <c r="C201" s="11" t="s">
        <v>3043</v>
      </c>
      <c r="D201" s="11" t="s">
        <v>838</v>
      </c>
      <c r="E201" s="11" t="s">
        <v>19</v>
      </c>
      <c r="F201" s="11"/>
      <c r="G201" s="78" t="s">
        <v>19</v>
      </c>
      <c r="H201" s="10">
        <v>57661.3</v>
      </c>
      <c r="I201" s="10">
        <v>55845.599999999999</v>
      </c>
      <c r="J201" s="10">
        <v>-1815.7</v>
      </c>
      <c r="K201" s="10" t="s">
        <v>450</v>
      </c>
    </row>
    <row r="202" spans="1:11" x14ac:dyDescent="0.2">
      <c r="A202" s="78" t="s">
        <v>3118</v>
      </c>
      <c r="B202" s="11" t="s">
        <v>833</v>
      </c>
      <c r="C202" s="11" t="s">
        <v>3043</v>
      </c>
      <c r="D202" s="11" t="s">
        <v>838</v>
      </c>
      <c r="E202" s="11" t="s">
        <v>3119</v>
      </c>
      <c r="F202" s="11"/>
      <c r="G202" s="78" t="s">
        <v>19</v>
      </c>
      <c r="H202" s="10">
        <v>14845.3</v>
      </c>
      <c r="I202" s="10">
        <v>14688</v>
      </c>
      <c r="J202" s="10">
        <v>-157.30000000000001</v>
      </c>
      <c r="K202" s="10" t="s">
        <v>578</v>
      </c>
    </row>
    <row r="203" spans="1:11" x14ac:dyDescent="0.2">
      <c r="A203" s="60" t="s">
        <v>2197</v>
      </c>
      <c r="B203" s="11" t="s">
        <v>833</v>
      </c>
      <c r="C203" s="11" t="s">
        <v>3043</v>
      </c>
      <c r="D203" s="11" t="s">
        <v>838</v>
      </c>
      <c r="E203" s="11" t="s">
        <v>3119</v>
      </c>
      <c r="F203" s="11">
        <v>2</v>
      </c>
      <c r="G203" s="78" t="s">
        <v>19</v>
      </c>
      <c r="H203" s="10">
        <v>14845.3</v>
      </c>
      <c r="I203" s="10">
        <v>14688</v>
      </c>
      <c r="J203" s="10">
        <v>-157.30000000000001</v>
      </c>
      <c r="K203" s="10" t="s">
        <v>578</v>
      </c>
    </row>
    <row r="204" spans="1:11" ht="25.5" x14ac:dyDescent="0.2">
      <c r="A204" s="60" t="s">
        <v>2599</v>
      </c>
      <c r="B204" s="11" t="s">
        <v>833</v>
      </c>
      <c r="C204" s="11" t="s">
        <v>3043</v>
      </c>
      <c r="D204" s="11" t="s">
        <v>838</v>
      </c>
      <c r="E204" s="11" t="s">
        <v>3119</v>
      </c>
      <c r="F204" s="11">
        <v>291120</v>
      </c>
      <c r="G204" s="78" t="s">
        <v>3120</v>
      </c>
      <c r="H204" s="10">
        <v>759.7</v>
      </c>
      <c r="I204" s="10">
        <v>759.6</v>
      </c>
      <c r="J204" s="10">
        <v>-0.1</v>
      </c>
      <c r="K204" s="10" t="s">
        <v>64</v>
      </c>
    </row>
    <row r="205" spans="1:11" ht="25.5" x14ac:dyDescent="0.2">
      <c r="A205" s="60" t="s">
        <v>2599</v>
      </c>
      <c r="B205" s="11" t="s">
        <v>833</v>
      </c>
      <c r="C205" s="11" t="s">
        <v>3043</v>
      </c>
      <c r="D205" s="11" t="s">
        <v>838</v>
      </c>
      <c r="E205" s="11" t="s">
        <v>3119</v>
      </c>
      <c r="F205" s="11">
        <v>291120</v>
      </c>
      <c r="G205" s="78" t="s">
        <v>3121</v>
      </c>
      <c r="H205" s="10">
        <v>600</v>
      </c>
      <c r="I205" s="10">
        <v>593.5</v>
      </c>
      <c r="J205" s="10">
        <v>-6.5</v>
      </c>
      <c r="K205" s="10" t="s">
        <v>578</v>
      </c>
    </row>
    <row r="206" spans="1:11" ht="38.25" x14ac:dyDescent="0.2">
      <c r="A206" s="60" t="s">
        <v>2615</v>
      </c>
      <c r="B206" s="11" t="s">
        <v>833</v>
      </c>
      <c r="C206" s="11" t="s">
        <v>3043</v>
      </c>
      <c r="D206" s="11" t="s">
        <v>838</v>
      </c>
      <c r="E206" s="11" t="s">
        <v>3119</v>
      </c>
      <c r="F206" s="11">
        <v>291212</v>
      </c>
      <c r="G206" s="78" t="s">
        <v>3122</v>
      </c>
      <c r="H206" s="10">
        <v>2222.1</v>
      </c>
      <c r="I206" s="10">
        <v>2222.1</v>
      </c>
      <c r="J206" s="10"/>
      <c r="K206" s="10" t="s">
        <v>64</v>
      </c>
    </row>
    <row r="207" spans="1:11" ht="38.25" x14ac:dyDescent="0.2">
      <c r="A207" s="60" t="s">
        <v>2615</v>
      </c>
      <c r="B207" s="11" t="s">
        <v>833</v>
      </c>
      <c r="C207" s="11" t="s">
        <v>3043</v>
      </c>
      <c r="D207" s="11" t="s">
        <v>838</v>
      </c>
      <c r="E207" s="11" t="s">
        <v>3119</v>
      </c>
      <c r="F207" s="11">
        <v>291212</v>
      </c>
      <c r="G207" s="78" t="s">
        <v>3121</v>
      </c>
      <c r="H207" s="10">
        <v>2062</v>
      </c>
      <c r="I207" s="10">
        <v>2062</v>
      </c>
      <c r="J207" s="10"/>
      <c r="K207" s="10" t="s">
        <v>64</v>
      </c>
    </row>
    <row r="208" spans="1:11" ht="25.5" x14ac:dyDescent="0.2">
      <c r="A208" s="60" t="s">
        <v>2625</v>
      </c>
      <c r="B208" s="11" t="s">
        <v>833</v>
      </c>
      <c r="C208" s="11" t="s">
        <v>3043</v>
      </c>
      <c r="D208" s="11" t="s">
        <v>838</v>
      </c>
      <c r="E208" s="11" t="s">
        <v>3119</v>
      </c>
      <c r="F208" s="11">
        <v>291220</v>
      </c>
      <c r="G208" s="78" t="s">
        <v>3120</v>
      </c>
      <c r="H208" s="10">
        <v>4730</v>
      </c>
      <c r="I208" s="10">
        <v>4729.3999999999996</v>
      </c>
      <c r="J208" s="10">
        <v>-0.6</v>
      </c>
      <c r="K208" s="10" t="s">
        <v>64</v>
      </c>
    </row>
    <row r="209" spans="1:11" ht="25.5" x14ac:dyDescent="0.2">
      <c r="A209" s="60" t="s">
        <v>2625</v>
      </c>
      <c r="B209" s="11" t="s">
        <v>833</v>
      </c>
      <c r="C209" s="11" t="s">
        <v>3043</v>
      </c>
      <c r="D209" s="11" t="s">
        <v>838</v>
      </c>
      <c r="E209" s="11" t="s">
        <v>3119</v>
      </c>
      <c r="F209" s="11">
        <v>291220</v>
      </c>
      <c r="G209" s="78" t="s">
        <v>3122</v>
      </c>
      <c r="H209" s="10">
        <v>2105</v>
      </c>
      <c r="I209" s="10">
        <v>1955.6</v>
      </c>
      <c r="J209" s="10">
        <v>-149.4</v>
      </c>
      <c r="K209" s="10" t="s">
        <v>1064</v>
      </c>
    </row>
    <row r="210" spans="1:11" ht="25.5" x14ac:dyDescent="0.2">
      <c r="A210" s="60" t="s">
        <v>2625</v>
      </c>
      <c r="B210" s="11" t="s">
        <v>833</v>
      </c>
      <c r="C210" s="11" t="s">
        <v>3043</v>
      </c>
      <c r="D210" s="11" t="s">
        <v>838</v>
      </c>
      <c r="E210" s="11" t="s">
        <v>3119</v>
      </c>
      <c r="F210" s="11">
        <v>291220</v>
      </c>
      <c r="G210" s="78" t="s">
        <v>3123</v>
      </c>
      <c r="H210" s="10">
        <v>115</v>
      </c>
      <c r="I210" s="10">
        <v>114.6</v>
      </c>
      <c r="J210" s="10">
        <v>-0.4</v>
      </c>
      <c r="K210" s="10" t="s">
        <v>375</v>
      </c>
    </row>
    <row r="211" spans="1:11" ht="25.5" x14ac:dyDescent="0.2">
      <c r="A211" s="60" t="s">
        <v>2625</v>
      </c>
      <c r="B211" s="11" t="s">
        <v>833</v>
      </c>
      <c r="C211" s="11" t="s">
        <v>3043</v>
      </c>
      <c r="D211" s="11" t="s">
        <v>838</v>
      </c>
      <c r="E211" s="11" t="s">
        <v>3119</v>
      </c>
      <c r="F211" s="11">
        <v>291220</v>
      </c>
      <c r="G211" s="78" t="s">
        <v>3101</v>
      </c>
      <c r="H211" s="10">
        <v>2251.5</v>
      </c>
      <c r="I211" s="10">
        <v>2251.1999999999998</v>
      </c>
      <c r="J211" s="10">
        <v>-0.3</v>
      </c>
      <c r="K211" s="10" t="s">
        <v>64</v>
      </c>
    </row>
    <row r="212" spans="1:11" x14ac:dyDescent="0.2">
      <c r="A212" s="78" t="s">
        <v>3084</v>
      </c>
      <c r="B212" s="11" t="s">
        <v>833</v>
      </c>
      <c r="C212" s="11" t="s">
        <v>3043</v>
      </c>
      <c r="D212" s="11" t="s">
        <v>838</v>
      </c>
      <c r="E212" s="11" t="s">
        <v>3085</v>
      </c>
      <c r="F212" s="11"/>
      <c r="G212" s="78" t="s">
        <v>19</v>
      </c>
      <c r="H212" s="10">
        <v>42816</v>
      </c>
      <c r="I212" s="10">
        <v>41157.599999999999</v>
      </c>
      <c r="J212" s="10">
        <v>-1658.4</v>
      </c>
      <c r="K212" s="10" t="s">
        <v>633</v>
      </c>
    </row>
    <row r="213" spans="1:11" x14ac:dyDescent="0.2">
      <c r="A213" s="60" t="s">
        <v>2197</v>
      </c>
      <c r="B213" s="11" t="s">
        <v>833</v>
      </c>
      <c r="C213" s="11" t="s">
        <v>3043</v>
      </c>
      <c r="D213" s="11" t="s">
        <v>838</v>
      </c>
      <c r="E213" s="11" t="s">
        <v>3085</v>
      </c>
      <c r="F213" s="11">
        <v>2</v>
      </c>
      <c r="G213" s="78" t="s">
        <v>19</v>
      </c>
      <c r="H213" s="10">
        <v>42816</v>
      </c>
      <c r="I213" s="10">
        <v>41157.599999999999</v>
      </c>
      <c r="J213" s="10">
        <v>-1658.4</v>
      </c>
      <c r="K213" s="10" t="s">
        <v>633</v>
      </c>
    </row>
    <row r="214" spans="1:11" ht="38.25" x14ac:dyDescent="0.2">
      <c r="A214" s="60" t="s">
        <v>2588</v>
      </c>
      <c r="B214" s="11" t="s">
        <v>833</v>
      </c>
      <c r="C214" s="11" t="s">
        <v>3043</v>
      </c>
      <c r="D214" s="11" t="s">
        <v>838</v>
      </c>
      <c r="E214" s="11" t="s">
        <v>3085</v>
      </c>
      <c r="F214" s="11">
        <v>291112</v>
      </c>
      <c r="G214" s="78" t="s">
        <v>3104</v>
      </c>
      <c r="H214" s="10">
        <v>3104</v>
      </c>
      <c r="I214" s="10">
        <v>3056</v>
      </c>
      <c r="J214" s="10">
        <v>-48</v>
      </c>
      <c r="K214" s="10" t="s">
        <v>398</v>
      </c>
    </row>
    <row r="215" spans="1:11" ht="38.25" x14ac:dyDescent="0.2">
      <c r="A215" s="60" t="s">
        <v>2588</v>
      </c>
      <c r="B215" s="11" t="s">
        <v>833</v>
      </c>
      <c r="C215" s="11" t="s">
        <v>3043</v>
      </c>
      <c r="D215" s="11" t="s">
        <v>838</v>
      </c>
      <c r="E215" s="11" t="s">
        <v>3085</v>
      </c>
      <c r="F215" s="11">
        <v>291112</v>
      </c>
      <c r="G215" s="78" t="s">
        <v>3116</v>
      </c>
      <c r="H215" s="10">
        <v>2864</v>
      </c>
      <c r="I215" s="10">
        <v>2864</v>
      </c>
      <c r="J215" s="10"/>
      <c r="K215" s="10" t="s">
        <v>64</v>
      </c>
    </row>
    <row r="216" spans="1:11" ht="38.25" x14ac:dyDescent="0.2">
      <c r="A216" s="60" t="s">
        <v>2588</v>
      </c>
      <c r="B216" s="11" t="s">
        <v>833</v>
      </c>
      <c r="C216" s="11" t="s">
        <v>3043</v>
      </c>
      <c r="D216" s="11" t="s">
        <v>838</v>
      </c>
      <c r="E216" s="11" t="s">
        <v>3085</v>
      </c>
      <c r="F216" s="11">
        <v>291112</v>
      </c>
      <c r="G216" s="78" t="s">
        <v>3089</v>
      </c>
      <c r="H216" s="10">
        <v>5248</v>
      </c>
      <c r="I216" s="10">
        <v>5232</v>
      </c>
      <c r="J216" s="10">
        <v>-16</v>
      </c>
      <c r="K216" s="10" t="s">
        <v>375</v>
      </c>
    </row>
    <row r="217" spans="1:11" ht="38.25" x14ac:dyDescent="0.2">
      <c r="A217" s="60" t="s">
        <v>2588</v>
      </c>
      <c r="B217" s="11" t="s">
        <v>833</v>
      </c>
      <c r="C217" s="11" t="s">
        <v>3043</v>
      </c>
      <c r="D217" s="11" t="s">
        <v>838</v>
      </c>
      <c r="E217" s="11" t="s">
        <v>3085</v>
      </c>
      <c r="F217" s="11">
        <v>291112</v>
      </c>
      <c r="G217" s="78" t="s">
        <v>3090</v>
      </c>
      <c r="H217" s="10">
        <v>3232</v>
      </c>
      <c r="I217" s="10">
        <v>3056</v>
      </c>
      <c r="J217" s="10">
        <v>-176</v>
      </c>
      <c r="K217" s="10" t="s">
        <v>290</v>
      </c>
    </row>
    <row r="218" spans="1:11" ht="38.25" x14ac:dyDescent="0.2">
      <c r="A218" s="60" t="s">
        <v>2588</v>
      </c>
      <c r="B218" s="11" t="s">
        <v>833</v>
      </c>
      <c r="C218" s="11" t="s">
        <v>3043</v>
      </c>
      <c r="D218" s="11" t="s">
        <v>838</v>
      </c>
      <c r="E218" s="11" t="s">
        <v>3085</v>
      </c>
      <c r="F218" s="11">
        <v>291112</v>
      </c>
      <c r="G218" s="78" t="s">
        <v>3105</v>
      </c>
      <c r="H218" s="10">
        <v>13920</v>
      </c>
      <c r="I218" s="10">
        <v>12869.6</v>
      </c>
      <c r="J218" s="10">
        <v>-1050.4000000000001</v>
      </c>
      <c r="K218" s="10" t="s">
        <v>307</v>
      </c>
    </row>
    <row r="219" spans="1:11" ht="38.25" x14ac:dyDescent="0.2">
      <c r="A219" s="60" t="s">
        <v>2588</v>
      </c>
      <c r="B219" s="11" t="s">
        <v>833</v>
      </c>
      <c r="C219" s="11" t="s">
        <v>3043</v>
      </c>
      <c r="D219" s="11" t="s">
        <v>838</v>
      </c>
      <c r="E219" s="11" t="s">
        <v>3085</v>
      </c>
      <c r="F219" s="11">
        <v>291112</v>
      </c>
      <c r="G219" s="78" t="s">
        <v>3091</v>
      </c>
      <c r="H219" s="10">
        <v>10784</v>
      </c>
      <c r="I219" s="10">
        <v>10501.6</v>
      </c>
      <c r="J219" s="10">
        <v>-282.39999999999998</v>
      </c>
      <c r="K219" s="10" t="s">
        <v>277</v>
      </c>
    </row>
    <row r="220" spans="1:11" ht="38.25" x14ac:dyDescent="0.2">
      <c r="A220" s="60" t="s">
        <v>2588</v>
      </c>
      <c r="B220" s="11" t="s">
        <v>833</v>
      </c>
      <c r="C220" s="11" t="s">
        <v>3043</v>
      </c>
      <c r="D220" s="11" t="s">
        <v>838</v>
      </c>
      <c r="E220" s="11" t="s">
        <v>3085</v>
      </c>
      <c r="F220" s="11">
        <v>291112</v>
      </c>
      <c r="G220" s="78" t="s">
        <v>3115</v>
      </c>
      <c r="H220" s="10">
        <v>80</v>
      </c>
      <c r="I220" s="10">
        <v>80</v>
      </c>
      <c r="J220" s="10"/>
      <c r="K220" s="10" t="s">
        <v>64</v>
      </c>
    </row>
    <row r="221" spans="1:11" ht="38.25" x14ac:dyDescent="0.2">
      <c r="A221" s="60" t="s">
        <v>2588</v>
      </c>
      <c r="B221" s="11" t="s">
        <v>833</v>
      </c>
      <c r="C221" s="11" t="s">
        <v>3043</v>
      </c>
      <c r="D221" s="11" t="s">
        <v>838</v>
      </c>
      <c r="E221" s="11" t="s">
        <v>3085</v>
      </c>
      <c r="F221" s="11">
        <v>291112</v>
      </c>
      <c r="G221" s="78" t="s">
        <v>3117</v>
      </c>
      <c r="H221" s="10">
        <v>3584</v>
      </c>
      <c r="I221" s="10">
        <v>3498.4</v>
      </c>
      <c r="J221" s="10">
        <v>-85.6</v>
      </c>
      <c r="K221" s="10" t="s">
        <v>3124</v>
      </c>
    </row>
    <row r="225" spans="1:7" x14ac:dyDescent="0.2">
      <c r="A225" s="2" t="s">
        <v>86</v>
      </c>
      <c r="F225" s="1" t="s">
        <v>87</v>
      </c>
      <c r="G225" s="1"/>
    </row>
    <row r="228" spans="1:7" x14ac:dyDescent="0.2">
      <c r="A228" s="2" t="s">
        <v>91</v>
      </c>
      <c r="F228" s="397" t="s">
        <v>1226</v>
      </c>
      <c r="G228" s="397"/>
    </row>
    <row r="231" spans="1:7" x14ac:dyDescent="0.2">
      <c r="A231" s="2" t="s">
        <v>92</v>
      </c>
      <c r="F231" s="397" t="s">
        <v>89</v>
      </c>
      <c r="G231" s="397"/>
    </row>
    <row r="234" spans="1:7" x14ac:dyDescent="0.2">
      <c r="A234" s="2" t="s">
        <v>93</v>
      </c>
      <c r="F234" s="397" t="s">
        <v>90</v>
      </c>
      <c r="G234" s="397"/>
    </row>
  </sheetData>
  <mergeCells count="2">
    <mergeCell ref="I2:K2"/>
    <mergeCell ref="A3:I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7"/>
  <sheetViews>
    <sheetView workbookViewId="0">
      <selection activeCell="A2" sqref="A2"/>
    </sheetView>
  </sheetViews>
  <sheetFormatPr defaultRowHeight="12.75" x14ac:dyDescent="0.2"/>
  <cols>
    <col min="1" max="1" width="60.7109375" style="2" customWidth="1"/>
    <col min="2" max="2" width="6.7109375" style="3" customWidth="1"/>
    <col min="3" max="6" width="15.7109375" style="22" customWidth="1"/>
    <col min="7" max="7" width="6.7109375" style="1" customWidth="1"/>
    <col min="8" max="8" width="15.7109375" customWidth="1"/>
    <col min="9" max="9" width="6.7109375" customWidth="1"/>
  </cols>
  <sheetData>
    <row r="1" spans="1:8" x14ac:dyDescent="0.2">
      <c r="E1" s="26" t="s">
        <v>94</v>
      </c>
      <c r="F1" s="27"/>
      <c r="G1" s="28"/>
    </row>
    <row r="2" spans="1:8" ht="40.15" customHeight="1" x14ac:dyDescent="0.2">
      <c r="E2" s="26" t="s">
        <v>73</v>
      </c>
      <c r="F2" s="27"/>
      <c r="G2" s="27"/>
    </row>
    <row r="3" spans="1:8" ht="64.900000000000006" customHeight="1" x14ac:dyDescent="0.2">
      <c r="A3" s="25" t="s">
        <v>95</v>
      </c>
      <c r="B3" s="25"/>
      <c r="C3" s="25"/>
      <c r="D3" s="25"/>
      <c r="E3" s="25"/>
      <c r="F3" s="25"/>
      <c r="G3" s="25"/>
    </row>
    <row r="4" spans="1:8" x14ac:dyDescent="0.2">
      <c r="F4" s="22" t="s">
        <v>74</v>
      </c>
    </row>
    <row r="5" spans="1:8" ht="28.5" customHeight="1" x14ac:dyDescent="0.2">
      <c r="A5" s="29" t="s">
        <v>75</v>
      </c>
      <c r="B5" s="30" t="s">
        <v>76</v>
      </c>
      <c r="C5" s="31" t="s">
        <v>77</v>
      </c>
      <c r="D5" s="31" t="s">
        <v>78</v>
      </c>
      <c r="E5" s="31" t="s">
        <v>79</v>
      </c>
      <c r="F5" s="31" t="s">
        <v>80</v>
      </c>
      <c r="G5" s="31"/>
    </row>
    <row r="6" spans="1:8" x14ac:dyDescent="0.2">
      <c r="A6" s="29"/>
      <c r="B6" s="30"/>
      <c r="C6" s="31"/>
      <c r="D6" s="31"/>
      <c r="E6" s="31"/>
      <c r="F6" s="24" t="s">
        <v>81</v>
      </c>
      <c r="G6" s="23" t="s">
        <v>82</v>
      </c>
    </row>
    <row r="7" spans="1:8" ht="13.9" customHeight="1" x14ac:dyDescent="0.2">
      <c r="A7" s="7">
        <v>1</v>
      </c>
      <c r="B7" s="8" t="s">
        <v>16</v>
      </c>
      <c r="C7" s="8">
        <v>3</v>
      </c>
      <c r="D7" s="8">
        <v>4</v>
      </c>
      <c r="E7" s="8">
        <v>5</v>
      </c>
      <c r="F7" s="8">
        <v>6</v>
      </c>
      <c r="G7" s="8">
        <v>7</v>
      </c>
    </row>
    <row r="8" spans="1:8" ht="15.4" customHeight="1" x14ac:dyDescent="0.2">
      <c r="A8" s="12" t="s">
        <v>96</v>
      </c>
      <c r="B8" s="15" t="s">
        <v>1</v>
      </c>
      <c r="C8" s="13">
        <v>44136645</v>
      </c>
      <c r="D8" s="13">
        <v>37281173.200000003</v>
      </c>
      <c r="E8" s="13">
        <v>38500513.5</v>
      </c>
      <c r="F8" s="13">
        <v>1219340.3</v>
      </c>
      <c r="G8" s="14" t="s">
        <v>2</v>
      </c>
      <c r="H8" s="32"/>
    </row>
    <row r="9" spans="1:8" ht="15.4" customHeight="1" x14ac:dyDescent="0.25">
      <c r="A9" s="33" t="s">
        <v>3</v>
      </c>
      <c r="B9" s="34" t="s">
        <v>4</v>
      </c>
      <c r="C9" s="35">
        <v>40536199</v>
      </c>
      <c r="D9" s="35">
        <v>34226670</v>
      </c>
      <c r="E9" s="35">
        <v>35772086.399999999</v>
      </c>
      <c r="F9" s="35">
        <v>1545416.4</v>
      </c>
      <c r="G9" s="36" t="s">
        <v>5</v>
      </c>
    </row>
    <row r="10" spans="1:8" ht="15.4" customHeight="1" x14ac:dyDescent="0.2">
      <c r="A10" s="37" t="s">
        <v>97</v>
      </c>
      <c r="B10" s="15" t="s">
        <v>98</v>
      </c>
      <c r="C10" s="13">
        <v>7406300</v>
      </c>
      <c r="D10" s="13">
        <v>6013200</v>
      </c>
      <c r="E10" s="13">
        <v>6469112.5</v>
      </c>
      <c r="F10" s="13">
        <v>455912.5</v>
      </c>
      <c r="G10" s="14" t="s">
        <v>99</v>
      </c>
    </row>
    <row r="11" spans="1:8" ht="15.4" customHeight="1" x14ac:dyDescent="0.2">
      <c r="A11" s="9" t="s">
        <v>100</v>
      </c>
      <c r="B11" s="16" t="s">
        <v>101</v>
      </c>
      <c r="C11" s="10">
        <v>1603700</v>
      </c>
      <c r="D11" s="10">
        <v>1440700</v>
      </c>
      <c r="E11" s="10">
        <v>1456376.7</v>
      </c>
      <c r="F11" s="10">
        <v>15676.7</v>
      </c>
      <c r="G11" s="11" t="s">
        <v>102</v>
      </c>
    </row>
    <row r="12" spans="1:8" ht="15.4" customHeight="1" x14ac:dyDescent="0.2">
      <c r="A12" s="9" t="s">
        <v>103</v>
      </c>
      <c r="B12" s="16" t="s">
        <v>104</v>
      </c>
      <c r="C12" s="10">
        <v>5802600</v>
      </c>
      <c r="D12" s="10">
        <v>4572500</v>
      </c>
      <c r="E12" s="10">
        <v>5012735.8</v>
      </c>
      <c r="F12" s="10">
        <v>440235.8</v>
      </c>
      <c r="G12" s="11" t="s">
        <v>105</v>
      </c>
    </row>
    <row r="13" spans="1:8" ht="15.4" customHeight="1" x14ac:dyDescent="0.2">
      <c r="A13" s="37" t="s">
        <v>106</v>
      </c>
      <c r="B13" s="15" t="s">
        <v>107</v>
      </c>
      <c r="C13" s="13">
        <v>44000</v>
      </c>
      <c r="D13" s="13">
        <v>44000</v>
      </c>
      <c r="E13" s="13">
        <v>45581.8</v>
      </c>
      <c r="F13" s="13">
        <v>1581.8</v>
      </c>
      <c r="G13" s="14" t="s">
        <v>108</v>
      </c>
    </row>
    <row r="14" spans="1:8" ht="15.4" customHeight="1" x14ac:dyDescent="0.2">
      <c r="A14" s="9" t="s">
        <v>109</v>
      </c>
      <c r="B14" s="16" t="s">
        <v>110</v>
      </c>
      <c r="C14" s="10">
        <v>2000</v>
      </c>
      <c r="D14" s="10">
        <v>2000</v>
      </c>
      <c r="E14" s="10">
        <v>3737.2</v>
      </c>
      <c r="F14" s="10">
        <v>1737.2</v>
      </c>
      <c r="G14" s="11" t="s">
        <v>111</v>
      </c>
    </row>
    <row r="15" spans="1:8" ht="15.4" customHeight="1" x14ac:dyDescent="0.2">
      <c r="A15" s="9" t="s">
        <v>112</v>
      </c>
      <c r="B15" s="16" t="s">
        <v>113</v>
      </c>
      <c r="C15" s="10">
        <v>42000</v>
      </c>
      <c r="D15" s="10">
        <v>42000</v>
      </c>
      <c r="E15" s="10">
        <v>41844.6</v>
      </c>
      <c r="F15" s="10">
        <v>-155.4</v>
      </c>
      <c r="G15" s="11" t="s">
        <v>114</v>
      </c>
    </row>
    <row r="16" spans="1:8" ht="15.4" customHeight="1" x14ac:dyDescent="0.2">
      <c r="A16" s="37" t="s">
        <v>115</v>
      </c>
      <c r="B16" s="15" t="s">
        <v>116</v>
      </c>
      <c r="C16" s="13">
        <v>31065099</v>
      </c>
      <c r="D16" s="13">
        <v>26493470</v>
      </c>
      <c r="E16" s="13">
        <v>27518459.300000001</v>
      </c>
      <c r="F16" s="13">
        <v>1024989.3</v>
      </c>
      <c r="G16" s="14" t="s">
        <v>117</v>
      </c>
    </row>
    <row r="17" spans="1:7" ht="15.4" customHeight="1" x14ac:dyDescent="0.2">
      <c r="A17" s="9" t="s">
        <v>118</v>
      </c>
      <c r="B17" s="16" t="s">
        <v>119</v>
      </c>
      <c r="C17" s="10">
        <v>22686900</v>
      </c>
      <c r="D17" s="10">
        <v>18847000</v>
      </c>
      <c r="E17" s="10">
        <v>19686315.100000001</v>
      </c>
      <c r="F17" s="10">
        <v>839315.1</v>
      </c>
      <c r="G17" s="11" t="s">
        <v>5</v>
      </c>
    </row>
    <row r="18" spans="1:7" ht="15.4" customHeight="1" x14ac:dyDescent="0.2">
      <c r="A18" s="9" t="s">
        <v>120</v>
      </c>
      <c r="B18" s="16" t="s">
        <v>121</v>
      </c>
      <c r="C18" s="10">
        <v>6988339</v>
      </c>
      <c r="D18" s="10">
        <v>6297700</v>
      </c>
      <c r="E18" s="10">
        <v>6465662.5</v>
      </c>
      <c r="F18" s="10">
        <v>167962.5</v>
      </c>
      <c r="G18" s="11" t="s">
        <v>122</v>
      </c>
    </row>
    <row r="19" spans="1:7" ht="15.4" customHeight="1" x14ac:dyDescent="0.2">
      <c r="A19" s="9" t="s">
        <v>123</v>
      </c>
      <c r="B19" s="16" t="s">
        <v>124</v>
      </c>
      <c r="C19" s="10">
        <v>10770</v>
      </c>
      <c r="D19" s="10">
        <v>7700</v>
      </c>
      <c r="E19" s="10">
        <v>6015.5</v>
      </c>
      <c r="F19" s="10">
        <v>-1684.5</v>
      </c>
      <c r="G19" s="11" t="s">
        <v>125</v>
      </c>
    </row>
    <row r="20" spans="1:7" ht="15.4" customHeight="1" x14ac:dyDescent="0.2">
      <c r="A20" s="9" t="s">
        <v>126</v>
      </c>
      <c r="B20" s="16" t="s">
        <v>127</v>
      </c>
      <c r="C20" s="10">
        <v>421235</v>
      </c>
      <c r="D20" s="10">
        <v>412935</v>
      </c>
      <c r="E20" s="10">
        <v>426730.5</v>
      </c>
      <c r="F20" s="10">
        <v>13795.5</v>
      </c>
      <c r="G20" s="11" t="s">
        <v>2</v>
      </c>
    </row>
    <row r="21" spans="1:7" ht="15.4" customHeight="1" x14ac:dyDescent="0.2">
      <c r="A21" s="9" t="s">
        <v>128</v>
      </c>
      <c r="B21" s="16" t="s">
        <v>129</v>
      </c>
      <c r="C21" s="10">
        <v>957855</v>
      </c>
      <c r="D21" s="10">
        <v>928135</v>
      </c>
      <c r="E21" s="10">
        <v>933735.6</v>
      </c>
      <c r="F21" s="10">
        <v>5600.6</v>
      </c>
      <c r="G21" s="11" t="s">
        <v>130</v>
      </c>
    </row>
    <row r="22" spans="1:7" ht="15.4" customHeight="1" x14ac:dyDescent="0.2">
      <c r="A22" s="37" t="s">
        <v>131</v>
      </c>
      <c r="B22" s="15" t="s">
        <v>132</v>
      </c>
      <c r="C22" s="13">
        <v>2020800</v>
      </c>
      <c r="D22" s="13">
        <v>1676000</v>
      </c>
      <c r="E22" s="13">
        <v>1738932.8</v>
      </c>
      <c r="F22" s="13">
        <v>62932.800000000003</v>
      </c>
      <c r="G22" s="14" t="s">
        <v>133</v>
      </c>
    </row>
    <row r="23" spans="1:7" ht="15.4" customHeight="1" x14ac:dyDescent="0.2">
      <c r="A23" s="9" t="s">
        <v>134</v>
      </c>
      <c r="B23" s="16" t="s">
        <v>135</v>
      </c>
      <c r="C23" s="10">
        <v>1336400</v>
      </c>
      <c r="D23" s="10">
        <v>1145000</v>
      </c>
      <c r="E23" s="10">
        <v>1191459.8</v>
      </c>
      <c r="F23" s="10">
        <v>46459.8</v>
      </c>
      <c r="G23" s="11" t="s">
        <v>136</v>
      </c>
    </row>
    <row r="24" spans="1:7" ht="15.4" customHeight="1" x14ac:dyDescent="0.2">
      <c r="A24" s="9" t="s">
        <v>137</v>
      </c>
      <c r="B24" s="16" t="s">
        <v>138</v>
      </c>
      <c r="C24" s="10">
        <v>684400</v>
      </c>
      <c r="D24" s="10">
        <v>531000</v>
      </c>
      <c r="E24" s="10">
        <v>547473</v>
      </c>
      <c r="F24" s="10">
        <v>16473</v>
      </c>
      <c r="G24" s="11" t="s">
        <v>139</v>
      </c>
    </row>
    <row r="25" spans="1:7" ht="15.4" customHeight="1" x14ac:dyDescent="0.25">
      <c r="A25" s="33" t="s">
        <v>6</v>
      </c>
      <c r="B25" s="34" t="s">
        <v>7</v>
      </c>
      <c r="C25" s="35">
        <v>1773455.5</v>
      </c>
      <c r="D25" s="35">
        <v>952079</v>
      </c>
      <c r="E25" s="35">
        <v>624187.6</v>
      </c>
      <c r="F25" s="35">
        <v>-327891.40000000002</v>
      </c>
      <c r="G25" s="36" t="s">
        <v>8</v>
      </c>
    </row>
    <row r="26" spans="1:7" ht="15.4" customHeight="1" x14ac:dyDescent="0.2">
      <c r="A26" s="37" t="s">
        <v>140</v>
      </c>
      <c r="B26" s="15" t="s">
        <v>141</v>
      </c>
      <c r="C26" s="13">
        <v>109769.8</v>
      </c>
      <c r="D26" s="13">
        <v>61642.8</v>
      </c>
      <c r="E26" s="13">
        <v>4306.5</v>
      </c>
      <c r="F26" s="13">
        <v>-57336.3</v>
      </c>
      <c r="G26" s="14" t="s">
        <v>142</v>
      </c>
    </row>
    <row r="27" spans="1:7" ht="15.4" customHeight="1" x14ac:dyDescent="0.2">
      <c r="A27" s="9" t="s">
        <v>143</v>
      </c>
      <c r="B27" s="16" t="s">
        <v>144</v>
      </c>
      <c r="C27" s="10">
        <v>22715</v>
      </c>
      <c r="D27" s="10">
        <v>4622</v>
      </c>
      <c r="E27" s="10">
        <v>4306.5</v>
      </c>
      <c r="F27" s="10">
        <v>-315.5</v>
      </c>
      <c r="G27" s="11" t="s">
        <v>17</v>
      </c>
    </row>
    <row r="28" spans="1:7" ht="15.4" customHeight="1" x14ac:dyDescent="0.2">
      <c r="A28" s="9" t="s">
        <v>145</v>
      </c>
      <c r="B28" s="16" t="s">
        <v>146</v>
      </c>
      <c r="C28" s="10">
        <v>87054.8</v>
      </c>
      <c r="D28" s="10">
        <v>57020.800000000003</v>
      </c>
      <c r="E28" s="10"/>
      <c r="F28" s="10">
        <v>-57020.800000000003</v>
      </c>
      <c r="G28" s="11" t="s">
        <v>19</v>
      </c>
    </row>
    <row r="29" spans="1:7" ht="15.4" customHeight="1" x14ac:dyDescent="0.2">
      <c r="A29" s="37" t="s">
        <v>147</v>
      </c>
      <c r="B29" s="15" t="s">
        <v>148</v>
      </c>
      <c r="C29" s="13">
        <v>1663685.7</v>
      </c>
      <c r="D29" s="13">
        <v>890436.2</v>
      </c>
      <c r="E29" s="13">
        <v>619881.1</v>
      </c>
      <c r="F29" s="13">
        <v>-270555.09999999998</v>
      </c>
      <c r="G29" s="14" t="s">
        <v>30</v>
      </c>
    </row>
    <row r="30" spans="1:7" ht="15.4" customHeight="1" x14ac:dyDescent="0.2">
      <c r="A30" s="9" t="s">
        <v>149</v>
      </c>
      <c r="B30" s="16" t="s">
        <v>150</v>
      </c>
      <c r="C30" s="10">
        <v>1546159</v>
      </c>
      <c r="D30" s="10">
        <v>815545.8</v>
      </c>
      <c r="E30" s="10">
        <v>589324.80000000005</v>
      </c>
      <c r="F30" s="10">
        <v>-226221</v>
      </c>
      <c r="G30" s="11" t="s">
        <v>151</v>
      </c>
    </row>
    <row r="31" spans="1:7" ht="15.4" customHeight="1" x14ac:dyDescent="0.2">
      <c r="A31" s="9" t="s">
        <v>152</v>
      </c>
      <c r="B31" s="16" t="s">
        <v>153</v>
      </c>
      <c r="C31" s="10">
        <v>117526.7</v>
      </c>
      <c r="D31" s="10">
        <v>74890.399999999994</v>
      </c>
      <c r="E31" s="10">
        <v>30556.3</v>
      </c>
      <c r="F31" s="10">
        <v>-44334.1</v>
      </c>
      <c r="G31" s="11" t="s">
        <v>154</v>
      </c>
    </row>
    <row r="32" spans="1:7" ht="15.4" customHeight="1" x14ac:dyDescent="0.25">
      <c r="A32" s="33" t="s">
        <v>9</v>
      </c>
      <c r="B32" s="34" t="s">
        <v>10</v>
      </c>
      <c r="C32" s="35">
        <v>1800331.9</v>
      </c>
      <c r="D32" s="35">
        <v>2084630.4</v>
      </c>
      <c r="E32" s="35">
        <v>2087670.8</v>
      </c>
      <c r="F32" s="35">
        <v>3040.4</v>
      </c>
      <c r="G32" s="36" t="s">
        <v>11</v>
      </c>
    </row>
    <row r="33" spans="1:8" ht="15.4" customHeight="1" x14ac:dyDescent="0.2">
      <c r="A33" s="37" t="s">
        <v>155</v>
      </c>
      <c r="B33" s="15" t="s">
        <v>156</v>
      </c>
      <c r="C33" s="13">
        <v>279489.90000000002</v>
      </c>
      <c r="D33" s="13">
        <v>553531.6</v>
      </c>
      <c r="E33" s="13">
        <v>563169.30000000005</v>
      </c>
      <c r="F33" s="13">
        <v>9637.7000000000007</v>
      </c>
      <c r="G33" s="14" t="s">
        <v>157</v>
      </c>
    </row>
    <row r="34" spans="1:8" ht="15.4" customHeight="1" x14ac:dyDescent="0.2">
      <c r="A34" s="9" t="s">
        <v>158</v>
      </c>
      <c r="B34" s="16" t="s">
        <v>159</v>
      </c>
      <c r="C34" s="10">
        <v>139251.20000000001</v>
      </c>
      <c r="D34" s="10">
        <v>121953.1</v>
      </c>
      <c r="E34" s="10">
        <v>126265.8</v>
      </c>
      <c r="F34" s="10">
        <v>4312.7</v>
      </c>
      <c r="G34" s="11" t="s">
        <v>160</v>
      </c>
    </row>
    <row r="35" spans="1:8" ht="15.4" customHeight="1" x14ac:dyDescent="0.2">
      <c r="A35" s="9" t="s">
        <v>161</v>
      </c>
      <c r="B35" s="16" t="s">
        <v>162</v>
      </c>
      <c r="C35" s="10">
        <v>126100</v>
      </c>
      <c r="D35" s="10">
        <v>414941.5</v>
      </c>
      <c r="E35" s="10">
        <v>416499</v>
      </c>
      <c r="F35" s="10">
        <v>1557.5</v>
      </c>
      <c r="G35" s="11" t="s">
        <v>46</v>
      </c>
    </row>
    <row r="36" spans="1:8" ht="15.4" customHeight="1" x14ac:dyDescent="0.2">
      <c r="A36" s="9" t="s">
        <v>163</v>
      </c>
      <c r="B36" s="16" t="s">
        <v>164</v>
      </c>
      <c r="C36" s="10"/>
      <c r="D36" s="10">
        <v>218421</v>
      </c>
      <c r="E36" s="10">
        <v>218421.3</v>
      </c>
      <c r="F36" s="10">
        <v>0.3</v>
      </c>
      <c r="G36" s="11" t="s">
        <v>64</v>
      </c>
    </row>
    <row r="37" spans="1:8" ht="15.4" customHeight="1" x14ac:dyDescent="0.2">
      <c r="A37" s="9" t="s">
        <v>165</v>
      </c>
      <c r="B37" s="16" t="s">
        <v>166</v>
      </c>
      <c r="C37" s="10">
        <v>14138.7</v>
      </c>
      <c r="D37" s="10">
        <v>16637</v>
      </c>
      <c r="E37" s="10">
        <v>20404.5</v>
      </c>
      <c r="F37" s="10">
        <v>3767.5</v>
      </c>
      <c r="G37" s="11" t="s">
        <v>167</v>
      </c>
    </row>
    <row r="38" spans="1:8" ht="15.4" customHeight="1" x14ac:dyDescent="0.2">
      <c r="A38" s="37" t="s">
        <v>168</v>
      </c>
      <c r="B38" s="15" t="s">
        <v>169</v>
      </c>
      <c r="C38" s="13">
        <v>1053792.3999999999</v>
      </c>
      <c r="D38" s="13">
        <v>1027942.6</v>
      </c>
      <c r="E38" s="13">
        <v>969212.5</v>
      </c>
      <c r="F38" s="13">
        <v>-58730.1</v>
      </c>
      <c r="G38" s="14" t="s">
        <v>170</v>
      </c>
    </row>
    <row r="39" spans="1:8" ht="15.4" customHeight="1" x14ac:dyDescent="0.2">
      <c r="A39" s="9" t="s">
        <v>171</v>
      </c>
      <c r="B39" s="16" t="s">
        <v>172</v>
      </c>
      <c r="C39" s="10">
        <v>335258.7</v>
      </c>
      <c r="D39" s="10">
        <v>307742.7</v>
      </c>
      <c r="E39" s="10">
        <v>328995.8</v>
      </c>
      <c r="F39" s="10">
        <v>21253.1</v>
      </c>
      <c r="G39" s="11" t="s">
        <v>173</v>
      </c>
    </row>
    <row r="40" spans="1:8" ht="15.4" customHeight="1" x14ac:dyDescent="0.2">
      <c r="A40" s="9" t="s">
        <v>174</v>
      </c>
      <c r="B40" s="16" t="s">
        <v>175</v>
      </c>
      <c r="C40" s="10">
        <v>718533.7</v>
      </c>
      <c r="D40" s="10">
        <v>720199.9</v>
      </c>
      <c r="E40" s="10">
        <v>640216.69999999995</v>
      </c>
      <c r="F40" s="10">
        <v>-79983.199999999997</v>
      </c>
      <c r="G40" s="11" t="s">
        <v>176</v>
      </c>
    </row>
    <row r="41" spans="1:8" ht="15.4" customHeight="1" x14ac:dyDescent="0.2">
      <c r="A41" s="37" t="s">
        <v>177</v>
      </c>
      <c r="B41" s="15" t="s">
        <v>178</v>
      </c>
      <c r="C41" s="13">
        <v>366961</v>
      </c>
      <c r="D41" s="13">
        <v>262100</v>
      </c>
      <c r="E41" s="13">
        <v>276754.90000000002</v>
      </c>
      <c r="F41" s="13">
        <v>14654.9</v>
      </c>
      <c r="G41" s="14" t="s">
        <v>179</v>
      </c>
    </row>
    <row r="42" spans="1:8" ht="15.4" customHeight="1" x14ac:dyDescent="0.2">
      <c r="A42" s="37" t="s">
        <v>180</v>
      </c>
      <c r="B42" s="15" t="s">
        <v>181</v>
      </c>
      <c r="C42" s="13">
        <v>10190</v>
      </c>
      <c r="D42" s="13">
        <v>105141.1</v>
      </c>
      <c r="E42" s="13">
        <v>104593.1</v>
      </c>
      <c r="F42" s="13">
        <v>-548</v>
      </c>
      <c r="G42" s="14" t="s">
        <v>182</v>
      </c>
    </row>
    <row r="43" spans="1:8" ht="15.4" customHeight="1" x14ac:dyDescent="0.2">
      <c r="A43" s="37" t="s">
        <v>183</v>
      </c>
      <c r="B43" s="15" t="s">
        <v>184</v>
      </c>
      <c r="C43" s="13">
        <v>89898.6</v>
      </c>
      <c r="D43" s="13">
        <v>135915.1</v>
      </c>
      <c r="E43" s="13">
        <v>173941</v>
      </c>
      <c r="F43" s="13">
        <v>38025.9</v>
      </c>
      <c r="G43" s="14" t="s">
        <v>185</v>
      </c>
    </row>
    <row r="44" spans="1:8" ht="15.4" customHeight="1" x14ac:dyDescent="0.25">
      <c r="A44" s="33" t="s">
        <v>12</v>
      </c>
      <c r="B44" s="34" t="s">
        <v>13</v>
      </c>
      <c r="C44" s="35">
        <v>26658.6</v>
      </c>
      <c r="D44" s="35">
        <v>17793.8</v>
      </c>
      <c r="E44" s="35">
        <v>16568.7</v>
      </c>
      <c r="F44" s="35">
        <v>-1225.0999999999999</v>
      </c>
      <c r="G44" s="36" t="s">
        <v>14</v>
      </c>
    </row>
    <row r="45" spans="1:8" ht="15.4" customHeight="1" x14ac:dyDescent="0.2">
      <c r="A45" s="37" t="s">
        <v>186</v>
      </c>
      <c r="B45" s="15" t="s">
        <v>187</v>
      </c>
      <c r="C45" s="13">
        <v>26658.6</v>
      </c>
      <c r="D45" s="13">
        <v>17793.8</v>
      </c>
      <c r="E45" s="13">
        <v>16568.7</v>
      </c>
      <c r="F45" s="13">
        <v>-1225.0999999999999</v>
      </c>
      <c r="G45" s="14" t="s">
        <v>14</v>
      </c>
    </row>
    <row r="46" spans="1:8" ht="15.4" customHeight="1" x14ac:dyDescent="0.2">
      <c r="A46" s="12" t="s">
        <v>31</v>
      </c>
      <c r="B46" s="15" t="s">
        <v>19</v>
      </c>
      <c r="C46" s="13">
        <v>7415300</v>
      </c>
      <c r="D46" s="13">
        <v>15999400</v>
      </c>
      <c r="E46" s="13">
        <v>11134865.300000001</v>
      </c>
      <c r="F46" s="13">
        <v>-4864534.7</v>
      </c>
      <c r="G46" s="14" t="s">
        <v>30</v>
      </c>
      <c r="H46" s="32"/>
    </row>
    <row r="47" spans="1:8" ht="15.4" customHeight="1" x14ac:dyDescent="0.2">
      <c r="A47" s="12" t="s">
        <v>33</v>
      </c>
      <c r="B47" s="15" t="s">
        <v>32</v>
      </c>
      <c r="C47" s="13">
        <v>-1455260.5</v>
      </c>
      <c r="D47" s="13">
        <v>-822997.7</v>
      </c>
      <c r="E47" s="13">
        <v>-288519.7</v>
      </c>
      <c r="F47" s="13">
        <v>534478</v>
      </c>
      <c r="G47" s="14" t="s">
        <v>34</v>
      </c>
      <c r="H47" s="32"/>
    </row>
    <row r="48" spans="1:8" ht="15.4" customHeight="1" x14ac:dyDescent="0.25">
      <c r="A48" s="33" t="s">
        <v>35</v>
      </c>
      <c r="B48" s="34" t="s">
        <v>36</v>
      </c>
      <c r="C48" s="35">
        <v>411103.6</v>
      </c>
      <c r="D48" s="35">
        <v>518060.4</v>
      </c>
      <c r="E48" s="35">
        <v>359418.1</v>
      </c>
      <c r="F48" s="35">
        <v>-158642.29999999999</v>
      </c>
      <c r="G48" s="36" t="s">
        <v>37</v>
      </c>
    </row>
    <row r="49" spans="1:8" ht="15.4" customHeight="1" x14ac:dyDescent="0.2">
      <c r="A49" s="37" t="s">
        <v>188</v>
      </c>
      <c r="B49" s="15" t="s">
        <v>189</v>
      </c>
      <c r="C49" s="13">
        <v>211103.6</v>
      </c>
      <c r="D49" s="13">
        <v>133660.4</v>
      </c>
      <c r="E49" s="13">
        <v>-18920.3</v>
      </c>
      <c r="F49" s="13">
        <v>-152580.70000000001</v>
      </c>
      <c r="G49" s="14" t="s">
        <v>190</v>
      </c>
    </row>
    <row r="50" spans="1:8" ht="15.4" customHeight="1" x14ac:dyDescent="0.2">
      <c r="A50" s="37" t="s">
        <v>191</v>
      </c>
      <c r="B50" s="15" t="s">
        <v>192</v>
      </c>
      <c r="C50" s="13">
        <v>200000</v>
      </c>
      <c r="D50" s="13">
        <v>384400</v>
      </c>
      <c r="E50" s="13">
        <v>378338.5</v>
      </c>
      <c r="F50" s="13">
        <v>-6061.5</v>
      </c>
      <c r="G50" s="14" t="s">
        <v>193</v>
      </c>
    </row>
    <row r="51" spans="1:8" ht="15.4" customHeight="1" x14ac:dyDescent="0.2">
      <c r="A51" s="12" t="s">
        <v>194</v>
      </c>
      <c r="B51" s="16" t="s">
        <v>195</v>
      </c>
      <c r="C51" s="10">
        <v>1123500</v>
      </c>
      <c r="D51" s="10">
        <v>200000</v>
      </c>
      <c r="E51" s="10">
        <v>172500</v>
      </c>
      <c r="F51" s="10">
        <v>-27500</v>
      </c>
      <c r="G51" s="11" t="s">
        <v>196</v>
      </c>
    </row>
    <row r="52" spans="1:8" ht="15.4" customHeight="1" x14ac:dyDescent="0.2">
      <c r="A52" s="9" t="s">
        <v>197</v>
      </c>
      <c r="B52" s="16" t="s">
        <v>198</v>
      </c>
      <c r="C52" s="10"/>
      <c r="D52" s="10">
        <v>184400</v>
      </c>
      <c r="E52" s="10">
        <v>205838.5</v>
      </c>
      <c r="F52" s="10">
        <v>21438.5</v>
      </c>
      <c r="G52" s="11" t="s">
        <v>199</v>
      </c>
    </row>
    <row r="53" spans="1:8" ht="15.4" customHeight="1" x14ac:dyDescent="0.25">
      <c r="A53" s="33" t="s">
        <v>38</v>
      </c>
      <c r="B53" s="34" t="s">
        <v>39</v>
      </c>
      <c r="C53" s="35"/>
      <c r="D53" s="35"/>
      <c r="E53" s="35">
        <v>-31219.4</v>
      </c>
      <c r="F53" s="35">
        <v>-31219.4</v>
      </c>
      <c r="G53" s="36" t="s">
        <v>19</v>
      </c>
    </row>
    <row r="54" spans="1:8" ht="15.4" customHeight="1" x14ac:dyDescent="0.25">
      <c r="A54" s="33" t="s">
        <v>40</v>
      </c>
      <c r="B54" s="34" t="s">
        <v>41</v>
      </c>
      <c r="C54" s="35"/>
      <c r="D54" s="35"/>
      <c r="E54" s="35">
        <v>-2486.9</v>
      </c>
      <c r="F54" s="35">
        <v>-2486.9</v>
      </c>
      <c r="G54" s="36" t="s">
        <v>19</v>
      </c>
    </row>
    <row r="55" spans="1:8" ht="15.4" customHeight="1" x14ac:dyDescent="0.2">
      <c r="A55" s="37" t="s">
        <v>200</v>
      </c>
      <c r="B55" s="15" t="s">
        <v>201</v>
      </c>
      <c r="C55" s="13"/>
      <c r="D55" s="13"/>
      <c r="E55" s="13">
        <v>-2486.9</v>
      </c>
      <c r="F55" s="13">
        <v>-2486.9</v>
      </c>
      <c r="G55" s="14" t="s">
        <v>19</v>
      </c>
    </row>
    <row r="56" spans="1:8" ht="15.4" customHeight="1" x14ac:dyDescent="0.25">
      <c r="A56" s="33" t="s">
        <v>42</v>
      </c>
      <c r="B56" s="34" t="s">
        <v>43</v>
      </c>
      <c r="C56" s="35"/>
      <c r="D56" s="35"/>
      <c r="E56" s="35">
        <v>11</v>
      </c>
      <c r="F56" s="35">
        <v>11</v>
      </c>
      <c r="G56" s="36" t="s">
        <v>19</v>
      </c>
    </row>
    <row r="57" spans="1:8" ht="15.4" customHeight="1" x14ac:dyDescent="0.25">
      <c r="A57" s="33" t="s">
        <v>44</v>
      </c>
      <c r="B57" s="34" t="s">
        <v>45</v>
      </c>
      <c r="C57" s="35">
        <v>48440.2</v>
      </c>
      <c r="D57" s="35">
        <v>37159.300000000003</v>
      </c>
      <c r="E57" s="35">
        <v>37290.300000000003</v>
      </c>
      <c r="F57" s="35">
        <v>131</v>
      </c>
      <c r="G57" s="36" t="s">
        <v>46</v>
      </c>
    </row>
    <row r="58" spans="1:8" ht="15.4" customHeight="1" x14ac:dyDescent="0.2">
      <c r="A58" s="37" t="s">
        <v>202</v>
      </c>
      <c r="B58" s="15" t="s">
        <v>203</v>
      </c>
      <c r="C58" s="13">
        <v>48440.2</v>
      </c>
      <c r="D58" s="13">
        <v>37159.300000000003</v>
      </c>
      <c r="E58" s="13">
        <v>37290.300000000003</v>
      </c>
      <c r="F58" s="13">
        <v>131</v>
      </c>
      <c r="G58" s="14" t="s">
        <v>46</v>
      </c>
    </row>
    <row r="59" spans="1:8" ht="15.4" customHeight="1" x14ac:dyDescent="0.25">
      <c r="A59" s="33" t="s">
        <v>47</v>
      </c>
      <c r="B59" s="34" t="s">
        <v>48</v>
      </c>
      <c r="C59" s="35">
        <v>-1914804.3</v>
      </c>
      <c r="D59" s="35">
        <v>-1378217.4</v>
      </c>
      <c r="E59" s="35">
        <v>-651532.80000000005</v>
      </c>
      <c r="F59" s="35">
        <v>726684.6</v>
      </c>
      <c r="G59" s="36" t="s">
        <v>49</v>
      </c>
    </row>
    <row r="60" spans="1:8" ht="15.4" customHeight="1" x14ac:dyDescent="0.2">
      <c r="A60" s="37" t="s">
        <v>204</v>
      </c>
      <c r="B60" s="15" t="s">
        <v>205</v>
      </c>
      <c r="C60" s="13">
        <v>-1467652.7</v>
      </c>
      <c r="D60" s="13">
        <v>-698882.6</v>
      </c>
      <c r="E60" s="13">
        <v>-352865.5</v>
      </c>
      <c r="F60" s="13">
        <v>346017.1</v>
      </c>
      <c r="G60" s="14" t="s">
        <v>206</v>
      </c>
    </row>
    <row r="61" spans="1:8" ht="15.4" customHeight="1" x14ac:dyDescent="0.2">
      <c r="A61" s="37" t="s">
        <v>207</v>
      </c>
      <c r="B61" s="15" t="s">
        <v>208</v>
      </c>
      <c r="C61" s="13">
        <v>-447151.6</v>
      </c>
      <c r="D61" s="13">
        <v>-679334.8</v>
      </c>
      <c r="E61" s="13">
        <v>-298667.3</v>
      </c>
      <c r="F61" s="13">
        <v>380667.5</v>
      </c>
      <c r="G61" s="14" t="s">
        <v>209</v>
      </c>
    </row>
    <row r="62" spans="1:8" ht="15.4" customHeight="1" x14ac:dyDescent="0.2">
      <c r="A62" s="12" t="s">
        <v>50</v>
      </c>
      <c r="B62" s="15" t="s">
        <v>51</v>
      </c>
      <c r="C62" s="13">
        <v>7984452</v>
      </c>
      <c r="D62" s="13">
        <v>19860056.100000001</v>
      </c>
      <c r="E62" s="13">
        <v>12980075.300000001</v>
      </c>
      <c r="F62" s="13">
        <v>-6879980.7999999998</v>
      </c>
      <c r="G62" s="14" t="s">
        <v>52</v>
      </c>
    </row>
    <row r="63" spans="1:8" ht="15.4" customHeight="1" x14ac:dyDescent="0.25">
      <c r="A63" s="33" t="s">
        <v>53</v>
      </c>
      <c r="B63" s="34" t="s">
        <v>54</v>
      </c>
      <c r="C63" s="35">
        <v>1604188</v>
      </c>
      <c r="D63" s="35">
        <v>5350694</v>
      </c>
      <c r="E63" s="35">
        <v>5607835.2000000002</v>
      </c>
      <c r="F63" s="35">
        <v>257141.2</v>
      </c>
      <c r="G63" s="36" t="s">
        <v>55</v>
      </c>
      <c r="H63" s="32"/>
    </row>
    <row r="64" spans="1:8" ht="15.4" customHeight="1" x14ac:dyDescent="0.2">
      <c r="A64" s="37" t="s">
        <v>210</v>
      </c>
      <c r="B64" s="15" t="s">
        <v>211</v>
      </c>
      <c r="C64" s="13">
        <v>1654188</v>
      </c>
      <c r="D64" s="13">
        <v>5400694</v>
      </c>
      <c r="E64" s="13">
        <v>5576838.2000000002</v>
      </c>
      <c r="F64" s="13">
        <v>176144.2</v>
      </c>
      <c r="G64" s="14" t="s">
        <v>2</v>
      </c>
    </row>
    <row r="65" spans="1:8" ht="15.4" customHeight="1" x14ac:dyDescent="0.2">
      <c r="A65" s="9" t="s">
        <v>212</v>
      </c>
      <c r="B65" s="16" t="s">
        <v>213</v>
      </c>
      <c r="C65" s="10">
        <v>2000000</v>
      </c>
      <c r="D65" s="10">
        <v>5894188</v>
      </c>
      <c r="E65" s="10">
        <v>6070332.2000000002</v>
      </c>
      <c r="F65" s="10">
        <v>176144.2</v>
      </c>
      <c r="G65" s="11" t="s">
        <v>214</v>
      </c>
    </row>
    <row r="66" spans="1:8" ht="15.4" customHeight="1" x14ac:dyDescent="0.2">
      <c r="A66" s="9" t="s">
        <v>215</v>
      </c>
      <c r="B66" s="16" t="s">
        <v>216</v>
      </c>
      <c r="C66" s="10">
        <v>-345812</v>
      </c>
      <c r="D66" s="10">
        <v>-493494</v>
      </c>
      <c r="E66" s="10">
        <v>-493494</v>
      </c>
      <c r="F66" s="10"/>
      <c r="G66" s="11" t="s">
        <v>64</v>
      </c>
    </row>
    <row r="67" spans="1:8" ht="15.4" customHeight="1" x14ac:dyDescent="0.2">
      <c r="A67" s="37" t="s">
        <v>217</v>
      </c>
      <c r="B67" s="15" t="s">
        <v>218</v>
      </c>
      <c r="C67" s="13">
        <v>-50000</v>
      </c>
      <c r="D67" s="13">
        <v>-50000</v>
      </c>
      <c r="E67" s="13">
        <v>-167.7</v>
      </c>
      <c r="F67" s="13">
        <v>49832.3</v>
      </c>
      <c r="G67" s="14" t="s">
        <v>219</v>
      </c>
    </row>
    <row r="68" spans="1:8" ht="15.4" customHeight="1" x14ac:dyDescent="0.2">
      <c r="A68" s="9" t="s">
        <v>217</v>
      </c>
      <c r="B68" s="16" t="s">
        <v>220</v>
      </c>
      <c r="C68" s="10">
        <v>-50000</v>
      </c>
      <c r="D68" s="10">
        <v>-50000</v>
      </c>
      <c r="E68" s="10">
        <v>-167.7</v>
      </c>
      <c r="F68" s="10">
        <v>49832.3</v>
      </c>
      <c r="G68" s="11" t="s">
        <v>219</v>
      </c>
      <c r="H68" s="32"/>
    </row>
    <row r="69" spans="1:8" ht="15.4" customHeight="1" x14ac:dyDescent="0.2">
      <c r="A69" s="12" t="s">
        <v>221</v>
      </c>
      <c r="B69" s="15" t="s">
        <v>222</v>
      </c>
      <c r="C69" s="10"/>
      <c r="D69" s="10"/>
      <c r="E69" s="13">
        <v>31164.7</v>
      </c>
      <c r="F69" s="13">
        <v>31164.7</v>
      </c>
      <c r="G69" s="14"/>
    </row>
    <row r="70" spans="1:8" ht="15.4" customHeight="1" x14ac:dyDescent="0.25">
      <c r="A70" s="33" t="s">
        <v>56</v>
      </c>
      <c r="B70" s="34" t="s">
        <v>57</v>
      </c>
      <c r="C70" s="35">
        <v>6380264</v>
      </c>
      <c r="D70" s="35">
        <v>14509362.1</v>
      </c>
      <c r="E70" s="35">
        <v>7372240.0999999996</v>
      </c>
      <c r="F70" s="35">
        <v>-7137122</v>
      </c>
      <c r="G70" s="36" t="s">
        <v>58</v>
      </c>
    </row>
    <row r="71" spans="1:8" ht="15.4" customHeight="1" x14ac:dyDescent="0.2">
      <c r="A71" s="37" t="s">
        <v>56</v>
      </c>
      <c r="B71" s="15" t="s">
        <v>223</v>
      </c>
      <c r="C71" s="13">
        <v>6380264</v>
      </c>
      <c r="D71" s="13">
        <v>14509362.1</v>
      </c>
      <c r="E71" s="13">
        <v>7372240.0999999996</v>
      </c>
      <c r="F71" s="13">
        <v>-7137122</v>
      </c>
      <c r="G71" s="14" t="s">
        <v>58</v>
      </c>
    </row>
    <row r="72" spans="1:8" ht="15.4" customHeight="1" x14ac:dyDescent="0.2">
      <c r="A72" s="9" t="s">
        <v>224</v>
      </c>
      <c r="B72" s="16" t="s">
        <v>19</v>
      </c>
      <c r="C72" s="10">
        <v>9296677</v>
      </c>
      <c r="D72" s="10">
        <v>17230721.699999999</v>
      </c>
      <c r="E72" s="10">
        <v>9747318.4000000004</v>
      </c>
      <c r="F72" s="10">
        <v>-7483403.2999999998</v>
      </c>
      <c r="G72" s="11" t="s">
        <v>225</v>
      </c>
    </row>
    <row r="73" spans="1:8" ht="15.4" customHeight="1" x14ac:dyDescent="0.2">
      <c r="A73" s="9" t="s">
        <v>226</v>
      </c>
      <c r="B73" s="16" t="s">
        <v>19</v>
      </c>
      <c r="C73" s="10">
        <v>-2916413</v>
      </c>
      <c r="D73" s="10">
        <v>-2721359.6</v>
      </c>
      <c r="E73" s="10">
        <v>-2375078.2999999998</v>
      </c>
      <c r="F73" s="10">
        <v>346281.3</v>
      </c>
      <c r="G73" s="11" t="s">
        <v>227</v>
      </c>
    </row>
    <row r="74" spans="1:8" ht="15.4" customHeight="1" x14ac:dyDescent="0.2">
      <c r="A74" s="12" t="s">
        <v>228</v>
      </c>
      <c r="B74" s="15" t="s">
        <v>60</v>
      </c>
      <c r="C74" s="13">
        <v>886108.5</v>
      </c>
      <c r="D74" s="13">
        <v>-3037658.4</v>
      </c>
      <c r="E74" s="13">
        <v>-1556690.4</v>
      </c>
      <c r="F74" s="13">
        <v>1480968</v>
      </c>
      <c r="G74" s="14" t="s">
        <v>61</v>
      </c>
    </row>
    <row r="78" spans="1:8" x14ac:dyDescent="0.2">
      <c r="A78" s="2" t="s">
        <v>86</v>
      </c>
      <c r="E78" s="21" t="s">
        <v>87</v>
      </c>
    </row>
    <row r="81" spans="1:5" x14ac:dyDescent="0.2">
      <c r="A81" s="2" t="s">
        <v>91</v>
      </c>
      <c r="E81" s="21" t="s">
        <v>88</v>
      </c>
    </row>
    <row r="84" spans="1:5" x14ac:dyDescent="0.2">
      <c r="A84" s="2" t="s">
        <v>92</v>
      </c>
      <c r="E84" s="21" t="s">
        <v>89</v>
      </c>
    </row>
    <row r="87" spans="1:5" x14ac:dyDescent="0.2">
      <c r="A87" s="2" t="s">
        <v>93</v>
      </c>
      <c r="E87" s="21" t="s">
        <v>90</v>
      </c>
    </row>
  </sheetData>
  <mergeCells count="9">
    <mergeCell ref="E1:G1"/>
    <mergeCell ref="E2:G2"/>
    <mergeCell ref="A3:G3"/>
    <mergeCell ref="A5:A6"/>
    <mergeCell ref="B5:B6"/>
    <mergeCell ref="C5:C6"/>
    <mergeCell ref="D5:D6"/>
    <mergeCell ref="E5:E6"/>
    <mergeCell ref="F5:G5"/>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6"/>
  <sheetViews>
    <sheetView workbookViewId="0">
      <selection activeCell="A2" sqref="A2"/>
    </sheetView>
  </sheetViews>
  <sheetFormatPr defaultRowHeight="12.75" x14ac:dyDescent="0.2"/>
  <cols>
    <col min="1" max="1" width="50.7109375" style="2" customWidth="1"/>
    <col min="2" max="2" width="10.7109375" style="1" customWidth="1"/>
    <col min="3" max="3" width="8.28515625" style="1" customWidth="1"/>
    <col min="4" max="4" width="11.5703125" style="1" customWidth="1"/>
    <col min="5" max="5" width="10" style="1" customWidth="1"/>
    <col min="6" max="6" width="7.7109375" style="1" customWidth="1"/>
    <col min="7" max="7" width="20.7109375" style="394" customWidth="1"/>
    <col min="8" max="10" width="15.7109375" style="22" customWidth="1"/>
    <col min="11" max="11" width="7.5703125" style="22" customWidth="1"/>
    <col min="12" max="14" width="9.140625" style="1"/>
  </cols>
  <sheetData>
    <row r="1" spans="1:11" x14ac:dyDescent="0.2">
      <c r="H1" s="51"/>
      <c r="I1" s="51"/>
      <c r="J1" s="51" t="s">
        <v>3125</v>
      </c>
      <c r="K1" s="51"/>
    </row>
    <row r="2" spans="1:11" ht="27.75" customHeight="1" x14ac:dyDescent="0.2">
      <c r="H2" s="51"/>
      <c r="I2" s="52" t="s">
        <v>3126</v>
      </c>
      <c r="J2" s="52"/>
      <c r="K2" s="52"/>
    </row>
    <row r="3" spans="1:11" ht="53.25" customHeight="1" x14ac:dyDescent="0.2">
      <c r="A3" s="398" t="s">
        <v>3127</v>
      </c>
      <c r="B3" s="398"/>
      <c r="C3" s="398"/>
      <c r="D3" s="398"/>
      <c r="E3" s="398"/>
      <c r="F3" s="398"/>
      <c r="G3" s="398"/>
      <c r="H3" s="395"/>
      <c r="I3" s="395"/>
      <c r="J3" s="395"/>
      <c r="K3" s="395"/>
    </row>
    <row r="4" spans="1:11" x14ac:dyDescent="0.2">
      <c r="B4" s="2"/>
      <c r="C4" s="2"/>
      <c r="D4" s="2"/>
      <c r="H4" s="51"/>
      <c r="I4" s="51"/>
      <c r="J4" s="51" t="s">
        <v>74</v>
      </c>
      <c r="K4" s="51"/>
    </row>
    <row r="5" spans="1:11" ht="26.25" customHeight="1" x14ac:dyDescent="0.2">
      <c r="A5" s="69" t="s">
        <v>75</v>
      </c>
      <c r="B5" s="69" t="s">
        <v>231</v>
      </c>
      <c r="C5" s="69"/>
      <c r="D5" s="69"/>
      <c r="E5" s="69"/>
      <c r="F5" s="69"/>
      <c r="G5" s="69" t="s">
        <v>3027</v>
      </c>
      <c r="H5" s="70" t="s">
        <v>3028</v>
      </c>
      <c r="I5" s="70" t="s">
        <v>1093</v>
      </c>
      <c r="J5" s="70" t="s">
        <v>3029</v>
      </c>
      <c r="K5" s="70"/>
    </row>
    <row r="6" spans="1:11" ht="38.25" x14ac:dyDescent="0.2">
      <c r="A6" s="69"/>
      <c r="B6" s="23" t="s">
        <v>3030</v>
      </c>
      <c r="C6" s="23" t="s">
        <v>3031</v>
      </c>
      <c r="D6" s="23" t="s">
        <v>3032</v>
      </c>
      <c r="E6" s="23" t="s">
        <v>3033</v>
      </c>
      <c r="F6" s="23" t="s">
        <v>3034</v>
      </c>
      <c r="G6" s="69"/>
      <c r="H6" s="70"/>
      <c r="I6" s="70"/>
      <c r="J6" s="24" t="s">
        <v>81</v>
      </c>
      <c r="K6" s="24" t="s">
        <v>82</v>
      </c>
    </row>
    <row r="7" spans="1:11" ht="9.9499999999999993" customHeight="1" x14ac:dyDescent="0.2">
      <c r="A7" s="7">
        <v>1</v>
      </c>
      <c r="B7" s="8">
        <v>2</v>
      </c>
      <c r="C7" s="8">
        <v>3</v>
      </c>
      <c r="D7" s="8">
        <v>4</v>
      </c>
      <c r="E7" s="8">
        <v>5</v>
      </c>
      <c r="F7" s="8">
        <v>6</v>
      </c>
      <c r="G7" s="7">
        <v>7</v>
      </c>
      <c r="H7" s="8">
        <v>8</v>
      </c>
      <c r="I7" s="8">
        <v>9</v>
      </c>
      <c r="J7" s="8">
        <v>10</v>
      </c>
      <c r="K7" s="8">
        <v>11</v>
      </c>
    </row>
    <row r="8" spans="1:11" x14ac:dyDescent="0.2">
      <c r="A8" s="60" t="s">
        <v>234</v>
      </c>
      <c r="B8" s="11" t="s">
        <v>19</v>
      </c>
      <c r="C8" s="11" t="s">
        <v>19</v>
      </c>
      <c r="D8" s="11" t="s">
        <v>19</v>
      </c>
      <c r="E8" s="11" t="s">
        <v>19</v>
      </c>
      <c r="F8" s="11"/>
      <c r="G8" s="78" t="s">
        <v>19</v>
      </c>
      <c r="H8" s="10">
        <v>15000</v>
      </c>
      <c r="I8" s="10">
        <v>14699.1</v>
      </c>
      <c r="J8" s="10">
        <v>-300.89999999999998</v>
      </c>
      <c r="K8" s="10" t="s">
        <v>690</v>
      </c>
    </row>
    <row r="9" spans="1:11" x14ac:dyDescent="0.2">
      <c r="A9" s="60" t="s">
        <v>2197</v>
      </c>
      <c r="B9" s="11" t="s">
        <v>19</v>
      </c>
      <c r="C9" s="11" t="s">
        <v>19</v>
      </c>
      <c r="D9" s="11" t="s">
        <v>19</v>
      </c>
      <c r="E9" s="11" t="s">
        <v>19</v>
      </c>
      <c r="F9" s="11">
        <v>2</v>
      </c>
      <c r="G9" s="78" t="s">
        <v>19</v>
      </c>
      <c r="H9" s="10">
        <v>12090</v>
      </c>
      <c r="I9" s="10">
        <v>11789.2</v>
      </c>
      <c r="J9" s="10">
        <v>-300.8</v>
      </c>
      <c r="K9" s="10" t="s">
        <v>2308</v>
      </c>
    </row>
    <row r="10" spans="1:11" x14ac:dyDescent="0.2">
      <c r="A10" s="60" t="s">
        <v>2287</v>
      </c>
      <c r="B10" s="11" t="s">
        <v>19</v>
      </c>
      <c r="C10" s="11" t="s">
        <v>19</v>
      </c>
      <c r="D10" s="11" t="s">
        <v>19</v>
      </c>
      <c r="E10" s="11" t="s">
        <v>19</v>
      </c>
      <c r="F10" s="11">
        <v>222500</v>
      </c>
      <c r="G10" s="78" t="s">
        <v>19</v>
      </c>
      <c r="H10" s="10">
        <v>100</v>
      </c>
      <c r="I10" s="10">
        <v>100</v>
      </c>
      <c r="J10" s="10"/>
      <c r="K10" s="10" t="s">
        <v>64</v>
      </c>
    </row>
    <row r="11" spans="1:11" x14ac:dyDescent="0.2">
      <c r="A11" s="60" t="s">
        <v>2320</v>
      </c>
      <c r="B11" s="11" t="s">
        <v>19</v>
      </c>
      <c r="C11" s="11" t="s">
        <v>19</v>
      </c>
      <c r="D11" s="11" t="s">
        <v>19</v>
      </c>
      <c r="E11" s="11" t="s">
        <v>19</v>
      </c>
      <c r="F11" s="11">
        <v>222910</v>
      </c>
      <c r="G11" s="396" t="s">
        <v>19</v>
      </c>
      <c r="H11" s="10">
        <v>70</v>
      </c>
      <c r="I11" s="10">
        <v>70</v>
      </c>
      <c r="J11" s="10"/>
      <c r="K11" s="10" t="s">
        <v>64</v>
      </c>
    </row>
    <row r="12" spans="1:11" x14ac:dyDescent="0.2">
      <c r="A12" s="60" t="s">
        <v>2324</v>
      </c>
      <c r="B12" s="11" t="s">
        <v>19</v>
      </c>
      <c r="C12" s="11" t="s">
        <v>19</v>
      </c>
      <c r="D12" s="11" t="s">
        <v>19</v>
      </c>
      <c r="E12" s="11" t="s">
        <v>19</v>
      </c>
      <c r="F12" s="11">
        <v>222920</v>
      </c>
      <c r="G12" s="396" t="s">
        <v>19</v>
      </c>
      <c r="H12" s="10">
        <v>90</v>
      </c>
      <c r="I12" s="10">
        <v>90</v>
      </c>
      <c r="J12" s="10"/>
      <c r="K12" s="10" t="s">
        <v>64</v>
      </c>
    </row>
    <row r="13" spans="1:11" ht="25.5" x14ac:dyDescent="0.2">
      <c r="A13" s="60" t="s">
        <v>2599</v>
      </c>
      <c r="B13" s="11" t="s">
        <v>19</v>
      </c>
      <c r="C13" s="11" t="s">
        <v>19</v>
      </c>
      <c r="D13" s="11" t="s">
        <v>19</v>
      </c>
      <c r="E13" s="11" t="s">
        <v>19</v>
      </c>
      <c r="F13" s="11">
        <v>291120</v>
      </c>
      <c r="G13" s="396" t="s">
        <v>19</v>
      </c>
      <c r="H13" s="10">
        <v>1576.6</v>
      </c>
      <c r="I13" s="10">
        <v>1432.1</v>
      </c>
      <c r="J13" s="10">
        <v>-144.5</v>
      </c>
      <c r="K13" s="10" t="s">
        <v>260</v>
      </c>
    </row>
    <row r="14" spans="1:11" ht="25.5" x14ac:dyDescent="0.2">
      <c r="A14" s="60" t="s">
        <v>2625</v>
      </c>
      <c r="B14" s="11" t="s">
        <v>19</v>
      </c>
      <c r="C14" s="11" t="s">
        <v>19</v>
      </c>
      <c r="D14" s="11" t="s">
        <v>19</v>
      </c>
      <c r="E14" s="11" t="s">
        <v>19</v>
      </c>
      <c r="F14" s="11">
        <v>291220</v>
      </c>
      <c r="G14" s="78" t="s">
        <v>19</v>
      </c>
      <c r="H14" s="10">
        <v>10253.4</v>
      </c>
      <c r="I14" s="10">
        <v>10097.1</v>
      </c>
      <c r="J14" s="10">
        <v>-156.30000000000001</v>
      </c>
      <c r="K14" s="10" t="s">
        <v>398</v>
      </c>
    </row>
    <row r="15" spans="1:11" x14ac:dyDescent="0.2">
      <c r="A15" s="60" t="s">
        <v>2668</v>
      </c>
      <c r="B15" s="11" t="s">
        <v>19</v>
      </c>
      <c r="C15" s="11" t="s">
        <v>19</v>
      </c>
      <c r="D15" s="11" t="s">
        <v>19</v>
      </c>
      <c r="E15" s="11" t="s">
        <v>19</v>
      </c>
      <c r="F15" s="11">
        <v>3</v>
      </c>
      <c r="G15" s="78" t="s">
        <v>19</v>
      </c>
      <c r="H15" s="10">
        <v>2910</v>
      </c>
      <c r="I15" s="10">
        <v>2909.9</v>
      </c>
      <c r="J15" s="10">
        <v>-0.1</v>
      </c>
      <c r="K15" s="10" t="s">
        <v>64</v>
      </c>
    </row>
    <row r="16" spans="1:11" x14ac:dyDescent="0.2">
      <c r="A16" s="60" t="s">
        <v>2679</v>
      </c>
      <c r="B16" s="11" t="s">
        <v>19</v>
      </c>
      <c r="C16" s="11" t="s">
        <v>19</v>
      </c>
      <c r="D16" s="11" t="s">
        <v>19</v>
      </c>
      <c r="E16" s="11" t="s">
        <v>19</v>
      </c>
      <c r="F16" s="11">
        <v>311120</v>
      </c>
      <c r="G16" s="78" t="s">
        <v>19</v>
      </c>
      <c r="H16" s="10">
        <v>1095</v>
      </c>
      <c r="I16" s="10">
        <v>1095</v>
      </c>
      <c r="J16" s="10"/>
      <c r="K16" s="10" t="s">
        <v>64</v>
      </c>
    </row>
    <row r="17" spans="1:11" x14ac:dyDescent="0.2">
      <c r="A17" s="60" t="s">
        <v>2687</v>
      </c>
      <c r="B17" s="11" t="s">
        <v>19</v>
      </c>
      <c r="C17" s="11" t="s">
        <v>19</v>
      </c>
      <c r="D17" s="11" t="s">
        <v>19</v>
      </c>
      <c r="E17" s="11" t="s">
        <v>19</v>
      </c>
      <c r="F17" s="11">
        <v>312110</v>
      </c>
      <c r="G17" s="78" t="s">
        <v>19</v>
      </c>
      <c r="H17" s="10">
        <v>360</v>
      </c>
      <c r="I17" s="10">
        <v>360</v>
      </c>
      <c r="J17" s="10"/>
      <c r="K17" s="10" t="s">
        <v>64</v>
      </c>
    </row>
    <row r="18" spans="1:11" x14ac:dyDescent="0.2">
      <c r="A18" s="60" t="s">
        <v>2709</v>
      </c>
      <c r="B18" s="11" t="s">
        <v>19</v>
      </c>
      <c r="C18" s="11" t="s">
        <v>19</v>
      </c>
      <c r="D18" s="11" t="s">
        <v>19</v>
      </c>
      <c r="E18" s="11" t="s">
        <v>19</v>
      </c>
      <c r="F18" s="11">
        <v>314110</v>
      </c>
      <c r="G18" s="78" t="s">
        <v>19</v>
      </c>
      <c r="H18" s="10">
        <v>371.9</v>
      </c>
      <c r="I18" s="10">
        <v>371.9</v>
      </c>
      <c r="J18" s="10"/>
      <c r="K18" s="10" t="s">
        <v>64</v>
      </c>
    </row>
    <row r="19" spans="1:11" x14ac:dyDescent="0.2">
      <c r="A19" s="60" t="s">
        <v>2720</v>
      </c>
      <c r="B19" s="11" t="s">
        <v>19</v>
      </c>
      <c r="C19" s="11" t="s">
        <v>19</v>
      </c>
      <c r="D19" s="11" t="s">
        <v>19</v>
      </c>
      <c r="E19" s="11" t="s">
        <v>19</v>
      </c>
      <c r="F19" s="11">
        <v>315110</v>
      </c>
      <c r="G19" s="78" t="s">
        <v>19</v>
      </c>
      <c r="H19" s="10">
        <v>437.9</v>
      </c>
      <c r="I19" s="10">
        <v>437.9</v>
      </c>
      <c r="J19" s="10"/>
      <c r="K19" s="10" t="s">
        <v>64</v>
      </c>
    </row>
    <row r="20" spans="1:11" ht="25.5" x14ac:dyDescent="0.2">
      <c r="A20" s="60" t="s">
        <v>2736</v>
      </c>
      <c r="B20" s="11" t="s">
        <v>19</v>
      </c>
      <c r="C20" s="11" t="s">
        <v>19</v>
      </c>
      <c r="D20" s="11" t="s">
        <v>19</v>
      </c>
      <c r="E20" s="11" t="s">
        <v>19</v>
      </c>
      <c r="F20" s="11">
        <v>316110</v>
      </c>
      <c r="G20" s="78" t="s">
        <v>19</v>
      </c>
      <c r="H20" s="10">
        <v>584.4</v>
      </c>
      <c r="I20" s="10">
        <v>584.4</v>
      </c>
      <c r="J20" s="10"/>
      <c r="K20" s="10" t="s">
        <v>64</v>
      </c>
    </row>
    <row r="21" spans="1:11" x14ac:dyDescent="0.2">
      <c r="A21" s="60" t="s">
        <v>2753</v>
      </c>
      <c r="B21" s="11" t="s">
        <v>19</v>
      </c>
      <c r="C21" s="11" t="s">
        <v>19</v>
      </c>
      <c r="D21" s="11" t="s">
        <v>19</v>
      </c>
      <c r="E21" s="11" t="s">
        <v>19</v>
      </c>
      <c r="F21" s="11">
        <v>318110</v>
      </c>
      <c r="G21" s="78" t="s">
        <v>19</v>
      </c>
      <c r="H21" s="10">
        <v>10</v>
      </c>
      <c r="I21" s="10">
        <v>10</v>
      </c>
      <c r="J21" s="10"/>
      <c r="K21" s="10" t="s">
        <v>64</v>
      </c>
    </row>
    <row r="22" spans="1:11" x14ac:dyDescent="0.2">
      <c r="A22" s="60" t="s">
        <v>2819</v>
      </c>
      <c r="B22" s="11" t="s">
        <v>19</v>
      </c>
      <c r="C22" s="11" t="s">
        <v>19</v>
      </c>
      <c r="D22" s="11" t="s">
        <v>19</v>
      </c>
      <c r="E22" s="11" t="s">
        <v>19</v>
      </c>
      <c r="F22" s="11">
        <v>333110</v>
      </c>
      <c r="G22" s="78" t="s">
        <v>19</v>
      </c>
      <c r="H22" s="10">
        <v>30</v>
      </c>
      <c r="I22" s="10">
        <v>30</v>
      </c>
      <c r="J22" s="10"/>
      <c r="K22" s="10" t="s">
        <v>64</v>
      </c>
    </row>
    <row r="23" spans="1:11" x14ac:dyDescent="0.2">
      <c r="A23" s="60" t="s">
        <v>2827</v>
      </c>
      <c r="B23" s="11" t="s">
        <v>19</v>
      </c>
      <c r="C23" s="11" t="s">
        <v>19</v>
      </c>
      <c r="D23" s="11" t="s">
        <v>19</v>
      </c>
      <c r="E23" s="11" t="s">
        <v>19</v>
      </c>
      <c r="F23" s="11">
        <v>334110</v>
      </c>
      <c r="G23" s="78" t="s">
        <v>19</v>
      </c>
      <c r="H23" s="10">
        <v>6.9</v>
      </c>
      <c r="I23" s="10">
        <v>6.9</v>
      </c>
      <c r="J23" s="10"/>
      <c r="K23" s="10" t="s">
        <v>64</v>
      </c>
    </row>
    <row r="24" spans="1:11" ht="25.5" x14ac:dyDescent="0.2">
      <c r="A24" s="60" t="s">
        <v>2841</v>
      </c>
      <c r="B24" s="11" t="s">
        <v>19</v>
      </c>
      <c r="C24" s="11" t="s">
        <v>19</v>
      </c>
      <c r="D24" s="11" t="s">
        <v>19</v>
      </c>
      <c r="E24" s="11" t="s">
        <v>19</v>
      </c>
      <c r="F24" s="11">
        <v>336110</v>
      </c>
      <c r="G24" s="78" t="s">
        <v>19</v>
      </c>
      <c r="H24" s="10">
        <v>13.2</v>
      </c>
      <c r="I24" s="10">
        <v>13.2</v>
      </c>
      <c r="J24" s="10"/>
      <c r="K24" s="10" t="s">
        <v>64</v>
      </c>
    </row>
    <row r="25" spans="1:11" x14ac:dyDescent="0.2">
      <c r="A25" s="60" t="s">
        <v>2881</v>
      </c>
      <c r="B25" s="11" t="s">
        <v>19</v>
      </c>
      <c r="C25" s="11" t="s">
        <v>19</v>
      </c>
      <c r="D25" s="11" t="s">
        <v>19</v>
      </c>
      <c r="E25" s="11" t="s">
        <v>19</v>
      </c>
      <c r="F25" s="11">
        <v>339110</v>
      </c>
      <c r="G25" s="78" t="s">
        <v>19</v>
      </c>
      <c r="H25" s="10">
        <v>0.7</v>
      </c>
      <c r="I25" s="10">
        <v>0.7</v>
      </c>
      <c r="J25" s="10"/>
      <c r="K25" s="10" t="s">
        <v>64</v>
      </c>
    </row>
    <row r="26" spans="1:11" x14ac:dyDescent="0.2">
      <c r="A26" s="12" t="s">
        <v>325</v>
      </c>
      <c r="B26" s="14" t="s">
        <v>326</v>
      </c>
      <c r="C26" s="14" t="s">
        <v>19</v>
      </c>
      <c r="D26" s="14" t="s">
        <v>19</v>
      </c>
      <c r="E26" s="14" t="s">
        <v>19</v>
      </c>
      <c r="F26" s="14"/>
      <c r="G26" s="59" t="s">
        <v>19</v>
      </c>
      <c r="H26" s="13">
        <v>500</v>
      </c>
      <c r="I26" s="13">
        <v>500</v>
      </c>
      <c r="J26" s="13"/>
      <c r="K26" s="10" t="s">
        <v>64</v>
      </c>
    </row>
    <row r="27" spans="1:11" x14ac:dyDescent="0.2">
      <c r="A27" s="78" t="s">
        <v>303</v>
      </c>
      <c r="B27" s="11" t="s">
        <v>326</v>
      </c>
      <c r="C27" s="11" t="s">
        <v>304</v>
      </c>
      <c r="D27" s="11" t="s">
        <v>19</v>
      </c>
      <c r="E27" s="11" t="s">
        <v>19</v>
      </c>
      <c r="F27" s="11"/>
      <c r="G27" s="78" t="s">
        <v>19</v>
      </c>
      <c r="H27" s="10">
        <v>500</v>
      </c>
      <c r="I27" s="10">
        <v>500</v>
      </c>
      <c r="J27" s="10"/>
      <c r="K27" s="10" t="s">
        <v>64</v>
      </c>
    </row>
    <row r="28" spans="1:11" x14ac:dyDescent="0.2">
      <c r="A28" s="78" t="s">
        <v>971</v>
      </c>
      <c r="B28" s="11" t="s">
        <v>326</v>
      </c>
      <c r="C28" s="11" t="s">
        <v>972</v>
      </c>
      <c r="D28" s="11" t="s">
        <v>19</v>
      </c>
      <c r="E28" s="11" t="s">
        <v>19</v>
      </c>
      <c r="F28" s="11"/>
      <c r="G28" s="78" t="s">
        <v>19</v>
      </c>
      <c r="H28" s="10">
        <v>500</v>
      </c>
      <c r="I28" s="10">
        <v>500</v>
      </c>
      <c r="J28" s="10"/>
      <c r="K28" s="10" t="s">
        <v>64</v>
      </c>
    </row>
    <row r="29" spans="1:11" x14ac:dyDescent="0.2">
      <c r="A29" s="78" t="s">
        <v>3097</v>
      </c>
      <c r="B29" s="11" t="s">
        <v>326</v>
      </c>
      <c r="C29" s="11" t="s">
        <v>3098</v>
      </c>
      <c r="D29" s="11" t="s">
        <v>19</v>
      </c>
      <c r="E29" s="11" t="s">
        <v>19</v>
      </c>
      <c r="F29" s="11"/>
      <c r="G29" s="78" t="s">
        <v>19</v>
      </c>
      <c r="H29" s="10">
        <v>500</v>
      </c>
      <c r="I29" s="10">
        <v>500</v>
      </c>
      <c r="J29" s="10"/>
      <c r="K29" s="10" t="s">
        <v>64</v>
      </c>
    </row>
    <row r="30" spans="1:11" x14ac:dyDescent="0.2">
      <c r="A30" s="78" t="s">
        <v>971</v>
      </c>
      <c r="B30" s="11" t="s">
        <v>326</v>
      </c>
      <c r="C30" s="11" t="s">
        <v>3098</v>
      </c>
      <c r="D30" s="11" t="s">
        <v>2907</v>
      </c>
      <c r="E30" s="11" t="s">
        <v>19</v>
      </c>
      <c r="F30" s="11"/>
      <c r="G30" s="78" t="s">
        <v>19</v>
      </c>
      <c r="H30" s="10">
        <v>500</v>
      </c>
      <c r="I30" s="10">
        <v>500</v>
      </c>
      <c r="J30" s="10"/>
      <c r="K30" s="10" t="s">
        <v>64</v>
      </c>
    </row>
    <row r="31" spans="1:11" x14ac:dyDescent="0.2">
      <c r="A31" s="78" t="s">
        <v>341</v>
      </c>
      <c r="B31" s="11" t="s">
        <v>326</v>
      </c>
      <c r="C31" s="11" t="s">
        <v>3098</v>
      </c>
      <c r="D31" s="11" t="s">
        <v>342</v>
      </c>
      <c r="E31" s="11" t="s">
        <v>19</v>
      </c>
      <c r="F31" s="11"/>
      <c r="G31" s="78" t="s">
        <v>19</v>
      </c>
      <c r="H31" s="10">
        <v>500</v>
      </c>
      <c r="I31" s="10">
        <v>500</v>
      </c>
      <c r="J31" s="10"/>
      <c r="K31" s="10" t="s">
        <v>64</v>
      </c>
    </row>
    <row r="32" spans="1:11" x14ac:dyDescent="0.2">
      <c r="A32" s="78" t="s">
        <v>3099</v>
      </c>
      <c r="B32" s="11" t="s">
        <v>326</v>
      </c>
      <c r="C32" s="11" t="s">
        <v>3098</v>
      </c>
      <c r="D32" s="11" t="s">
        <v>342</v>
      </c>
      <c r="E32" s="11" t="s">
        <v>3100</v>
      </c>
      <c r="F32" s="11"/>
      <c r="G32" s="78" t="s">
        <v>19</v>
      </c>
      <c r="H32" s="10">
        <v>500</v>
      </c>
      <c r="I32" s="10">
        <v>500</v>
      </c>
      <c r="J32" s="10"/>
      <c r="K32" s="10" t="s">
        <v>64</v>
      </c>
    </row>
    <row r="33" spans="1:11" x14ac:dyDescent="0.2">
      <c r="A33" s="60" t="s">
        <v>2668</v>
      </c>
      <c r="B33" s="11" t="s">
        <v>326</v>
      </c>
      <c r="C33" s="11" t="s">
        <v>3098</v>
      </c>
      <c r="D33" s="11" t="s">
        <v>342</v>
      </c>
      <c r="E33" s="11" t="s">
        <v>3100</v>
      </c>
      <c r="F33" s="11">
        <v>3</v>
      </c>
      <c r="G33" s="78" t="s">
        <v>19</v>
      </c>
      <c r="H33" s="10">
        <v>500</v>
      </c>
      <c r="I33" s="10">
        <v>500</v>
      </c>
      <c r="J33" s="10"/>
      <c r="K33" s="10" t="s">
        <v>64</v>
      </c>
    </row>
    <row r="34" spans="1:11" x14ac:dyDescent="0.2">
      <c r="A34" s="60" t="s">
        <v>2679</v>
      </c>
      <c r="B34" s="11" t="s">
        <v>326</v>
      </c>
      <c r="C34" s="11" t="s">
        <v>3098</v>
      </c>
      <c r="D34" s="11" t="s">
        <v>342</v>
      </c>
      <c r="E34" s="11" t="s">
        <v>3100</v>
      </c>
      <c r="F34" s="11">
        <v>311120</v>
      </c>
      <c r="G34" s="78" t="s">
        <v>3128</v>
      </c>
      <c r="H34" s="10">
        <v>500</v>
      </c>
      <c r="I34" s="10">
        <v>500</v>
      </c>
      <c r="J34" s="10"/>
      <c r="K34" s="10" t="s">
        <v>64</v>
      </c>
    </row>
    <row r="35" spans="1:11" x14ac:dyDescent="0.2">
      <c r="A35" s="12" t="s">
        <v>390</v>
      </c>
      <c r="B35" s="14" t="s">
        <v>391</v>
      </c>
      <c r="C35" s="14" t="s">
        <v>19</v>
      </c>
      <c r="D35" s="14" t="s">
        <v>19</v>
      </c>
      <c r="E35" s="14" t="s">
        <v>19</v>
      </c>
      <c r="F35" s="14"/>
      <c r="G35" s="59" t="s">
        <v>19</v>
      </c>
      <c r="H35" s="13">
        <v>1355</v>
      </c>
      <c r="I35" s="13">
        <v>1355</v>
      </c>
      <c r="J35" s="13"/>
      <c r="K35" s="10" t="s">
        <v>64</v>
      </c>
    </row>
    <row r="36" spans="1:11" x14ac:dyDescent="0.2">
      <c r="A36" s="78" t="s">
        <v>392</v>
      </c>
      <c r="B36" s="11" t="s">
        <v>391</v>
      </c>
      <c r="C36" s="11" t="s">
        <v>393</v>
      </c>
      <c r="D36" s="11" t="s">
        <v>19</v>
      </c>
      <c r="E36" s="11" t="s">
        <v>19</v>
      </c>
      <c r="F36" s="11"/>
      <c r="G36" s="78" t="s">
        <v>19</v>
      </c>
      <c r="H36" s="10">
        <v>1355</v>
      </c>
      <c r="I36" s="10">
        <v>1355</v>
      </c>
      <c r="J36" s="10"/>
      <c r="K36" s="10" t="s">
        <v>64</v>
      </c>
    </row>
    <row r="37" spans="1:11" x14ac:dyDescent="0.2">
      <c r="A37" s="78" t="s">
        <v>965</v>
      </c>
      <c r="B37" s="11" t="s">
        <v>391</v>
      </c>
      <c r="C37" s="11" t="s">
        <v>966</v>
      </c>
      <c r="D37" s="11" t="s">
        <v>19</v>
      </c>
      <c r="E37" s="11" t="s">
        <v>19</v>
      </c>
      <c r="F37" s="11"/>
      <c r="G37" s="78" t="s">
        <v>19</v>
      </c>
      <c r="H37" s="10">
        <v>200</v>
      </c>
      <c r="I37" s="10">
        <v>200</v>
      </c>
      <c r="J37" s="10"/>
      <c r="K37" s="10" t="s">
        <v>64</v>
      </c>
    </row>
    <row r="38" spans="1:11" x14ac:dyDescent="0.2">
      <c r="A38" s="78" t="s">
        <v>965</v>
      </c>
      <c r="B38" s="11" t="s">
        <v>391</v>
      </c>
      <c r="C38" s="11" t="s">
        <v>3129</v>
      </c>
      <c r="D38" s="11" t="s">
        <v>19</v>
      </c>
      <c r="E38" s="11" t="s">
        <v>19</v>
      </c>
      <c r="F38" s="11"/>
      <c r="G38" s="78" t="s">
        <v>19</v>
      </c>
      <c r="H38" s="10">
        <v>200</v>
      </c>
      <c r="I38" s="10">
        <v>200</v>
      </c>
      <c r="J38" s="10"/>
      <c r="K38" s="10" t="s">
        <v>64</v>
      </c>
    </row>
    <row r="39" spans="1:11" x14ac:dyDescent="0.2">
      <c r="A39" s="78" t="s">
        <v>3130</v>
      </c>
      <c r="B39" s="11" t="s">
        <v>391</v>
      </c>
      <c r="C39" s="11" t="s">
        <v>3129</v>
      </c>
      <c r="D39" s="11" t="s">
        <v>2671</v>
      </c>
      <c r="E39" s="11" t="s">
        <v>19</v>
      </c>
      <c r="F39" s="11"/>
      <c r="G39" s="78" t="s">
        <v>19</v>
      </c>
      <c r="H39" s="10">
        <v>200</v>
      </c>
      <c r="I39" s="10">
        <v>200</v>
      </c>
      <c r="J39" s="10"/>
      <c r="K39" s="10" t="s">
        <v>64</v>
      </c>
    </row>
    <row r="40" spans="1:11" x14ac:dyDescent="0.2">
      <c r="A40" s="78" t="s">
        <v>399</v>
      </c>
      <c r="B40" s="11" t="s">
        <v>391</v>
      </c>
      <c r="C40" s="11" t="s">
        <v>3129</v>
      </c>
      <c r="D40" s="11" t="s">
        <v>400</v>
      </c>
      <c r="E40" s="11" t="s">
        <v>19</v>
      </c>
      <c r="F40" s="11"/>
      <c r="G40" s="78" t="s">
        <v>19</v>
      </c>
      <c r="H40" s="10">
        <v>200</v>
      </c>
      <c r="I40" s="10">
        <v>200</v>
      </c>
      <c r="J40" s="10"/>
      <c r="K40" s="10" t="s">
        <v>64</v>
      </c>
    </row>
    <row r="41" spans="1:11" x14ac:dyDescent="0.2">
      <c r="A41" s="78" t="s">
        <v>3131</v>
      </c>
      <c r="B41" s="11" t="s">
        <v>391</v>
      </c>
      <c r="C41" s="11" t="s">
        <v>3129</v>
      </c>
      <c r="D41" s="11" t="s">
        <v>400</v>
      </c>
      <c r="E41" s="11" t="s">
        <v>3132</v>
      </c>
      <c r="F41" s="11"/>
      <c r="G41" s="78" t="s">
        <v>19</v>
      </c>
      <c r="H41" s="10">
        <v>200</v>
      </c>
      <c r="I41" s="10">
        <v>200</v>
      </c>
      <c r="J41" s="10"/>
      <c r="K41" s="10" t="s">
        <v>64</v>
      </c>
    </row>
    <row r="42" spans="1:11" x14ac:dyDescent="0.2">
      <c r="A42" s="60" t="s">
        <v>2197</v>
      </c>
      <c r="B42" s="11" t="s">
        <v>391</v>
      </c>
      <c r="C42" s="11" t="s">
        <v>3129</v>
      </c>
      <c r="D42" s="11" t="s">
        <v>400</v>
      </c>
      <c r="E42" s="11" t="s">
        <v>3132</v>
      </c>
      <c r="F42" s="11">
        <v>2</v>
      </c>
      <c r="G42" s="78" t="s">
        <v>19</v>
      </c>
      <c r="H42" s="10">
        <v>160</v>
      </c>
      <c r="I42" s="10">
        <v>160</v>
      </c>
      <c r="J42" s="10"/>
      <c r="K42" s="10" t="s">
        <v>64</v>
      </c>
    </row>
    <row r="43" spans="1:11" x14ac:dyDescent="0.2">
      <c r="A43" s="60" t="s">
        <v>2320</v>
      </c>
      <c r="B43" s="11" t="s">
        <v>391</v>
      </c>
      <c r="C43" s="11" t="s">
        <v>3129</v>
      </c>
      <c r="D43" s="11" t="s">
        <v>400</v>
      </c>
      <c r="E43" s="11" t="s">
        <v>3132</v>
      </c>
      <c r="F43" s="11">
        <v>222910</v>
      </c>
      <c r="G43" s="78" t="s">
        <v>3133</v>
      </c>
      <c r="H43" s="10">
        <v>70</v>
      </c>
      <c r="I43" s="10">
        <v>70</v>
      </c>
      <c r="J43" s="10"/>
      <c r="K43" s="10" t="s">
        <v>64</v>
      </c>
    </row>
    <row r="44" spans="1:11" x14ac:dyDescent="0.2">
      <c r="A44" s="60" t="s">
        <v>2324</v>
      </c>
      <c r="B44" s="11" t="s">
        <v>391</v>
      </c>
      <c r="C44" s="11" t="s">
        <v>3129</v>
      </c>
      <c r="D44" s="11" t="s">
        <v>400</v>
      </c>
      <c r="E44" s="11" t="s">
        <v>3132</v>
      </c>
      <c r="F44" s="11">
        <v>222920</v>
      </c>
      <c r="G44" s="78" t="s">
        <v>3133</v>
      </c>
      <c r="H44" s="10">
        <v>90</v>
      </c>
      <c r="I44" s="10">
        <v>90</v>
      </c>
      <c r="J44" s="10"/>
      <c r="K44" s="10" t="s">
        <v>64</v>
      </c>
    </row>
    <row r="45" spans="1:11" x14ac:dyDescent="0.2">
      <c r="A45" s="60" t="s">
        <v>2668</v>
      </c>
      <c r="B45" s="11" t="s">
        <v>391</v>
      </c>
      <c r="C45" s="11" t="s">
        <v>3129</v>
      </c>
      <c r="D45" s="11" t="s">
        <v>400</v>
      </c>
      <c r="E45" s="11" t="s">
        <v>3132</v>
      </c>
      <c r="F45" s="11">
        <v>3</v>
      </c>
      <c r="G45" s="78" t="s">
        <v>19</v>
      </c>
      <c r="H45" s="10">
        <v>40</v>
      </c>
      <c r="I45" s="10">
        <v>40</v>
      </c>
      <c r="J45" s="10"/>
      <c r="K45" s="10" t="s">
        <v>64</v>
      </c>
    </row>
    <row r="46" spans="1:11" x14ac:dyDescent="0.2">
      <c r="A46" s="60" t="s">
        <v>2819</v>
      </c>
      <c r="B46" s="11" t="s">
        <v>391</v>
      </c>
      <c r="C46" s="11" t="s">
        <v>3129</v>
      </c>
      <c r="D46" s="11" t="s">
        <v>400</v>
      </c>
      <c r="E46" s="11" t="s">
        <v>3132</v>
      </c>
      <c r="F46" s="11">
        <v>333110</v>
      </c>
      <c r="G46" s="78" t="s">
        <v>3133</v>
      </c>
      <c r="H46" s="10">
        <v>30</v>
      </c>
      <c r="I46" s="10">
        <v>30</v>
      </c>
      <c r="J46" s="10"/>
      <c r="K46" s="10" t="s">
        <v>64</v>
      </c>
    </row>
    <row r="47" spans="1:11" ht="25.5" x14ac:dyDescent="0.2">
      <c r="A47" s="60" t="s">
        <v>2841</v>
      </c>
      <c r="B47" s="11" t="s">
        <v>391</v>
      </c>
      <c r="C47" s="11" t="s">
        <v>3129</v>
      </c>
      <c r="D47" s="11" t="s">
        <v>400</v>
      </c>
      <c r="E47" s="11" t="s">
        <v>3132</v>
      </c>
      <c r="F47" s="11">
        <v>336110</v>
      </c>
      <c r="G47" s="78" t="s">
        <v>3133</v>
      </c>
      <c r="H47" s="10">
        <v>10</v>
      </c>
      <c r="I47" s="10">
        <v>10</v>
      </c>
      <c r="J47" s="10"/>
      <c r="K47" s="10" t="s">
        <v>64</v>
      </c>
    </row>
    <row r="48" spans="1:11" x14ac:dyDescent="0.2">
      <c r="A48" s="78" t="s">
        <v>967</v>
      </c>
      <c r="B48" s="11" t="s">
        <v>391</v>
      </c>
      <c r="C48" s="11" t="s">
        <v>968</v>
      </c>
      <c r="D48" s="11" t="s">
        <v>19</v>
      </c>
      <c r="E48" s="11" t="s">
        <v>19</v>
      </c>
      <c r="F48" s="11"/>
      <c r="G48" s="78" t="s">
        <v>19</v>
      </c>
      <c r="H48" s="10">
        <v>1155</v>
      </c>
      <c r="I48" s="10">
        <v>1155</v>
      </c>
      <c r="J48" s="10"/>
      <c r="K48" s="10" t="s">
        <v>64</v>
      </c>
    </row>
    <row r="49" spans="1:11" x14ac:dyDescent="0.2">
      <c r="A49" s="78" t="s">
        <v>3134</v>
      </c>
      <c r="B49" s="11" t="s">
        <v>391</v>
      </c>
      <c r="C49" s="11" t="s">
        <v>3135</v>
      </c>
      <c r="D49" s="11" t="s">
        <v>19</v>
      </c>
      <c r="E49" s="11" t="s">
        <v>19</v>
      </c>
      <c r="F49" s="11"/>
      <c r="G49" s="78" t="s">
        <v>19</v>
      </c>
      <c r="H49" s="10">
        <v>1155</v>
      </c>
      <c r="I49" s="10">
        <v>1155</v>
      </c>
      <c r="J49" s="10"/>
      <c r="K49" s="10" t="s">
        <v>64</v>
      </c>
    </row>
    <row r="50" spans="1:11" x14ac:dyDescent="0.2">
      <c r="A50" s="78" t="s">
        <v>3130</v>
      </c>
      <c r="B50" s="11" t="s">
        <v>391</v>
      </c>
      <c r="C50" s="11" t="s">
        <v>3135</v>
      </c>
      <c r="D50" s="11" t="s">
        <v>2671</v>
      </c>
      <c r="E50" s="11" t="s">
        <v>19</v>
      </c>
      <c r="F50" s="11"/>
      <c r="G50" s="78" t="s">
        <v>19</v>
      </c>
      <c r="H50" s="10">
        <v>1155</v>
      </c>
      <c r="I50" s="10">
        <v>1155</v>
      </c>
      <c r="J50" s="10"/>
      <c r="K50" s="10" t="s">
        <v>64</v>
      </c>
    </row>
    <row r="51" spans="1:11" x14ac:dyDescent="0.2">
      <c r="A51" s="78" t="s">
        <v>396</v>
      </c>
      <c r="B51" s="11" t="s">
        <v>391</v>
      </c>
      <c r="C51" s="11" t="s">
        <v>3135</v>
      </c>
      <c r="D51" s="11" t="s">
        <v>397</v>
      </c>
      <c r="E51" s="11" t="s">
        <v>19</v>
      </c>
      <c r="F51" s="11"/>
      <c r="G51" s="78" t="s">
        <v>19</v>
      </c>
      <c r="H51" s="10">
        <v>1155</v>
      </c>
      <c r="I51" s="10">
        <v>1155</v>
      </c>
      <c r="J51" s="10"/>
      <c r="K51" s="10" t="s">
        <v>64</v>
      </c>
    </row>
    <row r="52" spans="1:11" x14ac:dyDescent="0.2">
      <c r="A52" s="78" t="s">
        <v>3136</v>
      </c>
      <c r="B52" s="11" t="s">
        <v>391</v>
      </c>
      <c r="C52" s="11" t="s">
        <v>3135</v>
      </c>
      <c r="D52" s="11" t="s">
        <v>397</v>
      </c>
      <c r="E52" s="11" t="s">
        <v>3137</v>
      </c>
      <c r="F52" s="11"/>
      <c r="G52" s="78" t="s">
        <v>19</v>
      </c>
      <c r="H52" s="10">
        <v>1155</v>
      </c>
      <c r="I52" s="10">
        <v>1155</v>
      </c>
      <c r="J52" s="10"/>
      <c r="K52" s="10" t="s">
        <v>64</v>
      </c>
    </row>
    <row r="53" spans="1:11" x14ac:dyDescent="0.2">
      <c r="A53" s="60" t="s">
        <v>2668</v>
      </c>
      <c r="B53" s="11" t="s">
        <v>391</v>
      </c>
      <c r="C53" s="11" t="s">
        <v>3135</v>
      </c>
      <c r="D53" s="11" t="s">
        <v>397</v>
      </c>
      <c r="E53" s="11" t="s">
        <v>3137</v>
      </c>
      <c r="F53" s="11">
        <v>3</v>
      </c>
      <c r="G53" s="78" t="s">
        <v>19</v>
      </c>
      <c r="H53" s="10">
        <v>1155</v>
      </c>
      <c r="I53" s="10">
        <v>1155</v>
      </c>
      <c r="J53" s="10"/>
      <c r="K53" s="10" t="s">
        <v>64</v>
      </c>
    </row>
    <row r="54" spans="1:11" x14ac:dyDescent="0.2">
      <c r="A54" s="60" t="s">
        <v>2679</v>
      </c>
      <c r="B54" s="11" t="s">
        <v>391</v>
      </c>
      <c r="C54" s="11" t="s">
        <v>3135</v>
      </c>
      <c r="D54" s="11" t="s">
        <v>397</v>
      </c>
      <c r="E54" s="11" t="s">
        <v>3137</v>
      </c>
      <c r="F54" s="11">
        <v>311120</v>
      </c>
      <c r="G54" s="78" t="s">
        <v>3133</v>
      </c>
      <c r="H54" s="10">
        <v>495</v>
      </c>
      <c r="I54" s="10">
        <v>495</v>
      </c>
      <c r="J54" s="10"/>
      <c r="K54" s="10" t="s">
        <v>64</v>
      </c>
    </row>
    <row r="55" spans="1:11" x14ac:dyDescent="0.2">
      <c r="A55" s="60" t="s">
        <v>2687</v>
      </c>
      <c r="B55" s="11" t="s">
        <v>391</v>
      </c>
      <c r="C55" s="11" t="s">
        <v>3135</v>
      </c>
      <c r="D55" s="11" t="s">
        <v>397</v>
      </c>
      <c r="E55" s="11" t="s">
        <v>3137</v>
      </c>
      <c r="F55" s="11">
        <v>312110</v>
      </c>
      <c r="G55" s="78" t="s">
        <v>3133</v>
      </c>
      <c r="H55" s="10">
        <v>360</v>
      </c>
      <c r="I55" s="10">
        <v>360</v>
      </c>
      <c r="J55" s="10"/>
      <c r="K55" s="10" t="s">
        <v>64</v>
      </c>
    </row>
    <row r="56" spans="1:11" ht="25.5" x14ac:dyDescent="0.2">
      <c r="A56" s="60" t="s">
        <v>2736</v>
      </c>
      <c r="B56" s="11" t="s">
        <v>391</v>
      </c>
      <c r="C56" s="11" t="s">
        <v>3135</v>
      </c>
      <c r="D56" s="11" t="s">
        <v>397</v>
      </c>
      <c r="E56" s="11" t="s">
        <v>3137</v>
      </c>
      <c r="F56" s="11">
        <v>316110</v>
      </c>
      <c r="G56" s="78" t="s">
        <v>3133</v>
      </c>
      <c r="H56" s="10">
        <v>300</v>
      </c>
      <c r="I56" s="10">
        <v>300</v>
      </c>
      <c r="J56" s="10"/>
      <c r="K56" s="10" t="s">
        <v>64</v>
      </c>
    </row>
    <row r="57" spans="1:11" x14ac:dyDescent="0.2">
      <c r="A57" s="12" t="s">
        <v>545</v>
      </c>
      <c r="B57" s="14" t="s">
        <v>546</v>
      </c>
      <c r="C57" s="14" t="s">
        <v>19</v>
      </c>
      <c r="D57" s="14" t="s">
        <v>19</v>
      </c>
      <c r="E57" s="14" t="s">
        <v>19</v>
      </c>
      <c r="F57" s="14"/>
      <c r="G57" s="59" t="s">
        <v>19</v>
      </c>
      <c r="H57" s="13">
        <v>1315</v>
      </c>
      <c r="I57" s="13">
        <v>1314.9</v>
      </c>
      <c r="J57" s="13">
        <v>-0.1</v>
      </c>
      <c r="K57" s="10" t="s">
        <v>64</v>
      </c>
    </row>
    <row r="58" spans="1:11" x14ac:dyDescent="0.2">
      <c r="A58" s="78" t="s">
        <v>275</v>
      </c>
      <c r="B58" s="11" t="s">
        <v>546</v>
      </c>
      <c r="C58" s="11" t="s">
        <v>276</v>
      </c>
      <c r="D58" s="11" t="s">
        <v>19</v>
      </c>
      <c r="E58" s="11" t="s">
        <v>19</v>
      </c>
      <c r="F58" s="11"/>
      <c r="G58" s="78" t="s">
        <v>19</v>
      </c>
      <c r="H58" s="10">
        <v>1315</v>
      </c>
      <c r="I58" s="10">
        <v>1314.9</v>
      </c>
      <c r="J58" s="10">
        <v>-0.1</v>
      </c>
      <c r="K58" s="10" t="s">
        <v>64</v>
      </c>
    </row>
    <row r="59" spans="1:11" x14ac:dyDescent="0.2">
      <c r="A59" s="78" t="s">
        <v>1049</v>
      </c>
      <c r="B59" s="11" t="s">
        <v>546</v>
      </c>
      <c r="C59" s="11" t="s">
        <v>1050</v>
      </c>
      <c r="D59" s="11" t="s">
        <v>19</v>
      </c>
      <c r="E59" s="11" t="s">
        <v>19</v>
      </c>
      <c r="F59" s="11"/>
      <c r="G59" s="78" t="s">
        <v>19</v>
      </c>
      <c r="H59" s="10">
        <v>1315</v>
      </c>
      <c r="I59" s="10">
        <v>1314.9</v>
      </c>
      <c r="J59" s="10">
        <v>-0.1</v>
      </c>
      <c r="K59" s="10" t="s">
        <v>64</v>
      </c>
    </row>
    <row r="60" spans="1:11" x14ac:dyDescent="0.2">
      <c r="A60" s="78" t="s">
        <v>3138</v>
      </c>
      <c r="B60" s="11" t="s">
        <v>546</v>
      </c>
      <c r="C60" s="11" t="s">
        <v>3139</v>
      </c>
      <c r="D60" s="11" t="s">
        <v>19</v>
      </c>
      <c r="E60" s="11" t="s">
        <v>19</v>
      </c>
      <c r="F60" s="11"/>
      <c r="G60" s="78" t="s">
        <v>19</v>
      </c>
      <c r="H60" s="10">
        <v>300</v>
      </c>
      <c r="I60" s="10">
        <v>299.89999999999998</v>
      </c>
      <c r="J60" s="10">
        <v>-0.1</v>
      </c>
      <c r="K60" s="10" t="s">
        <v>64</v>
      </c>
    </row>
    <row r="61" spans="1:11" x14ac:dyDescent="0.2">
      <c r="A61" s="78" t="s">
        <v>275</v>
      </c>
      <c r="B61" s="11" t="s">
        <v>546</v>
      </c>
      <c r="C61" s="11" t="s">
        <v>3139</v>
      </c>
      <c r="D61" s="11" t="s">
        <v>3140</v>
      </c>
      <c r="E61" s="11" t="s">
        <v>19</v>
      </c>
      <c r="F61" s="11"/>
      <c r="G61" s="78" t="s">
        <v>19</v>
      </c>
      <c r="H61" s="10">
        <v>300</v>
      </c>
      <c r="I61" s="10">
        <v>299.89999999999998</v>
      </c>
      <c r="J61" s="10">
        <v>-0.1</v>
      </c>
      <c r="K61" s="10" t="s">
        <v>64</v>
      </c>
    </row>
    <row r="62" spans="1:11" x14ac:dyDescent="0.2">
      <c r="A62" s="78" t="s">
        <v>597</v>
      </c>
      <c r="B62" s="11" t="s">
        <v>546</v>
      </c>
      <c r="C62" s="11" t="s">
        <v>3139</v>
      </c>
      <c r="D62" s="11" t="s">
        <v>598</v>
      </c>
      <c r="E62" s="11" t="s">
        <v>19</v>
      </c>
      <c r="F62" s="11"/>
      <c r="G62" s="78" t="s">
        <v>19</v>
      </c>
      <c r="H62" s="10">
        <v>200</v>
      </c>
      <c r="I62" s="10">
        <v>199.9</v>
      </c>
      <c r="J62" s="10">
        <v>-0.1</v>
      </c>
      <c r="K62" s="10" t="s">
        <v>64</v>
      </c>
    </row>
    <row r="63" spans="1:11" x14ac:dyDescent="0.2">
      <c r="A63" s="78" t="s">
        <v>597</v>
      </c>
      <c r="B63" s="11" t="s">
        <v>546</v>
      </c>
      <c r="C63" s="11" t="s">
        <v>3139</v>
      </c>
      <c r="D63" s="11" t="s">
        <v>598</v>
      </c>
      <c r="E63" s="11" t="s">
        <v>3141</v>
      </c>
      <c r="F63" s="11"/>
      <c r="G63" s="78" t="s">
        <v>19</v>
      </c>
      <c r="H63" s="10">
        <v>200</v>
      </c>
      <c r="I63" s="10">
        <v>199.9</v>
      </c>
      <c r="J63" s="10">
        <v>-0.1</v>
      </c>
      <c r="K63" s="10" t="s">
        <v>64</v>
      </c>
    </row>
    <row r="64" spans="1:11" x14ac:dyDescent="0.2">
      <c r="A64" s="60" t="s">
        <v>2668</v>
      </c>
      <c r="B64" s="11" t="s">
        <v>546</v>
      </c>
      <c r="C64" s="11" t="s">
        <v>3139</v>
      </c>
      <c r="D64" s="11" t="s">
        <v>598</v>
      </c>
      <c r="E64" s="11" t="s">
        <v>3141</v>
      </c>
      <c r="F64" s="11">
        <v>3</v>
      </c>
      <c r="G64" s="78" t="s">
        <v>19</v>
      </c>
      <c r="H64" s="10">
        <v>200</v>
      </c>
      <c r="I64" s="10">
        <v>199.9</v>
      </c>
      <c r="J64" s="10">
        <v>-0.1</v>
      </c>
      <c r="K64" s="10" t="s">
        <v>64</v>
      </c>
    </row>
    <row r="65" spans="1:11" x14ac:dyDescent="0.2">
      <c r="A65" s="60" t="s">
        <v>2679</v>
      </c>
      <c r="B65" s="11" t="s">
        <v>546</v>
      </c>
      <c r="C65" s="11" t="s">
        <v>3139</v>
      </c>
      <c r="D65" s="11" t="s">
        <v>598</v>
      </c>
      <c r="E65" s="11" t="s">
        <v>3141</v>
      </c>
      <c r="F65" s="11">
        <v>311120</v>
      </c>
      <c r="G65" s="78" t="s">
        <v>3142</v>
      </c>
      <c r="H65" s="10">
        <v>100</v>
      </c>
      <c r="I65" s="10">
        <v>100</v>
      </c>
      <c r="J65" s="10"/>
      <c r="K65" s="10" t="s">
        <v>64</v>
      </c>
    </row>
    <row r="66" spans="1:11" x14ac:dyDescent="0.2">
      <c r="A66" s="60" t="s">
        <v>2709</v>
      </c>
      <c r="B66" s="11" t="s">
        <v>546</v>
      </c>
      <c r="C66" s="11" t="s">
        <v>3139</v>
      </c>
      <c r="D66" s="11" t="s">
        <v>598</v>
      </c>
      <c r="E66" s="11" t="s">
        <v>3141</v>
      </c>
      <c r="F66" s="11">
        <v>314110</v>
      </c>
      <c r="G66" s="78" t="s">
        <v>3142</v>
      </c>
      <c r="H66" s="10">
        <v>89.5</v>
      </c>
      <c r="I66" s="10">
        <v>89.5</v>
      </c>
      <c r="J66" s="10"/>
      <c r="K66" s="10" t="s">
        <v>64</v>
      </c>
    </row>
    <row r="67" spans="1:11" ht="25.5" x14ac:dyDescent="0.2">
      <c r="A67" s="60" t="s">
        <v>2736</v>
      </c>
      <c r="B67" s="11" t="s">
        <v>546</v>
      </c>
      <c r="C67" s="11" t="s">
        <v>3139</v>
      </c>
      <c r="D67" s="11" t="s">
        <v>598</v>
      </c>
      <c r="E67" s="11" t="s">
        <v>3141</v>
      </c>
      <c r="F67" s="11">
        <v>316110</v>
      </c>
      <c r="G67" s="78" t="s">
        <v>3142</v>
      </c>
      <c r="H67" s="10">
        <v>7.3</v>
      </c>
      <c r="I67" s="10">
        <v>7.3</v>
      </c>
      <c r="J67" s="10"/>
      <c r="K67" s="10" t="s">
        <v>64</v>
      </c>
    </row>
    <row r="68" spans="1:11" ht="25.5" x14ac:dyDescent="0.2">
      <c r="A68" s="60" t="s">
        <v>2841</v>
      </c>
      <c r="B68" s="11" t="s">
        <v>546</v>
      </c>
      <c r="C68" s="11" t="s">
        <v>3139</v>
      </c>
      <c r="D68" s="11" t="s">
        <v>598</v>
      </c>
      <c r="E68" s="11" t="s">
        <v>3141</v>
      </c>
      <c r="F68" s="11">
        <v>336110</v>
      </c>
      <c r="G68" s="78" t="s">
        <v>3142</v>
      </c>
      <c r="H68" s="10">
        <v>3.2</v>
      </c>
      <c r="I68" s="10">
        <v>3.2</v>
      </c>
      <c r="J68" s="10"/>
      <c r="K68" s="10" t="s">
        <v>64</v>
      </c>
    </row>
    <row r="69" spans="1:11" x14ac:dyDescent="0.2">
      <c r="A69" s="78" t="s">
        <v>600</v>
      </c>
      <c r="B69" s="11" t="s">
        <v>546</v>
      </c>
      <c r="C69" s="11" t="s">
        <v>3139</v>
      </c>
      <c r="D69" s="11" t="s">
        <v>601</v>
      </c>
      <c r="E69" s="11" t="s">
        <v>19</v>
      </c>
      <c r="F69" s="11"/>
      <c r="G69" s="78" t="s">
        <v>19</v>
      </c>
      <c r="H69" s="10">
        <v>100</v>
      </c>
      <c r="I69" s="10">
        <v>100</v>
      </c>
      <c r="J69" s="10"/>
      <c r="K69" s="10" t="s">
        <v>64</v>
      </c>
    </row>
    <row r="70" spans="1:11" x14ac:dyDescent="0.2">
      <c r="A70" s="78" t="s">
        <v>3143</v>
      </c>
      <c r="B70" s="11" t="s">
        <v>546</v>
      </c>
      <c r="C70" s="11" t="s">
        <v>3139</v>
      </c>
      <c r="D70" s="11" t="s">
        <v>601</v>
      </c>
      <c r="E70" s="11" t="s">
        <v>3144</v>
      </c>
      <c r="F70" s="11"/>
      <c r="G70" s="78" t="s">
        <v>19</v>
      </c>
      <c r="H70" s="10">
        <v>100</v>
      </c>
      <c r="I70" s="10">
        <v>100</v>
      </c>
      <c r="J70" s="10"/>
      <c r="K70" s="10" t="s">
        <v>64</v>
      </c>
    </row>
    <row r="71" spans="1:11" x14ac:dyDescent="0.2">
      <c r="A71" s="60" t="s">
        <v>2197</v>
      </c>
      <c r="B71" s="11" t="s">
        <v>546</v>
      </c>
      <c r="C71" s="11" t="s">
        <v>3139</v>
      </c>
      <c r="D71" s="11" t="s">
        <v>601</v>
      </c>
      <c r="E71" s="11" t="s">
        <v>3144</v>
      </c>
      <c r="F71" s="11">
        <v>2</v>
      </c>
      <c r="G71" s="78" t="s">
        <v>19</v>
      </c>
      <c r="H71" s="10">
        <v>100</v>
      </c>
      <c r="I71" s="10">
        <v>100</v>
      </c>
      <c r="J71" s="10"/>
      <c r="K71" s="10" t="s">
        <v>64</v>
      </c>
    </row>
    <row r="72" spans="1:11" x14ac:dyDescent="0.2">
      <c r="A72" s="60" t="s">
        <v>2287</v>
      </c>
      <c r="B72" s="11" t="s">
        <v>546</v>
      </c>
      <c r="C72" s="11" t="s">
        <v>3139</v>
      </c>
      <c r="D72" s="11" t="s">
        <v>601</v>
      </c>
      <c r="E72" s="11" t="s">
        <v>3144</v>
      </c>
      <c r="F72" s="11">
        <v>222500</v>
      </c>
      <c r="G72" s="78" t="s">
        <v>3142</v>
      </c>
      <c r="H72" s="10">
        <v>100</v>
      </c>
      <c r="I72" s="10">
        <v>100</v>
      </c>
      <c r="J72" s="10"/>
      <c r="K72" s="10" t="s">
        <v>64</v>
      </c>
    </row>
    <row r="73" spans="1:11" x14ac:dyDescent="0.2">
      <c r="A73" s="78" t="s">
        <v>3145</v>
      </c>
      <c r="B73" s="11" t="s">
        <v>546</v>
      </c>
      <c r="C73" s="11" t="s">
        <v>3146</v>
      </c>
      <c r="D73" s="11" t="s">
        <v>19</v>
      </c>
      <c r="E73" s="11" t="s">
        <v>19</v>
      </c>
      <c r="F73" s="11"/>
      <c r="G73" s="78" t="s">
        <v>19</v>
      </c>
      <c r="H73" s="10">
        <v>1015</v>
      </c>
      <c r="I73" s="10">
        <v>1015</v>
      </c>
      <c r="J73" s="10"/>
      <c r="K73" s="10" t="s">
        <v>64</v>
      </c>
    </row>
    <row r="74" spans="1:11" x14ac:dyDescent="0.2">
      <c r="A74" s="78" t="s">
        <v>275</v>
      </c>
      <c r="B74" s="11" t="s">
        <v>546</v>
      </c>
      <c r="C74" s="11" t="s">
        <v>3146</v>
      </c>
      <c r="D74" s="11" t="s">
        <v>3140</v>
      </c>
      <c r="E74" s="11" t="s">
        <v>19</v>
      </c>
      <c r="F74" s="11"/>
      <c r="G74" s="78" t="s">
        <v>19</v>
      </c>
      <c r="H74" s="10">
        <v>1015</v>
      </c>
      <c r="I74" s="10">
        <v>1015</v>
      </c>
      <c r="J74" s="10"/>
      <c r="K74" s="10" t="s">
        <v>64</v>
      </c>
    </row>
    <row r="75" spans="1:11" x14ac:dyDescent="0.2">
      <c r="A75" s="78" t="s">
        <v>602</v>
      </c>
      <c r="B75" s="11" t="s">
        <v>546</v>
      </c>
      <c r="C75" s="11" t="s">
        <v>3146</v>
      </c>
      <c r="D75" s="11" t="s">
        <v>603</v>
      </c>
      <c r="E75" s="11" t="s">
        <v>19</v>
      </c>
      <c r="F75" s="11"/>
      <c r="G75" s="78" t="s">
        <v>19</v>
      </c>
      <c r="H75" s="10">
        <v>1015</v>
      </c>
      <c r="I75" s="10">
        <v>1015</v>
      </c>
      <c r="J75" s="10"/>
      <c r="K75" s="10" t="s">
        <v>64</v>
      </c>
    </row>
    <row r="76" spans="1:11" x14ac:dyDescent="0.2">
      <c r="A76" s="78" t="s">
        <v>602</v>
      </c>
      <c r="B76" s="11" t="s">
        <v>546</v>
      </c>
      <c r="C76" s="11" t="s">
        <v>3146</v>
      </c>
      <c r="D76" s="11" t="s">
        <v>603</v>
      </c>
      <c r="E76" s="11" t="s">
        <v>3147</v>
      </c>
      <c r="F76" s="11"/>
      <c r="G76" s="78" t="s">
        <v>19</v>
      </c>
      <c r="H76" s="10">
        <v>1015</v>
      </c>
      <c r="I76" s="10">
        <v>1015</v>
      </c>
      <c r="J76" s="10"/>
      <c r="K76" s="10" t="s">
        <v>64</v>
      </c>
    </row>
    <row r="77" spans="1:11" x14ac:dyDescent="0.2">
      <c r="A77" s="60" t="s">
        <v>2668</v>
      </c>
      <c r="B77" s="11" t="s">
        <v>546</v>
      </c>
      <c r="C77" s="11" t="s">
        <v>3146</v>
      </c>
      <c r="D77" s="11" t="s">
        <v>603</v>
      </c>
      <c r="E77" s="11" t="s">
        <v>3147</v>
      </c>
      <c r="F77" s="11">
        <v>3</v>
      </c>
      <c r="G77" s="78" t="s">
        <v>19</v>
      </c>
      <c r="H77" s="10">
        <v>1015</v>
      </c>
      <c r="I77" s="10">
        <v>1015</v>
      </c>
      <c r="J77" s="10"/>
      <c r="K77" s="10" t="s">
        <v>64</v>
      </c>
    </row>
    <row r="78" spans="1:11" x14ac:dyDescent="0.2">
      <c r="A78" s="60" t="s">
        <v>2709</v>
      </c>
      <c r="B78" s="11" t="s">
        <v>546</v>
      </c>
      <c r="C78" s="11" t="s">
        <v>3146</v>
      </c>
      <c r="D78" s="11" t="s">
        <v>603</v>
      </c>
      <c r="E78" s="11" t="s">
        <v>3147</v>
      </c>
      <c r="F78" s="11">
        <v>314110</v>
      </c>
      <c r="G78" s="78" t="s">
        <v>3142</v>
      </c>
      <c r="H78" s="10">
        <v>282.39999999999998</v>
      </c>
      <c r="I78" s="10">
        <v>282.39999999999998</v>
      </c>
      <c r="J78" s="10"/>
      <c r="K78" s="10" t="s">
        <v>64</v>
      </c>
    </row>
    <row r="79" spans="1:11" x14ac:dyDescent="0.2">
      <c r="A79" s="60" t="s">
        <v>2720</v>
      </c>
      <c r="B79" s="11" t="s">
        <v>546</v>
      </c>
      <c r="C79" s="11" t="s">
        <v>3146</v>
      </c>
      <c r="D79" s="11" t="s">
        <v>603</v>
      </c>
      <c r="E79" s="11" t="s">
        <v>3147</v>
      </c>
      <c r="F79" s="11">
        <v>315110</v>
      </c>
      <c r="G79" s="78" t="s">
        <v>3142</v>
      </c>
      <c r="H79" s="10">
        <v>437.9</v>
      </c>
      <c r="I79" s="10">
        <v>437.9</v>
      </c>
      <c r="J79" s="10"/>
      <c r="K79" s="10" t="s">
        <v>64</v>
      </c>
    </row>
    <row r="80" spans="1:11" ht="25.5" x14ac:dyDescent="0.2">
      <c r="A80" s="60" t="s">
        <v>2736</v>
      </c>
      <c r="B80" s="11" t="s">
        <v>546</v>
      </c>
      <c r="C80" s="11" t="s">
        <v>3146</v>
      </c>
      <c r="D80" s="11" t="s">
        <v>603</v>
      </c>
      <c r="E80" s="11" t="s">
        <v>3147</v>
      </c>
      <c r="F80" s="11">
        <v>316110</v>
      </c>
      <c r="G80" s="78" t="s">
        <v>3142</v>
      </c>
      <c r="H80" s="10">
        <v>277.10000000000002</v>
      </c>
      <c r="I80" s="10">
        <v>277.10000000000002</v>
      </c>
      <c r="J80" s="10"/>
      <c r="K80" s="10" t="s">
        <v>64</v>
      </c>
    </row>
    <row r="81" spans="1:11" x14ac:dyDescent="0.2">
      <c r="A81" s="60" t="s">
        <v>2753</v>
      </c>
      <c r="B81" s="11" t="s">
        <v>546</v>
      </c>
      <c r="C81" s="11" t="s">
        <v>3146</v>
      </c>
      <c r="D81" s="11" t="s">
        <v>603</v>
      </c>
      <c r="E81" s="11" t="s">
        <v>3147</v>
      </c>
      <c r="F81" s="11">
        <v>318110</v>
      </c>
      <c r="G81" s="78" t="s">
        <v>3142</v>
      </c>
      <c r="H81" s="10">
        <v>10</v>
      </c>
      <c r="I81" s="10">
        <v>10</v>
      </c>
      <c r="J81" s="10"/>
      <c r="K81" s="10" t="s">
        <v>64</v>
      </c>
    </row>
    <row r="82" spans="1:11" x14ac:dyDescent="0.2">
      <c r="A82" s="60" t="s">
        <v>2827</v>
      </c>
      <c r="B82" s="11" t="s">
        <v>546</v>
      </c>
      <c r="C82" s="11" t="s">
        <v>3146</v>
      </c>
      <c r="D82" s="11" t="s">
        <v>603</v>
      </c>
      <c r="E82" s="11" t="s">
        <v>3147</v>
      </c>
      <c r="F82" s="11">
        <v>334110</v>
      </c>
      <c r="G82" s="78" t="s">
        <v>3142</v>
      </c>
      <c r="H82" s="10">
        <v>6.9</v>
      </c>
      <c r="I82" s="10">
        <v>6.9</v>
      </c>
      <c r="J82" s="10"/>
      <c r="K82" s="10" t="s">
        <v>64</v>
      </c>
    </row>
    <row r="83" spans="1:11" x14ac:dyDescent="0.2">
      <c r="A83" s="60" t="s">
        <v>2881</v>
      </c>
      <c r="B83" s="11" t="s">
        <v>546</v>
      </c>
      <c r="C83" s="11" t="s">
        <v>3146</v>
      </c>
      <c r="D83" s="11" t="s">
        <v>603</v>
      </c>
      <c r="E83" s="11" t="s">
        <v>3147</v>
      </c>
      <c r="F83" s="11">
        <v>339110</v>
      </c>
      <c r="G83" s="78" t="s">
        <v>3142</v>
      </c>
      <c r="H83" s="10">
        <v>0.7</v>
      </c>
      <c r="I83" s="10">
        <v>0.7</v>
      </c>
      <c r="J83" s="10"/>
      <c r="K83" s="10" t="s">
        <v>64</v>
      </c>
    </row>
    <row r="84" spans="1:11" x14ac:dyDescent="0.2">
      <c r="A84" s="12" t="s">
        <v>832</v>
      </c>
      <c r="B84" s="14" t="s">
        <v>833</v>
      </c>
      <c r="C84" s="14" t="s">
        <v>19</v>
      </c>
      <c r="D84" s="14" t="s">
        <v>19</v>
      </c>
      <c r="E84" s="14" t="s">
        <v>19</v>
      </c>
      <c r="F84" s="14"/>
      <c r="G84" s="59" t="s">
        <v>19</v>
      </c>
      <c r="H84" s="13">
        <v>11830</v>
      </c>
      <c r="I84" s="13">
        <v>11529.2</v>
      </c>
      <c r="J84" s="13">
        <v>-300.8</v>
      </c>
      <c r="K84" s="10" t="s">
        <v>2308</v>
      </c>
    </row>
    <row r="85" spans="1:11" x14ac:dyDescent="0.2">
      <c r="A85" s="78" t="s">
        <v>235</v>
      </c>
      <c r="B85" s="11" t="s">
        <v>833</v>
      </c>
      <c r="C85" s="11" t="s">
        <v>236</v>
      </c>
      <c r="D85" s="11" t="s">
        <v>19</v>
      </c>
      <c r="E85" s="11" t="s">
        <v>19</v>
      </c>
      <c r="F85" s="11"/>
      <c r="G85" s="78" t="s">
        <v>19</v>
      </c>
      <c r="H85" s="10">
        <v>11830</v>
      </c>
      <c r="I85" s="10">
        <v>11529.2</v>
      </c>
      <c r="J85" s="10">
        <v>-300.8</v>
      </c>
      <c r="K85" s="10" t="s">
        <v>2308</v>
      </c>
    </row>
    <row r="86" spans="1:11" x14ac:dyDescent="0.2">
      <c r="A86" s="78" t="s">
        <v>958</v>
      </c>
      <c r="B86" s="11" t="s">
        <v>833</v>
      </c>
      <c r="C86" s="11" t="s">
        <v>959</v>
      </c>
      <c r="D86" s="11" t="s">
        <v>19</v>
      </c>
      <c r="E86" s="11" t="s">
        <v>19</v>
      </c>
      <c r="F86" s="11"/>
      <c r="G86" s="78" t="s">
        <v>19</v>
      </c>
      <c r="H86" s="10">
        <v>11830</v>
      </c>
      <c r="I86" s="10">
        <v>11529.2</v>
      </c>
      <c r="J86" s="10">
        <v>-300.8</v>
      </c>
      <c r="K86" s="10" t="s">
        <v>2308</v>
      </c>
    </row>
    <row r="87" spans="1:11" x14ac:dyDescent="0.2">
      <c r="A87" s="78" t="s">
        <v>3042</v>
      </c>
      <c r="B87" s="11" t="s">
        <v>833</v>
      </c>
      <c r="C87" s="11" t="s">
        <v>3043</v>
      </c>
      <c r="D87" s="11" t="s">
        <v>19</v>
      </c>
      <c r="E87" s="11" t="s">
        <v>19</v>
      </c>
      <c r="F87" s="11"/>
      <c r="G87" s="78" t="s">
        <v>19</v>
      </c>
      <c r="H87" s="10">
        <v>11830</v>
      </c>
      <c r="I87" s="10">
        <v>11529.2</v>
      </c>
      <c r="J87" s="10">
        <v>-300.8</v>
      </c>
      <c r="K87" s="10" t="s">
        <v>2308</v>
      </c>
    </row>
    <row r="88" spans="1:11" x14ac:dyDescent="0.2">
      <c r="A88" s="78" t="s">
        <v>3080</v>
      </c>
      <c r="B88" s="11" t="s">
        <v>833</v>
      </c>
      <c r="C88" s="11" t="s">
        <v>3043</v>
      </c>
      <c r="D88" s="11" t="s">
        <v>574</v>
      </c>
      <c r="E88" s="11" t="s">
        <v>19</v>
      </c>
      <c r="F88" s="11"/>
      <c r="G88" s="78" t="s">
        <v>19</v>
      </c>
      <c r="H88" s="10">
        <v>11830</v>
      </c>
      <c r="I88" s="10">
        <v>11529.2</v>
      </c>
      <c r="J88" s="10">
        <v>-300.8</v>
      </c>
      <c r="K88" s="10" t="s">
        <v>2308</v>
      </c>
    </row>
    <row r="89" spans="1:11" x14ac:dyDescent="0.2">
      <c r="A89" s="78" t="s">
        <v>839</v>
      </c>
      <c r="B89" s="11" t="s">
        <v>833</v>
      </c>
      <c r="C89" s="11" t="s">
        <v>3043</v>
      </c>
      <c r="D89" s="11" t="s">
        <v>840</v>
      </c>
      <c r="E89" s="11" t="s">
        <v>19</v>
      </c>
      <c r="F89" s="11"/>
      <c r="G89" s="78" t="s">
        <v>19</v>
      </c>
      <c r="H89" s="10">
        <v>11830</v>
      </c>
      <c r="I89" s="10">
        <v>11529.2</v>
      </c>
      <c r="J89" s="10">
        <v>-300.8</v>
      </c>
      <c r="K89" s="10" t="s">
        <v>2308</v>
      </c>
    </row>
    <row r="90" spans="1:11" x14ac:dyDescent="0.2">
      <c r="A90" s="78" t="s">
        <v>3084</v>
      </c>
      <c r="B90" s="11" t="s">
        <v>833</v>
      </c>
      <c r="C90" s="11" t="s">
        <v>3043</v>
      </c>
      <c r="D90" s="11" t="s">
        <v>840</v>
      </c>
      <c r="E90" s="11" t="s">
        <v>3085</v>
      </c>
      <c r="F90" s="11"/>
      <c r="G90" s="78" t="s">
        <v>19</v>
      </c>
      <c r="H90" s="10">
        <v>11830</v>
      </c>
      <c r="I90" s="10">
        <v>11529.2</v>
      </c>
      <c r="J90" s="10">
        <v>-300.8</v>
      </c>
      <c r="K90" s="10" t="s">
        <v>2308</v>
      </c>
    </row>
    <row r="91" spans="1:11" x14ac:dyDescent="0.2">
      <c r="A91" s="60" t="s">
        <v>2197</v>
      </c>
      <c r="B91" s="11" t="s">
        <v>833</v>
      </c>
      <c r="C91" s="11" t="s">
        <v>3043</v>
      </c>
      <c r="D91" s="11" t="s">
        <v>840</v>
      </c>
      <c r="E91" s="11" t="s">
        <v>3085</v>
      </c>
      <c r="F91" s="11">
        <v>2</v>
      </c>
      <c r="G91" s="78" t="s">
        <v>19</v>
      </c>
      <c r="H91" s="10">
        <v>11830</v>
      </c>
      <c r="I91" s="10">
        <v>11529.2</v>
      </c>
      <c r="J91" s="10">
        <v>-300.8</v>
      </c>
      <c r="K91" s="10" t="s">
        <v>2308</v>
      </c>
    </row>
    <row r="92" spans="1:11" ht="25.5" x14ac:dyDescent="0.2">
      <c r="A92" s="60" t="s">
        <v>2599</v>
      </c>
      <c r="B92" s="11" t="s">
        <v>833</v>
      </c>
      <c r="C92" s="11" t="s">
        <v>3043</v>
      </c>
      <c r="D92" s="11" t="s">
        <v>840</v>
      </c>
      <c r="E92" s="11" t="s">
        <v>3085</v>
      </c>
      <c r="F92" s="11">
        <v>291120</v>
      </c>
      <c r="G92" s="78" t="s">
        <v>3128</v>
      </c>
      <c r="H92" s="10">
        <v>1576.6</v>
      </c>
      <c r="I92" s="10">
        <v>1432.1</v>
      </c>
      <c r="J92" s="10">
        <v>-144.5</v>
      </c>
      <c r="K92" s="10" t="s">
        <v>260</v>
      </c>
    </row>
    <row r="93" spans="1:11" ht="25.5" x14ac:dyDescent="0.2">
      <c r="A93" s="60" t="s">
        <v>2625</v>
      </c>
      <c r="B93" s="11" t="s">
        <v>833</v>
      </c>
      <c r="C93" s="11" t="s">
        <v>3043</v>
      </c>
      <c r="D93" s="11" t="s">
        <v>840</v>
      </c>
      <c r="E93" s="11" t="s">
        <v>3085</v>
      </c>
      <c r="F93" s="11">
        <v>291220</v>
      </c>
      <c r="G93" s="78" t="s">
        <v>3128</v>
      </c>
      <c r="H93" s="10">
        <v>10253.4</v>
      </c>
      <c r="I93" s="10">
        <v>10097.1</v>
      </c>
      <c r="J93" s="10">
        <v>-156.30000000000001</v>
      </c>
      <c r="K93" s="10" t="s">
        <v>398</v>
      </c>
    </row>
    <row r="97" spans="1:7" x14ac:dyDescent="0.2">
      <c r="A97" s="2" t="s">
        <v>86</v>
      </c>
      <c r="F97" s="1" t="s">
        <v>87</v>
      </c>
      <c r="G97" s="1"/>
    </row>
    <row r="100" spans="1:7" x14ac:dyDescent="0.2">
      <c r="A100" s="2" t="s">
        <v>91</v>
      </c>
      <c r="F100" s="397" t="s">
        <v>1226</v>
      </c>
      <c r="G100" s="397"/>
    </row>
    <row r="103" spans="1:7" x14ac:dyDescent="0.2">
      <c r="A103" s="2" t="s">
        <v>92</v>
      </c>
      <c r="F103" s="397" t="s">
        <v>89</v>
      </c>
      <c r="G103" s="397"/>
    </row>
    <row r="106" spans="1:7" x14ac:dyDescent="0.2">
      <c r="A106" s="2" t="s">
        <v>93</v>
      </c>
      <c r="F106" s="397" t="s">
        <v>90</v>
      </c>
      <c r="G106" s="397"/>
    </row>
  </sheetData>
  <mergeCells count="1">
    <mergeCell ref="I2:K2"/>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2"/>
  <sheetViews>
    <sheetView workbookViewId="0">
      <selection activeCell="A3" sqref="A3"/>
    </sheetView>
  </sheetViews>
  <sheetFormatPr defaultColWidth="8.85546875" defaultRowHeight="12.75" x14ac:dyDescent="0.2"/>
  <cols>
    <col min="1" max="1" width="71.140625" style="402" customWidth="1"/>
    <col min="2" max="2" width="5.140625" style="402" customWidth="1"/>
    <col min="3" max="3" width="15.28515625" style="402" customWidth="1"/>
    <col min="4" max="4" width="15.85546875" style="402" customWidth="1"/>
    <col min="5" max="5" width="14.85546875" style="402" customWidth="1"/>
    <col min="6" max="6" width="21.85546875" style="401" customWidth="1"/>
    <col min="7" max="7" width="9.140625" style="401" customWidth="1"/>
    <col min="8" max="8" width="13.85546875" style="401" customWidth="1"/>
    <col min="9" max="9" width="9.140625" style="401" customWidth="1"/>
    <col min="10" max="10" width="10" style="401" bestFit="1" customWidth="1"/>
    <col min="11" max="11" width="9.140625" style="401" customWidth="1"/>
    <col min="12" max="16" width="8.85546875" customWidth="1"/>
    <col min="17" max="256" width="8.85546875" style="402"/>
    <col min="257" max="257" width="71.140625" style="402" customWidth="1"/>
    <col min="258" max="258" width="5.140625" style="402" customWidth="1"/>
    <col min="259" max="259" width="15.28515625" style="402" customWidth="1"/>
    <col min="260" max="260" width="15.85546875" style="402" customWidth="1"/>
    <col min="261" max="261" width="14.85546875" style="402" customWidth="1"/>
    <col min="262" max="262" width="21.85546875" style="402" customWidth="1"/>
    <col min="263" max="263" width="9.140625" style="402" customWidth="1"/>
    <col min="264" max="264" width="13.85546875" style="402" customWidth="1"/>
    <col min="265" max="265" width="9.140625" style="402" customWidth="1"/>
    <col min="266" max="266" width="10" style="402" bestFit="1" customWidth="1"/>
    <col min="267" max="267" width="9.140625" style="402" customWidth="1"/>
    <col min="268" max="272" width="8.85546875" style="402" customWidth="1"/>
    <col min="273" max="512" width="8.85546875" style="402"/>
    <col min="513" max="513" width="71.140625" style="402" customWidth="1"/>
    <col min="514" max="514" width="5.140625" style="402" customWidth="1"/>
    <col min="515" max="515" width="15.28515625" style="402" customWidth="1"/>
    <col min="516" max="516" width="15.85546875" style="402" customWidth="1"/>
    <col min="517" max="517" width="14.85546875" style="402" customWidth="1"/>
    <col min="518" max="518" width="21.85546875" style="402" customWidth="1"/>
    <col min="519" max="519" width="9.140625" style="402" customWidth="1"/>
    <col min="520" max="520" width="13.85546875" style="402" customWidth="1"/>
    <col min="521" max="521" width="9.140625" style="402" customWidth="1"/>
    <col min="522" max="522" width="10" style="402" bestFit="1" customWidth="1"/>
    <col min="523" max="523" width="9.140625" style="402" customWidth="1"/>
    <col min="524" max="528" width="8.85546875" style="402" customWidth="1"/>
    <col min="529" max="768" width="8.85546875" style="402"/>
    <col min="769" max="769" width="71.140625" style="402" customWidth="1"/>
    <col min="770" max="770" width="5.140625" style="402" customWidth="1"/>
    <col min="771" max="771" width="15.28515625" style="402" customWidth="1"/>
    <col min="772" max="772" width="15.85546875" style="402" customWidth="1"/>
    <col min="773" max="773" width="14.85546875" style="402" customWidth="1"/>
    <col min="774" max="774" width="21.85546875" style="402" customWidth="1"/>
    <col min="775" max="775" width="9.140625" style="402" customWidth="1"/>
    <col min="776" max="776" width="13.85546875" style="402" customWidth="1"/>
    <col min="777" max="777" width="9.140625" style="402" customWidth="1"/>
    <col min="778" max="778" width="10" style="402" bestFit="1" customWidth="1"/>
    <col min="779" max="779" width="9.140625" style="402" customWidth="1"/>
    <col min="780" max="784" width="8.85546875" style="402" customWidth="1"/>
    <col min="785" max="1024" width="8.85546875" style="402"/>
    <col min="1025" max="1025" width="71.140625" style="402" customWidth="1"/>
    <col min="1026" max="1026" width="5.140625" style="402" customWidth="1"/>
    <col min="1027" max="1027" width="15.28515625" style="402" customWidth="1"/>
    <col min="1028" max="1028" width="15.85546875" style="402" customWidth="1"/>
    <col min="1029" max="1029" width="14.85546875" style="402" customWidth="1"/>
    <col min="1030" max="1030" width="21.85546875" style="402" customWidth="1"/>
    <col min="1031" max="1031" width="9.140625" style="402" customWidth="1"/>
    <col min="1032" max="1032" width="13.85546875" style="402" customWidth="1"/>
    <col min="1033" max="1033" width="9.140625" style="402" customWidth="1"/>
    <col min="1034" max="1034" width="10" style="402" bestFit="1" customWidth="1"/>
    <col min="1035" max="1035" width="9.140625" style="402" customWidth="1"/>
    <col min="1036" max="1040" width="8.85546875" style="402" customWidth="1"/>
    <col min="1041" max="1280" width="8.85546875" style="402"/>
    <col min="1281" max="1281" width="71.140625" style="402" customWidth="1"/>
    <col min="1282" max="1282" width="5.140625" style="402" customWidth="1"/>
    <col min="1283" max="1283" width="15.28515625" style="402" customWidth="1"/>
    <col min="1284" max="1284" width="15.85546875" style="402" customWidth="1"/>
    <col min="1285" max="1285" width="14.85546875" style="402" customWidth="1"/>
    <col min="1286" max="1286" width="21.85546875" style="402" customWidth="1"/>
    <col min="1287" max="1287" width="9.140625" style="402" customWidth="1"/>
    <col min="1288" max="1288" width="13.85546875" style="402" customWidth="1"/>
    <col min="1289" max="1289" width="9.140625" style="402" customWidth="1"/>
    <col min="1290" max="1290" width="10" style="402" bestFit="1" customWidth="1"/>
    <col min="1291" max="1291" width="9.140625" style="402" customWidth="1"/>
    <col min="1292" max="1296" width="8.85546875" style="402" customWidth="1"/>
    <col min="1297" max="1536" width="8.85546875" style="402"/>
    <col min="1537" max="1537" width="71.140625" style="402" customWidth="1"/>
    <col min="1538" max="1538" width="5.140625" style="402" customWidth="1"/>
    <col min="1539" max="1539" width="15.28515625" style="402" customWidth="1"/>
    <col min="1540" max="1540" width="15.85546875" style="402" customWidth="1"/>
    <col min="1541" max="1541" width="14.85546875" style="402" customWidth="1"/>
    <col min="1542" max="1542" width="21.85546875" style="402" customWidth="1"/>
    <col min="1543" max="1543" width="9.140625" style="402" customWidth="1"/>
    <col min="1544" max="1544" width="13.85546875" style="402" customWidth="1"/>
    <col min="1545" max="1545" width="9.140625" style="402" customWidth="1"/>
    <col min="1546" max="1546" width="10" style="402" bestFit="1" customWidth="1"/>
    <col min="1547" max="1547" width="9.140625" style="402" customWidth="1"/>
    <col min="1548" max="1552" width="8.85546875" style="402" customWidth="1"/>
    <col min="1553" max="1792" width="8.85546875" style="402"/>
    <col min="1793" max="1793" width="71.140625" style="402" customWidth="1"/>
    <col min="1794" max="1794" width="5.140625" style="402" customWidth="1"/>
    <col min="1795" max="1795" width="15.28515625" style="402" customWidth="1"/>
    <col min="1796" max="1796" width="15.85546875" style="402" customWidth="1"/>
    <col min="1797" max="1797" width="14.85546875" style="402" customWidth="1"/>
    <col min="1798" max="1798" width="21.85546875" style="402" customWidth="1"/>
    <col min="1799" max="1799" width="9.140625" style="402" customWidth="1"/>
    <col min="1800" max="1800" width="13.85546875" style="402" customWidth="1"/>
    <col min="1801" max="1801" width="9.140625" style="402" customWidth="1"/>
    <col min="1802" max="1802" width="10" style="402" bestFit="1" customWidth="1"/>
    <col min="1803" max="1803" width="9.140625" style="402" customWidth="1"/>
    <col min="1804" max="1808" width="8.85546875" style="402" customWidth="1"/>
    <col min="1809" max="2048" width="8.85546875" style="402"/>
    <col min="2049" max="2049" width="71.140625" style="402" customWidth="1"/>
    <col min="2050" max="2050" width="5.140625" style="402" customWidth="1"/>
    <col min="2051" max="2051" width="15.28515625" style="402" customWidth="1"/>
    <col min="2052" max="2052" width="15.85546875" style="402" customWidth="1"/>
    <col min="2053" max="2053" width="14.85546875" style="402" customWidth="1"/>
    <col min="2054" max="2054" width="21.85546875" style="402" customWidth="1"/>
    <col min="2055" max="2055" width="9.140625" style="402" customWidth="1"/>
    <col min="2056" max="2056" width="13.85546875" style="402" customWidth="1"/>
    <col min="2057" max="2057" width="9.140625" style="402" customWidth="1"/>
    <col min="2058" max="2058" width="10" style="402" bestFit="1" customWidth="1"/>
    <col min="2059" max="2059" width="9.140625" style="402" customWidth="1"/>
    <col min="2060" max="2064" width="8.85546875" style="402" customWidth="1"/>
    <col min="2065" max="2304" width="8.85546875" style="402"/>
    <col min="2305" max="2305" width="71.140625" style="402" customWidth="1"/>
    <col min="2306" max="2306" width="5.140625" style="402" customWidth="1"/>
    <col min="2307" max="2307" width="15.28515625" style="402" customWidth="1"/>
    <col min="2308" max="2308" width="15.85546875" style="402" customWidth="1"/>
    <col min="2309" max="2309" width="14.85546875" style="402" customWidth="1"/>
    <col min="2310" max="2310" width="21.85546875" style="402" customWidth="1"/>
    <col min="2311" max="2311" width="9.140625" style="402" customWidth="1"/>
    <col min="2312" max="2312" width="13.85546875" style="402" customWidth="1"/>
    <col min="2313" max="2313" width="9.140625" style="402" customWidth="1"/>
    <col min="2314" max="2314" width="10" style="402" bestFit="1" customWidth="1"/>
    <col min="2315" max="2315" width="9.140625" style="402" customWidth="1"/>
    <col min="2316" max="2320" width="8.85546875" style="402" customWidth="1"/>
    <col min="2321" max="2560" width="8.85546875" style="402"/>
    <col min="2561" max="2561" width="71.140625" style="402" customWidth="1"/>
    <col min="2562" max="2562" width="5.140625" style="402" customWidth="1"/>
    <col min="2563" max="2563" width="15.28515625" style="402" customWidth="1"/>
    <col min="2564" max="2564" width="15.85546875" style="402" customWidth="1"/>
    <col min="2565" max="2565" width="14.85546875" style="402" customWidth="1"/>
    <col min="2566" max="2566" width="21.85546875" style="402" customWidth="1"/>
    <col min="2567" max="2567" width="9.140625" style="402" customWidth="1"/>
    <col min="2568" max="2568" width="13.85546875" style="402" customWidth="1"/>
    <col min="2569" max="2569" width="9.140625" style="402" customWidth="1"/>
    <col min="2570" max="2570" width="10" style="402" bestFit="1" customWidth="1"/>
    <col min="2571" max="2571" width="9.140625" style="402" customWidth="1"/>
    <col min="2572" max="2576" width="8.85546875" style="402" customWidth="1"/>
    <col min="2577" max="2816" width="8.85546875" style="402"/>
    <col min="2817" max="2817" width="71.140625" style="402" customWidth="1"/>
    <col min="2818" max="2818" width="5.140625" style="402" customWidth="1"/>
    <col min="2819" max="2819" width="15.28515625" style="402" customWidth="1"/>
    <col min="2820" max="2820" width="15.85546875" style="402" customWidth="1"/>
    <col min="2821" max="2821" width="14.85546875" style="402" customWidth="1"/>
    <col min="2822" max="2822" width="21.85546875" style="402" customWidth="1"/>
    <col min="2823" max="2823" width="9.140625" style="402" customWidth="1"/>
    <col min="2824" max="2824" width="13.85546875" style="402" customWidth="1"/>
    <col min="2825" max="2825" width="9.140625" style="402" customWidth="1"/>
    <col min="2826" max="2826" width="10" style="402" bestFit="1" customWidth="1"/>
    <col min="2827" max="2827" width="9.140625" style="402" customWidth="1"/>
    <col min="2828" max="2832" width="8.85546875" style="402" customWidth="1"/>
    <col min="2833" max="3072" width="8.85546875" style="402"/>
    <col min="3073" max="3073" width="71.140625" style="402" customWidth="1"/>
    <col min="3074" max="3074" width="5.140625" style="402" customWidth="1"/>
    <col min="3075" max="3075" width="15.28515625" style="402" customWidth="1"/>
    <col min="3076" max="3076" width="15.85546875" style="402" customWidth="1"/>
    <col min="3077" max="3077" width="14.85546875" style="402" customWidth="1"/>
    <col min="3078" max="3078" width="21.85546875" style="402" customWidth="1"/>
    <col min="3079" max="3079" width="9.140625" style="402" customWidth="1"/>
    <col min="3080" max="3080" width="13.85546875" style="402" customWidth="1"/>
    <col min="3081" max="3081" width="9.140625" style="402" customWidth="1"/>
    <col min="3082" max="3082" width="10" style="402" bestFit="1" customWidth="1"/>
    <col min="3083" max="3083" width="9.140625" style="402" customWidth="1"/>
    <col min="3084" max="3088" width="8.85546875" style="402" customWidth="1"/>
    <col min="3089" max="3328" width="8.85546875" style="402"/>
    <col min="3329" max="3329" width="71.140625" style="402" customWidth="1"/>
    <col min="3330" max="3330" width="5.140625" style="402" customWidth="1"/>
    <col min="3331" max="3331" width="15.28515625" style="402" customWidth="1"/>
    <col min="3332" max="3332" width="15.85546875" style="402" customWidth="1"/>
    <col min="3333" max="3333" width="14.85546875" style="402" customWidth="1"/>
    <col min="3334" max="3334" width="21.85546875" style="402" customWidth="1"/>
    <col min="3335" max="3335" width="9.140625" style="402" customWidth="1"/>
    <col min="3336" max="3336" width="13.85546875" style="402" customWidth="1"/>
    <col min="3337" max="3337" width="9.140625" style="402" customWidth="1"/>
    <col min="3338" max="3338" width="10" style="402" bestFit="1" customWidth="1"/>
    <col min="3339" max="3339" width="9.140625" style="402" customWidth="1"/>
    <col min="3340" max="3344" width="8.85546875" style="402" customWidth="1"/>
    <col min="3345" max="3584" width="8.85546875" style="402"/>
    <col min="3585" max="3585" width="71.140625" style="402" customWidth="1"/>
    <col min="3586" max="3586" width="5.140625" style="402" customWidth="1"/>
    <col min="3587" max="3587" width="15.28515625" style="402" customWidth="1"/>
    <col min="3588" max="3588" width="15.85546875" style="402" customWidth="1"/>
    <col min="3589" max="3589" width="14.85546875" style="402" customWidth="1"/>
    <col min="3590" max="3590" width="21.85546875" style="402" customWidth="1"/>
    <col min="3591" max="3591" width="9.140625" style="402" customWidth="1"/>
    <col min="3592" max="3592" width="13.85546875" style="402" customWidth="1"/>
    <col min="3593" max="3593" width="9.140625" style="402" customWidth="1"/>
    <col min="3594" max="3594" width="10" style="402" bestFit="1" customWidth="1"/>
    <col min="3595" max="3595" width="9.140625" style="402" customWidth="1"/>
    <col min="3596" max="3600" width="8.85546875" style="402" customWidth="1"/>
    <col min="3601" max="3840" width="8.85546875" style="402"/>
    <col min="3841" max="3841" width="71.140625" style="402" customWidth="1"/>
    <col min="3842" max="3842" width="5.140625" style="402" customWidth="1"/>
    <col min="3843" max="3843" width="15.28515625" style="402" customWidth="1"/>
    <col min="3844" max="3844" width="15.85546875" style="402" customWidth="1"/>
    <col min="3845" max="3845" width="14.85546875" style="402" customWidth="1"/>
    <col min="3846" max="3846" width="21.85546875" style="402" customWidth="1"/>
    <col min="3847" max="3847" width="9.140625" style="402" customWidth="1"/>
    <col min="3848" max="3848" width="13.85546875" style="402" customWidth="1"/>
    <col min="3849" max="3849" width="9.140625" style="402" customWidth="1"/>
    <col min="3850" max="3850" width="10" style="402" bestFit="1" customWidth="1"/>
    <col min="3851" max="3851" width="9.140625" style="402" customWidth="1"/>
    <col min="3852" max="3856" width="8.85546875" style="402" customWidth="1"/>
    <col min="3857" max="4096" width="8.85546875" style="402"/>
    <col min="4097" max="4097" width="71.140625" style="402" customWidth="1"/>
    <col min="4098" max="4098" width="5.140625" style="402" customWidth="1"/>
    <col min="4099" max="4099" width="15.28515625" style="402" customWidth="1"/>
    <col min="4100" max="4100" width="15.85546875" style="402" customWidth="1"/>
    <col min="4101" max="4101" width="14.85546875" style="402" customWidth="1"/>
    <col min="4102" max="4102" width="21.85546875" style="402" customWidth="1"/>
    <col min="4103" max="4103" width="9.140625" style="402" customWidth="1"/>
    <col min="4104" max="4104" width="13.85546875" style="402" customWidth="1"/>
    <col min="4105" max="4105" width="9.140625" style="402" customWidth="1"/>
    <col min="4106" max="4106" width="10" style="402" bestFit="1" customWidth="1"/>
    <col min="4107" max="4107" width="9.140625" style="402" customWidth="1"/>
    <col min="4108" max="4112" width="8.85546875" style="402" customWidth="1"/>
    <col min="4113" max="4352" width="8.85546875" style="402"/>
    <col min="4353" max="4353" width="71.140625" style="402" customWidth="1"/>
    <col min="4354" max="4354" width="5.140625" style="402" customWidth="1"/>
    <col min="4355" max="4355" width="15.28515625" style="402" customWidth="1"/>
    <col min="4356" max="4356" width="15.85546875" style="402" customWidth="1"/>
    <col min="4357" max="4357" width="14.85546875" style="402" customWidth="1"/>
    <col min="4358" max="4358" width="21.85546875" style="402" customWidth="1"/>
    <col min="4359" max="4359" width="9.140625" style="402" customWidth="1"/>
    <col min="4360" max="4360" width="13.85546875" style="402" customWidth="1"/>
    <col min="4361" max="4361" width="9.140625" style="402" customWidth="1"/>
    <col min="4362" max="4362" width="10" style="402" bestFit="1" customWidth="1"/>
    <col min="4363" max="4363" width="9.140625" style="402" customWidth="1"/>
    <col min="4364" max="4368" width="8.85546875" style="402" customWidth="1"/>
    <col min="4369" max="4608" width="8.85546875" style="402"/>
    <col min="4609" max="4609" width="71.140625" style="402" customWidth="1"/>
    <col min="4610" max="4610" width="5.140625" style="402" customWidth="1"/>
    <col min="4611" max="4611" width="15.28515625" style="402" customWidth="1"/>
    <col min="4612" max="4612" width="15.85546875" style="402" customWidth="1"/>
    <col min="4613" max="4613" width="14.85546875" style="402" customWidth="1"/>
    <col min="4614" max="4614" width="21.85546875" style="402" customWidth="1"/>
    <col min="4615" max="4615" width="9.140625" style="402" customWidth="1"/>
    <col min="4616" max="4616" width="13.85546875" style="402" customWidth="1"/>
    <col min="4617" max="4617" width="9.140625" style="402" customWidth="1"/>
    <col min="4618" max="4618" width="10" style="402" bestFit="1" customWidth="1"/>
    <col min="4619" max="4619" width="9.140625" style="402" customWidth="1"/>
    <col min="4620" max="4624" width="8.85546875" style="402" customWidth="1"/>
    <col min="4625" max="4864" width="8.85546875" style="402"/>
    <col min="4865" max="4865" width="71.140625" style="402" customWidth="1"/>
    <col min="4866" max="4866" width="5.140625" style="402" customWidth="1"/>
    <col min="4867" max="4867" width="15.28515625" style="402" customWidth="1"/>
    <col min="4868" max="4868" width="15.85546875" style="402" customWidth="1"/>
    <col min="4869" max="4869" width="14.85546875" style="402" customWidth="1"/>
    <col min="4870" max="4870" width="21.85546875" style="402" customWidth="1"/>
    <col min="4871" max="4871" width="9.140625" style="402" customWidth="1"/>
    <col min="4872" max="4872" width="13.85546875" style="402" customWidth="1"/>
    <col min="4873" max="4873" width="9.140625" style="402" customWidth="1"/>
    <col min="4874" max="4874" width="10" style="402" bestFit="1" customWidth="1"/>
    <col min="4875" max="4875" width="9.140625" style="402" customWidth="1"/>
    <col min="4876" max="4880" width="8.85546875" style="402" customWidth="1"/>
    <col min="4881" max="5120" width="8.85546875" style="402"/>
    <col min="5121" max="5121" width="71.140625" style="402" customWidth="1"/>
    <col min="5122" max="5122" width="5.140625" style="402" customWidth="1"/>
    <col min="5123" max="5123" width="15.28515625" style="402" customWidth="1"/>
    <col min="5124" max="5124" width="15.85546875" style="402" customWidth="1"/>
    <col min="5125" max="5125" width="14.85546875" style="402" customWidth="1"/>
    <col min="5126" max="5126" width="21.85546875" style="402" customWidth="1"/>
    <col min="5127" max="5127" width="9.140625" style="402" customWidth="1"/>
    <col min="5128" max="5128" width="13.85546875" style="402" customWidth="1"/>
    <col min="5129" max="5129" width="9.140625" style="402" customWidth="1"/>
    <col min="5130" max="5130" width="10" style="402" bestFit="1" customWidth="1"/>
    <col min="5131" max="5131" width="9.140625" style="402" customWidth="1"/>
    <col min="5132" max="5136" width="8.85546875" style="402" customWidth="1"/>
    <col min="5137" max="5376" width="8.85546875" style="402"/>
    <col min="5377" max="5377" width="71.140625" style="402" customWidth="1"/>
    <col min="5378" max="5378" width="5.140625" style="402" customWidth="1"/>
    <col min="5379" max="5379" width="15.28515625" style="402" customWidth="1"/>
    <col min="5380" max="5380" width="15.85546875" style="402" customWidth="1"/>
    <col min="5381" max="5381" width="14.85546875" style="402" customWidth="1"/>
    <col min="5382" max="5382" width="21.85546875" style="402" customWidth="1"/>
    <col min="5383" max="5383" width="9.140625" style="402" customWidth="1"/>
    <col min="5384" max="5384" width="13.85546875" style="402" customWidth="1"/>
    <col min="5385" max="5385" width="9.140625" style="402" customWidth="1"/>
    <col min="5386" max="5386" width="10" style="402" bestFit="1" customWidth="1"/>
    <col min="5387" max="5387" width="9.140625" style="402" customWidth="1"/>
    <col min="5388" max="5392" width="8.85546875" style="402" customWidth="1"/>
    <col min="5393" max="5632" width="8.85546875" style="402"/>
    <col min="5633" max="5633" width="71.140625" style="402" customWidth="1"/>
    <col min="5634" max="5634" width="5.140625" style="402" customWidth="1"/>
    <col min="5635" max="5635" width="15.28515625" style="402" customWidth="1"/>
    <col min="5636" max="5636" width="15.85546875" style="402" customWidth="1"/>
    <col min="5637" max="5637" width="14.85546875" style="402" customWidth="1"/>
    <col min="5638" max="5638" width="21.85546875" style="402" customWidth="1"/>
    <col min="5639" max="5639" width="9.140625" style="402" customWidth="1"/>
    <col min="5640" max="5640" width="13.85546875" style="402" customWidth="1"/>
    <col min="5641" max="5641" width="9.140625" style="402" customWidth="1"/>
    <col min="5642" max="5642" width="10" style="402" bestFit="1" customWidth="1"/>
    <col min="5643" max="5643" width="9.140625" style="402" customWidth="1"/>
    <col min="5644" max="5648" width="8.85546875" style="402" customWidth="1"/>
    <col min="5649" max="5888" width="8.85546875" style="402"/>
    <col min="5889" max="5889" width="71.140625" style="402" customWidth="1"/>
    <col min="5890" max="5890" width="5.140625" style="402" customWidth="1"/>
    <col min="5891" max="5891" width="15.28515625" style="402" customWidth="1"/>
    <col min="5892" max="5892" width="15.85546875" style="402" customWidth="1"/>
    <col min="5893" max="5893" width="14.85546875" style="402" customWidth="1"/>
    <col min="5894" max="5894" width="21.85546875" style="402" customWidth="1"/>
    <col min="5895" max="5895" width="9.140625" style="402" customWidth="1"/>
    <col min="5896" max="5896" width="13.85546875" style="402" customWidth="1"/>
    <col min="5897" max="5897" width="9.140625" style="402" customWidth="1"/>
    <col min="5898" max="5898" width="10" style="402" bestFit="1" customWidth="1"/>
    <col min="5899" max="5899" width="9.140625" style="402" customWidth="1"/>
    <col min="5900" max="5904" width="8.85546875" style="402" customWidth="1"/>
    <col min="5905" max="6144" width="8.85546875" style="402"/>
    <col min="6145" max="6145" width="71.140625" style="402" customWidth="1"/>
    <col min="6146" max="6146" width="5.140625" style="402" customWidth="1"/>
    <col min="6147" max="6147" width="15.28515625" style="402" customWidth="1"/>
    <col min="6148" max="6148" width="15.85546875" style="402" customWidth="1"/>
    <col min="6149" max="6149" width="14.85546875" style="402" customWidth="1"/>
    <col min="6150" max="6150" width="21.85546875" style="402" customWidth="1"/>
    <col min="6151" max="6151" width="9.140625" style="402" customWidth="1"/>
    <col min="6152" max="6152" width="13.85546875" style="402" customWidth="1"/>
    <col min="6153" max="6153" width="9.140625" style="402" customWidth="1"/>
    <col min="6154" max="6154" width="10" style="402" bestFit="1" customWidth="1"/>
    <col min="6155" max="6155" width="9.140625" style="402" customWidth="1"/>
    <col min="6156" max="6160" width="8.85546875" style="402" customWidth="1"/>
    <col min="6161" max="6400" width="8.85546875" style="402"/>
    <col min="6401" max="6401" width="71.140625" style="402" customWidth="1"/>
    <col min="6402" max="6402" width="5.140625" style="402" customWidth="1"/>
    <col min="6403" max="6403" width="15.28515625" style="402" customWidth="1"/>
    <col min="6404" max="6404" width="15.85546875" style="402" customWidth="1"/>
    <col min="6405" max="6405" width="14.85546875" style="402" customWidth="1"/>
    <col min="6406" max="6406" width="21.85546875" style="402" customWidth="1"/>
    <col min="6407" max="6407" width="9.140625" style="402" customWidth="1"/>
    <col min="6408" max="6408" width="13.85546875" style="402" customWidth="1"/>
    <col min="6409" max="6409" width="9.140625" style="402" customWidth="1"/>
    <col min="6410" max="6410" width="10" style="402" bestFit="1" customWidth="1"/>
    <col min="6411" max="6411" width="9.140625" style="402" customWidth="1"/>
    <col min="6412" max="6416" width="8.85546875" style="402" customWidth="1"/>
    <col min="6417" max="6656" width="8.85546875" style="402"/>
    <col min="6657" max="6657" width="71.140625" style="402" customWidth="1"/>
    <col min="6658" max="6658" width="5.140625" style="402" customWidth="1"/>
    <col min="6659" max="6659" width="15.28515625" style="402" customWidth="1"/>
    <col min="6660" max="6660" width="15.85546875" style="402" customWidth="1"/>
    <col min="6661" max="6661" width="14.85546875" style="402" customWidth="1"/>
    <col min="6662" max="6662" width="21.85546875" style="402" customWidth="1"/>
    <col min="6663" max="6663" width="9.140625" style="402" customWidth="1"/>
    <col min="6664" max="6664" width="13.85546875" style="402" customWidth="1"/>
    <col min="6665" max="6665" width="9.140625" style="402" customWidth="1"/>
    <col min="6666" max="6666" width="10" style="402" bestFit="1" customWidth="1"/>
    <col min="6667" max="6667" width="9.140625" style="402" customWidth="1"/>
    <col min="6668" max="6672" width="8.85546875" style="402" customWidth="1"/>
    <col min="6673" max="6912" width="8.85546875" style="402"/>
    <col min="6913" max="6913" width="71.140625" style="402" customWidth="1"/>
    <col min="6914" max="6914" width="5.140625" style="402" customWidth="1"/>
    <col min="6915" max="6915" width="15.28515625" style="402" customWidth="1"/>
    <col min="6916" max="6916" width="15.85546875" style="402" customWidth="1"/>
    <col min="6917" max="6917" width="14.85546875" style="402" customWidth="1"/>
    <col min="6918" max="6918" width="21.85546875" style="402" customWidth="1"/>
    <col min="6919" max="6919" width="9.140625" style="402" customWidth="1"/>
    <col min="6920" max="6920" width="13.85546875" style="402" customWidth="1"/>
    <col min="6921" max="6921" width="9.140625" style="402" customWidth="1"/>
    <col min="6922" max="6922" width="10" style="402" bestFit="1" customWidth="1"/>
    <col min="6923" max="6923" width="9.140625" style="402" customWidth="1"/>
    <col min="6924" max="6928" width="8.85546875" style="402" customWidth="1"/>
    <col min="6929" max="7168" width="8.85546875" style="402"/>
    <col min="7169" max="7169" width="71.140625" style="402" customWidth="1"/>
    <col min="7170" max="7170" width="5.140625" style="402" customWidth="1"/>
    <col min="7171" max="7171" width="15.28515625" style="402" customWidth="1"/>
    <col min="7172" max="7172" width="15.85546875" style="402" customWidth="1"/>
    <col min="7173" max="7173" width="14.85546875" style="402" customWidth="1"/>
    <col min="7174" max="7174" width="21.85546875" style="402" customWidth="1"/>
    <col min="7175" max="7175" width="9.140625" style="402" customWidth="1"/>
    <col min="7176" max="7176" width="13.85546875" style="402" customWidth="1"/>
    <col min="7177" max="7177" width="9.140625" style="402" customWidth="1"/>
    <col min="7178" max="7178" width="10" style="402" bestFit="1" customWidth="1"/>
    <col min="7179" max="7179" width="9.140625" style="402" customWidth="1"/>
    <col min="7180" max="7184" width="8.85546875" style="402" customWidth="1"/>
    <col min="7185" max="7424" width="8.85546875" style="402"/>
    <col min="7425" max="7425" width="71.140625" style="402" customWidth="1"/>
    <col min="7426" max="7426" width="5.140625" style="402" customWidth="1"/>
    <col min="7427" max="7427" width="15.28515625" style="402" customWidth="1"/>
    <col min="7428" max="7428" width="15.85546875" style="402" customWidth="1"/>
    <col min="7429" max="7429" width="14.85546875" style="402" customWidth="1"/>
    <col min="7430" max="7430" width="21.85546875" style="402" customWidth="1"/>
    <col min="7431" max="7431" width="9.140625" style="402" customWidth="1"/>
    <col min="7432" max="7432" width="13.85546875" style="402" customWidth="1"/>
    <col min="7433" max="7433" width="9.140625" style="402" customWidth="1"/>
    <col min="7434" max="7434" width="10" style="402" bestFit="1" customWidth="1"/>
    <col min="7435" max="7435" width="9.140625" style="402" customWidth="1"/>
    <col min="7436" max="7440" width="8.85546875" style="402" customWidth="1"/>
    <col min="7441" max="7680" width="8.85546875" style="402"/>
    <col min="7681" max="7681" width="71.140625" style="402" customWidth="1"/>
    <col min="7682" max="7682" width="5.140625" style="402" customWidth="1"/>
    <col min="7683" max="7683" width="15.28515625" style="402" customWidth="1"/>
    <col min="7684" max="7684" width="15.85546875" style="402" customWidth="1"/>
    <col min="7685" max="7685" width="14.85546875" style="402" customWidth="1"/>
    <col min="7686" max="7686" width="21.85546875" style="402" customWidth="1"/>
    <col min="7687" max="7687" width="9.140625" style="402" customWidth="1"/>
    <col min="7688" max="7688" width="13.85546875" style="402" customWidth="1"/>
    <col min="7689" max="7689" width="9.140625" style="402" customWidth="1"/>
    <col min="7690" max="7690" width="10" style="402" bestFit="1" customWidth="1"/>
    <col min="7691" max="7691" width="9.140625" style="402" customWidth="1"/>
    <col min="7692" max="7696" width="8.85546875" style="402" customWidth="1"/>
    <col min="7697" max="7936" width="8.85546875" style="402"/>
    <col min="7937" max="7937" width="71.140625" style="402" customWidth="1"/>
    <col min="7938" max="7938" width="5.140625" style="402" customWidth="1"/>
    <col min="7939" max="7939" width="15.28515625" style="402" customWidth="1"/>
    <col min="7940" max="7940" width="15.85546875" style="402" customWidth="1"/>
    <col min="7941" max="7941" width="14.85546875" style="402" customWidth="1"/>
    <col min="7942" max="7942" width="21.85546875" style="402" customWidth="1"/>
    <col min="7943" max="7943" width="9.140625" style="402" customWidth="1"/>
    <col min="7944" max="7944" width="13.85546875" style="402" customWidth="1"/>
    <col min="7945" max="7945" width="9.140625" style="402" customWidth="1"/>
    <col min="7946" max="7946" width="10" style="402" bestFit="1" customWidth="1"/>
    <col min="7947" max="7947" width="9.140625" style="402" customWidth="1"/>
    <col min="7948" max="7952" width="8.85546875" style="402" customWidth="1"/>
    <col min="7953" max="8192" width="8.85546875" style="402"/>
    <col min="8193" max="8193" width="71.140625" style="402" customWidth="1"/>
    <col min="8194" max="8194" width="5.140625" style="402" customWidth="1"/>
    <col min="8195" max="8195" width="15.28515625" style="402" customWidth="1"/>
    <col min="8196" max="8196" width="15.85546875" style="402" customWidth="1"/>
    <col min="8197" max="8197" width="14.85546875" style="402" customWidth="1"/>
    <col min="8198" max="8198" width="21.85546875" style="402" customWidth="1"/>
    <col min="8199" max="8199" width="9.140625" style="402" customWidth="1"/>
    <col min="8200" max="8200" width="13.85546875" style="402" customWidth="1"/>
    <col min="8201" max="8201" width="9.140625" style="402" customWidth="1"/>
    <col min="8202" max="8202" width="10" style="402" bestFit="1" customWidth="1"/>
    <col min="8203" max="8203" width="9.140625" style="402" customWidth="1"/>
    <col min="8204" max="8208" width="8.85546875" style="402" customWidth="1"/>
    <col min="8209" max="8448" width="8.85546875" style="402"/>
    <col min="8449" max="8449" width="71.140625" style="402" customWidth="1"/>
    <col min="8450" max="8450" width="5.140625" style="402" customWidth="1"/>
    <col min="8451" max="8451" width="15.28515625" style="402" customWidth="1"/>
    <col min="8452" max="8452" width="15.85546875" style="402" customWidth="1"/>
    <col min="8453" max="8453" width="14.85546875" style="402" customWidth="1"/>
    <col min="8454" max="8454" width="21.85546875" style="402" customWidth="1"/>
    <col min="8455" max="8455" width="9.140625" style="402" customWidth="1"/>
    <col min="8456" max="8456" width="13.85546875" style="402" customWidth="1"/>
    <col min="8457" max="8457" width="9.140625" style="402" customWidth="1"/>
    <col min="8458" max="8458" width="10" style="402" bestFit="1" customWidth="1"/>
    <col min="8459" max="8459" width="9.140625" style="402" customWidth="1"/>
    <col min="8460" max="8464" width="8.85546875" style="402" customWidth="1"/>
    <col min="8465" max="8704" width="8.85546875" style="402"/>
    <col min="8705" max="8705" width="71.140625" style="402" customWidth="1"/>
    <col min="8706" max="8706" width="5.140625" style="402" customWidth="1"/>
    <col min="8707" max="8707" width="15.28515625" style="402" customWidth="1"/>
    <col min="8708" max="8708" width="15.85546875" style="402" customWidth="1"/>
    <col min="8709" max="8709" width="14.85546875" style="402" customWidth="1"/>
    <col min="8710" max="8710" width="21.85546875" style="402" customWidth="1"/>
    <col min="8711" max="8711" width="9.140625" style="402" customWidth="1"/>
    <col min="8712" max="8712" width="13.85546875" style="402" customWidth="1"/>
    <col min="8713" max="8713" width="9.140625" style="402" customWidth="1"/>
    <col min="8714" max="8714" width="10" style="402" bestFit="1" customWidth="1"/>
    <col min="8715" max="8715" width="9.140625" style="402" customWidth="1"/>
    <col min="8716" max="8720" width="8.85546875" style="402" customWidth="1"/>
    <col min="8721" max="8960" width="8.85546875" style="402"/>
    <col min="8961" max="8961" width="71.140625" style="402" customWidth="1"/>
    <col min="8962" max="8962" width="5.140625" style="402" customWidth="1"/>
    <col min="8963" max="8963" width="15.28515625" style="402" customWidth="1"/>
    <col min="8964" max="8964" width="15.85546875" style="402" customWidth="1"/>
    <col min="8965" max="8965" width="14.85546875" style="402" customWidth="1"/>
    <col min="8966" max="8966" width="21.85546875" style="402" customWidth="1"/>
    <col min="8967" max="8967" width="9.140625" style="402" customWidth="1"/>
    <col min="8968" max="8968" width="13.85546875" style="402" customWidth="1"/>
    <col min="8969" max="8969" width="9.140625" style="402" customWidth="1"/>
    <col min="8970" max="8970" width="10" style="402" bestFit="1" customWidth="1"/>
    <col min="8971" max="8971" width="9.140625" style="402" customWidth="1"/>
    <col min="8972" max="8976" width="8.85546875" style="402" customWidth="1"/>
    <col min="8977" max="9216" width="8.85546875" style="402"/>
    <col min="9217" max="9217" width="71.140625" style="402" customWidth="1"/>
    <col min="9218" max="9218" width="5.140625" style="402" customWidth="1"/>
    <col min="9219" max="9219" width="15.28515625" style="402" customWidth="1"/>
    <col min="9220" max="9220" width="15.85546875" style="402" customWidth="1"/>
    <col min="9221" max="9221" width="14.85546875" style="402" customWidth="1"/>
    <col min="9222" max="9222" width="21.85546875" style="402" customWidth="1"/>
    <col min="9223" max="9223" width="9.140625" style="402" customWidth="1"/>
    <col min="9224" max="9224" width="13.85546875" style="402" customWidth="1"/>
    <col min="9225" max="9225" width="9.140625" style="402" customWidth="1"/>
    <col min="9226" max="9226" width="10" style="402" bestFit="1" customWidth="1"/>
    <col min="9227" max="9227" width="9.140625" style="402" customWidth="1"/>
    <col min="9228" max="9232" width="8.85546875" style="402" customWidth="1"/>
    <col min="9233" max="9472" width="8.85546875" style="402"/>
    <col min="9473" max="9473" width="71.140625" style="402" customWidth="1"/>
    <col min="9474" max="9474" width="5.140625" style="402" customWidth="1"/>
    <col min="9475" max="9475" width="15.28515625" style="402" customWidth="1"/>
    <col min="9476" max="9476" width="15.85546875" style="402" customWidth="1"/>
    <col min="9477" max="9477" width="14.85546875" style="402" customWidth="1"/>
    <col min="9478" max="9478" width="21.85546875" style="402" customWidth="1"/>
    <col min="9479" max="9479" width="9.140625" style="402" customWidth="1"/>
    <col min="9480" max="9480" width="13.85546875" style="402" customWidth="1"/>
    <col min="9481" max="9481" width="9.140625" style="402" customWidth="1"/>
    <col min="9482" max="9482" width="10" style="402" bestFit="1" customWidth="1"/>
    <col min="9483" max="9483" width="9.140625" style="402" customWidth="1"/>
    <col min="9484" max="9488" width="8.85546875" style="402" customWidth="1"/>
    <col min="9489" max="9728" width="8.85546875" style="402"/>
    <col min="9729" max="9729" width="71.140625" style="402" customWidth="1"/>
    <col min="9730" max="9730" width="5.140625" style="402" customWidth="1"/>
    <col min="9731" max="9731" width="15.28515625" style="402" customWidth="1"/>
    <col min="9732" max="9732" width="15.85546875" style="402" customWidth="1"/>
    <col min="9733" max="9733" width="14.85546875" style="402" customWidth="1"/>
    <col min="9734" max="9734" width="21.85546875" style="402" customWidth="1"/>
    <col min="9735" max="9735" width="9.140625" style="402" customWidth="1"/>
    <col min="9736" max="9736" width="13.85546875" style="402" customWidth="1"/>
    <col min="9737" max="9737" width="9.140625" style="402" customWidth="1"/>
    <col min="9738" max="9738" width="10" style="402" bestFit="1" customWidth="1"/>
    <col min="9739" max="9739" width="9.140625" style="402" customWidth="1"/>
    <col min="9740" max="9744" width="8.85546875" style="402" customWidth="1"/>
    <col min="9745" max="9984" width="8.85546875" style="402"/>
    <col min="9985" max="9985" width="71.140625" style="402" customWidth="1"/>
    <col min="9986" max="9986" width="5.140625" style="402" customWidth="1"/>
    <col min="9987" max="9987" width="15.28515625" style="402" customWidth="1"/>
    <col min="9988" max="9988" width="15.85546875" style="402" customWidth="1"/>
    <col min="9989" max="9989" width="14.85546875" style="402" customWidth="1"/>
    <col min="9990" max="9990" width="21.85546875" style="402" customWidth="1"/>
    <col min="9991" max="9991" width="9.140625" style="402" customWidth="1"/>
    <col min="9992" max="9992" width="13.85546875" style="402" customWidth="1"/>
    <col min="9993" max="9993" width="9.140625" style="402" customWidth="1"/>
    <col min="9994" max="9994" width="10" style="402" bestFit="1" customWidth="1"/>
    <col min="9995" max="9995" width="9.140625" style="402" customWidth="1"/>
    <col min="9996" max="10000" width="8.85546875" style="402" customWidth="1"/>
    <col min="10001" max="10240" width="8.85546875" style="402"/>
    <col min="10241" max="10241" width="71.140625" style="402" customWidth="1"/>
    <col min="10242" max="10242" width="5.140625" style="402" customWidth="1"/>
    <col min="10243" max="10243" width="15.28515625" style="402" customWidth="1"/>
    <col min="10244" max="10244" width="15.85546875" style="402" customWidth="1"/>
    <col min="10245" max="10245" width="14.85546875" style="402" customWidth="1"/>
    <col min="10246" max="10246" width="21.85546875" style="402" customWidth="1"/>
    <col min="10247" max="10247" width="9.140625" style="402" customWidth="1"/>
    <col min="10248" max="10248" width="13.85546875" style="402" customWidth="1"/>
    <col min="10249" max="10249" width="9.140625" style="402" customWidth="1"/>
    <col min="10250" max="10250" width="10" style="402" bestFit="1" customWidth="1"/>
    <col min="10251" max="10251" width="9.140625" style="402" customWidth="1"/>
    <col min="10252" max="10256" width="8.85546875" style="402" customWidth="1"/>
    <col min="10257" max="10496" width="8.85546875" style="402"/>
    <col min="10497" max="10497" width="71.140625" style="402" customWidth="1"/>
    <col min="10498" max="10498" width="5.140625" style="402" customWidth="1"/>
    <col min="10499" max="10499" width="15.28515625" style="402" customWidth="1"/>
    <col min="10500" max="10500" width="15.85546875" style="402" customWidth="1"/>
    <col min="10501" max="10501" width="14.85546875" style="402" customWidth="1"/>
    <col min="10502" max="10502" width="21.85546875" style="402" customWidth="1"/>
    <col min="10503" max="10503" width="9.140625" style="402" customWidth="1"/>
    <col min="10504" max="10504" width="13.85546875" style="402" customWidth="1"/>
    <col min="10505" max="10505" width="9.140625" style="402" customWidth="1"/>
    <col min="10506" max="10506" width="10" style="402" bestFit="1" customWidth="1"/>
    <col min="10507" max="10507" width="9.140625" style="402" customWidth="1"/>
    <col min="10508" max="10512" width="8.85546875" style="402" customWidth="1"/>
    <col min="10513" max="10752" width="8.85546875" style="402"/>
    <col min="10753" max="10753" width="71.140625" style="402" customWidth="1"/>
    <col min="10754" max="10754" width="5.140625" style="402" customWidth="1"/>
    <col min="10755" max="10755" width="15.28515625" style="402" customWidth="1"/>
    <col min="10756" max="10756" width="15.85546875" style="402" customWidth="1"/>
    <col min="10757" max="10757" width="14.85546875" style="402" customWidth="1"/>
    <col min="10758" max="10758" width="21.85546875" style="402" customWidth="1"/>
    <col min="10759" max="10759" width="9.140625" style="402" customWidth="1"/>
    <col min="10760" max="10760" width="13.85546875" style="402" customWidth="1"/>
    <col min="10761" max="10761" width="9.140625" style="402" customWidth="1"/>
    <col min="10762" max="10762" width="10" style="402" bestFit="1" customWidth="1"/>
    <col min="10763" max="10763" width="9.140625" style="402" customWidth="1"/>
    <col min="10764" max="10768" width="8.85546875" style="402" customWidth="1"/>
    <col min="10769" max="11008" width="8.85546875" style="402"/>
    <col min="11009" max="11009" width="71.140625" style="402" customWidth="1"/>
    <col min="11010" max="11010" width="5.140625" style="402" customWidth="1"/>
    <col min="11011" max="11011" width="15.28515625" style="402" customWidth="1"/>
    <col min="11012" max="11012" width="15.85546875" style="402" customWidth="1"/>
    <col min="11013" max="11013" width="14.85546875" style="402" customWidth="1"/>
    <col min="11014" max="11014" width="21.85546875" style="402" customWidth="1"/>
    <col min="11015" max="11015" width="9.140625" style="402" customWidth="1"/>
    <col min="11016" max="11016" width="13.85546875" style="402" customWidth="1"/>
    <col min="11017" max="11017" width="9.140625" style="402" customWidth="1"/>
    <col min="11018" max="11018" width="10" style="402" bestFit="1" customWidth="1"/>
    <col min="11019" max="11019" width="9.140625" style="402" customWidth="1"/>
    <col min="11020" max="11024" width="8.85546875" style="402" customWidth="1"/>
    <col min="11025" max="11264" width="8.85546875" style="402"/>
    <col min="11265" max="11265" width="71.140625" style="402" customWidth="1"/>
    <col min="11266" max="11266" width="5.140625" style="402" customWidth="1"/>
    <col min="11267" max="11267" width="15.28515625" style="402" customWidth="1"/>
    <col min="11268" max="11268" width="15.85546875" style="402" customWidth="1"/>
    <col min="11269" max="11269" width="14.85546875" style="402" customWidth="1"/>
    <col min="11270" max="11270" width="21.85546875" style="402" customWidth="1"/>
    <col min="11271" max="11271" width="9.140625" style="402" customWidth="1"/>
    <col min="11272" max="11272" width="13.85546875" style="402" customWidth="1"/>
    <col min="11273" max="11273" width="9.140625" style="402" customWidth="1"/>
    <col min="11274" max="11274" width="10" style="402" bestFit="1" customWidth="1"/>
    <col min="11275" max="11275" width="9.140625" style="402" customWidth="1"/>
    <col min="11276" max="11280" width="8.85546875" style="402" customWidth="1"/>
    <col min="11281" max="11520" width="8.85546875" style="402"/>
    <col min="11521" max="11521" width="71.140625" style="402" customWidth="1"/>
    <col min="11522" max="11522" width="5.140625" style="402" customWidth="1"/>
    <col min="11523" max="11523" width="15.28515625" style="402" customWidth="1"/>
    <col min="11524" max="11524" width="15.85546875" style="402" customWidth="1"/>
    <col min="11525" max="11525" width="14.85546875" style="402" customWidth="1"/>
    <col min="11526" max="11526" width="21.85546875" style="402" customWidth="1"/>
    <col min="11527" max="11527" width="9.140625" style="402" customWidth="1"/>
    <col min="11528" max="11528" width="13.85546875" style="402" customWidth="1"/>
    <col min="11529" max="11529" width="9.140625" style="402" customWidth="1"/>
    <col min="11530" max="11530" width="10" style="402" bestFit="1" customWidth="1"/>
    <col min="11531" max="11531" width="9.140625" style="402" customWidth="1"/>
    <col min="11532" max="11536" width="8.85546875" style="402" customWidth="1"/>
    <col min="11537" max="11776" width="8.85546875" style="402"/>
    <col min="11777" max="11777" width="71.140625" style="402" customWidth="1"/>
    <col min="11778" max="11778" width="5.140625" style="402" customWidth="1"/>
    <col min="11779" max="11779" width="15.28515625" style="402" customWidth="1"/>
    <col min="11780" max="11780" width="15.85546875" style="402" customWidth="1"/>
    <col min="11781" max="11781" width="14.85546875" style="402" customWidth="1"/>
    <col min="11782" max="11782" width="21.85546875" style="402" customWidth="1"/>
    <col min="11783" max="11783" width="9.140625" style="402" customWidth="1"/>
    <col min="11784" max="11784" width="13.85546875" style="402" customWidth="1"/>
    <col min="11785" max="11785" width="9.140625" style="402" customWidth="1"/>
    <col min="11786" max="11786" width="10" style="402" bestFit="1" customWidth="1"/>
    <col min="11787" max="11787" width="9.140625" style="402" customWidth="1"/>
    <col min="11788" max="11792" width="8.85546875" style="402" customWidth="1"/>
    <col min="11793" max="12032" width="8.85546875" style="402"/>
    <col min="12033" max="12033" width="71.140625" style="402" customWidth="1"/>
    <col min="12034" max="12034" width="5.140625" style="402" customWidth="1"/>
    <col min="12035" max="12035" width="15.28515625" style="402" customWidth="1"/>
    <col min="12036" max="12036" width="15.85546875" style="402" customWidth="1"/>
    <col min="12037" max="12037" width="14.85546875" style="402" customWidth="1"/>
    <col min="12038" max="12038" width="21.85546875" style="402" customWidth="1"/>
    <col min="12039" max="12039" width="9.140625" style="402" customWidth="1"/>
    <col min="12040" max="12040" width="13.85546875" style="402" customWidth="1"/>
    <col min="12041" max="12041" width="9.140625" style="402" customWidth="1"/>
    <col min="12042" max="12042" width="10" style="402" bestFit="1" customWidth="1"/>
    <col min="12043" max="12043" width="9.140625" style="402" customWidth="1"/>
    <col min="12044" max="12048" width="8.85546875" style="402" customWidth="1"/>
    <col min="12049" max="12288" width="8.85546875" style="402"/>
    <col min="12289" max="12289" width="71.140625" style="402" customWidth="1"/>
    <col min="12290" max="12290" width="5.140625" style="402" customWidth="1"/>
    <col min="12291" max="12291" width="15.28515625" style="402" customWidth="1"/>
    <col min="12292" max="12292" width="15.85546875" style="402" customWidth="1"/>
    <col min="12293" max="12293" width="14.85546875" style="402" customWidth="1"/>
    <col min="12294" max="12294" width="21.85546875" style="402" customWidth="1"/>
    <col min="12295" max="12295" width="9.140625" style="402" customWidth="1"/>
    <col min="12296" max="12296" width="13.85546875" style="402" customWidth="1"/>
    <col min="12297" max="12297" width="9.140625" style="402" customWidth="1"/>
    <col min="12298" max="12298" width="10" style="402" bestFit="1" customWidth="1"/>
    <col min="12299" max="12299" width="9.140625" style="402" customWidth="1"/>
    <col min="12300" max="12304" width="8.85546875" style="402" customWidth="1"/>
    <col min="12305" max="12544" width="8.85546875" style="402"/>
    <col min="12545" max="12545" width="71.140625" style="402" customWidth="1"/>
    <col min="12546" max="12546" width="5.140625" style="402" customWidth="1"/>
    <col min="12547" max="12547" width="15.28515625" style="402" customWidth="1"/>
    <col min="12548" max="12548" width="15.85546875" style="402" customWidth="1"/>
    <col min="12549" max="12549" width="14.85546875" style="402" customWidth="1"/>
    <col min="12550" max="12550" width="21.85546875" style="402" customWidth="1"/>
    <col min="12551" max="12551" width="9.140625" style="402" customWidth="1"/>
    <col min="12552" max="12552" width="13.85546875" style="402" customWidth="1"/>
    <col min="12553" max="12553" width="9.140625" style="402" customWidth="1"/>
    <col min="12554" max="12554" width="10" style="402" bestFit="1" customWidth="1"/>
    <col min="12555" max="12555" width="9.140625" style="402" customWidth="1"/>
    <col min="12556" max="12560" width="8.85546875" style="402" customWidth="1"/>
    <col min="12561" max="12800" width="8.85546875" style="402"/>
    <col min="12801" max="12801" width="71.140625" style="402" customWidth="1"/>
    <col min="12802" max="12802" width="5.140625" style="402" customWidth="1"/>
    <col min="12803" max="12803" width="15.28515625" style="402" customWidth="1"/>
    <col min="12804" max="12804" width="15.85546875" style="402" customWidth="1"/>
    <col min="12805" max="12805" width="14.85546875" style="402" customWidth="1"/>
    <col min="12806" max="12806" width="21.85546875" style="402" customWidth="1"/>
    <col min="12807" max="12807" width="9.140625" style="402" customWidth="1"/>
    <col min="12808" max="12808" width="13.85546875" style="402" customWidth="1"/>
    <col min="12809" max="12809" width="9.140625" style="402" customWidth="1"/>
    <col min="12810" max="12810" width="10" style="402" bestFit="1" customWidth="1"/>
    <col min="12811" max="12811" width="9.140625" style="402" customWidth="1"/>
    <col min="12812" max="12816" width="8.85546875" style="402" customWidth="1"/>
    <col min="12817" max="13056" width="8.85546875" style="402"/>
    <col min="13057" max="13057" width="71.140625" style="402" customWidth="1"/>
    <col min="13058" max="13058" width="5.140625" style="402" customWidth="1"/>
    <col min="13059" max="13059" width="15.28515625" style="402" customWidth="1"/>
    <col min="13060" max="13060" width="15.85546875" style="402" customWidth="1"/>
    <col min="13061" max="13061" width="14.85546875" style="402" customWidth="1"/>
    <col min="13062" max="13062" width="21.85546875" style="402" customWidth="1"/>
    <col min="13063" max="13063" width="9.140625" style="402" customWidth="1"/>
    <col min="13064" max="13064" width="13.85546875" style="402" customWidth="1"/>
    <col min="13065" max="13065" width="9.140625" style="402" customWidth="1"/>
    <col min="13066" max="13066" width="10" style="402" bestFit="1" customWidth="1"/>
    <col min="13067" max="13067" width="9.140625" style="402" customWidth="1"/>
    <col min="13068" max="13072" width="8.85546875" style="402" customWidth="1"/>
    <col min="13073" max="13312" width="8.85546875" style="402"/>
    <col min="13313" max="13313" width="71.140625" style="402" customWidth="1"/>
    <col min="13314" max="13314" width="5.140625" style="402" customWidth="1"/>
    <col min="13315" max="13315" width="15.28515625" style="402" customWidth="1"/>
    <col min="13316" max="13316" width="15.85546875" style="402" customWidth="1"/>
    <col min="13317" max="13317" width="14.85546875" style="402" customWidth="1"/>
    <col min="13318" max="13318" width="21.85546875" style="402" customWidth="1"/>
    <col min="13319" max="13319" width="9.140625" style="402" customWidth="1"/>
    <col min="13320" max="13320" width="13.85546875" style="402" customWidth="1"/>
    <col min="13321" max="13321" width="9.140625" style="402" customWidth="1"/>
    <col min="13322" max="13322" width="10" style="402" bestFit="1" customWidth="1"/>
    <col min="13323" max="13323" width="9.140625" style="402" customWidth="1"/>
    <col min="13324" max="13328" width="8.85546875" style="402" customWidth="1"/>
    <col min="13329" max="13568" width="8.85546875" style="402"/>
    <col min="13569" max="13569" width="71.140625" style="402" customWidth="1"/>
    <col min="13570" max="13570" width="5.140625" style="402" customWidth="1"/>
    <col min="13571" max="13571" width="15.28515625" style="402" customWidth="1"/>
    <col min="13572" max="13572" width="15.85546875" style="402" customWidth="1"/>
    <col min="13573" max="13573" width="14.85546875" style="402" customWidth="1"/>
    <col min="13574" max="13574" width="21.85546875" style="402" customWidth="1"/>
    <col min="13575" max="13575" width="9.140625" style="402" customWidth="1"/>
    <col min="13576" max="13576" width="13.85546875" style="402" customWidth="1"/>
    <col min="13577" max="13577" width="9.140625" style="402" customWidth="1"/>
    <col min="13578" max="13578" width="10" style="402" bestFit="1" customWidth="1"/>
    <col min="13579" max="13579" width="9.140625" style="402" customWidth="1"/>
    <col min="13580" max="13584" width="8.85546875" style="402" customWidth="1"/>
    <col min="13585" max="13824" width="8.85546875" style="402"/>
    <col min="13825" max="13825" width="71.140625" style="402" customWidth="1"/>
    <col min="13826" max="13826" width="5.140625" style="402" customWidth="1"/>
    <col min="13827" max="13827" width="15.28515625" style="402" customWidth="1"/>
    <col min="13828" max="13828" width="15.85546875" style="402" customWidth="1"/>
    <col min="13829" max="13829" width="14.85546875" style="402" customWidth="1"/>
    <col min="13830" max="13830" width="21.85546875" style="402" customWidth="1"/>
    <col min="13831" max="13831" width="9.140625" style="402" customWidth="1"/>
    <col min="13832" max="13832" width="13.85546875" style="402" customWidth="1"/>
    <col min="13833" max="13833" width="9.140625" style="402" customWidth="1"/>
    <col min="13834" max="13834" width="10" style="402" bestFit="1" customWidth="1"/>
    <col min="13835" max="13835" width="9.140625" style="402" customWidth="1"/>
    <col min="13836" max="13840" width="8.85546875" style="402" customWidth="1"/>
    <col min="13841" max="14080" width="8.85546875" style="402"/>
    <col min="14081" max="14081" width="71.140625" style="402" customWidth="1"/>
    <col min="14082" max="14082" width="5.140625" style="402" customWidth="1"/>
    <col min="14083" max="14083" width="15.28515625" style="402" customWidth="1"/>
    <col min="14084" max="14084" width="15.85546875" style="402" customWidth="1"/>
    <col min="14085" max="14085" width="14.85546875" style="402" customWidth="1"/>
    <col min="14086" max="14086" width="21.85546875" style="402" customWidth="1"/>
    <col min="14087" max="14087" width="9.140625" style="402" customWidth="1"/>
    <col min="14088" max="14088" width="13.85546875" style="402" customWidth="1"/>
    <col min="14089" max="14089" width="9.140625" style="402" customWidth="1"/>
    <col min="14090" max="14090" width="10" style="402" bestFit="1" customWidth="1"/>
    <col min="14091" max="14091" width="9.140625" style="402" customWidth="1"/>
    <col min="14092" max="14096" width="8.85546875" style="402" customWidth="1"/>
    <col min="14097" max="14336" width="8.85546875" style="402"/>
    <col min="14337" max="14337" width="71.140625" style="402" customWidth="1"/>
    <col min="14338" max="14338" width="5.140625" style="402" customWidth="1"/>
    <col min="14339" max="14339" width="15.28515625" style="402" customWidth="1"/>
    <col min="14340" max="14340" width="15.85546875" style="402" customWidth="1"/>
    <col min="14341" max="14341" width="14.85546875" style="402" customWidth="1"/>
    <col min="14342" max="14342" width="21.85546875" style="402" customWidth="1"/>
    <col min="14343" max="14343" width="9.140625" style="402" customWidth="1"/>
    <col min="14344" max="14344" width="13.85546875" style="402" customWidth="1"/>
    <col min="14345" max="14345" width="9.140625" style="402" customWidth="1"/>
    <col min="14346" max="14346" width="10" style="402" bestFit="1" customWidth="1"/>
    <col min="14347" max="14347" width="9.140625" style="402" customWidth="1"/>
    <col min="14348" max="14352" width="8.85546875" style="402" customWidth="1"/>
    <col min="14353" max="14592" width="8.85546875" style="402"/>
    <col min="14593" max="14593" width="71.140625" style="402" customWidth="1"/>
    <col min="14594" max="14594" width="5.140625" style="402" customWidth="1"/>
    <col min="14595" max="14595" width="15.28515625" style="402" customWidth="1"/>
    <col min="14596" max="14596" width="15.85546875" style="402" customWidth="1"/>
    <col min="14597" max="14597" width="14.85546875" style="402" customWidth="1"/>
    <col min="14598" max="14598" width="21.85546875" style="402" customWidth="1"/>
    <col min="14599" max="14599" width="9.140625" style="402" customWidth="1"/>
    <col min="14600" max="14600" width="13.85546875" style="402" customWidth="1"/>
    <col min="14601" max="14601" width="9.140625" style="402" customWidth="1"/>
    <col min="14602" max="14602" width="10" style="402" bestFit="1" customWidth="1"/>
    <col min="14603" max="14603" width="9.140625" style="402" customWidth="1"/>
    <col min="14604" max="14608" width="8.85546875" style="402" customWidth="1"/>
    <col min="14609" max="14848" width="8.85546875" style="402"/>
    <col min="14849" max="14849" width="71.140625" style="402" customWidth="1"/>
    <col min="14850" max="14850" width="5.140625" style="402" customWidth="1"/>
    <col min="14851" max="14851" width="15.28515625" style="402" customWidth="1"/>
    <col min="14852" max="14852" width="15.85546875" style="402" customWidth="1"/>
    <col min="14853" max="14853" width="14.85546875" style="402" customWidth="1"/>
    <col min="14854" max="14854" width="21.85546875" style="402" customWidth="1"/>
    <col min="14855" max="14855" width="9.140625" style="402" customWidth="1"/>
    <col min="14856" max="14856" width="13.85546875" style="402" customWidth="1"/>
    <col min="14857" max="14857" width="9.140625" style="402" customWidth="1"/>
    <col min="14858" max="14858" width="10" style="402" bestFit="1" customWidth="1"/>
    <col min="14859" max="14859" width="9.140625" style="402" customWidth="1"/>
    <col min="14860" max="14864" width="8.85546875" style="402" customWidth="1"/>
    <col min="14865" max="15104" width="8.85546875" style="402"/>
    <col min="15105" max="15105" width="71.140625" style="402" customWidth="1"/>
    <col min="15106" max="15106" width="5.140625" style="402" customWidth="1"/>
    <col min="15107" max="15107" width="15.28515625" style="402" customWidth="1"/>
    <col min="15108" max="15108" width="15.85546875" style="402" customWidth="1"/>
    <col min="15109" max="15109" width="14.85546875" style="402" customWidth="1"/>
    <col min="15110" max="15110" width="21.85546875" style="402" customWidth="1"/>
    <col min="15111" max="15111" width="9.140625" style="402" customWidth="1"/>
    <col min="15112" max="15112" width="13.85546875" style="402" customWidth="1"/>
    <col min="15113" max="15113" width="9.140625" style="402" customWidth="1"/>
    <col min="15114" max="15114" width="10" style="402" bestFit="1" customWidth="1"/>
    <col min="15115" max="15115" width="9.140625" style="402" customWidth="1"/>
    <col min="15116" max="15120" width="8.85546875" style="402" customWidth="1"/>
    <col min="15121" max="15360" width="8.85546875" style="402"/>
    <col min="15361" max="15361" width="71.140625" style="402" customWidth="1"/>
    <col min="15362" max="15362" width="5.140625" style="402" customWidth="1"/>
    <col min="15363" max="15363" width="15.28515625" style="402" customWidth="1"/>
    <col min="15364" max="15364" width="15.85546875" style="402" customWidth="1"/>
    <col min="15365" max="15365" width="14.85546875" style="402" customWidth="1"/>
    <col min="15366" max="15366" width="21.85546875" style="402" customWidth="1"/>
    <col min="15367" max="15367" width="9.140625" style="402" customWidth="1"/>
    <col min="15368" max="15368" width="13.85546875" style="402" customWidth="1"/>
    <col min="15369" max="15369" width="9.140625" style="402" customWidth="1"/>
    <col min="15370" max="15370" width="10" style="402" bestFit="1" customWidth="1"/>
    <col min="15371" max="15371" width="9.140625" style="402" customWidth="1"/>
    <col min="15372" max="15376" width="8.85546875" style="402" customWidth="1"/>
    <col min="15377" max="15616" width="8.85546875" style="402"/>
    <col min="15617" max="15617" width="71.140625" style="402" customWidth="1"/>
    <col min="15618" max="15618" width="5.140625" style="402" customWidth="1"/>
    <col min="15619" max="15619" width="15.28515625" style="402" customWidth="1"/>
    <col min="15620" max="15620" width="15.85546875" style="402" customWidth="1"/>
    <col min="15621" max="15621" width="14.85546875" style="402" customWidth="1"/>
    <col min="15622" max="15622" width="21.85546875" style="402" customWidth="1"/>
    <col min="15623" max="15623" width="9.140625" style="402" customWidth="1"/>
    <col min="15624" max="15624" width="13.85546875" style="402" customWidth="1"/>
    <col min="15625" max="15625" width="9.140625" style="402" customWidth="1"/>
    <col min="15626" max="15626" width="10" style="402" bestFit="1" customWidth="1"/>
    <col min="15627" max="15627" width="9.140625" style="402" customWidth="1"/>
    <col min="15628" max="15632" width="8.85546875" style="402" customWidth="1"/>
    <col min="15633" max="15872" width="8.85546875" style="402"/>
    <col min="15873" max="15873" width="71.140625" style="402" customWidth="1"/>
    <col min="15874" max="15874" width="5.140625" style="402" customWidth="1"/>
    <col min="15875" max="15875" width="15.28515625" style="402" customWidth="1"/>
    <col min="15876" max="15876" width="15.85546875" style="402" customWidth="1"/>
    <col min="15877" max="15877" width="14.85546875" style="402" customWidth="1"/>
    <col min="15878" max="15878" width="21.85546875" style="402" customWidth="1"/>
    <col min="15879" max="15879" width="9.140625" style="402" customWidth="1"/>
    <col min="15880" max="15880" width="13.85546875" style="402" customWidth="1"/>
    <col min="15881" max="15881" width="9.140625" style="402" customWidth="1"/>
    <col min="15882" max="15882" width="10" style="402" bestFit="1" customWidth="1"/>
    <col min="15883" max="15883" width="9.140625" style="402" customWidth="1"/>
    <col min="15884" max="15888" width="8.85546875" style="402" customWidth="1"/>
    <col min="15889" max="16128" width="8.85546875" style="402"/>
    <col min="16129" max="16129" width="71.140625" style="402" customWidth="1"/>
    <col min="16130" max="16130" width="5.140625" style="402" customWidth="1"/>
    <col min="16131" max="16131" width="15.28515625" style="402" customWidth="1"/>
    <col min="16132" max="16132" width="15.85546875" style="402" customWidth="1"/>
    <col min="16133" max="16133" width="14.85546875" style="402" customWidth="1"/>
    <col min="16134" max="16134" width="21.85546875" style="402" customWidth="1"/>
    <col min="16135" max="16135" width="9.140625" style="402" customWidth="1"/>
    <col min="16136" max="16136" width="13.85546875" style="402" customWidth="1"/>
    <col min="16137" max="16137" width="9.140625" style="402" customWidth="1"/>
    <col min="16138" max="16138" width="10" style="402" bestFit="1" customWidth="1"/>
    <col min="16139" max="16139" width="9.140625" style="402" customWidth="1"/>
    <col min="16140" max="16144" width="8.85546875" style="402" customWidth="1"/>
    <col min="16145" max="16384" width="8.85546875" style="402"/>
  </cols>
  <sheetData>
    <row r="1" spans="1:16" ht="13.5" x14ac:dyDescent="0.25">
      <c r="A1" s="399"/>
      <c r="B1" s="399"/>
      <c r="C1" s="399"/>
      <c r="D1" s="400" t="s">
        <v>3148</v>
      </c>
      <c r="E1" s="400"/>
      <c r="L1" s="402"/>
      <c r="M1" s="402"/>
      <c r="N1" s="402"/>
      <c r="O1" s="402"/>
      <c r="P1" s="402"/>
    </row>
    <row r="2" spans="1:16" ht="13.5" x14ac:dyDescent="0.25">
      <c r="A2" s="399"/>
      <c r="B2" s="399"/>
      <c r="C2" s="399"/>
      <c r="D2" s="403" t="s">
        <v>3149</v>
      </c>
      <c r="E2" s="403"/>
      <c r="L2" s="402"/>
      <c r="M2" s="402"/>
      <c r="N2" s="402"/>
      <c r="O2" s="402"/>
      <c r="P2" s="402"/>
    </row>
    <row r="3" spans="1:16" ht="13.5" x14ac:dyDescent="0.25">
      <c r="A3" s="399"/>
      <c r="B3" s="399"/>
      <c r="C3" s="399"/>
      <c r="D3" s="403" t="s">
        <v>3150</v>
      </c>
      <c r="E3" s="403"/>
      <c r="L3" s="402"/>
      <c r="M3" s="402"/>
      <c r="N3" s="402"/>
      <c r="O3" s="402"/>
      <c r="P3" s="402"/>
    </row>
    <row r="4" spans="1:16" ht="13.5" x14ac:dyDescent="0.25">
      <c r="A4" s="399"/>
      <c r="B4" s="399"/>
      <c r="C4" s="404"/>
      <c r="D4" s="403" t="s">
        <v>3151</v>
      </c>
      <c r="E4" s="403"/>
      <c r="L4" s="402"/>
      <c r="M4" s="402"/>
      <c r="N4" s="402"/>
      <c r="O4" s="402"/>
      <c r="P4" s="402"/>
    </row>
    <row r="5" spans="1:16" ht="15" x14ac:dyDescent="0.25">
      <c r="A5" s="405"/>
      <c r="B5" s="405"/>
      <c r="C5" s="405"/>
      <c r="D5" s="405"/>
      <c r="E5" s="405"/>
      <c r="L5" s="402"/>
      <c r="M5" s="402"/>
      <c r="N5" s="402"/>
      <c r="O5" s="402"/>
      <c r="P5" s="402"/>
    </row>
    <row r="6" spans="1:16" x14ac:dyDescent="0.2">
      <c r="A6" s="400" t="s">
        <v>3152</v>
      </c>
      <c r="B6" s="400"/>
      <c r="C6" s="400"/>
      <c r="D6" s="400"/>
      <c r="E6" s="400"/>
      <c r="L6" s="402"/>
      <c r="M6" s="402"/>
      <c r="N6" s="402"/>
      <c r="O6" s="402"/>
      <c r="P6" s="402"/>
    </row>
    <row r="7" spans="1:16" x14ac:dyDescent="0.2">
      <c r="A7" s="64"/>
      <c r="B7" s="64"/>
      <c r="C7" s="64"/>
      <c r="D7" s="64"/>
      <c r="E7" s="64"/>
      <c r="L7" s="402"/>
      <c r="M7" s="402"/>
      <c r="N7" s="402"/>
      <c r="O7" s="402"/>
      <c r="P7" s="402"/>
    </row>
    <row r="8" spans="1:16" x14ac:dyDescent="0.2">
      <c r="A8" s="406" t="s">
        <v>3153</v>
      </c>
      <c r="B8" s="406"/>
      <c r="C8" s="406"/>
      <c r="D8" s="406"/>
      <c r="E8" s="406"/>
      <c r="L8" s="402"/>
      <c r="M8" s="402"/>
      <c r="N8" s="402"/>
      <c r="O8" s="402"/>
      <c r="P8" s="402"/>
    </row>
    <row r="9" spans="1:16" x14ac:dyDescent="0.2">
      <c r="A9" s="407"/>
      <c r="B9" s="407"/>
      <c r="C9" s="408"/>
      <c r="D9" s="407"/>
      <c r="E9" s="409" t="s">
        <v>3154</v>
      </c>
      <c r="L9" s="402"/>
      <c r="M9" s="402"/>
      <c r="N9" s="402"/>
      <c r="O9" s="402"/>
      <c r="P9" s="402"/>
    </row>
    <row r="10" spans="1:16" x14ac:dyDescent="0.2">
      <c r="A10" s="410" t="s">
        <v>3155</v>
      </c>
      <c r="B10" s="411" t="s">
        <v>3156</v>
      </c>
      <c r="C10" s="412" t="s">
        <v>3157</v>
      </c>
      <c r="D10" s="413"/>
      <c r="E10" s="414"/>
      <c r="L10" s="402"/>
      <c r="M10" s="402"/>
      <c r="N10" s="402"/>
      <c r="O10" s="402"/>
      <c r="P10" s="402"/>
    </row>
    <row r="11" spans="1:16" ht="12.75" customHeight="1" x14ac:dyDescent="0.2">
      <c r="A11" s="410"/>
      <c r="B11" s="411"/>
      <c r="C11" s="415" t="s">
        <v>3158</v>
      </c>
      <c r="D11" s="416"/>
      <c r="E11" s="416"/>
      <c r="L11" s="402"/>
      <c r="M11" s="402"/>
      <c r="N11" s="402"/>
      <c r="O11" s="402"/>
      <c r="P11" s="402"/>
    </row>
    <row r="12" spans="1:16" ht="35.25" customHeight="1" x14ac:dyDescent="0.2">
      <c r="A12" s="410"/>
      <c r="B12" s="411"/>
      <c r="C12" s="417"/>
      <c r="D12" s="418" t="s">
        <v>3159</v>
      </c>
      <c r="E12" s="418" t="s">
        <v>3160</v>
      </c>
      <c r="L12" s="402"/>
      <c r="M12" s="402"/>
      <c r="N12" s="402"/>
      <c r="O12" s="402"/>
      <c r="P12" s="402"/>
    </row>
    <row r="13" spans="1:16" x14ac:dyDescent="0.2">
      <c r="A13" s="419">
        <v>1</v>
      </c>
      <c r="B13" s="419">
        <v>2</v>
      </c>
      <c r="C13" s="420">
        <v>3</v>
      </c>
      <c r="D13" s="420">
        <v>4</v>
      </c>
      <c r="E13" s="420">
        <v>5</v>
      </c>
      <c r="L13" s="402"/>
      <c r="M13" s="402"/>
      <c r="N13" s="402"/>
      <c r="O13" s="402"/>
      <c r="P13" s="402"/>
    </row>
    <row r="14" spans="1:16" x14ac:dyDescent="0.2">
      <c r="A14" s="421" t="s">
        <v>3161</v>
      </c>
      <c r="B14" s="422"/>
      <c r="C14" s="423"/>
      <c r="D14" s="423"/>
      <c r="E14" s="423"/>
      <c r="L14" s="402"/>
      <c r="M14" s="402"/>
      <c r="N14" s="402"/>
      <c r="O14" s="402"/>
      <c r="P14" s="402"/>
    </row>
    <row r="15" spans="1:16" s="401" customFormat="1" ht="15" x14ac:dyDescent="0.2">
      <c r="A15" s="424" t="s">
        <v>3162</v>
      </c>
      <c r="B15" s="425">
        <v>1</v>
      </c>
      <c r="C15" s="426"/>
      <c r="D15" s="426">
        <f>SUM(D16:D115)</f>
        <v>46077918.823000006</v>
      </c>
      <c r="E15" s="426"/>
      <c r="F15" s="427"/>
      <c r="G15" s="427"/>
    </row>
    <row r="16" spans="1:16" ht="14.25" x14ac:dyDescent="0.2">
      <c r="A16" s="428" t="s">
        <v>3163</v>
      </c>
      <c r="B16" s="429">
        <v>2</v>
      </c>
      <c r="C16" s="430"/>
      <c r="D16" s="431">
        <v>5543256.3710000003</v>
      </c>
      <c r="E16" s="432"/>
      <c r="F16" s="427"/>
      <c r="G16" s="427"/>
      <c r="L16" s="402"/>
      <c r="M16" s="402"/>
      <c r="N16" s="402"/>
      <c r="O16" s="402"/>
      <c r="P16" s="402"/>
    </row>
    <row r="17" spans="1:16" ht="14.25" x14ac:dyDescent="0.2">
      <c r="A17" s="433" t="s">
        <v>3164</v>
      </c>
      <c r="B17" s="429">
        <v>3</v>
      </c>
      <c r="C17" s="430"/>
      <c r="D17" s="431">
        <v>2410.6350000000002</v>
      </c>
      <c r="E17" s="432"/>
      <c r="F17" s="427"/>
      <c r="G17" s="427"/>
      <c r="L17" s="402"/>
      <c r="M17" s="402"/>
      <c r="N17" s="402"/>
      <c r="O17" s="402"/>
      <c r="P17" s="402"/>
    </row>
    <row r="18" spans="1:16" ht="14.25" x14ac:dyDescent="0.2">
      <c r="A18" s="434" t="s">
        <v>3165</v>
      </c>
      <c r="B18" s="429">
        <v>4</v>
      </c>
      <c r="C18" s="430"/>
      <c r="D18" s="431">
        <v>5765.7929999999997</v>
      </c>
      <c r="E18" s="432"/>
      <c r="F18" s="427"/>
      <c r="G18" s="427"/>
      <c r="L18" s="402"/>
      <c r="M18" s="402"/>
      <c r="N18" s="402"/>
      <c r="O18" s="402"/>
      <c r="P18" s="402"/>
    </row>
    <row r="19" spans="1:16" ht="14.25" x14ac:dyDescent="0.2">
      <c r="A19" s="434" t="s">
        <v>3166</v>
      </c>
      <c r="B19" s="429">
        <v>5</v>
      </c>
      <c r="C19" s="430"/>
      <c r="D19" s="431">
        <v>47440.271000000001</v>
      </c>
      <c r="E19" s="432"/>
      <c r="F19" s="427"/>
      <c r="G19" s="427"/>
      <c r="L19" s="402"/>
      <c r="M19" s="402"/>
      <c r="N19" s="402"/>
      <c r="O19" s="402"/>
      <c r="P19" s="402"/>
    </row>
    <row r="20" spans="1:16" ht="14.25" x14ac:dyDescent="0.2">
      <c r="A20" s="434" t="s">
        <v>3167</v>
      </c>
      <c r="B20" s="429">
        <v>6</v>
      </c>
      <c r="C20" s="430"/>
      <c r="D20" s="431">
        <v>697.20299999999997</v>
      </c>
      <c r="E20" s="432"/>
      <c r="F20" s="427"/>
      <c r="G20" s="427"/>
      <c r="L20" s="402"/>
      <c r="M20" s="402"/>
      <c r="N20" s="402"/>
      <c r="O20" s="402"/>
      <c r="P20" s="402"/>
    </row>
    <row r="21" spans="1:16" ht="14.25" x14ac:dyDescent="0.2">
      <c r="A21" s="434" t="s">
        <v>3168</v>
      </c>
      <c r="B21" s="429">
        <v>7</v>
      </c>
      <c r="C21" s="430"/>
      <c r="D21" s="431">
        <v>22548.260999999999</v>
      </c>
      <c r="E21" s="432"/>
      <c r="F21" s="427"/>
      <c r="G21" s="427"/>
      <c r="L21" s="402"/>
      <c r="M21" s="402"/>
      <c r="N21" s="402"/>
      <c r="O21" s="402"/>
      <c r="P21" s="402"/>
    </row>
    <row r="22" spans="1:16" ht="16.899999999999999" customHeight="1" x14ac:dyDescent="0.2">
      <c r="A22" s="434" t="s">
        <v>3169</v>
      </c>
      <c r="B22" s="429">
        <v>8</v>
      </c>
      <c r="C22" s="430"/>
      <c r="D22" s="431">
        <v>1272255.7309999999</v>
      </c>
      <c r="E22" s="432"/>
      <c r="F22" s="427"/>
      <c r="G22" s="427"/>
      <c r="L22" s="402"/>
      <c r="M22" s="402"/>
      <c r="N22" s="402"/>
      <c r="O22" s="402"/>
      <c r="P22" s="402"/>
    </row>
    <row r="23" spans="1:16" ht="27" customHeight="1" x14ac:dyDescent="0.2">
      <c r="A23" s="434" t="s">
        <v>3170</v>
      </c>
      <c r="B23" s="429">
        <v>9</v>
      </c>
      <c r="C23" s="430"/>
      <c r="D23" s="431">
        <v>146215.91099999999</v>
      </c>
      <c r="E23" s="432"/>
      <c r="F23" s="427"/>
      <c r="G23" s="427"/>
      <c r="L23" s="402"/>
      <c r="M23" s="402"/>
      <c r="N23" s="402"/>
      <c r="O23" s="402"/>
      <c r="P23" s="402"/>
    </row>
    <row r="24" spans="1:16" ht="19.149999999999999" customHeight="1" x14ac:dyDescent="0.2">
      <c r="A24" s="434" t="s">
        <v>3171</v>
      </c>
      <c r="B24" s="429">
        <v>10</v>
      </c>
      <c r="C24" s="430"/>
      <c r="D24" s="431">
        <v>134570.49799999999</v>
      </c>
      <c r="E24" s="432"/>
      <c r="F24" s="427"/>
      <c r="G24" s="427"/>
      <c r="L24" s="402"/>
      <c r="M24" s="402"/>
      <c r="N24" s="402"/>
      <c r="O24" s="402"/>
      <c r="P24" s="402"/>
    </row>
    <row r="25" spans="1:16" ht="14.25" x14ac:dyDescent="0.2">
      <c r="A25" s="433" t="s">
        <v>3172</v>
      </c>
      <c r="B25" s="429">
        <v>11</v>
      </c>
      <c r="C25" s="430"/>
      <c r="D25" s="431">
        <v>38469.008999999998</v>
      </c>
      <c r="E25" s="432"/>
      <c r="F25" s="427"/>
      <c r="G25" s="427"/>
      <c r="L25" s="402"/>
      <c r="M25" s="402"/>
      <c r="N25" s="402"/>
      <c r="O25" s="402"/>
      <c r="P25" s="402"/>
    </row>
    <row r="26" spans="1:16" ht="14.25" x14ac:dyDescent="0.2">
      <c r="A26" s="433" t="s">
        <v>3173</v>
      </c>
      <c r="B26" s="429">
        <v>12</v>
      </c>
      <c r="C26" s="430"/>
      <c r="D26" s="431">
        <v>70501.921000000002</v>
      </c>
      <c r="E26" s="432"/>
      <c r="F26" s="427"/>
      <c r="G26" s="427"/>
      <c r="L26" s="402"/>
      <c r="M26" s="402"/>
      <c r="N26" s="402"/>
      <c r="O26" s="402"/>
      <c r="P26" s="402"/>
    </row>
    <row r="27" spans="1:16" ht="14.25" x14ac:dyDescent="0.2">
      <c r="A27" s="428" t="s">
        <v>3174</v>
      </c>
      <c r="B27" s="429">
        <v>13</v>
      </c>
      <c r="C27" s="430"/>
      <c r="D27" s="431">
        <v>41828.792999999998</v>
      </c>
      <c r="E27" s="432"/>
      <c r="F27" s="427"/>
      <c r="G27" s="427"/>
      <c r="L27" s="402"/>
      <c r="M27" s="402"/>
      <c r="N27" s="402"/>
      <c r="O27" s="402"/>
      <c r="P27" s="402"/>
    </row>
    <row r="28" spans="1:16" ht="14.25" x14ac:dyDescent="0.2">
      <c r="A28" s="433" t="s">
        <v>3175</v>
      </c>
      <c r="B28" s="429">
        <v>14</v>
      </c>
      <c r="C28" s="430"/>
      <c r="D28" s="435">
        <v>7096.1890000000003</v>
      </c>
      <c r="E28" s="432"/>
      <c r="F28" s="427"/>
      <c r="G28" s="427"/>
      <c r="L28" s="402"/>
      <c r="M28" s="402"/>
      <c r="N28" s="402"/>
      <c r="O28" s="402"/>
      <c r="P28" s="402"/>
    </row>
    <row r="29" spans="1:16" ht="14.25" x14ac:dyDescent="0.2">
      <c r="A29" s="433" t="s">
        <v>3176</v>
      </c>
      <c r="B29" s="429">
        <v>15</v>
      </c>
      <c r="C29" s="430"/>
      <c r="D29" s="431">
        <v>153169.55300000001</v>
      </c>
      <c r="E29" s="432"/>
      <c r="F29" s="427"/>
      <c r="G29" s="427"/>
      <c r="L29" s="402"/>
      <c r="M29" s="402"/>
      <c r="N29" s="402"/>
      <c r="O29" s="402"/>
      <c r="P29" s="402"/>
    </row>
    <row r="30" spans="1:16" ht="14.25" x14ac:dyDescent="0.2">
      <c r="A30" s="433" t="s">
        <v>3177</v>
      </c>
      <c r="B30" s="429">
        <v>16</v>
      </c>
      <c r="C30" s="430"/>
      <c r="D30" s="431">
        <v>21780.023000000001</v>
      </c>
      <c r="E30" s="432"/>
      <c r="F30" s="427"/>
      <c r="G30" s="427"/>
      <c r="L30" s="402"/>
      <c r="M30" s="402"/>
      <c r="N30" s="402"/>
      <c r="O30" s="402"/>
      <c r="P30" s="402"/>
    </row>
    <row r="31" spans="1:16" ht="14.25" x14ac:dyDescent="0.2">
      <c r="A31" s="433" t="s">
        <v>3178</v>
      </c>
      <c r="B31" s="429">
        <v>17</v>
      </c>
      <c r="C31" s="430"/>
      <c r="D31" s="431">
        <v>187054.076</v>
      </c>
      <c r="E31" s="432"/>
      <c r="F31" s="427"/>
      <c r="G31" s="427"/>
      <c r="L31" s="402"/>
      <c r="M31" s="402"/>
      <c r="N31" s="402"/>
      <c r="O31" s="402"/>
      <c r="P31" s="402"/>
    </row>
    <row r="32" spans="1:16" ht="14.25" x14ac:dyDescent="0.2">
      <c r="A32" s="433" t="s">
        <v>3179</v>
      </c>
      <c r="B32" s="429">
        <v>18</v>
      </c>
      <c r="C32" s="430"/>
      <c r="D32" s="431">
        <v>28894.159</v>
      </c>
      <c r="E32" s="432"/>
      <c r="F32" s="427"/>
      <c r="G32" s="427"/>
      <c r="L32" s="402"/>
      <c r="M32" s="402"/>
      <c r="N32" s="402"/>
      <c r="O32" s="402"/>
      <c r="P32" s="402"/>
    </row>
    <row r="33" spans="1:16" ht="14.25" x14ac:dyDescent="0.2">
      <c r="A33" s="433" t="s">
        <v>3180</v>
      </c>
      <c r="B33" s="429">
        <v>19</v>
      </c>
      <c r="C33" s="430"/>
      <c r="D33" s="431">
        <v>133197.94099999999</v>
      </c>
      <c r="E33" s="432"/>
      <c r="F33" s="427"/>
      <c r="G33" s="427"/>
      <c r="L33" s="402"/>
      <c r="M33" s="402"/>
      <c r="N33" s="402"/>
      <c r="O33" s="402"/>
      <c r="P33" s="402"/>
    </row>
    <row r="34" spans="1:16" ht="14.25" x14ac:dyDescent="0.2">
      <c r="A34" s="433" t="s">
        <v>3181</v>
      </c>
      <c r="B34" s="429">
        <v>20</v>
      </c>
      <c r="C34" s="430"/>
      <c r="D34" s="431">
        <v>17396.597000000002</v>
      </c>
      <c r="E34" s="432"/>
      <c r="F34" s="427"/>
      <c r="G34" s="427"/>
      <c r="L34" s="402"/>
      <c r="M34" s="402"/>
      <c r="N34" s="402"/>
      <c r="O34" s="402"/>
      <c r="P34" s="402"/>
    </row>
    <row r="35" spans="1:16" ht="14.25" x14ac:dyDescent="0.2">
      <c r="A35" s="433" t="s">
        <v>3182</v>
      </c>
      <c r="B35" s="429">
        <v>21</v>
      </c>
      <c r="C35" s="430"/>
      <c r="D35" s="431">
        <v>16917.508000000002</v>
      </c>
      <c r="E35" s="432"/>
      <c r="F35" s="427"/>
      <c r="G35" s="427"/>
      <c r="L35" s="402"/>
      <c r="M35" s="402"/>
      <c r="N35" s="402"/>
      <c r="O35" s="402"/>
      <c r="P35" s="402"/>
    </row>
    <row r="36" spans="1:16" ht="14.25" x14ac:dyDescent="0.2">
      <c r="A36" s="433" t="s">
        <v>3183</v>
      </c>
      <c r="B36" s="429">
        <v>22</v>
      </c>
      <c r="C36" s="430"/>
      <c r="D36" s="431">
        <v>31510.692999999999</v>
      </c>
      <c r="E36" s="432"/>
      <c r="F36" s="427"/>
      <c r="G36" s="427"/>
      <c r="L36" s="402"/>
      <c r="M36" s="402"/>
      <c r="N36" s="402"/>
      <c r="O36" s="402"/>
      <c r="P36" s="402"/>
    </row>
    <row r="37" spans="1:16" ht="14.25" x14ac:dyDescent="0.2">
      <c r="A37" s="433" t="s">
        <v>3184</v>
      </c>
      <c r="B37" s="429">
        <v>23</v>
      </c>
      <c r="C37" s="430"/>
      <c r="D37" s="431">
        <v>121503.711</v>
      </c>
      <c r="E37" s="432"/>
      <c r="F37" s="427"/>
      <c r="G37" s="427"/>
      <c r="L37" s="402"/>
      <c r="M37" s="402"/>
      <c r="N37" s="402"/>
      <c r="O37" s="402"/>
      <c r="P37" s="402"/>
    </row>
    <row r="38" spans="1:16" ht="14.25" x14ac:dyDescent="0.2">
      <c r="A38" s="433" t="s">
        <v>3185</v>
      </c>
      <c r="B38" s="429">
        <v>24</v>
      </c>
      <c r="C38" s="430"/>
      <c r="D38" s="431">
        <v>38407.324000000001</v>
      </c>
      <c r="E38" s="432"/>
      <c r="F38" s="427"/>
      <c r="G38" s="427"/>
      <c r="L38" s="402"/>
      <c r="M38" s="402"/>
      <c r="N38" s="402"/>
      <c r="O38" s="402"/>
      <c r="P38" s="402"/>
    </row>
    <row r="39" spans="1:16" ht="14.25" x14ac:dyDescent="0.2">
      <c r="A39" s="433" t="s">
        <v>3186</v>
      </c>
      <c r="B39" s="429">
        <v>25</v>
      </c>
      <c r="C39" s="430"/>
      <c r="D39" s="431">
        <v>18002.244999999999</v>
      </c>
      <c r="E39" s="432"/>
      <c r="F39" s="427"/>
      <c r="G39" s="427"/>
      <c r="L39" s="402"/>
      <c r="M39" s="402"/>
      <c r="N39" s="402"/>
      <c r="O39" s="402"/>
      <c r="P39" s="402"/>
    </row>
    <row r="40" spans="1:16" ht="14.25" x14ac:dyDescent="0.2">
      <c r="A40" s="433" t="s">
        <v>3187</v>
      </c>
      <c r="B40" s="429">
        <v>26</v>
      </c>
      <c r="C40" s="430"/>
      <c r="D40" s="431">
        <v>11933.539000000001</v>
      </c>
      <c r="E40" s="432"/>
      <c r="F40" s="427"/>
      <c r="G40" s="427"/>
      <c r="L40" s="402"/>
      <c r="M40" s="402"/>
      <c r="N40" s="402"/>
      <c r="O40" s="402"/>
      <c r="P40" s="402"/>
    </row>
    <row r="41" spans="1:16" ht="14.25" x14ac:dyDescent="0.2">
      <c r="A41" s="433" t="s">
        <v>3188</v>
      </c>
      <c r="B41" s="429">
        <v>27</v>
      </c>
      <c r="C41" s="430"/>
      <c r="D41" s="431">
        <v>4369.58</v>
      </c>
      <c r="E41" s="432"/>
      <c r="F41" s="427"/>
      <c r="G41" s="427"/>
      <c r="L41" s="402"/>
      <c r="M41" s="402"/>
      <c r="N41" s="402"/>
      <c r="O41" s="402"/>
      <c r="P41" s="402"/>
    </row>
    <row r="42" spans="1:16" ht="14.25" x14ac:dyDescent="0.2">
      <c r="A42" s="433" t="s">
        <v>3189</v>
      </c>
      <c r="B42" s="429">
        <v>28</v>
      </c>
      <c r="C42" s="430"/>
      <c r="D42" s="431">
        <v>114918.967</v>
      </c>
      <c r="E42" s="432"/>
      <c r="F42" s="427"/>
      <c r="G42" s="427"/>
      <c r="L42" s="402"/>
      <c r="M42" s="402"/>
      <c r="N42" s="402"/>
      <c r="O42" s="402"/>
      <c r="P42" s="402"/>
    </row>
    <row r="43" spans="1:16" ht="14.25" x14ac:dyDescent="0.2">
      <c r="A43" s="433" t="s">
        <v>3190</v>
      </c>
      <c r="B43" s="429">
        <v>29</v>
      </c>
      <c r="C43" s="430"/>
      <c r="D43" s="431">
        <v>28671.87</v>
      </c>
      <c r="E43" s="432"/>
      <c r="F43" s="427"/>
      <c r="G43" s="427"/>
      <c r="L43" s="402"/>
      <c r="M43" s="402"/>
      <c r="N43" s="402"/>
      <c r="O43" s="402"/>
      <c r="P43" s="402"/>
    </row>
    <row r="44" spans="1:16" ht="14.25" x14ac:dyDescent="0.2">
      <c r="A44" s="436" t="s">
        <v>3191</v>
      </c>
      <c r="B44" s="429">
        <v>30</v>
      </c>
      <c r="C44" s="432"/>
      <c r="D44" s="431">
        <v>54932.741999999998</v>
      </c>
      <c r="E44" s="432"/>
      <c r="F44" s="427"/>
      <c r="G44" s="427"/>
      <c r="L44" s="402"/>
      <c r="M44" s="402"/>
      <c r="N44" s="402"/>
      <c r="O44" s="402"/>
      <c r="P44" s="402"/>
    </row>
    <row r="45" spans="1:16" ht="14.25" x14ac:dyDescent="0.2">
      <c r="A45" s="437" t="s">
        <v>3192</v>
      </c>
      <c r="B45" s="429">
        <v>31</v>
      </c>
      <c r="C45" s="432"/>
      <c r="D45" s="431">
        <v>849.90899999999999</v>
      </c>
      <c r="E45" s="432"/>
      <c r="F45" s="427"/>
      <c r="G45" s="427"/>
      <c r="L45" s="402"/>
      <c r="M45" s="402"/>
      <c r="N45" s="402"/>
      <c r="O45" s="402"/>
      <c r="P45" s="402"/>
    </row>
    <row r="46" spans="1:16" ht="14.25" x14ac:dyDescent="0.2">
      <c r="A46" s="437" t="s">
        <v>3193</v>
      </c>
      <c r="B46" s="429">
        <v>32</v>
      </c>
      <c r="C46" s="432"/>
      <c r="D46" s="431">
        <v>33389.714</v>
      </c>
      <c r="E46" s="432"/>
      <c r="F46" s="427"/>
      <c r="G46" s="427"/>
      <c r="L46" s="402"/>
      <c r="M46" s="402"/>
      <c r="N46" s="402"/>
      <c r="O46" s="402"/>
      <c r="P46" s="402"/>
    </row>
    <row r="47" spans="1:16" ht="14.25" x14ac:dyDescent="0.2">
      <c r="A47" s="437" t="s">
        <v>3194</v>
      </c>
      <c r="B47" s="429">
        <v>33</v>
      </c>
      <c r="C47" s="432"/>
      <c r="D47" s="431">
        <v>17966.537</v>
      </c>
      <c r="E47" s="432"/>
      <c r="F47" s="427"/>
      <c r="G47" s="427"/>
      <c r="L47" s="402"/>
      <c r="M47" s="402"/>
      <c r="N47" s="402"/>
      <c r="O47" s="402"/>
      <c r="P47" s="402"/>
    </row>
    <row r="48" spans="1:16" ht="14.25" x14ac:dyDescent="0.2">
      <c r="A48" s="437" t="s">
        <v>3195</v>
      </c>
      <c r="B48" s="429">
        <v>34</v>
      </c>
      <c r="C48" s="432"/>
      <c r="D48" s="431">
        <v>338933.91499999998</v>
      </c>
      <c r="E48" s="432"/>
      <c r="F48" s="427"/>
      <c r="G48" s="427"/>
      <c r="L48" s="402"/>
      <c r="M48" s="402"/>
      <c r="N48" s="402"/>
      <c r="O48" s="402"/>
      <c r="P48" s="402"/>
    </row>
    <row r="49" spans="1:16" ht="14.25" x14ac:dyDescent="0.2">
      <c r="A49" s="438" t="s">
        <v>3196</v>
      </c>
      <c r="B49" s="429">
        <v>35</v>
      </c>
      <c r="C49" s="432"/>
      <c r="D49" s="431">
        <v>361482.06400000001</v>
      </c>
      <c r="E49" s="432"/>
      <c r="F49" s="427"/>
      <c r="G49" s="427"/>
      <c r="L49" s="402"/>
      <c r="M49" s="402"/>
      <c r="N49" s="402"/>
      <c r="O49" s="402"/>
      <c r="P49" s="402"/>
    </row>
    <row r="50" spans="1:16" ht="14.25" x14ac:dyDescent="0.2">
      <c r="A50" s="439" t="s">
        <v>3197</v>
      </c>
      <c r="B50" s="429">
        <v>36</v>
      </c>
      <c r="C50" s="432"/>
      <c r="D50" s="431">
        <v>567819.44400000002</v>
      </c>
      <c r="E50" s="432"/>
      <c r="F50" s="427"/>
      <c r="G50" s="427"/>
      <c r="L50" s="402"/>
      <c r="M50" s="402"/>
      <c r="N50" s="402"/>
      <c r="O50" s="402"/>
      <c r="P50" s="402"/>
    </row>
    <row r="51" spans="1:16" ht="14.25" x14ac:dyDescent="0.2">
      <c r="A51" s="439" t="s">
        <v>3198</v>
      </c>
      <c r="B51" s="429">
        <v>37</v>
      </c>
      <c r="C51" s="432"/>
      <c r="D51" s="431">
        <v>134037.954</v>
      </c>
      <c r="E51" s="432"/>
      <c r="F51" s="427"/>
      <c r="G51" s="427"/>
      <c r="L51" s="402"/>
      <c r="M51" s="402"/>
      <c r="N51" s="402"/>
      <c r="O51" s="402"/>
      <c r="P51" s="402"/>
    </row>
    <row r="52" spans="1:16" ht="14.25" x14ac:dyDescent="0.2">
      <c r="A52" s="439" t="s">
        <v>3199</v>
      </c>
      <c r="B52" s="429">
        <v>38</v>
      </c>
      <c r="C52" s="432"/>
      <c r="D52" s="431">
        <v>612978.40399999998</v>
      </c>
      <c r="E52" s="432"/>
      <c r="F52" s="427"/>
      <c r="G52" s="427"/>
      <c r="L52" s="402"/>
      <c r="M52" s="402"/>
      <c r="N52" s="402"/>
      <c r="O52" s="402"/>
      <c r="P52" s="402"/>
    </row>
    <row r="53" spans="1:16" ht="14.25" x14ac:dyDescent="0.2">
      <c r="A53" s="439" t="s">
        <v>3200</v>
      </c>
      <c r="B53" s="429">
        <v>39</v>
      </c>
      <c r="C53" s="432"/>
      <c r="D53" s="431">
        <v>7876.585</v>
      </c>
      <c r="E53" s="432"/>
      <c r="F53" s="427"/>
      <c r="G53" s="427"/>
      <c r="L53" s="402"/>
      <c r="M53" s="402"/>
      <c r="N53" s="402"/>
      <c r="O53" s="402"/>
      <c r="P53" s="402"/>
    </row>
    <row r="54" spans="1:16" ht="14.25" x14ac:dyDescent="0.2">
      <c r="A54" s="440" t="s">
        <v>3201</v>
      </c>
      <c r="B54" s="429">
        <v>40</v>
      </c>
      <c r="C54" s="432"/>
      <c r="D54" s="431">
        <v>2916625.4920000001</v>
      </c>
      <c r="E54" s="432"/>
      <c r="F54" s="427"/>
      <c r="G54" s="427"/>
      <c r="L54" s="402"/>
      <c r="M54" s="402"/>
      <c r="N54" s="402"/>
      <c r="O54" s="402"/>
      <c r="P54" s="402"/>
    </row>
    <row r="55" spans="1:16" ht="14.25" x14ac:dyDescent="0.2">
      <c r="A55" s="441" t="s">
        <v>3202</v>
      </c>
      <c r="B55" s="429">
        <v>41</v>
      </c>
      <c r="C55" s="432"/>
      <c r="D55" s="431">
        <v>1359985.1259999999</v>
      </c>
      <c r="E55" s="432"/>
      <c r="F55" s="427"/>
      <c r="G55" s="427"/>
      <c r="L55" s="402"/>
      <c r="M55" s="402"/>
      <c r="N55" s="402"/>
      <c r="O55" s="402"/>
      <c r="P55" s="402"/>
    </row>
    <row r="56" spans="1:16" ht="14.25" x14ac:dyDescent="0.2">
      <c r="A56" s="441" t="s">
        <v>3203</v>
      </c>
      <c r="B56" s="429">
        <v>42</v>
      </c>
      <c r="C56" s="432"/>
      <c r="D56" s="431">
        <v>11342.004999999999</v>
      </c>
      <c r="E56" s="432"/>
      <c r="F56" s="427"/>
      <c r="G56" s="427"/>
      <c r="L56" s="402"/>
      <c r="M56" s="402"/>
      <c r="N56" s="402"/>
      <c r="O56" s="402"/>
      <c r="P56" s="402"/>
    </row>
    <row r="57" spans="1:16" ht="14.25" x14ac:dyDescent="0.2">
      <c r="A57" s="441" t="s">
        <v>3204</v>
      </c>
      <c r="B57" s="429">
        <v>43</v>
      </c>
      <c r="C57" s="432"/>
      <c r="D57" s="431">
        <v>76487.332999999999</v>
      </c>
      <c r="E57" s="432"/>
      <c r="F57" s="427"/>
      <c r="G57" s="427"/>
      <c r="L57" s="402"/>
      <c r="M57" s="402"/>
      <c r="N57" s="402"/>
      <c r="O57" s="402"/>
      <c r="P57" s="402"/>
    </row>
    <row r="58" spans="1:16" ht="14.25" x14ac:dyDescent="0.2">
      <c r="A58" s="441" t="s">
        <v>3205</v>
      </c>
      <c r="B58" s="429">
        <v>44</v>
      </c>
      <c r="C58" s="432"/>
      <c r="D58" s="431">
        <v>737661.03200000001</v>
      </c>
      <c r="E58" s="432"/>
      <c r="F58" s="427"/>
      <c r="G58" s="427"/>
      <c r="L58" s="402"/>
      <c r="M58" s="402"/>
      <c r="N58" s="402"/>
      <c r="O58" s="402"/>
      <c r="P58" s="402"/>
    </row>
    <row r="59" spans="1:16" ht="14.25" x14ac:dyDescent="0.2">
      <c r="A59" s="442" t="s">
        <v>3206</v>
      </c>
      <c r="B59" s="429">
        <v>45</v>
      </c>
      <c r="C59" s="432"/>
      <c r="D59" s="431">
        <v>37974.25</v>
      </c>
      <c r="E59" s="432"/>
      <c r="F59" s="427"/>
      <c r="G59" s="427"/>
      <c r="L59" s="402"/>
      <c r="M59" s="402"/>
      <c r="N59" s="402"/>
      <c r="O59" s="402"/>
      <c r="P59" s="402"/>
    </row>
    <row r="60" spans="1:16" ht="14.25" x14ac:dyDescent="0.2">
      <c r="A60" s="442" t="s">
        <v>3207</v>
      </c>
      <c r="B60" s="429">
        <v>46</v>
      </c>
      <c r="C60" s="432"/>
      <c r="D60" s="431">
        <v>4646.4790000000003</v>
      </c>
      <c r="E60" s="432"/>
      <c r="F60" s="427"/>
      <c r="G60" s="427"/>
      <c r="L60" s="402"/>
      <c r="M60" s="402"/>
      <c r="N60" s="402"/>
      <c r="O60" s="402"/>
      <c r="P60" s="402"/>
    </row>
    <row r="61" spans="1:16" ht="14.25" x14ac:dyDescent="0.2">
      <c r="A61" s="442" t="s">
        <v>3208</v>
      </c>
      <c r="B61" s="429">
        <v>47</v>
      </c>
      <c r="C61" s="432"/>
      <c r="D61" s="431">
        <v>202115.31099999999</v>
      </c>
      <c r="E61" s="432"/>
      <c r="F61" s="427"/>
      <c r="G61" s="427"/>
      <c r="L61" s="402"/>
      <c r="M61" s="402"/>
      <c r="N61" s="402"/>
      <c r="O61" s="402"/>
      <c r="P61" s="402"/>
    </row>
    <row r="62" spans="1:16" ht="14.25" x14ac:dyDescent="0.2">
      <c r="A62" s="442" t="s">
        <v>3209</v>
      </c>
      <c r="B62" s="429">
        <v>48</v>
      </c>
      <c r="C62" s="432"/>
      <c r="D62" s="431">
        <v>3792.13</v>
      </c>
      <c r="E62" s="432"/>
      <c r="F62" s="427"/>
      <c r="G62" s="427"/>
      <c r="L62" s="402"/>
      <c r="M62" s="402"/>
      <c r="N62" s="402"/>
      <c r="O62" s="402"/>
      <c r="P62" s="402"/>
    </row>
    <row r="63" spans="1:16" ht="14.25" x14ac:dyDescent="0.2">
      <c r="A63" s="443" t="s">
        <v>3210</v>
      </c>
      <c r="B63" s="429">
        <v>49</v>
      </c>
      <c r="C63" s="432"/>
      <c r="D63" s="431">
        <v>538.5</v>
      </c>
      <c r="E63" s="432"/>
      <c r="F63" s="427"/>
      <c r="G63" s="427"/>
      <c r="L63" s="402"/>
      <c r="M63" s="402"/>
      <c r="N63" s="402"/>
      <c r="O63" s="402"/>
      <c r="P63" s="402"/>
    </row>
    <row r="64" spans="1:16" ht="14.25" x14ac:dyDescent="0.2">
      <c r="A64" s="443" t="s">
        <v>3211</v>
      </c>
      <c r="B64" s="429">
        <v>50</v>
      </c>
      <c r="C64" s="432"/>
      <c r="D64" s="431">
        <v>64786.767</v>
      </c>
      <c r="E64" s="432"/>
      <c r="F64" s="427"/>
      <c r="G64" s="427"/>
      <c r="L64" s="402"/>
      <c r="M64" s="402"/>
      <c r="N64" s="402"/>
      <c r="O64" s="402"/>
      <c r="P64" s="402"/>
    </row>
    <row r="65" spans="1:16" ht="14.25" x14ac:dyDescent="0.2">
      <c r="A65" s="443" t="s">
        <v>3212</v>
      </c>
      <c r="B65" s="429">
        <v>51</v>
      </c>
      <c r="C65" s="432"/>
      <c r="D65" s="431">
        <v>4860.0630000000001</v>
      </c>
      <c r="E65" s="432"/>
      <c r="F65" s="427"/>
      <c r="G65" s="427"/>
      <c r="L65" s="402"/>
      <c r="M65" s="402"/>
      <c r="N65" s="402"/>
      <c r="O65" s="402"/>
      <c r="P65" s="402"/>
    </row>
    <row r="66" spans="1:16" ht="14.25" x14ac:dyDescent="0.2">
      <c r="A66" s="443" t="s">
        <v>3213</v>
      </c>
      <c r="B66" s="429">
        <v>52</v>
      </c>
      <c r="C66" s="432"/>
      <c r="D66" s="431">
        <v>87058.907000000007</v>
      </c>
      <c r="E66" s="432"/>
      <c r="F66" s="427"/>
      <c r="G66" s="427"/>
      <c r="L66" s="402"/>
      <c r="M66" s="402"/>
      <c r="N66" s="402"/>
      <c r="O66" s="402"/>
      <c r="P66" s="402"/>
    </row>
    <row r="67" spans="1:16" ht="14.25" x14ac:dyDescent="0.2">
      <c r="A67" s="443" t="s">
        <v>3214</v>
      </c>
      <c r="B67" s="429">
        <v>53</v>
      </c>
      <c r="C67" s="432"/>
      <c r="D67" s="431">
        <v>29578.054</v>
      </c>
      <c r="E67" s="432"/>
      <c r="F67" s="427"/>
      <c r="G67" s="427"/>
      <c r="L67" s="402"/>
      <c r="M67" s="402"/>
      <c r="N67" s="402"/>
      <c r="O67" s="402"/>
      <c r="P67" s="402"/>
    </row>
    <row r="68" spans="1:16" ht="25.5" x14ac:dyDescent="0.2">
      <c r="A68" s="444" t="s">
        <v>3215</v>
      </c>
      <c r="B68" s="429">
        <v>54</v>
      </c>
      <c r="C68" s="432"/>
      <c r="D68" s="431">
        <v>30046.165000000001</v>
      </c>
      <c r="E68" s="432"/>
      <c r="F68" s="427"/>
      <c r="G68" s="427"/>
      <c r="L68" s="402"/>
      <c r="M68" s="402"/>
      <c r="N68" s="402"/>
      <c r="O68" s="402"/>
      <c r="P68" s="402"/>
    </row>
    <row r="69" spans="1:16" ht="14.25" x14ac:dyDescent="0.2">
      <c r="A69" s="445" t="s">
        <v>3216</v>
      </c>
      <c r="B69" s="429">
        <v>55</v>
      </c>
      <c r="C69" s="432"/>
      <c r="D69" s="431">
        <v>102968.004</v>
      </c>
      <c r="E69" s="432"/>
      <c r="F69" s="427"/>
      <c r="G69" s="427"/>
      <c r="L69" s="402"/>
      <c r="M69" s="402"/>
      <c r="N69" s="402"/>
      <c r="O69" s="402"/>
      <c r="P69" s="402"/>
    </row>
    <row r="70" spans="1:16" ht="14.25" x14ac:dyDescent="0.2">
      <c r="A70" s="445" t="s">
        <v>3217</v>
      </c>
      <c r="B70" s="429">
        <v>56</v>
      </c>
      <c r="C70" s="432"/>
      <c r="D70" s="431">
        <v>19892.076000000001</v>
      </c>
      <c r="E70" s="432"/>
      <c r="F70" s="427"/>
      <c r="G70" s="427"/>
      <c r="L70" s="402"/>
      <c r="M70" s="402"/>
      <c r="N70" s="402"/>
      <c r="O70" s="402"/>
      <c r="P70" s="402"/>
    </row>
    <row r="71" spans="1:16" ht="25.5" x14ac:dyDescent="0.2">
      <c r="A71" s="445" t="s">
        <v>3218</v>
      </c>
      <c r="B71" s="429">
        <v>57</v>
      </c>
      <c r="C71" s="432"/>
      <c r="D71" s="431">
        <v>26424.024000000001</v>
      </c>
      <c r="E71" s="432"/>
      <c r="F71" s="427"/>
      <c r="G71" s="427"/>
      <c r="L71" s="402"/>
      <c r="M71" s="402"/>
      <c r="N71" s="402"/>
      <c r="O71" s="402"/>
      <c r="P71" s="402"/>
    </row>
    <row r="72" spans="1:16" ht="14.25" x14ac:dyDescent="0.2">
      <c r="A72" s="445" t="s">
        <v>3219</v>
      </c>
      <c r="B72" s="429">
        <v>58</v>
      </c>
      <c r="C72" s="432"/>
      <c r="D72" s="431">
        <v>152527.266</v>
      </c>
      <c r="E72" s="432"/>
      <c r="F72" s="427"/>
      <c r="G72" s="427"/>
      <c r="L72" s="402"/>
      <c r="M72" s="402"/>
      <c r="N72" s="402"/>
      <c r="O72" s="402"/>
      <c r="P72" s="402"/>
    </row>
    <row r="73" spans="1:16" ht="14.25" x14ac:dyDescent="0.2">
      <c r="A73" s="446" t="s">
        <v>3220</v>
      </c>
      <c r="B73" s="429">
        <v>59</v>
      </c>
      <c r="C73" s="432"/>
      <c r="D73" s="431">
        <v>93434.584000000003</v>
      </c>
      <c r="E73" s="432"/>
      <c r="F73" s="427"/>
      <c r="G73" s="427"/>
      <c r="L73" s="402"/>
      <c r="M73" s="402"/>
      <c r="N73" s="402"/>
      <c r="O73" s="402"/>
      <c r="P73" s="402"/>
    </row>
    <row r="74" spans="1:16" ht="14.25" x14ac:dyDescent="0.2">
      <c r="A74" s="446" t="s">
        <v>3221</v>
      </c>
      <c r="B74" s="429">
        <v>60</v>
      </c>
      <c r="C74" s="432"/>
      <c r="D74" s="431">
        <v>17.132999999999999</v>
      </c>
      <c r="E74" s="432"/>
      <c r="F74" s="427"/>
      <c r="G74" s="427"/>
      <c r="L74" s="402"/>
      <c r="M74" s="402"/>
      <c r="N74" s="402"/>
      <c r="O74" s="402"/>
      <c r="P74" s="402"/>
    </row>
    <row r="75" spans="1:16" ht="14.25" x14ac:dyDescent="0.2">
      <c r="A75" s="447" t="s">
        <v>3222</v>
      </c>
      <c r="B75" s="429">
        <v>61</v>
      </c>
      <c r="C75" s="432"/>
      <c r="D75" s="431">
        <v>250844.83</v>
      </c>
      <c r="E75" s="432"/>
      <c r="F75" s="427"/>
      <c r="G75" s="427"/>
      <c r="L75" s="402"/>
      <c r="M75" s="402"/>
      <c r="N75" s="402"/>
      <c r="O75" s="402"/>
      <c r="P75" s="402"/>
    </row>
    <row r="76" spans="1:16" ht="14.25" x14ac:dyDescent="0.2">
      <c r="A76" s="447" t="s">
        <v>3223</v>
      </c>
      <c r="B76" s="429">
        <v>62</v>
      </c>
      <c r="C76" s="432"/>
      <c r="D76" s="431">
        <v>1491.915</v>
      </c>
      <c r="E76" s="432"/>
      <c r="F76" s="427"/>
      <c r="G76" s="427"/>
      <c r="L76" s="402"/>
      <c r="M76" s="402"/>
      <c r="N76" s="402"/>
      <c r="O76" s="402"/>
      <c r="P76" s="402"/>
    </row>
    <row r="77" spans="1:16" ht="14.25" x14ac:dyDescent="0.2">
      <c r="A77" s="448" t="s">
        <v>3224</v>
      </c>
      <c r="B77" s="429">
        <v>63</v>
      </c>
      <c r="C77" s="432"/>
      <c r="D77" s="431">
        <v>6235.0410000000002</v>
      </c>
      <c r="E77" s="432"/>
      <c r="F77" s="427"/>
      <c r="G77" s="427"/>
      <c r="L77" s="402"/>
      <c r="M77" s="402"/>
      <c r="N77" s="402"/>
      <c r="O77" s="402"/>
      <c r="P77" s="402"/>
    </row>
    <row r="78" spans="1:16" ht="14.25" x14ac:dyDescent="0.2">
      <c r="A78" s="448" t="s">
        <v>3225</v>
      </c>
      <c r="B78" s="429">
        <v>64</v>
      </c>
      <c r="C78" s="432"/>
      <c r="D78" s="431">
        <v>10839.939</v>
      </c>
      <c r="E78" s="432"/>
      <c r="F78" s="427"/>
      <c r="G78" s="427"/>
      <c r="L78" s="402"/>
      <c r="M78" s="402"/>
      <c r="N78" s="402"/>
      <c r="O78" s="402"/>
      <c r="P78" s="402"/>
    </row>
    <row r="79" spans="1:16" ht="14.25" x14ac:dyDescent="0.2">
      <c r="A79" s="448" t="s">
        <v>3226</v>
      </c>
      <c r="B79" s="429">
        <v>65</v>
      </c>
      <c r="C79" s="432"/>
      <c r="D79" s="431">
        <v>50844.538999999997</v>
      </c>
      <c r="E79" s="432"/>
      <c r="F79" s="427"/>
      <c r="G79" s="427"/>
      <c r="L79" s="402"/>
      <c r="M79" s="402"/>
      <c r="N79" s="402"/>
      <c r="O79" s="402"/>
      <c r="P79" s="402"/>
    </row>
    <row r="80" spans="1:16" ht="14.25" x14ac:dyDescent="0.2">
      <c r="A80" s="449" t="s">
        <v>3227</v>
      </c>
      <c r="B80" s="429">
        <v>66</v>
      </c>
      <c r="C80" s="432"/>
      <c r="D80" s="431">
        <v>58234.612000000001</v>
      </c>
      <c r="E80" s="432"/>
      <c r="F80" s="427"/>
      <c r="G80" s="427"/>
      <c r="L80" s="402"/>
      <c r="M80" s="402"/>
      <c r="N80" s="402"/>
      <c r="O80" s="402"/>
      <c r="P80" s="402"/>
    </row>
    <row r="81" spans="1:16" ht="14.25" x14ac:dyDescent="0.2">
      <c r="A81" s="449" t="s">
        <v>3228</v>
      </c>
      <c r="B81" s="429">
        <v>67</v>
      </c>
      <c r="C81" s="432"/>
      <c r="D81" s="431">
        <v>0.93600000000000005</v>
      </c>
      <c r="E81" s="432"/>
      <c r="F81" s="427"/>
      <c r="G81" s="427"/>
      <c r="L81" s="402"/>
      <c r="M81" s="402"/>
      <c r="N81" s="402"/>
      <c r="O81" s="402"/>
      <c r="P81" s="402"/>
    </row>
    <row r="82" spans="1:16" ht="14.25" x14ac:dyDescent="0.2">
      <c r="A82" s="449" t="s">
        <v>3229</v>
      </c>
      <c r="B82" s="429">
        <v>68</v>
      </c>
      <c r="C82" s="432"/>
      <c r="D82" s="431">
        <v>231.33500000000001</v>
      </c>
      <c r="E82" s="432"/>
      <c r="F82" s="427"/>
      <c r="G82" s="427"/>
      <c r="L82" s="402"/>
      <c r="M82" s="402"/>
      <c r="N82" s="402"/>
      <c r="O82" s="402"/>
      <c r="P82" s="402"/>
    </row>
    <row r="83" spans="1:16" ht="14.25" x14ac:dyDescent="0.2">
      <c r="A83" s="449" t="s">
        <v>3230</v>
      </c>
      <c r="B83" s="429">
        <v>69</v>
      </c>
      <c r="C83" s="432"/>
      <c r="D83" s="431">
        <v>694.34500000000003</v>
      </c>
      <c r="E83" s="432"/>
      <c r="F83" s="427"/>
      <c r="G83" s="427"/>
      <c r="L83" s="402"/>
      <c r="M83" s="402"/>
      <c r="N83" s="402"/>
      <c r="O83" s="402"/>
      <c r="P83" s="402"/>
    </row>
    <row r="84" spans="1:16" ht="14.25" x14ac:dyDescent="0.2">
      <c r="A84" s="449" t="s">
        <v>3231</v>
      </c>
      <c r="B84" s="429">
        <v>70</v>
      </c>
      <c r="C84" s="432"/>
      <c r="D84" s="431">
        <v>253429.041</v>
      </c>
      <c r="E84" s="432"/>
      <c r="F84" s="427"/>
      <c r="G84" s="427"/>
      <c r="L84" s="402"/>
      <c r="M84" s="402"/>
      <c r="N84" s="402"/>
      <c r="O84" s="402"/>
      <c r="P84" s="402"/>
    </row>
    <row r="85" spans="1:16" ht="14.25" x14ac:dyDescent="0.2">
      <c r="A85" s="449" t="s">
        <v>3232</v>
      </c>
      <c r="B85" s="429">
        <v>71</v>
      </c>
      <c r="C85" s="432"/>
      <c r="D85" s="431">
        <v>3900.828</v>
      </c>
      <c r="E85" s="432"/>
      <c r="F85" s="427"/>
      <c r="G85" s="427"/>
      <c r="L85" s="402"/>
      <c r="M85" s="402"/>
      <c r="N85" s="402"/>
      <c r="O85" s="402"/>
      <c r="P85" s="402"/>
    </row>
    <row r="86" spans="1:16" ht="14.25" x14ac:dyDescent="0.2">
      <c r="A86" s="450" t="s">
        <v>3233</v>
      </c>
      <c r="B86" s="429">
        <v>72</v>
      </c>
      <c r="C86" s="432"/>
      <c r="D86" s="431">
        <v>1697171.91</v>
      </c>
      <c r="E86" s="432"/>
      <c r="F86" s="427"/>
      <c r="G86" s="427"/>
      <c r="L86" s="402"/>
      <c r="M86" s="402"/>
      <c r="N86" s="402"/>
      <c r="O86" s="402"/>
      <c r="P86" s="402"/>
    </row>
    <row r="87" spans="1:16" ht="14.25" x14ac:dyDescent="0.2">
      <c r="A87" s="450" t="s">
        <v>3234</v>
      </c>
      <c r="B87" s="429">
        <v>73</v>
      </c>
      <c r="C87" s="432"/>
      <c r="D87" s="431">
        <v>639.048</v>
      </c>
      <c r="E87" s="432"/>
      <c r="F87" s="427"/>
      <c r="G87" s="427"/>
      <c r="L87" s="402"/>
      <c r="M87" s="402"/>
      <c r="N87" s="402"/>
      <c r="O87" s="402"/>
      <c r="P87" s="402"/>
    </row>
    <row r="88" spans="1:16" ht="14.25" x14ac:dyDescent="0.2">
      <c r="A88" s="451" t="s">
        <v>3235</v>
      </c>
      <c r="B88" s="429">
        <v>74</v>
      </c>
      <c r="C88" s="432"/>
      <c r="D88" s="431">
        <v>285760.75599999999</v>
      </c>
      <c r="E88" s="432"/>
      <c r="F88" s="427"/>
      <c r="G88" s="427"/>
      <c r="L88" s="402"/>
      <c r="M88" s="402"/>
      <c r="N88" s="402"/>
      <c r="O88" s="402"/>
      <c r="P88" s="402"/>
    </row>
    <row r="89" spans="1:16" ht="14.25" x14ac:dyDescent="0.2">
      <c r="A89" s="452" t="s">
        <v>3236</v>
      </c>
      <c r="B89" s="429">
        <v>75</v>
      </c>
      <c r="C89" s="432"/>
      <c r="D89" s="431">
        <v>2132.7130000000002</v>
      </c>
      <c r="E89" s="432"/>
      <c r="F89" s="427"/>
      <c r="G89" s="427"/>
      <c r="L89" s="402"/>
      <c r="M89" s="402"/>
      <c r="N89" s="402"/>
      <c r="O89" s="402"/>
      <c r="P89" s="402"/>
    </row>
    <row r="90" spans="1:16" ht="14.25" x14ac:dyDescent="0.2">
      <c r="A90" s="452" t="s">
        <v>3237</v>
      </c>
      <c r="B90" s="429">
        <v>76</v>
      </c>
      <c r="C90" s="432"/>
      <c r="D90" s="431">
        <v>180670.041</v>
      </c>
      <c r="E90" s="432"/>
      <c r="F90" s="427"/>
      <c r="G90" s="427"/>
      <c r="L90" s="402"/>
      <c r="M90" s="402"/>
      <c r="N90" s="402"/>
      <c r="O90" s="402"/>
      <c r="P90" s="402"/>
    </row>
    <row r="91" spans="1:16" ht="38.25" x14ac:dyDescent="0.2">
      <c r="A91" s="453" t="s">
        <v>3238</v>
      </c>
      <c r="B91" s="429">
        <v>77</v>
      </c>
      <c r="C91" s="432"/>
      <c r="D91" s="431">
        <v>6968418.3380000005</v>
      </c>
      <c r="E91" s="432"/>
      <c r="F91" s="427"/>
      <c r="G91" s="427"/>
      <c r="L91" s="402"/>
      <c r="M91" s="402"/>
      <c r="N91" s="402"/>
      <c r="O91" s="402"/>
      <c r="P91" s="402"/>
    </row>
    <row r="92" spans="1:16" ht="25.5" x14ac:dyDescent="0.2">
      <c r="A92" s="453" t="s">
        <v>3239</v>
      </c>
      <c r="B92" s="429">
        <v>78</v>
      </c>
      <c r="C92" s="432"/>
      <c r="D92" s="431">
        <v>271461.55499999999</v>
      </c>
      <c r="E92" s="432"/>
      <c r="F92" s="427"/>
      <c r="G92" s="427"/>
      <c r="L92" s="402"/>
      <c r="M92" s="402"/>
      <c r="N92" s="402"/>
      <c r="O92" s="402"/>
      <c r="P92" s="402"/>
    </row>
    <row r="93" spans="1:16" ht="25.5" x14ac:dyDescent="0.2">
      <c r="A93" s="453" t="s">
        <v>3240</v>
      </c>
      <c r="B93" s="429">
        <v>79</v>
      </c>
      <c r="C93" s="432"/>
      <c r="D93" s="431">
        <v>189957.91</v>
      </c>
      <c r="E93" s="432"/>
      <c r="F93" s="427"/>
      <c r="G93" s="427"/>
      <c r="L93" s="402"/>
      <c r="M93" s="402"/>
      <c r="N93" s="402"/>
      <c r="O93" s="402"/>
      <c r="P93" s="402"/>
    </row>
    <row r="94" spans="1:16" ht="25.5" x14ac:dyDescent="0.2">
      <c r="A94" s="453" t="s">
        <v>3241</v>
      </c>
      <c r="B94" s="429">
        <v>80</v>
      </c>
      <c r="C94" s="432"/>
      <c r="D94" s="431">
        <v>698.09400000000005</v>
      </c>
      <c r="E94" s="432"/>
      <c r="F94" s="427"/>
      <c r="G94" s="427"/>
      <c r="L94" s="402"/>
      <c r="M94" s="402"/>
      <c r="N94" s="402"/>
      <c r="O94" s="402"/>
      <c r="P94" s="402"/>
    </row>
    <row r="95" spans="1:16" ht="26.25" customHeight="1" x14ac:dyDescent="0.2">
      <c r="A95" s="453" t="s">
        <v>3242</v>
      </c>
      <c r="B95" s="429">
        <v>81</v>
      </c>
      <c r="C95" s="432"/>
      <c r="D95" s="431">
        <v>709467.81400000001</v>
      </c>
      <c r="E95" s="432"/>
      <c r="F95" s="427"/>
      <c r="G95" s="427"/>
      <c r="L95" s="402"/>
      <c r="M95" s="402"/>
      <c r="N95" s="402"/>
      <c r="O95" s="402"/>
      <c r="P95" s="402"/>
    </row>
    <row r="96" spans="1:16" ht="25.5" x14ac:dyDescent="0.2">
      <c r="A96" s="453" t="s">
        <v>3243</v>
      </c>
      <c r="B96" s="429">
        <v>82</v>
      </c>
      <c r="C96" s="432"/>
      <c r="D96" s="431">
        <v>63840.811000000002</v>
      </c>
      <c r="E96" s="432"/>
      <c r="F96" s="427"/>
      <c r="G96" s="427"/>
      <c r="L96" s="402"/>
      <c r="M96" s="402"/>
      <c r="N96" s="402"/>
      <c r="O96" s="402"/>
      <c r="P96" s="402"/>
    </row>
    <row r="97" spans="1:16" ht="25.5" x14ac:dyDescent="0.2">
      <c r="A97" s="454" t="s">
        <v>3244</v>
      </c>
      <c r="B97" s="429">
        <v>83</v>
      </c>
      <c r="C97" s="432"/>
      <c r="D97" s="431">
        <v>1154229.3999999999</v>
      </c>
      <c r="E97" s="432"/>
      <c r="F97" s="427"/>
      <c r="G97" s="427"/>
      <c r="L97" s="402"/>
      <c r="M97" s="402"/>
      <c r="N97" s="402"/>
      <c r="O97" s="402"/>
      <c r="P97" s="402"/>
    </row>
    <row r="98" spans="1:16" ht="25.5" x14ac:dyDescent="0.2">
      <c r="A98" s="454" t="s">
        <v>3245</v>
      </c>
      <c r="B98" s="429">
        <v>84</v>
      </c>
      <c r="C98" s="432"/>
      <c r="D98" s="431">
        <v>84240.3</v>
      </c>
      <c r="E98" s="432"/>
      <c r="F98" s="427"/>
      <c r="G98" s="427"/>
      <c r="L98" s="402"/>
      <c r="M98" s="402"/>
      <c r="N98" s="402"/>
      <c r="O98" s="402"/>
      <c r="P98" s="402"/>
    </row>
    <row r="99" spans="1:16" ht="25.5" x14ac:dyDescent="0.2">
      <c r="A99" s="454" t="s">
        <v>3246</v>
      </c>
      <c r="B99" s="429">
        <v>85</v>
      </c>
      <c r="C99" s="432"/>
      <c r="D99" s="431">
        <v>118317.1</v>
      </c>
      <c r="E99" s="432"/>
      <c r="F99" s="427"/>
      <c r="G99" s="427"/>
      <c r="L99" s="402"/>
      <c r="M99" s="402"/>
      <c r="N99" s="402"/>
      <c r="O99" s="402"/>
      <c r="P99" s="402"/>
    </row>
    <row r="100" spans="1:16" ht="38.25" x14ac:dyDescent="0.2">
      <c r="A100" s="455" t="s">
        <v>3247</v>
      </c>
      <c r="B100" s="429">
        <v>86</v>
      </c>
      <c r="C100" s="432"/>
      <c r="D100" s="431">
        <v>2200803.6</v>
      </c>
      <c r="E100" s="432"/>
      <c r="F100" s="427"/>
      <c r="G100" s="427"/>
      <c r="L100" s="402"/>
      <c r="M100" s="402"/>
      <c r="N100" s="402"/>
      <c r="O100" s="402"/>
      <c r="P100" s="402"/>
    </row>
    <row r="101" spans="1:16" ht="29.25" customHeight="1" x14ac:dyDescent="0.2">
      <c r="A101" s="455" t="s">
        <v>3248</v>
      </c>
      <c r="B101" s="429">
        <v>87</v>
      </c>
      <c r="C101" s="432"/>
      <c r="D101" s="431">
        <v>6272.7079999999996</v>
      </c>
      <c r="E101" s="432"/>
      <c r="F101" s="427"/>
      <c r="G101" s="427"/>
      <c r="L101" s="402"/>
      <c r="M101" s="402"/>
      <c r="N101" s="402"/>
      <c r="O101" s="402"/>
      <c r="P101" s="402"/>
    </row>
    <row r="102" spans="1:16" ht="25.5" x14ac:dyDescent="0.2">
      <c r="A102" s="455" t="s">
        <v>3249</v>
      </c>
      <c r="B102" s="429">
        <v>88</v>
      </c>
      <c r="C102" s="432"/>
      <c r="D102" s="431">
        <v>25493.475999999999</v>
      </c>
      <c r="E102" s="432"/>
      <c r="F102" s="427"/>
      <c r="G102" s="427"/>
      <c r="L102" s="402"/>
      <c r="M102" s="402"/>
      <c r="N102" s="402"/>
      <c r="O102" s="402"/>
      <c r="P102" s="402"/>
    </row>
    <row r="103" spans="1:16" ht="25.5" x14ac:dyDescent="0.2">
      <c r="A103" s="455" t="s">
        <v>3250</v>
      </c>
      <c r="B103" s="429">
        <v>89</v>
      </c>
      <c r="C103" s="432"/>
      <c r="D103" s="431">
        <v>630</v>
      </c>
      <c r="E103" s="432"/>
      <c r="F103" s="427"/>
      <c r="G103" s="427"/>
      <c r="L103" s="402"/>
      <c r="M103" s="402"/>
      <c r="N103" s="402"/>
      <c r="O103" s="402"/>
      <c r="P103" s="402"/>
    </row>
    <row r="104" spans="1:16" ht="30" customHeight="1" x14ac:dyDescent="0.2">
      <c r="A104" s="455" t="s">
        <v>3251</v>
      </c>
      <c r="B104" s="429">
        <v>90</v>
      </c>
      <c r="C104" s="432"/>
      <c r="D104" s="431">
        <v>279161.05699999997</v>
      </c>
      <c r="E104" s="432"/>
      <c r="F104" s="427"/>
      <c r="G104" s="427"/>
      <c r="L104" s="402"/>
      <c r="M104" s="402"/>
      <c r="N104" s="402"/>
      <c r="O104" s="402"/>
      <c r="P104" s="402"/>
    </row>
    <row r="105" spans="1:16" ht="25.5" x14ac:dyDescent="0.2">
      <c r="A105" s="455" t="s">
        <v>3252</v>
      </c>
      <c r="B105" s="429">
        <v>91</v>
      </c>
      <c r="C105" s="432"/>
      <c r="D105" s="431">
        <v>115127.88</v>
      </c>
      <c r="E105" s="432"/>
      <c r="F105" s="427"/>
      <c r="G105" s="427"/>
      <c r="L105" s="402"/>
      <c r="M105" s="402"/>
      <c r="N105" s="402"/>
      <c r="O105" s="402"/>
      <c r="P105" s="402"/>
    </row>
    <row r="106" spans="1:16" ht="25.5" x14ac:dyDescent="0.2">
      <c r="A106" s="456" t="s">
        <v>3253</v>
      </c>
      <c r="B106" s="429">
        <v>92</v>
      </c>
      <c r="C106" s="432"/>
      <c r="D106" s="431">
        <v>944370.1</v>
      </c>
      <c r="E106" s="432"/>
      <c r="F106" s="427"/>
      <c r="G106" s="427"/>
      <c r="L106" s="402"/>
      <c r="M106" s="402"/>
      <c r="N106" s="402"/>
      <c r="O106" s="402"/>
      <c r="P106" s="402"/>
    </row>
    <row r="107" spans="1:16" ht="25.5" x14ac:dyDescent="0.2">
      <c r="A107" s="456" t="s">
        <v>3254</v>
      </c>
      <c r="B107" s="429">
        <v>93</v>
      </c>
      <c r="C107" s="432"/>
      <c r="D107" s="431">
        <v>32083.1</v>
      </c>
      <c r="E107" s="432"/>
      <c r="F107" s="427"/>
      <c r="G107" s="427"/>
      <c r="L107" s="402"/>
      <c r="M107" s="402"/>
      <c r="N107" s="402"/>
      <c r="O107" s="402"/>
      <c r="P107" s="402"/>
    </row>
    <row r="108" spans="1:16" ht="25.5" x14ac:dyDescent="0.2">
      <c r="A108" s="456" t="s">
        <v>3255</v>
      </c>
      <c r="B108" s="429">
        <v>94</v>
      </c>
      <c r="C108" s="432"/>
      <c r="D108" s="431">
        <v>85053.7</v>
      </c>
      <c r="E108" s="432"/>
      <c r="F108" s="427"/>
      <c r="G108" s="427"/>
      <c r="L108" s="402"/>
      <c r="M108" s="402"/>
      <c r="N108" s="402"/>
      <c r="O108" s="402"/>
      <c r="P108" s="402"/>
    </row>
    <row r="109" spans="1:16" ht="25.5" x14ac:dyDescent="0.2">
      <c r="A109" s="457" t="s">
        <v>3256</v>
      </c>
      <c r="B109" s="429">
        <v>95</v>
      </c>
      <c r="C109" s="432"/>
      <c r="D109" s="431">
        <v>82160.817999999999</v>
      </c>
      <c r="E109" s="432"/>
      <c r="F109" s="427"/>
      <c r="G109" s="427"/>
      <c r="L109" s="402"/>
      <c r="M109" s="402"/>
      <c r="N109" s="402"/>
      <c r="O109" s="402"/>
      <c r="P109" s="402"/>
    </row>
    <row r="110" spans="1:16" ht="25.5" x14ac:dyDescent="0.2">
      <c r="A110" s="457" t="s">
        <v>3257</v>
      </c>
      <c r="B110" s="429">
        <v>96</v>
      </c>
      <c r="C110" s="432"/>
      <c r="D110" s="431">
        <v>16311.571</v>
      </c>
      <c r="E110" s="432"/>
      <c r="F110" s="427"/>
      <c r="G110" s="427"/>
      <c r="L110" s="402"/>
      <c r="M110" s="402"/>
      <c r="N110" s="402"/>
      <c r="O110" s="402"/>
      <c r="P110" s="402"/>
    </row>
    <row r="111" spans="1:16" ht="25.5" x14ac:dyDescent="0.2">
      <c r="A111" s="458" t="s">
        <v>3258</v>
      </c>
      <c r="B111" s="429">
        <v>97</v>
      </c>
      <c r="C111" s="432"/>
      <c r="D111" s="431">
        <v>269791.22100000002</v>
      </c>
      <c r="E111" s="432"/>
      <c r="F111" s="427"/>
      <c r="G111" s="427"/>
      <c r="L111" s="402"/>
      <c r="M111" s="402"/>
      <c r="N111" s="402"/>
      <c r="O111" s="402"/>
      <c r="P111" s="402"/>
    </row>
    <row r="112" spans="1:16" ht="25.5" x14ac:dyDescent="0.2">
      <c r="A112" s="459" t="s">
        <v>3259</v>
      </c>
      <c r="B112" s="429">
        <v>98</v>
      </c>
      <c r="C112" s="432"/>
      <c r="D112" s="431">
        <v>7214754.9000000004</v>
      </c>
      <c r="E112" s="432"/>
      <c r="F112" s="427"/>
      <c r="G112" s="427"/>
      <c r="L112" s="402"/>
      <c r="M112" s="402"/>
      <c r="N112" s="402"/>
      <c r="O112" s="402"/>
      <c r="P112" s="402"/>
    </row>
    <row r="113" spans="1:16" ht="25.5" x14ac:dyDescent="0.2">
      <c r="A113" s="459" t="s">
        <v>3260</v>
      </c>
      <c r="B113" s="429">
        <v>99</v>
      </c>
      <c r="C113" s="432"/>
      <c r="D113" s="431">
        <v>2554647.7999999998</v>
      </c>
      <c r="E113" s="432"/>
      <c r="F113" s="427"/>
      <c r="G113" s="427"/>
      <c r="L113" s="402"/>
      <c r="M113" s="402"/>
      <c r="N113" s="402"/>
      <c r="O113" s="402"/>
      <c r="P113" s="402"/>
    </row>
    <row r="114" spans="1:16" ht="25.5" x14ac:dyDescent="0.2">
      <c r="A114" s="460" t="s">
        <v>3261</v>
      </c>
      <c r="B114" s="429">
        <v>100</v>
      </c>
      <c r="C114" s="432"/>
      <c r="D114" s="431">
        <v>153219.29999999999</v>
      </c>
      <c r="E114" s="432"/>
      <c r="F114" s="427"/>
      <c r="G114" s="427"/>
      <c r="L114" s="402"/>
      <c r="M114" s="402"/>
      <c r="N114" s="402"/>
      <c r="O114" s="402"/>
      <c r="P114" s="402"/>
    </row>
    <row r="115" spans="1:16" ht="25.5" x14ac:dyDescent="0.2">
      <c r="A115" s="460" t="s">
        <v>3262</v>
      </c>
      <c r="B115" s="429">
        <v>101</v>
      </c>
      <c r="C115" s="432"/>
      <c r="D115" s="431">
        <v>3380472.1</v>
      </c>
      <c r="E115" s="432"/>
      <c r="F115" s="427"/>
      <c r="G115" s="427"/>
      <c r="L115" s="402"/>
      <c r="M115" s="402"/>
      <c r="N115" s="402"/>
      <c r="O115" s="402"/>
      <c r="P115" s="402"/>
    </row>
    <row r="116" spans="1:16" ht="14.25" x14ac:dyDescent="0.2">
      <c r="A116" s="460"/>
      <c r="B116" s="429">
        <v>102</v>
      </c>
      <c r="C116" s="432"/>
      <c r="D116" s="431"/>
      <c r="E116" s="432"/>
      <c r="F116" s="427"/>
      <c r="G116" s="427"/>
      <c r="L116" s="402"/>
      <c r="M116" s="402"/>
      <c r="N116" s="402"/>
      <c r="O116" s="402"/>
      <c r="P116" s="402"/>
    </row>
    <row r="117" spans="1:16" ht="12.75" customHeight="1" x14ac:dyDescent="0.2">
      <c r="A117" s="460"/>
      <c r="B117" s="429">
        <v>103</v>
      </c>
      <c r="C117" s="432"/>
      <c r="D117" s="431"/>
      <c r="E117" s="432"/>
      <c r="F117" s="427"/>
      <c r="G117" s="427"/>
      <c r="L117" s="402"/>
      <c r="M117" s="402"/>
      <c r="N117" s="402"/>
      <c r="O117" s="402"/>
      <c r="P117" s="402"/>
    </row>
    <row r="118" spans="1:16" s="401" customFormat="1" ht="15" x14ac:dyDescent="0.2">
      <c r="A118" s="424" t="s">
        <v>3263</v>
      </c>
      <c r="B118" s="425">
        <v>104</v>
      </c>
      <c r="C118" s="461"/>
      <c r="D118" s="426">
        <f>SUM(D119:D157)</f>
        <v>3557459.8899999992</v>
      </c>
      <c r="E118" s="461"/>
      <c r="F118" s="427"/>
      <c r="G118" s="427"/>
    </row>
    <row r="119" spans="1:16" ht="14.25" x14ac:dyDescent="0.2">
      <c r="A119" s="462" t="s">
        <v>3264</v>
      </c>
      <c r="B119" s="429">
        <v>105</v>
      </c>
      <c r="C119" s="432"/>
      <c r="D119" s="431">
        <v>1140.5999999999999</v>
      </c>
      <c r="E119" s="432"/>
      <c r="F119" s="427"/>
      <c r="G119" s="427"/>
      <c r="L119" s="402"/>
      <c r="M119" s="402"/>
      <c r="N119" s="402"/>
      <c r="O119" s="402"/>
      <c r="P119" s="402"/>
    </row>
    <row r="120" spans="1:16" ht="14.25" x14ac:dyDescent="0.2">
      <c r="A120" s="462" t="s">
        <v>3265</v>
      </c>
      <c r="B120" s="429">
        <v>106</v>
      </c>
      <c r="C120" s="432"/>
      <c r="D120" s="431">
        <v>354607</v>
      </c>
      <c r="E120" s="432"/>
      <c r="F120" s="427"/>
      <c r="G120" s="427"/>
      <c r="L120" s="402"/>
      <c r="M120" s="402"/>
      <c r="N120" s="402"/>
      <c r="O120" s="402"/>
      <c r="P120" s="402"/>
    </row>
    <row r="121" spans="1:16" ht="14.25" x14ac:dyDescent="0.2">
      <c r="A121" s="463" t="s">
        <v>3266</v>
      </c>
      <c r="B121" s="429">
        <v>107</v>
      </c>
      <c r="C121" s="432"/>
      <c r="D121" s="431">
        <v>2149.9</v>
      </c>
      <c r="E121" s="432"/>
      <c r="F121" s="427"/>
      <c r="G121" s="427"/>
      <c r="L121" s="402"/>
      <c r="M121" s="402"/>
      <c r="N121" s="402"/>
      <c r="O121" s="402"/>
      <c r="P121" s="402"/>
    </row>
    <row r="122" spans="1:16" ht="14.25" x14ac:dyDescent="0.2">
      <c r="A122" s="463" t="s">
        <v>3267</v>
      </c>
      <c r="B122" s="429">
        <v>108</v>
      </c>
      <c r="C122" s="432"/>
      <c r="D122" s="431">
        <v>78341.899999999994</v>
      </c>
      <c r="E122" s="432"/>
      <c r="F122" s="427"/>
      <c r="G122" s="427"/>
      <c r="L122" s="402"/>
      <c r="M122" s="402"/>
      <c r="N122" s="402"/>
      <c r="O122" s="402"/>
      <c r="P122" s="402"/>
    </row>
    <row r="123" spans="1:16" ht="14.25" x14ac:dyDescent="0.2">
      <c r="A123" s="464" t="s">
        <v>3268</v>
      </c>
      <c r="B123" s="429">
        <v>109</v>
      </c>
      <c r="C123" s="432"/>
      <c r="D123" s="431">
        <v>1873.4</v>
      </c>
      <c r="E123" s="432"/>
      <c r="F123" s="427"/>
      <c r="G123" s="427"/>
      <c r="L123" s="402"/>
      <c r="M123" s="402"/>
      <c r="N123" s="402"/>
      <c r="O123" s="402"/>
      <c r="P123" s="402"/>
    </row>
    <row r="124" spans="1:16" ht="14.25" x14ac:dyDescent="0.2">
      <c r="A124" s="464" t="s">
        <v>3269</v>
      </c>
      <c r="B124" s="429">
        <v>110</v>
      </c>
      <c r="C124" s="432"/>
      <c r="D124" s="431">
        <v>1691.6</v>
      </c>
      <c r="E124" s="432"/>
      <c r="F124" s="427"/>
      <c r="G124" s="427"/>
      <c r="L124" s="402"/>
      <c r="M124" s="402"/>
      <c r="N124" s="402"/>
      <c r="O124" s="402"/>
      <c r="P124" s="402"/>
    </row>
    <row r="125" spans="1:16" ht="14.25" x14ac:dyDescent="0.2">
      <c r="A125" s="465" t="s">
        <v>3270</v>
      </c>
      <c r="B125" s="429">
        <v>111</v>
      </c>
      <c r="C125" s="432"/>
      <c r="D125" s="431">
        <v>413419.1</v>
      </c>
      <c r="E125" s="432"/>
      <c r="F125" s="427"/>
      <c r="G125" s="427"/>
      <c r="L125" s="402"/>
      <c r="M125" s="402"/>
      <c r="N125" s="402"/>
      <c r="O125" s="402"/>
      <c r="P125" s="402"/>
    </row>
    <row r="126" spans="1:16" ht="14.25" x14ac:dyDescent="0.2">
      <c r="A126" s="465" t="s">
        <v>3271</v>
      </c>
      <c r="B126" s="429">
        <v>112</v>
      </c>
      <c r="C126" s="432"/>
      <c r="D126" s="431">
        <v>527.29999999999995</v>
      </c>
      <c r="E126" s="432"/>
      <c r="F126" s="427"/>
      <c r="G126" s="427"/>
      <c r="L126" s="402"/>
      <c r="M126" s="402"/>
      <c r="N126" s="402"/>
      <c r="O126" s="402"/>
      <c r="P126" s="402"/>
    </row>
    <row r="127" spans="1:16" ht="14.25" x14ac:dyDescent="0.2">
      <c r="A127" s="466" t="s">
        <v>3272</v>
      </c>
      <c r="B127" s="429">
        <v>113</v>
      </c>
      <c r="C127" s="432"/>
      <c r="D127" s="431">
        <v>77892.3</v>
      </c>
      <c r="E127" s="432"/>
      <c r="F127" s="427"/>
      <c r="G127" s="427"/>
      <c r="L127" s="402"/>
      <c r="M127" s="402"/>
      <c r="N127" s="402"/>
      <c r="O127" s="402"/>
      <c r="P127" s="402"/>
    </row>
    <row r="128" spans="1:16" ht="14.25" x14ac:dyDescent="0.2">
      <c r="A128" s="466" t="s">
        <v>3273</v>
      </c>
      <c r="B128" s="429">
        <v>114</v>
      </c>
      <c r="C128" s="432"/>
      <c r="D128" s="431">
        <v>3606.8</v>
      </c>
      <c r="E128" s="432"/>
      <c r="F128" s="427"/>
      <c r="G128" s="427"/>
      <c r="L128" s="402"/>
      <c r="M128" s="402"/>
      <c r="N128" s="402"/>
      <c r="O128" s="402"/>
      <c r="P128" s="402"/>
    </row>
    <row r="129" spans="1:16" ht="14.25" x14ac:dyDescent="0.2">
      <c r="A129" s="467" t="s">
        <v>3274</v>
      </c>
      <c r="B129" s="429">
        <v>115</v>
      </c>
      <c r="C129" s="432"/>
      <c r="D129" s="431">
        <v>-1188.3</v>
      </c>
      <c r="E129" s="432"/>
      <c r="F129" s="427"/>
      <c r="G129" s="427"/>
      <c r="L129" s="402"/>
      <c r="M129" s="402"/>
      <c r="N129" s="402"/>
      <c r="O129" s="402"/>
      <c r="P129" s="402"/>
    </row>
    <row r="130" spans="1:16" ht="14.25" x14ac:dyDescent="0.2">
      <c r="A130" s="468" t="s">
        <v>3275</v>
      </c>
      <c r="B130" s="429">
        <v>116</v>
      </c>
      <c r="C130" s="432"/>
      <c r="D130" s="431">
        <v>47487.1</v>
      </c>
      <c r="E130" s="432"/>
      <c r="F130" s="427"/>
      <c r="G130" s="427"/>
      <c r="L130" s="402"/>
      <c r="M130" s="402"/>
      <c r="N130" s="402"/>
      <c r="O130" s="402"/>
      <c r="P130" s="402"/>
    </row>
    <row r="131" spans="1:16" ht="25.5" x14ac:dyDescent="0.2">
      <c r="A131" s="468" t="s">
        <v>3276</v>
      </c>
      <c r="B131" s="429">
        <v>117</v>
      </c>
      <c r="C131" s="432"/>
      <c r="D131" s="431">
        <v>234.19</v>
      </c>
      <c r="E131" s="432"/>
      <c r="F131" s="427"/>
      <c r="G131" s="427"/>
      <c r="L131" s="402"/>
      <c r="M131" s="402"/>
      <c r="N131" s="402"/>
      <c r="O131" s="402"/>
      <c r="P131" s="402"/>
    </row>
    <row r="132" spans="1:16" ht="14.25" x14ac:dyDescent="0.2">
      <c r="A132" s="469" t="s">
        <v>3277</v>
      </c>
      <c r="B132" s="429">
        <v>118</v>
      </c>
      <c r="C132" s="432"/>
      <c r="D132" s="431">
        <v>91088.3</v>
      </c>
      <c r="E132" s="432"/>
      <c r="F132" s="427"/>
      <c r="G132" s="427"/>
      <c r="L132" s="402"/>
      <c r="M132" s="402"/>
      <c r="N132" s="402"/>
      <c r="O132" s="402"/>
      <c r="P132" s="402"/>
    </row>
    <row r="133" spans="1:16" ht="14.25" x14ac:dyDescent="0.2">
      <c r="A133" s="470" t="s">
        <v>3278</v>
      </c>
      <c r="B133" s="429">
        <v>119</v>
      </c>
      <c r="C133" s="432"/>
      <c r="D133" s="431">
        <v>50188.3</v>
      </c>
      <c r="E133" s="432"/>
      <c r="F133" s="427"/>
      <c r="G133" s="427"/>
      <c r="L133" s="402"/>
      <c r="M133" s="402"/>
      <c r="N133" s="402"/>
      <c r="O133" s="402"/>
      <c r="P133" s="402"/>
    </row>
    <row r="134" spans="1:16" ht="14.25" x14ac:dyDescent="0.2">
      <c r="A134" s="470" t="s">
        <v>3279</v>
      </c>
      <c r="B134" s="429">
        <v>120</v>
      </c>
      <c r="C134" s="432"/>
      <c r="D134" s="431">
        <v>417.6</v>
      </c>
      <c r="E134" s="432"/>
      <c r="F134" s="427"/>
      <c r="G134" s="427"/>
      <c r="L134" s="402"/>
      <c r="M134" s="402"/>
      <c r="N134" s="402"/>
      <c r="O134" s="402"/>
      <c r="P134" s="402"/>
    </row>
    <row r="135" spans="1:16" ht="14.25" x14ac:dyDescent="0.2">
      <c r="A135" s="471" t="s">
        <v>3280</v>
      </c>
      <c r="B135" s="429">
        <v>121</v>
      </c>
      <c r="C135" s="432"/>
      <c r="D135" s="431">
        <v>205635.4</v>
      </c>
      <c r="E135" s="432"/>
      <c r="F135" s="427"/>
      <c r="G135" s="427"/>
      <c r="L135" s="402"/>
      <c r="M135" s="402"/>
      <c r="N135" s="402"/>
      <c r="O135" s="402"/>
      <c r="P135" s="402"/>
    </row>
    <row r="136" spans="1:16" ht="14.25" x14ac:dyDescent="0.2">
      <c r="A136" s="471" t="s">
        <v>3281</v>
      </c>
      <c r="B136" s="429">
        <v>122</v>
      </c>
      <c r="C136" s="432"/>
      <c r="D136" s="431">
        <v>1296259.2</v>
      </c>
      <c r="E136" s="432"/>
      <c r="F136" s="427"/>
      <c r="G136" s="427"/>
      <c r="L136" s="402"/>
      <c r="M136" s="402"/>
      <c r="N136" s="402"/>
      <c r="O136" s="402"/>
      <c r="P136" s="402"/>
    </row>
    <row r="137" spans="1:16" ht="14.25" x14ac:dyDescent="0.2">
      <c r="A137" s="471" t="s">
        <v>3282</v>
      </c>
      <c r="B137" s="429">
        <v>123</v>
      </c>
      <c r="C137" s="432"/>
      <c r="D137" s="431">
        <v>8204.7999999999993</v>
      </c>
      <c r="E137" s="432"/>
      <c r="F137" s="427"/>
      <c r="G137" s="427"/>
      <c r="L137" s="402"/>
      <c r="M137" s="402"/>
      <c r="N137" s="402"/>
      <c r="O137" s="402"/>
      <c r="P137" s="402"/>
    </row>
    <row r="138" spans="1:16" ht="14.25" x14ac:dyDescent="0.2">
      <c r="A138" s="471" t="s">
        <v>3283</v>
      </c>
      <c r="B138" s="429">
        <v>124</v>
      </c>
      <c r="C138" s="432"/>
      <c r="D138" s="431">
        <v>3256.2</v>
      </c>
      <c r="E138" s="432"/>
      <c r="F138" s="427"/>
      <c r="G138" s="427"/>
      <c r="L138" s="402"/>
      <c r="M138" s="402"/>
      <c r="N138" s="402"/>
      <c r="O138" s="402"/>
      <c r="P138" s="402"/>
    </row>
    <row r="139" spans="1:16" ht="14.25" x14ac:dyDescent="0.2">
      <c r="A139" s="471" t="s">
        <v>3284</v>
      </c>
      <c r="B139" s="429">
        <v>125</v>
      </c>
      <c r="C139" s="432"/>
      <c r="D139" s="431">
        <v>10456</v>
      </c>
      <c r="E139" s="432"/>
      <c r="F139" s="427"/>
      <c r="G139" s="427"/>
      <c r="L139" s="402"/>
      <c r="M139" s="402"/>
      <c r="N139" s="402"/>
      <c r="O139" s="402"/>
      <c r="P139" s="402"/>
    </row>
    <row r="140" spans="1:16" ht="14.25" x14ac:dyDescent="0.2">
      <c r="A140" s="472" t="s">
        <v>3285</v>
      </c>
      <c r="B140" s="429">
        <v>126</v>
      </c>
      <c r="C140" s="432"/>
      <c r="D140" s="431">
        <v>584</v>
      </c>
      <c r="E140" s="432"/>
      <c r="F140" s="427"/>
      <c r="G140" s="427"/>
      <c r="L140" s="402"/>
      <c r="M140" s="402"/>
      <c r="N140" s="402"/>
      <c r="O140" s="402"/>
      <c r="P140" s="402"/>
    </row>
    <row r="141" spans="1:16" ht="14.25" x14ac:dyDescent="0.2">
      <c r="A141" s="473" t="s">
        <v>3286</v>
      </c>
      <c r="B141" s="429">
        <v>127</v>
      </c>
      <c r="C141" s="432"/>
      <c r="D141" s="431">
        <v>144</v>
      </c>
      <c r="E141" s="432"/>
      <c r="F141" s="427"/>
      <c r="G141" s="427"/>
      <c r="L141" s="402"/>
      <c r="M141" s="402"/>
      <c r="N141" s="402"/>
      <c r="O141" s="402"/>
      <c r="P141" s="402"/>
    </row>
    <row r="142" spans="1:16" ht="14.25" x14ac:dyDescent="0.2">
      <c r="A142" s="474" t="s">
        <v>3287</v>
      </c>
      <c r="B142" s="429">
        <v>128</v>
      </c>
      <c r="C142" s="432"/>
      <c r="D142" s="431">
        <v>136486.29999999999</v>
      </c>
      <c r="E142" s="432"/>
      <c r="F142" s="427"/>
      <c r="G142" s="427"/>
      <c r="L142" s="402"/>
      <c r="M142" s="402"/>
      <c r="N142" s="402"/>
      <c r="O142" s="402"/>
      <c r="P142" s="402"/>
    </row>
    <row r="143" spans="1:16" ht="14.25" x14ac:dyDescent="0.2">
      <c r="A143" s="475" t="s">
        <v>3288</v>
      </c>
      <c r="B143" s="429">
        <v>129</v>
      </c>
      <c r="C143" s="432"/>
      <c r="D143" s="431">
        <v>38861.4</v>
      </c>
      <c r="E143" s="432"/>
      <c r="F143" s="427"/>
      <c r="G143" s="427"/>
      <c r="L143" s="402"/>
      <c r="M143" s="402"/>
      <c r="N143" s="402"/>
      <c r="O143" s="402"/>
      <c r="P143" s="402"/>
    </row>
    <row r="144" spans="1:16" ht="14.25" x14ac:dyDescent="0.2">
      <c r="A144" s="475" t="s">
        <v>3289</v>
      </c>
      <c r="B144" s="429">
        <v>130</v>
      </c>
      <c r="C144" s="432"/>
      <c r="D144" s="431">
        <v>137760.29999999999</v>
      </c>
      <c r="E144" s="432"/>
      <c r="F144" s="427"/>
      <c r="G144" s="427"/>
      <c r="L144" s="402"/>
      <c r="M144" s="402"/>
      <c r="N144" s="402"/>
      <c r="O144" s="402"/>
      <c r="P144" s="402"/>
    </row>
    <row r="145" spans="1:16" ht="14.25" x14ac:dyDescent="0.2">
      <c r="A145" s="476" t="s">
        <v>3290</v>
      </c>
      <c r="B145" s="429">
        <v>131</v>
      </c>
      <c r="C145" s="432"/>
      <c r="D145" s="431">
        <v>160452.1</v>
      </c>
      <c r="E145" s="432"/>
      <c r="F145" s="427"/>
      <c r="G145" s="427"/>
      <c r="L145" s="402"/>
      <c r="M145" s="402"/>
      <c r="N145" s="402"/>
      <c r="O145" s="402"/>
      <c r="P145" s="402"/>
    </row>
    <row r="146" spans="1:16" ht="14.25" x14ac:dyDescent="0.2">
      <c r="A146" s="477" t="s">
        <v>3291</v>
      </c>
      <c r="B146" s="429">
        <v>132</v>
      </c>
      <c r="C146" s="432"/>
      <c r="D146" s="431">
        <v>34592.6</v>
      </c>
      <c r="E146" s="432"/>
      <c r="F146" s="427"/>
      <c r="G146" s="427"/>
      <c r="L146" s="402"/>
      <c r="M146" s="402"/>
      <c r="N146" s="402"/>
      <c r="O146" s="402"/>
      <c r="P146" s="402"/>
    </row>
    <row r="147" spans="1:16" ht="14.25" x14ac:dyDescent="0.2">
      <c r="A147" s="478" t="s">
        <v>3292</v>
      </c>
      <c r="B147" s="429">
        <v>133</v>
      </c>
      <c r="C147" s="432"/>
      <c r="D147" s="431">
        <v>96447.8</v>
      </c>
      <c r="E147" s="432"/>
      <c r="F147" s="427"/>
      <c r="G147" s="427"/>
      <c r="L147" s="402"/>
      <c r="M147" s="402"/>
      <c r="N147" s="402"/>
      <c r="O147" s="402"/>
      <c r="P147" s="402"/>
    </row>
    <row r="148" spans="1:16" ht="14.25" x14ac:dyDescent="0.2">
      <c r="A148" s="478" t="s">
        <v>3293</v>
      </c>
      <c r="B148" s="429">
        <v>134</v>
      </c>
      <c r="C148" s="432"/>
      <c r="D148" s="431">
        <v>-4.4000000000000004</v>
      </c>
      <c r="E148" s="432"/>
      <c r="F148" s="427"/>
      <c r="G148" s="427"/>
      <c r="L148" s="402"/>
      <c r="M148" s="402"/>
      <c r="N148" s="402"/>
      <c r="O148" s="402"/>
      <c r="P148" s="402"/>
    </row>
    <row r="149" spans="1:16" ht="14.25" x14ac:dyDescent="0.2">
      <c r="A149" s="479" t="s">
        <v>3294</v>
      </c>
      <c r="B149" s="429">
        <v>135</v>
      </c>
      <c r="C149" s="432"/>
      <c r="D149" s="431">
        <v>39956.5</v>
      </c>
      <c r="E149" s="432"/>
      <c r="F149" s="427"/>
      <c r="G149" s="427"/>
      <c r="L149" s="402"/>
      <c r="M149" s="402"/>
      <c r="N149" s="402"/>
      <c r="O149" s="402"/>
      <c r="P149" s="402"/>
    </row>
    <row r="150" spans="1:16" ht="14.25" x14ac:dyDescent="0.2">
      <c r="A150" s="479" t="s">
        <v>3295</v>
      </c>
      <c r="B150" s="429">
        <v>136</v>
      </c>
      <c r="C150" s="432"/>
      <c r="D150" s="431">
        <v>-11.8</v>
      </c>
      <c r="E150" s="432"/>
      <c r="F150" s="427"/>
      <c r="G150" s="427"/>
      <c r="L150" s="402"/>
      <c r="M150" s="402"/>
      <c r="N150" s="402"/>
      <c r="O150" s="402"/>
      <c r="P150" s="402"/>
    </row>
    <row r="151" spans="1:16" ht="14.25" x14ac:dyDescent="0.2">
      <c r="A151" s="480" t="s">
        <v>3296</v>
      </c>
      <c r="B151" s="429">
        <v>137</v>
      </c>
      <c r="C151" s="432"/>
      <c r="D151" s="431">
        <v>131706.9</v>
      </c>
      <c r="E151" s="432"/>
      <c r="F151" s="427"/>
      <c r="G151" s="427"/>
      <c r="L151" s="402"/>
      <c r="M151" s="402"/>
      <c r="N151" s="402"/>
      <c r="O151" s="402"/>
      <c r="P151" s="402"/>
    </row>
    <row r="152" spans="1:16" ht="14.25" x14ac:dyDescent="0.2">
      <c r="A152" s="480" t="s">
        <v>3297</v>
      </c>
      <c r="B152" s="429">
        <v>138</v>
      </c>
      <c r="C152" s="432"/>
      <c r="D152" s="431">
        <v>-13.2</v>
      </c>
      <c r="E152" s="432"/>
      <c r="F152" s="427"/>
      <c r="G152" s="427"/>
      <c r="L152" s="402"/>
      <c r="M152" s="402"/>
      <c r="N152" s="402"/>
      <c r="O152" s="402"/>
      <c r="P152" s="402"/>
    </row>
    <row r="153" spans="1:16" ht="14.25" x14ac:dyDescent="0.2">
      <c r="A153" s="481" t="s">
        <v>3298</v>
      </c>
      <c r="B153" s="429">
        <v>139</v>
      </c>
      <c r="C153" s="432"/>
      <c r="D153" s="431">
        <v>119513.60000000001</v>
      </c>
      <c r="E153" s="432"/>
      <c r="F153" s="427"/>
      <c r="G153" s="427"/>
      <c r="L153" s="402"/>
      <c r="M153" s="402"/>
      <c r="N153" s="402"/>
      <c r="O153" s="402"/>
      <c r="P153" s="402"/>
    </row>
    <row r="154" spans="1:16" ht="14.25" x14ac:dyDescent="0.2">
      <c r="A154" s="482" t="s">
        <v>3299</v>
      </c>
      <c r="B154" s="429">
        <v>140</v>
      </c>
      <c r="C154" s="432"/>
      <c r="D154" s="431">
        <v>-586.29999999999995</v>
      </c>
      <c r="E154" s="432"/>
      <c r="F154" s="427"/>
      <c r="G154" s="427"/>
      <c r="L154" s="402"/>
      <c r="M154" s="402"/>
      <c r="N154" s="402"/>
      <c r="O154" s="402"/>
      <c r="P154" s="402"/>
    </row>
    <row r="155" spans="1:16" ht="14.25" x14ac:dyDescent="0.2">
      <c r="A155" s="482" t="s">
        <v>3300</v>
      </c>
      <c r="B155" s="429">
        <v>141</v>
      </c>
      <c r="C155" s="432"/>
      <c r="D155" s="431">
        <v>229.8</v>
      </c>
      <c r="E155" s="432"/>
      <c r="F155" s="427"/>
      <c r="G155" s="427"/>
      <c r="L155" s="402"/>
      <c r="M155" s="402"/>
      <c r="N155" s="402"/>
      <c r="O155" s="402"/>
      <c r="P155" s="402"/>
    </row>
    <row r="156" spans="1:16" ht="14.25" x14ac:dyDescent="0.2">
      <c r="A156" s="483" t="s">
        <v>3301</v>
      </c>
      <c r="B156" s="429">
        <v>142</v>
      </c>
      <c r="C156" s="432"/>
      <c r="D156" s="431">
        <v>-4982.7</v>
      </c>
      <c r="E156" s="432"/>
      <c r="F156" s="427"/>
      <c r="G156" s="427"/>
      <c r="L156" s="402"/>
      <c r="M156" s="402"/>
      <c r="N156" s="402"/>
      <c r="O156" s="402"/>
      <c r="P156" s="402"/>
    </row>
    <row r="157" spans="1:16" ht="14.25" x14ac:dyDescent="0.2">
      <c r="A157" s="483" t="s">
        <v>3302</v>
      </c>
      <c r="B157" s="429">
        <v>143</v>
      </c>
      <c r="C157" s="432"/>
      <c r="D157" s="431">
        <v>19034.3</v>
      </c>
      <c r="E157" s="432"/>
      <c r="F157" s="427"/>
      <c r="G157" s="427"/>
      <c r="L157" s="402"/>
      <c r="M157" s="402"/>
      <c r="N157" s="402"/>
      <c r="O157" s="402"/>
      <c r="P157" s="402"/>
    </row>
    <row r="158" spans="1:16" ht="14.25" x14ac:dyDescent="0.2">
      <c r="A158" s="483"/>
      <c r="B158" s="429">
        <v>144</v>
      </c>
      <c r="C158" s="432"/>
      <c r="D158" s="431"/>
      <c r="E158" s="432"/>
      <c r="F158" s="427"/>
      <c r="G158" s="427"/>
      <c r="L158" s="402"/>
      <c r="M158" s="402"/>
      <c r="N158" s="402"/>
      <c r="O158" s="402"/>
      <c r="P158" s="402"/>
    </row>
    <row r="159" spans="1:16" ht="14.25" x14ac:dyDescent="0.2">
      <c r="A159" s="483"/>
      <c r="B159" s="429">
        <v>145</v>
      </c>
      <c r="C159" s="432"/>
      <c r="D159" s="431"/>
      <c r="E159" s="432"/>
      <c r="F159" s="427"/>
      <c r="G159" s="427"/>
      <c r="L159" s="402"/>
      <c r="M159" s="402"/>
      <c r="N159" s="402"/>
      <c r="O159" s="402"/>
      <c r="P159" s="402"/>
    </row>
    <row r="160" spans="1:16" s="401" customFormat="1" ht="18.75" customHeight="1" x14ac:dyDescent="0.2">
      <c r="A160" s="484" t="s">
        <v>3303</v>
      </c>
      <c r="B160" s="425">
        <v>146</v>
      </c>
      <c r="C160" s="485">
        <f>SUM(C161:C190)</f>
        <v>2916720.8000000003</v>
      </c>
      <c r="D160" s="485">
        <f>SUM(D161:D190)</f>
        <v>4421421.71</v>
      </c>
      <c r="E160" s="485">
        <f>SUM(E161:E190)</f>
        <v>4132902</v>
      </c>
      <c r="F160" s="427"/>
      <c r="G160" s="427"/>
    </row>
    <row r="161" spans="1:16" ht="14.25" x14ac:dyDescent="0.2">
      <c r="A161" s="9" t="s">
        <v>3304</v>
      </c>
      <c r="B161" s="429">
        <v>147</v>
      </c>
      <c r="C161" s="430"/>
      <c r="D161" s="435">
        <v>338440.24</v>
      </c>
      <c r="E161" s="430"/>
      <c r="F161" s="427"/>
      <c r="G161" s="427"/>
      <c r="L161" s="402"/>
      <c r="M161" s="402"/>
      <c r="N161" s="402"/>
      <c r="O161" s="402"/>
      <c r="P161" s="402"/>
    </row>
    <row r="162" spans="1:16" ht="14.25" x14ac:dyDescent="0.2">
      <c r="A162" s="9" t="s">
        <v>3305</v>
      </c>
      <c r="B162" s="429">
        <v>148</v>
      </c>
      <c r="C162" s="430"/>
      <c r="D162" s="435">
        <v>-15492.5</v>
      </c>
      <c r="E162" s="430"/>
      <c r="F162" s="427"/>
      <c r="G162" s="427"/>
      <c r="L162" s="402"/>
      <c r="M162" s="402"/>
      <c r="N162" s="402"/>
      <c r="O162" s="402"/>
      <c r="P162" s="402"/>
    </row>
    <row r="163" spans="1:16" ht="25.5" x14ac:dyDescent="0.2">
      <c r="A163" s="9" t="s">
        <v>3306</v>
      </c>
      <c r="B163" s="429">
        <v>149</v>
      </c>
      <c r="C163" s="430"/>
      <c r="D163" s="435">
        <v>-14228</v>
      </c>
      <c r="E163" s="430"/>
      <c r="F163" s="427"/>
      <c r="G163" s="427"/>
      <c r="L163" s="402"/>
      <c r="M163" s="402"/>
      <c r="N163" s="402"/>
      <c r="O163" s="402"/>
      <c r="P163" s="402"/>
    </row>
    <row r="164" spans="1:16" ht="25.5" x14ac:dyDescent="0.2">
      <c r="A164" s="9" t="s">
        <v>3307</v>
      </c>
      <c r="B164" s="429">
        <v>150</v>
      </c>
      <c r="C164" s="430"/>
      <c r="D164" s="435">
        <v>-318400.7</v>
      </c>
      <c r="E164" s="430"/>
      <c r="F164" s="427"/>
      <c r="G164" s="427"/>
      <c r="L164" s="402"/>
      <c r="M164" s="402"/>
      <c r="N164" s="402"/>
      <c r="O164" s="402"/>
      <c r="P164" s="402"/>
    </row>
    <row r="165" spans="1:16" ht="25.5" x14ac:dyDescent="0.2">
      <c r="A165" s="9" t="s">
        <v>3308</v>
      </c>
      <c r="B165" s="429">
        <v>151</v>
      </c>
      <c r="C165" s="430"/>
      <c r="D165" s="435">
        <v>28550</v>
      </c>
      <c r="E165" s="430"/>
      <c r="F165" s="427"/>
      <c r="G165" s="427"/>
      <c r="L165" s="402"/>
      <c r="M165" s="402"/>
      <c r="N165" s="402"/>
      <c r="O165" s="402"/>
      <c r="P165" s="402"/>
    </row>
    <row r="166" spans="1:16" ht="25.5" x14ac:dyDescent="0.2">
      <c r="A166" s="9" t="s">
        <v>3309</v>
      </c>
      <c r="B166" s="429">
        <v>152</v>
      </c>
      <c r="C166" s="430"/>
      <c r="D166" s="435">
        <v>51.3</v>
      </c>
      <c r="E166" s="430"/>
      <c r="F166" s="427"/>
      <c r="G166" s="427"/>
      <c r="L166" s="402"/>
      <c r="M166" s="402"/>
      <c r="N166" s="402"/>
      <c r="O166" s="402"/>
      <c r="P166" s="402"/>
    </row>
    <row r="167" spans="1:16" ht="14.25" x14ac:dyDescent="0.2">
      <c r="A167" s="9" t="s">
        <v>3310</v>
      </c>
      <c r="B167" s="429">
        <v>153</v>
      </c>
      <c r="C167" s="430"/>
      <c r="D167" s="435">
        <v>-172500</v>
      </c>
      <c r="E167" s="430"/>
      <c r="F167" s="427"/>
      <c r="G167" s="427"/>
      <c r="L167" s="402"/>
      <c r="M167" s="402"/>
      <c r="N167" s="402"/>
      <c r="O167" s="402"/>
      <c r="P167" s="402"/>
    </row>
    <row r="168" spans="1:16" ht="14.25" x14ac:dyDescent="0.2">
      <c r="A168" s="9" t="s">
        <v>3311</v>
      </c>
      <c r="B168" s="429">
        <v>154</v>
      </c>
      <c r="C168" s="430"/>
      <c r="D168" s="435">
        <v>-205838.5</v>
      </c>
      <c r="E168" s="430"/>
      <c r="F168" s="427"/>
      <c r="G168" s="427"/>
      <c r="L168" s="402"/>
      <c r="M168" s="402"/>
      <c r="N168" s="402"/>
      <c r="O168" s="402"/>
      <c r="P168" s="402"/>
    </row>
    <row r="169" spans="1:16" ht="14.25" x14ac:dyDescent="0.2">
      <c r="A169" s="9" t="s">
        <v>3312</v>
      </c>
      <c r="B169" s="429">
        <v>155</v>
      </c>
      <c r="C169" s="430"/>
      <c r="D169" s="435">
        <v>-1331121.7</v>
      </c>
      <c r="E169" s="430"/>
      <c r="F169" s="427"/>
      <c r="G169" s="427"/>
      <c r="L169" s="402"/>
      <c r="M169" s="402"/>
      <c r="N169" s="402"/>
      <c r="O169" s="402"/>
      <c r="P169" s="402"/>
    </row>
    <row r="170" spans="1:16" ht="14.25" x14ac:dyDescent="0.2">
      <c r="A170" s="9" t="s">
        <v>3313</v>
      </c>
      <c r="B170" s="429">
        <v>156</v>
      </c>
      <c r="C170" s="430"/>
      <c r="D170" s="435">
        <v>1362341.2</v>
      </c>
      <c r="E170" s="430"/>
      <c r="F170" s="427"/>
      <c r="G170" s="427"/>
      <c r="L170" s="402"/>
      <c r="M170" s="402"/>
      <c r="N170" s="402"/>
      <c r="O170" s="402"/>
      <c r="P170" s="402"/>
    </row>
    <row r="171" spans="1:16" ht="13.5" customHeight="1" x14ac:dyDescent="0.2">
      <c r="A171" s="486" t="s">
        <v>3314</v>
      </c>
      <c r="B171" s="429">
        <v>157</v>
      </c>
      <c r="C171" s="487">
        <v>545983.19999999995</v>
      </c>
      <c r="D171" s="487">
        <v>343509.5</v>
      </c>
      <c r="E171" s="487">
        <v>343509.5</v>
      </c>
      <c r="F171" s="427"/>
      <c r="G171" s="488"/>
      <c r="L171" s="402"/>
      <c r="M171" s="402"/>
      <c r="N171" s="402"/>
      <c r="O171" s="402"/>
      <c r="P171" s="402"/>
    </row>
    <row r="172" spans="1:16" ht="14.25" x14ac:dyDescent="0.2">
      <c r="A172" s="433" t="s">
        <v>3315</v>
      </c>
      <c r="B172" s="429">
        <v>158</v>
      </c>
      <c r="C172" s="435">
        <v>1985375</v>
      </c>
      <c r="D172" s="435">
        <v>3644482.8</v>
      </c>
      <c r="E172" s="435">
        <v>3644482.8</v>
      </c>
      <c r="F172" s="427"/>
      <c r="G172" s="427"/>
      <c r="L172" s="402"/>
      <c r="M172" s="402"/>
      <c r="N172" s="402"/>
      <c r="O172" s="402"/>
      <c r="P172" s="402"/>
    </row>
    <row r="173" spans="1:16" ht="14.25" x14ac:dyDescent="0.2">
      <c r="A173" s="433" t="s">
        <v>3316</v>
      </c>
      <c r="B173" s="429">
        <v>159</v>
      </c>
      <c r="C173" s="431">
        <v>131868.6</v>
      </c>
      <c r="D173" s="431">
        <v>144909.70000000001</v>
      </c>
      <c r="E173" s="431">
        <v>144909.70000000001</v>
      </c>
      <c r="F173" s="427"/>
      <c r="G173" s="427"/>
      <c r="L173" s="402"/>
      <c r="M173" s="402"/>
      <c r="N173" s="402"/>
      <c r="O173" s="402"/>
      <c r="P173" s="402"/>
    </row>
    <row r="174" spans="1:16" ht="14.25" x14ac:dyDescent="0.2">
      <c r="A174" s="433" t="s">
        <v>3317</v>
      </c>
      <c r="B174" s="429">
        <v>160</v>
      </c>
      <c r="C174" s="431">
        <v>253494</v>
      </c>
      <c r="D174" s="431">
        <v>0</v>
      </c>
      <c r="E174" s="431"/>
      <c r="F174" s="427"/>
      <c r="G174" s="427"/>
      <c r="L174" s="402"/>
      <c r="M174" s="402"/>
      <c r="N174" s="402"/>
      <c r="O174" s="402"/>
      <c r="P174" s="402"/>
    </row>
    <row r="175" spans="1:16" ht="14.25" x14ac:dyDescent="0.2">
      <c r="A175" s="9" t="s">
        <v>3318</v>
      </c>
      <c r="B175" s="429">
        <v>161</v>
      </c>
      <c r="C175" s="430"/>
      <c r="D175" s="435">
        <v>106500</v>
      </c>
      <c r="E175" s="430"/>
      <c r="F175" s="427"/>
      <c r="G175" s="427"/>
      <c r="L175" s="402"/>
      <c r="M175" s="402"/>
      <c r="N175" s="402"/>
      <c r="O175" s="402"/>
      <c r="P175" s="402"/>
    </row>
    <row r="176" spans="1:16" ht="14.25" x14ac:dyDescent="0.2">
      <c r="A176" s="9" t="s">
        <v>3319</v>
      </c>
      <c r="B176" s="429">
        <v>162</v>
      </c>
      <c r="C176" s="430"/>
      <c r="D176" s="435">
        <v>-104013.1</v>
      </c>
      <c r="E176" s="430"/>
      <c r="F176" s="427"/>
      <c r="G176" s="427"/>
      <c r="L176" s="402"/>
      <c r="M176" s="402"/>
      <c r="N176" s="402"/>
      <c r="O176" s="402"/>
      <c r="P176" s="402"/>
    </row>
    <row r="177" spans="1:16" ht="14.25" x14ac:dyDescent="0.2">
      <c r="A177" s="9" t="s">
        <v>3320</v>
      </c>
      <c r="B177" s="429">
        <v>163</v>
      </c>
      <c r="C177" s="430"/>
      <c r="D177" s="435">
        <v>129.69999999999999</v>
      </c>
      <c r="E177" s="430"/>
      <c r="F177" s="427"/>
      <c r="G177" s="427"/>
      <c r="L177" s="402"/>
      <c r="M177" s="402"/>
      <c r="N177" s="402"/>
      <c r="O177" s="402"/>
      <c r="P177" s="402"/>
    </row>
    <row r="178" spans="1:16" ht="14.25" x14ac:dyDescent="0.2">
      <c r="A178" s="9" t="s">
        <v>3321</v>
      </c>
      <c r="B178" s="429">
        <v>164</v>
      </c>
      <c r="C178" s="430"/>
      <c r="D178" s="435">
        <v>-129.69999999999999</v>
      </c>
      <c r="E178" s="430"/>
      <c r="F178" s="427"/>
      <c r="G178" s="427"/>
      <c r="L178" s="402"/>
      <c r="M178" s="402"/>
      <c r="N178" s="402"/>
      <c r="O178" s="402"/>
      <c r="P178" s="402"/>
    </row>
    <row r="179" spans="1:16" ht="14.25" x14ac:dyDescent="0.2">
      <c r="A179" s="9" t="s">
        <v>3322</v>
      </c>
      <c r="B179" s="429">
        <v>165</v>
      </c>
      <c r="C179" s="430"/>
      <c r="D179" s="435">
        <v>600000</v>
      </c>
      <c r="E179" s="430"/>
      <c r="F179" s="427"/>
      <c r="G179" s="427"/>
      <c r="L179" s="402"/>
      <c r="M179" s="402"/>
      <c r="N179" s="402"/>
      <c r="O179" s="402"/>
      <c r="P179" s="402"/>
    </row>
    <row r="180" spans="1:16" ht="16.149999999999999" customHeight="1" x14ac:dyDescent="0.2">
      <c r="A180" s="9" t="s">
        <v>3323</v>
      </c>
      <c r="B180" s="429">
        <v>166</v>
      </c>
      <c r="C180" s="430"/>
      <c r="D180" s="435">
        <v>-600000</v>
      </c>
      <c r="E180" s="430"/>
      <c r="F180" s="427"/>
      <c r="G180" s="427"/>
      <c r="L180" s="402"/>
      <c r="M180" s="402"/>
      <c r="N180" s="402"/>
      <c r="O180" s="402"/>
      <c r="P180" s="402"/>
    </row>
    <row r="181" spans="1:16" ht="16.149999999999999" customHeight="1" x14ac:dyDescent="0.2">
      <c r="A181" s="9" t="s">
        <v>3324</v>
      </c>
      <c r="B181" s="429">
        <v>167</v>
      </c>
      <c r="C181" s="430"/>
      <c r="D181" s="435">
        <v>-11</v>
      </c>
      <c r="E181" s="430"/>
      <c r="F181" s="427"/>
      <c r="G181" s="427"/>
      <c r="L181" s="402"/>
      <c r="M181" s="402"/>
      <c r="N181" s="402"/>
      <c r="O181" s="402"/>
      <c r="P181" s="402"/>
    </row>
    <row r="182" spans="1:16" ht="25.5" x14ac:dyDescent="0.2">
      <c r="A182" s="489" t="s">
        <v>3325</v>
      </c>
      <c r="B182" s="429">
        <v>168</v>
      </c>
      <c r="C182" s="430"/>
      <c r="D182" s="435">
        <v>-36583</v>
      </c>
      <c r="E182" s="430"/>
      <c r="F182" s="427"/>
      <c r="G182" s="427"/>
      <c r="L182" s="402"/>
      <c r="M182" s="402"/>
      <c r="N182" s="402"/>
      <c r="O182" s="402"/>
      <c r="P182" s="402"/>
    </row>
    <row r="183" spans="1:16" ht="25.5" x14ac:dyDescent="0.2">
      <c r="A183" s="489" t="s">
        <v>3326</v>
      </c>
      <c r="B183" s="429">
        <v>169</v>
      </c>
      <c r="C183" s="430"/>
      <c r="D183" s="435">
        <v>-707.3</v>
      </c>
      <c r="E183" s="430"/>
      <c r="F183" s="427"/>
      <c r="G183" s="427"/>
      <c r="L183" s="402"/>
      <c r="M183" s="402"/>
      <c r="N183" s="402"/>
      <c r="O183" s="402"/>
      <c r="P183" s="402"/>
    </row>
    <row r="184" spans="1:16" ht="14.25" x14ac:dyDescent="0.2">
      <c r="A184" s="9" t="s">
        <v>3327</v>
      </c>
      <c r="B184" s="429">
        <v>170</v>
      </c>
      <c r="C184" s="430"/>
      <c r="D184" s="435">
        <v>-106444.6</v>
      </c>
      <c r="E184" s="430"/>
      <c r="F184" s="427"/>
      <c r="G184" s="427"/>
      <c r="L184" s="402"/>
      <c r="M184" s="402"/>
      <c r="N184" s="402"/>
      <c r="O184" s="402"/>
      <c r="P184" s="402"/>
    </row>
    <row r="185" spans="1:16" ht="25.5" x14ac:dyDescent="0.2">
      <c r="A185" s="9" t="s">
        <v>3328</v>
      </c>
      <c r="B185" s="429">
        <v>171</v>
      </c>
      <c r="C185" s="430"/>
      <c r="D185" s="435">
        <v>459310.1</v>
      </c>
      <c r="E185" s="430"/>
      <c r="F185" s="427"/>
      <c r="G185" s="427"/>
      <c r="L185" s="402"/>
      <c r="M185" s="402"/>
      <c r="N185" s="402"/>
      <c r="O185" s="402"/>
      <c r="P185" s="402"/>
    </row>
    <row r="186" spans="1:16" ht="14.25" x14ac:dyDescent="0.2">
      <c r="A186" s="9" t="s">
        <v>3329</v>
      </c>
      <c r="B186" s="429">
        <v>172</v>
      </c>
      <c r="C186" s="430"/>
      <c r="D186" s="435">
        <v>-185241.8</v>
      </c>
      <c r="E186" s="430"/>
      <c r="F186" s="427"/>
      <c r="G186" s="427"/>
      <c r="L186" s="402"/>
      <c r="M186" s="402"/>
      <c r="N186" s="402"/>
      <c r="O186" s="402"/>
      <c r="P186" s="402"/>
    </row>
    <row r="187" spans="1:16" ht="25.5" x14ac:dyDescent="0.2">
      <c r="A187" s="9" t="s">
        <v>3330</v>
      </c>
      <c r="B187" s="429">
        <v>173</v>
      </c>
      <c r="C187" s="430"/>
      <c r="D187" s="435">
        <v>491099.77</v>
      </c>
      <c r="E187" s="430"/>
      <c r="F187" s="427"/>
      <c r="G187" s="427"/>
      <c r="L187" s="402"/>
      <c r="M187" s="402"/>
      <c r="N187" s="402"/>
      <c r="O187" s="402"/>
      <c r="P187" s="402"/>
    </row>
    <row r="188" spans="1:16" ht="25.5" x14ac:dyDescent="0.2">
      <c r="A188" s="9" t="s">
        <v>3331</v>
      </c>
      <c r="B188" s="429">
        <v>174</v>
      </c>
      <c r="C188" s="430"/>
      <c r="D188" s="435">
        <v>-7190.7</v>
      </c>
      <c r="E188" s="430"/>
      <c r="F188" s="427"/>
      <c r="G188" s="427"/>
      <c r="L188" s="402"/>
      <c r="M188" s="402"/>
      <c r="N188" s="402"/>
      <c r="O188" s="402"/>
      <c r="P188" s="402"/>
    </row>
    <row r="189" spans="1:16" ht="14.25" x14ac:dyDescent="0.2">
      <c r="A189" s="490"/>
      <c r="B189" s="429">
        <v>175</v>
      </c>
      <c r="C189" s="430"/>
      <c r="D189" s="435"/>
      <c r="E189" s="430"/>
      <c r="F189" s="427"/>
      <c r="G189" s="427"/>
      <c r="L189" s="402"/>
      <c r="M189" s="402"/>
      <c r="N189" s="402"/>
      <c r="O189" s="402"/>
      <c r="P189" s="402"/>
    </row>
    <row r="190" spans="1:16" ht="15" customHeight="1" x14ac:dyDescent="0.2">
      <c r="A190" s="490"/>
      <c r="B190" s="429">
        <v>176</v>
      </c>
      <c r="C190" s="432"/>
      <c r="D190" s="491"/>
      <c r="E190" s="432"/>
      <c r="F190" s="427"/>
      <c r="G190" s="427"/>
      <c r="L190" s="402"/>
      <c r="M190" s="402"/>
      <c r="N190" s="402"/>
      <c r="O190" s="402"/>
      <c r="P190" s="402"/>
    </row>
    <row r="191" spans="1:16" ht="22.5" customHeight="1" x14ac:dyDescent="0.2">
      <c r="A191" s="492" t="s">
        <v>3332</v>
      </c>
      <c r="B191" s="493">
        <v>177</v>
      </c>
      <c r="C191" s="494">
        <f>C15+C118+C160</f>
        <v>2916720.8000000003</v>
      </c>
      <c r="D191" s="494">
        <f>D15+D118+D160</f>
        <v>54056800.423000008</v>
      </c>
      <c r="E191" s="494">
        <f>E15+E118+E160</f>
        <v>4132902</v>
      </c>
      <c r="F191" s="427"/>
      <c r="G191" s="427"/>
      <c r="L191" s="402"/>
      <c r="M191" s="402"/>
      <c r="N191" s="402"/>
      <c r="O191" s="402"/>
      <c r="P191" s="402"/>
    </row>
    <row r="192" spans="1:16" ht="21.75" customHeight="1" x14ac:dyDescent="0.2">
      <c r="A192" s="421" t="s">
        <v>3333</v>
      </c>
      <c r="B192" s="429">
        <v>178</v>
      </c>
      <c r="C192" s="430"/>
      <c r="D192" s="430"/>
      <c r="E192" s="430"/>
      <c r="F192" s="427"/>
      <c r="G192" s="427"/>
      <c r="L192" s="402"/>
      <c r="M192" s="402"/>
      <c r="N192" s="402"/>
      <c r="O192" s="402"/>
      <c r="P192" s="402"/>
    </row>
    <row r="193" spans="1:16" s="497" customFormat="1" ht="15" x14ac:dyDescent="0.2">
      <c r="A193" s="495" t="s">
        <v>3334</v>
      </c>
      <c r="B193" s="425">
        <v>179</v>
      </c>
      <c r="C193" s="426"/>
      <c r="D193" s="426">
        <v>38500513.5</v>
      </c>
      <c r="E193" s="426"/>
      <c r="F193" s="496"/>
      <c r="G193" s="496"/>
    </row>
    <row r="194" spans="1:16" ht="14.25" x14ac:dyDescent="0.2">
      <c r="A194" s="498" t="s">
        <v>3335</v>
      </c>
      <c r="B194" s="429">
        <v>180</v>
      </c>
      <c r="C194" s="430"/>
      <c r="D194" s="435">
        <v>1445848.2</v>
      </c>
      <c r="E194" s="430"/>
      <c r="F194" s="427"/>
      <c r="G194" s="427"/>
      <c r="L194" s="402"/>
      <c r="M194" s="402"/>
      <c r="N194" s="402"/>
      <c r="O194" s="402"/>
      <c r="P194" s="402"/>
    </row>
    <row r="195" spans="1:16" ht="13.9" customHeight="1" x14ac:dyDescent="0.2">
      <c r="A195" s="499" t="s">
        <v>3336</v>
      </c>
      <c r="B195" s="429">
        <v>181</v>
      </c>
      <c r="C195" s="430"/>
      <c r="D195" s="435">
        <v>57416.3</v>
      </c>
      <c r="E195" s="430"/>
      <c r="F195" s="427"/>
      <c r="G195" s="427"/>
      <c r="L195" s="402"/>
      <c r="M195" s="402"/>
      <c r="N195" s="402"/>
      <c r="O195" s="402"/>
      <c r="P195" s="402"/>
    </row>
    <row r="196" spans="1:16" ht="13.15" customHeight="1" x14ac:dyDescent="0.2">
      <c r="A196" s="500" t="s">
        <v>3337</v>
      </c>
      <c r="B196" s="429">
        <v>182</v>
      </c>
      <c r="C196" s="430"/>
      <c r="D196" s="435">
        <v>-59579.5</v>
      </c>
      <c r="E196" s="430"/>
      <c r="F196" s="427"/>
      <c r="G196" s="427"/>
      <c r="L196" s="402"/>
      <c r="M196" s="402"/>
      <c r="N196" s="402"/>
      <c r="O196" s="402"/>
      <c r="P196" s="402"/>
    </row>
    <row r="197" spans="1:16" ht="14.25" x14ac:dyDescent="0.2">
      <c r="A197" s="501" t="s">
        <v>3338</v>
      </c>
      <c r="B197" s="429">
        <v>183</v>
      </c>
      <c r="C197" s="430"/>
      <c r="D197" s="435">
        <v>-5605.8</v>
      </c>
      <c r="E197" s="430"/>
      <c r="F197" s="427"/>
      <c r="G197" s="427"/>
      <c r="L197" s="402"/>
      <c r="M197" s="402"/>
      <c r="N197" s="402"/>
      <c r="O197" s="402"/>
      <c r="P197" s="402"/>
    </row>
    <row r="198" spans="1:16" ht="25.5" x14ac:dyDescent="0.2">
      <c r="A198" s="501" t="s">
        <v>3339</v>
      </c>
      <c r="B198" s="429">
        <v>184</v>
      </c>
      <c r="C198" s="430"/>
      <c r="D198" s="435">
        <v>6831.5</v>
      </c>
      <c r="E198" s="430"/>
      <c r="F198" s="427"/>
      <c r="G198" s="427"/>
      <c r="L198" s="402"/>
      <c r="M198" s="402"/>
      <c r="N198" s="402"/>
      <c r="O198" s="402"/>
      <c r="P198" s="402"/>
    </row>
    <row r="199" spans="1:16" ht="25.15" customHeight="1" x14ac:dyDescent="0.2">
      <c r="A199" s="502" t="s">
        <v>3340</v>
      </c>
      <c r="B199" s="429">
        <v>185</v>
      </c>
      <c r="C199" s="430"/>
      <c r="D199" s="435">
        <v>11466.1</v>
      </c>
      <c r="E199" s="430"/>
      <c r="F199" s="427"/>
      <c r="G199" s="427"/>
      <c r="L199" s="402"/>
      <c r="M199" s="402"/>
      <c r="N199" s="402"/>
      <c r="O199" s="402"/>
      <c r="P199" s="402"/>
    </row>
    <row r="200" spans="1:16" ht="14.25" x14ac:dyDescent="0.2">
      <c r="A200" s="503" t="s">
        <v>3341</v>
      </c>
      <c r="B200" s="429">
        <v>186</v>
      </c>
      <c r="C200" s="504"/>
      <c r="D200" s="505">
        <v>3475086.4</v>
      </c>
      <c r="E200" s="504"/>
      <c r="F200" s="427"/>
      <c r="G200" s="427"/>
      <c r="L200" s="402"/>
      <c r="M200" s="402"/>
      <c r="N200" s="402"/>
      <c r="O200" s="402"/>
      <c r="P200" s="402"/>
    </row>
    <row r="201" spans="1:16" ht="14.25" x14ac:dyDescent="0.2">
      <c r="A201" s="503" t="s">
        <v>3342</v>
      </c>
      <c r="B201" s="429">
        <v>187</v>
      </c>
      <c r="C201" s="430"/>
      <c r="D201" s="435">
        <v>545115</v>
      </c>
      <c r="E201" s="430"/>
      <c r="F201" s="427"/>
      <c r="G201" s="427"/>
      <c r="L201" s="402"/>
      <c r="M201" s="402"/>
      <c r="N201" s="402"/>
      <c r="O201" s="402"/>
      <c r="P201" s="402"/>
    </row>
    <row r="202" spans="1:16" ht="14.25" x14ac:dyDescent="0.2">
      <c r="A202" s="503" t="s">
        <v>3343</v>
      </c>
      <c r="B202" s="429">
        <v>188</v>
      </c>
      <c r="C202" s="506"/>
      <c r="D202" s="507">
        <v>698292.9</v>
      </c>
      <c r="E202" s="506"/>
      <c r="F202" s="427"/>
      <c r="G202" s="427"/>
      <c r="L202" s="402"/>
      <c r="M202" s="402"/>
      <c r="N202" s="402"/>
      <c r="O202" s="402"/>
      <c r="P202" s="402"/>
    </row>
    <row r="203" spans="1:16" ht="14.25" x14ac:dyDescent="0.2">
      <c r="A203" s="503" t="s">
        <v>3344</v>
      </c>
      <c r="B203" s="429">
        <v>189</v>
      </c>
      <c r="C203" s="430"/>
      <c r="D203" s="435">
        <v>202902.2</v>
      </c>
      <c r="E203" s="430"/>
      <c r="F203" s="427"/>
      <c r="G203" s="427"/>
      <c r="L203" s="402"/>
      <c r="M203" s="402"/>
      <c r="N203" s="402"/>
      <c r="O203" s="402"/>
      <c r="P203" s="402"/>
    </row>
    <row r="204" spans="1:16" ht="14.25" x14ac:dyDescent="0.2">
      <c r="A204" s="503" t="s">
        <v>3345</v>
      </c>
      <c r="B204" s="429">
        <v>190</v>
      </c>
      <c r="C204" s="430"/>
      <c r="D204" s="435">
        <v>90596.3</v>
      </c>
      <c r="E204" s="430"/>
      <c r="F204" s="427"/>
      <c r="G204" s="427"/>
      <c r="L204" s="402"/>
      <c r="M204" s="402"/>
      <c r="N204" s="402"/>
      <c r="O204" s="402"/>
      <c r="P204" s="402"/>
    </row>
    <row r="205" spans="1:16" ht="14.25" x14ac:dyDescent="0.2">
      <c r="A205" s="503" t="s">
        <v>3346</v>
      </c>
      <c r="B205" s="429">
        <v>191</v>
      </c>
      <c r="C205" s="430"/>
      <c r="D205" s="435">
        <v>743</v>
      </c>
      <c r="E205" s="430"/>
      <c r="F205" s="427"/>
      <c r="G205" s="427"/>
      <c r="L205" s="402"/>
      <c r="M205" s="402"/>
      <c r="N205" s="402"/>
      <c r="O205" s="402"/>
      <c r="P205" s="402"/>
    </row>
    <row r="206" spans="1:16" ht="14.25" x14ac:dyDescent="0.2">
      <c r="A206" s="508" t="s">
        <v>3347</v>
      </c>
      <c r="B206" s="429">
        <v>192</v>
      </c>
      <c r="C206" s="430"/>
      <c r="D206" s="435">
        <v>3737.2</v>
      </c>
      <c r="E206" s="430"/>
      <c r="F206" s="427"/>
      <c r="G206" s="427"/>
      <c r="L206" s="402"/>
      <c r="M206" s="402"/>
      <c r="N206" s="402"/>
      <c r="O206" s="402"/>
      <c r="P206" s="402"/>
    </row>
    <row r="207" spans="1:16" ht="14.25" x14ac:dyDescent="0.2">
      <c r="A207" s="509" t="s">
        <v>3348</v>
      </c>
      <c r="B207" s="429">
        <v>193</v>
      </c>
      <c r="C207" s="430"/>
      <c r="D207" s="435">
        <v>41844.6</v>
      </c>
      <c r="E207" s="430"/>
      <c r="F207" s="427"/>
      <c r="G207" s="427"/>
      <c r="L207" s="402"/>
      <c r="M207" s="402"/>
      <c r="N207" s="402"/>
      <c r="O207" s="402"/>
      <c r="P207" s="402"/>
    </row>
    <row r="208" spans="1:16" ht="25.5" x14ac:dyDescent="0.2">
      <c r="A208" s="510" t="s">
        <v>3349</v>
      </c>
      <c r="B208" s="429">
        <v>194</v>
      </c>
      <c r="C208" s="430"/>
      <c r="D208" s="435">
        <v>7729491.4000000004</v>
      </c>
      <c r="E208" s="430"/>
      <c r="F208" s="427"/>
      <c r="G208" s="427"/>
      <c r="L208" s="402"/>
      <c r="M208" s="402"/>
      <c r="N208" s="402"/>
      <c r="O208" s="402"/>
      <c r="P208" s="402"/>
    </row>
    <row r="209" spans="1:16" ht="14.25" x14ac:dyDescent="0.2">
      <c r="A209" s="510" t="s">
        <v>3350</v>
      </c>
      <c r="B209" s="429">
        <v>195</v>
      </c>
      <c r="C209" s="430"/>
      <c r="D209" s="435">
        <v>14914168.9</v>
      </c>
      <c r="E209" s="430"/>
      <c r="F209" s="427"/>
      <c r="G209" s="427"/>
      <c r="L209" s="402"/>
      <c r="M209" s="402"/>
      <c r="N209" s="402"/>
      <c r="O209" s="402"/>
      <c r="P209" s="402"/>
    </row>
    <row r="210" spans="1:16" ht="14.25" x14ac:dyDescent="0.2">
      <c r="A210" s="510" t="s">
        <v>3351</v>
      </c>
      <c r="B210" s="429">
        <v>196</v>
      </c>
      <c r="C210" s="430"/>
      <c r="D210" s="435">
        <v>-2957345.2</v>
      </c>
      <c r="E210" s="430"/>
      <c r="F210" s="427"/>
      <c r="G210" s="427"/>
      <c r="L210" s="402"/>
      <c r="M210" s="402"/>
      <c r="N210" s="402"/>
      <c r="O210" s="402"/>
      <c r="P210" s="402"/>
    </row>
    <row r="211" spans="1:16" ht="25.5" x14ac:dyDescent="0.2">
      <c r="A211" s="511" t="s">
        <v>3352</v>
      </c>
      <c r="B211" s="429">
        <v>197</v>
      </c>
      <c r="C211" s="430"/>
      <c r="D211" s="435">
        <v>213465.60000000001</v>
      </c>
      <c r="E211" s="430"/>
      <c r="F211" s="427"/>
      <c r="G211" s="427"/>
      <c r="L211" s="402"/>
      <c r="M211" s="402"/>
      <c r="N211" s="402"/>
      <c r="O211" s="402"/>
      <c r="P211" s="402"/>
    </row>
    <row r="212" spans="1:16" ht="14.25" x14ac:dyDescent="0.2">
      <c r="A212" s="511" t="s">
        <v>3353</v>
      </c>
      <c r="B212" s="429">
        <v>198</v>
      </c>
      <c r="C212" s="430"/>
      <c r="D212" s="435">
        <v>48048.9</v>
      </c>
      <c r="E212" s="430"/>
      <c r="F212" s="427"/>
      <c r="G212" s="427"/>
      <c r="L212" s="402"/>
      <c r="M212" s="402"/>
      <c r="N212" s="402"/>
      <c r="O212" s="402"/>
      <c r="P212" s="402"/>
    </row>
    <row r="213" spans="1:16" ht="14.25" x14ac:dyDescent="0.2">
      <c r="A213" s="511" t="s">
        <v>3354</v>
      </c>
      <c r="B213" s="429">
        <v>199</v>
      </c>
      <c r="C213" s="506"/>
      <c r="D213" s="507">
        <v>357.3</v>
      </c>
      <c r="E213" s="506"/>
      <c r="F213" s="427"/>
      <c r="G213" s="512"/>
      <c r="H213" s="512"/>
      <c r="L213" s="402"/>
      <c r="M213" s="402"/>
      <c r="N213" s="402"/>
      <c r="O213" s="402"/>
      <c r="P213" s="402"/>
    </row>
    <row r="214" spans="1:16" ht="14.25" x14ac:dyDescent="0.2">
      <c r="A214" s="511" t="s">
        <v>3355</v>
      </c>
      <c r="B214" s="429">
        <v>200</v>
      </c>
      <c r="C214" s="506"/>
      <c r="D214" s="507">
        <v>33014</v>
      </c>
      <c r="E214" s="506"/>
      <c r="F214" s="427"/>
      <c r="G214" s="427"/>
      <c r="L214" s="402"/>
      <c r="M214" s="402"/>
      <c r="N214" s="402"/>
      <c r="O214" s="402"/>
      <c r="P214" s="402"/>
    </row>
    <row r="215" spans="1:16" ht="14.25" x14ac:dyDescent="0.2">
      <c r="A215" s="511" t="s">
        <v>3356</v>
      </c>
      <c r="B215" s="429">
        <v>201</v>
      </c>
      <c r="C215" s="430"/>
      <c r="D215" s="435">
        <v>190283</v>
      </c>
      <c r="E215" s="430"/>
      <c r="F215" s="427"/>
      <c r="G215" s="427"/>
      <c r="L215" s="402"/>
      <c r="M215" s="402"/>
      <c r="N215" s="402"/>
      <c r="O215" s="402"/>
      <c r="P215" s="402"/>
    </row>
    <row r="216" spans="1:16" ht="14.25" x14ac:dyDescent="0.2">
      <c r="A216" s="511" t="s">
        <v>3357</v>
      </c>
      <c r="B216" s="429">
        <v>202</v>
      </c>
      <c r="C216" s="430"/>
      <c r="D216" s="435">
        <v>74016.800000000003</v>
      </c>
      <c r="E216" s="430"/>
      <c r="F216" s="427"/>
      <c r="G216" s="427"/>
      <c r="L216" s="402"/>
      <c r="M216" s="402"/>
      <c r="N216" s="402"/>
      <c r="O216" s="402"/>
      <c r="P216" s="402"/>
    </row>
    <row r="217" spans="1:16" ht="14.25" x14ac:dyDescent="0.2">
      <c r="A217" s="513" t="s">
        <v>3358</v>
      </c>
      <c r="B217" s="429">
        <v>203</v>
      </c>
      <c r="C217" s="506"/>
      <c r="D217" s="507">
        <v>163199.6</v>
      </c>
      <c r="E217" s="506"/>
      <c r="F217" s="427"/>
      <c r="G217" s="427"/>
      <c r="L217" s="402"/>
      <c r="M217" s="402"/>
      <c r="N217" s="402"/>
      <c r="O217" s="402"/>
      <c r="P217" s="402"/>
    </row>
    <row r="218" spans="1:16" ht="14.25" x14ac:dyDescent="0.2">
      <c r="A218" s="513" t="s">
        <v>3359</v>
      </c>
      <c r="B218" s="429">
        <v>204</v>
      </c>
      <c r="C218" s="506"/>
      <c r="D218" s="507">
        <v>2065550.5</v>
      </c>
      <c r="E218" s="506"/>
      <c r="F218" s="427"/>
      <c r="G218" s="427"/>
      <c r="L218" s="402"/>
      <c r="M218" s="402"/>
      <c r="N218" s="402"/>
      <c r="O218" s="402"/>
      <c r="P218" s="402"/>
    </row>
    <row r="219" spans="1:16" ht="14.25" x14ac:dyDescent="0.2">
      <c r="A219" s="514" t="s">
        <v>3360</v>
      </c>
      <c r="B219" s="429">
        <v>205</v>
      </c>
      <c r="C219" s="506"/>
      <c r="D219" s="507">
        <v>961649.2</v>
      </c>
      <c r="E219" s="506"/>
      <c r="F219" s="427"/>
      <c r="G219" s="427"/>
      <c r="L219" s="402"/>
      <c r="M219" s="402"/>
      <c r="N219" s="402"/>
      <c r="O219" s="402"/>
      <c r="P219" s="402"/>
    </row>
    <row r="220" spans="1:16" ht="14.25" x14ac:dyDescent="0.2">
      <c r="A220" s="515" t="s">
        <v>3361</v>
      </c>
      <c r="B220" s="429">
        <v>206</v>
      </c>
      <c r="C220" s="506"/>
      <c r="D220" s="507">
        <v>2466142</v>
      </c>
      <c r="E220" s="506"/>
      <c r="F220" s="427"/>
      <c r="G220" s="427"/>
      <c r="L220" s="402"/>
      <c r="M220" s="402"/>
      <c r="N220" s="402"/>
      <c r="O220" s="402"/>
      <c r="P220" s="402"/>
    </row>
    <row r="221" spans="1:16" ht="14.25" x14ac:dyDescent="0.2">
      <c r="A221" s="516" t="s">
        <v>3362</v>
      </c>
      <c r="B221" s="429">
        <v>207</v>
      </c>
      <c r="C221" s="506"/>
      <c r="D221" s="507">
        <v>223745.7</v>
      </c>
      <c r="E221" s="506"/>
      <c r="F221" s="427"/>
      <c r="G221" s="427"/>
      <c r="L221" s="402"/>
      <c r="M221" s="402"/>
      <c r="N221" s="402"/>
      <c r="O221" s="402"/>
      <c r="P221" s="402"/>
    </row>
    <row r="222" spans="1:16" ht="14.25" x14ac:dyDescent="0.2">
      <c r="A222" s="517" t="s">
        <v>3363</v>
      </c>
      <c r="B222" s="429">
        <v>208</v>
      </c>
      <c r="C222" s="506"/>
      <c r="D222" s="507">
        <v>519</v>
      </c>
      <c r="E222" s="506"/>
      <c r="F222" s="427"/>
      <c r="G222" s="427"/>
      <c r="L222" s="402"/>
      <c r="M222" s="402"/>
      <c r="N222" s="402"/>
      <c r="O222" s="402"/>
      <c r="P222" s="402"/>
    </row>
    <row r="223" spans="1:16" ht="14.25" x14ac:dyDescent="0.2">
      <c r="A223" s="517" t="s">
        <v>3364</v>
      </c>
      <c r="B223" s="429">
        <v>209</v>
      </c>
      <c r="C223" s="506"/>
      <c r="D223" s="507">
        <v>37637.800000000003</v>
      </c>
      <c r="E223" s="506"/>
      <c r="F223" s="427"/>
      <c r="G223" s="427"/>
      <c r="L223" s="402"/>
      <c r="M223" s="402"/>
      <c r="N223" s="402"/>
      <c r="O223" s="402"/>
      <c r="P223" s="402"/>
    </row>
    <row r="224" spans="1:16" ht="14.25" x14ac:dyDescent="0.2">
      <c r="A224" s="517" t="s">
        <v>3365</v>
      </c>
      <c r="B224" s="429">
        <v>210</v>
      </c>
      <c r="C224" s="506"/>
      <c r="D224" s="507">
        <v>-11967.1</v>
      </c>
      <c r="E224" s="506"/>
      <c r="F224" s="427"/>
      <c r="G224" s="427"/>
      <c r="L224" s="402"/>
      <c r="M224" s="402"/>
      <c r="N224" s="402"/>
      <c r="O224" s="402"/>
      <c r="P224" s="402"/>
    </row>
    <row r="225" spans="1:16" ht="14.25" x14ac:dyDescent="0.2">
      <c r="A225" s="518" t="s">
        <v>3366</v>
      </c>
      <c r="B225" s="429">
        <v>211</v>
      </c>
      <c r="C225" s="506"/>
      <c r="D225" s="507">
        <v>210.8</v>
      </c>
      <c r="E225" s="506"/>
      <c r="F225" s="427"/>
      <c r="G225" s="427"/>
      <c r="L225" s="402"/>
      <c r="M225" s="402"/>
      <c r="N225" s="402"/>
      <c r="O225" s="402"/>
      <c r="P225" s="402"/>
    </row>
    <row r="226" spans="1:16" ht="25.5" x14ac:dyDescent="0.2">
      <c r="A226" s="518" t="s">
        <v>3367</v>
      </c>
      <c r="B226" s="429">
        <v>212</v>
      </c>
      <c r="C226" s="506"/>
      <c r="D226" s="507">
        <v>5804.7</v>
      </c>
      <c r="E226" s="506"/>
      <c r="F226" s="427"/>
      <c r="G226" s="427"/>
      <c r="L226" s="402"/>
      <c r="M226" s="402"/>
      <c r="N226" s="402"/>
      <c r="O226" s="402"/>
      <c r="P226" s="402"/>
    </row>
    <row r="227" spans="1:16" ht="14.25" x14ac:dyDescent="0.2">
      <c r="A227" s="519" t="s">
        <v>3368</v>
      </c>
      <c r="B227" s="429">
        <v>213</v>
      </c>
      <c r="C227" s="506"/>
      <c r="D227" s="507">
        <v>54507.5</v>
      </c>
      <c r="E227" s="506"/>
      <c r="F227" s="427"/>
      <c r="G227" s="427"/>
      <c r="L227" s="402"/>
      <c r="M227" s="402"/>
      <c r="N227" s="402"/>
      <c r="O227" s="402"/>
      <c r="P227" s="402"/>
    </row>
    <row r="228" spans="1:16" ht="25.5" x14ac:dyDescent="0.2">
      <c r="A228" s="519" t="s">
        <v>3369</v>
      </c>
      <c r="B228" s="429">
        <v>214</v>
      </c>
      <c r="C228" s="506"/>
      <c r="D228" s="507">
        <v>10.199999999999999</v>
      </c>
      <c r="E228" s="506"/>
      <c r="F228" s="427"/>
      <c r="G228" s="427"/>
      <c r="L228" s="402"/>
      <c r="M228" s="402"/>
      <c r="N228" s="402"/>
      <c r="O228" s="402"/>
      <c r="P228" s="402"/>
    </row>
    <row r="229" spans="1:16" ht="25.5" x14ac:dyDescent="0.2">
      <c r="A229" s="519" t="s">
        <v>3370</v>
      </c>
      <c r="B229" s="429">
        <v>215</v>
      </c>
      <c r="C229" s="506"/>
      <c r="D229" s="507">
        <v>10932.1</v>
      </c>
      <c r="E229" s="506"/>
      <c r="F229" s="427"/>
      <c r="G229" s="427"/>
      <c r="L229" s="402"/>
      <c r="M229" s="402"/>
      <c r="N229" s="402"/>
      <c r="O229" s="402"/>
      <c r="P229" s="402"/>
    </row>
    <row r="230" spans="1:16" ht="14.25" x14ac:dyDescent="0.2">
      <c r="A230" s="519" t="s">
        <v>3371</v>
      </c>
      <c r="B230" s="429">
        <v>216</v>
      </c>
      <c r="C230" s="506"/>
      <c r="D230" s="507">
        <v>49129.8</v>
      </c>
      <c r="E230" s="506"/>
      <c r="F230" s="427"/>
      <c r="G230" s="427"/>
      <c r="L230" s="402"/>
      <c r="M230" s="402"/>
      <c r="N230" s="402"/>
      <c r="O230" s="402"/>
      <c r="P230" s="402"/>
    </row>
    <row r="231" spans="1:16" ht="14.25" x14ac:dyDescent="0.2">
      <c r="A231" s="520" t="s">
        <v>3372</v>
      </c>
      <c r="B231" s="429">
        <v>217</v>
      </c>
      <c r="C231" s="506"/>
      <c r="D231" s="507">
        <v>296013.3</v>
      </c>
      <c r="E231" s="506"/>
      <c r="F231" s="427"/>
      <c r="G231" s="427"/>
      <c r="L231" s="402"/>
      <c r="M231" s="402"/>
      <c r="N231" s="402"/>
      <c r="O231" s="402"/>
      <c r="P231" s="402"/>
    </row>
    <row r="232" spans="1:16" ht="14.25" x14ac:dyDescent="0.2">
      <c r="A232" s="520" t="s">
        <v>3373</v>
      </c>
      <c r="B232" s="429">
        <v>218</v>
      </c>
      <c r="C232" s="506"/>
      <c r="D232" s="507">
        <v>13775</v>
      </c>
      <c r="E232" s="506"/>
      <c r="F232" s="427"/>
      <c r="G232" s="427"/>
      <c r="L232" s="402"/>
      <c r="M232" s="402"/>
      <c r="N232" s="402"/>
      <c r="O232" s="402"/>
      <c r="P232" s="402"/>
    </row>
    <row r="233" spans="1:16" ht="14.25" x14ac:dyDescent="0.2">
      <c r="A233" s="520" t="s">
        <v>3374</v>
      </c>
      <c r="B233" s="429">
        <v>219</v>
      </c>
      <c r="C233" s="506"/>
      <c r="D233" s="507">
        <v>2362.5</v>
      </c>
      <c r="E233" s="506"/>
      <c r="F233" s="427"/>
      <c r="G233" s="427"/>
      <c r="L233" s="402"/>
      <c r="M233" s="402"/>
      <c r="N233" s="402"/>
      <c r="O233" s="402"/>
      <c r="P233" s="402"/>
    </row>
    <row r="234" spans="1:16" ht="38.25" x14ac:dyDescent="0.2">
      <c r="A234" s="521" t="s">
        <v>3375</v>
      </c>
      <c r="B234" s="429">
        <v>220</v>
      </c>
      <c r="C234" s="506"/>
      <c r="D234" s="507">
        <v>9311</v>
      </c>
      <c r="E234" s="506"/>
      <c r="F234" s="427"/>
      <c r="G234" s="427"/>
      <c r="L234" s="402"/>
      <c r="M234" s="402"/>
      <c r="N234" s="402"/>
      <c r="O234" s="402"/>
      <c r="P234" s="402"/>
    </row>
    <row r="235" spans="1:16" ht="25.5" x14ac:dyDescent="0.2">
      <c r="A235" s="521" t="s">
        <v>3376</v>
      </c>
      <c r="B235" s="429">
        <v>221</v>
      </c>
      <c r="C235" s="506"/>
      <c r="D235" s="507">
        <v>801406.7</v>
      </c>
      <c r="E235" s="506"/>
      <c r="F235" s="427"/>
      <c r="G235" s="427"/>
      <c r="L235" s="402"/>
      <c r="M235" s="402"/>
      <c r="N235" s="402"/>
      <c r="O235" s="402"/>
      <c r="P235" s="402"/>
    </row>
    <row r="236" spans="1:16" ht="38.25" x14ac:dyDescent="0.2">
      <c r="A236" s="521" t="s">
        <v>3377</v>
      </c>
      <c r="B236" s="429">
        <v>222</v>
      </c>
      <c r="C236" s="506"/>
      <c r="D236" s="507">
        <v>4829</v>
      </c>
      <c r="E236" s="506"/>
      <c r="F236" s="427"/>
      <c r="G236" s="427"/>
      <c r="L236" s="402"/>
      <c r="M236" s="402"/>
      <c r="N236" s="402"/>
      <c r="O236" s="402"/>
      <c r="P236" s="402"/>
    </row>
    <row r="237" spans="1:16" ht="25.5" x14ac:dyDescent="0.2">
      <c r="A237" s="521" t="s">
        <v>3378</v>
      </c>
      <c r="B237" s="429">
        <v>223</v>
      </c>
      <c r="C237" s="506"/>
      <c r="D237" s="507">
        <v>173.9</v>
      </c>
      <c r="E237" s="506"/>
      <c r="F237" s="427"/>
      <c r="G237" s="427"/>
      <c r="L237" s="402"/>
      <c r="M237" s="402"/>
      <c r="N237" s="402"/>
      <c r="O237" s="402"/>
      <c r="P237" s="402"/>
    </row>
    <row r="238" spans="1:16" ht="25.5" x14ac:dyDescent="0.2">
      <c r="A238" s="521" t="s">
        <v>3379</v>
      </c>
      <c r="B238" s="429">
        <v>224</v>
      </c>
      <c r="C238" s="506"/>
      <c r="D238" s="507">
        <v>567</v>
      </c>
      <c r="E238" s="506"/>
      <c r="F238" s="427"/>
      <c r="G238" s="427"/>
      <c r="L238" s="402"/>
      <c r="M238" s="402"/>
      <c r="N238" s="402"/>
      <c r="O238" s="402"/>
      <c r="P238" s="402"/>
    </row>
    <row r="239" spans="1:16" ht="25.5" x14ac:dyDescent="0.2">
      <c r="A239" s="521" t="s">
        <v>3380</v>
      </c>
      <c r="B239" s="429">
        <v>225</v>
      </c>
      <c r="C239" s="506"/>
      <c r="D239" s="507">
        <v>2299.1</v>
      </c>
      <c r="E239" s="506"/>
      <c r="F239" s="427"/>
      <c r="G239" s="427"/>
      <c r="L239" s="402"/>
      <c r="M239" s="402"/>
      <c r="N239" s="402"/>
      <c r="O239" s="402"/>
      <c r="P239" s="402"/>
    </row>
    <row r="240" spans="1:16" ht="14.25" x14ac:dyDescent="0.2">
      <c r="A240" s="521" t="s">
        <v>3381</v>
      </c>
      <c r="B240" s="429">
        <v>226</v>
      </c>
      <c r="C240" s="506"/>
      <c r="D240" s="507">
        <v>95452.9</v>
      </c>
      <c r="E240" s="506"/>
      <c r="F240" s="427"/>
      <c r="G240" s="427"/>
      <c r="L240" s="402"/>
      <c r="M240" s="402"/>
      <c r="N240" s="402"/>
      <c r="O240" s="402"/>
      <c r="P240" s="402"/>
    </row>
    <row r="241" spans="1:16" ht="14.25" x14ac:dyDescent="0.2">
      <c r="A241" s="521" t="s">
        <v>3382</v>
      </c>
      <c r="B241" s="429">
        <v>227</v>
      </c>
      <c r="C241" s="506"/>
      <c r="D241" s="507">
        <v>19696.2</v>
      </c>
      <c r="E241" s="506"/>
      <c r="F241" s="427"/>
      <c r="G241" s="427"/>
      <c r="L241" s="402"/>
      <c r="M241" s="402"/>
      <c r="N241" s="402"/>
      <c r="O241" s="402"/>
      <c r="P241" s="402"/>
    </row>
    <row r="242" spans="1:16" ht="14.25" x14ac:dyDescent="0.2">
      <c r="A242" s="513" t="s">
        <v>3383</v>
      </c>
      <c r="B242" s="429">
        <v>228</v>
      </c>
      <c r="C242" s="506"/>
      <c r="D242" s="507">
        <v>1191459.8</v>
      </c>
      <c r="E242" s="506"/>
      <c r="F242" s="427"/>
      <c r="G242" s="427"/>
      <c r="L242" s="402"/>
      <c r="M242" s="402"/>
      <c r="N242" s="402"/>
      <c r="O242" s="402"/>
      <c r="P242" s="402"/>
    </row>
    <row r="243" spans="1:16" ht="14.25" x14ac:dyDescent="0.2">
      <c r="A243" s="522" t="s">
        <v>3384</v>
      </c>
      <c r="B243" s="429">
        <v>229</v>
      </c>
      <c r="C243" s="506"/>
      <c r="D243" s="507">
        <v>489378</v>
      </c>
      <c r="E243" s="506"/>
      <c r="F243" s="427"/>
      <c r="G243" s="427"/>
      <c r="L243" s="402"/>
      <c r="M243" s="402"/>
      <c r="N243" s="402"/>
      <c r="O243" s="402"/>
      <c r="P243" s="402"/>
    </row>
    <row r="244" spans="1:16" ht="14.25" x14ac:dyDescent="0.2">
      <c r="A244" s="522" t="s">
        <v>3385</v>
      </c>
      <c r="B244" s="429">
        <v>230</v>
      </c>
      <c r="C244" s="506"/>
      <c r="D244" s="507">
        <v>58095</v>
      </c>
      <c r="E244" s="506"/>
      <c r="F244" s="427"/>
      <c r="G244" s="427"/>
      <c r="L244" s="402"/>
      <c r="M244" s="402"/>
      <c r="N244" s="402"/>
      <c r="O244" s="402"/>
      <c r="P244" s="402"/>
    </row>
    <row r="245" spans="1:16" ht="25.5" x14ac:dyDescent="0.2">
      <c r="A245" s="523" t="s">
        <v>3386</v>
      </c>
      <c r="B245" s="429">
        <v>231</v>
      </c>
      <c r="C245" s="506"/>
      <c r="D245" s="507">
        <v>4306.5</v>
      </c>
      <c r="E245" s="506"/>
      <c r="F245" s="427"/>
      <c r="G245" s="427"/>
      <c r="L245" s="402"/>
      <c r="M245" s="402"/>
      <c r="N245" s="402"/>
      <c r="O245" s="402"/>
      <c r="P245" s="402"/>
    </row>
    <row r="246" spans="1:16" ht="25.5" x14ac:dyDescent="0.2">
      <c r="A246" s="523" t="s">
        <v>3387</v>
      </c>
      <c r="B246" s="429">
        <v>232</v>
      </c>
      <c r="C246" s="506"/>
      <c r="D246" s="507">
        <v>335406.3</v>
      </c>
      <c r="E246" s="506"/>
      <c r="F246" s="427"/>
      <c r="G246" s="427"/>
      <c r="L246" s="402"/>
      <c r="M246" s="402"/>
      <c r="N246" s="402"/>
      <c r="O246" s="402"/>
      <c r="P246" s="402"/>
    </row>
    <row r="247" spans="1:16" ht="25.5" x14ac:dyDescent="0.2">
      <c r="A247" s="524" t="s">
        <v>3388</v>
      </c>
      <c r="B247" s="429">
        <v>233</v>
      </c>
      <c r="C247" s="506"/>
      <c r="D247" s="507">
        <v>253918.5</v>
      </c>
      <c r="E247" s="506"/>
      <c r="F247" s="427"/>
      <c r="G247" s="427"/>
      <c r="L247" s="402"/>
      <c r="M247" s="402"/>
      <c r="N247" s="402"/>
      <c r="O247" s="402"/>
      <c r="P247" s="402"/>
    </row>
    <row r="248" spans="1:16" ht="25.5" x14ac:dyDescent="0.2">
      <c r="A248" s="525" t="s">
        <v>3389</v>
      </c>
      <c r="B248" s="429">
        <v>234</v>
      </c>
      <c r="C248" s="506"/>
      <c r="D248" s="507">
        <v>30556.3</v>
      </c>
      <c r="E248" s="506"/>
      <c r="F248" s="427"/>
      <c r="G248" s="427"/>
      <c r="L248" s="402"/>
      <c r="M248" s="402"/>
      <c r="N248" s="402"/>
      <c r="O248" s="402"/>
      <c r="P248" s="402"/>
    </row>
    <row r="249" spans="1:16" ht="14.25" x14ac:dyDescent="0.2">
      <c r="A249" s="526" t="s">
        <v>3390</v>
      </c>
      <c r="B249" s="429">
        <v>235</v>
      </c>
      <c r="C249" s="506"/>
      <c r="D249" s="507">
        <v>47494.3</v>
      </c>
      <c r="E249" s="506"/>
      <c r="F249" s="427"/>
      <c r="G249" s="427"/>
      <c r="L249" s="402"/>
      <c r="M249" s="402"/>
      <c r="N249" s="402"/>
      <c r="O249" s="402"/>
      <c r="P249" s="402"/>
    </row>
    <row r="250" spans="1:16" ht="25.5" x14ac:dyDescent="0.2">
      <c r="A250" s="526" t="s">
        <v>3391</v>
      </c>
      <c r="B250" s="429">
        <v>236</v>
      </c>
      <c r="C250" s="506"/>
      <c r="D250" s="507">
        <v>1</v>
      </c>
      <c r="E250" s="506"/>
      <c r="F250" s="427"/>
      <c r="G250" s="427"/>
      <c r="L250" s="402"/>
      <c r="M250" s="402"/>
      <c r="N250" s="402"/>
      <c r="O250" s="402"/>
      <c r="P250" s="402"/>
    </row>
    <row r="251" spans="1:16" ht="25.5" x14ac:dyDescent="0.2">
      <c r="A251" s="526" t="s">
        <v>3392</v>
      </c>
      <c r="B251" s="429">
        <v>237</v>
      </c>
      <c r="C251" s="506"/>
      <c r="D251" s="507">
        <v>65.900000000000006</v>
      </c>
      <c r="E251" s="506"/>
      <c r="F251" s="427"/>
      <c r="G251" s="427"/>
      <c r="L251" s="402"/>
      <c r="M251" s="402"/>
      <c r="N251" s="402"/>
      <c r="O251" s="402"/>
      <c r="P251" s="402"/>
    </row>
    <row r="252" spans="1:16" ht="25.5" x14ac:dyDescent="0.2">
      <c r="A252" s="526" t="s">
        <v>3393</v>
      </c>
      <c r="B252" s="429">
        <v>238</v>
      </c>
      <c r="C252" s="506"/>
      <c r="D252" s="507">
        <v>8255.7000000000007</v>
      </c>
      <c r="E252" s="506"/>
      <c r="F252" s="427"/>
      <c r="G252" s="427"/>
      <c r="L252" s="402"/>
      <c r="M252" s="402"/>
      <c r="N252" s="402"/>
      <c r="O252" s="402"/>
      <c r="P252" s="402"/>
    </row>
    <row r="253" spans="1:16" ht="38.25" x14ac:dyDescent="0.2">
      <c r="A253" s="527" t="s">
        <v>3394</v>
      </c>
      <c r="B253" s="429">
        <v>239</v>
      </c>
      <c r="C253" s="506"/>
      <c r="D253" s="507">
        <v>65129</v>
      </c>
      <c r="E253" s="506"/>
      <c r="F253" s="427"/>
      <c r="G253" s="427"/>
      <c r="L253" s="402"/>
      <c r="M253" s="402"/>
      <c r="N253" s="402"/>
      <c r="O253" s="402"/>
      <c r="P253" s="402"/>
    </row>
    <row r="254" spans="1:16" ht="25.5" x14ac:dyDescent="0.2">
      <c r="A254" s="528" t="s">
        <v>3395</v>
      </c>
      <c r="B254" s="429">
        <v>240</v>
      </c>
      <c r="C254" s="506"/>
      <c r="D254" s="507">
        <v>5319.9</v>
      </c>
      <c r="E254" s="506"/>
      <c r="F254" s="427"/>
      <c r="G254" s="427"/>
      <c r="L254" s="402"/>
      <c r="M254" s="402"/>
      <c r="N254" s="402"/>
      <c r="O254" s="402"/>
      <c r="P254" s="402"/>
    </row>
    <row r="255" spans="1:16" ht="14.25" x14ac:dyDescent="0.2">
      <c r="A255" s="528" t="s">
        <v>3396</v>
      </c>
      <c r="B255" s="429">
        <v>241</v>
      </c>
      <c r="C255" s="506"/>
      <c r="D255" s="507">
        <v>218421.3</v>
      </c>
      <c r="E255" s="506"/>
      <c r="F255" s="427"/>
      <c r="G255" s="427"/>
      <c r="L255" s="402"/>
      <c r="M255" s="402"/>
      <c r="N255" s="402"/>
      <c r="O255" s="402"/>
      <c r="P255" s="402"/>
    </row>
    <row r="256" spans="1:16" ht="25.5" x14ac:dyDescent="0.2">
      <c r="A256" s="529" t="s">
        <v>3397</v>
      </c>
      <c r="B256" s="429">
        <v>242</v>
      </c>
      <c r="C256" s="506"/>
      <c r="D256" s="507">
        <v>104460.9</v>
      </c>
      <c r="E256" s="506"/>
      <c r="F256" s="427"/>
      <c r="G256" s="427"/>
      <c r="L256" s="402"/>
      <c r="M256" s="402"/>
      <c r="N256" s="402"/>
      <c r="O256" s="402"/>
      <c r="P256" s="402"/>
    </row>
    <row r="257" spans="1:16" ht="23.25" customHeight="1" x14ac:dyDescent="0.2">
      <c r="A257" s="530" t="s">
        <v>3398</v>
      </c>
      <c r="B257" s="429">
        <v>243</v>
      </c>
      <c r="C257" s="506"/>
      <c r="D257" s="507">
        <v>87093.5</v>
      </c>
      <c r="E257" s="506"/>
      <c r="F257" s="427"/>
      <c r="G257" s="427"/>
      <c r="L257" s="402"/>
      <c r="M257" s="402"/>
      <c r="N257" s="402"/>
      <c r="O257" s="402"/>
      <c r="P257" s="402"/>
    </row>
    <row r="258" spans="1:16" ht="23.25" customHeight="1" x14ac:dyDescent="0.2">
      <c r="A258" s="530" t="s">
        <v>3399</v>
      </c>
      <c r="B258" s="429">
        <v>244</v>
      </c>
      <c r="C258" s="506"/>
      <c r="D258" s="507">
        <v>6523.3</v>
      </c>
      <c r="E258" s="506"/>
      <c r="F258" s="427"/>
      <c r="G258" s="427"/>
      <c r="L258" s="402"/>
      <c r="M258" s="402"/>
      <c r="N258" s="402"/>
      <c r="O258" s="402"/>
      <c r="P258" s="402"/>
    </row>
    <row r="259" spans="1:16" ht="14.25" x14ac:dyDescent="0.2">
      <c r="A259" s="531" t="s">
        <v>3400</v>
      </c>
      <c r="B259" s="429">
        <v>245</v>
      </c>
      <c r="C259" s="506"/>
      <c r="D259" s="507">
        <v>0.8</v>
      </c>
      <c r="E259" s="506"/>
      <c r="F259" s="427"/>
      <c r="G259" s="427"/>
      <c r="L259" s="402"/>
      <c r="M259" s="402"/>
      <c r="N259" s="402"/>
      <c r="O259" s="402"/>
      <c r="P259" s="402"/>
    </row>
    <row r="260" spans="1:16" ht="14.25" x14ac:dyDescent="0.2">
      <c r="A260" s="531" t="s">
        <v>3401</v>
      </c>
      <c r="B260" s="429">
        <v>246</v>
      </c>
      <c r="C260" s="506"/>
      <c r="D260" s="507">
        <v>2600.9</v>
      </c>
      <c r="E260" s="506"/>
      <c r="F260" s="427"/>
      <c r="G260" s="427"/>
      <c r="L260" s="402"/>
      <c r="M260" s="402"/>
      <c r="N260" s="402"/>
      <c r="O260" s="402"/>
      <c r="P260" s="402"/>
    </row>
    <row r="261" spans="1:16" ht="14.25" x14ac:dyDescent="0.2">
      <c r="A261" s="532" t="s">
        <v>3402</v>
      </c>
      <c r="B261" s="429">
        <v>247</v>
      </c>
      <c r="C261" s="506"/>
      <c r="D261" s="507">
        <v>3438.7</v>
      </c>
      <c r="E261" s="506"/>
      <c r="F261" s="427"/>
      <c r="G261" s="427"/>
      <c r="L261" s="402"/>
      <c r="M261" s="402"/>
      <c r="N261" s="402"/>
      <c r="O261" s="402"/>
      <c r="P261" s="402"/>
    </row>
    <row r="262" spans="1:16" ht="14.25" x14ac:dyDescent="0.2">
      <c r="A262" s="532" t="s">
        <v>3403</v>
      </c>
      <c r="B262" s="429">
        <v>248</v>
      </c>
      <c r="C262" s="506"/>
      <c r="D262" s="507">
        <v>14364.1</v>
      </c>
      <c r="E262" s="506"/>
      <c r="F262" s="427"/>
      <c r="G262" s="427"/>
      <c r="L262" s="402"/>
      <c r="M262" s="402"/>
      <c r="N262" s="402"/>
      <c r="O262" s="402"/>
      <c r="P262" s="402"/>
    </row>
    <row r="263" spans="1:16" ht="14.25" x14ac:dyDescent="0.2">
      <c r="A263" s="532" t="s">
        <v>3404</v>
      </c>
      <c r="B263" s="429">
        <v>249</v>
      </c>
      <c r="C263" s="506"/>
      <c r="D263" s="507">
        <v>30</v>
      </c>
      <c r="E263" s="506"/>
      <c r="F263" s="427"/>
      <c r="G263" s="427"/>
      <c r="L263" s="402"/>
      <c r="M263" s="402"/>
      <c r="N263" s="402"/>
      <c r="O263" s="402"/>
      <c r="P263" s="402"/>
    </row>
    <row r="264" spans="1:16" ht="25.5" x14ac:dyDescent="0.2">
      <c r="A264" s="532" t="s">
        <v>3405</v>
      </c>
      <c r="B264" s="429">
        <v>250</v>
      </c>
      <c r="C264" s="506"/>
      <c r="D264" s="507">
        <v>1375.3</v>
      </c>
      <c r="E264" s="506"/>
      <c r="F264" s="427"/>
      <c r="G264" s="427"/>
      <c r="L264" s="402"/>
      <c r="M264" s="402"/>
      <c r="N264" s="402"/>
      <c r="O264" s="402"/>
      <c r="P264" s="402"/>
    </row>
    <row r="265" spans="1:16" ht="14.25" x14ac:dyDescent="0.2">
      <c r="A265" s="533" t="s">
        <v>3406</v>
      </c>
      <c r="B265" s="429">
        <v>251</v>
      </c>
      <c r="C265" s="506"/>
      <c r="D265" s="507">
        <v>223801.4</v>
      </c>
      <c r="E265" s="506"/>
      <c r="F265" s="427"/>
      <c r="G265" s="427"/>
      <c r="L265" s="402"/>
      <c r="M265" s="402"/>
      <c r="N265" s="402"/>
      <c r="O265" s="402"/>
      <c r="P265" s="402"/>
    </row>
    <row r="266" spans="1:16" ht="14.25" x14ac:dyDescent="0.2">
      <c r="A266" s="534" t="s">
        <v>3407</v>
      </c>
      <c r="B266" s="429">
        <v>252</v>
      </c>
      <c r="C266" s="506"/>
      <c r="D266" s="507">
        <v>7317.2</v>
      </c>
      <c r="E266" s="506"/>
      <c r="F266" s="427"/>
      <c r="G266" s="427"/>
      <c r="L266" s="402"/>
      <c r="M266" s="402"/>
      <c r="N266" s="402"/>
      <c r="O266" s="402"/>
      <c r="P266" s="402"/>
    </row>
    <row r="267" spans="1:16" ht="25.5" x14ac:dyDescent="0.2">
      <c r="A267" s="534" t="s">
        <v>3408</v>
      </c>
      <c r="B267" s="429">
        <v>253</v>
      </c>
      <c r="C267" s="506"/>
      <c r="D267" s="507">
        <v>37.200000000000003</v>
      </c>
      <c r="E267" s="506"/>
      <c r="F267" s="427"/>
      <c r="G267" s="427"/>
      <c r="L267" s="402"/>
      <c r="M267" s="402"/>
      <c r="N267" s="402"/>
      <c r="O267" s="402"/>
      <c r="P267" s="402"/>
    </row>
    <row r="268" spans="1:16" ht="25.5" x14ac:dyDescent="0.2">
      <c r="A268" s="534" t="s">
        <v>3409</v>
      </c>
      <c r="B268" s="429">
        <v>254</v>
      </c>
      <c r="C268" s="506"/>
      <c r="D268" s="507">
        <v>2526.1999999999998</v>
      </c>
      <c r="E268" s="506"/>
      <c r="F268" s="427"/>
      <c r="G268" s="427"/>
      <c r="L268" s="402"/>
      <c r="M268" s="402"/>
      <c r="N268" s="402"/>
      <c r="O268" s="402"/>
      <c r="P268" s="402"/>
    </row>
    <row r="269" spans="1:16" ht="25.5" x14ac:dyDescent="0.2">
      <c r="A269" s="534" t="s">
        <v>3410</v>
      </c>
      <c r="B269" s="429">
        <v>255</v>
      </c>
      <c r="C269" s="506"/>
      <c r="D269" s="507">
        <v>7344.2</v>
      </c>
      <c r="E269" s="506"/>
      <c r="F269" s="427"/>
      <c r="G269" s="427"/>
      <c r="L269" s="402"/>
      <c r="M269" s="402"/>
      <c r="N269" s="402"/>
      <c r="O269" s="402"/>
      <c r="P269" s="402"/>
    </row>
    <row r="270" spans="1:16" ht="14.25" x14ac:dyDescent="0.2">
      <c r="A270" s="535" t="s">
        <v>3411</v>
      </c>
      <c r="B270" s="429">
        <v>256</v>
      </c>
      <c r="C270" s="506"/>
      <c r="D270" s="507">
        <v>78776.7</v>
      </c>
      <c r="E270" s="506"/>
      <c r="F270" s="427"/>
      <c r="G270" s="427"/>
      <c r="L270" s="402"/>
      <c r="M270" s="402"/>
      <c r="N270" s="402"/>
      <c r="O270" s="402"/>
      <c r="P270" s="402"/>
    </row>
    <row r="271" spans="1:16" ht="25.5" x14ac:dyDescent="0.2">
      <c r="A271" s="535" t="s">
        <v>3412</v>
      </c>
      <c r="B271" s="429">
        <v>257</v>
      </c>
      <c r="C271" s="506"/>
      <c r="D271" s="507">
        <v>3236.1</v>
      </c>
      <c r="E271" s="506"/>
      <c r="F271" s="427"/>
      <c r="G271" s="427"/>
      <c r="L271" s="402"/>
      <c r="M271" s="402"/>
      <c r="N271" s="402"/>
      <c r="O271" s="402"/>
      <c r="P271" s="402"/>
    </row>
    <row r="272" spans="1:16" ht="25.5" x14ac:dyDescent="0.2">
      <c r="A272" s="535" t="s">
        <v>3413</v>
      </c>
      <c r="B272" s="429">
        <v>258</v>
      </c>
      <c r="C272" s="506"/>
      <c r="D272" s="507">
        <v>580.9</v>
      </c>
      <c r="E272" s="506"/>
      <c r="F272" s="427"/>
      <c r="G272" s="427"/>
      <c r="L272" s="402"/>
      <c r="M272" s="402"/>
      <c r="N272" s="402"/>
      <c r="O272" s="402"/>
      <c r="P272" s="402"/>
    </row>
    <row r="273" spans="1:16" ht="14.25" x14ac:dyDescent="0.2">
      <c r="A273" s="535" t="s">
        <v>3414</v>
      </c>
      <c r="B273" s="429">
        <v>259</v>
      </c>
      <c r="C273" s="430"/>
      <c r="D273" s="435">
        <v>3970.7</v>
      </c>
      <c r="E273" s="430"/>
      <c r="F273" s="427"/>
      <c r="G273" s="427"/>
      <c r="L273" s="402"/>
      <c r="M273" s="402"/>
      <c r="N273" s="402"/>
      <c r="O273" s="402"/>
      <c r="P273" s="402"/>
    </row>
    <row r="274" spans="1:16" ht="14.25" x14ac:dyDescent="0.2">
      <c r="A274" s="536" t="s">
        <v>3415</v>
      </c>
      <c r="B274" s="429">
        <v>260</v>
      </c>
      <c r="C274" s="537"/>
      <c r="D274" s="538">
        <v>514385.9</v>
      </c>
      <c r="E274" s="537"/>
      <c r="F274" s="427"/>
      <c r="G274" s="427"/>
      <c r="L274" s="402"/>
      <c r="M274" s="402"/>
      <c r="N274" s="402"/>
      <c r="O274" s="402"/>
      <c r="P274" s="402"/>
    </row>
    <row r="275" spans="1:16" ht="14.25" x14ac:dyDescent="0.2">
      <c r="A275" s="536" t="s">
        <v>3416</v>
      </c>
      <c r="B275" s="429">
        <v>261</v>
      </c>
      <c r="C275" s="537"/>
      <c r="D275" s="538">
        <v>102906</v>
      </c>
      <c r="E275" s="537"/>
      <c r="F275" s="427"/>
      <c r="G275" s="427"/>
      <c r="L275" s="402"/>
      <c r="M275" s="402"/>
      <c r="N275" s="402"/>
      <c r="O275" s="402"/>
      <c r="P275" s="402"/>
    </row>
    <row r="276" spans="1:16" ht="14.25" x14ac:dyDescent="0.2">
      <c r="A276" s="536" t="s">
        <v>3417</v>
      </c>
      <c r="B276" s="429">
        <v>262</v>
      </c>
      <c r="C276" s="537"/>
      <c r="D276" s="538">
        <v>900.1</v>
      </c>
      <c r="E276" s="537"/>
      <c r="F276" s="427"/>
      <c r="G276" s="427"/>
      <c r="L276" s="402"/>
      <c r="M276" s="402"/>
      <c r="N276" s="402"/>
      <c r="O276" s="402"/>
      <c r="P276" s="402"/>
    </row>
    <row r="277" spans="1:16" ht="14.25" x14ac:dyDescent="0.2">
      <c r="A277" s="536" t="s">
        <v>3418</v>
      </c>
      <c r="B277" s="429">
        <v>263</v>
      </c>
      <c r="C277" s="537"/>
      <c r="D277" s="538">
        <v>12355.4</v>
      </c>
      <c r="E277" s="537"/>
      <c r="F277" s="427"/>
      <c r="G277" s="427"/>
      <c r="L277" s="402"/>
      <c r="M277" s="402"/>
      <c r="N277" s="402"/>
      <c r="O277" s="402"/>
      <c r="P277" s="402"/>
    </row>
    <row r="278" spans="1:16" ht="14.25" x14ac:dyDescent="0.2">
      <c r="A278" s="536" t="s">
        <v>3419</v>
      </c>
      <c r="B278" s="429">
        <v>264</v>
      </c>
      <c r="C278" s="537"/>
      <c r="D278" s="538">
        <v>9669.2999999999993</v>
      </c>
      <c r="E278" s="537"/>
      <c r="F278" s="427"/>
      <c r="G278" s="427"/>
      <c r="L278" s="402"/>
      <c r="M278" s="402"/>
      <c r="N278" s="402"/>
      <c r="O278" s="402"/>
      <c r="P278" s="402"/>
    </row>
    <row r="279" spans="1:16" ht="14.25" x14ac:dyDescent="0.2">
      <c r="A279" s="539" t="s">
        <v>3420</v>
      </c>
      <c r="B279" s="429">
        <v>265</v>
      </c>
      <c r="C279" s="537"/>
      <c r="D279" s="538">
        <v>16415.900000000001</v>
      </c>
      <c r="E279" s="537"/>
      <c r="F279" s="427"/>
      <c r="G279" s="427"/>
      <c r="L279" s="402"/>
      <c r="M279" s="402"/>
      <c r="N279" s="402"/>
      <c r="O279" s="402"/>
      <c r="P279" s="402"/>
    </row>
    <row r="280" spans="1:16" ht="25.5" x14ac:dyDescent="0.2">
      <c r="A280" s="539" t="s">
        <v>3421</v>
      </c>
      <c r="B280" s="429">
        <v>266</v>
      </c>
      <c r="C280" s="537"/>
      <c r="D280" s="538">
        <v>1031.5999999999999</v>
      </c>
      <c r="E280" s="537"/>
      <c r="F280" s="427"/>
      <c r="G280" s="427"/>
      <c r="L280" s="402"/>
      <c r="M280" s="402"/>
      <c r="N280" s="402"/>
      <c r="O280" s="402"/>
      <c r="P280" s="402"/>
    </row>
    <row r="281" spans="1:16" ht="25.5" x14ac:dyDescent="0.2">
      <c r="A281" s="539" t="s">
        <v>3422</v>
      </c>
      <c r="B281" s="429">
        <v>267</v>
      </c>
      <c r="C281" s="537"/>
      <c r="D281" s="538">
        <v>52669</v>
      </c>
      <c r="E281" s="537"/>
      <c r="F281" s="427"/>
      <c r="G281" s="427"/>
      <c r="L281" s="402"/>
      <c r="M281" s="402"/>
      <c r="N281" s="402"/>
      <c r="O281" s="402"/>
      <c r="P281" s="402"/>
    </row>
    <row r="282" spans="1:16" ht="25.5" x14ac:dyDescent="0.2">
      <c r="A282" s="539" t="s">
        <v>3423</v>
      </c>
      <c r="B282" s="429">
        <v>268</v>
      </c>
      <c r="C282" s="537"/>
      <c r="D282" s="538">
        <v>9557.7000000000007</v>
      </c>
      <c r="E282" s="537"/>
      <c r="F282" s="427"/>
      <c r="G282" s="427"/>
      <c r="L282" s="402"/>
      <c r="M282" s="402"/>
      <c r="N282" s="402"/>
      <c r="O282" s="402"/>
      <c r="P282" s="402"/>
    </row>
    <row r="283" spans="1:16" ht="14.25" x14ac:dyDescent="0.2">
      <c r="A283" s="539" t="s">
        <v>3424</v>
      </c>
      <c r="B283" s="429">
        <v>269</v>
      </c>
      <c r="C283" s="537"/>
      <c r="D283" s="538">
        <v>4481.5</v>
      </c>
      <c r="E283" s="537"/>
      <c r="F283" s="427"/>
      <c r="G283" s="427"/>
      <c r="L283" s="402"/>
      <c r="M283" s="402"/>
      <c r="N283" s="402"/>
      <c r="O283" s="402"/>
      <c r="P283" s="402"/>
    </row>
    <row r="284" spans="1:16" ht="14.25" x14ac:dyDescent="0.2">
      <c r="A284" s="539" t="s">
        <v>3425</v>
      </c>
      <c r="B284" s="429">
        <v>270</v>
      </c>
      <c r="C284" s="537"/>
      <c r="D284" s="538">
        <v>8125.7</v>
      </c>
      <c r="E284" s="537"/>
      <c r="F284" s="427"/>
      <c r="G284" s="427"/>
      <c r="L284" s="402"/>
      <c r="M284" s="402"/>
      <c r="N284" s="402"/>
      <c r="O284" s="402"/>
      <c r="P284" s="402"/>
    </row>
    <row r="285" spans="1:16" ht="25.5" x14ac:dyDescent="0.2">
      <c r="A285" s="540" t="s">
        <v>3426</v>
      </c>
      <c r="B285" s="429">
        <v>271</v>
      </c>
      <c r="C285" s="537"/>
      <c r="D285" s="538">
        <v>67776.800000000003</v>
      </c>
      <c r="E285" s="537"/>
      <c r="F285" s="427"/>
      <c r="G285" s="427"/>
      <c r="L285" s="402"/>
      <c r="M285" s="402"/>
      <c r="N285" s="402"/>
      <c r="O285" s="402"/>
      <c r="P285" s="402"/>
    </row>
    <row r="286" spans="1:16" ht="25.5" x14ac:dyDescent="0.2">
      <c r="A286" s="540" t="s">
        <v>3427</v>
      </c>
      <c r="B286" s="429">
        <v>272</v>
      </c>
      <c r="C286" s="537"/>
      <c r="D286" s="538">
        <v>10798</v>
      </c>
      <c r="E286" s="537"/>
      <c r="F286" s="427"/>
      <c r="G286" s="427"/>
      <c r="L286" s="402"/>
      <c r="M286" s="402"/>
      <c r="N286" s="402"/>
      <c r="O286" s="402"/>
      <c r="P286" s="402"/>
    </row>
    <row r="287" spans="1:16" ht="14.25" x14ac:dyDescent="0.2">
      <c r="A287" s="541" t="s">
        <v>3428</v>
      </c>
      <c r="B287" s="429">
        <v>273</v>
      </c>
      <c r="C287" s="537"/>
      <c r="D287" s="538">
        <v>10281.9</v>
      </c>
      <c r="E287" s="537"/>
      <c r="F287" s="427"/>
      <c r="G287" s="427"/>
      <c r="L287" s="402"/>
      <c r="M287" s="402"/>
      <c r="N287" s="402"/>
      <c r="O287" s="402"/>
      <c r="P287" s="402"/>
    </row>
    <row r="288" spans="1:16" ht="25.5" x14ac:dyDescent="0.2">
      <c r="A288" s="542" t="s">
        <v>3429</v>
      </c>
      <c r="B288" s="429">
        <v>274</v>
      </c>
      <c r="C288" s="537"/>
      <c r="D288" s="538">
        <v>32184.1</v>
      </c>
      <c r="E288" s="537"/>
      <c r="F288" s="427"/>
      <c r="G288" s="427"/>
      <c r="L288" s="402"/>
      <c r="M288" s="402"/>
      <c r="N288" s="402"/>
      <c r="O288" s="402"/>
      <c r="P288" s="402"/>
    </row>
    <row r="289" spans="1:16" ht="14.25" x14ac:dyDescent="0.2">
      <c r="A289" s="542" t="s">
        <v>3430</v>
      </c>
      <c r="B289" s="429">
        <v>275</v>
      </c>
      <c r="C289" s="537"/>
      <c r="D289" s="538">
        <v>4840.6000000000004</v>
      </c>
      <c r="E289" s="537"/>
      <c r="F289" s="427"/>
      <c r="G289" s="427"/>
      <c r="L289" s="402"/>
      <c r="M289" s="402"/>
      <c r="N289" s="402"/>
      <c r="O289" s="402"/>
      <c r="P289" s="402"/>
    </row>
    <row r="290" spans="1:16" ht="25.5" x14ac:dyDescent="0.2">
      <c r="A290" s="542" t="s">
        <v>3431</v>
      </c>
      <c r="B290" s="429">
        <v>276</v>
      </c>
      <c r="C290" s="537"/>
      <c r="D290" s="538">
        <v>3.7</v>
      </c>
      <c r="E290" s="537"/>
      <c r="F290" s="427"/>
      <c r="G290" s="427"/>
      <c r="L290" s="402"/>
      <c r="M290" s="402"/>
      <c r="N290" s="402"/>
      <c r="O290" s="402"/>
      <c r="P290" s="402"/>
    </row>
    <row r="291" spans="1:16" ht="14.25" x14ac:dyDescent="0.2">
      <c r="A291" s="542" t="s">
        <v>3432</v>
      </c>
      <c r="B291" s="429">
        <v>277</v>
      </c>
      <c r="C291" s="537"/>
      <c r="D291" s="538">
        <v>12747.9</v>
      </c>
      <c r="E291" s="537"/>
      <c r="F291" s="427"/>
      <c r="G291" s="427"/>
      <c r="L291" s="402"/>
      <c r="M291" s="402"/>
      <c r="N291" s="402"/>
      <c r="O291" s="402"/>
      <c r="P291" s="402"/>
    </row>
    <row r="292" spans="1:16" ht="14.25" x14ac:dyDescent="0.2">
      <c r="A292" s="542" t="s">
        <v>3433</v>
      </c>
      <c r="B292" s="429">
        <v>278</v>
      </c>
      <c r="C292" s="537"/>
      <c r="D292" s="538">
        <v>7271.9</v>
      </c>
      <c r="E292" s="537"/>
      <c r="F292" s="427"/>
      <c r="G292" s="427"/>
      <c r="L292" s="402"/>
      <c r="M292" s="402"/>
      <c r="N292" s="402"/>
      <c r="O292" s="402"/>
      <c r="P292" s="402"/>
    </row>
    <row r="293" spans="1:16" ht="14.25" x14ac:dyDescent="0.2">
      <c r="A293" s="542" t="s">
        <v>3434</v>
      </c>
      <c r="B293" s="429">
        <v>279</v>
      </c>
      <c r="C293" s="537"/>
      <c r="D293" s="538">
        <v>43.9</v>
      </c>
      <c r="E293" s="537"/>
      <c r="F293" s="427"/>
      <c r="G293" s="427"/>
      <c r="L293" s="402"/>
      <c r="M293" s="402"/>
      <c r="N293" s="402"/>
      <c r="O293" s="402"/>
      <c r="P293" s="402"/>
    </row>
    <row r="294" spans="1:16" ht="14.25" x14ac:dyDescent="0.2">
      <c r="A294" s="543" t="s">
        <v>3435</v>
      </c>
      <c r="B294" s="429">
        <v>280</v>
      </c>
      <c r="C294" s="537"/>
      <c r="D294" s="538">
        <v>1189.5999999999999</v>
      </c>
      <c r="E294" s="537"/>
      <c r="F294" s="427"/>
      <c r="G294" s="427"/>
      <c r="L294" s="402"/>
      <c r="M294" s="402"/>
      <c r="N294" s="402"/>
      <c r="O294" s="402"/>
      <c r="P294" s="402"/>
    </row>
    <row r="295" spans="1:16" ht="14.25" x14ac:dyDescent="0.2">
      <c r="A295" s="543" t="s">
        <v>3436</v>
      </c>
      <c r="B295" s="429">
        <v>281</v>
      </c>
      <c r="C295" s="537"/>
      <c r="D295" s="538">
        <v>35147.5</v>
      </c>
      <c r="E295" s="537"/>
      <c r="F295" s="427"/>
      <c r="G295" s="427"/>
      <c r="L295" s="402"/>
      <c r="M295" s="402"/>
      <c r="N295" s="402"/>
      <c r="O295" s="402"/>
      <c r="P295" s="402"/>
    </row>
    <row r="296" spans="1:16" ht="14.25" x14ac:dyDescent="0.2">
      <c r="A296" s="543" t="s">
        <v>3437</v>
      </c>
      <c r="B296" s="429">
        <v>282</v>
      </c>
      <c r="C296" s="537"/>
      <c r="D296" s="538">
        <v>501.7</v>
      </c>
      <c r="E296" s="537"/>
      <c r="F296" s="427"/>
      <c r="G296" s="427"/>
      <c r="L296" s="402"/>
      <c r="M296" s="402"/>
      <c r="N296" s="402"/>
      <c r="O296" s="402"/>
      <c r="P296" s="402"/>
    </row>
    <row r="297" spans="1:16" ht="14.25" x14ac:dyDescent="0.2">
      <c r="A297" s="543" t="s">
        <v>3438</v>
      </c>
      <c r="B297" s="429">
        <v>283</v>
      </c>
      <c r="C297" s="430"/>
      <c r="D297" s="435">
        <v>792.1</v>
      </c>
      <c r="E297" s="430"/>
      <c r="F297" s="427"/>
      <c r="G297" s="427"/>
      <c r="J297" s="427"/>
      <c r="L297" s="402"/>
      <c r="M297" s="402"/>
      <c r="N297" s="402"/>
      <c r="O297" s="402"/>
      <c r="P297" s="402"/>
    </row>
    <row r="298" spans="1:16" ht="14.25" x14ac:dyDescent="0.2">
      <c r="A298" s="543" t="s">
        <v>3439</v>
      </c>
      <c r="B298" s="429">
        <v>284</v>
      </c>
      <c r="C298" s="430"/>
      <c r="D298" s="435">
        <v>854.8</v>
      </c>
      <c r="E298" s="430"/>
      <c r="F298" s="427"/>
      <c r="G298" s="427"/>
      <c r="L298" s="402"/>
      <c r="M298" s="402"/>
      <c r="N298" s="402"/>
      <c r="O298" s="402"/>
      <c r="P298" s="402"/>
    </row>
    <row r="299" spans="1:16" ht="14.25" x14ac:dyDescent="0.2">
      <c r="A299" s="544" t="s">
        <v>3440</v>
      </c>
      <c r="B299" s="429">
        <v>285</v>
      </c>
      <c r="C299" s="430"/>
      <c r="D299" s="435">
        <v>39.1</v>
      </c>
      <c r="E299" s="430"/>
      <c r="F299" s="427"/>
      <c r="G299" s="427"/>
      <c r="L299" s="402"/>
      <c r="M299" s="402"/>
      <c r="N299" s="402"/>
      <c r="O299" s="402"/>
      <c r="P299" s="402"/>
    </row>
    <row r="300" spans="1:16" ht="25.5" x14ac:dyDescent="0.2">
      <c r="A300" s="544" t="s">
        <v>3441</v>
      </c>
      <c r="B300" s="429">
        <v>286</v>
      </c>
      <c r="C300" s="430"/>
      <c r="D300" s="435">
        <v>26751.9</v>
      </c>
      <c r="E300" s="430"/>
      <c r="F300" s="427"/>
      <c r="G300" s="427"/>
      <c r="L300" s="402"/>
      <c r="M300" s="402"/>
      <c r="N300" s="402"/>
      <c r="O300" s="402"/>
      <c r="P300" s="402"/>
    </row>
    <row r="301" spans="1:16" ht="25.5" x14ac:dyDescent="0.2">
      <c r="A301" s="545" t="s">
        <v>3442</v>
      </c>
      <c r="B301" s="429">
        <v>287</v>
      </c>
      <c r="C301" s="430"/>
      <c r="D301" s="435">
        <v>5926</v>
      </c>
      <c r="E301" s="430"/>
      <c r="F301" s="427"/>
      <c r="G301" s="427"/>
      <c r="L301" s="402"/>
      <c r="M301" s="402"/>
      <c r="N301" s="402"/>
      <c r="O301" s="402"/>
      <c r="P301" s="402"/>
    </row>
    <row r="302" spans="1:16" ht="25.5" x14ac:dyDescent="0.2">
      <c r="A302" s="545" t="s">
        <v>3443</v>
      </c>
      <c r="B302" s="429">
        <v>288</v>
      </c>
      <c r="C302" s="430"/>
      <c r="D302" s="435">
        <v>60148.2</v>
      </c>
      <c r="E302" s="430"/>
      <c r="F302" s="427"/>
      <c r="G302" s="427"/>
      <c r="L302" s="402"/>
      <c r="M302" s="402"/>
      <c r="N302" s="402"/>
      <c r="O302" s="402"/>
      <c r="P302" s="402"/>
    </row>
    <row r="303" spans="1:16" ht="25.5" x14ac:dyDescent="0.2">
      <c r="A303" s="546" t="s">
        <v>3444</v>
      </c>
      <c r="B303" s="429">
        <v>289</v>
      </c>
      <c r="C303" s="430"/>
      <c r="D303" s="435">
        <v>9413.4</v>
      </c>
      <c r="E303" s="430"/>
      <c r="F303" s="427"/>
      <c r="G303" s="427"/>
      <c r="L303" s="402"/>
      <c r="M303" s="402"/>
      <c r="N303" s="402"/>
      <c r="O303" s="402"/>
      <c r="P303" s="402"/>
    </row>
    <row r="304" spans="1:16" ht="25.5" x14ac:dyDescent="0.2">
      <c r="A304" s="546" t="s">
        <v>3445</v>
      </c>
      <c r="B304" s="429">
        <v>290</v>
      </c>
      <c r="C304" s="430"/>
      <c r="D304" s="435">
        <v>2353.5</v>
      </c>
      <c r="E304" s="430"/>
      <c r="F304" s="427"/>
      <c r="G304" s="427"/>
      <c r="L304" s="402"/>
      <c r="M304" s="402"/>
      <c r="N304" s="402"/>
      <c r="O304" s="402"/>
      <c r="P304" s="402"/>
    </row>
    <row r="305" spans="1:16" ht="14.25" x14ac:dyDescent="0.2">
      <c r="A305" s="547" t="s">
        <v>3446</v>
      </c>
      <c r="B305" s="429">
        <v>291</v>
      </c>
      <c r="C305" s="430"/>
      <c r="D305" s="435">
        <v>8659.1</v>
      </c>
      <c r="E305" s="430"/>
      <c r="F305" s="427"/>
      <c r="G305" s="427"/>
      <c r="L305" s="402"/>
      <c r="M305" s="402"/>
      <c r="N305" s="402"/>
      <c r="O305" s="402"/>
      <c r="P305" s="402"/>
    </row>
    <row r="306" spans="1:16" ht="14.25" x14ac:dyDescent="0.2">
      <c r="A306" s="547" t="s">
        <v>3447</v>
      </c>
      <c r="B306" s="429">
        <v>292</v>
      </c>
      <c r="C306" s="430"/>
      <c r="D306" s="435">
        <v>1901.6</v>
      </c>
      <c r="E306" s="430"/>
      <c r="F306" s="427"/>
      <c r="G306" s="427"/>
      <c r="L306" s="402"/>
      <c r="M306" s="402"/>
      <c r="N306" s="402"/>
      <c r="O306" s="402"/>
      <c r="P306" s="402"/>
    </row>
    <row r="307" spans="1:16" ht="25.5" x14ac:dyDescent="0.2">
      <c r="A307" s="547" t="s">
        <v>3448</v>
      </c>
      <c r="B307" s="429">
        <v>293</v>
      </c>
      <c r="C307" s="430"/>
      <c r="D307" s="435">
        <v>783.4</v>
      </c>
      <c r="E307" s="430"/>
      <c r="F307" s="427"/>
      <c r="G307" s="427"/>
      <c r="L307" s="402"/>
      <c r="M307" s="402"/>
      <c r="N307" s="402"/>
      <c r="O307" s="402"/>
      <c r="P307" s="402"/>
    </row>
    <row r="308" spans="1:16" ht="14.25" x14ac:dyDescent="0.2">
      <c r="A308" s="547" t="s">
        <v>3449</v>
      </c>
      <c r="B308" s="429">
        <v>294</v>
      </c>
      <c r="C308" s="430"/>
      <c r="D308" s="435">
        <v>48413.2</v>
      </c>
      <c r="E308" s="430"/>
      <c r="F308" s="427"/>
      <c r="G308" s="427"/>
      <c r="L308" s="402"/>
      <c r="M308" s="402"/>
      <c r="N308" s="402"/>
      <c r="O308" s="402"/>
      <c r="P308" s="402"/>
    </row>
    <row r="309" spans="1:16" ht="14.25" x14ac:dyDescent="0.2">
      <c r="A309" s="547" t="s">
        <v>3450</v>
      </c>
      <c r="B309" s="429">
        <v>295</v>
      </c>
      <c r="C309" s="430"/>
      <c r="D309" s="435">
        <v>114183.5</v>
      </c>
      <c r="E309" s="430"/>
      <c r="F309" s="427"/>
      <c r="G309" s="427"/>
      <c r="L309" s="402"/>
      <c r="M309" s="402"/>
      <c r="N309" s="402"/>
      <c r="O309" s="402"/>
      <c r="P309" s="402"/>
    </row>
    <row r="310" spans="1:16" ht="14.25" x14ac:dyDescent="0.2">
      <c r="A310" s="547" t="s">
        <v>3451</v>
      </c>
      <c r="B310" s="429">
        <v>296</v>
      </c>
      <c r="C310" s="430"/>
      <c r="D310" s="435">
        <v>0.1</v>
      </c>
      <c r="E310" s="430"/>
      <c r="F310" s="427"/>
      <c r="G310" s="427"/>
      <c r="L310" s="402"/>
      <c r="M310" s="402"/>
      <c r="N310" s="402"/>
      <c r="O310" s="402"/>
      <c r="P310" s="402"/>
    </row>
    <row r="311" spans="1:16" ht="25.5" x14ac:dyDescent="0.2">
      <c r="A311" s="9" t="s">
        <v>3452</v>
      </c>
      <c r="B311" s="429">
        <v>297</v>
      </c>
      <c r="C311" s="430"/>
      <c r="D311" s="435">
        <v>2902.1</v>
      </c>
      <c r="E311" s="430"/>
      <c r="F311" s="427"/>
      <c r="G311" s="427"/>
      <c r="L311" s="402"/>
      <c r="M311" s="402"/>
      <c r="N311" s="402"/>
      <c r="O311" s="402"/>
      <c r="P311" s="402"/>
    </row>
    <row r="312" spans="1:16" ht="25.5" x14ac:dyDescent="0.2">
      <c r="A312" s="9" t="s">
        <v>3453</v>
      </c>
      <c r="B312" s="429">
        <v>298</v>
      </c>
      <c r="C312" s="430"/>
      <c r="D312" s="435">
        <v>13666.6</v>
      </c>
      <c r="E312" s="430"/>
      <c r="F312" s="427"/>
      <c r="G312" s="427"/>
      <c r="L312" s="402"/>
      <c r="M312" s="402"/>
      <c r="N312" s="402"/>
      <c r="O312" s="402"/>
      <c r="P312" s="402"/>
    </row>
    <row r="313" spans="1:16" ht="14.25" x14ac:dyDescent="0.2">
      <c r="A313" s="9"/>
      <c r="B313" s="429">
        <v>299</v>
      </c>
      <c r="C313" s="430"/>
      <c r="D313" s="435"/>
      <c r="E313" s="430"/>
      <c r="F313" s="427"/>
      <c r="G313" s="427"/>
      <c r="L313" s="402"/>
      <c r="M313" s="402"/>
      <c r="N313" s="402"/>
      <c r="O313" s="402"/>
      <c r="P313" s="402"/>
    </row>
    <row r="314" spans="1:16" ht="14.25" x14ac:dyDescent="0.2">
      <c r="A314" s="548"/>
      <c r="B314" s="429">
        <v>300</v>
      </c>
      <c r="C314" s="430"/>
      <c r="D314" s="435"/>
      <c r="E314" s="430"/>
      <c r="F314" s="427"/>
      <c r="G314" s="427"/>
      <c r="L314" s="402"/>
      <c r="M314" s="402"/>
      <c r="N314" s="402"/>
      <c r="O314" s="402"/>
      <c r="P314" s="402"/>
    </row>
    <row r="315" spans="1:16" s="401" customFormat="1" ht="15" x14ac:dyDescent="0.2">
      <c r="A315" s="495" t="s">
        <v>3454</v>
      </c>
      <c r="B315" s="425">
        <v>301</v>
      </c>
      <c r="C315" s="461"/>
      <c r="D315" s="426">
        <f>SUM(D316:D337)</f>
        <v>12980075.300000001</v>
      </c>
      <c r="E315" s="461"/>
      <c r="F315" s="427"/>
      <c r="G315" s="427"/>
    </row>
    <row r="316" spans="1:16" ht="14.25" x14ac:dyDescent="0.2">
      <c r="A316" s="9" t="s">
        <v>3455</v>
      </c>
      <c r="B316" s="429">
        <v>302</v>
      </c>
      <c r="C316" s="430"/>
      <c r="D316" s="435">
        <v>17648855.300000001</v>
      </c>
      <c r="E316" s="430"/>
      <c r="F316" s="427"/>
      <c r="G316" s="427"/>
      <c r="L316" s="402"/>
      <c r="M316" s="402"/>
      <c r="N316" s="402"/>
      <c r="O316" s="402"/>
      <c r="P316" s="402"/>
    </row>
    <row r="317" spans="1:16" ht="14.25" x14ac:dyDescent="0.2">
      <c r="A317" s="9" t="s">
        <v>3456</v>
      </c>
      <c r="B317" s="429">
        <v>303</v>
      </c>
      <c r="C317" s="430"/>
      <c r="D317" s="435">
        <v>-11578523</v>
      </c>
      <c r="E317" s="430"/>
      <c r="F317" s="427"/>
      <c r="G317" s="427"/>
      <c r="L317" s="402"/>
      <c r="M317" s="402"/>
      <c r="N317" s="402"/>
      <c r="O317" s="402"/>
      <c r="P317" s="402"/>
    </row>
    <row r="318" spans="1:16" ht="14.25" x14ac:dyDescent="0.2">
      <c r="A318" s="9" t="s">
        <v>3457</v>
      </c>
      <c r="B318" s="429">
        <v>304</v>
      </c>
      <c r="C318" s="430"/>
      <c r="D318" s="435">
        <v>160400.20000000001</v>
      </c>
      <c r="E318" s="430"/>
      <c r="F318" s="427"/>
      <c r="G318" s="427"/>
      <c r="L318" s="402"/>
      <c r="M318" s="402"/>
      <c r="N318" s="402"/>
      <c r="O318" s="402"/>
      <c r="P318" s="402"/>
    </row>
    <row r="319" spans="1:16" ht="14.25" x14ac:dyDescent="0.2">
      <c r="A319" s="9" t="s">
        <v>3458</v>
      </c>
      <c r="B319" s="429">
        <v>305</v>
      </c>
      <c r="C319" s="430"/>
      <c r="D319" s="435">
        <v>-160400.20000000001</v>
      </c>
      <c r="E319" s="430"/>
      <c r="F319" s="427"/>
      <c r="G319" s="427"/>
      <c r="L319" s="402"/>
      <c r="M319" s="402"/>
      <c r="N319" s="402"/>
      <c r="O319" s="402"/>
      <c r="P319" s="402"/>
    </row>
    <row r="320" spans="1:16" ht="25.5" x14ac:dyDescent="0.2">
      <c r="A320" s="9" t="s">
        <v>3459</v>
      </c>
      <c r="B320" s="429">
        <v>306</v>
      </c>
      <c r="C320" s="430"/>
      <c r="D320" s="435">
        <v>-240000</v>
      </c>
      <c r="E320" s="430"/>
      <c r="F320" s="427"/>
      <c r="G320" s="427"/>
      <c r="L320" s="402"/>
      <c r="M320" s="402"/>
      <c r="N320" s="402"/>
      <c r="O320" s="402"/>
      <c r="P320" s="402"/>
    </row>
    <row r="321" spans="1:16" ht="25.5" x14ac:dyDescent="0.2">
      <c r="A321" s="9" t="s">
        <v>3460</v>
      </c>
      <c r="B321" s="429">
        <v>307</v>
      </c>
      <c r="C321" s="430"/>
      <c r="D321" s="435">
        <v>-253494</v>
      </c>
      <c r="E321" s="430"/>
      <c r="F321" s="427"/>
      <c r="G321" s="427"/>
      <c r="L321" s="402"/>
      <c r="M321" s="402"/>
      <c r="N321" s="402"/>
      <c r="O321" s="402"/>
      <c r="P321" s="402"/>
    </row>
    <row r="322" spans="1:16" ht="25.5" x14ac:dyDescent="0.2">
      <c r="A322" s="9" t="s">
        <v>3461</v>
      </c>
      <c r="B322" s="429">
        <v>308</v>
      </c>
      <c r="C322" s="430"/>
      <c r="D322" s="435">
        <v>-167.7</v>
      </c>
      <c r="E322" s="430"/>
      <c r="F322" s="427"/>
      <c r="G322" s="427"/>
      <c r="L322" s="402"/>
      <c r="M322" s="402"/>
      <c r="N322" s="402"/>
      <c r="O322" s="402"/>
      <c r="P322" s="402"/>
    </row>
    <row r="323" spans="1:16" ht="14.25" x14ac:dyDescent="0.2">
      <c r="A323" s="9" t="s">
        <v>3462</v>
      </c>
      <c r="B323" s="429">
        <v>309</v>
      </c>
      <c r="C323" s="430"/>
      <c r="D323" s="435">
        <v>20</v>
      </c>
      <c r="E323" s="430"/>
      <c r="F323" s="427"/>
      <c r="G323" s="427"/>
      <c r="L323" s="402"/>
      <c r="M323" s="402"/>
      <c r="N323" s="402"/>
      <c r="O323" s="402"/>
      <c r="P323" s="402"/>
    </row>
    <row r="324" spans="1:16" ht="14.25" x14ac:dyDescent="0.2">
      <c r="A324" s="9" t="s">
        <v>3463</v>
      </c>
      <c r="B324" s="429">
        <v>310</v>
      </c>
      <c r="C324" s="430"/>
      <c r="D324" s="435">
        <v>-11201.5</v>
      </c>
      <c r="E324" s="430"/>
      <c r="F324" s="427"/>
      <c r="G324" s="427"/>
      <c r="L324" s="402"/>
      <c r="M324" s="402"/>
      <c r="N324" s="402"/>
      <c r="O324" s="402"/>
      <c r="P324" s="402"/>
    </row>
    <row r="325" spans="1:16" ht="14.25" x14ac:dyDescent="0.2">
      <c r="A325" s="9" t="s">
        <v>3464</v>
      </c>
      <c r="B325" s="429">
        <v>311</v>
      </c>
      <c r="C325" s="430"/>
      <c r="D325" s="435">
        <v>42346.2</v>
      </c>
      <c r="E325" s="430"/>
      <c r="F325" s="427"/>
      <c r="G325" s="427"/>
      <c r="L325" s="402"/>
      <c r="M325" s="402"/>
      <c r="N325" s="402"/>
      <c r="O325" s="402"/>
      <c r="P325" s="402"/>
    </row>
    <row r="326" spans="1:16" ht="14.25" x14ac:dyDescent="0.2">
      <c r="A326" s="9" t="s">
        <v>3465</v>
      </c>
      <c r="B326" s="429">
        <v>312</v>
      </c>
      <c r="C326" s="430"/>
      <c r="D326" s="435">
        <v>2096000</v>
      </c>
      <c r="E326" s="430"/>
      <c r="F326" s="427"/>
      <c r="G326" s="427"/>
      <c r="L326" s="402"/>
      <c r="M326" s="402"/>
      <c r="N326" s="402"/>
      <c r="O326" s="402"/>
      <c r="P326" s="402"/>
    </row>
    <row r="327" spans="1:16" ht="14.25" x14ac:dyDescent="0.2">
      <c r="A327" s="9" t="s">
        <v>3466</v>
      </c>
      <c r="B327" s="429">
        <v>313</v>
      </c>
      <c r="C327" s="430"/>
      <c r="D327" s="435">
        <v>-2096000</v>
      </c>
      <c r="E327" s="430"/>
      <c r="F327" s="427"/>
      <c r="G327" s="427"/>
      <c r="L327" s="402"/>
      <c r="M327" s="402"/>
      <c r="N327" s="402"/>
      <c r="O327" s="402"/>
      <c r="P327" s="402"/>
    </row>
    <row r="328" spans="1:16" ht="14.25" x14ac:dyDescent="0.2">
      <c r="A328" s="9" t="s">
        <v>3467</v>
      </c>
      <c r="B328" s="429">
        <v>314</v>
      </c>
      <c r="C328" s="430"/>
      <c r="D328" s="435">
        <v>3600000</v>
      </c>
      <c r="E328" s="430"/>
      <c r="F328" s="427"/>
      <c r="G328" s="427"/>
      <c r="L328" s="402"/>
      <c r="M328" s="402"/>
      <c r="N328" s="402"/>
      <c r="O328" s="402"/>
      <c r="P328" s="402"/>
    </row>
    <row r="329" spans="1:16" ht="14.25" x14ac:dyDescent="0.2">
      <c r="A329" s="9" t="s">
        <v>3468</v>
      </c>
      <c r="B329" s="429">
        <v>315</v>
      </c>
      <c r="C329" s="430"/>
      <c r="D329" s="435">
        <v>-3600000</v>
      </c>
      <c r="E329" s="430"/>
      <c r="F329" s="427"/>
      <c r="G329" s="427"/>
      <c r="L329" s="402"/>
      <c r="M329" s="402"/>
      <c r="N329" s="402"/>
      <c r="O329" s="402"/>
      <c r="P329" s="402"/>
    </row>
    <row r="330" spans="1:16" ht="25.5" x14ac:dyDescent="0.2">
      <c r="A330" s="9" t="s">
        <v>3469</v>
      </c>
      <c r="B330" s="429">
        <v>316</v>
      </c>
      <c r="C330" s="430"/>
      <c r="D330" s="435">
        <v>29000</v>
      </c>
      <c r="E330" s="430"/>
      <c r="F330" s="427"/>
      <c r="G330" s="427"/>
      <c r="L330" s="402"/>
      <c r="M330" s="402"/>
      <c r="N330" s="402"/>
      <c r="O330" s="402"/>
      <c r="P330" s="402"/>
    </row>
    <row r="331" spans="1:16" ht="25.5" x14ac:dyDescent="0.2">
      <c r="A331" s="9" t="s">
        <v>3470</v>
      </c>
      <c r="B331" s="429">
        <v>317</v>
      </c>
      <c r="C331" s="430"/>
      <c r="D331" s="435">
        <v>-29000</v>
      </c>
      <c r="E331" s="430"/>
      <c r="F331" s="427"/>
      <c r="G331" s="427"/>
      <c r="L331" s="402"/>
      <c r="M331" s="402"/>
      <c r="N331" s="402"/>
      <c r="O331" s="402"/>
      <c r="P331" s="402"/>
    </row>
    <row r="332" spans="1:16" ht="14.25" x14ac:dyDescent="0.2">
      <c r="A332" s="9" t="s">
        <v>3471</v>
      </c>
      <c r="B332" s="429">
        <v>318</v>
      </c>
      <c r="C332" s="430"/>
      <c r="D332" s="435">
        <v>-1056688.5</v>
      </c>
      <c r="E332" s="430"/>
      <c r="F332" s="427"/>
      <c r="G332" s="427"/>
      <c r="L332" s="402"/>
      <c r="M332" s="402"/>
      <c r="N332" s="402"/>
      <c r="O332" s="402"/>
      <c r="P332" s="402"/>
    </row>
    <row r="333" spans="1:16" ht="25.5" x14ac:dyDescent="0.2">
      <c r="A333" s="9" t="s">
        <v>3472</v>
      </c>
      <c r="B333" s="429">
        <v>319</v>
      </c>
      <c r="C333" s="430"/>
      <c r="D333" s="435">
        <v>6210384.5999999996</v>
      </c>
      <c r="E333" s="430"/>
      <c r="F333" s="427"/>
      <c r="G333" s="427"/>
      <c r="L333" s="402"/>
      <c r="M333" s="402"/>
      <c r="N333" s="402"/>
      <c r="O333" s="402"/>
      <c r="P333" s="402"/>
    </row>
    <row r="334" spans="1:16" ht="14.25" x14ac:dyDescent="0.2">
      <c r="A334" s="9" t="s">
        <v>3473</v>
      </c>
      <c r="B334" s="429">
        <v>320</v>
      </c>
      <c r="C334" s="430"/>
      <c r="D334" s="435">
        <v>-1318389.8999999999</v>
      </c>
      <c r="E334" s="430"/>
      <c r="F334" s="427"/>
      <c r="G334" s="427"/>
      <c r="L334" s="402"/>
      <c r="M334" s="402"/>
      <c r="N334" s="402"/>
      <c r="O334" s="402"/>
      <c r="P334" s="402"/>
    </row>
    <row r="335" spans="1:16" ht="25.5" x14ac:dyDescent="0.2">
      <c r="A335" s="9" t="s">
        <v>3474</v>
      </c>
      <c r="B335" s="429">
        <v>321</v>
      </c>
      <c r="C335" s="430"/>
      <c r="D335" s="435">
        <v>3536933.8</v>
      </c>
      <c r="E335" s="430"/>
      <c r="F335" s="427"/>
      <c r="G335" s="427"/>
      <c r="L335" s="402"/>
      <c r="M335" s="402"/>
      <c r="N335" s="402"/>
      <c r="O335" s="402"/>
      <c r="P335" s="402"/>
    </row>
    <row r="336" spans="1:16" ht="14.25" x14ac:dyDescent="0.2">
      <c r="A336" s="9"/>
      <c r="B336" s="429">
        <v>322</v>
      </c>
      <c r="C336" s="430"/>
      <c r="D336" s="435"/>
      <c r="E336" s="430"/>
      <c r="F336" s="427"/>
      <c r="G336" s="427"/>
      <c r="L336" s="402"/>
      <c r="M336" s="402"/>
      <c r="N336" s="402"/>
      <c r="O336" s="402"/>
      <c r="P336" s="402"/>
    </row>
    <row r="337" spans="1:16" ht="14.25" x14ac:dyDescent="0.2">
      <c r="A337" s="490"/>
      <c r="B337" s="429">
        <v>323</v>
      </c>
      <c r="C337" s="430"/>
      <c r="D337" s="549"/>
      <c r="E337" s="430"/>
      <c r="F337" s="427"/>
      <c r="G337" s="427"/>
      <c r="L337" s="402"/>
      <c r="M337" s="402"/>
      <c r="N337" s="402"/>
      <c r="O337" s="402"/>
      <c r="P337" s="402"/>
    </row>
    <row r="338" spans="1:16" s="401" customFormat="1" ht="14.25" x14ac:dyDescent="0.2">
      <c r="A338" s="550" t="s">
        <v>3475</v>
      </c>
      <c r="B338" s="425">
        <v>324</v>
      </c>
      <c r="C338" s="551">
        <f>SUM(C339:C341)</f>
        <v>2916720.8</v>
      </c>
      <c r="D338" s="551">
        <f>SUM(D339:D341)</f>
        <v>2576211.5999999996</v>
      </c>
      <c r="E338" s="551">
        <f>SUM(E339:E341)</f>
        <v>4132902</v>
      </c>
      <c r="F338" s="427"/>
      <c r="G338" s="427"/>
    </row>
    <row r="339" spans="1:16" ht="14.25" x14ac:dyDescent="0.2">
      <c r="A339" s="552" t="s">
        <v>3476</v>
      </c>
      <c r="B339" s="429">
        <v>325</v>
      </c>
      <c r="C339" s="435">
        <v>2916720.8</v>
      </c>
      <c r="D339" s="435">
        <v>2916720.8</v>
      </c>
      <c r="E339" s="435">
        <v>4132902</v>
      </c>
      <c r="F339" s="427"/>
      <c r="G339" s="427"/>
      <c r="L339" s="402"/>
      <c r="M339" s="402"/>
      <c r="N339" s="402"/>
      <c r="O339" s="402"/>
      <c r="P339" s="402"/>
    </row>
    <row r="340" spans="1:16" ht="14.25" x14ac:dyDescent="0.2">
      <c r="A340" s="552" t="s">
        <v>65</v>
      </c>
      <c r="B340" s="429">
        <v>326</v>
      </c>
      <c r="C340" s="435"/>
      <c r="D340" s="435">
        <v>-340509.2</v>
      </c>
      <c r="E340" s="435"/>
      <c r="F340" s="427"/>
      <c r="G340" s="427"/>
      <c r="L340" s="402"/>
      <c r="M340" s="402"/>
      <c r="N340" s="402"/>
      <c r="O340" s="402"/>
      <c r="P340" s="402"/>
    </row>
    <row r="341" spans="1:16" ht="14.25" x14ac:dyDescent="0.2">
      <c r="A341" s="553"/>
      <c r="B341" s="429">
        <v>327</v>
      </c>
      <c r="C341" s="435"/>
      <c r="D341" s="435"/>
      <c r="E341" s="435"/>
      <c r="F341" s="427"/>
      <c r="G341" s="427"/>
      <c r="L341" s="402"/>
      <c r="M341" s="402"/>
      <c r="N341" s="402"/>
      <c r="O341" s="402"/>
      <c r="P341" s="402"/>
    </row>
    <row r="342" spans="1:16" ht="21" customHeight="1" x14ac:dyDescent="0.2">
      <c r="A342" s="492" t="s">
        <v>3477</v>
      </c>
      <c r="B342" s="554">
        <v>328</v>
      </c>
      <c r="C342" s="494">
        <f>C193+C315++C338</f>
        <v>2916720.8</v>
      </c>
      <c r="D342" s="494">
        <f>D193+D315++D338</f>
        <v>54056800.399999999</v>
      </c>
      <c r="E342" s="494">
        <f>E193+E315++E338</f>
        <v>4132902</v>
      </c>
      <c r="F342" s="427"/>
      <c r="G342" s="427"/>
      <c r="L342" s="402"/>
      <c r="M342" s="402"/>
      <c r="N342" s="402"/>
      <c r="O342" s="402"/>
      <c r="P342" s="402"/>
    </row>
    <row r="343" spans="1:16" x14ac:dyDescent="0.2">
      <c r="A343" s="555"/>
      <c r="B343" s="556"/>
      <c r="C343" s="557"/>
      <c r="D343" s="558"/>
      <c r="E343" s="558"/>
      <c r="F343" s="427"/>
      <c r="G343" s="427"/>
      <c r="L343" s="402"/>
      <c r="M343" s="402"/>
      <c r="N343" s="402"/>
      <c r="O343" s="402"/>
      <c r="P343" s="402"/>
    </row>
    <row r="344" spans="1:16" x14ac:dyDescent="0.2">
      <c r="A344" s="555"/>
      <c r="B344" s="556"/>
      <c r="C344" s="557"/>
      <c r="D344" s="558"/>
      <c r="E344" s="558"/>
      <c r="F344" s="427"/>
      <c r="G344" s="427"/>
      <c r="L344" s="402"/>
      <c r="M344" s="402"/>
      <c r="N344" s="402"/>
      <c r="O344" s="402"/>
      <c r="P344" s="402"/>
    </row>
    <row r="345" spans="1:16" x14ac:dyDescent="0.2">
      <c r="A345" s="555"/>
      <c r="B345" s="556"/>
      <c r="C345" s="557"/>
      <c r="D345" s="558"/>
      <c r="E345" s="558"/>
      <c r="F345" s="427"/>
      <c r="G345" s="427"/>
      <c r="L345" s="402"/>
      <c r="M345" s="402"/>
      <c r="N345" s="402"/>
      <c r="O345" s="402"/>
      <c r="P345" s="402"/>
    </row>
    <row r="346" spans="1:16" x14ac:dyDescent="0.2">
      <c r="A346" s="555"/>
      <c r="B346" s="556"/>
      <c r="C346" s="557"/>
      <c r="D346" s="558"/>
      <c r="E346" s="558"/>
      <c r="F346" s="427"/>
      <c r="G346" s="427"/>
      <c r="L346" s="402"/>
      <c r="M346" s="402"/>
      <c r="N346" s="402"/>
      <c r="O346" s="402"/>
      <c r="P346" s="402"/>
    </row>
    <row r="347" spans="1:16" x14ac:dyDescent="0.2">
      <c r="A347" s="555"/>
      <c r="B347" s="556"/>
      <c r="C347" s="557"/>
      <c r="D347" s="558"/>
      <c r="E347" s="558"/>
      <c r="F347" s="427"/>
      <c r="G347" s="427"/>
      <c r="L347" s="402"/>
      <c r="M347" s="402"/>
      <c r="N347" s="402"/>
      <c r="O347" s="402"/>
      <c r="P347" s="402"/>
    </row>
    <row r="348" spans="1:16" x14ac:dyDescent="0.2">
      <c r="A348" s="555"/>
      <c r="B348" s="556"/>
      <c r="C348" s="557"/>
      <c r="D348" s="558"/>
      <c r="E348" s="558"/>
      <c r="F348" s="427"/>
      <c r="G348" s="427"/>
      <c r="L348" s="402"/>
      <c r="M348" s="402"/>
      <c r="N348" s="402"/>
      <c r="O348" s="402"/>
      <c r="P348" s="402"/>
    </row>
    <row r="349" spans="1:16" x14ac:dyDescent="0.2">
      <c r="A349" s="555"/>
      <c r="B349" s="556"/>
      <c r="C349" s="557"/>
      <c r="D349" s="558"/>
      <c r="E349" s="558"/>
      <c r="F349" s="427"/>
      <c r="G349" s="427"/>
      <c r="L349" s="402"/>
      <c r="M349" s="402"/>
      <c r="N349" s="402"/>
      <c r="O349" s="402"/>
      <c r="P349" s="402"/>
    </row>
    <row r="350" spans="1:16" ht="18.75" x14ac:dyDescent="0.2">
      <c r="A350" s="559" t="s">
        <v>3478</v>
      </c>
      <c r="B350" s="559"/>
      <c r="C350" s="559"/>
      <c r="D350" s="559"/>
      <c r="E350" s="559"/>
      <c r="F350" s="427"/>
      <c r="G350" s="427"/>
      <c r="L350" s="402"/>
      <c r="M350" s="402"/>
      <c r="N350" s="402"/>
      <c r="O350" s="402"/>
      <c r="P350" s="402"/>
    </row>
    <row r="351" spans="1:16" ht="24" customHeight="1" x14ac:dyDescent="0.2">
      <c r="A351" s="560"/>
      <c r="B351" s="560"/>
      <c r="C351" s="560"/>
      <c r="D351" s="560"/>
      <c r="E351" s="560"/>
      <c r="F351" s="427"/>
      <c r="G351" s="427"/>
      <c r="L351" s="402"/>
      <c r="M351" s="402"/>
      <c r="N351" s="402"/>
      <c r="O351" s="402"/>
      <c r="P351" s="402"/>
    </row>
    <row r="352" spans="1:16" ht="24" customHeight="1" x14ac:dyDescent="0.2">
      <c r="A352" s="9" t="s">
        <v>3479</v>
      </c>
      <c r="B352" s="422">
        <v>329</v>
      </c>
      <c r="C352" s="435">
        <v>98225</v>
      </c>
      <c r="D352" s="435">
        <v>98225</v>
      </c>
      <c r="E352" s="435">
        <v>98225</v>
      </c>
      <c r="F352" s="427"/>
      <c r="G352" s="427"/>
      <c r="L352" s="402"/>
      <c r="M352" s="402"/>
      <c r="N352" s="402"/>
      <c r="O352" s="402"/>
      <c r="P352" s="402"/>
    </row>
    <row r="353" spans="1:16" ht="21" customHeight="1" x14ac:dyDescent="0.2">
      <c r="A353" s="9" t="s">
        <v>3480</v>
      </c>
      <c r="B353" s="422">
        <v>330</v>
      </c>
      <c r="C353" s="435">
        <v>12090350</v>
      </c>
      <c r="D353" s="435">
        <v>11917850</v>
      </c>
      <c r="E353" s="435">
        <v>11917850</v>
      </c>
      <c r="F353" s="427"/>
      <c r="G353" s="427"/>
      <c r="L353" s="402"/>
      <c r="M353" s="402"/>
      <c r="N353" s="402"/>
      <c r="O353" s="402"/>
      <c r="P353" s="402"/>
    </row>
    <row r="354" spans="1:16" ht="17.25" customHeight="1" x14ac:dyDescent="0.2">
      <c r="A354" s="9" t="s">
        <v>3481</v>
      </c>
      <c r="B354" s="422">
        <v>331</v>
      </c>
      <c r="C354" s="435">
        <v>2418.5</v>
      </c>
      <c r="D354" s="435">
        <v>2586.1999999999998</v>
      </c>
      <c r="E354" s="435">
        <v>2586.1999999999998</v>
      </c>
      <c r="F354" s="427"/>
      <c r="G354" s="427"/>
      <c r="L354" s="402"/>
      <c r="M354" s="402"/>
      <c r="N354" s="402"/>
      <c r="O354" s="402"/>
      <c r="P354" s="402"/>
    </row>
    <row r="355" spans="1:16" ht="20.25" customHeight="1" x14ac:dyDescent="0.2">
      <c r="A355" s="9" t="s">
        <v>3482</v>
      </c>
      <c r="B355" s="422">
        <v>332</v>
      </c>
      <c r="C355" s="435">
        <v>428690.2</v>
      </c>
      <c r="D355" s="435">
        <v>456494</v>
      </c>
      <c r="E355" s="435">
        <v>456493.98</v>
      </c>
      <c r="F355" s="427"/>
      <c r="G355" s="427"/>
      <c r="L355" s="402"/>
      <c r="M355" s="402"/>
      <c r="N355" s="402"/>
      <c r="O355" s="402"/>
      <c r="P355" s="402"/>
    </row>
    <row r="356" spans="1:16" ht="20.25" customHeight="1" x14ac:dyDescent="0.2">
      <c r="A356" s="9" t="s">
        <v>3483</v>
      </c>
      <c r="B356" s="422">
        <v>333</v>
      </c>
      <c r="C356" s="435">
        <v>673258.8</v>
      </c>
      <c r="D356" s="435">
        <v>694594.3</v>
      </c>
      <c r="E356" s="435">
        <v>694594.3</v>
      </c>
      <c r="F356" s="427"/>
      <c r="G356" s="427"/>
      <c r="L356" s="402"/>
      <c r="M356" s="402"/>
      <c r="N356" s="402"/>
      <c r="O356" s="402"/>
      <c r="P356" s="402"/>
    </row>
    <row r="357" spans="1:16" ht="25.5" x14ac:dyDescent="0.2">
      <c r="A357" s="9" t="s">
        <v>3484</v>
      </c>
      <c r="B357" s="422">
        <v>334</v>
      </c>
      <c r="C357" s="435">
        <v>1840804.2</v>
      </c>
      <c r="D357" s="435">
        <v>2313764.7999999998</v>
      </c>
      <c r="E357" s="435">
        <v>2313764.75</v>
      </c>
      <c r="F357" s="427"/>
      <c r="G357" s="427"/>
      <c r="L357" s="402"/>
      <c r="M357" s="402"/>
      <c r="N357" s="402"/>
      <c r="O357" s="402"/>
      <c r="P357" s="402"/>
    </row>
    <row r="358" spans="1:16" ht="21.75" customHeight="1" x14ac:dyDescent="0.2">
      <c r="A358" s="9" t="s">
        <v>3485</v>
      </c>
      <c r="B358" s="422">
        <v>335</v>
      </c>
      <c r="C358" s="435">
        <v>2048573</v>
      </c>
      <c r="D358" s="435">
        <v>2511571.7000000002</v>
      </c>
      <c r="E358" s="435">
        <v>2511571.7000000002</v>
      </c>
      <c r="F358" s="427"/>
      <c r="G358" s="427"/>
      <c r="L358" s="402"/>
      <c r="M358" s="402"/>
      <c r="N358" s="402"/>
      <c r="O358" s="402"/>
      <c r="P358" s="402"/>
    </row>
    <row r="359" spans="1:16" ht="27.75" customHeight="1" x14ac:dyDescent="0.2">
      <c r="A359" s="9" t="s">
        <v>3486</v>
      </c>
      <c r="B359" s="422">
        <v>336</v>
      </c>
      <c r="C359" s="435">
        <v>22829.3</v>
      </c>
      <c r="D359" s="435">
        <v>20131.05</v>
      </c>
      <c r="E359" s="435">
        <v>20131.099999999999</v>
      </c>
      <c r="F359" s="427"/>
      <c r="G359" s="427"/>
      <c r="L359" s="402"/>
      <c r="M359" s="402"/>
      <c r="N359" s="402"/>
      <c r="O359" s="402"/>
      <c r="P359" s="402"/>
    </row>
    <row r="360" spans="1:16" ht="21.75" customHeight="1" x14ac:dyDescent="0.2">
      <c r="A360" s="9" t="s">
        <v>3487</v>
      </c>
      <c r="B360" s="422">
        <v>337</v>
      </c>
      <c r="C360" s="435">
        <v>1259331.5</v>
      </c>
      <c r="D360" s="435">
        <v>1385420.2</v>
      </c>
      <c r="E360" s="435">
        <v>1385420.2</v>
      </c>
      <c r="F360" s="427"/>
      <c r="G360" s="427"/>
      <c r="L360" s="402"/>
      <c r="M360" s="402"/>
      <c r="N360" s="402"/>
      <c r="O360" s="402"/>
      <c r="P360" s="402"/>
    </row>
    <row r="361" spans="1:16" ht="25.5" x14ac:dyDescent="0.2">
      <c r="A361" s="9" t="s">
        <v>3488</v>
      </c>
      <c r="B361" s="422">
        <v>338</v>
      </c>
      <c r="C361" s="435">
        <v>302620.79999999999</v>
      </c>
      <c r="D361" s="435">
        <v>302620.79999999999</v>
      </c>
      <c r="E361" s="435">
        <v>302620.79999999999</v>
      </c>
      <c r="F361" s="427"/>
      <c r="G361" s="427"/>
      <c r="L361" s="402"/>
      <c r="M361" s="402"/>
      <c r="N361" s="402"/>
      <c r="O361" s="402"/>
      <c r="P361" s="402"/>
    </row>
    <row r="362" spans="1:16" ht="21" customHeight="1" x14ac:dyDescent="0.2">
      <c r="A362" s="9" t="s">
        <v>3489</v>
      </c>
      <c r="B362" s="422">
        <v>339</v>
      </c>
      <c r="C362" s="435">
        <v>8253624.4000000004</v>
      </c>
      <c r="D362" s="435">
        <v>14070462.699999999</v>
      </c>
      <c r="E362" s="435">
        <v>14070462.699999999</v>
      </c>
      <c r="F362" s="427"/>
      <c r="G362" s="427"/>
      <c r="L362" s="402"/>
      <c r="M362" s="402"/>
      <c r="N362" s="402"/>
      <c r="O362" s="402"/>
      <c r="P362" s="402"/>
    </row>
    <row r="363" spans="1:16" ht="20.25" customHeight="1" x14ac:dyDescent="0.2">
      <c r="A363" s="9" t="s">
        <v>3490</v>
      </c>
      <c r="B363" s="422">
        <v>340</v>
      </c>
      <c r="C363" s="435">
        <v>2063392</v>
      </c>
      <c r="D363" s="435">
        <v>2063392</v>
      </c>
      <c r="E363" s="435">
        <v>2063392</v>
      </c>
      <c r="F363" s="427"/>
      <c r="G363" s="427"/>
      <c r="L363" s="402"/>
      <c r="M363" s="402"/>
      <c r="N363" s="402"/>
      <c r="O363" s="402"/>
      <c r="P363" s="402"/>
    </row>
    <row r="364" spans="1:16" ht="25.5" x14ac:dyDescent="0.2">
      <c r="A364" s="9" t="s">
        <v>3491</v>
      </c>
      <c r="B364" s="422">
        <v>341</v>
      </c>
      <c r="C364" s="435">
        <v>12851200</v>
      </c>
      <c r="D364" s="435">
        <v>12611200</v>
      </c>
      <c r="E364" s="435">
        <v>12611200</v>
      </c>
      <c r="F364" s="427"/>
      <c r="G364" s="427"/>
      <c r="L364" s="402"/>
      <c r="M364" s="402"/>
      <c r="N364" s="402"/>
      <c r="O364" s="402"/>
      <c r="P364" s="402"/>
    </row>
    <row r="365" spans="1:16" ht="25.5" x14ac:dyDescent="0.2">
      <c r="A365" s="9" t="s">
        <v>3492</v>
      </c>
      <c r="B365" s="422">
        <v>342</v>
      </c>
      <c r="C365" s="435">
        <v>4071011.3</v>
      </c>
      <c r="D365" s="435">
        <v>3204094.3</v>
      </c>
      <c r="E365" s="435">
        <v>3204094.3</v>
      </c>
      <c r="F365" s="427"/>
      <c r="G365" s="427"/>
      <c r="L365" s="402"/>
      <c r="M365" s="402"/>
      <c r="N365" s="402"/>
      <c r="O365" s="402"/>
      <c r="P365" s="402"/>
    </row>
    <row r="366" spans="1:16" ht="25.5" x14ac:dyDescent="0.2">
      <c r="A366" s="9" t="s">
        <v>3493</v>
      </c>
      <c r="B366" s="422">
        <v>343</v>
      </c>
      <c r="C366" s="435">
        <v>25255109.199999999</v>
      </c>
      <c r="D366" s="435">
        <v>35381015.5</v>
      </c>
      <c r="E366" s="435">
        <v>35381015.5</v>
      </c>
      <c r="F366" s="427"/>
      <c r="G366" s="427"/>
      <c r="L366" s="402"/>
      <c r="M366" s="402"/>
      <c r="N366" s="402"/>
      <c r="O366" s="402"/>
      <c r="P366" s="402"/>
    </row>
    <row r="367" spans="1:16" ht="20.25" customHeight="1" x14ac:dyDescent="0.2">
      <c r="A367" s="9" t="s">
        <v>3494</v>
      </c>
      <c r="B367" s="422">
        <v>344</v>
      </c>
      <c r="C367" s="435">
        <v>19639.5</v>
      </c>
      <c r="D367" s="435">
        <v>15140.5</v>
      </c>
      <c r="E367" s="435">
        <v>15140.5</v>
      </c>
      <c r="F367" s="427"/>
      <c r="G367" s="427"/>
      <c r="L367" s="402"/>
      <c r="M367" s="402"/>
      <c r="N367" s="402"/>
      <c r="O367" s="402"/>
      <c r="P367" s="402"/>
    </row>
    <row r="368" spans="1:16" ht="20.25" customHeight="1" x14ac:dyDescent="0.2">
      <c r="A368" s="9" t="s">
        <v>3495</v>
      </c>
      <c r="B368" s="422">
        <v>345</v>
      </c>
      <c r="C368" s="435">
        <v>1445.9</v>
      </c>
      <c r="D368" s="435">
        <v>1386.4</v>
      </c>
      <c r="E368" s="435">
        <v>1386.4</v>
      </c>
      <c r="F368" s="427"/>
      <c r="G368" s="427"/>
      <c r="L368" s="402"/>
      <c r="M368" s="402"/>
      <c r="N368" s="402"/>
      <c r="O368" s="402"/>
      <c r="P368" s="402"/>
    </row>
    <row r="369" spans="1:16" ht="18" customHeight="1" x14ac:dyDescent="0.2">
      <c r="A369" s="9" t="s">
        <v>3496</v>
      </c>
      <c r="B369" s="422">
        <v>346</v>
      </c>
      <c r="C369" s="435">
        <v>55227.4</v>
      </c>
      <c r="D369" s="435">
        <v>62006</v>
      </c>
      <c r="E369" s="435">
        <v>62006</v>
      </c>
      <c r="F369" s="427"/>
      <c r="G369" s="427"/>
      <c r="L369" s="402"/>
      <c r="M369" s="402"/>
      <c r="N369" s="402"/>
      <c r="O369" s="402"/>
      <c r="P369" s="402"/>
    </row>
    <row r="370" spans="1:16" ht="25.5" x14ac:dyDescent="0.2">
      <c r="A370" s="9" t="s">
        <v>3497</v>
      </c>
      <c r="B370" s="422">
        <v>347</v>
      </c>
      <c r="C370" s="435">
        <v>5090384.0999999996</v>
      </c>
      <c r="D370" s="435">
        <v>5090384.0999999996</v>
      </c>
      <c r="E370" s="435">
        <v>5090384.0999999996</v>
      </c>
      <c r="F370" s="427"/>
      <c r="G370" s="427"/>
      <c r="L370" s="402"/>
      <c r="M370" s="402"/>
      <c r="N370" s="402"/>
      <c r="O370" s="402"/>
      <c r="P370" s="402"/>
    </row>
    <row r="371" spans="1:16" ht="20.25" customHeight="1" x14ac:dyDescent="0.2">
      <c r="A371" s="9" t="s">
        <v>3498</v>
      </c>
      <c r="B371" s="422">
        <v>348</v>
      </c>
      <c r="C371" s="435">
        <v>288077.3</v>
      </c>
      <c r="D371" s="435">
        <v>319549.7</v>
      </c>
      <c r="E371" s="435">
        <v>319549.7</v>
      </c>
      <c r="F371" s="427"/>
      <c r="G371" s="427"/>
      <c r="L371" s="402"/>
      <c r="M371" s="402"/>
      <c r="N371" s="402"/>
      <c r="O371" s="402"/>
      <c r="P371" s="402"/>
    </row>
    <row r="372" spans="1:16" x14ac:dyDescent="0.2">
      <c r="A372" s="555"/>
      <c r="B372" s="556"/>
      <c r="C372" s="557"/>
      <c r="D372" s="558"/>
      <c r="E372" s="558"/>
      <c r="F372" s="427"/>
      <c r="G372" s="427"/>
      <c r="L372" s="402"/>
      <c r="M372" s="402"/>
      <c r="N372" s="402"/>
      <c r="O372" s="402"/>
      <c r="P372" s="402"/>
    </row>
    <row r="373" spans="1:16" x14ac:dyDescent="0.2">
      <c r="A373" s="555"/>
      <c r="B373" s="556"/>
      <c r="C373" s="557"/>
      <c r="D373" s="558"/>
      <c r="E373" s="558"/>
      <c r="F373" s="427"/>
      <c r="G373" s="427"/>
      <c r="L373" s="402"/>
      <c r="M373" s="402"/>
      <c r="N373" s="402"/>
      <c r="O373" s="402"/>
      <c r="P373" s="402"/>
    </row>
    <row r="374" spans="1:16" x14ac:dyDescent="0.2">
      <c r="A374" s="555"/>
      <c r="B374" s="556"/>
      <c r="C374" s="557"/>
      <c r="D374" s="558"/>
      <c r="E374" s="558"/>
      <c r="F374" s="427"/>
      <c r="G374" s="427"/>
      <c r="L374" s="402"/>
      <c r="M374" s="402"/>
      <c r="N374" s="402"/>
      <c r="O374" s="402"/>
      <c r="P374" s="402"/>
    </row>
    <row r="375" spans="1:16" x14ac:dyDescent="0.2">
      <c r="A375" s="555"/>
      <c r="B375" s="556"/>
      <c r="C375" s="557"/>
      <c r="D375" s="558"/>
      <c r="E375" s="558"/>
      <c r="F375" s="427"/>
      <c r="G375" s="427"/>
      <c r="L375" s="402"/>
      <c r="M375" s="402"/>
      <c r="N375" s="402"/>
      <c r="O375" s="402"/>
      <c r="P375" s="402"/>
    </row>
    <row r="376" spans="1:16" x14ac:dyDescent="0.2">
      <c r="A376" s="555"/>
      <c r="B376" s="556"/>
      <c r="C376" s="557"/>
      <c r="D376" s="558"/>
      <c r="E376" s="558"/>
      <c r="F376" s="427"/>
      <c r="G376" s="427"/>
      <c r="L376" s="402"/>
      <c r="M376" s="402"/>
      <c r="N376" s="402"/>
      <c r="O376" s="402"/>
      <c r="P376" s="402"/>
    </row>
    <row r="377" spans="1:16" x14ac:dyDescent="0.2">
      <c r="A377" s="555"/>
      <c r="B377" s="556"/>
      <c r="C377" s="557"/>
      <c r="D377" s="558"/>
      <c r="E377" s="558"/>
      <c r="F377" s="427"/>
      <c r="G377" s="427"/>
      <c r="L377" s="402"/>
      <c r="M377" s="402"/>
      <c r="N377" s="402"/>
      <c r="O377" s="402"/>
      <c r="P377" s="402"/>
    </row>
    <row r="378" spans="1:16" x14ac:dyDescent="0.2">
      <c r="A378" s="555"/>
      <c r="B378" s="556"/>
      <c r="C378" s="557"/>
      <c r="D378" s="558"/>
      <c r="E378" s="558"/>
      <c r="F378" s="427"/>
      <c r="G378" s="427"/>
      <c r="L378" s="402"/>
      <c r="M378" s="402"/>
      <c r="N378" s="402"/>
      <c r="O378" s="402"/>
      <c r="P378" s="402"/>
    </row>
    <row r="379" spans="1:16" x14ac:dyDescent="0.2">
      <c r="A379" s="555"/>
      <c r="B379" s="556"/>
      <c r="C379" s="557"/>
      <c r="D379" s="558"/>
      <c r="E379" s="558"/>
      <c r="F379" s="427"/>
      <c r="G379" s="427"/>
      <c r="L379" s="402"/>
      <c r="M379" s="402"/>
      <c r="N379" s="402"/>
      <c r="O379" s="402"/>
      <c r="P379" s="402"/>
    </row>
    <row r="380" spans="1:16" x14ac:dyDescent="0.2">
      <c r="A380" s="555"/>
      <c r="B380" s="556"/>
      <c r="C380" s="557"/>
      <c r="D380" s="558"/>
      <c r="E380" s="558"/>
      <c r="F380" s="427"/>
      <c r="G380" s="427"/>
      <c r="L380" s="402"/>
      <c r="M380" s="402"/>
      <c r="N380" s="402"/>
      <c r="O380" s="402"/>
      <c r="P380" s="402"/>
    </row>
    <row r="381" spans="1:16" x14ac:dyDescent="0.2">
      <c r="A381" s="555"/>
      <c r="B381" s="556"/>
      <c r="C381" s="557"/>
      <c r="D381" s="558"/>
      <c r="E381" s="558"/>
      <c r="F381" s="427"/>
      <c r="G381" s="427"/>
      <c r="L381" s="402"/>
      <c r="M381" s="402"/>
      <c r="N381" s="402"/>
      <c r="O381" s="402"/>
      <c r="P381" s="402"/>
    </row>
    <row r="382" spans="1:16" x14ac:dyDescent="0.2">
      <c r="A382" s="555"/>
      <c r="B382" s="556"/>
      <c r="C382" s="557"/>
      <c r="D382" s="558"/>
      <c r="E382" s="558"/>
      <c r="F382" s="427"/>
      <c r="G382" s="427"/>
      <c r="L382" s="402"/>
      <c r="M382" s="402"/>
      <c r="N382" s="402"/>
      <c r="O382" s="402"/>
      <c r="P382" s="402"/>
    </row>
    <row r="383" spans="1:16" x14ac:dyDescent="0.2">
      <c r="A383" s="555"/>
      <c r="B383" s="556"/>
      <c r="C383" s="557"/>
      <c r="D383" s="558"/>
      <c r="E383" s="558"/>
      <c r="F383" s="427"/>
      <c r="G383" s="427"/>
      <c r="L383" s="402"/>
      <c r="M383" s="402"/>
      <c r="N383" s="402"/>
      <c r="O383" s="402"/>
      <c r="P383" s="402"/>
    </row>
    <row r="384" spans="1:16" x14ac:dyDescent="0.2">
      <c r="A384" s="555"/>
      <c r="B384" s="556"/>
      <c r="C384" s="557"/>
      <c r="D384" s="558"/>
      <c r="E384" s="558"/>
      <c r="F384" s="427"/>
      <c r="G384" s="427"/>
      <c r="L384" s="402"/>
      <c r="M384" s="402"/>
      <c r="N384" s="402"/>
      <c r="O384" s="402"/>
      <c r="P384" s="402"/>
    </row>
    <row r="385" spans="1:16" s="401" customFormat="1" ht="15.75" x14ac:dyDescent="0.25">
      <c r="A385" s="561"/>
      <c r="B385" s="562"/>
      <c r="C385" s="563"/>
      <c r="D385" s="564"/>
      <c r="E385" s="563"/>
    </row>
    <row r="386" spans="1:16" s="401" customFormat="1" ht="20.25" customHeight="1" x14ac:dyDescent="0.25">
      <c r="A386" s="565"/>
      <c r="B386" s="562"/>
      <c r="C386" s="562"/>
      <c r="D386" s="566"/>
      <c r="E386" s="566"/>
    </row>
    <row r="387" spans="1:16" ht="57" customHeight="1" x14ac:dyDescent="0.25">
      <c r="A387" s="567" t="s">
        <v>2117</v>
      </c>
      <c r="B387" s="562"/>
      <c r="C387" s="562"/>
      <c r="D387" s="568" t="s">
        <v>87</v>
      </c>
      <c r="E387" s="568"/>
      <c r="L387" s="402"/>
      <c r="M387" s="402"/>
      <c r="N387" s="402"/>
      <c r="O387" s="402"/>
      <c r="P387" s="402"/>
    </row>
    <row r="388" spans="1:16" ht="57" customHeight="1" x14ac:dyDescent="0.25">
      <c r="A388" s="567" t="s">
        <v>2119</v>
      </c>
      <c r="B388" s="562"/>
      <c r="C388" s="562"/>
      <c r="D388" s="568" t="s">
        <v>89</v>
      </c>
      <c r="E388" s="568"/>
      <c r="L388" s="402"/>
      <c r="M388" s="402"/>
      <c r="N388" s="402"/>
      <c r="O388" s="402"/>
      <c r="P388" s="402"/>
    </row>
    <row r="389" spans="1:16" s="1" customFormat="1" ht="57.6" customHeight="1" x14ac:dyDescent="0.25">
      <c r="A389" s="562" t="s">
        <v>3499</v>
      </c>
      <c r="B389" s="562"/>
      <c r="C389" s="562"/>
      <c r="D389" s="568" t="s">
        <v>3500</v>
      </c>
      <c r="E389" s="568"/>
      <c r="F389" s="569"/>
      <c r="G389" s="569"/>
      <c r="H389" s="569"/>
      <c r="I389" s="569"/>
      <c r="J389" s="569"/>
      <c r="K389" s="569"/>
    </row>
    <row r="390" spans="1:16" s="1" customFormat="1" ht="55.9" customHeight="1" x14ac:dyDescent="0.25">
      <c r="A390" s="562" t="s">
        <v>3501</v>
      </c>
      <c r="B390" s="562"/>
      <c r="C390" s="562"/>
      <c r="D390" s="568" t="s">
        <v>90</v>
      </c>
      <c r="E390" s="568"/>
      <c r="F390" s="569"/>
      <c r="G390" s="569"/>
      <c r="H390" s="569"/>
      <c r="I390" s="569"/>
      <c r="J390" s="569"/>
      <c r="K390" s="569"/>
    </row>
    <row r="391" spans="1:16" s="1" customFormat="1" ht="21.75" customHeight="1" x14ac:dyDescent="0.2">
      <c r="A391" s="402"/>
      <c r="B391" s="402"/>
      <c r="C391" s="402"/>
      <c r="D391" s="402"/>
      <c r="E391" s="402"/>
      <c r="F391" s="569"/>
      <c r="G391" s="569"/>
      <c r="H391" s="569"/>
      <c r="I391" s="569"/>
      <c r="J391" s="569"/>
      <c r="K391" s="569"/>
    </row>
    <row r="392" spans="1:16" s="1" customFormat="1" ht="21.75" customHeight="1" x14ac:dyDescent="0.2">
      <c r="A392" s="402"/>
      <c r="B392" s="402"/>
      <c r="C392" s="402"/>
      <c r="D392" s="402"/>
      <c r="E392" s="402"/>
      <c r="F392" s="569"/>
      <c r="G392" s="569"/>
      <c r="H392" s="569"/>
      <c r="I392" s="569"/>
      <c r="J392" s="569"/>
      <c r="K392" s="569"/>
    </row>
  </sheetData>
  <mergeCells count="19">
    <mergeCell ref="D390:E390"/>
    <mergeCell ref="A350:E350"/>
    <mergeCell ref="A351:E351"/>
    <mergeCell ref="D386:E386"/>
    <mergeCell ref="D387:E387"/>
    <mergeCell ref="D388:E388"/>
    <mergeCell ref="D389:E389"/>
    <mergeCell ref="A8:E8"/>
    <mergeCell ref="A10:A12"/>
    <mergeCell ref="B10:B12"/>
    <mergeCell ref="C10:E10"/>
    <mergeCell ref="C11:C12"/>
    <mergeCell ref="D11:E11"/>
    <mergeCell ref="D1:E1"/>
    <mergeCell ref="D2:E2"/>
    <mergeCell ref="D3:E3"/>
    <mergeCell ref="D4:E4"/>
    <mergeCell ref="A5:E5"/>
    <mergeCell ref="A6:E6"/>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63"/>
  <sheetViews>
    <sheetView topLeftCell="A2" workbookViewId="0">
      <selection activeCell="A4" sqref="A4"/>
    </sheetView>
  </sheetViews>
  <sheetFormatPr defaultColWidth="9.28515625" defaultRowHeight="15.75" outlineLevelRow="1" outlineLevelCol="4" x14ac:dyDescent="0.2"/>
  <cols>
    <col min="1" max="1" width="87.7109375" style="612" customWidth="1"/>
    <col min="2" max="2" width="13.7109375" style="676" customWidth="1"/>
    <col min="3" max="4" width="13.7109375" style="641" customWidth="1" outlineLevel="2"/>
    <col min="5" max="5" width="14.28515625" style="641" customWidth="1" outlineLevel="2"/>
    <col min="6" max="7" width="13.7109375" style="641" customWidth="1" outlineLevel="2"/>
    <col min="8" max="8" width="14.5703125" style="641" customWidth="1" outlineLevel="4"/>
    <col min="9" max="9" width="13.7109375" style="641" customWidth="1" outlineLevel="4"/>
    <col min="10" max="14" width="13.7109375" style="641" customWidth="1" outlineLevel="2"/>
    <col min="15" max="15" width="13.7109375" style="641" customWidth="1" outlineLevel="1"/>
    <col min="16" max="16" width="15.7109375" style="641" customWidth="1" outlineLevel="4"/>
    <col min="17" max="17" width="17" style="641" customWidth="1" outlineLevel="1"/>
    <col min="18" max="18" width="12.5703125" style="641" customWidth="1" outlineLevel="1"/>
    <col min="19" max="21" width="13.7109375" style="641" customWidth="1" outlineLevel="1"/>
    <col min="22" max="29" width="13.7109375" style="641" customWidth="1"/>
    <col min="30" max="30" width="11.7109375" style="641" customWidth="1"/>
    <col min="31" max="31" width="11.42578125" style="641" customWidth="1"/>
    <col min="32" max="32" width="11.7109375" style="641" customWidth="1"/>
    <col min="33" max="33" width="10.7109375" style="641" customWidth="1"/>
    <col min="34" max="35" width="13.7109375" style="641" customWidth="1"/>
    <col min="36" max="256" width="9.28515625" style="612"/>
    <col min="257" max="257" width="87.7109375" style="612" customWidth="1"/>
    <col min="258" max="260" width="13.7109375" style="612" customWidth="1"/>
    <col min="261" max="261" width="14.28515625" style="612" customWidth="1"/>
    <col min="262" max="263" width="13.7109375" style="612" customWidth="1"/>
    <col min="264" max="264" width="14.5703125" style="612" customWidth="1"/>
    <col min="265" max="271" width="13.7109375" style="612" customWidth="1"/>
    <col min="272" max="272" width="15.7109375" style="612" customWidth="1"/>
    <col min="273" max="273" width="17" style="612" customWidth="1"/>
    <col min="274" max="274" width="12.5703125" style="612" customWidth="1"/>
    <col min="275" max="285" width="13.7109375" style="612" customWidth="1"/>
    <col min="286" max="286" width="11.7109375" style="612" customWidth="1"/>
    <col min="287" max="287" width="11.42578125" style="612" customWidth="1"/>
    <col min="288" max="288" width="11.7109375" style="612" customWidth="1"/>
    <col min="289" max="289" width="10.7109375" style="612" customWidth="1"/>
    <col min="290" max="291" width="13.7109375" style="612" customWidth="1"/>
    <col min="292" max="512" width="9.28515625" style="612"/>
    <col min="513" max="513" width="87.7109375" style="612" customWidth="1"/>
    <col min="514" max="516" width="13.7109375" style="612" customWidth="1"/>
    <col min="517" max="517" width="14.28515625" style="612" customWidth="1"/>
    <col min="518" max="519" width="13.7109375" style="612" customWidth="1"/>
    <col min="520" max="520" width="14.5703125" style="612" customWidth="1"/>
    <col min="521" max="527" width="13.7109375" style="612" customWidth="1"/>
    <col min="528" max="528" width="15.7109375" style="612" customWidth="1"/>
    <col min="529" max="529" width="17" style="612" customWidth="1"/>
    <col min="530" max="530" width="12.5703125" style="612" customWidth="1"/>
    <col min="531" max="541" width="13.7109375" style="612" customWidth="1"/>
    <col min="542" max="542" width="11.7109375" style="612" customWidth="1"/>
    <col min="543" max="543" width="11.42578125" style="612" customWidth="1"/>
    <col min="544" max="544" width="11.7109375" style="612" customWidth="1"/>
    <col min="545" max="545" width="10.7109375" style="612" customWidth="1"/>
    <col min="546" max="547" width="13.7109375" style="612" customWidth="1"/>
    <col min="548" max="768" width="9.28515625" style="612"/>
    <col min="769" max="769" width="87.7109375" style="612" customWidth="1"/>
    <col min="770" max="772" width="13.7109375" style="612" customWidth="1"/>
    <col min="773" max="773" width="14.28515625" style="612" customWidth="1"/>
    <col min="774" max="775" width="13.7109375" style="612" customWidth="1"/>
    <col min="776" max="776" width="14.5703125" style="612" customWidth="1"/>
    <col min="777" max="783" width="13.7109375" style="612" customWidth="1"/>
    <col min="784" max="784" width="15.7109375" style="612" customWidth="1"/>
    <col min="785" max="785" width="17" style="612" customWidth="1"/>
    <col min="786" max="786" width="12.5703125" style="612" customWidth="1"/>
    <col min="787" max="797" width="13.7109375" style="612" customWidth="1"/>
    <col min="798" max="798" width="11.7109375" style="612" customWidth="1"/>
    <col min="799" max="799" width="11.42578125" style="612" customWidth="1"/>
    <col min="800" max="800" width="11.7109375" style="612" customWidth="1"/>
    <col min="801" max="801" width="10.7109375" style="612" customWidth="1"/>
    <col min="802" max="803" width="13.7109375" style="612" customWidth="1"/>
    <col min="804" max="1024" width="9.28515625" style="612"/>
    <col min="1025" max="1025" width="87.7109375" style="612" customWidth="1"/>
    <col min="1026" max="1028" width="13.7109375" style="612" customWidth="1"/>
    <col min="1029" max="1029" width="14.28515625" style="612" customWidth="1"/>
    <col min="1030" max="1031" width="13.7109375" style="612" customWidth="1"/>
    <col min="1032" max="1032" width="14.5703125" style="612" customWidth="1"/>
    <col min="1033" max="1039" width="13.7109375" style="612" customWidth="1"/>
    <col min="1040" max="1040" width="15.7109375" style="612" customWidth="1"/>
    <col min="1041" max="1041" width="17" style="612" customWidth="1"/>
    <col min="1042" max="1042" width="12.5703125" style="612" customWidth="1"/>
    <col min="1043" max="1053" width="13.7109375" style="612" customWidth="1"/>
    <col min="1054" max="1054" width="11.7109375" style="612" customWidth="1"/>
    <col min="1055" max="1055" width="11.42578125" style="612" customWidth="1"/>
    <col min="1056" max="1056" width="11.7109375" style="612" customWidth="1"/>
    <col min="1057" max="1057" width="10.7109375" style="612" customWidth="1"/>
    <col min="1058" max="1059" width="13.7109375" style="612" customWidth="1"/>
    <col min="1060" max="1280" width="9.28515625" style="612"/>
    <col min="1281" max="1281" width="87.7109375" style="612" customWidth="1"/>
    <col min="1282" max="1284" width="13.7109375" style="612" customWidth="1"/>
    <col min="1285" max="1285" width="14.28515625" style="612" customWidth="1"/>
    <col min="1286" max="1287" width="13.7109375" style="612" customWidth="1"/>
    <col min="1288" max="1288" width="14.5703125" style="612" customWidth="1"/>
    <col min="1289" max="1295" width="13.7109375" style="612" customWidth="1"/>
    <col min="1296" max="1296" width="15.7109375" style="612" customWidth="1"/>
    <col min="1297" max="1297" width="17" style="612" customWidth="1"/>
    <col min="1298" max="1298" width="12.5703125" style="612" customWidth="1"/>
    <col min="1299" max="1309" width="13.7109375" style="612" customWidth="1"/>
    <col min="1310" max="1310" width="11.7109375" style="612" customWidth="1"/>
    <col min="1311" max="1311" width="11.42578125" style="612" customWidth="1"/>
    <col min="1312" max="1312" width="11.7109375" style="612" customWidth="1"/>
    <col min="1313" max="1313" width="10.7109375" style="612" customWidth="1"/>
    <col min="1314" max="1315" width="13.7109375" style="612" customWidth="1"/>
    <col min="1316" max="1536" width="9.28515625" style="612"/>
    <col min="1537" max="1537" width="87.7109375" style="612" customWidth="1"/>
    <col min="1538" max="1540" width="13.7109375" style="612" customWidth="1"/>
    <col min="1541" max="1541" width="14.28515625" style="612" customWidth="1"/>
    <col min="1542" max="1543" width="13.7109375" style="612" customWidth="1"/>
    <col min="1544" max="1544" width="14.5703125" style="612" customWidth="1"/>
    <col min="1545" max="1551" width="13.7109375" style="612" customWidth="1"/>
    <col min="1552" max="1552" width="15.7109375" style="612" customWidth="1"/>
    <col min="1553" max="1553" width="17" style="612" customWidth="1"/>
    <col min="1554" max="1554" width="12.5703125" style="612" customWidth="1"/>
    <col min="1555" max="1565" width="13.7109375" style="612" customWidth="1"/>
    <col min="1566" max="1566" width="11.7109375" style="612" customWidth="1"/>
    <col min="1567" max="1567" width="11.42578125" style="612" customWidth="1"/>
    <col min="1568" max="1568" width="11.7109375" style="612" customWidth="1"/>
    <col min="1569" max="1569" width="10.7109375" style="612" customWidth="1"/>
    <col min="1570" max="1571" width="13.7109375" style="612" customWidth="1"/>
    <col min="1572" max="1792" width="9.28515625" style="612"/>
    <col min="1793" max="1793" width="87.7109375" style="612" customWidth="1"/>
    <col min="1794" max="1796" width="13.7109375" style="612" customWidth="1"/>
    <col min="1797" max="1797" width="14.28515625" style="612" customWidth="1"/>
    <col min="1798" max="1799" width="13.7109375" style="612" customWidth="1"/>
    <col min="1800" max="1800" width="14.5703125" style="612" customWidth="1"/>
    <col min="1801" max="1807" width="13.7109375" style="612" customWidth="1"/>
    <col min="1808" max="1808" width="15.7109375" style="612" customWidth="1"/>
    <col min="1809" max="1809" width="17" style="612" customWidth="1"/>
    <col min="1810" max="1810" width="12.5703125" style="612" customWidth="1"/>
    <col min="1811" max="1821" width="13.7109375" style="612" customWidth="1"/>
    <col min="1822" max="1822" width="11.7109375" style="612" customWidth="1"/>
    <col min="1823" max="1823" width="11.42578125" style="612" customWidth="1"/>
    <col min="1824" max="1824" width="11.7109375" style="612" customWidth="1"/>
    <col min="1825" max="1825" width="10.7109375" style="612" customWidth="1"/>
    <col min="1826" max="1827" width="13.7109375" style="612" customWidth="1"/>
    <col min="1828" max="2048" width="9.28515625" style="612"/>
    <col min="2049" max="2049" width="87.7109375" style="612" customWidth="1"/>
    <col min="2050" max="2052" width="13.7109375" style="612" customWidth="1"/>
    <col min="2053" max="2053" width="14.28515625" style="612" customWidth="1"/>
    <col min="2054" max="2055" width="13.7109375" style="612" customWidth="1"/>
    <col min="2056" max="2056" width="14.5703125" style="612" customWidth="1"/>
    <col min="2057" max="2063" width="13.7109375" style="612" customWidth="1"/>
    <col min="2064" max="2064" width="15.7109375" style="612" customWidth="1"/>
    <col min="2065" max="2065" width="17" style="612" customWidth="1"/>
    <col min="2066" max="2066" width="12.5703125" style="612" customWidth="1"/>
    <col min="2067" max="2077" width="13.7109375" style="612" customWidth="1"/>
    <col min="2078" max="2078" width="11.7109375" style="612" customWidth="1"/>
    <col min="2079" max="2079" width="11.42578125" style="612" customWidth="1"/>
    <col min="2080" max="2080" width="11.7109375" style="612" customWidth="1"/>
    <col min="2081" max="2081" width="10.7109375" style="612" customWidth="1"/>
    <col min="2082" max="2083" width="13.7109375" style="612" customWidth="1"/>
    <col min="2084" max="2304" width="9.28515625" style="612"/>
    <col min="2305" max="2305" width="87.7109375" style="612" customWidth="1"/>
    <col min="2306" max="2308" width="13.7109375" style="612" customWidth="1"/>
    <col min="2309" max="2309" width="14.28515625" style="612" customWidth="1"/>
    <col min="2310" max="2311" width="13.7109375" style="612" customWidth="1"/>
    <col min="2312" max="2312" width="14.5703125" style="612" customWidth="1"/>
    <col min="2313" max="2319" width="13.7109375" style="612" customWidth="1"/>
    <col min="2320" max="2320" width="15.7109375" style="612" customWidth="1"/>
    <col min="2321" max="2321" width="17" style="612" customWidth="1"/>
    <col min="2322" max="2322" width="12.5703125" style="612" customWidth="1"/>
    <col min="2323" max="2333" width="13.7109375" style="612" customWidth="1"/>
    <col min="2334" max="2334" width="11.7109375" style="612" customWidth="1"/>
    <col min="2335" max="2335" width="11.42578125" style="612" customWidth="1"/>
    <col min="2336" max="2336" width="11.7109375" style="612" customWidth="1"/>
    <col min="2337" max="2337" width="10.7109375" style="612" customWidth="1"/>
    <col min="2338" max="2339" width="13.7109375" style="612" customWidth="1"/>
    <col min="2340" max="2560" width="9.28515625" style="612"/>
    <col min="2561" max="2561" width="87.7109375" style="612" customWidth="1"/>
    <col min="2562" max="2564" width="13.7109375" style="612" customWidth="1"/>
    <col min="2565" max="2565" width="14.28515625" style="612" customWidth="1"/>
    <col min="2566" max="2567" width="13.7109375" style="612" customWidth="1"/>
    <col min="2568" max="2568" width="14.5703125" style="612" customWidth="1"/>
    <col min="2569" max="2575" width="13.7109375" style="612" customWidth="1"/>
    <col min="2576" max="2576" width="15.7109375" style="612" customWidth="1"/>
    <col min="2577" max="2577" width="17" style="612" customWidth="1"/>
    <col min="2578" max="2578" width="12.5703125" style="612" customWidth="1"/>
    <col min="2579" max="2589" width="13.7109375" style="612" customWidth="1"/>
    <col min="2590" max="2590" width="11.7109375" style="612" customWidth="1"/>
    <col min="2591" max="2591" width="11.42578125" style="612" customWidth="1"/>
    <col min="2592" max="2592" width="11.7109375" style="612" customWidth="1"/>
    <col min="2593" max="2593" width="10.7109375" style="612" customWidth="1"/>
    <col min="2594" max="2595" width="13.7109375" style="612" customWidth="1"/>
    <col min="2596" max="2816" width="9.28515625" style="612"/>
    <col min="2817" max="2817" width="87.7109375" style="612" customWidth="1"/>
    <col min="2818" max="2820" width="13.7109375" style="612" customWidth="1"/>
    <col min="2821" max="2821" width="14.28515625" style="612" customWidth="1"/>
    <col min="2822" max="2823" width="13.7109375" style="612" customWidth="1"/>
    <col min="2824" max="2824" width="14.5703125" style="612" customWidth="1"/>
    <col min="2825" max="2831" width="13.7109375" style="612" customWidth="1"/>
    <col min="2832" max="2832" width="15.7109375" style="612" customWidth="1"/>
    <col min="2833" max="2833" width="17" style="612" customWidth="1"/>
    <col min="2834" max="2834" width="12.5703125" style="612" customWidth="1"/>
    <col min="2835" max="2845" width="13.7109375" style="612" customWidth="1"/>
    <col min="2846" max="2846" width="11.7109375" style="612" customWidth="1"/>
    <col min="2847" max="2847" width="11.42578125" style="612" customWidth="1"/>
    <col min="2848" max="2848" width="11.7109375" style="612" customWidth="1"/>
    <col min="2849" max="2849" width="10.7109375" style="612" customWidth="1"/>
    <col min="2850" max="2851" width="13.7109375" style="612" customWidth="1"/>
    <col min="2852" max="3072" width="9.28515625" style="612"/>
    <col min="3073" max="3073" width="87.7109375" style="612" customWidth="1"/>
    <col min="3074" max="3076" width="13.7109375" style="612" customWidth="1"/>
    <col min="3077" max="3077" width="14.28515625" style="612" customWidth="1"/>
    <col min="3078" max="3079" width="13.7109375" style="612" customWidth="1"/>
    <col min="3080" max="3080" width="14.5703125" style="612" customWidth="1"/>
    <col min="3081" max="3087" width="13.7109375" style="612" customWidth="1"/>
    <col min="3088" max="3088" width="15.7109375" style="612" customWidth="1"/>
    <col min="3089" max="3089" width="17" style="612" customWidth="1"/>
    <col min="3090" max="3090" width="12.5703125" style="612" customWidth="1"/>
    <col min="3091" max="3101" width="13.7109375" style="612" customWidth="1"/>
    <col min="3102" max="3102" width="11.7109375" style="612" customWidth="1"/>
    <col min="3103" max="3103" width="11.42578125" style="612" customWidth="1"/>
    <col min="3104" max="3104" width="11.7109375" style="612" customWidth="1"/>
    <col min="3105" max="3105" width="10.7109375" style="612" customWidth="1"/>
    <col min="3106" max="3107" width="13.7109375" style="612" customWidth="1"/>
    <col min="3108" max="3328" width="9.28515625" style="612"/>
    <col min="3329" max="3329" width="87.7109375" style="612" customWidth="1"/>
    <col min="3330" max="3332" width="13.7109375" style="612" customWidth="1"/>
    <col min="3333" max="3333" width="14.28515625" style="612" customWidth="1"/>
    <col min="3334" max="3335" width="13.7109375" style="612" customWidth="1"/>
    <col min="3336" max="3336" width="14.5703125" style="612" customWidth="1"/>
    <col min="3337" max="3343" width="13.7109375" style="612" customWidth="1"/>
    <col min="3344" max="3344" width="15.7109375" style="612" customWidth="1"/>
    <col min="3345" max="3345" width="17" style="612" customWidth="1"/>
    <col min="3346" max="3346" width="12.5703125" style="612" customWidth="1"/>
    <col min="3347" max="3357" width="13.7109375" style="612" customWidth="1"/>
    <col min="3358" max="3358" width="11.7109375" style="612" customWidth="1"/>
    <col min="3359" max="3359" width="11.42578125" style="612" customWidth="1"/>
    <col min="3360" max="3360" width="11.7109375" style="612" customWidth="1"/>
    <col min="3361" max="3361" width="10.7109375" style="612" customWidth="1"/>
    <col min="3362" max="3363" width="13.7109375" style="612" customWidth="1"/>
    <col min="3364" max="3584" width="9.28515625" style="612"/>
    <col min="3585" max="3585" width="87.7109375" style="612" customWidth="1"/>
    <col min="3586" max="3588" width="13.7109375" style="612" customWidth="1"/>
    <col min="3589" max="3589" width="14.28515625" style="612" customWidth="1"/>
    <col min="3590" max="3591" width="13.7109375" style="612" customWidth="1"/>
    <col min="3592" max="3592" width="14.5703125" style="612" customWidth="1"/>
    <col min="3593" max="3599" width="13.7109375" style="612" customWidth="1"/>
    <col min="3600" max="3600" width="15.7109375" style="612" customWidth="1"/>
    <col min="3601" max="3601" width="17" style="612" customWidth="1"/>
    <col min="3602" max="3602" width="12.5703125" style="612" customWidth="1"/>
    <col min="3603" max="3613" width="13.7109375" style="612" customWidth="1"/>
    <col min="3614" max="3614" width="11.7109375" style="612" customWidth="1"/>
    <col min="3615" max="3615" width="11.42578125" style="612" customWidth="1"/>
    <col min="3616" max="3616" width="11.7109375" style="612" customWidth="1"/>
    <col min="3617" max="3617" width="10.7109375" style="612" customWidth="1"/>
    <col min="3618" max="3619" width="13.7109375" style="612" customWidth="1"/>
    <col min="3620" max="3840" width="9.28515625" style="612"/>
    <col min="3841" max="3841" width="87.7109375" style="612" customWidth="1"/>
    <col min="3842" max="3844" width="13.7109375" style="612" customWidth="1"/>
    <col min="3845" max="3845" width="14.28515625" style="612" customWidth="1"/>
    <col min="3846" max="3847" width="13.7109375" style="612" customWidth="1"/>
    <col min="3848" max="3848" width="14.5703125" style="612" customWidth="1"/>
    <col min="3849" max="3855" width="13.7109375" style="612" customWidth="1"/>
    <col min="3856" max="3856" width="15.7109375" style="612" customWidth="1"/>
    <col min="3857" max="3857" width="17" style="612" customWidth="1"/>
    <col min="3858" max="3858" width="12.5703125" style="612" customWidth="1"/>
    <col min="3859" max="3869" width="13.7109375" style="612" customWidth="1"/>
    <col min="3870" max="3870" width="11.7109375" style="612" customWidth="1"/>
    <col min="3871" max="3871" width="11.42578125" style="612" customWidth="1"/>
    <col min="3872" max="3872" width="11.7109375" style="612" customWidth="1"/>
    <col min="3873" max="3873" width="10.7109375" style="612" customWidth="1"/>
    <col min="3874" max="3875" width="13.7109375" style="612" customWidth="1"/>
    <col min="3876" max="4096" width="9.28515625" style="612"/>
    <col min="4097" max="4097" width="87.7109375" style="612" customWidth="1"/>
    <col min="4098" max="4100" width="13.7109375" style="612" customWidth="1"/>
    <col min="4101" max="4101" width="14.28515625" style="612" customWidth="1"/>
    <col min="4102" max="4103" width="13.7109375" style="612" customWidth="1"/>
    <col min="4104" max="4104" width="14.5703125" style="612" customWidth="1"/>
    <col min="4105" max="4111" width="13.7109375" style="612" customWidth="1"/>
    <col min="4112" max="4112" width="15.7109375" style="612" customWidth="1"/>
    <col min="4113" max="4113" width="17" style="612" customWidth="1"/>
    <col min="4114" max="4114" width="12.5703125" style="612" customWidth="1"/>
    <col min="4115" max="4125" width="13.7109375" style="612" customWidth="1"/>
    <col min="4126" max="4126" width="11.7109375" style="612" customWidth="1"/>
    <col min="4127" max="4127" width="11.42578125" style="612" customWidth="1"/>
    <col min="4128" max="4128" width="11.7109375" style="612" customWidth="1"/>
    <col min="4129" max="4129" width="10.7109375" style="612" customWidth="1"/>
    <col min="4130" max="4131" width="13.7109375" style="612" customWidth="1"/>
    <col min="4132" max="4352" width="9.28515625" style="612"/>
    <col min="4353" max="4353" width="87.7109375" style="612" customWidth="1"/>
    <col min="4354" max="4356" width="13.7109375" style="612" customWidth="1"/>
    <col min="4357" max="4357" width="14.28515625" style="612" customWidth="1"/>
    <col min="4358" max="4359" width="13.7109375" style="612" customWidth="1"/>
    <col min="4360" max="4360" width="14.5703125" style="612" customWidth="1"/>
    <col min="4361" max="4367" width="13.7109375" style="612" customWidth="1"/>
    <col min="4368" max="4368" width="15.7109375" style="612" customWidth="1"/>
    <col min="4369" max="4369" width="17" style="612" customWidth="1"/>
    <col min="4370" max="4370" width="12.5703125" style="612" customWidth="1"/>
    <col min="4371" max="4381" width="13.7109375" style="612" customWidth="1"/>
    <col min="4382" max="4382" width="11.7109375" style="612" customWidth="1"/>
    <col min="4383" max="4383" width="11.42578125" style="612" customWidth="1"/>
    <col min="4384" max="4384" width="11.7109375" style="612" customWidth="1"/>
    <col min="4385" max="4385" width="10.7109375" style="612" customWidth="1"/>
    <col min="4386" max="4387" width="13.7109375" style="612" customWidth="1"/>
    <col min="4388" max="4608" width="9.28515625" style="612"/>
    <col min="4609" max="4609" width="87.7109375" style="612" customWidth="1"/>
    <col min="4610" max="4612" width="13.7109375" style="612" customWidth="1"/>
    <col min="4613" max="4613" width="14.28515625" style="612" customWidth="1"/>
    <col min="4614" max="4615" width="13.7109375" style="612" customWidth="1"/>
    <col min="4616" max="4616" width="14.5703125" style="612" customWidth="1"/>
    <col min="4617" max="4623" width="13.7109375" style="612" customWidth="1"/>
    <col min="4624" max="4624" width="15.7109375" style="612" customWidth="1"/>
    <col min="4625" max="4625" width="17" style="612" customWidth="1"/>
    <col min="4626" max="4626" width="12.5703125" style="612" customWidth="1"/>
    <col min="4627" max="4637" width="13.7109375" style="612" customWidth="1"/>
    <col min="4638" max="4638" width="11.7109375" style="612" customWidth="1"/>
    <col min="4639" max="4639" width="11.42578125" style="612" customWidth="1"/>
    <col min="4640" max="4640" width="11.7109375" style="612" customWidth="1"/>
    <col min="4641" max="4641" width="10.7109375" style="612" customWidth="1"/>
    <col min="4642" max="4643" width="13.7109375" style="612" customWidth="1"/>
    <col min="4644" max="4864" width="9.28515625" style="612"/>
    <col min="4865" max="4865" width="87.7109375" style="612" customWidth="1"/>
    <col min="4866" max="4868" width="13.7109375" style="612" customWidth="1"/>
    <col min="4869" max="4869" width="14.28515625" style="612" customWidth="1"/>
    <col min="4870" max="4871" width="13.7109375" style="612" customWidth="1"/>
    <col min="4872" max="4872" width="14.5703125" style="612" customWidth="1"/>
    <col min="4873" max="4879" width="13.7109375" style="612" customWidth="1"/>
    <col min="4880" max="4880" width="15.7109375" style="612" customWidth="1"/>
    <col min="4881" max="4881" width="17" style="612" customWidth="1"/>
    <col min="4882" max="4882" width="12.5703125" style="612" customWidth="1"/>
    <col min="4883" max="4893" width="13.7109375" style="612" customWidth="1"/>
    <col min="4894" max="4894" width="11.7109375" style="612" customWidth="1"/>
    <col min="4895" max="4895" width="11.42578125" style="612" customWidth="1"/>
    <col min="4896" max="4896" width="11.7109375" style="612" customWidth="1"/>
    <col min="4897" max="4897" width="10.7109375" style="612" customWidth="1"/>
    <col min="4898" max="4899" width="13.7109375" style="612" customWidth="1"/>
    <col min="4900" max="5120" width="9.28515625" style="612"/>
    <col min="5121" max="5121" width="87.7109375" style="612" customWidth="1"/>
    <col min="5122" max="5124" width="13.7109375" style="612" customWidth="1"/>
    <col min="5125" max="5125" width="14.28515625" style="612" customWidth="1"/>
    <col min="5126" max="5127" width="13.7109375" style="612" customWidth="1"/>
    <col min="5128" max="5128" width="14.5703125" style="612" customWidth="1"/>
    <col min="5129" max="5135" width="13.7109375" style="612" customWidth="1"/>
    <col min="5136" max="5136" width="15.7109375" style="612" customWidth="1"/>
    <col min="5137" max="5137" width="17" style="612" customWidth="1"/>
    <col min="5138" max="5138" width="12.5703125" style="612" customWidth="1"/>
    <col min="5139" max="5149" width="13.7109375" style="612" customWidth="1"/>
    <col min="5150" max="5150" width="11.7109375" style="612" customWidth="1"/>
    <col min="5151" max="5151" width="11.42578125" style="612" customWidth="1"/>
    <col min="5152" max="5152" width="11.7109375" style="612" customWidth="1"/>
    <col min="5153" max="5153" width="10.7109375" style="612" customWidth="1"/>
    <col min="5154" max="5155" width="13.7109375" style="612" customWidth="1"/>
    <col min="5156" max="5376" width="9.28515625" style="612"/>
    <col min="5377" max="5377" width="87.7109375" style="612" customWidth="1"/>
    <col min="5378" max="5380" width="13.7109375" style="612" customWidth="1"/>
    <col min="5381" max="5381" width="14.28515625" style="612" customWidth="1"/>
    <col min="5382" max="5383" width="13.7109375" style="612" customWidth="1"/>
    <col min="5384" max="5384" width="14.5703125" style="612" customWidth="1"/>
    <col min="5385" max="5391" width="13.7109375" style="612" customWidth="1"/>
    <col min="5392" max="5392" width="15.7109375" style="612" customWidth="1"/>
    <col min="5393" max="5393" width="17" style="612" customWidth="1"/>
    <col min="5394" max="5394" width="12.5703125" style="612" customWidth="1"/>
    <col min="5395" max="5405" width="13.7109375" style="612" customWidth="1"/>
    <col min="5406" max="5406" width="11.7109375" style="612" customWidth="1"/>
    <col min="5407" max="5407" width="11.42578125" style="612" customWidth="1"/>
    <col min="5408" max="5408" width="11.7109375" style="612" customWidth="1"/>
    <col min="5409" max="5409" width="10.7109375" style="612" customWidth="1"/>
    <col min="5410" max="5411" width="13.7109375" style="612" customWidth="1"/>
    <col min="5412" max="5632" width="9.28515625" style="612"/>
    <col min="5633" max="5633" width="87.7109375" style="612" customWidth="1"/>
    <col min="5634" max="5636" width="13.7109375" style="612" customWidth="1"/>
    <col min="5637" max="5637" width="14.28515625" style="612" customWidth="1"/>
    <col min="5638" max="5639" width="13.7109375" style="612" customWidth="1"/>
    <col min="5640" max="5640" width="14.5703125" style="612" customWidth="1"/>
    <col min="5641" max="5647" width="13.7109375" style="612" customWidth="1"/>
    <col min="5648" max="5648" width="15.7109375" style="612" customWidth="1"/>
    <col min="5649" max="5649" width="17" style="612" customWidth="1"/>
    <col min="5650" max="5650" width="12.5703125" style="612" customWidth="1"/>
    <col min="5651" max="5661" width="13.7109375" style="612" customWidth="1"/>
    <col min="5662" max="5662" width="11.7109375" style="612" customWidth="1"/>
    <col min="5663" max="5663" width="11.42578125" style="612" customWidth="1"/>
    <col min="5664" max="5664" width="11.7109375" style="612" customWidth="1"/>
    <col min="5665" max="5665" width="10.7109375" style="612" customWidth="1"/>
    <col min="5666" max="5667" width="13.7109375" style="612" customWidth="1"/>
    <col min="5668" max="5888" width="9.28515625" style="612"/>
    <col min="5889" max="5889" width="87.7109375" style="612" customWidth="1"/>
    <col min="5890" max="5892" width="13.7109375" style="612" customWidth="1"/>
    <col min="5893" max="5893" width="14.28515625" style="612" customWidth="1"/>
    <col min="5894" max="5895" width="13.7109375" style="612" customWidth="1"/>
    <col min="5896" max="5896" width="14.5703125" style="612" customWidth="1"/>
    <col min="5897" max="5903" width="13.7109375" style="612" customWidth="1"/>
    <col min="5904" max="5904" width="15.7109375" style="612" customWidth="1"/>
    <col min="5905" max="5905" width="17" style="612" customWidth="1"/>
    <col min="5906" max="5906" width="12.5703125" style="612" customWidth="1"/>
    <col min="5907" max="5917" width="13.7109375" style="612" customWidth="1"/>
    <col min="5918" max="5918" width="11.7109375" style="612" customWidth="1"/>
    <col min="5919" max="5919" width="11.42578125" style="612" customWidth="1"/>
    <col min="5920" max="5920" width="11.7109375" style="612" customWidth="1"/>
    <col min="5921" max="5921" width="10.7109375" style="612" customWidth="1"/>
    <col min="5922" max="5923" width="13.7109375" style="612" customWidth="1"/>
    <col min="5924" max="6144" width="9.28515625" style="612"/>
    <col min="6145" max="6145" width="87.7109375" style="612" customWidth="1"/>
    <col min="6146" max="6148" width="13.7109375" style="612" customWidth="1"/>
    <col min="6149" max="6149" width="14.28515625" style="612" customWidth="1"/>
    <col min="6150" max="6151" width="13.7109375" style="612" customWidth="1"/>
    <col min="6152" max="6152" width="14.5703125" style="612" customWidth="1"/>
    <col min="6153" max="6159" width="13.7109375" style="612" customWidth="1"/>
    <col min="6160" max="6160" width="15.7109375" style="612" customWidth="1"/>
    <col min="6161" max="6161" width="17" style="612" customWidth="1"/>
    <col min="6162" max="6162" width="12.5703125" style="612" customWidth="1"/>
    <col min="6163" max="6173" width="13.7109375" style="612" customWidth="1"/>
    <col min="6174" max="6174" width="11.7109375" style="612" customWidth="1"/>
    <col min="6175" max="6175" width="11.42578125" style="612" customWidth="1"/>
    <col min="6176" max="6176" width="11.7109375" style="612" customWidth="1"/>
    <col min="6177" max="6177" width="10.7109375" style="612" customWidth="1"/>
    <col min="6178" max="6179" width="13.7109375" style="612" customWidth="1"/>
    <col min="6180" max="6400" width="9.28515625" style="612"/>
    <col min="6401" max="6401" width="87.7109375" style="612" customWidth="1"/>
    <col min="6402" max="6404" width="13.7109375" style="612" customWidth="1"/>
    <col min="6405" max="6405" width="14.28515625" style="612" customWidth="1"/>
    <col min="6406" max="6407" width="13.7109375" style="612" customWidth="1"/>
    <col min="6408" max="6408" width="14.5703125" style="612" customWidth="1"/>
    <col min="6409" max="6415" width="13.7109375" style="612" customWidth="1"/>
    <col min="6416" max="6416" width="15.7109375" style="612" customWidth="1"/>
    <col min="6417" max="6417" width="17" style="612" customWidth="1"/>
    <col min="6418" max="6418" width="12.5703125" style="612" customWidth="1"/>
    <col min="6419" max="6429" width="13.7109375" style="612" customWidth="1"/>
    <col min="6430" max="6430" width="11.7109375" style="612" customWidth="1"/>
    <col min="6431" max="6431" width="11.42578125" style="612" customWidth="1"/>
    <col min="6432" max="6432" width="11.7109375" style="612" customWidth="1"/>
    <col min="6433" max="6433" width="10.7109375" style="612" customWidth="1"/>
    <col min="6434" max="6435" width="13.7109375" style="612" customWidth="1"/>
    <col min="6436" max="6656" width="9.28515625" style="612"/>
    <col min="6657" max="6657" width="87.7109375" style="612" customWidth="1"/>
    <col min="6658" max="6660" width="13.7109375" style="612" customWidth="1"/>
    <col min="6661" max="6661" width="14.28515625" style="612" customWidth="1"/>
    <col min="6662" max="6663" width="13.7109375" style="612" customWidth="1"/>
    <col min="6664" max="6664" width="14.5703125" style="612" customWidth="1"/>
    <col min="6665" max="6671" width="13.7109375" style="612" customWidth="1"/>
    <col min="6672" max="6672" width="15.7109375" style="612" customWidth="1"/>
    <col min="6673" max="6673" width="17" style="612" customWidth="1"/>
    <col min="6674" max="6674" width="12.5703125" style="612" customWidth="1"/>
    <col min="6675" max="6685" width="13.7109375" style="612" customWidth="1"/>
    <col min="6686" max="6686" width="11.7109375" style="612" customWidth="1"/>
    <col min="6687" max="6687" width="11.42578125" style="612" customWidth="1"/>
    <col min="6688" max="6688" width="11.7109375" style="612" customWidth="1"/>
    <col min="6689" max="6689" width="10.7109375" style="612" customWidth="1"/>
    <col min="6690" max="6691" width="13.7109375" style="612" customWidth="1"/>
    <col min="6692" max="6912" width="9.28515625" style="612"/>
    <col min="6913" max="6913" width="87.7109375" style="612" customWidth="1"/>
    <col min="6914" max="6916" width="13.7109375" style="612" customWidth="1"/>
    <col min="6917" max="6917" width="14.28515625" style="612" customWidth="1"/>
    <col min="6918" max="6919" width="13.7109375" style="612" customWidth="1"/>
    <col min="6920" max="6920" width="14.5703125" style="612" customWidth="1"/>
    <col min="6921" max="6927" width="13.7109375" style="612" customWidth="1"/>
    <col min="6928" max="6928" width="15.7109375" style="612" customWidth="1"/>
    <col min="6929" max="6929" width="17" style="612" customWidth="1"/>
    <col min="6930" max="6930" width="12.5703125" style="612" customWidth="1"/>
    <col min="6931" max="6941" width="13.7109375" style="612" customWidth="1"/>
    <col min="6942" max="6942" width="11.7109375" style="612" customWidth="1"/>
    <col min="6943" max="6943" width="11.42578125" style="612" customWidth="1"/>
    <col min="6944" max="6944" width="11.7109375" style="612" customWidth="1"/>
    <col min="6945" max="6945" width="10.7109375" style="612" customWidth="1"/>
    <col min="6946" max="6947" width="13.7109375" style="612" customWidth="1"/>
    <col min="6948" max="7168" width="9.28515625" style="612"/>
    <col min="7169" max="7169" width="87.7109375" style="612" customWidth="1"/>
    <col min="7170" max="7172" width="13.7109375" style="612" customWidth="1"/>
    <col min="7173" max="7173" width="14.28515625" style="612" customWidth="1"/>
    <col min="7174" max="7175" width="13.7109375" style="612" customWidth="1"/>
    <col min="7176" max="7176" width="14.5703125" style="612" customWidth="1"/>
    <col min="7177" max="7183" width="13.7109375" style="612" customWidth="1"/>
    <col min="7184" max="7184" width="15.7109375" style="612" customWidth="1"/>
    <col min="7185" max="7185" width="17" style="612" customWidth="1"/>
    <col min="7186" max="7186" width="12.5703125" style="612" customWidth="1"/>
    <col min="7187" max="7197" width="13.7109375" style="612" customWidth="1"/>
    <col min="7198" max="7198" width="11.7109375" style="612" customWidth="1"/>
    <col min="7199" max="7199" width="11.42578125" style="612" customWidth="1"/>
    <col min="7200" max="7200" width="11.7109375" style="612" customWidth="1"/>
    <col min="7201" max="7201" width="10.7109375" style="612" customWidth="1"/>
    <col min="7202" max="7203" width="13.7109375" style="612" customWidth="1"/>
    <col min="7204" max="7424" width="9.28515625" style="612"/>
    <col min="7425" max="7425" width="87.7109375" style="612" customWidth="1"/>
    <col min="7426" max="7428" width="13.7109375" style="612" customWidth="1"/>
    <col min="7429" max="7429" width="14.28515625" style="612" customWidth="1"/>
    <col min="7430" max="7431" width="13.7109375" style="612" customWidth="1"/>
    <col min="7432" max="7432" width="14.5703125" style="612" customWidth="1"/>
    <col min="7433" max="7439" width="13.7109375" style="612" customWidth="1"/>
    <col min="7440" max="7440" width="15.7109375" style="612" customWidth="1"/>
    <col min="7441" max="7441" width="17" style="612" customWidth="1"/>
    <col min="7442" max="7442" width="12.5703125" style="612" customWidth="1"/>
    <col min="7443" max="7453" width="13.7109375" style="612" customWidth="1"/>
    <col min="7454" max="7454" width="11.7109375" style="612" customWidth="1"/>
    <col min="7455" max="7455" width="11.42578125" style="612" customWidth="1"/>
    <col min="7456" max="7456" width="11.7109375" style="612" customWidth="1"/>
    <col min="7457" max="7457" width="10.7109375" style="612" customWidth="1"/>
    <col min="7458" max="7459" width="13.7109375" style="612" customWidth="1"/>
    <col min="7460" max="7680" width="9.28515625" style="612"/>
    <col min="7681" max="7681" width="87.7109375" style="612" customWidth="1"/>
    <col min="7682" max="7684" width="13.7109375" style="612" customWidth="1"/>
    <col min="7685" max="7685" width="14.28515625" style="612" customWidth="1"/>
    <col min="7686" max="7687" width="13.7109375" style="612" customWidth="1"/>
    <col min="7688" max="7688" width="14.5703125" style="612" customWidth="1"/>
    <col min="7689" max="7695" width="13.7109375" style="612" customWidth="1"/>
    <col min="7696" max="7696" width="15.7109375" style="612" customWidth="1"/>
    <col min="7697" max="7697" width="17" style="612" customWidth="1"/>
    <col min="7698" max="7698" width="12.5703125" style="612" customWidth="1"/>
    <col min="7699" max="7709" width="13.7109375" style="612" customWidth="1"/>
    <col min="7710" max="7710" width="11.7109375" style="612" customWidth="1"/>
    <col min="7711" max="7711" width="11.42578125" style="612" customWidth="1"/>
    <col min="7712" max="7712" width="11.7109375" style="612" customWidth="1"/>
    <col min="7713" max="7713" width="10.7109375" style="612" customWidth="1"/>
    <col min="7714" max="7715" width="13.7109375" style="612" customWidth="1"/>
    <col min="7716" max="7936" width="9.28515625" style="612"/>
    <col min="7937" max="7937" width="87.7109375" style="612" customWidth="1"/>
    <col min="7938" max="7940" width="13.7109375" style="612" customWidth="1"/>
    <col min="7941" max="7941" width="14.28515625" style="612" customWidth="1"/>
    <col min="7942" max="7943" width="13.7109375" style="612" customWidth="1"/>
    <col min="7944" max="7944" width="14.5703125" style="612" customWidth="1"/>
    <col min="7945" max="7951" width="13.7109375" style="612" customWidth="1"/>
    <col min="7952" max="7952" width="15.7109375" style="612" customWidth="1"/>
    <col min="7953" max="7953" width="17" style="612" customWidth="1"/>
    <col min="7954" max="7954" width="12.5703125" style="612" customWidth="1"/>
    <col min="7955" max="7965" width="13.7109375" style="612" customWidth="1"/>
    <col min="7966" max="7966" width="11.7109375" style="612" customWidth="1"/>
    <col min="7967" max="7967" width="11.42578125" style="612" customWidth="1"/>
    <col min="7968" max="7968" width="11.7109375" style="612" customWidth="1"/>
    <col min="7969" max="7969" width="10.7109375" style="612" customWidth="1"/>
    <col min="7970" max="7971" width="13.7109375" style="612" customWidth="1"/>
    <col min="7972" max="8192" width="9.28515625" style="612"/>
    <col min="8193" max="8193" width="87.7109375" style="612" customWidth="1"/>
    <col min="8194" max="8196" width="13.7109375" style="612" customWidth="1"/>
    <col min="8197" max="8197" width="14.28515625" style="612" customWidth="1"/>
    <col min="8198" max="8199" width="13.7109375" style="612" customWidth="1"/>
    <col min="8200" max="8200" width="14.5703125" style="612" customWidth="1"/>
    <col min="8201" max="8207" width="13.7109375" style="612" customWidth="1"/>
    <col min="8208" max="8208" width="15.7109375" style="612" customWidth="1"/>
    <col min="8209" max="8209" width="17" style="612" customWidth="1"/>
    <col min="8210" max="8210" width="12.5703125" style="612" customWidth="1"/>
    <col min="8211" max="8221" width="13.7109375" style="612" customWidth="1"/>
    <col min="8222" max="8222" width="11.7109375" style="612" customWidth="1"/>
    <col min="8223" max="8223" width="11.42578125" style="612" customWidth="1"/>
    <col min="8224" max="8224" width="11.7109375" style="612" customWidth="1"/>
    <col min="8225" max="8225" width="10.7109375" style="612" customWidth="1"/>
    <col min="8226" max="8227" width="13.7109375" style="612" customWidth="1"/>
    <col min="8228" max="8448" width="9.28515625" style="612"/>
    <col min="8449" max="8449" width="87.7109375" style="612" customWidth="1"/>
    <col min="8450" max="8452" width="13.7109375" style="612" customWidth="1"/>
    <col min="8453" max="8453" width="14.28515625" style="612" customWidth="1"/>
    <col min="8454" max="8455" width="13.7109375" style="612" customWidth="1"/>
    <col min="8456" max="8456" width="14.5703125" style="612" customWidth="1"/>
    <col min="8457" max="8463" width="13.7109375" style="612" customWidth="1"/>
    <col min="8464" max="8464" width="15.7109375" style="612" customWidth="1"/>
    <col min="8465" max="8465" width="17" style="612" customWidth="1"/>
    <col min="8466" max="8466" width="12.5703125" style="612" customWidth="1"/>
    <col min="8467" max="8477" width="13.7109375" style="612" customWidth="1"/>
    <col min="8478" max="8478" width="11.7109375" style="612" customWidth="1"/>
    <col min="8479" max="8479" width="11.42578125" style="612" customWidth="1"/>
    <col min="8480" max="8480" width="11.7109375" style="612" customWidth="1"/>
    <col min="8481" max="8481" width="10.7109375" style="612" customWidth="1"/>
    <col min="8482" max="8483" width="13.7109375" style="612" customWidth="1"/>
    <col min="8484" max="8704" width="9.28515625" style="612"/>
    <col min="8705" max="8705" width="87.7109375" style="612" customWidth="1"/>
    <col min="8706" max="8708" width="13.7109375" style="612" customWidth="1"/>
    <col min="8709" max="8709" width="14.28515625" style="612" customWidth="1"/>
    <col min="8710" max="8711" width="13.7109375" style="612" customWidth="1"/>
    <col min="8712" max="8712" width="14.5703125" style="612" customWidth="1"/>
    <col min="8713" max="8719" width="13.7109375" style="612" customWidth="1"/>
    <col min="8720" max="8720" width="15.7109375" style="612" customWidth="1"/>
    <col min="8721" max="8721" width="17" style="612" customWidth="1"/>
    <col min="8722" max="8722" width="12.5703125" style="612" customWidth="1"/>
    <col min="8723" max="8733" width="13.7109375" style="612" customWidth="1"/>
    <col min="8734" max="8734" width="11.7109375" style="612" customWidth="1"/>
    <col min="8735" max="8735" width="11.42578125" style="612" customWidth="1"/>
    <col min="8736" max="8736" width="11.7109375" style="612" customWidth="1"/>
    <col min="8737" max="8737" width="10.7109375" style="612" customWidth="1"/>
    <col min="8738" max="8739" width="13.7109375" style="612" customWidth="1"/>
    <col min="8740" max="8960" width="9.28515625" style="612"/>
    <col min="8961" max="8961" width="87.7109375" style="612" customWidth="1"/>
    <col min="8962" max="8964" width="13.7109375" style="612" customWidth="1"/>
    <col min="8965" max="8965" width="14.28515625" style="612" customWidth="1"/>
    <col min="8966" max="8967" width="13.7109375" style="612" customWidth="1"/>
    <col min="8968" max="8968" width="14.5703125" style="612" customWidth="1"/>
    <col min="8969" max="8975" width="13.7109375" style="612" customWidth="1"/>
    <col min="8976" max="8976" width="15.7109375" style="612" customWidth="1"/>
    <col min="8977" max="8977" width="17" style="612" customWidth="1"/>
    <col min="8978" max="8978" width="12.5703125" style="612" customWidth="1"/>
    <col min="8979" max="8989" width="13.7109375" style="612" customWidth="1"/>
    <col min="8990" max="8990" width="11.7109375" style="612" customWidth="1"/>
    <col min="8991" max="8991" width="11.42578125" style="612" customWidth="1"/>
    <col min="8992" max="8992" width="11.7109375" style="612" customWidth="1"/>
    <col min="8993" max="8993" width="10.7109375" style="612" customWidth="1"/>
    <col min="8994" max="8995" width="13.7109375" style="612" customWidth="1"/>
    <col min="8996" max="9216" width="9.28515625" style="612"/>
    <col min="9217" max="9217" width="87.7109375" style="612" customWidth="1"/>
    <col min="9218" max="9220" width="13.7109375" style="612" customWidth="1"/>
    <col min="9221" max="9221" width="14.28515625" style="612" customWidth="1"/>
    <col min="9222" max="9223" width="13.7109375" style="612" customWidth="1"/>
    <col min="9224" max="9224" width="14.5703125" style="612" customWidth="1"/>
    <col min="9225" max="9231" width="13.7109375" style="612" customWidth="1"/>
    <col min="9232" max="9232" width="15.7109375" style="612" customWidth="1"/>
    <col min="9233" max="9233" width="17" style="612" customWidth="1"/>
    <col min="9234" max="9234" width="12.5703125" style="612" customWidth="1"/>
    <col min="9235" max="9245" width="13.7109375" style="612" customWidth="1"/>
    <col min="9246" max="9246" width="11.7109375" style="612" customWidth="1"/>
    <col min="9247" max="9247" width="11.42578125" style="612" customWidth="1"/>
    <col min="9248" max="9248" width="11.7109375" style="612" customWidth="1"/>
    <col min="9249" max="9249" width="10.7109375" style="612" customWidth="1"/>
    <col min="9250" max="9251" width="13.7109375" style="612" customWidth="1"/>
    <col min="9252" max="9472" width="9.28515625" style="612"/>
    <col min="9473" max="9473" width="87.7109375" style="612" customWidth="1"/>
    <col min="9474" max="9476" width="13.7109375" style="612" customWidth="1"/>
    <col min="9477" max="9477" width="14.28515625" style="612" customWidth="1"/>
    <col min="9478" max="9479" width="13.7109375" style="612" customWidth="1"/>
    <col min="9480" max="9480" width="14.5703125" style="612" customWidth="1"/>
    <col min="9481" max="9487" width="13.7109375" style="612" customWidth="1"/>
    <col min="9488" max="9488" width="15.7109375" style="612" customWidth="1"/>
    <col min="9489" max="9489" width="17" style="612" customWidth="1"/>
    <col min="9490" max="9490" width="12.5703125" style="612" customWidth="1"/>
    <col min="9491" max="9501" width="13.7109375" style="612" customWidth="1"/>
    <col min="9502" max="9502" width="11.7109375" style="612" customWidth="1"/>
    <col min="9503" max="9503" width="11.42578125" style="612" customWidth="1"/>
    <col min="9504" max="9504" width="11.7109375" style="612" customWidth="1"/>
    <col min="9505" max="9505" width="10.7109375" style="612" customWidth="1"/>
    <col min="9506" max="9507" width="13.7109375" style="612" customWidth="1"/>
    <col min="9508" max="9728" width="9.28515625" style="612"/>
    <col min="9729" max="9729" width="87.7109375" style="612" customWidth="1"/>
    <col min="9730" max="9732" width="13.7109375" style="612" customWidth="1"/>
    <col min="9733" max="9733" width="14.28515625" style="612" customWidth="1"/>
    <col min="9734" max="9735" width="13.7109375" style="612" customWidth="1"/>
    <col min="9736" max="9736" width="14.5703125" style="612" customWidth="1"/>
    <col min="9737" max="9743" width="13.7109375" style="612" customWidth="1"/>
    <col min="9744" max="9744" width="15.7109375" style="612" customWidth="1"/>
    <col min="9745" max="9745" width="17" style="612" customWidth="1"/>
    <col min="9746" max="9746" width="12.5703125" style="612" customWidth="1"/>
    <col min="9747" max="9757" width="13.7109375" style="612" customWidth="1"/>
    <col min="9758" max="9758" width="11.7109375" style="612" customWidth="1"/>
    <col min="9759" max="9759" width="11.42578125" style="612" customWidth="1"/>
    <col min="9760" max="9760" width="11.7109375" style="612" customWidth="1"/>
    <col min="9761" max="9761" width="10.7109375" style="612" customWidth="1"/>
    <col min="9762" max="9763" width="13.7109375" style="612" customWidth="1"/>
    <col min="9764" max="9984" width="9.28515625" style="612"/>
    <col min="9985" max="9985" width="87.7109375" style="612" customWidth="1"/>
    <col min="9986" max="9988" width="13.7109375" style="612" customWidth="1"/>
    <col min="9989" max="9989" width="14.28515625" style="612" customWidth="1"/>
    <col min="9990" max="9991" width="13.7109375" style="612" customWidth="1"/>
    <col min="9992" max="9992" width="14.5703125" style="612" customWidth="1"/>
    <col min="9993" max="9999" width="13.7109375" style="612" customWidth="1"/>
    <col min="10000" max="10000" width="15.7109375" style="612" customWidth="1"/>
    <col min="10001" max="10001" width="17" style="612" customWidth="1"/>
    <col min="10002" max="10002" width="12.5703125" style="612" customWidth="1"/>
    <col min="10003" max="10013" width="13.7109375" style="612" customWidth="1"/>
    <col min="10014" max="10014" width="11.7109375" style="612" customWidth="1"/>
    <col min="10015" max="10015" width="11.42578125" style="612" customWidth="1"/>
    <col min="10016" max="10016" width="11.7109375" style="612" customWidth="1"/>
    <col min="10017" max="10017" width="10.7109375" style="612" customWidth="1"/>
    <col min="10018" max="10019" width="13.7109375" style="612" customWidth="1"/>
    <col min="10020" max="10240" width="9.28515625" style="612"/>
    <col min="10241" max="10241" width="87.7109375" style="612" customWidth="1"/>
    <col min="10242" max="10244" width="13.7109375" style="612" customWidth="1"/>
    <col min="10245" max="10245" width="14.28515625" style="612" customWidth="1"/>
    <col min="10246" max="10247" width="13.7109375" style="612" customWidth="1"/>
    <col min="10248" max="10248" width="14.5703125" style="612" customWidth="1"/>
    <col min="10249" max="10255" width="13.7109375" style="612" customWidth="1"/>
    <col min="10256" max="10256" width="15.7109375" style="612" customWidth="1"/>
    <col min="10257" max="10257" width="17" style="612" customWidth="1"/>
    <col min="10258" max="10258" width="12.5703125" style="612" customWidth="1"/>
    <col min="10259" max="10269" width="13.7109375" style="612" customWidth="1"/>
    <col min="10270" max="10270" width="11.7109375" style="612" customWidth="1"/>
    <col min="10271" max="10271" width="11.42578125" style="612" customWidth="1"/>
    <col min="10272" max="10272" width="11.7109375" style="612" customWidth="1"/>
    <col min="10273" max="10273" width="10.7109375" style="612" customWidth="1"/>
    <col min="10274" max="10275" width="13.7109375" style="612" customWidth="1"/>
    <col min="10276" max="10496" width="9.28515625" style="612"/>
    <col min="10497" max="10497" width="87.7109375" style="612" customWidth="1"/>
    <col min="10498" max="10500" width="13.7109375" style="612" customWidth="1"/>
    <col min="10501" max="10501" width="14.28515625" style="612" customWidth="1"/>
    <col min="10502" max="10503" width="13.7109375" style="612" customWidth="1"/>
    <col min="10504" max="10504" width="14.5703125" style="612" customWidth="1"/>
    <col min="10505" max="10511" width="13.7109375" style="612" customWidth="1"/>
    <col min="10512" max="10512" width="15.7109375" style="612" customWidth="1"/>
    <col min="10513" max="10513" width="17" style="612" customWidth="1"/>
    <col min="10514" max="10514" width="12.5703125" style="612" customWidth="1"/>
    <col min="10515" max="10525" width="13.7109375" style="612" customWidth="1"/>
    <col min="10526" max="10526" width="11.7109375" style="612" customWidth="1"/>
    <col min="10527" max="10527" width="11.42578125" style="612" customWidth="1"/>
    <col min="10528" max="10528" width="11.7109375" style="612" customWidth="1"/>
    <col min="10529" max="10529" width="10.7109375" style="612" customWidth="1"/>
    <col min="10530" max="10531" width="13.7109375" style="612" customWidth="1"/>
    <col min="10532" max="10752" width="9.28515625" style="612"/>
    <col min="10753" max="10753" width="87.7109375" style="612" customWidth="1"/>
    <col min="10754" max="10756" width="13.7109375" style="612" customWidth="1"/>
    <col min="10757" max="10757" width="14.28515625" style="612" customWidth="1"/>
    <col min="10758" max="10759" width="13.7109375" style="612" customWidth="1"/>
    <col min="10760" max="10760" width="14.5703125" style="612" customWidth="1"/>
    <col min="10761" max="10767" width="13.7109375" style="612" customWidth="1"/>
    <col min="10768" max="10768" width="15.7109375" style="612" customWidth="1"/>
    <col min="10769" max="10769" width="17" style="612" customWidth="1"/>
    <col min="10770" max="10770" width="12.5703125" style="612" customWidth="1"/>
    <col min="10771" max="10781" width="13.7109375" style="612" customWidth="1"/>
    <col min="10782" max="10782" width="11.7109375" style="612" customWidth="1"/>
    <col min="10783" max="10783" width="11.42578125" style="612" customWidth="1"/>
    <col min="10784" max="10784" width="11.7109375" style="612" customWidth="1"/>
    <col min="10785" max="10785" width="10.7109375" style="612" customWidth="1"/>
    <col min="10786" max="10787" width="13.7109375" style="612" customWidth="1"/>
    <col min="10788" max="11008" width="9.28515625" style="612"/>
    <col min="11009" max="11009" width="87.7109375" style="612" customWidth="1"/>
    <col min="11010" max="11012" width="13.7109375" style="612" customWidth="1"/>
    <col min="11013" max="11013" width="14.28515625" style="612" customWidth="1"/>
    <col min="11014" max="11015" width="13.7109375" style="612" customWidth="1"/>
    <col min="11016" max="11016" width="14.5703125" style="612" customWidth="1"/>
    <col min="11017" max="11023" width="13.7109375" style="612" customWidth="1"/>
    <col min="11024" max="11024" width="15.7109375" style="612" customWidth="1"/>
    <col min="11025" max="11025" width="17" style="612" customWidth="1"/>
    <col min="11026" max="11026" width="12.5703125" style="612" customWidth="1"/>
    <col min="11027" max="11037" width="13.7109375" style="612" customWidth="1"/>
    <col min="11038" max="11038" width="11.7109375" style="612" customWidth="1"/>
    <col min="11039" max="11039" width="11.42578125" style="612" customWidth="1"/>
    <col min="11040" max="11040" width="11.7109375" style="612" customWidth="1"/>
    <col min="11041" max="11041" width="10.7109375" style="612" customWidth="1"/>
    <col min="11042" max="11043" width="13.7109375" style="612" customWidth="1"/>
    <col min="11044" max="11264" width="9.28515625" style="612"/>
    <col min="11265" max="11265" width="87.7109375" style="612" customWidth="1"/>
    <col min="11266" max="11268" width="13.7109375" style="612" customWidth="1"/>
    <col min="11269" max="11269" width="14.28515625" style="612" customWidth="1"/>
    <col min="11270" max="11271" width="13.7109375" style="612" customWidth="1"/>
    <col min="11272" max="11272" width="14.5703125" style="612" customWidth="1"/>
    <col min="11273" max="11279" width="13.7109375" style="612" customWidth="1"/>
    <col min="11280" max="11280" width="15.7109375" style="612" customWidth="1"/>
    <col min="11281" max="11281" width="17" style="612" customWidth="1"/>
    <col min="11282" max="11282" width="12.5703125" style="612" customWidth="1"/>
    <col min="11283" max="11293" width="13.7109375" style="612" customWidth="1"/>
    <col min="11294" max="11294" width="11.7109375" style="612" customWidth="1"/>
    <col min="11295" max="11295" width="11.42578125" style="612" customWidth="1"/>
    <col min="11296" max="11296" width="11.7109375" style="612" customWidth="1"/>
    <col min="11297" max="11297" width="10.7109375" style="612" customWidth="1"/>
    <col min="11298" max="11299" width="13.7109375" style="612" customWidth="1"/>
    <col min="11300" max="11520" width="9.28515625" style="612"/>
    <col min="11521" max="11521" width="87.7109375" style="612" customWidth="1"/>
    <col min="11522" max="11524" width="13.7109375" style="612" customWidth="1"/>
    <col min="11525" max="11525" width="14.28515625" style="612" customWidth="1"/>
    <col min="11526" max="11527" width="13.7109375" style="612" customWidth="1"/>
    <col min="11528" max="11528" width="14.5703125" style="612" customWidth="1"/>
    <col min="11529" max="11535" width="13.7109375" style="612" customWidth="1"/>
    <col min="11536" max="11536" width="15.7109375" style="612" customWidth="1"/>
    <col min="11537" max="11537" width="17" style="612" customWidth="1"/>
    <col min="11538" max="11538" width="12.5703125" style="612" customWidth="1"/>
    <col min="11539" max="11549" width="13.7109375" style="612" customWidth="1"/>
    <col min="11550" max="11550" width="11.7109375" style="612" customWidth="1"/>
    <col min="11551" max="11551" width="11.42578125" style="612" customWidth="1"/>
    <col min="11552" max="11552" width="11.7109375" style="612" customWidth="1"/>
    <col min="11553" max="11553" width="10.7109375" style="612" customWidth="1"/>
    <col min="11554" max="11555" width="13.7109375" style="612" customWidth="1"/>
    <col min="11556" max="11776" width="9.28515625" style="612"/>
    <col min="11777" max="11777" width="87.7109375" style="612" customWidth="1"/>
    <col min="11778" max="11780" width="13.7109375" style="612" customWidth="1"/>
    <col min="11781" max="11781" width="14.28515625" style="612" customWidth="1"/>
    <col min="11782" max="11783" width="13.7109375" style="612" customWidth="1"/>
    <col min="11784" max="11784" width="14.5703125" style="612" customWidth="1"/>
    <col min="11785" max="11791" width="13.7109375" style="612" customWidth="1"/>
    <col min="11792" max="11792" width="15.7109375" style="612" customWidth="1"/>
    <col min="11793" max="11793" width="17" style="612" customWidth="1"/>
    <col min="11794" max="11794" width="12.5703125" style="612" customWidth="1"/>
    <col min="11795" max="11805" width="13.7109375" style="612" customWidth="1"/>
    <col min="11806" max="11806" width="11.7109375" style="612" customWidth="1"/>
    <col min="11807" max="11807" width="11.42578125" style="612" customWidth="1"/>
    <col min="11808" max="11808" width="11.7109375" style="612" customWidth="1"/>
    <col min="11809" max="11809" width="10.7109375" style="612" customWidth="1"/>
    <col min="11810" max="11811" width="13.7109375" style="612" customWidth="1"/>
    <col min="11812" max="12032" width="9.28515625" style="612"/>
    <col min="12033" max="12033" width="87.7109375" style="612" customWidth="1"/>
    <col min="12034" max="12036" width="13.7109375" style="612" customWidth="1"/>
    <col min="12037" max="12037" width="14.28515625" style="612" customWidth="1"/>
    <col min="12038" max="12039" width="13.7109375" style="612" customWidth="1"/>
    <col min="12040" max="12040" width="14.5703125" style="612" customWidth="1"/>
    <col min="12041" max="12047" width="13.7109375" style="612" customWidth="1"/>
    <col min="12048" max="12048" width="15.7109375" style="612" customWidth="1"/>
    <col min="12049" max="12049" width="17" style="612" customWidth="1"/>
    <col min="12050" max="12050" width="12.5703125" style="612" customWidth="1"/>
    <col min="12051" max="12061" width="13.7109375" style="612" customWidth="1"/>
    <col min="12062" max="12062" width="11.7109375" style="612" customWidth="1"/>
    <col min="12063" max="12063" width="11.42578125" style="612" customWidth="1"/>
    <col min="12064" max="12064" width="11.7109375" style="612" customWidth="1"/>
    <col min="12065" max="12065" width="10.7109375" style="612" customWidth="1"/>
    <col min="12066" max="12067" width="13.7109375" style="612" customWidth="1"/>
    <col min="12068" max="12288" width="9.28515625" style="612"/>
    <col min="12289" max="12289" width="87.7109375" style="612" customWidth="1"/>
    <col min="12290" max="12292" width="13.7109375" style="612" customWidth="1"/>
    <col min="12293" max="12293" width="14.28515625" style="612" customWidth="1"/>
    <col min="12294" max="12295" width="13.7109375" style="612" customWidth="1"/>
    <col min="12296" max="12296" width="14.5703125" style="612" customWidth="1"/>
    <col min="12297" max="12303" width="13.7109375" style="612" customWidth="1"/>
    <col min="12304" max="12304" width="15.7109375" style="612" customWidth="1"/>
    <col min="12305" max="12305" width="17" style="612" customWidth="1"/>
    <col min="12306" max="12306" width="12.5703125" style="612" customWidth="1"/>
    <col min="12307" max="12317" width="13.7109375" style="612" customWidth="1"/>
    <col min="12318" max="12318" width="11.7109375" style="612" customWidth="1"/>
    <col min="12319" max="12319" width="11.42578125" style="612" customWidth="1"/>
    <col min="12320" max="12320" width="11.7109375" style="612" customWidth="1"/>
    <col min="12321" max="12321" width="10.7109375" style="612" customWidth="1"/>
    <col min="12322" max="12323" width="13.7109375" style="612" customWidth="1"/>
    <col min="12324" max="12544" width="9.28515625" style="612"/>
    <col min="12545" max="12545" width="87.7109375" style="612" customWidth="1"/>
    <col min="12546" max="12548" width="13.7109375" style="612" customWidth="1"/>
    <col min="12549" max="12549" width="14.28515625" style="612" customWidth="1"/>
    <col min="12550" max="12551" width="13.7109375" style="612" customWidth="1"/>
    <col min="12552" max="12552" width="14.5703125" style="612" customWidth="1"/>
    <col min="12553" max="12559" width="13.7109375" style="612" customWidth="1"/>
    <col min="12560" max="12560" width="15.7109375" style="612" customWidth="1"/>
    <col min="12561" max="12561" width="17" style="612" customWidth="1"/>
    <col min="12562" max="12562" width="12.5703125" style="612" customWidth="1"/>
    <col min="12563" max="12573" width="13.7109375" style="612" customWidth="1"/>
    <col min="12574" max="12574" width="11.7109375" style="612" customWidth="1"/>
    <col min="12575" max="12575" width="11.42578125" style="612" customWidth="1"/>
    <col min="12576" max="12576" width="11.7109375" style="612" customWidth="1"/>
    <col min="12577" max="12577" width="10.7109375" style="612" customWidth="1"/>
    <col min="12578" max="12579" width="13.7109375" style="612" customWidth="1"/>
    <col min="12580" max="12800" width="9.28515625" style="612"/>
    <col min="12801" max="12801" width="87.7109375" style="612" customWidth="1"/>
    <col min="12802" max="12804" width="13.7109375" style="612" customWidth="1"/>
    <col min="12805" max="12805" width="14.28515625" style="612" customWidth="1"/>
    <col min="12806" max="12807" width="13.7109375" style="612" customWidth="1"/>
    <col min="12808" max="12808" width="14.5703125" style="612" customWidth="1"/>
    <col min="12809" max="12815" width="13.7109375" style="612" customWidth="1"/>
    <col min="12816" max="12816" width="15.7109375" style="612" customWidth="1"/>
    <col min="12817" max="12817" width="17" style="612" customWidth="1"/>
    <col min="12818" max="12818" width="12.5703125" style="612" customWidth="1"/>
    <col min="12819" max="12829" width="13.7109375" style="612" customWidth="1"/>
    <col min="12830" max="12830" width="11.7109375" style="612" customWidth="1"/>
    <col min="12831" max="12831" width="11.42578125" style="612" customWidth="1"/>
    <col min="12832" max="12832" width="11.7109375" style="612" customWidth="1"/>
    <col min="12833" max="12833" width="10.7109375" style="612" customWidth="1"/>
    <col min="12834" max="12835" width="13.7109375" style="612" customWidth="1"/>
    <col min="12836" max="13056" width="9.28515625" style="612"/>
    <col min="13057" max="13057" width="87.7109375" style="612" customWidth="1"/>
    <col min="13058" max="13060" width="13.7109375" style="612" customWidth="1"/>
    <col min="13061" max="13061" width="14.28515625" style="612" customWidth="1"/>
    <col min="13062" max="13063" width="13.7109375" style="612" customWidth="1"/>
    <col min="13064" max="13064" width="14.5703125" style="612" customWidth="1"/>
    <col min="13065" max="13071" width="13.7109375" style="612" customWidth="1"/>
    <col min="13072" max="13072" width="15.7109375" style="612" customWidth="1"/>
    <col min="13073" max="13073" width="17" style="612" customWidth="1"/>
    <col min="13074" max="13074" width="12.5703125" style="612" customWidth="1"/>
    <col min="13075" max="13085" width="13.7109375" style="612" customWidth="1"/>
    <col min="13086" max="13086" width="11.7109375" style="612" customWidth="1"/>
    <col min="13087" max="13087" width="11.42578125" style="612" customWidth="1"/>
    <col min="13088" max="13088" width="11.7109375" style="612" customWidth="1"/>
    <col min="13089" max="13089" width="10.7109375" style="612" customWidth="1"/>
    <col min="13090" max="13091" width="13.7109375" style="612" customWidth="1"/>
    <col min="13092" max="13312" width="9.28515625" style="612"/>
    <col min="13313" max="13313" width="87.7109375" style="612" customWidth="1"/>
    <col min="13314" max="13316" width="13.7109375" style="612" customWidth="1"/>
    <col min="13317" max="13317" width="14.28515625" style="612" customWidth="1"/>
    <col min="13318" max="13319" width="13.7109375" style="612" customWidth="1"/>
    <col min="13320" max="13320" width="14.5703125" style="612" customWidth="1"/>
    <col min="13321" max="13327" width="13.7109375" style="612" customWidth="1"/>
    <col min="13328" max="13328" width="15.7109375" style="612" customWidth="1"/>
    <col min="13329" max="13329" width="17" style="612" customWidth="1"/>
    <col min="13330" max="13330" width="12.5703125" style="612" customWidth="1"/>
    <col min="13331" max="13341" width="13.7109375" style="612" customWidth="1"/>
    <col min="13342" max="13342" width="11.7109375" style="612" customWidth="1"/>
    <col min="13343" max="13343" width="11.42578125" style="612" customWidth="1"/>
    <col min="13344" max="13344" width="11.7109375" style="612" customWidth="1"/>
    <col min="13345" max="13345" width="10.7109375" style="612" customWidth="1"/>
    <col min="13346" max="13347" width="13.7109375" style="612" customWidth="1"/>
    <col min="13348" max="13568" width="9.28515625" style="612"/>
    <col min="13569" max="13569" width="87.7109375" style="612" customWidth="1"/>
    <col min="13570" max="13572" width="13.7109375" style="612" customWidth="1"/>
    <col min="13573" max="13573" width="14.28515625" style="612" customWidth="1"/>
    <col min="13574" max="13575" width="13.7109375" style="612" customWidth="1"/>
    <col min="13576" max="13576" width="14.5703125" style="612" customWidth="1"/>
    <col min="13577" max="13583" width="13.7109375" style="612" customWidth="1"/>
    <col min="13584" max="13584" width="15.7109375" style="612" customWidth="1"/>
    <col min="13585" max="13585" width="17" style="612" customWidth="1"/>
    <col min="13586" max="13586" width="12.5703125" style="612" customWidth="1"/>
    <col min="13587" max="13597" width="13.7109375" style="612" customWidth="1"/>
    <col min="13598" max="13598" width="11.7109375" style="612" customWidth="1"/>
    <col min="13599" max="13599" width="11.42578125" style="612" customWidth="1"/>
    <col min="13600" max="13600" width="11.7109375" style="612" customWidth="1"/>
    <col min="13601" max="13601" width="10.7109375" style="612" customWidth="1"/>
    <col min="13602" max="13603" width="13.7109375" style="612" customWidth="1"/>
    <col min="13604" max="13824" width="9.28515625" style="612"/>
    <col min="13825" max="13825" width="87.7109375" style="612" customWidth="1"/>
    <col min="13826" max="13828" width="13.7109375" style="612" customWidth="1"/>
    <col min="13829" max="13829" width="14.28515625" style="612" customWidth="1"/>
    <col min="13830" max="13831" width="13.7109375" style="612" customWidth="1"/>
    <col min="13832" max="13832" width="14.5703125" style="612" customWidth="1"/>
    <col min="13833" max="13839" width="13.7109375" style="612" customWidth="1"/>
    <col min="13840" max="13840" width="15.7109375" style="612" customWidth="1"/>
    <col min="13841" max="13841" width="17" style="612" customWidth="1"/>
    <col min="13842" max="13842" width="12.5703125" style="612" customWidth="1"/>
    <col min="13843" max="13853" width="13.7109375" style="612" customWidth="1"/>
    <col min="13854" max="13854" width="11.7109375" style="612" customWidth="1"/>
    <col min="13855" max="13855" width="11.42578125" style="612" customWidth="1"/>
    <col min="13856" max="13856" width="11.7109375" style="612" customWidth="1"/>
    <col min="13857" max="13857" width="10.7109375" style="612" customWidth="1"/>
    <col min="13858" max="13859" width="13.7109375" style="612" customWidth="1"/>
    <col min="13860" max="14080" width="9.28515625" style="612"/>
    <col min="14081" max="14081" width="87.7109375" style="612" customWidth="1"/>
    <col min="14082" max="14084" width="13.7109375" style="612" customWidth="1"/>
    <col min="14085" max="14085" width="14.28515625" style="612" customWidth="1"/>
    <col min="14086" max="14087" width="13.7109375" style="612" customWidth="1"/>
    <col min="14088" max="14088" width="14.5703125" style="612" customWidth="1"/>
    <col min="14089" max="14095" width="13.7109375" style="612" customWidth="1"/>
    <col min="14096" max="14096" width="15.7109375" style="612" customWidth="1"/>
    <col min="14097" max="14097" width="17" style="612" customWidth="1"/>
    <col min="14098" max="14098" width="12.5703125" style="612" customWidth="1"/>
    <col min="14099" max="14109" width="13.7109375" style="612" customWidth="1"/>
    <col min="14110" max="14110" width="11.7109375" style="612" customWidth="1"/>
    <col min="14111" max="14111" width="11.42578125" style="612" customWidth="1"/>
    <col min="14112" max="14112" width="11.7109375" style="612" customWidth="1"/>
    <col min="14113" max="14113" width="10.7109375" style="612" customWidth="1"/>
    <col min="14114" max="14115" width="13.7109375" style="612" customWidth="1"/>
    <col min="14116" max="14336" width="9.28515625" style="612"/>
    <col min="14337" max="14337" width="87.7109375" style="612" customWidth="1"/>
    <col min="14338" max="14340" width="13.7109375" style="612" customWidth="1"/>
    <col min="14341" max="14341" width="14.28515625" style="612" customWidth="1"/>
    <col min="14342" max="14343" width="13.7109375" style="612" customWidth="1"/>
    <col min="14344" max="14344" width="14.5703125" style="612" customWidth="1"/>
    <col min="14345" max="14351" width="13.7109375" style="612" customWidth="1"/>
    <col min="14352" max="14352" width="15.7109375" style="612" customWidth="1"/>
    <col min="14353" max="14353" width="17" style="612" customWidth="1"/>
    <col min="14354" max="14354" width="12.5703125" style="612" customWidth="1"/>
    <col min="14355" max="14365" width="13.7109375" style="612" customWidth="1"/>
    <col min="14366" max="14366" width="11.7109375" style="612" customWidth="1"/>
    <col min="14367" max="14367" width="11.42578125" style="612" customWidth="1"/>
    <col min="14368" max="14368" width="11.7109375" style="612" customWidth="1"/>
    <col min="14369" max="14369" width="10.7109375" style="612" customWidth="1"/>
    <col min="14370" max="14371" width="13.7109375" style="612" customWidth="1"/>
    <col min="14372" max="14592" width="9.28515625" style="612"/>
    <col min="14593" max="14593" width="87.7109375" style="612" customWidth="1"/>
    <col min="14594" max="14596" width="13.7109375" style="612" customWidth="1"/>
    <col min="14597" max="14597" width="14.28515625" style="612" customWidth="1"/>
    <col min="14598" max="14599" width="13.7109375" style="612" customWidth="1"/>
    <col min="14600" max="14600" width="14.5703125" style="612" customWidth="1"/>
    <col min="14601" max="14607" width="13.7109375" style="612" customWidth="1"/>
    <col min="14608" max="14608" width="15.7109375" style="612" customWidth="1"/>
    <col min="14609" max="14609" width="17" style="612" customWidth="1"/>
    <col min="14610" max="14610" width="12.5703125" style="612" customWidth="1"/>
    <col min="14611" max="14621" width="13.7109375" style="612" customWidth="1"/>
    <col min="14622" max="14622" width="11.7109375" style="612" customWidth="1"/>
    <col min="14623" max="14623" width="11.42578125" style="612" customWidth="1"/>
    <col min="14624" max="14624" width="11.7109375" style="612" customWidth="1"/>
    <col min="14625" max="14625" width="10.7109375" style="612" customWidth="1"/>
    <col min="14626" max="14627" width="13.7109375" style="612" customWidth="1"/>
    <col min="14628" max="14848" width="9.28515625" style="612"/>
    <col min="14849" max="14849" width="87.7109375" style="612" customWidth="1"/>
    <col min="14850" max="14852" width="13.7109375" style="612" customWidth="1"/>
    <col min="14853" max="14853" width="14.28515625" style="612" customWidth="1"/>
    <col min="14854" max="14855" width="13.7109375" style="612" customWidth="1"/>
    <col min="14856" max="14856" width="14.5703125" style="612" customWidth="1"/>
    <col min="14857" max="14863" width="13.7109375" style="612" customWidth="1"/>
    <col min="14864" max="14864" width="15.7109375" style="612" customWidth="1"/>
    <col min="14865" max="14865" width="17" style="612" customWidth="1"/>
    <col min="14866" max="14866" width="12.5703125" style="612" customWidth="1"/>
    <col min="14867" max="14877" width="13.7109375" style="612" customWidth="1"/>
    <col min="14878" max="14878" width="11.7109375" style="612" customWidth="1"/>
    <col min="14879" max="14879" width="11.42578125" style="612" customWidth="1"/>
    <col min="14880" max="14880" width="11.7109375" style="612" customWidth="1"/>
    <col min="14881" max="14881" width="10.7109375" style="612" customWidth="1"/>
    <col min="14882" max="14883" width="13.7109375" style="612" customWidth="1"/>
    <col min="14884" max="15104" width="9.28515625" style="612"/>
    <col min="15105" max="15105" width="87.7109375" style="612" customWidth="1"/>
    <col min="15106" max="15108" width="13.7109375" style="612" customWidth="1"/>
    <col min="15109" max="15109" width="14.28515625" style="612" customWidth="1"/>
    <col min="15110" max="15111" width="13.7109375" style="612" customWidth="1"/>
    <col min="15112" max="15112" width="14.5703125" style="612" customWidth="1"/>
    <col min="15113" max="15119" width="13.7109375" style="612" customWidth="1"/>
    <col min="15120" max="15120" width="15.7109375" style="612" customWidth="1"/>
    <col min="15121" max="15121" width="17" style="612" customWidth="1"/>
    <col min="15122" max="15122" width="12.5703125" style="612" customWidth="1"/>
    <col min="15123" max="15133" width="13.7109375" style="612" customWidth="1"/>
    <col min="15134" max="15134" width="11.7109375" style="612" customWidth="1"/>
    <col min="15135" max="15135" width="11.42578125" style="612" customWidth="1"/>
    <col min="15136" max="15136" width="11.7109375" style="612" customWidth="1"/>
    <col min="15137" max="15137" width="10.7109375" style="612" customWidth="1"/>
    <col min="15138" max="15139" width="13.7109375" style="612" customWidth="1"/>
    <col min="15140" max="15360" width="9.28515625" style="612"/>
    <col min="15361" max="15361" width="87.7109375" style="612" customWidth="1"/>
    <col min="15362" max="15364" width="13.7109375" style="612" customWidth="1"/>
    <col min="15365" max="15365" width="14.28515625" style="612" customWidth="1"/>
    <col min="15366" max="15367" width="13.7109375" style="612" customWidth="1"/>
    <col min="15368" max="15368" width="14.5703125" style="612" customWidth="1"/>
    <col min="15369" max="15375" width="13.7109375" style="612" customWidth="1"/>
    <col min="15376" max="15376" width="15.7109375" style="612" customWidth="1"/>
    <col min="15377" max="15377" width="17" style="612" customWidth="1"/>
    <col min="15378" max="15378" width="12.5703125" style="612" customWidth="1"/>
    <col min="15379" max="15389" width="13.7109375" style="612" customWidth="1"/>
    <col min="15390" max="15390" width="11.7109375" style="612" customWidth="1"/>
    <col min="15391" max="15391" width="11.42578125" style="612" customWidth="1"/>
    <col min="15392" max="15392" width="11.7109375" style="612" customWidth="1"/>
    <col min="15393" max="15393" width="10.7109375" style="612" customWidth="1"/>
    <col min="15394" max="15395" width="13.7109375" style="612" customWidth="1"/>
    <col min="15396" max="15616" width="9.28515625" style="612"/>
    <col min="15617" max="15617" width="87.7109375" style="612" customWidth="1"/>
    <col min="15618" max="15620" width="13.7109375" style="612" customWidth="1"/>
    <col min="15621" max="15621" width="14.28515625" style="612" customWidth="1"/>
    <col min="15622" max="15623" width="13.7109375" style="612" customWidth="1"/>
    <col min="15624" max="15624" width="14.5703125" style="612" customWidth="1"/>
    <col min="15625" max="15631" width="13.7109375" style="612" customWidth="1"/>
    <col min="15632" max="15632" width="15.7109375" style="612" customWidth="1"/>
    <col min="15633" max="15633" width="17" style="612" customWidth="1"/>
    <col min="15634" max="15634" width="12.5703125" style="612" customWidth="1"/>
    <col min="15635" max="15645" width="13.7109375" style="612" customWidth="1"/>
    <col min="15646" max="15646" width="11.7109375" style="612" customWidth="1"/>
    <col min="15647" max="15647" width="11.42578125" style="612" customWidth="1"/>
    <col min="15648" max="15648" width="11.7109375" style="612" customWidth="1"/>
    <col min="15649" max="15649" width="10.7109375" style="612" customWidth="1"/>
    <col min="15650" max="15651" width="13.7109375" style="612" customWidth="1"/>
    <col min="15652" max="15872" width="9.28515625" style="612"/>
    <col min="15873" max="15873" width="87.7109375" style="612" customWidth="1"/>
    <col min="15874" max="15876" width="13.7109375" style="612" customWidth="1"/>
    <col min="15877" max="15877" width="14.28515625" style="612" customWidth="1"/>
    <col min="15878" max="15879" width="13.7109375" style="612" customWidth="1"/>
    <col min="15880" max="15880" width="14.5703125" style="612" customWidth="1"/>
    <col min="15881" max="15887" width="13.7109375" style="612" customWidth="1"/>
    <col min="15888" max="15888" width="15.7109375" style="612" customWidth="1"/>
    <col min="15889" max="15889" width="17" style="612" customWidth="1"/>
    <col min="15890" max="15890" width="12.5703125" style="612" customWidth="1"/>
    <col min="15891" max="15901" width="13.7109375" style="612" customWidth="1"/>
    <col min="15902" max="15902" width="11.7109375" style="612" customWidth="1"/>
    <col min="15903" max="15903" width="11.42578125" style="612" customWidth="1"/>
    <col min="15904" max="15904" width="11.7109375" style="612" customWidth="1"/>
    <col min="15905" max="15905" width="10.7109375" style="612" customWidth="1"/>
    <col min="15906" max="15907" width="13.7109375" style="612" customWidth="1"/>
    <col min="15908" max="16128" width="9.28515625" style="612"/>
    <col min="16129" max="16129" width="87.7109375" style="612" customWidth="1"/>
    <col min="16130" max="16132" width="13.7109375" style="612" customWidth="1"/>
    <col min="16133" max="16133" width="14.28515625" style="612" customWidth="1"/>
    <col min="16134" max="16135" width="13.7109375" style="612" customWidth="1"/>
    <col min="16136" max="16136" width="14.5703125" style="612" customWidth="1"/>
    <col min="16137" max="16143" width="13.7109375" style="612" customWidth="1"/>
    <col min="16144" max="16144" width="15.7109375" style="612" customWidth="1"/>
    <col min="16145" max="16145" width="17" style="612" customWidth="1"/>
    <col min="16146" max="16146" width="12.5703125" style="612" customWidth="1"/>
    <col min="16147" max="16157" width="13.7109375" style="612" customWidth="1"/>
    <col min="16158" max="16158" width="11.7109375" style="612" customWidth="1"/>
    <col min="16159" max="16159" width="11.42578125" style="612" customWidth="1"/>
    <col min="16160" max="16160" width="11.7109375" style="612" customWidth="1"/>
    <col min="16161" max="16161" width="10.7109375" style="612" customWidth="1"/>
    <col min="16162" max="16163" width="13.7109375" style="612" customWidth="1"/>
    <col min="16164" max="16384" width="9.28515625" style="612"/>
  </cols>
  <sheetData>
    <row r="1" spans="1:35" s="570" customFormat="1" ht="14.25" customHeight="1" x14ac:dyDescent="0.25">
      <c r="B1" s="571"/>
      <c r="C1" s="572"/>
      <c r="D1" s="572"/>
      <c r="E1" s="572"/>
      <c r="F1" s="572"/>
      <c r="G1" s="572"/>
      <c r="H1" s="572"/>
      <c r="I1" s="572"/>
      <c r="J1" s="572"/>
      <c r="K1" s="572"/>
      <c r="L1" s="572"/>
      <c r="M1" s="572"/>
      <c r="N1" s="572"/>
      <c r="O1" s="572"/>
      <c r="P1" s="573" t="s">
        <v>3502</v>
      </c>
      <c r="Q1" s="573"/>
      <c r="R1" s="572"/>
      <c r="S1" s="572"/>
      <c r="T1" s="572"/>
      <c r="U1" s="572"/>
      <c r="X1" s="572"/>
      <c r="Y1" s="572"/>
      <c r="Z1" s="572"/>
      <c r="AA1" s="572"/>
      <c r="AB1" s="572"/>
      <c r="AC1" s="572"/>
      <c r="AD1" s="572"/>
      <c r="AE1" s="572"/>
      <c r="AF1" s="572"/>
      <c r="AG1" s="572"/>
      <c r="AH1" s="572"/>
      <c r="AI1" s="572"/>
    </row>
    <row r="2" spans="1:35" s="570" customFormat="1" ht="12.75" customHeight="1" x14ac:dyDescent="0.25">
      <c r="B2" s="571"/>
      <c r="C2" s="572"/>
      <c r="D2" s="572"/>
      <c r="E2" s="572"/>
      <c r="F2" s="572"/>
      <c r="G2" s="572"/>
      <c r="H2" s="572"/>
      <c r="I2" s="572"/>
      <c r="J2" s="572"/>
      <c r="K2" s="572"/>
      <c r="L2" s="572"/>
      <c r="M2" s="572"/>
      <c r="N2" s="572"/>
      <c r="O2" s="572"/>
      <c r="P2" s="574" t="s">
        <v>3503</v>
      </c>
      <c r="Q2" s="574"/>
      <c r="R2" s="572"/>
      <c r="S2" s="572"/>
      <c r="T2" s="572"/>
      <c r="U2" s="572"/>
      <c r="X2" s="572"/>
      <c r="Y2" s="572"/>
      <c r="Z2" s="572"/>
      <c r="AA2" s="572"/>
      <c r="AB2" s="572"/>
      <c r="AC2" s="572"/>
      <c r="AD2" s="572"/>
      <c r="AE2" s="572"/>
      <c r="AF2" s="572"/>
      <c r="AG2" s="572"/>
      <c r="AH2" s="572"/>
      <c r="AI2" s="572"/>
    </row>
    <row r="3" spans="1:35" s="570" customFormat="1" ht="12.75" customHeight="1" x14ac:dyDescent="0.25">
      <c r="B3" s="571"/>
      <c r="C3" s="572"/>
      <c r="D3" s="572"/>
      <c r="E3" s="572"/>
      <c r="F3" s="572"/>
      <c r="G3" s="572"/>
      <c r="H3" s="572"/>
      <c r="I3" s="572"/>
      <c r="J3" s="572"/>
      <c r="K3" s="572"/>
      <c r="L3" s="572"/>
      <c r="M3" s="572"/>
      <c r="N3" s="572"/>
      <c r="O3" s="572"/>
      <c r="P3" s="574" t="s">
        <v>3504</v>
      </c>
      <c r="Q3" s="574"/>
      <c r="R3" s="572"/>
      <c r="S3" s="572"/>
      <c r="T3" s="572"/>
      <c r="U3" s="572"/>
      <c r="X3" s="572"/>
      <c r="Y3" s="572"/>
      <c r="Z3" s="572"/>
      <c r="AA3" s="572"/>
      <c r="AB3" s="572"/>
      <c r="AC3" s="572"/>
      <c r="AD3" s="572"/>
      <c r="AE3" s="572"/>
      <c r="AF3" s="572"/>
      <c r="AG3" s="572"/>
      <c r="AH3" s="572"/>
      <c r="AI3" s="572"/>
    </row>
    <row r="4" spans="1:35" s="570" customFormat="1" ht="14.25" customHeight="1" x14ac:dyDescent="0.25">
      <c r="B4" s="571"/>
      <c r="C4" s="572"/>
      <c r="D4" s="572"/>
      <c r="E4" s="572"/>
      <c r="F4" s="572"/>
      <c r="G4" s="572"/>
      <c r="H4" s="572"/>
      <c r="I4" s="572"/>
      <c r="J4" s="572"/>
      <c r="K4" s="572"/>
      <c r="L4" s="572"/>
      <c r="M4" s="572"/>
      <c r="N4" s="572"/>
      <c r="O4" s="572"/>
      <c r="P4" s="574" t="s">
        <v>3505</v>
      </c>
      <c r="Q4" s="574"/>
      <c r="R4" s="572"/>
      <c r="S4" s="572"/>
      <c r="T4" s="572"/>
      <c r="U4" s="572"/>
      <c r="X4" s="572"/>
      <c r="Y4" s="572"/>
      <c r="Z4" s="572"/>
      <c r="AA4" s="572"/>
      <c r="AB4" s="572"/>
      <c r="AC4" s="572"/>
      <c r="AD4" s="572"/>
      <c r="AE4" s="572"/>
      <c r="AF4" s="572"/>
      <c r="AG4" s="572"/>
      <c r="AH4" s="572"/>
      <c r="AI4" s="572"/>
    </row>
    <row r="5" spans="1:35" s="570" customFormat="1" ht="34.5" customHeight="1" x14ac:dyDescent="0.2">
      <c r="A5" s="575" t="s">
        <v>3506</v>
      </c>
      <c r="B5" s="575"/>
      <c r="C5" s="575"/>
      <c r="D5" s="575"/>
      <c r="E5" s="575"/>
      <c r="F5" s="575"/>
      <c r="G5" s="575"/>
      <c r="H5" s="575"/>
      <c r="I5" s="575"/>
      <c r="J5" s="575"/>
      <c r="K5" s="575"/>
      <c r="L5" s="575"/>
      <c r="M5" s="575"/>
      <c r="N5" s="575"/>
      <c r="O5" s="575"/>
      <c r="P5" s="575"/>
      <c r="Q5" s="575"/>
      <c r="R5" s="575"/>
      <c r="S5" s="575"/>
      <c r="T5" s="575"/>
      <c r="U5" s="575"/>
      <c r="V5" s="575"/>
      <c r="W5" s="575"/>
    </row>
    <row r="6" spans="1:35" s="570" customFormat="1" ht="15" customHeight="1" x14ac:dyDescent="0.2">
      <c r="A6" s="576" t="s">
        <v>19</v>
      </c>
      <c r="B6" s="577"/>
    </row>
    <row r="7" spans="1:35" s="570" customFormat="1" ht="15" customHeight="1" thickBot="1" x14ac:dyDescent="0.25">
      <c r="A7" s="576"/>
      <c r="B7" s="577"/>
      <c r="Q7" s="578" t="s">
        <v>3507</v>
      </c>
    </row>
    <row r="8" spans="1:35" s="570" customFormat="1" ht="15" customHeight="1" thickBot="1" x14ac:dyDescent="0.25">
      <c r="A8" s="579"/>
      <c r="B8" s="580"/>
      <c r="C8" s="581"/>
      <c r="D8" s="581"/>
      <c r="E8" s="581"/>
      <c r="F8" s="581"/>
      <c r="G8" s="581"/>
      <c r="H8" s="581"/>
      <c r="I8" s="582"/>
      <c r="J8" s="583"/>
      <c r="K8" s="581"/>
      <c r="L8" s="581"/>
      <c r="M8" s="581"/>
      <c r="N8" s="581"/>
      <c r="O8" s="581"/>
      <c r="P8" s="581"/>
      <c r="Q8" s="582"/>
      <c r="R8" s="584"/>
      <c r="S8" s="585" t="s">
        <v>1265</v>
      </c>
      <c r="T8" s="585"/>
      <c r="U8" s="585"/>
      <c r="V8" s="585"/>
      <c r="W8" s="585"/>
      <c r="X8" s="585"/>
      <c r="Y8" s="585"/>
      <c r="Z8" s="585"/>
      <c r="AA8" s="585"/>
      <c r="AB8" s="585"/>
      <c r="AC8" s="586"/>
      <c r="AD8" s="583"/>
      <c r="AE8" s="581"/>
      <c r="AF8" s="581"/>
      <c r="AG8" s="581"/>
      <c r="AH8" s="581"/>
      <c r="AI8" s="582"/>
    </row>
    <row r="9" spans="1:35" s="598" customFormat="1" ht="16.5" customHeight="1" thickBot="1" x14ac:dyDescent="0.25">
      <c r="A9" s="587" t="s">
        <v>3508</v>
      </c>
      <c r="B9" s="588" t="s">
        <v>1264</v>
      </c>
      <c r="C9" s="589"/>
      <c r="D9" s="589"/>
      <c r="E9" s="589"/>
      <c r="F9" s="589"/>
      <c r="G9" s="589"/>
      <c r="H9" s="589"/>
      <c r="I9" s="590"/>
      <c r="J9" s="591" t="s">
        <v>1093</v>
      </c>
      <c r="K9" s="592"/>
      <c r="L9" s="592"/>
      <c r="M9" s="592"/>
      <c r="N9" s="592"/>
      <c r="O9" s="592"/>
      <c r="P9" s="592"/>
      <c r="Q9" s="593"/>
      <c r="R9" s="594" t="s">
        <v>3509</v>
      </c>
      <c r="S9" s="594"/>
      <c r="T9" s="594"/>
      <c r="U9" s="594"/>
      <c r="V9" s="594"/>
      <c r="W9" s="594"/>
      <c r="X9" s="594" t="s">
        <v>3510</v>
      </c>
      <c r="Y9" s="594"/>
      <c r="Z9" s="594"/>
      <c r="AA9" s="594"/>
      <c r="AB9" s="594"/>
      <c r="AC9" s="594"/>
      <c r="AD9" s="595" t="s">
        <v>3511</v>
      </c>
      <c r="AE9" s="596"/>
      <c r="AF9" s="596"/>
      <c r="AG9" s="596"/>
      <c r="AH9" s="596"/>
      <c r="AI9" s="597"/>
    </row>
    <row r="10" spans="1:35" ht="16.5" customHeight="1" x14ac:dyDescent="0.2">
      <c r="A10" s="587"/>
      <c r="B10" s="599" t="s">
        <v>3512</v>
      </c>
      <c r="C10" s="600" t="s">
        <v>3513</v>
      </c>
      <c r="D10" s="600" t="s">
        <v>3514</v>
      </c>
      <c r="E10" s="601" t="s">
        <v>3515</v>
      </c>
      <c r="F10" s="602" t="s">
        <v>3516</v>
      </c>
      <c r="G10" s="603" t="s">
        <v>3517</v>
      </c>
      <c r="H10" s="604" t="s">
        <v>3515</v>
      </c>
      <c r="I10" s="605" t="s">
        <v>3518</v>
      </c>
      <c r="J10" s="606" t="s">
        <v>3512</v>
      </c>
      <c r="K10" s="600" t="s">
        <v>3513</v>
      </c>
      <c r="L10" s="600" t="s">
        <v>3514</v>
      </c>
      <c r="M10" s="600" t="s">
        <v>3515</v>
      </c>
      <c r="N10" s="602" t="s">
        <v>3516</v>
      </c>
      <c r="O10" s="603" t="s">
        <v>3517</v>
      </c>
      <c r="P10" s="607" t="s">
        <v>3515</v>
      </c>
      <c r="Q10" s="605" t="s">
        <v>3518</v>
      </c>
      <c r="R10" s="608" t="s">
        <v>3512</v>
      </c>
      <c r="S10" s="600" t="s">
        <v>3513</v>
      </c>
      <c r="T10" s="600" t="s">
        <v>3514</v>
      </c>
      <c r="U10" s="603" t="s">
        <v>3516</v>
      </c>
      <c r="V10" s="603" t="s">
        <v>3517</v>
      </c>
      <c r="W10" s="609" t="s">
        <v>3519</v>
      </c>
      <c r="X10" s="608" t="s">
        <v>3512</v>
      </c>
      <c r="Y10" s="600" t="s">
        <v>3513</v>
      </c>
      <c r="Z10" s="600" t="s">
        <v>3520</v>
      </c>
      <c r="AA10" s="603" t="s">
        <v>3516</v>
      </c>
      <c r="AB10" s="603" t="s">
        <v>3521</v>
      </c>
      <c r="AC10" s="610" t="s">
        <v>3519</v>
      </c>
      <c r="AD10" s="608" t="s">
        <v>3512</v>
      </c>
      <c r="AE10" s="611" t="s">
        <v>3513</v>
      </c>
      <c r="AF10" s="611" t="s">
        <v>3520</v>
      </c>
      <c r="AG10" s="602" t="s">
        <v>3516</v>
      </c>
      <c r="AH10" s="602" t="s">
        <v>3521</v>
      </c>
      <c r="AI10" s="605" t="s">
        <v>3519</v>
      </c>
    </row>
    <row r="11" spans="1:35" ht="15.75" customHeight="1" x14ac:dyDescent="0.2">
      <c r="A11" s="587"/>
      <c r="B11" s="599"/>
      <c r="C11" s="600"/>
      <c r="D11" s="600"/>
      <c r="E11" s="601"/>
      <c r="F11" s="602"/>
      <c r="G11" s="603"/>
      <c r="H11" s="613"/>
      <c r="I11" s="605"/>
      <c r="J11" s="606"/>
      <c r="K11" s="600"/>
      <c r="L11" s="600"/>
      <c r="M11" s="600"/>
      <c r="N11" s="602"/>
      <c r="O11" s="603"/>
      <c r="P11" s="614"/>
      <c r="Q11" s="605"/>
      <c r="R11" s="608"/>
      <c r="S11" s="600"/>
      <c r="T11" s="600"/>
      <c r="U11" s="603"/>
      <c r="V11" s="603"/>
      <c r="W11" s="609"/>
      <c r="X11" s="608"/>
      <c r="Y11" s="600"/>
      <c r="Z11" s="600"/>
      <c r="AA11" s="603"/>
      <c r="AB11" s="603"/>
      <c r="AC11" s="609"/>
      <c r="AD11" s="608"/>
      <c r="AE11" s="611"/>
      <c r="AF11" s="611"/>
      <c r="AG11" s="602"/>
      <c r="AH11" s="602"/>
      <c r="AI11" s="605"/>
    </row>
    <row r="12" spans="1:35" ht="15" customHeight="1" x14ac:dyDescent="0.2">
      <c r="A12" s="587"/>
      <c r="B12" s="599"/>
      <c r="C12" s="600"/>
      <c r="D12" s="600"/>
      <c r="E12" s="601"/>
      <c r="F12" s="602"/>
      <c r="G12" s="603"/>
      <c r="H12" s="613"/>
      <c r="I12" s="605"/>
      <c r="J12" s="606"/>
      <c r="K12" s="600"/>
      <c r="L12" s="600"/>
      <c r="M12" s="600"/>
      <c r="N12" s="602"/>
      <c r="O12" s="603"/>
      <c r="P12" s="614"/>
      <c r="Q12" s="605"/>
      <c r="R12" s="608"/>
      <c r="S12" s="600"/>
      <c r="T12" s="600"/>
      <c r="U12" s="603"/>
      <c r="V12" s="603"/>
      <c r="W12" s="609"/>
      <c r="X12" s="608"/>
      <c r="Y12" s="600"/>
      <c r="Z12" s="600"/>
      <c r="AA12" s="603"/>
      <c r="AB12" s="603"/>
      <c r="AC12" s="609"/>
      <c r="AD12" s="608"/>
      <c r="AE12" s="611"/>
      <c r="AF12" s="611"/>
      <c r="AG12" s="602"/>
      <c r="AH12" s="602"/>
      <c r="AI12" s="605"/>
    </row>
    <row r="13" spans="1:35" ht="32.25" customHeight="1" thickBot="1" x14ac:dyDescent="0.25">
      <c r="A13" s="615"/>
      <c r="B13" s="616"/>
      <c r="C13" s="617"/>
      <c r="D13" s="617"/>
      <c r="E13" s="618"/>
      <c r="F13" s="619"/>
      <c r="G13" s="620"/>
      <c r="H13" s="621"/>
      <c r="I13" s="622"/>
      <c r="J13" s="623"/>
      <c r="K13" s="617"/>
      <c r="L13" s="617"/>
      <c r="M13" s="617"/>
      <c r="N13" s="619"/>
      <c r="O13" s="620"/>
      <c r="P13" s="624"/>
      <c r="Q13" s="622"/>
      <c r="R13" s="625"/>
      <c r="S13" s="617"/>
      <c r="T13" s="617"/>
      <c r="U13" s="620"/>
      <c r="V13" s="620"/>
      <c r="W13" s="626"/>
      <c r="X13" s="625"/>
      <c r="Y13" s="617"/>
      <c r="Z13" s="617"/>
      <c r="AA13" s="620"/>
      <c r="AB13" s="620"/>
      <c r="AC13" s="626"/>
      <c r="AD13" s="625"/>
      <c r="AE13" s="627"/>
      <c r="AF13" s="627"/>
      <c r="AG13" s="619"/>
      <c r="AH13" s="619"/>
      <c r="AI13" s="622"/>
    </row>
    <row r="14" spans="1:35" s="632" customFormat="1" ht="18" customHeight="1" thickBot="1" x14ac:dyDescent="0.25">
      <c r="A14" s="628" t="s">
        <v>3522</v>
      </c>
      <c r="B14" s="629">
        <v>1</v>
      </c>
      <c r="C14" s="630">
        <v>2</v>
      </c>
      <c r="D14" s="630">
        <v>3</v>
      </c>
      <c r="E14" s="630">
        <v>4</v>
      </c>
      <c r="F14" s="630" t="s">
        <v>3523</v>
      </c>
      <c r="G14" s="630">
        <v>6</v>
      </c>
      <c r="H14" s="630">
        <v>7</v>
      </c>
      <c r="I14" s="631" t="s">
        <v>3524</v>
      </c>
      <c r="J14" s="629">
        <v>9</v>
      </c>
      <c r="K14" s="630">
        <v>10</v>
      </c>
      <c r="L14" s="630">
        <v>11</v>
      </c>
      <c r="M14" s="630">
        <v>12</v>
      </c>
      <c r="N14" s="630" t="s">
        <v>3525</v>
      </c>
      <c r="O14" s="630">
        <v>14</v>
      </c>
      <c r="P14" s="630">
        <v>15</v>
      </c>
      <c r="Q14" s="631" t="s">
        <v>3526</v>
      </c>
      <c r="R14" s="629">
        <v>17</v>
      </c>
      <c r="S14" s="630">
        <v>18</v>
      </c>
      <c r="T14" s="630">
        <v>19</v>
      </c>
      <c r="U14" s="630" t="s">
        <v>3527</v>
      </c>
      <c r="V14" s="630">
        <v>21</v>
      </c>
      <c r="W14" s="631" t="s">
        <v>3528</v>
      </c>
      <c r="X14" s="629">
        <v>23</v>
      </c>
      <c r="Y14" s="630">
        <v>24</v>
      </c>
      <c r="Z14" s="630">
        <v>25</v>
      </c>
      <c r="AA14" s="630" t="s">
        <v>3529</v>
      </c>
      <c r="AB14" s="630">
        <v>27</v>
      </c>
      <c r="AC14" s="631" t="s">
        <v>3530</v>
      </c>
      <c r="AD14" s="629">
        <v>29</v>
      </c>
      <c r="AE14" s="630">
        <v>30</v>
      </c>
      <c r="AF14" s="630">
        <v>31</v>
      </c>
      <c r="AG14" s="630" t="s">
        <v>3531</v>
      </c>
      <c r="AH14" s="630">
        <v>33</v>
      </c>
      <c r="AI14" s="631" t="s">
        <v>3532</v>
      </c>
    </row>
    <row r="15" spans="1:35" s="701" customFormat="1" ht="18" customHeight="1" thickBot="1" x14ac:dyDescent="0.25">
      <c r="A15" s="696" t="s">
        <v>3533</v>
      </c>
      <c r="B15" s="697">
        <f>B16+B43+B46+B49+B62</f>
        <v>37281.200000000004</v>
      </c>
      <c r="C15" s="670">
        <f>C16+C43+C46+C49+C62</f>
        <v>24572.1</v>
      </c>
      <c r="D15" s="670">
        <f>D16+D43+D46+D49+D62</f>
        <v>8500.7999999999993</v>
      </c>
      <c r="E15" s="670">
        <f>E16+E43+E46+E49+E62</f>
        <v>-13857.599999999999</v>
      </c>
      <c r="F15" s="670">
        <f>B15+C15+D15+E15</f>
        <v>56496.500000000007</v>
      </c>
      <c r="G15" s="670">
        <f>G16+G43+G46+G49+G62</f>
        <v>18837.3</v>
      </c>
      <c r="H15" s="670">
        <f>H16+H43+H46+H49+H62</f>
        <v>-14106.699999999999</v>
      </c>
      <c r="I15" s="652">
        <f>G15+F15+H15</f>
        <v>61227.100000000006</v>
      </c>
      <c r="J15" s="697">
        <f>J16+J43+J46+J49+J62</f>
        <v>38500.499999999993</v>
      </c>
      <c r="K15" s="670">
        <f>K16+K43+K46+K49+K62</f>
        <v>24285.599999999999</v>
      </c>
      <c r="L15" s="670">
        <f>L16+L43+L46+L49+L62</f>
        <v>8542.5</v>
      </c>
      <c r="M15" s="670">
        <f>M16+M43+M46+M62</f>
        <v>-13303.099999999999</v>
      </c>
      <c r="N15" s="670">
        <f>J15+K15+L15+M15</f>
        <v>58025.499999999993</v>
      </c>
      <c r="O15" s="670">
        <f>O16+O43+O46+O49+O62</f>
        <v>18264.3</v>
      </c>
      <c r="P15" s="670">
        <f>P16+P43+P46+P49+P62</f>
        <v>-13639.8</v>
      </c>
      <c r="Q15" s="652">
        <f>N15+O15+P15</f>
        <v>62649.999999999985</v>
      </c>
      <c r="R15" s="697">
        <f>J15-B15</f>
        <v>1219.2999999999884</v>
      </c>
      <c r="S15" s="633">
        <f>K15-C15</f>
        <v>-286.5</v>
      </c>
      <c r="T15" s="633">
        <f>L15-D15</f>
        <v>41.700000000000728</v>
      </c>
      <c r="U15" s="633">
        <f>N15-F15</f>
        <v>1528.9999999999854</v>
      </c>
      <c r="V15" s="633">
        <f>O15-G15</f>
        <v>-573</v>
      </c>
      <c r="W15" s="670">
        <f>Q15-I15</f>
        <v>1422.8999999999796</v>
      </c>
      <c r="X15" s="633">
        <f>J15/B15*100</f>
        <v>103.2705492312479</v>
      </c>
      <c r="Y15" s="698">
        <f>K15/C15*100</f>
        <v>98.834043488346538</v>
      </c>
      <c r="Z15" s="633">
        <f>L15/D15*100</f>
        <v>100.49054206662905</v>
      </c>
      <c r="AA15" s="699">
        <f t="shared" ref="AA15:AB30" si="0">N15/F15*100</f>
        <v>102.70636234102994</v>
      </c>
      <c r="AB15" s="670">
        <f t="shared" si="0"/>
        <v>96.958162794030983</v>
      </c>
      <c r="AC15" s="652">
        <f>Q15/I15*100</f>
        <v>102.32397092137302</v>
      </c>
      <c r="AD15" s="700">
        <f t="shared" ref="AD15:AF20" si="1">(J15/206352*100)</f>
        <v>18.657682019074201</v>
      </c>
      <c r="AE15" s="700">
        <f t="shared" si="1"/>
        <v>11.769016050244243</v>
      </c>
      <c r="AF15" s="700">
        <f t="shared" si="1"/>
        <v>4.1397708769481278</v>
      </c>
      <c r="AG15" s="633">
        <f t="shared" ref="AG15:AH17" si="2">(N15/206352)*100</f>
        <v>28.119669302938664</v>
      </c>
      <c r="AH15" s="633">
        <f t="shared" si="2"/>
        <v>8.8510409397534318</v>
      </c>
      <c r="AI15" s="652">
        <f>(Q15/206352)*100</f>
        <v>30.36074280840505</v>
      </c>
    </row>
    <row r="16" spans="1:35" s="665" customFormat="1" ht="21.75" customHeight="1" x14ac:dyDescent="0.2">
      <c r="A16" s="702" t="s">
        <v>3534</v>
      </c>
      <c r="B16" s="703">
        <f>B17+B21+B26+B40</f>
        <v>34226.700000000004</v>
      </c>
      <c r="C16" s="704">
        <f>C17+C21+C26+C40</f>
        <v>0</v>
      </c>
      <c r="D16" s="704">
        <f>D17+D21+D26+D40</f>
        <v>0</v>
      </c>
      <c r="E16" s="704"/>
      <c r="F16" s="634">
        <f t="shared" ref="F16:F78" si="3">B16+C16+D16</f>
        <v>34226.700000000004</v>
      </c>
      <c r="G16" s="704">
        <f>G17+G21+G26+G40</f>
        <v>4039</v>
      </c>
      <c r="H16" s="704"/>
      <c r="I16" s="654">
        <f t="shared" ref="I16:I81" si="4">G16+F16</f>
        <v>38265.700000000004</v>
      </c>
      <c r="J16" s="703">
        <f>J17+J21+J26+J40</f>
        <v>35772.1</v>
      </c>
      <c r="K16" s="704">
        <f>K17+K21+K26+K40</f>
        <v>0</v>
      </c>
      <c r="L16" s="704">
        <f>L17+L21+L26+L40</f>
        <v>0</v>
      </c>
      <c r="M16" s="704"/>
      <c r="N16" s="704">
        <f t="shared" ref="N16:N79" si="5">J16+K16+L16</f>
        <v>35772.1</v>
      </c>
      <c r="O16" s="704">
        <f>O17+O21+O26+O40</f>
        <v>3975</v>
      </c>
      <c r="P16" s="704"/>
      <c r="Q16" s="654">
        <f t="shared" ref="Q16:Q81" si="6">N16+O16</f>
        <v>39747.1</v>
      </c>
      <c r="R16" s="705">
        <f t="shared" ref="R16:T81" si="7">J16-B16</f>
        <v>1545.3999999999942</v>
      </c>
      <c r="S16" s="634">
        <f t="shared" si="7"/>
        <v>0</v>
      </c>
      <c r="T16" s="634">
        <f t="shared" si="7"/>
        <v>0</v>
      </c>
      <c r="U16" s="634">
        <f t="shared" ref="U16:V81" si="8">N16-F16</f>
        <v>1545.3999999999942</v>
      </c>
      <c r="V16" s="634">
        <f t="shared" si="8"/>
        <v>-64</v>
      </c>
      <c r="W16" s="704">
        <f t="shared" ref="W16:W81" si="9">Q16-I16</f>
        <v>1481.3999999999942</v>
      </c>
      <c r="X16" s="634">
        <f t="shared" ref="X16:Z81" si="10">J16/B16*100</f>
        <v>104.51518843475998</v>
      </c>
      <c r="Y16" s="635"/>
      <c r="Z16" s="634"/>
      <c r="AA16" s="634">
        <f t="shared" si="0"/>
        <v>104.51518843475998</v>
      </c>
      <c r="AB16" s="634">
        <f t="shared" si="0"/>
        <v>98.415449368655601</v>
      </c>
      <c r="AC16" s="634">
        <f t="shared" ref="AC16:AC80" si="11">Q16/I16*100</f>
        <v>103.87135215088183</v>
      </c>
      <c r="AD16" s="634">
        <f t="shared" si="1"/>
        <v>17.335475304334341</v>
      </c>
      <c r="AE16" s="634">
        <f t="shared" si="1"/>
        <v>0</v>
      </c>
      <c r="AF16" s="634">
        <f t="shared" si="1"/>
        <v>0</v>
      </c>
      <c r="AG16" s="634">
        <f t="shared" si="2"/>
        <v>17.335475304334341</v>
      </c>
      <c r="AH16" s="634">
        <f t="shared" si="2"/>
        <v>1.9263200744359152</v>
      </c>
      <c r="AI16" s="634">
        <f>(Q16/206352)*100</f>
        <v>19.261795378770255</v>
      </c>
    </row>
    <row r="17" spans="1:35" s="709" customFormat="1" ht="15.75" customHeight="1" x14ac:dyDescent="0.2">
      <c r="A17" s="706" t="s">
        <v>97</v>
      </c>
      <c r="B17" s="707">
        <f>B19+B20</f>
        <v>6013.2</v>
      </c>
      <c r="C17" s="669">
        <f>C19+C20</f>
        <v>0</v>
      </c>
      <c r="D17" s="669">
        <f>D19+D20</f>
        <v>0</v>
      </c>
      <c r="E17" s="669"/>
      <c r="F17" s="635">
        <f t="shared" si="3"/>
        <v>6013.2</v>
      </c>
      <c r="G17" s="650">
        <f>G19+G20</f>
        <v>2825.6000000000004</v>
      </c>
      <c r="H17" s="669"/>
      <c r="I17" s="668">
        <f t="shared" si="4"/>
        <v>8838.7999999999993</v>
      </c>
      <c r="J17" s="707">
        <f>J19+J20</f>
        <v>6469.1</v>
      </c>
      <c r="K17" s="650">
        <f>K19+K20</f>
        <v>0</v>
      </c>
      <c r="L17" s="650">
        <f>L19+L20</f>
        <v>0</v>
      </c>
      <c r="M17" s="650"/>
      <c r="N17" s="650">
        <f t="shared" si="5"/>
        <v>6469.1</v>
      </c>
      <c r="O17" s="650">
        <f>O19+O20</f>
        <v>2819.5</v>
      </c>
      <c r="P17" s="669"/>
      <c r="Q17" s="668">
        <f t="shared" si="6"/>
        <v>9288.6</v>
      </c>
      <c r="R17" s="708">
        <f t="shared" si="7"/>
        <v>455.90000000000055</v>
      </c>
      <c r="S17" s="635">
        <f t="shared" si="7"/>
        <v>0</v>
      </c>
      <c r="T17" s="635">
        <f t="shared" si="7"/>
        <v>0</v>
      </c>
      <c r="U17" s="635">
        <f t="shared" si="8"/>
        <v>455.90000000000055</v>
      </c>
      <c r="V17" s="635">
        <f t="shared" si="8"/>
        <v>-6.1000000000003638</v>
      </c>
      <c r="W17" s="650">
        <f t="shared" si="9"/>
        <v>449.80000000000109</v>
      </c>
      <c r="X17" s="635">
        <f t="shared" si="10"/>
        <v>107.5816536952039</v>
      </c>
      <c r="Y17" s="635"/>
      <c r="Z17" s="635"/>
      <c r="AA17" s="635">
        <f t="shared" si="0"/>
        <v>107.5816536952039</v>
      </c>
      <c r="AB17" s="635">
        <f t="shared" si="0"/>
        <v>99.784116647791606</v>
      </c>
      <c r="AC17" s="635">
        <f t="shared" si="11"/>
        <v>105.08892609856544</v>
      </c>
      <c r="AD17" s="635">
        <f t="shared" si="1"/>
        <v>3.1349829417694042</v>
      </c>
      <c r="AE17" s="635">
        <f t="shared" si="1"/>
        <v>0</v>
      </c>
      <c r="AF17" s="635">
        <f t="shared" si="1"/>
        <v>0</v>
      </c>
      <c r="AG17" s="635">
        <f t="shared" si="2"/>
        <v>3.1349829417694042</v>
      </c>
      <c r="AH17" s="635">
        <f t="shared" si="2"/>
        <v>1.3663545785841669</v>
      </c>
      <c r="AI17" s="635">
        <f>(Q17/206352)*100</f>
        <v>4.5013375203535713</v>
      </c>
    </row>
    <row r="18" spans="1:35" s="709" customFormat="1" ht="15.75" customHeight="1" x14ac:dyDescent="0.2">
      <c r="A18" s="710" t="s">
        <v>3535</v>
      </c>
      <c r="B18" s="711"/>
      <c r="C18" s="669"/>
      <c r="D18" s="669"/>
      <c r="E18" s="669"/>
      <c r="F18" s="635">
        <f t="shared" si="3"/>
        <v>0</v>
      </c>
      <c r="G18" s="669"/>
      <c r="H18" s="669"/>
      <c r="I18" s="668">
        <f t="shared" si="4"/>
        <v>0</v>
      </c>
      <c r="J18" s="711"/>
      <c r="K18" s="669"/>
      <c r="L18" s="669"/>
      <c r="M18" s="669"/>
      <c r="N18" s="669">
        <f t="shared" si="5"/>
        <v>0</v>
      </c>
      <c r="O18" s="669"/>
      <c r="P18" s="669"/>
      <c r="Q18" s="668">
        <f t="shared" si="6"/>
        <v>0</v>
      </c>
      <c r="R18" s="708">
        <f t="shared" si="7"/>
        <v>0</v>
      </c>
      <c r="S18" s="635">
        <f t="shared" si="7"/>
        <v>0</v>
      </c>
      <c r="T18" s="635">
        <f t="shared" si="7"/>
        <v>0</v>
      </c>
      <c r="U18" s="635">
        <f t="shared" si="8"/>
        <v>0</v>
      </c>
      <c r="V18" s="635">
        <f t="shared" si="8"/>
        <v>0</v>
      </c>
      <c r="W18" s="650">
        <f t="shared" si="9"/>
        <v>0</v>
      </c>
      <c r="X18" s="635"/>
      <c r="Y18" s="635"/>
      <c r="Z18" s="635"/>
      <c r="AA18" s="635"/>
      <c r="AB18" s="635"/>
      <c r="AC18" s="635"/>
      <c r="AD18" s="635">
        <f t="shared" si="1"/>
        <v>0</v>
      </c>
      <c r="AE18" s="635">
        <f t="shared" si="1"/>
        <v>0</v>
      </c>
      <c r="AF18" s="635">
        <f t="shared" si="1"/>
        <v>0</v>
      </c>
      <c r="AG18" s="635"/>
      <c r="AH18" s="635"/>
      <c r="AI18" s="635"/>
    </row>
    <row r="19" spans="1:35" s="713" customFormat="1" ht="15.75" customHeight="1" x14ac:dyDescent="0.2">
      <c r="A19" s="712" t="s">
        <v>3536</v>
      </c>
      <c r="B19" s="663">
        <v>1440.7</v>
      </c>
      <c r="C19" s="657"/>
      <c r="D19" s="657"/>
      <c r="E19" s="657"/>
      <c r="F19" s="636">
        <f t="shared" si="3"/>
        <v>1440.7</v>
      </c>
      <c r="G19" s="657">
        <v>2584.8000000000002</v>
      </c>
      <c r="H19" s="657"/>
      <c r="I19" s="658">
        <f t="shared" si="4"/>
        <v>4025.5</v>
      </c>
      <c r="J19" s="663">
        <v>1456.4</v>
      </c>
      <c r="K19" s="657"/>
      <c r="L19" s="657"/>
      <c r="M19" s="657"/>
      <c r="N19" s="657">
        <f t="shared" si="5"/>
        <v>1456.4</v>
      </c>
      <c r="O19" s="657">
        <v>2709.2</v>
      </c>
      <c r="P19" s="657"/>
      <c r="Q19" s="658">
        <f t="shared" si="6"/>
        <v>4165.6000000000004</v>
      </c>
      <c r="R19" s="659">
        <f t="shared" si="7"/>
        <v>15.700000000000045</v>
      </c>
      <c r="S19" s="636">
        <f t="shared" si="7"/>
        <v>0</v>
      </c>
      <c r="T19" s="636">
        <f t="shared" si="7"/>
        <v>0</v>
      </c>
      <c r="U19" s="636">
        <f t="shared" si="8"/>
        <v>15.700000000000045</v>
      </c>
      <c r="V19" s="636">
        <f t="shared" si="8"/>
        <v>124.39999999999964</v>
      </c>
      <c r="W19" s="657">
        <f t="shared" si="9"/>
        <v>140.10000000000036</v>
      </c>
      <c r="X19" s="636">
        <f t="shared" si="10"/>
        <v>101.08974803914764</v>
      </c>
      <c r="Y19" s="635"/>
      <c r="Z19" s="636"/>
      <c r="AA19" s="636">
        <f t="shared" si="0"/>
        <v>101.08974803914764</v>
      </c>
      <c r="AB19" s="636">
        <f t="shared" si="0"/>
        <v>104.81275147013307</v>
      </c>
      <c r="AC19" s="636">
        <f t="shared" si="11"/>
        <v>103.4803130045957</v>
      </c>
      <c r="AD19" s="636">
        <f t="shared" si="1"/>
        <v>0.7057842909203691</v>
      </c>
      <c r="AE19" s="636">
        <f t="shared" si="1"/>
        <v>0</v>
      </c>
      <c r="AF19" s="636">
        <f t="shared" si="1"/>
        <v>0</v>
      </c>
      <c r="AG19" s="636">
        <f>(N19/206352*100)</f>
        <v>0.7057842909203691</v>
      </c>
      <c r="AH19" s="636">
        <f>(O19/206352*100)</f>
        <v>1.3129022253237186</v>
      </c>
      <c r="AI19" s="636">
        <f>(Q19/206352*100)</f>
        <v>2.0186865162440877</v>
      </c>
    </row>
    <row r="20" spans="1:35" s="713" customFormat="1" ht="15.75" customHeight="1" x14ac:dyDescent="0.2">
      <c r="A20" s="714" t="s">
        <v>3537</v>
      </c>
      <c r="B20" s="663">
        <v>4572.5</v>
      </c>
      <c r="C20" s="657"/>
      <c r="D20" s="657"/>
      <c r="E20" s="657"/>
      <c r="F20" s="636">
        <f t="shared" si="3"/>
        <v>4572.5</v>
      </c>
      <c r="G20" s="657">
        <v>240.8</v>
      </c>
      <c r="H20" s="657"/>
      <c r="I20" s="658">
        <f t="shared" si="4"/>
        <v>4813.3</v>
      </c>
      <c r="J20" s="663">
        <v>5012.7</v>
      </c>
      <c r="K20" s="657"/>
      <c r="L20" s="657"/>
      <c r="M20" s="657"/>
      <c r="N20" s="657">
        <f t="shared" si="5"/>
        <v>5012.7</v>
      </c>
      <c r="O20" s="657">
        <v>110.3</v>
      </c>
      <c r="P20" s="657"/>
      <c r="Q20" s="658">
        <f t="shared" si="6"/>
        <v>5123</v>
      </c>
      <c r="R20" s="659">
        <f t="shared" si="7"/>
        <v>440.19999999999982</v>
      </c>
      <c r="S20" s="636">
        <f t="shared" si="7"/>
        <v>0</v>
      </c>
      <c r="T20" s="636">
        <f t="shared" si="7"/>
        <v>0</v>
      </c>
      <c r="U20" s="636">
        <f t="shared" si="8"/>
        <v>440.19999999999982</v>
      </c>
      <c r="V20" s="636">
        <f t="shared" si="8"/>
        <v>-130.5</v>
      </c>
      <c r="W20" s="657">
        <f t="shared" si="9"/>
        <v>309.69999999999982</v>
      </c>
      <c r="X20" s="636">
        <f t="shared" si="10"/>
        <v>109.62711864406781</v>
      </c>
      <c r="Y20" s="635"/>
      <c r="Z20" s="636"/>
      <c r="AA20" s="636">
        <f t="shared" si="0"/>
        <v>109.62711864406781</v>
      </c>
      <c r="AB20" s="636">
        <f t="shared" si="0"/>
        <v>45.805647840531563</v>
      </c>
      <c r="AC20" s="636">
        <f t="shared" si="11"/>
        <v>106.43425508486901</v>
      </c>
      <c r="AD20" s="636">
        <f t="shared" si="1"/>
        <v>2.4291986508490346</v>
      </c>
      <c r="AE20" s="636">
        <f t="shared" si="1"/>
        <v>0</v>
      </c>
      <c r="AF20" s="636">
        <f t="shared" si="1"/>
        <v>0</v>
      </c>
      <c r="AG20" s="636">
        <f>(N20/206352*100)</f>
        <v>2.4291986508490346</v>
      </c>
      <c r="AH20" s="636">
        <f>(O20/206352*100)</f>
        <v>5.3452353260448164E-2</v>
      </c>
      <c r="AI20" s="636">
        <f>(Q20/206352*100)</f>
        <v>2.4826510041094827</v>
      </c>
    </row>
    <row r="21" spans="1:35" s="713" customFormat="1" ht="15.75" customHeight="1" x14ac:dyDescent="0.2">
      <c r="A21" s="715" t="s">
        <v>106</v>
      </c>
      <c r="B21" s="707">
        <f>B22+B23+B24+B25</f>
        <v>44</v>
      </c>
      <c r="C21" s="657">
        <f>C22+C23+C24+C25</f>
        <v>0</v>
      </c>
      <c r="D21" s="657">
        <f>D22+D23+D24+D25</f>
        <v>0</v>
      </c>
      <c r="E21" s="657"/>
      <c r="F21" s="635">
        <f t="shared" si="3"/>
        <v>44</v>
      </c>
      <c r="G21" s="650">
        <f>G22+G23+G24+G25</f>
        <v>533.6</v>
      </c>
      <c r="H21" s="657"/>
      <c r="I21" s="668">
        <f t="shared" si="4"/>
        <v>577.6</v>
      </c>
      <c r="J21" s="707">
        <f>J22+J23+J24+J25</f>
        <v>45.6</v>
      </c>
      <c r="K21" s="661">
        <f>K22+K23+K24+K25</f>
        <v>0</v>
      </c>
      <c r="L21" s="661">
        <f>L22+L23+L24+L25</f>
        <v>0</v>
      </c>
      <c r="M21" s="661"/>
      <c r="N21" s="661">
        <f t="shared" si="5"/>
        <v>45.6</v>
      </c>
      <c r="O21" s="650">
        <f>O22+O23+O24+O25</f>
        <v>536.79999999999995</v>
      </c>
      <c r="P21" s="657"/>
      <c r="Q21" s="668">
        <f t="shared" si="6"/>
        <v>582.4</v>
      </c>
      <c r="R21" s="708">
        <f t="shared" si="7"/>
        <v>1.6000000000000014</v>
      </c>
      <c r="S21" s="635">
        <f t="shared" si="7"/>
        <v>0</v>
      </c>
      <c r="T21" s="635">
        <f t="shared" si="7"/>
        <v>0</v>
      </c>
      <c r="U21" s="635">
        <f t="shared" si="8"/>
        <v>1.6000000000000014</v>
      </c>
      <c r="V21" s="635">
        <f t="shared" si="8"/>
        <v>3.1999999999999318</v>
      </c>
      <c r="W21" s="650">
        <f t="shared" si="9"/>
        <v>4.7999999999999545</v>
      </c>
      <c r="X21" s="635">
        <f t="shared" si="10"/>
        <v>103.63636363636364</v>
      </c>
      <c r="Y21" s="635"/>
      <c r="Z21" s="635"/>
      <c r="AA21" s="635">
        <f t="shared" si="0"/>
        <v>103.63636363636364</v>
      </c>
      <c r="AB21" s="635">
        <f t="shared" si="0"/>
        <v>100.59970014992503</v>
      </c>
      <c r="AC21" s="635">
        <f t="shared" si="11"/>
        <v>100.83102493074792</v>
      </c>
      <c r="AD21" s="636">
        <f>IF(ABS(J21/206352*100) &lt; 0.05,,(J21/206352*100))</f>
        <v>0</v>
      </c>
      <c r="AE21" s="636">
        <f t="shared" ref="AE21:AF25" si="12">IF(ABS(K21/206352*100) &lt; 0.05,,(K21/206352*100))</f>
        <v>0</v>
      </c>
      <c r="AF21" s="636">
        <f t="shared" si="12"/>
        <v>0</v>
      </c>
      <c r="AG21" s="636">
        <f>IF(ABS(N21/206352*100) &lt; 0.05,,(N21/206352*100))</f>
        <v>0</v>
      </c>
      <c r="AH21" s="637">
        <f>(O21/206352)*100</f>
        <v>0.26013801659300606</v>
      </c>
      <c r="AI21" s="635">
        <f>(Q21/206352)*100</f>
        <v>0.28223617895634645</v>
      </c>
    </row>
    <row r="22" spans="1:35" s="713" customFormat="1" ht="15.75" customHeight="1" x14ac:dyDescent="0.2">
      <c r="A22" s="712" t="s">
        <v>3538</v>
      </c>
      <c r="B22" s="663"/>
      <c r="C22" s="657"/>
      <c r="D22" s="657"/>
      <c r="E22" s="657"/>
      <c r="F22" s="635">
        <f t="shared" si="3"/>
        <v>0</v>
      </c>
      <c r="G22" s="657">
        <v>185.1</v>
      </c>
      <c r="H22" s="657"/>
      <c r="I22" s="658">
        <f t="shared" si="4"/>
        <v>185.1</v>
      </c>
      <c r="J22" s="663"/>
      <c r="K22" s="657"/>
      <c r="L22" s="657"/>
      <c r="M22" s="657"/>
      <c r="N22" s="657">
        <f t="shared" si="5"/>
        <v>0</v>
      </c>
      <c r="O22" s="657">
        <v>178.6</v>
      </c>
      <c r="P22" s="657"/>
      <c r="Q22" s="658">
        <f t="shared" si="6"/>
        <v>178.6</v>
      </c>
      <c r="R22" s="659">
        <f t="shared" si="7"/>
        <v>0</v>
      </c>
      <c r="S22" s="636">
        <f t="shared" si="7"/>
        <v>0</v>
      </c>
      <c r="T22" s="636">
        <f t="shared" si="7"/>
        <v>0</v>
      </c>
      <c r="U22" s="636">
        <f t="shared" si="8"/>
        <v>0</v>
      </c>
      <c r="V22" s="636">
        <f t="shared" si="8"/>
        <v>-6.5</v>
      </c>
      <c r="W22" s="657">
        <f t="shared" si="9"/>
        <v>-6.5</v>
      </c>
      <c r="X22" s="636"/>
      <c r="Y22" s="635"/>
      <c r="Z22" s="636"/>
      <c r="AA22" s="636"/>
      <c r="AB22" s="636">
        <f t="shared" si="0"/>
        <v>96.488384656942188</v>
      </c>
      <c r="AC22" s="636">
        <f t="shared" si="11"/>
        <v>96.488384656942188</v>
      </c>
      <c r="AD22" s="636">
        <f>IF(ABS(J22/206352*100) &lt; 0.05,,(J22/206352*100))</f>
        <v>0</v>
      </c>
      <c r="AE22" s="636">
        <f t="shared" si="12"/>
        <v>0</v>
      </c>
      <c r="AF22" s="636">
        <f t="shared" si="12"/>
        <v>0</v>
      </c>
      <c r="AG22" s="636">
        <f>IF(ABS(N22/206352*100) &lt; 0.05,,(N22/206352*100))</f>
        <v>0</v>
      </c>
      <c r="AH22" s="636">
        <f>(O22/206352)*100</f>
        <v>8.6551135923082875E-2</v>
      </c>
      <c r="AI22" s="636">
        <f>(Q22/206352)*100</f>
        <v>8.6551135923082875E-2</v>
      </c>
    </row>
    <row r="23" spans="1:35" s="713" customFormat="1" ht="15.75" customHeight="1" x14ac:dyDescent="0.2">
      <c r="A23" s="712" t="s">
        <v>3539</v>
      </c>
      <c r="B23" s="663"/>
      <c r="C23" s="657"/>
      <c r="D23" s="657"/>
      <c r="E23" s="657"/>
      <c r="F23" s="635">
        <f t="shared" si="3"/>
        <v>0</v>
      </c>
      <c r="G23" s="657">
        <v>347.8</v>
      </c>
      <c r="H23" s="657"/>
      <c r="I23" s="658">
        <f t="shared" si="4"/>
        <v>347.8</v>
      </c>
      <c r="J23" s="663"/>
      <c r="K23" s="657"/>
      <c r="L23" s="657"/>
      <c r="M23" s="657"/>
      <c r="N23" s="657">
        <f t="shared" si="5"/>
        <v>0</v>
      </c>
      <c r="O23" s="657">
        <v>357.2</v>
      </c>
      <c r="P23" s="657"/>
      <c r="Q23" s="658">
        <f t="shared" si="6"/>
        <v>357.2</v>
      </c>
      <c r="R23" s="659">
        <f t="shared" si="7"/>
        <v>0</v>
      </c>
      <c r="S23" s="636">
        <f t="shared" si="7"/>
        <v>0</v>
      </c>
      <c r="T23" s="636">
        <f t="shared" si="7"/>
        <v>0</v>
      </c>
      <c r="U23" s="636">
        <f t="shared" si="8"/>
        <v>0</v>
      </c>
      <c r="V23" s="636">
        <f t="shared" si="8"/>
        <v>9.3999999999999773</v>
      </c>
      <c r="W23" s="657">
        <f t="shared" si="9"/>
        <v>9.3999999999999773</v>
      </c>
      <c r="X23" s="636"/>
      <c r="Y23" s="635"/>
      <c r="Z23" s="636"/>
      <c r="AA23" s="636"/>
      <c r="AB23" s="636">
        <f t="shared" si="0"/>
        <v>102.70270270270269</v>
      </c>
      <c r="AC23" s="636">
        <f t="shared" si="11"/>
        <v>102.70270270270269</v>
      </c>
      <c r="AD23" s="636">
        <f>IF(ABS(J23/206352*100) &lt; 0.05,,(J23/206352*100))</f>
        <v>0</v>
      </c>
      <c r="AE23" s="636">
        <f t="shared" si="12"/>
        <v>0</v>
      </c>
      <c r="AF23" s="636">
        <f t="shared" si="12"/>
        <v>0</v>
      </c>
      <c r="AG23" s="636">
        <f>IF(ABS(N23/206352*100) &lt; 0.05,,(N23/206352*100))</f>
        <v>0</v>
      </c>
      <c r="AH23" s="636">
        <f>(O23/206352)*100</f>
        <v>0.17310227184616575</v>
      </c>
      <c r="AI23" s="636">
        <f>(Q23/206352)*100</f>
        <v>0.17310227184616575</v>
      </c>
    </row>
    <row r="24" spans="1:35" s="713" customFormat="1" ht="15.75" customHeight="1" x14ac:dyDescent="0.2">
      <c r="A24" s="712" t="s">
        <v>3540</v>
      </c>
      <c r="B24" s="663">
        <v>2</v>
      </c>
      <c r="C24" s="657"/>
      <c r="D24" s="657"/>
      <c r="E24" s="657"/>
      <c r="F24" s="636">
        <f t="shared" si="3"/>
        <v>2</v>
      </c>
      <c r="G24" s="657">
        <v>0.7</v>
      </c>
      <c r="H24" s="657"/>
      <c r="I24" s="658">
        <f t="shared" si="4"/>
        <v>2.7</v>
      </c>
      <c r="J24" s="663">
        <v>3.7</v>
      </c>
      <c r="K24" s="657"/>
      <c r="L24" s="657"/>
      <c r="M24" s="657"/>
      <c r="N24" s="657">
        <f t="shared" si="5"/>
        <v>3.7</v>
      </c>
      <c r="O24" s="657">
        <v>1</v>
      </c>
      <c r="P24" s="657"/>
      <c r="Q24" s="658">
        <f t="shared" si="6"/>
        <v>4.7</v>
      </c>
      <c r="R24" s="659">
        <f t="shared" si="7"/>
        <v>1.7000000000000002</v>
      </c>
      <c r="S24" s="636">
        <f t="shared" si="7"/>
        <v>0</v>
      </c>
      <c r="T24" s="636">
        <f t="shared" si="7"/>
        <v>0</v>
      </c>
      <c r="U24" s="636">
        <f t="shared" si="8"/>
        <v>1.7000000000000002</v>
      </c>
      <c r="V24" s="636">
        <f t="shared" si="8"/>
        <v>0.30000000000000004</v>
      </c>
      <c r="W24" s="657">
        <f t="shared" si="9"/>
        <v>2</v>
      </c>
      <c r="X24" s="636">
        <f t="shared" si="10"/>
        <v>185</v>
      </c>
      <c r="Y24" s="635"/>
      <c r="Z24" s="636"/>
      <c r="AA24" s="636">
        <f t="shared" si="0"/>
        <v>185</v>
      </c>
      <c r="AB24" s="636">
        <f t="shared" si="0"/>
        <v>142.85714285714286</v>
      </c>
      <c r="AC24" s="636">
        <f t="shared" si="11"/>
        <v>174.07407407407408</v>
      </c>
      <c r="AD24" s="636">
        <f>IF(ABS(J24/206352*100) &lt; 0.05,,(J24/206352*100))</f>
        <v>0</v>
      </c>
      <c r="AE24" s="636">
        <f t="shared" si="12"/>
        <v>0</v>
      </c>
      <c r="AF24" s="636">
        <f t="shared" si="12"/>
        <v>0</v>
      </c>
      <c r="AG24" s="636">
        <f>IF(ABS(N24/206352*100) &lt; 0.05,,(N24/206352*100))</f>
        <v>0</v>
      </c>
      <c r="AH24" s="636">
        <f>IF((O24/206352*100)&lt;0.05,,(O24/26352*100))</f>
        <v>0</v>
      </c>
      <c r="AI24" s="636">
        <f>IF((Q24/206352*100)&lt;0.05,,(Q24/206352*100))</f>
        <v>0</v>
      </c>
    </row>
    <row r="25" spans="1:35" s="713" customFormat="1" ht="15.75" customHeight="1" x14ac:dyDescent="0.2">
      <c r="A25" s="712" t="s">
        <v>3541</v>
      </c>
      <c r="B25" s="663">
        <v>42</v>
      </c>
      <c r="C25" s="657"/>
      <c r="D25" s="657"/>
      <c r="E25" s="657"/>
      <c r="F25" s="636">
        <f t="shared" si="3"/>
        <v>42</v>
      </c>
      <c r="G25" s="657"/>
      <c r="H25" s="657"/>
      <c r="I25" s="658">
        <f t="shared" si="4"/>
        <v>42</v>
      </c>
      <c r="J25" s="663">
        <v>41.9</v>
      </c>
      <c r="K25" s="657"/>
      <c r="L25" s="657"/>
      <c r="M25" s="657"/>
      <c r="N25" s="657">
        <f t="shared" si="5"/>
        <v>41.9</v>
      </c>
      <c r="O25" s="657"/>
      <c r="P25" s="657"/>
      <c r="Q25" s="658">
        <f t="shared" si="6"/>
        <v>41.9</v>
      </c>
      <c r="R25" s="659">
        <f t="shared" si="7"/>
        <v>-0.10000000000000142</v>
      </c>
      <c r="S25" s="636">
        <f t="shared" si="7"/>
        <v>0</v>
      </c>
      <c r="T25" s="636">
        <f t="shared" si="7"/>
        <v>0</v>
      </c>
      <c r="U25" s="636">
        <f t="shared" si="8"/>
        <v>-0.10000000000000142</v>
      </c>
      <c r="V25" s="636">
        <f t="shared" si="8"/>
        <v>0</v>
      </c>
      <c r="W25" s="657">
        <f t="shared" si="9"/>
        <v>-0.10000000000000142</v>
      </c>
      <c r="X25" s="636">
        <f t="shared" si="10"/>
        <v>99.761904761904759</v>
      </c>
      <c r="Y25" s="635"/>
      <c r="Z25" s="636"/>
      <c r="AA25" s="636">
        <f t="shared" si="0"/>
        <v>99.761904761904759</v>
      </c>
      <c r="AB25" s="636"/>
      <c r="AC25" s="636">
        <f t="shared" si="11"/>
        <v>99.761904761904759</v>
      </c>
      <c r="AD25" s="636">
        <f>IF(ABS(J25/206352*100) &lt; 0.05,,(J25/206352*100))</f>
        <v>0</v>
      </c>
      <c r="AE25" s="636">
        <f t="shared" si="12"/>
        <v>0</v>
      </c>
      <c r="AF25" s="636">
        <f t="shared" si="12"/>
        <v>0</v>
      </c>
      <c r="AG25" s="636">
        <f>IF(ABS(N25/206352*100) &lt; 0.05,,(N25/206352*100))</f>
        <v>0</v>
      </c>
      <c r="AH25" s="636">
        <f>IF((O25/206352*100)&lt;0.05,,(O25/206352*100))</f>
        <v>0</v>
      </c>
      <c r="AI25" s="636">
        <f>IF((Q25/206352*100)&lt;0.05,,(Q25/206352*100))</f>
        <v>0</v>
      </c>
    </row>
    <row r="26" spans="1:35" s="713" customFormat="1" ht="15.75" customHeight="1" x14ac:dyDescent="0.2">
      <c r="A26" s="715" t="s">
        <v>3542</v>
      </c>
      <c r="B26" s="707">
        <f>B27+B32+B37+B38+B39</f>
        <v>26493.500000000004</v>
      </c>
      <c r="C26" s="657">
        <f>C27+C32+C37+C38+C39</f>
        <v>0</v>
      </c>
      <c r="D26" s="657">
        <f>D27+D32+D37+D38+D39</f>
        <v>0</v>
      </c>
      <c r="E26" s="657"/>
      <c r="F26" s="635">
        <f t="shared" si="3"/>
        <v>26493.500000000004</v>
      </c>
      <c r="G26" s="650">
        <f>G27+G32+G37+G38+G39</f>
        <v>679.8</v>
      </c>
      <c r="H26" s="657"/>
      <c r="I26" s="668">
        <f t="shared" si="4"/>
        <v>27173.300000000003</v>
      </c>
      <c r="J26" s="707">
        <f>J27+J32+J37+J38+J39</f>
        <v>27518.5</v>
      </c>
      <c r="K26" s="661">
        <f>K27+K32+K37+K38+K39</f>
        <v>0</v>
      </c>
      <c r="L26" s="661">
        <f>L27+L32+L37+L38+L39</f>
        <v>0</v>
      </c>
      <c r="M26" s="661"/>
      <c r="N26" s="661">
        <f t="shared" si="5"/>
        <v>27518.5</v>
      </c>
      <c r="O26" s="661">
        <f>O27+O32+O37+O38+O39</f>
        <v>618.70000000000005</v>
      </c>
      <c r="P26" s="661"/>
      <c r="Q26" s="668">
        <f t="shared" si="6"/>
        <v>28137.200000000001</v>
      </c>
      <c r="R26" s="708">
        <f t="shared" si="7"/>
        <v>1024.9999999999964</v>
      </c>
      <c r="S26" s="635">
        <f t="shared" si="7"/>
        <v>0</v>
      </c>
      <c r="T26" s="635">
        <f t="shared" si="7"/>
        <v>0</v>
      </c>
      <c r="U26" s="635">
        <f t="shared" si="8"/>
        <v>1024.9999999999964</v>
      </c>
      <c r="V26" s="635">
        <f t="shared" si="8"/>
        <v>-61.099999999999909</v>
      </c>
      <c r="W26" s="650">
        <f t="shared" si="9"/>
        <v>963.89999999999782</v>
      </c>
      <c r="X26" s="635">
        <f t="shared" si="10"/>
        <v>103.8688734972729</v>
      </c>
      <c r="Y26" s="635"/>
      <c r="Z26" s="635"/>
      <c r="AA26" s="635">
        <f t="shared" si="0"/>
        <v>103.8688734972729</v>
      </c>
      <c r="AB26" s="635">
        <f t="shared" si="0"/>
        <v>91.01206237128568</v>
      </c>
      <c r="AC26" s="635">
        <f t="shared" si="11"/>
        <v>103.54723202555449</v>
      </c>
      <c r="AD26" s="635">
        <f>(J26/206352*100)</f>
        <v>13.335707916569744</v>
      </c>
      <c r="AE26" s="635">
        <f>(K26/206352*100)</f>
        <v>0</v>
      </c>
      <c r="AF26" s="635">
        <f>(L26/206352*100)</f>
        <v>0</v>
      </c>
      <c r="AG26" s="635">
        <f>(N26/206352)*100</f>
        <v>13.335707916569744</v>
      </c>
      <c r="AH26" s="635">
        <f>(O26/206352)*100</f>
        <v>0.29982747925874237</v>
      </c>
      <c r="AI26" s="635">
        <f>(Q26/2063582)*100</f>
        <v>1.3635125718289847</v>
      </c>
    </row>
    <row r="27" spans="1:35" s="713" customFormat="1" ht="15.75" customHeight="1" x14ac:dyDescent="0.2">
      <c r="A27" s="716" t="s">
        <v>3543</v>
      </c>
      <c r="B27" s="663">
        <f>B29+B30+B31</f>
        <v>18847</v>
      </c>
      <c r="C27" s="657">
        <f>C29+C30+C31</f>
        <v>0</v>
      </c>
      <c r="D27" s="657">
        <f>D29+D30+D31</f>
        <v>0</v>
      </c>
      <c r="E27" s="657"/>
      <c r="F27" s="636">
        <f t="shared" si="3"/>
        <v>18847</v>
      </c>
      <c r="G27" s="657">
        <f>G29+G30+G31</f>
        <v>131.6</v>
      </c>
      <c r="H27" s="657"/>
      <c r="I27" s="658">
        <f t="shared" si="4"/>
        <v>18978.599999999999</v>
      </c>
      <c r="J27" s="663">
        <f>J29+J30+J31</f>
        <v>19686.3</v>
      </c>
      <c r="K27" s="657">
        <f>K29+K30+K31</f>
        <v>0</v>
      </c>
      <c r="L27" s="657">
        <f>L29+L30+L31</f>
        <v>0</v>
      </c>
      <c r="M27" s="657"/>
      <c r="N27" s="657">
        <f t="shared" si="5"/>
        <v>19686.3</v>
      </c>
      <c r="O27" s="657">
        <f>O29+O30+O31</f>
        <v>83.8</v>
      </c>
      <c r="P27" s="657"/>
      <c r="Q27" s="658">
        <f t="shared" si="6"/>
        <v>19770.099999999999</v>
      </c>
      <c r="R27" s="708">
        <f t="shared" si="7"/>
        <v>839.29999999999927</v>
      </c>
      <c r="S27" s="635">
        <f t="shared" si="7"/>
        <v>0</v>
      </c>
      <c r="T27" s="635">
        <f t="shared" si="7"/>
        <v>0</v>
      </c>
      <c r="U27" s="635">
        <f t="shared" si="8"/>
        <v>839.29999999999927</v>
      </c>
      <c r="V27" s="635">
        <f t="shared" si="8"/>
        <v>-47.8</v>
      </c>
      <c r="W27" s="657">
        <f t="shared" si="9"/>
        <v>791.5</v>
      </c>
      <c r="X27" s="636">
        <f t="shared" si="10"/>
        <v>104.45322863055128</v>
      </c>
      <c r="Y27" s="635"/>
      <c r="Z27" s="636"/>
      <c r="AA27" s="636">
        <f t="shared" si="0"/>
        <v>104.45322863055128</v>
      </c>
      <c r="AB27" s="636">
        <f t="shared" si="0"/>
        <v>63.677811550151972</v>
      </c>
      <c r="AC27" s="636">
        <f t="shared" si="11"/>
        <v>104.17048675877041</v>
      </c>
      <c r="AD27" s="636">
        <f>IF((J27/206352*100) &lt; 0.05,,(J27/206352*100))</f>
        <v>9.5401546871365426</v>
      </c>
      <c r="AE27" s="636">
        <f>IF((K27/206352*100) &lt; 0.05,,(K27/206352*100))</f>
        <v>0</v>
      </c>
      <c r="AF27" s="636">
        <f>IF((L27/206352*100) &lt; 0.05,,(L27/206352*100))</f>
        <v>0</v>
      </c>
      <c r="AG27" s="636">
        <f>(N27/206352)*100</f>
        <v>9.5401546871365426</v>
      </c>
      <c r="AH27" s="636">
        <f>IF((O27/206352*100)&lt;0.05,,(O27/206352*100))</f>
        <v>0</v>
      </c>
      <c r="AI27" s="636">
        <f>(Q27/206352)*100</f>
        <v>9.5807649065674187</v>
      </c>
    </row>
    <row r="28" spans="1:35" s="713" customFormat="1" ht="15.75" customHeight="1" x14ac:dyDescent="0.2">
      <c r="A28" s="717" t="s">
        <v>3544</v>
      </c>
      <c r="B28" s="663"/>
      <c r="C28" s="657"/>
      <c r="D28" s="657"/>
      <c r="E28" s="657"/>
      <c r="F28" s="635">
        <f t="shared" si="3"/>
        <v>0</v>
      </c>
      <c r="G28" s="657"/>
      <c r="H28" s="657"/>
      <c r="I28" s="668">
        <f t="shared" si="4"/>
        <v>0</v>
      </c>
      <c r="J28" s="663"/>
      <c r="K28" s="657"/>
      <c r="L28" s="657"/>
      <c r="M28" s="657"/>
      <c r="N28" s="657">
        <f t="shared" si="5"/>
        <v>0</v>
      </c>
      <c r="O28" s="657"/>
      <c r="P28" s="657"/>
      <c r="Q28" s="668">
        <f t="shared" si="6"/>
        <v>0</v>
      </c>
      <c r="R28" s="708">
        <f t="shared" si="7"/>
        <v>0</v>
      </c>
      <c r="S28" s="635">
        <f t="shared" si="7"/>
        <v>0</v>
      </c>
      <c r="T28" s="635">
        <f t="shared" si="7"/>
        <v>0</v>
      </c>
      <c r="U28" s="635">
        <f t="shared" si="8"/>
        <v>0</v>
      </c>
      <c r="V28" s="635">
        <f t="shared" si="8"/>
        <v>0</v>
      </c>
      <c r="W28" s="650">
        <f t="shared" si="9"/>
        <v>0</v>
      </c>
      <c r="X28" s="635"/>
      <c r="Y28" s="635"/>
      <c r="Z28" s="635"/>
      <c r="AA28" s="635"/>
      <c r="AB28" s="635"/>
      <c r="AC28" s="635"/>
      <c r="AD28" s="635"/>
      <c r="AE28" s="634"/>
      <c r="AF28" s="634"/>
      <c r="AG28" s="635"/>
      <c r="AH28" s="636"/>
      <c r="AI28" s="635"/>
    </row>
    <row r="29" spans="1:35" s="713" customFormat="1" ht="15.75" customHeight="1" x14ac:dyDescent="0.2">
      <c r="A29" s="718" t="s">
        <v>3545</v>
      </c>
      <c r="B29" s="711">
        <v>7401</v>
      </c>
      <c r="C29" s="657"/>
      <c r="D29" s="657"/>
      <c r="E29" s="657"/>
      <c r="F29" s="638">
        <f t="shared" si="3"/>
        <v>7401</v>
      </c>
      <c r="G29" s="669">
        <v>131.6</v>
      </c>
      <c r="H29" s="657"/>
      <c r="I29" s="655">
        <f t="shared" si="4"/>
        <v>7532.6</v>
      </c>
      <c r="J29" s="711">
        <v>7729.5</v>
      </c>
      <c r="K29" s="657"/>
      <c r="L29" s="657"/>
      <c r="M29" s="657"/>
      <c r="N29" s="657">
        <f t="shared" si="5"/>
        <v>7729.5</v>
      </c>
      <c r="O29" s="669">
        <v>83.8</v>
      </c>
      <c r="P29" s="657"/>
      <c r="Q29" s="655">
        <f t="shared" si="6"/>
        <v>7813.3</v>
      </c>
      <c r="R29" s="719">
        <f t="shared" si="7"/>
        <v>328.5</v>
      </c>
      <c r="S29" s="638">
        <f t="shared" si="7"/>
        <v>0</v>
      </c>
      <c r="T29" s="638">
        <f t="shared" si="7"/>
        <v>0</v>
      </c>
      <c r="U29" s="638">
        <f t="shared" si="8"/>
        <v>328.5</v>
      </c>
      <c r="V29" s="638">
        <f t="shared" si="8"/>
        <v>-47.8</v>
      </c>
      <c r="W29" s="669">
        <f t="shared" si="9"/>
        <v>280.69999999999982</v>
      </c>
      <c r="X29" s="638">
        <f t="shared" si="10"/>
        <v>104.43858937981354</v>
      </c>
      <c r="Y29" s="635"/>
      <c r="Z29" s="638"/>
      <c r="AA29" s="638">
        <f t="shared" si="0"/>
        <v>104.43858937981354</v>
      </c>
      <c r="AB29" s="638">
        <f t="shared" si="0"/>
        <v>63.677811550151972</v>
      </c>
      <c r="AC29" s="638">
        <f t="shared" si="11"/>
        <v>103.7264689483047</v>
      </c>
      <c r="AD29" s="636">
        <f>IF((J29/206352*100) &lt; 0.05,,(J29/206352*100))</f>
        <v>3.7457839032333102</v>
      </c>
      <c r="AE29" s="636">
        <f t="shared" ref="AE29:AF31" si="13">IF((K29/206352*100) &lt; 0.05,,(K29/206352*100))</f>
        <v>0</v>
      </c>
      <c r="AF29" s="636">
        <f t="shared" si="13"/>
        <v>0</v>
      </c>
      <c r="AG29" s="638">
        <f>(N29/206352)*100</f>
        <v>3.7457839032333102</v>
      </c>
      <c r="AH29" s="636">
        <f>IF((O29/206352*100)&lt;0.05,,(O29/206352*100))</f>
        <v>0</v>
      </c>
      <c r="AI29" s="638">
        <f>(Q29/206352)*100</f>
        <v>3.7863941226641855</v>
      </c>
    </row>
    <row r="30" spans="1:35" s="713" customFormat="1" ht="15.75" customHeight="1" x14ac:dyDescent="0.2">
      <c r="A30" s="718" t="s">
        <v>3546</v>
      </c>
      <c r="B30" s="711">
        <v>14713</v>
      </c>
      <c r="C30" s="657"/>
      <c r="D30" s="657"/>
      <c r="E30" s="657"/>
      <c r="F30" s="638">
        <f t="shared" si="3"/>
        <v>14713</v>
      </c>
      <c r="G30" s="657"/>
      <c r="H30" s="657"/>
      <c r="I30" s="655">
        <f t="shared" si="4"/>
        <v>14713</v>
      </c>
      <c r="J30" s="711">
        <v>14914.2</v>
      </c>
      <c r="K30" s="657"/>
      <c r="L30" s="657"/>
      <c r="M30" s="657"/>
      <c r="N30" s="657">
        <f t="shared" si="5"/>
        <v>14914.2</v>
      </c>
      <c r="O30" s="657"/>
      <c r="P30" s="657"/>
      <c r="Q30" s="655">
        <f t="shared" si="6"/>
        <v>14914.2</v>
      </c>
      <c r="R30" s="719">
        <f t="shared" si="7"/>
        <v>201.20000000000073</v>
      </c>
      <c r="S30" s="638">
        <f t="shared" si="7"/>
        <v>0</v>
      </c>
      <c r="T30" s="638">
        <f t="shared" si="7"/>
        <v>0</v>
      </c>
      <c r="U30" s="638">
        <f t="shared" si="8"/>
        <v>201.20000000000073</v>
      </c>
      <c r="V30" s="638">
        <f t="shared" si="8"/>
        <v>0</v>
      </c>
      <c r="W30" s="669">
        <f t="shared" si="9"/>
        <v>201.20000000000073</v>
      </c>
      <c r="X30" s="638">
        <f t="shared" si="10"/>
        <v>101.36749813090464</v>
      </c>
      <c r="Y30" s="635"/>
      <c r="Z30" s="638"/>
      <c r="AA30" s="638">
        <f t="shared" si="0"/>
        <v>101.36749813090464</v>
      </c>
      <c r="AB30" s="638"/>
      <c r="AC30" s="638">
        <f t="shared" si="11"/>
        <v>101.36749813090464</v>
      </c>
      <c r="AD30" s="636">
        <f>IF((J30/206352*100) &lt; 0.05,,(J30/206352*100))</f>
        <v>7.2275529192835544</v>
      </c>
      <c r="AE30" s="636">
        <f t="shared" si="13"/>
        <v>0</v>
      </c>
      <c r="AF30" s="636">
        <f t="shared" si="13"/>
        <v>0</v>
      </c>
      <c r="AG30" s="638">
        <f>(N30/206352)*100</f>
        <v>7.2275529192835544</v>
      </c>
      <c r="AH30" s="636">
        <f t="shared" ref="AH30:AH36" si="14">IF((O30/206352*100)&lt;0.05,,(O30/206352*100))</f>
        <v>0</v>
      </c>
      <c r="AI30" s="638">
        <f>(Q30/206352)*100</f>
        <v>7.2275529192835544</v>
      </c>
    </row>
    <row r="31" spans="1:35" s="713" customFormat="1" ht="15.75" customHeight="1" x14ac:dyDescent="0.2">
      <c r="A31" s="718" t="s">
        <v>3547</v>
      </c>
      <c r="B31" s="711">
        <v>-3267</v>
      </c>
      <c r="C31" s="657"/>
      <c r="D31" s="657"/>
      <c r="E31" s="657"/>
      <c r="F31" s="638">
        <f t="shared" si="3"/>
        <v>-3267</v>
      </c>
      <c r="G31" s="657"/>
      <c r="H31" s="657"/>
      <c r="I31" s="655">
        <f t="shared" si="4"/>
        <v>-3267</v>
      </c>
      <c r="J31" s="711">
        <v>-2957.4</v>
      </c>
      <c r="K31" s="657"/>
      <c r="L31" s="657"/>
      <c r="M31" s="657"/>
      <c r="N31" s="657">
        <f t="shared" si="5"/>
        <v>-2957.4</v>
      </c>
      <c r="O31" s="657"/>
      <c r="P31" s="657"/>
      <c r="Q31" s="655">
        <f t="shared" si="6"/>
        <v>-2957.4</v>
      </c>
      <c r="R31" s="719">
        <f t="shared" si="7"/>
        <v>309.59999999999991</v>
      </c>
      <c r="S31" s="638">
        <f t="shared" si="7"/>
        <v>0</v>
      </c>
      <c r="T31" s="638">
        <f t="shared" si="7"/>
        <v>0</v>
      </c>
      <c r="U31" s="638">
        <f t="shared" si="8"/>
        <v>309.59999999999991</v>
      </c>
      <c r="V31" s="638">
        <f t="shared" si="8"/>
        <v>0</v>
      </c>
      <c r="W31" s="669">
        <f t="shared" si="9"/>
        <v>309.59999999999991</v>
      </c>
      <c r="X31" s="638">
        <f t="shared" si="10"/>
        <v>90.523415977961434</v>
      </c>
      <c r="Y31" s="635"/>
      <c r="Z31" s="638"/>
      <c r="AA31" s="638">
        <f t="shared" ref="AA31:AB95" si="15">N31/F31*100</f>
        <v>90.523415977961434</v>
      </c>
      <c r="AB31" s="638"/>
      <c r="AC31" s="638">
        <f t="shared" si="11"/>
        <v>90.523415977961434</v>
      </c>
      <c r="AD31" s="636">
        <f>IF((J31/206352*100) &lt; 0.05,,(J31/206352*100))</f>
        <v>0</v>
      </c>
      <c r="AE31" s="636">
        <f t="shared" si="13"/>
        <v>0</v>
      </c>
      <c r="AF31" s="636">
        <f t="shared" si="13"/>
        <v>0</v>
      </c>
      <c r="AG31" s="638">
        <f>(N31/206352)*100</f>
        <v>-1.4331821353803211</v>
      </c>
      <c r="AH31" s="636">
        <f t="shared" si="14"/>
        <v>0</v>
      </c>
      <c r="AI31" s="638">
        <f>(Q31/206352)*100</f>
        <v>-1.4331821353803211</v>
      </c>
    </row>
    <row r="32" spans="1:35" s="713" customFormat="1" ht="15.75" customHeight="1" x14ac:dyDescent="0.2">
      <c r="A32" s="716" t="s">
        <v>3548</v>
      </c>
      <c r="B32" s="663">
        <f>B34+B35+B36</f>
        <v>6297.7</v>
      </c>
      <c r="C32" s="657">
        <f>C34+C35+C36</f>
        <v>0</v>
      </c>
      <c r="D32" s="657">
        <f>D34+D35+D36</f>
        <v>0</v>
      </c>
      <c r="E32" s="657"/>
      <c r="F32" s="636">
        <f t="shared" si="3"/>
        <v>6297.7</v>
      </c>
      <c r="G32" s="657">
        <f>G34+G35+G36</f>
        <v>2.1</v>
      </c>
      <c r="H32" s="657"/>
      <c r="I32" s="655">
        <f t="shared" si="4"/>
        <v>6299.8</v>
      </c>
      <c r="J32" s="663">
        <f>J34+J35+J36</f>
        <v>6465.7000000000007</v>
      </c>
      <c r="K32" s="657">
        <f>K34+K35+K36</f>
        <v>0</v>
      </c>
      <c r="L32" s="657">
        <f>L34+L35+L36</f>
        <v>0</v>
      </c>
      <c r="M32" s="657"/>
      <c r="N32" s="657">
        <f t="shared" si="5"/>
        <v>6465.7000000000007</v>
      </c>
      <c r="O32" s="657">
        <f>O34+O35+O36</f>
        <v>3.1</v>
      </c>
      <c r="P32" s="657"/>
      <c r="Q32" s="658">
        <f t="shared" si="6"/>
        <v>6468.8000000000011</v>
      </c>
      <c r="R32" s="659">
        <f t="shared" si="7"/>
        <v>168.00000000000091</v>
      </c>
      <c r="S32" s="636">
        <f t="shared" si="7"/>
        <v>0</v>
      </c>
      <c r="T32" s="636">
        <f t="shared" si="7"/>
        <v>0</v>
      </c>
      <c r="U32" s="636">
        <f t="shared" si="8"/>
        <v>168.00000000000091</v>
      </c>
      <c r="V32" s="636">
        <f t="shared" si="8"/>
        <v>1</v>
      </c>
      <c r="W32" s="657">
        <f t="shared" si="9"/>
        <v>169.00000000000091</v>
      </c>
      <c r="X32" s="636">
        <f t="shared" si="10"/>
        <v>102.66764056719123</v>
      </c>
      <c r="Y32" s="635"/>
      <c r="Z32" s="636"/>
      <c r="AA32" s="636">
        <f t="shared" si="15"/>
        <v>102.66764056719123</v>
      </c>
      <c r="AB32" s="636">
        <f t="shared" si="15"/>
        <v>147.61904761904762</v>
      </c>
      <c r="AC32" s="636">
        <f t="shared" si="11"/>
        <v>102.68262484523321</v>
      </c>
      <c r="AD32" s="636">
        <f>(J32/206352*100)</f>
        <v>3.1333352717686287</v>
      </c>
      <c r="AE32" s="636">
        <f>(K32/206352*100)</f>
        <v>0</v>
      </c>
      <c r="AF32" s="636">
        <f>(L32/206352*100)</f>
        <v>0</v>
      </c>
      <c r="AG32" s="636">
        <f>(N32/206352)*100</f>
        <v>3.1333352717686287</v>
      </c>
      <c r="AH32" s="636">
        <f t="shared" si="14"/>
        <v>0</v>
      </c>
      <c r="AI32" s="636">
        <f>(Q32/206352)*100</f>
        <v>3.134837559122277</v>
      </c>
    </row>
    <row r="33" spans="1:35" s="713" customFormat="1" ht="15.75" customHeight="1" x14ac:dyDescent="0.2">
      <c r="A33" s="717" t="s">
        <v>3544</v>
      </c>
      <c r="B33" s="663"/>
      <c r="C33" s="657"/>
      <c r="D33" s="657"/>
      <c r="E33" s="657"/>
      <c r="F33" s="635">
        <f t="shared" si="3"/>
        <v>0</v>
      </c>
      <c r="G33" s="657"/>
      <c r="H33" s="657"/>
      <c r="I33" s="668">
        <f t="shared" si="4"/>
        <v>0</v>
      </c>
      <c r="J33" s="663"/>
      <c r="K33" s="657"/>
      <c r="L33" s="657"/>
      <c r="M33" s="657"/>
      <c r="N33" s="657">
        <f t="shared" si="5"/>
        <v>0</v>
      </c>
      <c r="O33" s="657"/>
      <c r="P33" s="657"/>
      <c r="Q33" s="668">
        <f t="shared" si="6"/>
        <v>0</v>
      </c>
      <c r="R33" s="708">
        <f t="shared" si="7"/>
        <v>0</v>
      </c>
      <c r="S33" s="635">
        <f t="shared" si="7"/>
        <v>0</v>
      </c>
      <c r="T33" s="635">
        <f t="shared" si="7"/>
        <v>0</v>
      </c>
      <c r="U33" s="635">
        <f t="shared" si="8"/>
        <v>0</v>
      </c>
      <c r="V33" s="635">
        <f t="shared" si="8"/>
        <v>0</v>
      </c>
      <c r="W33" s="650">
        <f t="shared" si="9"/>
        <v>0</v>
      </c>
      <c r="X33" s="635"/>
      <c r="Y33" s="635"/>
      <c r="Z33" s="635"/>
      <c r="AA33" s="635"/>
      <c r="AB33" s="635"/>
      <c r="AC33" s="635"/>
      <c r="AD33" s="635"/>
      <c r="AE33" s="634"/>
      <c r="AF33" s="634"/>
      <c r="AG33" s="635"/>
      <c r="AH33" s="636">
        <f t="shared" si="14"/>
        <v>0</v>
      </c>
      <c r="AI33" s="635"/>
    </row>
    <row r="34" spans="1:35" s="713" customFormat="1" ht="15.75" customHeight="1" x14ac:dyDescent="0.2">
      <c r="A34" s="718" t="s">
        <v>3549</v>
      </c>
      <c r="B34" s="711">
        <v>521</v>
      </c>
      <c r="C34" s="657"/>
      <c r="D34" s="657"/>
      <c r="E34" s="657"/>
      <c r="F34" s="638">
        <f t="shared" si="3"/>
        <v>521</v>
      </c>
      <c r="G34" s="657">
        <v>2.1</v>
      </c>
      <c r="H34" s="657"/>
      <c r="I34" s="655">
        <f t="shared" si="4"/>
        <v>523.1</v>
      </c>
      <c r="J34" s="711">
        <v>567.79999999999995</v>
      </c>
      <c r="K34" s="657"/>
      <c r="L34" s="657"/>
      <c r="M34" s="657"/>
      <c r="N34" s="657">
        <f t="shared" si="5"/>
        <v>567.79999999999995</v>
      </c>
      <c r="O34" s="657">
        <v>3.1</v>
      </c>
      <c r="P34" s="657"/>
      <c r="Q34" s="655">
        <f t="shared" si="6"/>
        <v>570.9</v>
      </c>
      <c r="R34" s="719">
        <f t="shared" si="7"/>
        <v>46.799999999999955</v>
      </c>
      <c r="S34" s="638">
        <f t="shared" si="7"/>
        <v>0</v>
      </c>
      <c r="T34" s="638">
        <f t="shared" si="7"/>
        <v>0</v>
      </c>
      <c r="U34" s="638">
        <f t="shared" si="8"/>
        <v>46.799999999999955</v>
      </c>
      <c r="V34" s="638">
        <f t="shared" si="8"/>
        <v>1</v>
      </c>
      <c r="W34" s="669">
        <f t="shared" si="9"/>
        <v>47.799999999999955</v>
      </c>
      <c r="X34" s="638">
        <f t="shared" si="10"/>
        <v>108.98272552783108</v>
      </c>
      <c r="Y34" s="635"/>
      <c r="Z34" s="638"/>
      <c r="AA34" s="638">
        <f t="shared" si="15"/>
        <v>108.98272552783108</v>
      </c>
      <c r="AB34" s="638">
        <f t="shared" si="15"/>
        <v>147.61904761904762</v>
      </c>
      <c r="AC34" s="638">
        <f t="shared" si="11"/>
        <v>109.13783215446375</v>
      </c>
      <c r="AD34" s="638">
        <f>IF(ABS(J34/206352*100) &lt; 0.05,,(J34/206352*100))</f>
        <v>0.27516089012948747</v>
      </c>
      <c r="AE34" s="638">
        <f t="shared" ref="AE34:AF37" si="16">IF(ABS(K34/206352*100) &lt; 0.05,,(K34/206352*100))</f>
        <v>0</v>
      </c>
      <c r="AF34" s="638">
        <f t="shared" si="16"/>
        <v>0</v>
      </c>
      <c r="AG34" s="638">
        <f>(N34/206352)*100</f>
        <v>0.27516089012948747</v>
      </c>
      <c r="AH34" s="636">
        <f t="shared" si="14"/>
        <v>0</v>
      </c>
      <c r="AI34" s="638">
        <f>(Q34/206352)*100</f>
        <v>0.27666317748313562</v>
      </c>
    </row>
    <row r="35" spans="1:35" s="713" customFormat="1" ht="15.75" customHeight="1" x14ac:dyDescent="0.2">
      <c r="A35" s="718" t="s">
        <v>3550</v>
      </c>
      <c r="B35" s="711">
        <v>5789.7</v>
      </c>
      <c r="C35" s="657"/>
      <c r="D35" s="657"/>
      <c r="E35" s="657"/>
      <c r="F35" s="638">
        <f t="shared" si="3"/>
        <v>5789.7</v>
      </c>
      <c r="G35" s="657"/>
      <c r="H35" s="657"/>
      <c r="I35" s="655">
        <f t="shared" si="4"/>
        <v>5789.7</v>
      </c>
      <c r="J35" s="711">
        <v>5909.8</v>
      </c>
      <c r="K35" s="657"/>
      <c r="L35" s="657"/>
      <c r="M35" s="657"/>
      <c r="N35" s="657">
        <f t="shared" si="5"/>
        <v>5909.8</v>
      </c>
      <c r="O35" s="657"/>
      <c r="P35" s="657"/>
      <c r="Q35" s="655">
        <f t="shared" si="6"/>
        <v>5909.8</v>
      </c>
      <c r="R35" s="719">
        <f t="shared" si="7"/>
        <v>120.10000000000036</v>
      </c>
      <c r="S35" s="638">
        <f t="shared" si="7"/>
        <v>0</v>
      </c>
      <c r="T35" s="638">
        <f t="shared" si="7"/>
        <v>0</v>
      </c>
      <c r="U35" s="638">
        <f t="shared" si="8"/>
        <v>120.10000000000036</v>
      </c>
      <c r="V35" s="638">
        <f t="shared" si="8"/>
        <v>0</v>
      </c>
      <c r="W35" s="669">
        <f t="shared" si="9"/>
        <v>120.10000000000036</v>
      </c>
      <c r="X35" s="638">
        <f t="shared" si="10"/>
        <v>102.07437345631034</v>
      </c>
      <c r="Y35" s="635"/>
      <c r="Z35" s="638"/>
      <c r="AA35" s="638">
        <f t="shared" si="15"/>
        <v>102.07437345631034</v>
      </c>
      <c r="AB35" s="638"/>
      <c r="AC35" s="638">
        <f t="shared" si="11"/>
        <v>102.07437345631034</v>
      </c>
      <c r="AD35" s="638">
        <f>IF(ABS(J35/206352*100) &lt; 0.05,,(J35/206352*100))</f>
        <v>2.8639412266418547</v>
      </c>
      <c r="AE35" s="638">
        <f t="shared" si="16"/>
        <v>0</v>
      </c>
      <c r="AF35" s="638">
        <f t="shared" si="16"/>
        <v>0</v>
      </c>
      <c r="AG35" s="638">
        <f>(N35/206352)*100</f>
        <v>2.8639412266418547</v>
      </c>
      <c r="AH35" s="636">
        <f t="shared" si="14"/>
        <v>0</v>
      </c>
      <c r="AI35" s="638">
        <f>(Q35/206352)*100</f>
        <v>2.8639412266418547</v>
      </c>
    </row>
    <row r="36" spans="1:35" s="713" customFormat="1" ht="15.75" customHeight="1" x14ac:dyDescent="0.2">
      <c r="A36" s="718" t="s">
        <v>3551</v>
      </c>
      <c r="B36" s="711">
        <v>-13</v>
      </c>
      <c r="C36" s="657"/>
      <c r="D36" s="657"/>
      <c r="E36" s="657"/>
      <c r="F36" s="638">
        <f t="shared" si="3"/>
        <v>-13</v>
      </c>
      <c r="G36" s="657"/>
      <c r="H36" s="657"/>
      <c r="I36" s="655">
        <f t="shared" si="4"/>
        <v>-13</v>
      </c>
      <c r="J36" s="711">
        <v>-11.9</v>
      </c>
      <c r="K36" s="657"/>
      <c r="L36" s="657"/>
      <c r="M36" s="657"/>
      <c r="N36" s="657">
        <f t="shared" si="5"/>
        <v>-11.9</v>
      </c>
      <c r="O36" s="657"/>
      <c r="P36" s="657"/>
      <c r="Q36" s="655">
        <f t="shared" si="6"/>
        <v>-11.9</v>
      </c>
      <c r="R36" s="719">
        <f t="shared" si="7"/>
        <v>1.0999999999999996</v>
      </c>
      <c r="S36" s="638">
        <f t="shared" si="7"/>
        <v>0</v>
      </c>
      <c r="T36" s="638">
        <f t="shared" si="7"/>
        <v>0</v>
      </c>
      <c r="U36" s="638">
        <f t="shared" si="8"/>
        <v>1.0999999999999996</v>
      </c>
      <c r="V36" s="638">
        <f t="shared" si="8"/>
        <v>0</v>
      </c>
      <c r="W36" s="669">
        <f t="shared" si="9"/>
        <v>1.0999999999999996</v>
      </c>
      <c r="X36" s="638">
        <f t="shared" si="10"/>
        <v>91.538461538461547</v>
      </c>
      <c r="Y36" s="635"/>
      <c r="Z36" s="638"/>
      <c r="AA36" s="638">
        <f t="shared" si="15"/>
        <v>91.538461538461547</v>
      </c>
      <c r="AB36" s="638"/>
      <c r="AC36" s="638">
        <f t="shared" si="11"/>
        <v>91.538461538461547</v>
      </c>
      <c r="AD36" s="636">
        <f>IF(ABS(J36/206352*100) &lt; 0.05,,(J36/206352*100))</f>
        <v>0</v>
      </c>
      <c r="AE36" s="636">
        <f t="shared" si="16"/>
        <v>0</v>
      </c>
      <c r="AF36" s="636">
        <f t="shared" si="16"/>
        <v>0</v>
      </c>
      <c r="AG36" s="636">
        <f>IF(ABS(N36/206352*100) &lt; 0.05,,(N36/206352*100))</f>
        <v>0</v>
      </c>
      <c r="AH36" s="636">
        <f t="shared" si="14"/>
        <v>0</v>
      </c>
      <c r="AI36" s="636">
        <f>IF((Q36/206352*100)&lt;0.05,,(Q36/206352*100))</f>
        <v>0</v>
      </c>
    </row>
    <row r="37" spans="1:35" s="713" customFormat="1" ht="15.75" customHeight="1" x14ac:dyDescent="0.2">
      <c r="A37" s="716" t="s">
        <v>3552</v>
      </c>
      <c r="B37" s="663">
        <v>7.7</v>
      </c>
      <c r="C37" s="657"/>
      <c r="D37" s="657"/>
      <c r="E37" s="657"/>
      <c r="F37" s="636">
        <f t="shared" si="3"/>
        <v>7.7</v>
      </c>
      <c r="G37" s="657">
        <v>463.6</v>
      </c>
      <c r="H37" s="657"/>
      <c r="I37" s="658">
        <f t="shared" si="4"/>
        <v>471.3</v>
      </c>
      <c r="J37" s="663">
        <v>6</v>
      </c>
      <c r="K37" s="657"/>
      <c r="L37" s="657"/>
      <c r="M37" s="657"/>
      <c r="N37" s="657">
        <f t="shared" si="5"/>
        <v>6</v>
      </c>
      <c r="O37" s="657">
        <v>456.2</v>
      </c>
      <c r="P37" s="657"/>
      <c r="Q37" s="658">
        <f t="shared" si="6"/>
        <v>462.2</v>
      </c>
      <c r="R37" s="659">
        <f t="shared" si="7"/>
        <v>-1.7000000000000002</v>
      </c>
      <c r="S37" s="636">
        <f t="shared" si="7"/>
        <v>0</v>
      </c>
      <c r="T37" s="636">
        <f t="shared" si="7"/>
        <v>0</v>
      </c>
      <c r="U37" s="636">
        <f t="shared" si="8"/>
        <v>-1.7000000000000002</v>
      </c>
      <c r="V37" s="636">
        <f t="shared" si="8"/>
        <v>-7.4000000000000341</v>
      </c>
      <c r="W37" s="657">
        <f t="shared" si="9"/>
        <v>-9.1000000000000227</v>
      </c>
      <c r="X37" s="636">
        <f t="shared" si="10"/>
        <v>77.922077922077932</v>
      </c>
      <c r="Y37" s="635"/>
      <c r="Z37" s="636"/>
      <c r="AA37" s="636">
        <f t="shared" si="15"/>
        <v>77.922077922077932</v>
      </c>
      <c r="AB37" s="636">
        <f t="shared" si="15"/>
        <v>98.403796376186364</v>
      </c>
      <c r="AC37" s="636">
        <f t="shared" si="11"/>
        <v>98.069170379800553</v>
      </c>
      <c r="AD37" s="636">
        <f>IF(ABS(J37/206352*100) &lt; 0.05,,(J37/206352*100))</f>
        <v>0</v>
      </c>
      <c r="AE37" s="636">
        <f t="shared" si="16"/>
        <v>0</v>
      </c>
      <c r="AF37" s="636">
        <f t="shared" si="16"/>
        <v>0</v>
      </c>
      <c r="AG37" s="636">
        <f>IF(ABS(N37/206352*100) &lt; 0.05,,(N37/206352*100))</f>
        <v>0</v>
      </c>
      <c r="AH37" s="636">
        <f>IF((O37/210099*100)&lt;0.05,,(O37/210099*100))</f>
        <v>0.2171357312505057</v>
      </c>
      <c r="AI37" s="636">
        <f t="shared" ref="AI37:AI46" si="17">(Q37/206352)*100</f>
        <v>0.22398619834069938</v>
      </c>
    </row>
    <row r="38" spans="1:35" s="713" customFormat="1" ht="29.25" customHeight="1" x14ac:dyDescent="0.2">
      <c r="A38" s="716" t="s">
        <v>3553</v>
      </c>
      <c r="B38" s="663">
        <v>412.9</v>
      </c>
      <c r="C38" s="657"/>
      <c r="D38" s="657"/>
      <c r="E38" s="657"/>
      <c r="F38" s="636">
        <f t="shared" si="3"/>
        <v>412.9</v>
      </c>
      <c r="G38" s="657">
        <v>37.6</v>
      </c>
      <c r="H38" s="657"/>
      <c r="I38" s="658">
        <f t="shared" si="4"/>
        <v>450.5</v>
      </c>
      <c r="J38" s="663">
        <v>426.7</v>
      </c>
      <c r="K38" s="657"/>
      <c r="L38" s="657"/>
      <c r="M38" s="657"/>
      <c r="N38" s="657">
        <f t="shared" si="5"/>
        <v>426.7</v>
      </c>
      <c r="O38" s="657">
        <v>29.6</v>
      </c>
      <c r="P38" s="657"/>
      <c r="Q38" s="658">
        <f t="shared" si="6"/>
        <v>456.3</v>
      </c>
      <c r="R38" s="659">
        <f t="shared" si="7"/>
        <v>13.800000000000011</v>
      </c>
      <c r="S38" s="636">
        <f t="shared" si="7"/>
        <v>0</v>
      </c>
      <c r="T38" s="636">
        <f t="shared" si="7"/>
        <v>0</v>
      </c>
      <c r="U38" s="636">
        <f t="shared" si="8"/>
        <v>13.800000000000011</v>
      </c>
      <c r="V38" s="636">
        <f t="shared" si="8"/>
        <v>-8</v>
      </c>
      <c r="W38" s="657">
        <f t="shared" si="9"/>
        <v>5.8000000000000114</v>
      </c>
      <c r="X38" s="636">
        <f t="shared" si="10"/>
        <v>103.34221361104383</v>
      </c>
      <c r="Y38" s="635"/>
      <c r="Z38" s="636"/>
      <c r="AA38" s="636">
        <f t="shared" si="15"/>
        <v>103.34221361104383</v>
      </c>
      <c r="AB38" s="636">
        <f t="shared" si="15"/>
        <v>78.723404255319153</v>
      </c>
      <c r="AC38" s="636">
        <f t="shared" si="11"/>
        <v>101.28745837957824</v>
      </c>
      <c r="AD38" s="639">
        <f t="shared" ref="AD38:AF46" si="18">(J38/206352*100)</f>
        <v>0.20678258509730946</v>
      </c>
      <c r="AE38" s="639">
        <f t="shared" si="18"/>
        <v>0</v>
      </c>
      <c r="AF38" s="639">
        <f t="shared" si="18"/>
        <v>0</v>
      </c>
      <c r="AG38" s="639">
        <f t="shared" ref="AG38:AH46" si="19">(N38/206352)*100</f>
        <v>0.20678258509730946</v>
      </c>
      <c r="AH38" s="636">
        <f>IF((O38/206352*100)&lt;0.05,,(O38/206352*100))</f>
        <v>0</v>
      </c>
      <c r="AI38" s="636">
        <f t="shared" si="17"/>
        <v>0.22112700628053034</v>
      </c>
    </row>
    <row r="39" spans="1:35" s="713" customFormat="1" ht="15.75" customHeight="1" x14ac:dyDescent="0.2">
      <c r="A39" s="712" t="s">
        <v>3554</v>
      </c>
      <c r="B39" s="663">
        <v>928.2</v>
      </c>
      <c r="C39" s="657"/>
      <c r="D39" s="657"/>
      <c r="E39" s="657"/>
      <c r="F39" s="636">
        <f t="shared" si="3"/>
        <v>928.2</v>
      </c>
      <c r="G39" s="657">
        <v>44.9</v>
      </c>
      <c r="H39" s="657"/>
      <c r="I39" s="658">
        <f t="shared" si="4"/>
        <v>973.1</v>
      </c>
      <c r="J39" s="663">
        <v>933.8</v>
      </c>
      <c r="K39" s="657"/>
      <c r="L39" s="657"/>
      <c r="M39" s="657"/>
      <c r="N39" s="657">
        <f t="shared" si="5"/>
        <v>933.8</v>
      </c>
      <c r="O39" s="657">
        <v>46</v>
      </c>
      <c r="P39" s="657"/>
      <c r="Q39" s="658">
        <f t="shared" si="6"/>
        <v>979.8</v>
      </c>
      <c r="R39" s="659">
        <f t="shared" si="7"/>
        <v>5.5999999999999091</v>
      </c>
      <c r="S39" s="636">
        <f t="shared" si="7"/>
        <v>0</v>
      </c>
      <c r="T39" s="636">
        <f t="shared" si="7"/>
        <v>0</v>
      </c>
      <c r="U39" s="636">
        <f t="shared" si="8"/>
        <v>5.5999999999999091</v>
      </c>
      <c r="V39" s="636">
        <f t="shared" si="8"/>
        <v>1.1000000000000014</v>
      </c>
      <c r="W39" s="657">
        <f t="shared" si="9"/>
        <v>6.6999999999999318</v>
      </c>
      <c r="X39" s="636">
        <f t="shared" si="10"/>
        <v>100.60331825037707</v>
      </c>
      <c r="Y39" s="635"/>
      <c r="Z39" s="636"/>
      <c r="AA39" s="636">
        <f t="shared" si="15"/>
        <v>100.60331825037707</v>
      </c>
      <c r="AB39" s="636">
        <f t="shared" si="15"/>
        <v>102.44988864142539</v>
      </c>
      <c r="AC39" s="636">
        <f t="shared" si="11"/>
        <v>100.6885212208406</v>
      </c>
      <c r="AD39" s="639">
        <f t="shared" si="18"/>
        <v>0.45252771962471888</v>
      </c>
      <c r="AE39" s="639">
        <f t="shared" si="18"/>
        <v>0</v>
      </c>
      <c r="AF39" s="639">
        <f t="shared" si="18"/>
        <v>0</v>
      </c>
      <c r="AG39" s="639">
        <f t="shared" si="19"/>
        <v>0.45252771962471888</v>
      </c>
      <c r="AH39" s="636">
        <f>IF((O39/206352*100)&lt;0.05,,(O39/206352*100))</f>
        <v>0</v>
      </c>
      <c r="AI39" s="636">
        <f t="shared" si="17"/>
        <v>0.47481972551756219</v>
      </c>
    </row>
    <row r="40" spans="1:35" s="713" customFormat="1" ht="15.75" customHeight="1" x14ac:dyDescent="0.2">
      <c r="A40" s="715" t="s">
        <v>3555</v>
      </c>
      <c r="B40" s="707">
        <f>B41+B42</f>
        <v>1676</v>
      </c>
      <c r="C40" s="657">
        <f>C41+C42</f>
        <v>0</v>
      </c>
      <c r="D40" s="657">
        <f>D41+D42</f>
        <v>0</v>
      </c>
      <c r="E40" s="657"/>
      <c r="F40" s="635">
        <f t="shared" si="3"/>
        <v>1676</v>
      </c>
      <c r="G40" s="657">
        <f>G41+G42</f>
        <v>0</v>
      </c>
      <c r="H40" s="657"/>
      <c r="I40" s="668">
        <f t="shared" si="4"/>
        <v>1676</v>
      </c>
      <c r="J40" s="707">
        <f>J41+J42</f>
        <v>1738.9</v>
      </c>
      <c r="K40" s="657">
        <f>K41+K42</f>
        <v>0</v>
      </c>
      <c r="L40" s="657">
        <f>L41+L42</f>
        <v>0</v>
      </c>
      <c r="M40" s="657"/>
      <c r="N40" s="661">
        <f t="shared" si="5"/>
        <v>1738.9</v>
      </c>
      <c r="O40" s="661">
        <f>O41+O42</f>
        <v>0</v>
      </c>
      <c r="P40" s="661"/>
      <c r="Q40" s="668">
        <f t="shared" si="6"/>
        <v>1738.9</v>
      </c>
      <c r="R40" s="708">
        <f t="shared" si="7"/>
        <v>62.900000000000091</v>
      </c>
      <c r="S40" s="635">
        <f t="shared" si="7"/>
        <v>0</v>
      </c>
      <c r="T40" s="635">
        <f t="shared" si="7"/>
        <v>0</v>
      </c>
      <c r="U40" s="635">
        <f t="shared" si="8"/>
        <v>62.900000000000091</v>
      </c>
      <c r="V40" s="635">
        <f t="shared" si="8"/>
        <v>0</v>
      </c>
      <c r="W40" s="650">
        <f t="shared" si="9"/>
        <v>62.900000000000091</v>
      </c>
      <c r="X40" s="635">
        <f t="shared" si="10"/>
        <v>103.75298329355608</v>
      </c>
      <c r="Y40" s="635"/>
      <c r="Z40" s="635"/>
      <c r="AA40" s="635">
        <f t="shared" si="15"/>
        <v>103.75298329355608</v>
      </c>
      <c r="AB40" s="635"/>
      <c r="AC40" s="635">
        <f t="shared" si="11"/>
        <v>103.75298329355608</v>
      </c>
      <c r="AD40" s="635">
        <f t="shared" si="18"/>
        <v>0.84268628363185238</v>
      </c>
      <c r="AE40" s="635">
        <f t="shared" si="18"/>
        <v>0</v>
      </c>
      <c r="AF40" s="635">
        <f t="shared" si="18"/>
        <v>0</v>
      </c>
      <c r="AG40" s="635">
        <f t="shared" si="19"/>
        <v>0.84268628363185238</v>
      </c>
      <c r="AH40" s="635">
        <f t="shared" si="19"/>
        <v>0</v>
      </c>
      <c r="AI40" s="635">
        <f t="shared" si="17"/>
        <v>0.84268628363185238</v>
      </c>
    </row>
    <row r="41" spans="1:35" s="713" customFormat="1" ht="15.75" customHeight="1" x14ac:dyDescent="0.2">
      <c r="A41" s="716" t="s">
        <v>3556</v>
      </c>
      <c r="B41" s="663">
        <v>1145</v>
      </c>
      <c r="C41" s="657"/>
      <c r="D41" s="657"/>
      <c r="E41" s="657"/>
      <c r="F41" s="636">
        <f t="shared" si="3"/>
        <v>1145</v>
      </c>
      <c r="G41" s="657"/>
      <c r="H41" s="657"/>
      <c r="I41" s="658">
        <f t="shared" si="4"/>
        <v>1145</v>
      </c>
      <c r="J41" s="663">
        <v>1191.4000000000001</v>
      </c>
      <c r="K41" s="657"/>
      <c r="L41" s="657"/>
      <c r="M41" s="657"/>
      <c r="N41" s="657">
        <f t="shared" si="5"/>
        <v>1191.4000000000001</v>
      </c>
      <c r="O41" s="657"/>
      <c r="P41" s="657"/>
      <c r="Q41" s="658">
        <f t="shared" si="6"/>
        <v>1191.4000000000001</v>
      </c>
      <c r="R41" s="659">
        <f t="shared" si="7"/>
        <v>46.400000000000091</v>
      </c>
      <c r="S41" s="636">
        <f t="shared" si="7"/>
        <v>0</v>
      </c>
      <c r="T41" s="636">
        <f t="shared" si="7"/>
        <v>0</v>
      </c>
      <c r="U41" s="636">
        <f t="shared" si="8"/>
        <v>46.400000000000091</v>
      </c>
      <c r="V41" s="636">
        <f t="shared" si="8"/>
        <v>0</v>
      </c>
      <c r="W41" s="657">
        <f t="shared" si="9"/>
        <v>46.400000000000091</v>
      </c>
      <c r="X41" s="636">
        <f t="shared" si="10"/>
        <v>104.0524017467249</v>
      </c>
      <c r="Y41" s="635"/>
      <c r="Z41" s="636"/>
      <c r="AA41" s="636">
        <f t="shared" si="15"/>
        <v>104.0524017467249</v>
      </c>
      <c r="AB41" s="636"/>
      <c r="AC41" s="636">
        <f t="shared" si="11"/>
        <v>104.0524017467249</v>
      </c>
      <c r="AD41" s="636">
        <f t="shared" si="18"/>
        <v>0.57736295262464143</v>
      </c>
      <c r="AE41" s="636">
        <f t="shared" si="18"/>
        <v>0</v>
      </c>
      <c r="AF41" s="636">
        <f t="shared" si="18"/>
        <v>0</v>
      </c>
      <c r="AG41" s="636">
        <f t="shared" si="19"/>
        <v>0.57736295262464143</v>
      </c>
      <c r="AH41" s="636">
        <f t="shared" si="19"/>
        <v>0</v>
      </c>
      <c r="AI41" s="636">
        <f t="shared" si="17"/>
        <v>0.57736295262464143</v>
      </c>
    </row>
    <row r="42" spans="1:35" s="713" customFormat="1" ht="15.75" customHeight="1" x14ac:dyDescent="0.2">
      <c r="A42" s="712" t="s">
        <v>3557</v>
      </c>
      <c r="B42" s="663">
        <v>531</v>
      </c>
      <c r="C42" s="657"/>
      <c r="D42" s="657"/>
      <c r="E42" s="657"/>
      <c r="F42" s="636">
        <f t="shared" si="3"/>
        <v>531</v>
      </c>
      <c r="G42" s="657"/>
      <c r="H42" s="657"/>
      <c r="I42" s="658">
        <f t="shared" si="4"/>
        <v>531</v>
      </c>
      <c r="J42" s="663">
        <v>547.5</v>
      </c>
      <c r="K42" s="657"/>
      <c r="L42" s="657"/>
      <c r="M42" s="657"/>
      <c r="N42" s="657">
        <f t="shared" si="5"/>
        <v>547.5</v>
      </c>
      <c r="O42" s="657"/>
      <c r="P42" s="657"/>
      <c r="Q42" s="658">
        <f t="shared" si="6"/>
        <v>547.5</v>
      </c>
      <c r="R42" s="659">
        <f t="shared" si="7"/>
        <v>16.5</v>
      </c>
      <c r="S42" s="636">
        <f t="shared" si="7"/>
        <v>0</v>
      </c>
      <c r="T42" s="636">
        <f t="shared" si="7"/>
        <v>0</v>
      </c>
      <c r="U42" s="636">
        <f t="shared" si="8"/>
        <v>16.5</v>
      </c>
      <c r="V42" s="636">
        <f t="shared" si="8"/>
        <v>0</v>
      </c>
      <c r="W42" s="657">
        <f t="shared" si="9"/>
        <v>16.5</v>
      </c>
      <c r="X42" s="636">
        <f t="shared" si="10"/>
        <v>103.10734463276836</v>
      </c>
      <c r="Y42" s="635"/>
      <c r="Z42" s="636"/>
      <c r="AA42" s="636">
        <f t="shared" si="15"/>
        <v>103.10734463276836</v>
      </c>
      <c r="AB42" s="636"/>
      <c r="AC42" s="636">
        <f t="shared" si="11"/>
        <v>103.10734463276836</v>
      </c>
      <c r="AD42" s="636">
        <f t="shared" si="18"/>
        <v>0.26532333100721101</v>
      </c>
      <c r="AE42" s="636">
        <f t="shared" si="18"/>
        <v>0</v>
      </c>
      <c r="AF42" s="636">
        <f t="shared" si="18"/>
        <v>0</v>
      </c>
      <c r="AG42" s="636">
        <f t="shared" si="19"/>
        <v>0.26532333100721101</v>
      </c>
      <c r="AH42" s="636">
        <f t="shared" si="19"/>
        <v>0</v>
      </c>
      <c r="AI42" s="636">
        <f t="shared" si="17"/>
        <v>0.26532333100721101</v>
      </c>
    </row>
    <row r="43" spans="1:35" s="721" customFormat="1" ht="15.75" customHeight="1" x14ac:dyDescent="0.2">
      <c r="A43" s="720" t="s">
        <v>3558</v>
      </c>
      <c r="B43" s="711">
        <f>B44+B45</f>
        <v>0</v>
      </c>
      <c r="C43" s="661">
        <f>C44+C45</f>
        <v>14023.8</v>
      </c>
      <c r="D43" s="661">
        <f>D44+D45</f>
        <v>4898.6000000000004</v>
      </c>
      <c r="E43" s="657"/>
      <c r="F43" s="640">
        <f t="shared" si="3"/>
        <v>18922.400000000001</v>
      </c>
      <c r="G43" s="669">
        <f>G44+G45</f>
        <v>0</v>
      </c>
      <c r="H43" s="669"/>
      <c r="I43" s="662">
        <f t="shared" si="4"/>
        <v>18922.400000000001</v>
      </c>
      <c r="J43" s="711">
        <f>J44+J45</f>
        <v>0</v>
      </c>
      <c r="K43" s="661">
        <f>K44+K45</f>
        <v>14295.4</v>
      </c>
      <c r="L43" s="661">
        <f>L44+L45</f>
        <v>4939.5</v>
      </c>
      <c r="M43" s="661"/>
      <c r="N43" s="661">
        <f t="shared" si="5"/>
        <v>19234.900000000001</v>
      </c>
      <c r="O43" s="661">
        <f>O44+O45</f>
        <v>0</v>
      </c>
      <c r="P43" s="661"/>
      <c r="Q43" s="662">
        <f t="shared" si="6"/>
        <v>19234.900000000001</v>
      </c>
      <c r="R43" s="708">
        <f t="shared" si="7"/>
        <v>0</v>
      </c>
      <c r="S43" s="635">
        <f t="shared" si="7"/>
        <v>271.60000000000036</v>
      </c>
      <c r="T43" s="635">
        <f t="shared" si="7"/>
        <v>40.899999999999636</v>
      </c>
      <c r="U43" s="635">
        <f t="shared" si="8"/>
        <v>312.5</v>
      </c>
      <c r="V43" s="635">
        <f t="shared" si="8"/>
        <v>0</v>
      </c>
      <c r="W43" s="650">
        <f t="shared" si="9"/>
        <v>312.5</v>
      </c>
      <c r="X43" s="640"/>
      <c r="Y43" s="640">
        <f>K43/C43*100</f>
        <v>101.93670759708495</v>
      </c>
      <c r="Z43" s="640">
        <f>L43/D43*100</f>
        <v>100.83493242967378</v>
      </c>
      <c r="AA43" s="640">
        <f t="shared" si="15"/>
        <v>101.65148184162685</v>
      </c>
      <c r="AB43" s="640"/>
      <c r="AC43" s="640">
        <f t="shared" si="11"/>
        <v>101.65148184162685</v>
      </c>
      <c r="AD43" s="636">
        <f t="shared" si="18"/>
        <v>0</v>
      </c>
      <c r="AE43" s="635">
        <f t="shared" si="18"/>
        <v>6.9276769791424355</v>
      </c>
      <c r="AF43" s="635">
        <f t="shared" si="18"/>
        <v>2.3937252849499884</v>
      </c>
      <c r="AG43" s="635">
        <f t="shared" si="19"/>
        <v>9.3214022640924252</v>
      </c>
      <c r="AH43" s="635">
        <f t="shared" si="19"/>
        <v>0</v>
      </c>
      <c r="AI43" s="635">
        <f t="shared" si="17"/>
        <v>9.3214022640924252</v>
      </c>
    </row>
    <row r="44" spans="1:35" s="721" customFormat="1" ht="15.75" customHeight="1" x14ac:dyDescent="0.2">
      <c r="A44" s="718" t="s">
        <v>3559</v>
      </c>
      <c r="B44" s="711"/>
      <c r="C44" s="669">
        <v>14023.8</v>
      </c>
      <c r="D44" s="669"/>
      <c r="E44" s="669"/>
      <c r="F44" s="638">
        <f t="shared" si="3"/>
        <v>14023.8</v>
      </c>
      <c r="G44" s="669"/>
      <c r="H44" s="669"/>
      <c r="I44" s="655">
        <f t="shared" si="4"/>
        <v>14023.8</v>
      </c>
      <c r="J44" s="711"/>
      <c r="K44" s="669">
        <v>14295.4</v>
      </c>
      <c r="L44" s="669"/>
      <c r="M44" s="669"/>
      <c r="N44" s="669">
        <f t="shared" si="5"/>
        <v>14295.4</v>
      </c>
      <c r="O44" s="669"/>
      <c r="P44" s="669"/>
      <c r="Q44" s="655">
        <f t="shared" si="6"/>
        <v>14295.4</v>
      </c>
      <c r="R44" s="719">
        <f t="shared" si="7"/>
        <v>0</v>
      </c>
      <c r="S44" s="638">
        <f t="shared" si="7"/>
        <v>271.60000000000036</v>
      </c>
      <c r="T44" s="638">
        <f t="shared" si="7"/>
        <v>0</v>
      </c>
      <c r="U44" s="638">
        <f t="shared" si="8"/>
        <v>271.60000000000036</v>
      </c>
      <c r="V44" s="638">
        <f t="shared" si="8"/>
        <v>0</v>
      </c>
      <c r="W44" s="669">
        <f t="shared" si="9"/>
        <v>271.60000000000036</v>
      </c>
      <c r="X44" s="638"/>
      <c r="Y44" s="638">
        <f>K44/C44*100</f>
        <v>101.93670759708495</v>
      </c>
      <c r="Z44" s="638"/>
      <c r="AA44" s="638">
        <f t="shared" si="15"/>
        <v>101.93670759708495</v>
      </c>
      <c r="AB44" s="638"/>
      <c r="AC44" s="638">
        <f t="shared" si="11"/>
        <v>101.93670759708495</v>
      </c>
      <c r="AD44" s="636">
        <f t="shared" si="18"/>
        <v>0</v>
      </c>
      <c r="AE44" s="638">
        <f>(K44/206352)*100</f>
        <v>6.9276769791424355</v>
      </c>
      <c r="AF44" s="638">
        <f>(L44/206352)*100</f>
        <v>0</v>
      </c>
      <c r="AG44" s="638">
        <f t="shared" si="19"/>
        <v>6.9276769791424355</v>
      </c>
      <c r="AH44" s="638">
        <f t="shared" si="19"/>
        <v>0</v>
      </c>
      <c r="AI44" s="638">
        <f t="shared" si="17"/>
        <v>6.9276769791424355</v>
      </c>
    </row>
    <row r="45" spans="1:35" s="721" customFormat="1" ht="15.75" customHeight="1" x14ac:dyDescent="0.2">
      <c r="A45" s="718" t="s">
        <v>3560</v>
      </c>
      <c r="B45" s="711"/>
      <c r="C45" s="669"/>
      <c r="D45" s="669">
        <v>4898.6000000000004</v>
      </c>
      <c r="E45" s="669"/>
      <c r="F45" s="638">
        <f t="shared" si="3"/>
        <v>4898.6000000000004</v>
      </c>
      <c r="G45" s="669"/>
      <c r="H45" s="669"/>
      <c r="I45" s="655">
        <f t="shared" si="4"/>
        <v>4898.6000000000004</v>
      </c>
      <c r="J45" s="711"/>
      <c r="K45" s="669"/>
      <c r="L45" s="669">
        <v>4939.5</v>
      </c>
      <c r="M45" s="669"/>
      <c r="N45" s="669">
        <f t="shared" si="5"/>
        <v>4939.5</v>
      </c>
      <c r="O45" s="669"/>
      <c r="P45" s="669"/>
      <c r="Q45" s="655">
        <f t="shared" si="6"/>
        <v>4939.5</v>
      </c>
      <c r="R45" s="719">
        <f t="shared" si="7"/>
        <v>0</v>
      </c>
      <c r="S45" s="638">
        <f t="shared" si="7"/>
        <v>0</v>
      </c>
      <c r="T45" s="638">
        <f t="shared" si="7"/>
        <v>40.899999999999636</v>
      </c>
      <c r="U45" s="638">
        <f t="shared" si="8"/>
        <v>40.899999999999636</v>
      </c>
      <c r="V45" s="638">
        <f t="shared" si="8"/>
        <v>0</v>
      </c>
      <c r="W45" s="669">
        <f t="shared" si="9"/>
        <v>40.899999999999636</v>
      </c>
      <c r="X45" s="638"/>
      <c r="Y45" s="635"/>
      <c r="Z45" s="638">
        <f>L45/D45*100</f>
        <v>100.83493242967378</v>
      </c>
      <c r="AA45" s="638">
        <f t="shared" si="15"/>
        <v>100.83493242967378</v>
      </c>
      <c r="AB45" s="638"/>
      <c r="AC45" s="638">
        <f t="shared" si="11"/>
        <v>100.83493242967378</v>
      </c>
      <c r="AD45" s="636">
        <f t="shared" si="18"/>
        <v>0</v>
      </c>
      <c r="AE45" s="638">
        <f>(K45/206352)*100</f>
        <v>0</v>
      </c>
      <c r="AF45" s="638">
        <f>(L45/206352)*100</f>
        <v>2.3937252849499884</v>
      </c>
      <c r="AG45" s="638">
        <f t="shared" si="19"/>
        <v>2.3937252849499884</v>
      </c>
      <c r="AH45" s="638">
        <f t="shared" si="19"/>
        <v>0</v>
      </c>
      <c r="AI45" s="638">
        <f t="shared" si="17"/>
        <v>2.3937252849499884</v>
      </c>
    </row>
    <row r="46" spans="1:35" s="721" customFormat="1" ht="15.75" customHeight="1" x14ac:dyDescent="0.2">
      <c r="A46" s="720" t="s">
        <v>3561</v>
      </c>
      <c r="B46" s="660">
        <f>B47+B48</f>
        <v>952.1</v>
      </c>
      <c r="C46" s="657">
        <f>C47+C48</f>
        <v>0</v>
      </c>
      <c r="D46" s="657">
        <f>D47+D48</f>
        <v>0</v>
      </c>
      <c r="E46" s="657"/>
      <c r="F46" s="640">
        <f t="shared" si="3"/>
        <v>952.1</v>
      </c>
      <c r="G46" s="661">
        <f>G47+G48</f>
        <v>52.4</v>
      </c>
      <c r="H46" s="669"/>
      <c r="I46" s="662">
        <f t="shared" si="4"/>
        <v>1004.5</v>
      </c>
      <c r="J46" s="660">
        <f>J47+J48</f>
        <v>624.19999999999993</v>
      </c>
      <c r="K46" s="661">
        <f>K47+K48</f>
        <v>0</v>
      </c>
      <c r="L46" s="661">
        <f>L47+L48</f>
        <v>0</v>
      </c>
      <c r="M46" s="661"/>
      <c r="N46" s="661">
        <f t="shared" si="5"/>
        <v>624.19999999999993</v>
      </c>
      <c r="O46" s="661">
        <f>O47+O48</f>
        <v>25.4</v>
      </c>
      <c r="P46" s="669"/>
      <c r="Q46" s="662">
        <f t="shared" si="6"/>
        <v>649.59999999999991</v>
      </c>
      <c r="R46" s="722">
        <f t="shared" si="7"/>
        <v>-327.90000000000009</v>
      </c>
      <c r="S46" s="640">
        <f t="shared" si="7"/>
        <v>0</v>
      </c>
      <c r="T46" s="640">
        <f t="shared" si="7"/>
        <v>0</v>
      </c>
      <c r="U46" s="640">
        <f t="shared" si="8"/>
        <v>-327.90000000000009</v>
      </c>
      <c r="V46" s="640">
        <f t="shared" si="8"/>
        <v>-27</v>
      </c>
      <c r="W46" s="661">
        <f t="shared" si="9"/>
        <v>-354.90000000000009</v>
      </c>
      <c r="X46" s="640">
        <f t="shared" si="10"/>
        <v>65.560340300388603</v>
      </c>
      <c r="Y46" s="635"/>
      <c r="Z46" s="640"/>
      <c r="AA46" s="640">
        <f t="shared" si="15"/>
        <v>65.560340300388603</v>
      </c>
      <c r="AB46" s="640">
        <f t="shared" si="15"/>
        <v>48.473282442748086</v>
      </c>
      <c r="AC46" s="640">
        <f t="shared" si="11"/>
        <v>64.668989547038308</v>
      </c>
      <c r="AD46" s="637">
        <f t="shared" si="18"/>
        <v>0.30249282778940839</v>
      </c>
      <c r="AE46" s="637">
        <f>(K46/206352*100)</f>
        <v>0</v>
      </c>
      <c r="AF46" s="637">
        <f>(L46/206352*100)</f>
        <v>0</v>
      </c>
      <c r="AG46" s="635">
        <f t="shared" si="19"/>
        <v>0.30249282778940839</v>
      </c>
      <c r="AH46" s="635">
        <f>IF((O46/206352*100)&lt;0.05,,(O46/206352*100))</f>
        <v>0</v>
      </c>
      <c r="AI46" s="635">
        <f t="shared" si="17"/>
        <v>0.31480189191284791</v>
      </c>
    </row>
    <row r="47" spans="1:35" s="721" customFormat="1" ht="15.75" customHeight="1" x14ac:dyDescent="0.2">
      <c r="A47" s="718" t="s">
        <v>3562</v>
      </c>
      <c r="B47" s="711">
        <v>61.7</v>
      </c>
      <c r="C47" s="669"/>
      <c r="D47" s="669"/>
      <c r="E47" s="669"/>
      <c r="F47" s="638">
        <f t="shared" si="3"/>
        <v>61.7</v>
      </c>
      <c r="G47" s="669">
        <v>7.1</v>
      </c>
      <c r="H47" s="669"/>
      <c r="I47" s="655">
        <f t="shared" si="4"/>
        <v>68.8</v>
      </c>
      <c r="J47" s="711">
        <v>4.3</v>
      </c>
      <c r="K47" s="669"/>
      <c r="L47" s="669"/>
      <c r="M47" s="669"/>
      <c r="N47" s="669">
        <f t="shared" si="5"/>
        <v>4.3</v>
      </c>
      <c r="O47" s="669">
        <v>4.0999999999999996</v>
      </c>
      <c r="P47" s="669"/>
      <c r="Q47" s="655">
        <f t="shared" si="6"/>
        <v>8.3999999999999986</v>
      </c>
      <c r="R47" s="708">
        <f t="shared" si="7"/>
        <v>-57.400000000000006</v>
      </c>
      <c r="S47" s="635">
        <f t="shared" si="7"/>
        <v>0</v>
      </c>
      <c r="T47" s="635">
        <f t="shared" si="7"/>
        <v>0</v>
      </c>
      <c r="U47" s="635">
        <f t="shared" si="8"/>
        <v>-57.400000000000006</v>
      </c>
      <c r="V47" s="635">
        <f t="shared" si="8"/>
        <v>-3</v>
      </c>
      <c r="W47" s="669">
        <f t="shared" si="9"/>
        <v>-60.4</v>
      </c>
      <c r="X47" s="638">
        <f t="shared" si="10"/>
        <v>6.9692058346839545</v>
      </c>
      <c r="Y47" s="635"/>
      <c r="Z47" s="638"/>
      <c r="AA47" s="638">
        <f t="shared" si="15"/>
        <v>6.9692058346839545</v>
      </c>
      <c r="AB47" s="638">
        <f t="shared" si="15"/>
        <v>57.74647887323944</v>
      </c>
      <c r="AC47" s="638">
        <f t="shared" si="11"/>
        <v>12.209302325581394</v>
      </c>
      <c r="AD47" s="636">
        <f>IF((J47/206352*100) &lt; 0.05,,(J47/206352*100))</f>
        <v>0</v>
      </c>
      <c r="AE47" s="636">
        <f t="shared" ref="AE47:AF61" si="20">IF((K47/206352*100) &lt; 0.05,,(K47/206352*100))</f>
        <v>0</v>
      </c>
      <c r="AF47" s="636">
        <f t="shared" si="20"/>
        <v>0</v>
      </c>
      <c r="AG47" s="636">
        <f>IF(ABS(N47/206352*100) &lt; 0.05,,(N47/206352*100))</f>
        <v>0</v>
      </c>
      <c r="AH47" s="636">
        <f>IF(ABS(O47/206352*100) &lt; 0.05,,(O47/206352*100))</f>
        <v>0</v>
      </c>
      <c r="AI47" s="638">
        <f>IF((Q47/206352*100)&lt;0.05,,(Q47/206352*100))</f>
        <v>0</v>
      </c>
    </row>
    <row r="48" spans="1:35" s="721" customFormat="1" ht="15.75" customHeight="1" x14ac:dyDescent="0.2">
      <c r="A48" s="718" t="s">
        <v>3563</v>
      </c>
      <c r="B48" s="711">
        <v>890.4</v>
      </c>
      <c r="C48" s="669"/>
      <c r="D48" s="669"/>
      <c r="E48" s="669"/>
      <c r="F48" s="638">
        <f t="shared" si="3"/>
        <v>890.4</v>
      </c>
      <c r="G48" s="669">
        <v>45.3</v>
      </c>
      <c r="H48" s="669"/>
      <c r="I48" s="655">
        <f t="shared" si="4"/>
        <v>935.69999999999993</v>
      </c>
      <c r="J48" s="711">
        <v>619.9</v>
      </c>
      <c r="K48" s="669"/>
      <c r="L48" s="669"/>
      <c r="M48" s="669"/>
      <c r="N48" s="669">
        <f t="shared" si="5"/>
        <v>619.9</v>
      </c>
      <c r="O48" s="669">
        <v>21.3</v>
      </c>
      <c r="P48" s="669"/>
      <c r="Q48" s="655">
        <f t="shared" si="6"/>
        <v>641.19999999999993</v>
      </c>
      <c r="R48" s="708">
        <f t="shared" si="7"/>
        <v>-270.5</v>
      </c>
      <c r="S48" s="635">
        <f t="shared" si="7"/>
        <v>0</v>
      </c>
      <c r="T48" s="635">
        <f t="shared" si="7"/>
        <v>0</v>
      </c>
      <c r="U48" s="635">
        <f t="shared" si="8"/>
        <v>-270.5</v>
      </c>
      <c r="V48" s="635">
        <f t="shared" si="8"/>
        <v>-23.999999999999996</v>
      </c>
      <c r="W48" s="669">
        <f t="shared" si="9"/>
        <v>-294.5</v>
      </c>
      <c r="X48" s="638">
        <f t="shared" si="10"/>
        <v>69.620395327942504</v>
      </c>
      <c r="Y48" s="635"/>
      <c r="Z48" s="638"/>
      <c r="AA48" s="638">
        <f t="shared" si="15"/>
        <v>69.620395327942504</v>
      </c>
      <c r="AB48" s="638">
        <f t="shared" si="15"/>
        <v>47.019867549668881</v>
      </c>
      <c r="AC48" s="638">
        <f t="shared" si="11"/>
        <v>68.526237041786899</v>
      </c>
      <c r="AD48" s="638">
        <f>IF((J48/206352*100) &lt; 0.05,,(J48/206352*100))</f>
        <v>0.30040900984725127</v>
      </c>
      <c r="AE48" s="638">
        <f t="shared" si="20"/>
        <v>0</v>
      </c>
      <c r="AF48" s="638">
        <f t="shared" si="20"/>
        <v>0</v>
      </c>
      <c r="AG48" s="638">
        <f>IF(ABS(N48/206352*100) &lt; 0.05,,(N48/206352*100))</f>
        <v>0.30040900984725127</v>
      </c>
      <c r="AH48" s="636">
        <f>IF(ABS(O48/206352*100) &lt; 0.05,,(O48/206352*100))</f>
        <v>0</v>
      </c>
      <c r="AI48" s="638">
        <f t="shared" ref="AI48:AI63" si="21">(Q48/206352)*100</f>
        <v>0.31073117779328524</v>
      </c>
    </row>
    <row r="49" spans="1:35" s="721" customFormat="1" ht="15.75" customHeight="1" x14ac:dyDescent="0.2">
      <c r="A49" s="720" t="s">
        <v>3564</v>
      </c>
      <c r="B49" s="660">
        <f>B50+B56+B59+B60+B61</f>
        <v>2084.6</v>
      </c>
      <c r="C49" s="661">
        <f>C50+C56+C59+C60+C61</f>
        <v>224.4</v>
      </c>
      <c r="D49" s="661">
        <f>D50+D56+D59+D60+D61</f>
        <v>68.5</v>
      </c>
      <c r="E49" s="661"/>
      <c r="F49" s="640">
        <f t="shared" si="3"/>
        <v>2377.5</v>
      </c>
      <c r="G49" s="661">
        <f>G50+G56+G59+G60+G61</f>
        <v>662.5</v>
      </c>
      <c r="H49" s="650">
        <f>H51</f>
        <v>-5.5</v>
      </c>
      <c r="I49" s="662">
        <f>G49+F49+H49</f>
        <v>3034.5</v>
      </c>
      <c r="J49" s="660">
        <f>J50+J56+J59+J60+J61</f>
        <v>2087.6</v>
      </c>
      <c r="K49" s="661">
        <f>K50+K56+K59+K60+K61</f>
        <v>220.8</v>
      </c>
      <c r="L49" s="661">
        <f>L50+L56+L59+L60+L61</f>
        <v>69.3</v>
      </c>
      <c r="M49" s="661"/>
      <c r="N49" s="661">
        <f t="shared" si="5"/>
        <v>2377.7000000000003</v>
      </c>
      <c r="O49" s="661">
        <f>O50+O56+O59+O60+O61</f>
        <v>645.99999999999989</v>
      </c>
      <c r="P49" s="669">
        <f>P51</f>
        <v>-5.3</v>
      </c>
      <c r="Q49" s="662">
        <f>N49+O49+P49</f>
        <v>3018.4</v>
      </c>
      <c r="R49" s="722">
        <f t="shared" si="7"/>
        <v>3</v>
      </c>
      <c r="S49" s="640">
        <f t="shared" si="7"/>
        <v>-3.5999999999999943</v>
      </c>
      <c r="T49" s="640">
        <f t="shared" si="7"/>
        <v>0.79999999999999716</v>
      </c>
      <c r="U49" s="640">
        <f t="shared" si="8"/>
        <v>0.20000000000027285</v>
      </c>
      <c r="V49" s="640">
        <f t="shared" si="8"/>
        <v>-16.500000000000114</v>
      </c>
      <c r="W49" s="661">
        <f t="shared" si="9"/>
        <v>-16.099999999999909</v>
      </c>
      <c r="X49" s="640">
        <f t="shared" si="10"/>
        <v>100.14391250119927</v>
      </c>
      <c r="Y49" s="635">
        <f t="shared" si="10"/>
        <v>98.395721925133699</v>
      </c>
      <c r="Z49" s="640">
        <f t="shared" si="10"/>
        <v>101.16788321167883</v>
      </c>
      <c r="AA49" s="640">
        <f t="shared" si="15"/>
        <v>100.00841219768665</v>
      </c>
      <c r="AB49" s="640">
        <f t="shared" si="15"/>
        <v>97.50943396226414</v>
      </c>
      <c r="AC49" s="640">
        <f t="shared" si="11"/>
        <v>99.469434832756633</v>
      </c>
      <c r="AD49" s="637">
        <f>(J49/206352*100)</f>
        <v>1.0116693804760797</v>
      </c>
      <c r="AE49" s="637">
        <f>(K49/206352*100)</f>
        <v>0.10700162828564783</v>
      </c>
      <c r="AF49" s="638">
        <f t="shared" si="20"/>
        <v>0</v>
      </c>
      <c r="AG49" s="635">
        <f>(N49/206352)*100</f>
        <v>1.1522544002481199</v>
      </c>
      <c r="AH49" s="635">
        <f>(O49/206352)*100</f>
        <v>0.31305730014732103</v>
      </c>
      <c r="AI49" s="635">
        <f t="shared" si="21"/>
        <v>1.4627432736295263</v>
      </c>
    </row>
    <row r="50" spans="1:35" s="721" customFormat="1" ht="15.75" customHeight="1" x14ac:dyDescent="0.2">
      <c r="A50" s="710" t="s">
        <v>3565</v>
      </c>
      <c r="B50" s="711">
        <f>B51+B54+B55</f>
        <v>553.5</v>
      </c>
      <c r="C50" s="669">
        <f>C51+C54+C55</f>
        <v>2</v>
      </c>
      <c r="D50" s="669">
        <f>D51+D54+D55</f>
        <v>4.3</v>
      </c>
      <c r="E50" s="669"/>
      <c r="F50" s="638">
        <f t="shared" si="3"/>
        <v>559.79999999999995</v>
      </c>
      <c r="G50" s="669">
        <f>G51+G54+G55</f>
        <v>121.6</v>
      </c>
      <c r="H50" s="669">
        <f>H51</f>
        <v>-5.5</v>
      </c>
      <c r="I50" s="655">
        <f>G50+F50+H50</f>
        <v>675.9</v>
      </c>
      <c r="J50" s="711">
        <f>J51+J54+J55</f>
        <v>563.19999999999993</v>
      </c>
      <c r="K50" s="669">
        <f>K51+K54+K55</f>
        <v>3.3</v>
      </c>
      <c r="L50" s="669">
        <f>L51+L54+L55</f>
        <v>5.2</v>
      </c>
      <c r="M50" s="669"/>
      <c r="N50" s="669">
        <f t="shared" si="5"/>
        <v>571.69999999999993</v>
      </c>
      <c r="O50" s="669">
        <f>O51+O54+O55</f>
        <v>121.89999999999999</v>
      </c>
      <c r="P50" s="669">
        <f>P51</f>
        <v>-5.3</v>
      </c>
      <c r="Q50" s="655">
        <f>N50+O50+P50</f>
        <v>688.3</v>
      </c>
      <c r="R50" s="719">
        <f t="shared" si="7"/>
        <v>9.6999999999999318</v>
      </c>
      <c r="S50" s="638">
        <f t="shared" si="7"/>
        <v>1.2999999999999998</v>
      </c>
      <c r="T50" s="638">
        <f t="shared" si="7"/>
        <v>0.90000000000000036</v>
      </c>
      <c r="U50" s="638">
        <f t="shared" si="8"/>
        <v>11.899999999999977</v>
      </c>
      <c r="V50" s="638">
        <f t="shared" si="8"/>
        <v>0.29999999999999716</v>
      </c>
      <c r="W50" s="669">
        <f t="shared" si="9"/>
        <v>12.399999999999977</v>
      </c>
      <c r="X50" s="638">
        <f t="shared" si="10"/>
        <v>101.75248419150857</v>
      </c>
      <c r="Y50" s="638">
        <f t="shared" si="10"/>
        <v>165</v>
      </c>
      <c r="Z50" s="638">
        <f t="shared" si="10"/>
        <v>120.93023255813955</v>
      </c>
      <c r="AA50" s="638">
        <f t="shared" si="15"/>
        <v>102.12575919971418</v>
      </c>
      <c r="AB50" s="638">
        <f t="shared" si="15"/>
        <v>100.24671052631579</v>
      </c>
      <c r="AC50" s="638">
        <f t="shared" si="11"/>
        <v>101.83459091581595</v>
      </c>
      <c r="AD50" s="642">
        <f>(J50/206352*100)</f>
        <v>0.27293168954020308</v>
      </c>
      <c r="AE50" s="636">
        <f>IF((K50/206352*100) &lt; 0.05,,(K50/206352*100))</f>
        <v>0</v>
      </c>
      <c r="AF50" s="638">
        <f t="shared" si="20"/>
        <v>0</v>
      </c>
      <c r="AG50" s="638">
        <f>(N50/206352)*100</f>
        <v>0.27705086454214156</v>
      </c>
      <c r="AH50" s="638">
        <f>(O50/206352)*100</f>
        <v>5.9073815616034732E-2</v>
      </c>
      <c r="AI50" s="638">
        <f t="shared" si="21"/>
        <v>0.33355625339226175</v>
      </c>
    </row>
    <row r="51" spans="1:35" s="713" customFormat="1" ht="15.75" customHeight="1" x14ac:dyDescent="0.2">
      <c r="A51" s="716" t="s">
        <v>3566</v>
      </c>
      <c r="B51" s="663">
        <v>122</v>
      </c>
      <c r="C51" s="657">
        <v>2</v>
      </c>
      <c r="D51" s="657">
        <v>4.3</v>
      </c>
      <c r="E51" s="657"/>
      <c r="F51" s="636">
        <f t="shared" si="3"/>
        <v>128.30000000000001</v>
      </c>
      <c r="G51" s="657">
        <v>2.1</v>
      </c>
      <c r="H51" s="657">
        <f>H53</f>
        <v>-5.5</v>
      </c>
      <c r="I51" s="658">
        <f>G51+F51+H51</f>
        <v>124.9</v>
      </c>
      <c r="J51" s="663">
        <v>126.3</v>
      </c>
      <c r="K51" s="657">
        <v>3.3</v>
      </c>
      <c r="L51" s="657">
        <v>5.2</v>
      </c>
      <c r="M51" s="657">
        <f>M55+M56</f>
        <v>0</v>
      </c>
      <c r="N51" s="657">
        <f t="shared" si="5"/>
        <v>134.79999999999998</v>
      </c>
      <c r="O51" s="657">
        <v>1.5</v>
      </c>
      <c r="P51" s="657">
        <f>P53</f>
        <v>-5.3</v>
      </c>
      <c r="Q51" s="658">
        <f>N51+O51+P51</f>
        <v>130.99999999999997</v>
      </c>
      <c r="R51" s="659">
        <f t="shared" si="7"/>
        <v>4.2999999999999972</v>
      </c>
      <c r="S51" s="636">
        <f t="shared" si="7"/>
        <v>1.2999999999999998</v>
      </c>
      <c r="T51" s="636">
        <f t="shared" si="7"/>
        <v>0.90000000000000036</v>
      </c>
      <c r="U51" s="636">
        <f t="shared" si="8"/>
        <v>6.4999999999999716</v>
      </c>
      <c r="V51" s="636">
        <f t="shared" si="8"/>
        <v>-0.60000000000000009</v>
      </c>
      <c r="W51" s="657">
        <f t="shared" si="9"/>
        <v>6.0999999999999659</v>
      </c>
      <c r="X51" s="636">
        <f t="shared" si="10"/>
        <v>103.52459016393442</v>
      </c>
      <c r="Y51" s="636">
        <f t="shared" si="10"/>
        <v>165</v>
      </c>
      <c r="Z51" s="636">
        <f t="shared" si="10"/>
        <v>120.93023255813955</v>
      </c>
      <c r="AA51" s="636">
        <f t="shared" si="15"/>
        <v>105.06625097427901</v>
      </c>
      <c r="AB51" s="636">
        <f t="shared" si="15"/>
        <v>71.428571428571431</v>
      </c>
      <c r="AC51" s="636">
        <f t="shared" si="11"/>
        <v>104.88390712570053</v>
      </c>
      <c r="AD51" s="636">
        <f>(J51/206352*100)</f>
        <v>6.1206094440567571E-2</v>
      </c>
      <c r="AE51" s="636">
        <f>IF((K51/206352*100) &lt; 0.05,,(K51/206352*100))</f>
        <v>0</v>
      </c>
      <c r="AF51" s="638">
        <f t="shared" si="20"/>
        <v>0</v>
      </c>
      <c r="AG51" s="636">
        <f>(N51/206352)*100</f>
        <v>6.5325269442505995E-2</v>
      </c>
      <c r="AH51" s="636">
        <f>IF((O51/206352*100)&lt;0.05,,(O51/206352*100))</f>
        <v>0</v>
      </c>
      <c r="AI51" s="636">
        <f t="shared" si="21"/>
        <v>6.348375591222763E-2</v>
      </c>
    </row>
    <row r="52" spans="1:35" s="713" customFormat="1" ht="15.75" customHeight="1" x14ac:dyDescent="0.2">
      <c r="A52" s="717" t="s">
        <v>3544</v>
      </c>
      <c r="B52" s="663"/>
      <c r="C52" s="657"/>
      <c r="D52" s="657"/>
      <c r="E52" s="657"/>
      <c r="F52" s="636">
        <f t="shared" si="3"/>
        <v>0</v>
      </c>
      <c r="G52" s="657"/>
      <c r="H52" s="657"/>
      <c r="I52" s="658">
        <f t="shared" si="4"/>
        <v>0</v>
      </c>
      <c r="J52" s="663"/>
      <c r="K52" s="657"/>
      <c r="L52" s="657"/>
      <c r="M52" s="657"/>
      <c r="N52" s="657">
        <f t="shared" si="5"/>
        <v>0</v>
      </c>
      <c r="O52" s="657"/>
      <c r="P52" s="657">
        <f>P56+P57</f>
        <v>0</v>
      </c>
      <c r="Q52" s="658">
        <f t="shared" si="6"/>
        <v>0</v>
      </c>
      <c r="R52" s="659">
        <f t="shared" si="7"/>
        <v>0</v>
      </c>
      <c r="S52" s="636">
        <f t="shared" si="7"/>
        <v>0</v>
      </c>
      <c r="T52" s="636">
        <f t="shared" si="7"/>
        <v>0</v>
      </c>
      <c r="U52" s="636">
        <f t="shared" si="8"/>
        <v>0</v>
      </c>
      <c r="V52" s="636">
        <f t="shared" si="8"/>
        <v>0</v>
      </c>
      <c r="W52" s="657">
        <f t="shared" si="9"/>
        <v>0</v>
      </c>
      <c r="X52" s="636"/>
      <c r="Y52" s="636"/>
      <c r="Z52" s="636"/>
      <c r="AA52" s="636"/>
      <c r="AB52" s="636"/>
      <c r="AC52" s="636"/>
      <c r="AD52" s="636"/>
      <c r="AE52" s="636">
        <f>IF((K52/206352*100) &lt; 0.05,,(K52/206352*100))</f>
        <v>0</v>
      </c>
      <c r="AF52" s="638">
        <f t="shared" si="20"/>
        <v>0</v>
      </c>
      <c r="AG52" s="636">
        <f>(N52/206352)*100</f>
        <v>0</v>
      </c>
      <c r="AH52" s="636">
        <f>(O52/206352)*100</f>
        <v>0</v>
      </c>
      <c r="AI52" s="636">
        <f t="shared" si="21"/>
        <v>0</v>
      </c>
    </row>
    <row r="53" spans="1:35" s="713" customFormat="1" ht="15.75" customHeight="1" x14ac:dyDescent="0.2">
      <c r="A53" s="716" t="s">
        <v>3567</v>
      </c>
      <c r="B53" s="663">
        <v>5.5</v>
      </c>
      <c r="C53" s="657"/>
      <c r="D53" s="657"/>
      <c r="E53" s="657"/>
      <c r="F53" s="636">
        <f t="shared" si="3"/>
        <v>5.5</v>
      </c>
      <c r="G53" s="657"/>
      <c r="H53" s="657">
        <f>-F53</f>
        <v>-5.5</v>
      </c>
      <c r="I53" s="658">
        <f>G53+F53+H53</f>
        <v>0</v>
      </c>
      <c r="J53" s="663">
        <v>5.3</v>
      </c>
      <c r="K53" s="657"/>
      <c r="L53" s="657"/>
      <c r="M53" s="657"/>
      <c r="N53" s="657">
        <f t="shared" si="5"/>
        <v>5.3</v>
      </c>
      <c r="O53" s="657"/>
      <c r="P53" s="657">
        <f>-N53</f>
        <v>-5.3</v>
      </c>
      <c r="Q53" s="658">
        <f>N53+O53+P53</f>
        <v>0</v>
      </c>
      <c r="R53" s="659">
        <f t="shared" si="7"/>
        <v>-0.20000000000000018</v>
      </c>
      <c r="S53" s="636">
        <f t="shared" si="7"/>
        <v>0</v>
      </c>
      <c r="T53" s="636">
        <f t="shared" si="7"/>
        <v>0</v>
      </c>
      <c r="U53" s="636">
        <f t="shared" si="8"/>
        <v>-0.20000000000000018</v>
      </c>
      <c r="V53" s="636">
        <f t="shared" si="8"/>
        <v>0</v>
      </c>
      <c r="W53" s="657">
        <f t="shared" si="9"/>
        <v>0</v>
      </c>
      <c r="X53" s="636">
        <f t="shared" si="10"/>
        <v>96.36363636363636</v>
      </c>
      <c r="Y53" s="636"/>
      <c r="Z53" s="636"/>
      <c r="AA53" s="636">
        <f t="shared" si="15"/>
        <v>96.36363636363636</v>
      </c>
      <c r="AB53" s="636"/>
      <c r="AC53" s="636"/>
      <c r="AD53" s="636">
        <f>IF(ABS(J53/206352*100) &lt; 0.05,,(J53/206352*100))</f>
        <v>0</v>
      </c>
      <c r="AE53" s="636">
        <f>IF(ABS(K53/206352*100) &lt; 0.05,,(K53/206352*100))</f>
        <v>0</v>
      </c>
      <c r="AF53" s="638">
        <f t="shared" si="20"/>
        <v>0</v>
      </c>
      <c r="AG53" s="636">
        <f>IF((N53/206352*100) &lt; 0.05,,(N53/206352*100))</f>
        <v>0</v>
      </c>
      <c r="AH53" s="636">
        <f>IF((O53/206352*100) &lt; 0.05,,(O53/206352*100))</f>
        <v>0</v>
      </c>
      <c r="AI53" s="636">
        <f t="shared" si="21"/>
        <v>0</v>
      </c>
    </row>
    <row r="54" spans="1:35" s="721" customFormat="1" ht="15.75" customHeight="1" x14ac:dyDescent="0.2">
      <c r="A54" s="716" t="s">
        <v>3568</v>
      </c>
      <c r="B54" s="663">
        <v>414.9</v>
      </c>
      <c r="C54" s="669"/>
      <c r="D54" s="669"/>
      <c r="E54" s="669"/>
      <c r="F54" s="636">
        <f t="shared" si="3"/>
        <v>414.9</v>
      </c>
      <c r="G54" s="657">
        <v>8.4</v>
      </c>
      <c r="H54" s="669"/>
      <c r="I54" s="658">
        <f t="shared" si="4"/>
        <v>423.29999999999995</v>
      </c>
      <c r="J54" s="663">
        <v>416.5</v>
      </c>
      <c r="K54" s="669"/>
      <c r="L54" s="669"/>
      <c r="M54" s="669"/>
      <c r="N54" s="669">
        <f t="shared" si="5"/>
        <v>416.5</v>
      </c>
      <c r="O54" s="657">
        <v>9.1</v>
      </c>
      <c r="P54" s="669"/>
      <c r="Q54" s="658">
        <f t="shared" si="6"/>
        <v>425.6</v>
      </c>
      <c r="R54" s="659">
        <f t="shared" si="7"/>
        <v>1.6000000000000227</v>
      </c>
      <c r="S54" s="636">
        <f t="shared" si="7"/>
        <v>0</v>
      </c>
      <c r="T54" s="636">
        <f t="shared" si="7"/>
        <v>0</v>
      </c>
      <c r="U54" s="636">
        <f t="shared" si="8"/>
        <v>1.6000000000000227</v>
      </c>
      <c r="V54" s="636">
        <f t="shared" si="8"/>
        <v>0.69999999999999929</v>
      </c>
      <c r="W54" s="657">
        <f t="shared" si="9"/>
        <v>2.3000000000000682</v>
      </c>
      <c r="X54" s="636">
        <f t="shared" si="10"/>
        <v>100.38563509279345</v>
      </c>
      <c r="Y54" s="636"/>
      <c r="Z54" s="636"/>
      <c r="AA54" s="636">
        <f t="shared" si="15"/>
        <v>100.38563509279345</v>
      </c>
      <c r="AB54" s="636">
        <f t="shared" si="15"/>
        <v>108.33333333333333</v>
      </c>
      <c r="AC54" s="636">
        <f t="shared" si="11"/>
        <v>100.54334987006852</v>
      </c>
      <c r="AD54" s="636">
        <f>(J54/206352*100)</f>
        <v>0.20183957509498332</v>
      </c>
      <c r="AE54" s="636">
        <f>IF((K54/206352*100) &lt; 0.05,,(K54/206352*100))</f>
        <v>0</v>
      </c>
      <c r="AF54" s="638">
        <f t="shared" si="20"/>
        <v>0</v>
      </c>
      <c r="AG54" s="636">
        <f>(N54/206352)*100</f>
        <v>0.20183957509498332</v>
      </c>
      <c r="AH54" s="638">
        <f>IF((O54/206352*100)&lt;0.05,,(O54/206352*100))</f>
        <v>0</v>
      </c>
      <c r="AI54" s="636">
        <f t="shared" si="21"/>
        <v>0.20624951539117622</v>
      </c>
    </row>
    <row r="55" spans="1:35" s="721" customFormat="1" ht="15.75" customHeight="1" x14ac:dyDescent="0.2">
      <c r="A55" s="716" t="s">
        <v>3569</v>
      </c>
      <c r="B55" s="663">
        <v>16.600000000000001</v>
      </c>
      <c r="C55" s="669"/>
      <c r="D55" s="669"/>
      <c r="E55" s="669"/>
      <c r="F55" s="636">
        <f t="shared" si="3"/>
        <v>16.600000000000001</v>
      </c>
      <c r="G55" s="657">
        <v>111.1</v>
      </c>
      <c r="H55" s="669"/>
      <c r="I55" s="658">
        <f t="shared" si="4"/>
        <v>127.69999999999999</v>
      </c>
      <c r="J55" s="663">
        <v>20.399999999999999</v>
      </c>
      <c r="K55" s="669"/>
      <c r="L55" s="669"/>
      <c r="M55" s="669"/>
      <c r="N55" s="669">
        <f t="shared" si="5"/>
        <v>20.399999999999999</v>
      </c>
      <c r="O55" s="669">
        <v>111.3</v>
      </c>
      <c r="P55" s="669"/>
      <c r="Q55" s="658">
        <f t="shared" si="6"/>
        <v>131.69999999999999</v>
      </c>
      <c r="R55" s="659">
        <f t="shared" si="7"/>
        <v>3.7999999999999972</v>
      </c>
      <c r="S55" s="636">
        <f t="shared" si="7"/>
        <v>0</v>
      </c>
      <c r="T55" s="636">
        <f t="shared" si="7"/>
        <v>0</v>
      </c>
      <c r="U55" s="636">
        <f t="shared" si="8"/>
        <v>3.7999999999999972</v>
      </c>
      <c r="V55" s="636">
        <f t="shared" si="8"/>
        <v>0.20000000000000284</v>
      </c>
      <c r="W55" s="657">
        <f t="shared" si="9"/>
        <v>4</v>
      </c>
      <c r="X55" s="636">
        <f>IF(B55=0,,J55/B55*100)</f>
        <v>122.89156626506022</v>
      </c>
      <c r="Y55" s="635"/>
      <c r="Z55" s="636"/>
      <c r="AA55" s="636">
        <f>IF(F55=0,,N55/F55*100)</f>
        <v>122.89156626506022</v>
      </c>
      <c r="AB55" s="636">
        <f t="shared" si="15"/>
        <v>100.18001800180019</v>
      </c>
      <c r="AC55" s="636">
        <f t="shared" si="11"/>
        <v>103.13234142521534</v>
      </c>
      <c r="AD55" s="636">
        <f>IF(ABS(J55/210099*100) &lt; 0.05,,(J55/210099*100))</f>
        <v>0</v>
      </c>
      <c r="AE55" s="636">
        <f t="shared" ref="AE55:AE60" si="22">IF(ABS(K55/206352*100) &lt; 0.05,,(K55/206352*100))</f>
        <v>0</v>
      </c>
      <c r="AF55" s="638">
        <f t="shared" si="20"/>
        <v>0</v>
      </c>
      <c r="AG55" s="636">
        <f>IF((N55/206352*100)&lt;0.05,,(N55/206352*100))</f>
        <v>0</v>
      </c>
      <c r="AH55" s="636">
        <f>(O55/206352)*100</f>
        <v>5.3936962084205634E-2</v>
      </c>
      <c r="AI55" s="636">
        <f t="shared" si="21"/>
        <v>6.3822982088857866E-2</v>
      </c>
    </row>
    <row r="56" spans="1:35" s="721" customFormat="1" ht="15.75" customHeight="1" x14ac:dyDescent="0.2">
      <c r="A56" s="710" t="s">
        <v>3570</v>
      </c>
      <c r="B56" s="711">
        <f>B57+B58</f>
        <v>1028</v>
      </c>
      <c r="C56" s="669">
        <f>C57+C58</f>
        <v>0</v>
      </c>
      <c r="D56" s="669">
        <f>D57+D58</f>
        <v>0</v>
      </c>
      <c r="E56" s="669"/>
      <c r="F56" s="638">
        <f t="shared" si="3"/>
        <v>1028</v>
      </c>
      <c r="G56" s="669">
        <f>G57+G58</f>
        <v>425</v>
      </c>
      <c r="H56" s="669"/>
      <c r="I56" s="655">
        <f t="shared" si="4"/>
        <v>1453</v>
      </c>
      <c r="J56" s="711">
        <f>J57+J58</f>
        <v>969.2</v>
      </c>
      <c r="K56" s="669">
        <f>K57+K58</f>
        <v>0</v>
      </c>
      <c r="L56" s="669">
        <f>L57+L58</f>
        <v>0</v>
      </c>
      <c r="M56" s="669"/>
      <c r="N56" s="669">
        <f t="shared" si="5"/>
        <v>969.2</v>
      </c>
      <c r="O56" s="669">
        <f>O57+O58</f>
        <v>428.9</v>
      </c>
      <c r="P56" s="669"/>
      <c r="Q56" s="655">
        <f t="shared" si="6"/>
        <v>1398.1</v>
      </c>
      <c r="R56" s="719">
        <f t="shared" si="7"/>
        <v>-58.799999999999955</v>
      </c>
      <c r="S56" s="638">
        <f t="shared" si="7"/>
        <v>0</v>
      </c>
      <c r="T56" s="638">
        <f t="shared" si="7"/>
        <v>0</v>
      </c>
      <c r="U56" s="638">
        <f t="shared" si="8"/>
        <v>-58.799999999999955</v>
      </c>
      <c r="V56" s="638">
        <f t="shared" si="8"/>
        <v>3.8999999999999773</v>
      </c>
      <c r="W56" s="669">
        <f t="shared" si="9"/>
        <v>-54.900000000000091</v>
      </c>
      <c r="X56" s="638">
        <f t="shared" si="10"/>
        <v>94.28015564202336</v>
      </c>
      <c r="Y56" s="635"/>
      <c r="Z56" s="638"/>
      <c r="AA56" s="638">
        <f t="shared" si="15"/>
        <v>94.28015564202336</v>
      </c>
      <c r="AB56" s="638">
        <f t="shared" si="15"/>
        <v>100.91764705882353</v>
      </c>
      <c r="AC56" s="638">
        <f t="shared" si="11"/>
        <v>96.221610461114921</v>
      </c>
      <c r="AD56" s="642">
        <f>(J56/206352*100)</f>
        <v>0.46968287198573311</v>
      </c>
      <c r="AE56" s="636">
        <f t="shared" si="22"/>
        <v>0</v>
      </c>
      <c r="AF56" s="638">
        <f t="shared" si="20"/>
        <v>0</v>
      </c>
      <c r="AG56" s="638">
        <f>(N56/206352)*100</f>
        <v>0.46968287198573311</v>
      </c>
      <c r="AH56" s="638">
        <f>(O56/206352)*100</f>
        <v>0.20784872450957587</v>
      </c>
      <c r="AI56" s="638">
        <f t="shared" si="21"/>
        <v>0.67753159649530892</v>
      </c>
    </row>
    <row r="57" spans="1:35" s="721" customFormat="1" ht="15.75" customHeight="1" x14ac:dyDescent="0.2">
      <c r="A57" s="716" t="s">
        <v>3571</v>
      </c>
      <c r="B57" s="663">
        <v>307.8</v>
      </c>
      <c r="C57" s="669"/>
      <c r="D57" s="669"/>
      <c r="E57" s="669"/>
      <c r="F57" s="638">
        <f t="shared" si="3"/>
        <v>307.8</v>
      </c>
      <c r="G57" s="669">
        <v>53.5</v>
      </c>
      <c r="H57" s="669"/>
      <c r="I57" s="658">
        <f t="shared" si="4"/>
        <v>361.3</v>
      </c>
      <c r="J57" s="663">
        <v>329</v>
      </c>
      <c r="K57" s="669"/>
      <c r="L57" s="669"/>
      <c r="M57" s="669"/>
      <c r="N57" s="669">
        <f t="shared" si="5"/>
        <v>329</v>
      </c>
      <c r="O57" s="657">
        <v>172.9</v>
      </c>
      <c r="P57" s="669"/>
      <c r="Q57" s="658">
        <f t="shared" si="6"/>
        <v>501.9</v>
      </c>
      <c r="R57" s="659">
        <f t="shared" si="7"/>
        <v>21.199999999999989</v>
      </c>
      <c r="S57" s="636">
        <f t="shared" si="7"/>
        <v>0</v>
      </c>
      <c r="T57" s="636">
        <f t="shared" si="7"/>
        <v>0</v>
      </c>
      <c r="U57" s="636">
        <f t="shared" si="8"/>
        <v>21.199999999999989</v>
      </c>
      <c r="V57" s="636">
        <f t="shared" si="8"/>
        <v>119.4</v>
      </c>
      <c r="W57" s="657">
        <f t="shared" si="9"/>
        <v>140.59999999999997</v>
      </c>
      <c r="X57" s="636">
        <f t="shared" si="10"/>
        <v>106.88758934372969</v>
      </c>
      <c r="Y57" s="635"/>
      <c r="Z57" s="636"/>
      <c r="AA57" s="636">
        <f t="shared" si="15"/>
        <v>106.88758934372969</v>
      </c>
      <c r="AB57" s="636">
        <f t="shared" si="15"/>
        <v>323.17757009345797</v>
      </c>
      <c r="AC57" s="636">
        <f t="shared" si="11"/>
        <v>138.91502906172155</v>
      </c>
      <c r="AD57" s="636">
        <f>(J57/206352*100)</f>
        <v>0.15943630301620532</v>
      </c>
      <c r="AE57" s="636">
        <f t="shared" si="22"/>
        <v>0</v>
      </c>
      <c r="AF57" s="638">
        <f t="shared" si="20"/>
        <v>0</v>
      </c>
      <c r="AG57" s="636">
        <f>(N57/206352)*100</f>
        <v>0.15943630301620532</v>
      </c>
      <c r="AH57" s="636">
        <f>(O57/206352)*100</f>
        <v>8.3788865627665354E-2</v>
      </c>
      <c r="AI57" s="636">
        <f t="shared" si="21"/>
        <v>0.24322516864387064</v>
      </c>
    </row>
    <row r="58" spans="1:35" s="713" customFormat="1" ht="15.75" customHeight="1" x14ac:dyDescent="0.2">
      <c r="A58" s="716" t="s">
        <v>3572</v>
      </c>
      <c r="B58" s="663">
        <v>720.2</v>
      </c>
      <c r="C58" s="657"/>
      <c r="D58" s="657"/>
      <c r="E58" s="657"/>
      <c r="F58" s="638">
        <f t="shared" si="3"/>
        <v>720.2</v>
      </c>
      <c r="G58" s="657">
        <v>371.5</v>
      </c>
      <c r="H58" s="657"/>
      <c r="I58" s="658">
        <f t="shared" si="4"/>
        <v>1091.7</v>
      </c>
      <c r="J58" s="663">
        <v>640.20000000000005</v>
      </c>
      <c r="K58" s="657"/>
      <c r="L58" s="657"/>
      <c r="M58" s="657"/>
      <c r="N58" s="657">
        <f t="shared" si="5"/>
        <v>640.20000000000005</v>
      </c>
      <c r="O58" s="657">
        <v>256</v>
      </c>
      <c r="P58" s="657"/>
      <c r="Q58" s="658">
        <f t="shared" si="6"/>
        <v>896.2</v>
      </c>
      <c r="R58" s="659">
        <f t="shared" si="7"/>
        <v>-80</v>
      </c>
      <c r="S58" s="636">
        <f t="shared" si="7"/>
        <v>0</v>
      </c>
      <c r="T58" s="636">
        <f t="shared" si="7"/>
        <v>0</v>
      </c>
      <c r="U58" s="636">
        <f t="shared" si="8"/>
        <v>-80</v>
      </c>
      <c r="V58" s="636">
        <f t="shared" si="8"/>
        <v>-115.5</v>
      </c>
      <c r="W58" s="657">
        <f t="shared" si="9"/>
        <v>-195.5</v>
      </c>
      <c r="X58" s="636">
        <f t="shared" si="10"/>
        <v>88.891974451541245</v>
      </c>
      <c r="Y58" s="635"/>
      <c r="Z58" s="636"/>
      <c r="AA58" s="636">
        <f t="shared" si="15"/>
        <v>88.891974451541245</v>
      </c>
      <c r="AB58" s="636">
        <f t="shared" si="15"/>
        <v>68.90982503364738</v>
      </c>
      <c r="AC58" s="636">
        <f t="shared" si="11"/>
        <v>82.09214985801961</v>
      </c>
      <c r="AD58" s="636">
        <f>(J58/206352*100)</f>
        <v>0.31024656896952785</v>
      </c>
      <c r="AE58" s="636">
        <f t="shared" si="22"/>
        <v>0</v>
      </c>
      <c r="AF58" s="638">
        <f t="shared" si="20"/>
        <v>0</v>
      </c>
      <c r="AG58" s="636">
        <f>(N58/206352)*100</f>
        <v>0.31024656896952785</v>
      </c>
      <c r="AH58" s="636">
        <f>(O58/206352)*100</f>
        <v>0.12405985888191051</v>
      </c>
      <c r="AI58" s="636">
        <f t="shared" si="21"/>
        <v>0.4343064278514383</v>
      </c>
    </row>
    <row r="59" spans="1:35" s="721" customFormat="1" ht="15.75" customHeight="1" x14ac:dyDescent="0.2">
      <c r="A59" s="718" t="s">
        <v>3573</v>
      </c>
      <c r="B59" s="711">
        <v>262.10000000000002</v>
      </c>
      <c r="C59" s="669">
        <v>2</v>
      </c>
      <c r="D59" s="669">
        <v>0.3</v>
      </c>
      <c r="E59" s="669"/>
      <c r="F59" s="638">
        <f t="shared" si="3"/>
        <v>264.40000000000003</v>
      </c>
      <c r="G59" s="669">
        <v>2.4</v>
      </c>
      <c r="H59" s="669"/>
      <c r="I59" s="655">
        <f t="shared" si="4"/>
        <v>266.8</v>
      </c>
      <c r="J59" s="711">
        <v>276.7</v>
      </c>
      <c r="K59" s="669">
        <v>3</v>
      </c>
      <c r="L59" s="669">
        <v>0.4</v>
      </c>
      <c r="M59" s="669"/>
      <c r="N59" s="669">
        <f t="shared" si="5"/>
        <v>280.09999999999997</v>
      </c>
      <c r="O59" s="669">
        <v>2.2999999999999998</v>
      </c>
      <c r="P59" s="669"/>
      <c r="Q59" s="655">
        <f t="shared" si="6"/>
        <v>282.39999999999998</v>
      </c>
      <c r="R59" s="719">
        <f t="shared" si="7"/>
        <v>14.599999999999966</v>
      </c>
      <c r="S59" s="638">
        <f t="shared" si="7"/>
        <v>1</v>
      </c>
      <c r="T59" s="638">
        <f t="shared" si="7"/>
        <v>0.10000000000000003</v>
      </c>
      <c r="U59" s="638">
        <f t="shared" si="8"/>
        <v>15.699999999999932</v>
      </c>
      <c r="V59" s="638">
        <f t="shared" si="8"/>
        <v>-0.10000000000000009</v>
      </c>
      <c r="W59" s="669">
        <f t="shared" si="9"/>
        <v>15.599999999999966</v>
      </c>
      <c r="X59" s="638">
        <f t="shared" si="10"/>
        <v>105.5703929797787</v>
      </c>
      <c r="Y59" s="638">
        <f>K59/C59*100</f>
        <v>150</v>
      </c>
      <c r="Z59" s="638">
        <f>L59/D59*100</f>
        <v>133.33333333333334</v>
      </c>
      <c r="AA59" s="638">
        <f t="shared" si="15"/>
        <v>105.93797276853249</v>
      </c>
      <c r="AB59" s="638">
        <f t="shared" si="15"/>
        <v>95.833333333333329</v>
      </c>
      <c r="AC59" s="638">
        <f t="shared" si="11"/>
        <v>105.84707646176909</v>
      </c>
      <c r="AD59" s="638">
        <f>(J59/206352*100)</f>
        <v>0.13409126153369</v>
      </c>
      <c r="AE59" s="636">
        <f t="shared" si="22"/>
        <v>0</v>
      </c>
      <c r="AF59" s="638">
        <f t="shared" si="20"/>
        <v>0</v>
      </c>
      <c r="AG59" s="638">
        <f>(N59/206352)*100</f>
        <v>0.13573893153446537</v>
      </c>
      <c r="AH59" s="638">
        <f t="shared" ref="AH59:AH67" si="23">IF((O59/206352*100)&lt;0.05,,(O59/206352*100))</f>
        <v>0</v>
      </c>
      <c r="AI59" s="638">
        <f t="shared" si="21"/>
        <v>0.13685353182910753</v>
      </c>
    </row>
    <row r="60" spans="1:35" s="721" customFormat="1" ht="15.75" customHeight="1" x14ac:dyDescent="0.2">
      <c r="A60" s="718" t="s">
        <v>3574</v>
      </c>
      <c r="B60" s="711">
        <v>105.1</v>
      </c>
      <c r="C60" s="669"/>
      <c r="D60" s="669"/>
      <c r="E60" s="669"/>
      <c r="F60" s="638">
        <f t="shared" si="3"/>
        <v>105.1</v>
      </c>
      <c r="G60" s="669">
        <v>98.2</v>
      </c>
      <c r="H60" s="669"/>
      <c r="I60" s="655">
        <f t="shared" si="4"/>
        <v>203.3</v>
      </c>
      <c r="J60" s="711">
        <v>104.6</v>
      </c>
      <c r="K60" s="669"/>
      <c r="L60" s="669"/>
      <c r="M60" s="669"/>
      <c r="N60" s="669">
        <f t="shared" si="5"/>
        <v>104.6</v>
      </c>
      <c r="O60" s="669">
        <v>76.8</v>
      </c>
      <c r="P60" s="669"/>
      <c r="Q60" s="655">
        <f t="shared" si="6"/>
        <v>181.39999999999998</v>
      </c>
      <c r="R60" s="719">
        <f t="shared" si="7"/>
        <v>-0.5</v>
      </c>
      <c r="S60" s="638">
        <f t="shared" si="7"/>
        <v>0</v>
      </c>
      <c r="T60" s="638">
        <f t="shared" si="7"/>
        <v>0</v>
      </c>
      <c r="U60" s="638">
        <f t="shared" si="8"/>
        <v>-0.5</v>
      </c>
      <c r="V60" s="638">
        <f t="shared" si="8"/>
        <v>-21.400000000000006</v>
      </c>
      <c r="W60" s="669">
        <f t="shared" si="9"/>
        <v>-21.900000000000034</v>
      </c>
      <c r="X60" s="638">
        <f t="shared" si="10"/>
        <v>99.52426260704091</v>
      </c>
      <c r="Y60" s="638"/>
      <c r="Z60" s="638"/>
      <c r="AA60" s="638">
        <f t="shared" si="15"/>
        <v>99.52426260704091</v>
      </c>
      <c r="AB60" s="638">
        <f t="shared" si="15"/>
        <v>78.207739307535633</v>
      </c>
      <c r="AC60" s="638">
        <f t="shared" si="11"/>
        <v>89.227742252828307</v>
      </c>
      <c r="AD60" s="638">
        <f>IF((J60/206352*100) &lt; 0.05,,(J60/206352*100))</f>
        <v>5.0690082965030629E-2</v>
      </c>
      <c r="AE60" s="636">
        <f t="shared" si="22"/>
        <v>0</v>
      </c>
      <c r="AF60" s="638">
        <f t="shared" si="20"/>
        <v>0</v>
      </c>
      <c r="AG60" s="638">
        <f t="shared" ref="AG60:AG67" si="24">IF((N60/206352*100)&lt;0.05,,(N60/206352*100))</f>
        <v>5.0690082965030629E-2</v>
      </c>
      <c r="AH60" s="638">
        <f t="shared" si="23"/>
        <v>0</v>
      </c>
      <c r="AI60" s="638">
        <f t="shared" si="21"/>
        <v>8.7908040629603765E-2</v>
      </c>
    </row>
    <row r="61" spans="1:35" s="721" customFormat="1" ht="15.75" customHeight="1" x14ac:dyDescent="0.2">
      <c r="A61" s="718" t="s">
        <v>3575</v>
      </c>
      <c r="B61" s="711">
        <v>135.9</v>
      </c>
      <c r="C61" s="669">
        <v>220.4</v>
      </c>
      <c r="D61" s="669">
        <v>63.9</v>
      </c>
      <c r="E61" s="669"/>
      <c r="F61" s="638">
        <f t="shared" si="3"/>
        <v>420.2</v>
      </c>
      <c r="G61" s="669">
        <v>15.3</v>
      </c>
      <c r="H61" s="669"/>
      <c r="I61" s="655">
        <f t="shared" si="4"/>
        <v>435.5</v>
      </c>
      <c r="J61" s="711">
        <v>173.9</v>
      </c>
      <c r="K61" s="669">
        <v>214.5</v>
      </c>
      <c r="L61" s="669">
        <v>63.7</v>
      </c>
      <c r="M61" s="669"/>
      <c r="N61" s="669">
        <f t="shared" si="5"/>
        <v>452.09999999999997</v>
      </c>
      <c r="O61" s="669">
        <v>16.100000000000001</v>
      </c>
      <c r="P61" s="669"/>
      <c r="Q61" s="655">
        <f t="shared" si="6"/>
        <v>468.2</v>
      </c>
      <c r="R61" s="719">
        <f t="shared" si="7"/>
        <v>38</v>
      </c>
      <c r="S61" s="638">
        <f t="shared" si="7"/>
        <v>-5.9000000000000057</v>
      </c>
      <c r="T61" s="638">
        <f t="shared" si="7"/>
        <v>-0.19999999999999574</v>
      </c>
      <c r="U61" s="638">
        <f t="shared" si="8"/>
        <v>31.899999999999977</v>
      </c>
      <c r="V61" s="638">
        <f t="shared" si="8"/>
        <v>0.80000000000000071</v>
      </c>
      <c r="W61" s="669">
        <f t="shared" si="9"/>
        <v>32.699999999999989</v>
      </c>
      <c r="X61" s="638">
        <f t="shared" si="10"/>
        <v>127.96173657100809</v>
      </c>
      <c r="Y61" s="638">
        <f>K61/C61*100</f>
        <v>97.32304900181488</v>
      </c>
      <c r="Z61" s="638">
        <f>L61/D61*100</f>
        <v>99.687010954616596</v>
      </c>
      <c r="AA61" s="638">
        <f t="shared" si="15"/>
        <v>107.59162303664922</v>
      </c>
      <c r="AB61" s="638">
        <f t="shared" si="15"/>
        <v>105.22875816993465</v>
      </c>
      <c r="AC61" s="638">
        <f t="shared" si="11"/>
        <v>107.50861079219287</v>
      </c>
      <c r="AD61" s="638">
        <f>IF((J61/206352*100) &lt; 0.05,,(J61/206352*100))</f>
        <v>8.4273474451422817E-2</v>
      </c>
      <c r="AE61" s="638">
        <f>IF((K61/206352*100) &lt; 0.05,,(K61/206352*100))</f>
        <v>0.1039485926959758</v>
      </c>
      <c r="AF61" s="638">
        <f t="shared" si="20"/>
        <v>0</v>
      </c>
      <c r="AG61" s="638">
        <f t="shared" si="24"/>
        <v>0.21909164922074897</v>
      </c>
      <c r="AH61" s="638">
        <f t="shared" si="23"/>
        <v>0</v>
      </c>
      <c r="AI61" s="638">
        <f t="shared" si="21"/>
        <v>0.22689385128324419</v>
      </c>
    </row>
    <row r="62" spans="1:35" s="665" customFormat="1" ht="15.75" customHeight="1" x14ac:dyDescent="0.2">
      <c r="A62" s="720" t="s">
        <v>3576</v>
      </c>
      <c r="B62" s="660">
        <f>B63+B66+B67</f>
        <v>17.8</v>
      </c>
      <c r="C62" s="661">
        <f>C63+C66+C67</f>
        <v>10323.9</v>
      </c>
      <c r="D62" s="661">
        <f>D63+D66+D67</f>
        <v>3533.7</v>
      </c>
      <c r="E62" s="661">
        <f>E63+E66+E67</f>
        <v>-13857.599999999999</v>
      </c>
      <c r="F62" s="640">
        <f t="shared" ref="F62:F67" si="25">B62+C62+D62+E62</f>
        <v>17.799999999999272</v>
      </c>
      <c r="G62" s="661">
        <f>G63+G66+G67</f>
        <v>14083.4</v>
      </c>
      <c r="H62" s="661">
        <f>H63</f>
        <v>-14101.199999999999</v>
      </c>
      <c r="I62" s="668">
        <f>G62+F62+H62</f>
        <v>0</v>
      </c>
      <c r="J62" s="660">
        <f>J63+J66+J67</f>
        <v>16.600000000000001</v>
      </c>
      <c r="K62" s="661">
        <f>K63+K66+K67</f>
        <v>9769.4</v>
      </c>
      <c r="L62" s="661">
        <f>L63+L66+L67</f>
        <v>3533.7</v>
      </c>
      <c r="M62" s="661">
        <f>SUM(M63:M67)</f>
        <v>-13303.099999999999</v>
      </c>
      <c r="N62" s="661">
        <f>J62+K62+L62+M62</f>
        <v>16.600000000002183</v>
      </c>
      <c r="O62" s="661">
        <f>O63+O66+O67</f>
        <v>13617.9</v>
      </c>
      <c r="P62" s="661">
        <f>SUM(P63:P67)</f>
        <v>-13634.5</v>
      </c>
      <c r="Q62" s="668">
        <f>N62+O62+P62</f>
        <v>0</v>
      </c>
      <c r="R62" s="722">
        <f t="shared" si="7"/>
        <v>-1.1999999999999993</v>
      </c>
      <c r="S62" s="640">
        <f t="shared" si="7"/>
        <v>-554.5</v>
      </c>
      <c r="T62" s="640">
        <f t="shared" si="7"/>
        <v>0</v>
      </c>
      <c r="U62" s="640">
        <f t="shared" si="8"/>
        <v>-1.1999999999970896</v>
      </c>
      <c r="V62" s="640">
        <f t="shared" si="8"/>
        <v>-465.5</v>
      </c>
      <c r="W62" s="661">
        <f t="shared" si="9"/>
        <v>0</v>
      </c>
      <c r="X62" s="640">
        <f t="shared" si="10"/>
        <v>93.258426966292134</v>
      </c>
      <c r="Y62" s="635">
        <f>K62/C62*100</f>
        <v>94.628967735061366</v>
      </c>
      <c r="Z62" s="640">
        <f>L62/D62*100</f>
        <v>100</v>
      </c>
      <c r="AA62" s="640">
        <f t="shared" si="15"/>
        <v>93.258426966308207</v>
      </c>
      <c r="AB62" s="640">
        <f t="shared" si="15"/>
        <v>96.694690202649923</v>
      </c>
      <c r="AC62" s="640"/>
      <c r="AD62" s="635">
        <f>IF((J62/206352*100) &lt; 0.05,,(J62/210099*100))</f>
        <v>0</v>
      </c>
      <c r="AE62" s="635">
        <f>IF((K62/206352*100) &lt; 0.05,,(K62/206352*100))</f>
        <v>4.734337442816158</v>
      </c>
      <c r="AF62" s="635">
        <f>IF((L62/206352*100) &lt; 0.05,,(L62/206352*100))</f>
        <v>1.7124622005117467</v>
      </c>
      <c r="AG62" s="638">
        <f t="shared" si="24"/>
        <v>0</v>
      </c>
      <c r="AH62" s="638">
        <f t="shared" si="23"/>
        <v>6.5993545010467543</v>
      </c>
      <c r="AI62" s="635">
        <f t="shared" si="21"/>
        <v>0</v>
      </c>
    </row>
    <row r="63" spans="1:35" s="721" customFormat="1" ht="21.75" customHeight="1" x14ac:dyDescent="0.2">
      <c r="A63" s="718" t="s">
        <v>3577</v>
      </c>
      <c r="B63" s="711">
        <v>17.8</v>
      </c>
      <c r="C63" s="669"/>
      <c r="D63" s="669"/>
      <c r="E63" s="669"/>
      <c r="F63" s="638">
        <f t="shared" si="25"/>
        <v>17.8</v>
      </c>
      <c r="G63" s="669">
        <v>14083.4</v>
      </c>
      <c r="H63" s="669">
        <f>-G63-F63</f>
        <v>-14101.199999999999</v>
      </c>
      <c r="I63" s="668">
        <f>G63+F63+H63</f>
        <v>0</v>
      </c>
      <c r="J63" s="711">
        <v>16.600000000000001</v>
      </c>
      <c r="K63" s="669"/>
      <c r="L63" s="669"/>
      <c r="M63" s="669"/>
      <c r="N63" s="669">
        <f t="shared" si="5"/>
        <v>16.600000000000001</v>
      </c>
      <c r="O63" s="669">
        <v>13617.9</v>
      </c>
      <c r="P63" s="669">
        <f>-N63-O63</f>
        <v>-13634.5</v>
      </c>
      <c r="Q63" s="668">
        <f>N63+O63+P63</f>
        <v>0</v>
      </c>
      <c r="R63" s="719">
        <f t="shared" si="7"/>
        <v>-1.1999999999999993</v>
      </c>
      <c r="S63" s="638">
        <f t="shared" si="7"/>
        <v>0</v>
      </c>
      <c r="T63" s="638">
        <f t="shared" si="7"/>
        <v>0</v>
      </c>
      <c r="U63" s="638">
        <f t="shared" si="8"/>
        <v>-1.1999999999999993</v>
      </c>
      <c r="V63" s="638">
        <f t="shared" si="8"/>
        <v>-465.5</v>
      </c>
      <c r="W63" s="669">
        <f t="shared" si="9"/>
        <v>0</v>
      </c>
      <c r="X63" s="638">
        <f t="shared" si="10"/>
        <v>93.258426966292134</v>
      </c>
      <c r="Y63" s="635"/>
      <c r="Z63" s="638"/>
      <c r="AA63" s="638">
        <f t="shared" si="15"/>
        <v>93.258426966292134</v>
      </c>
      <c r="AB63" s="638">
        <f t="shared" si="15"/>
        <v>96.694690202649923</v>
      </c>
      <c r="AC63" s="638"/>
      <c r="AD63" s="636">
        <f>IF((J63/206352*100) &lt; 0.05,,(J63/206352*100))</f>
        <v>0</v>
      </c>
      <c r="AE63" s="635">
        <f>(K63/206352)*100</f>
        <v>0</v>
      </c>
      <c r="AF63" s="635">
        <f>(L63/206352)*100</f>
        <v>0</v>
      </c>
      <c r="AG63" s="638">
        <f t="shared" si="24"/>
        <v>0</v>
      </c>
      <c r="AH63" s="638">
        <f t="shared" si="23"/>
        <v>6.5993545010467543</v>
      </c>
      <c r="AI63" s="635">
        <f t="shared" si="21"/>
        <v>0</v>
      </c>
    </row>
    <row r="64" spans="1:35" s="721" customFormat="1" hidden="1" x14ac:dyDescent="0.2">
      <c r="A64" s="718" t="s">
        <v>3578</v>
      </c>
      <c r="B64" s="711"/>
      <c r="C64" s="669"/>
      <c r="D64" s="669"/>
      <c r="E64" s="669"/>
      <c r="F64" s="635">
        <f t="shared" si="25"/>
        <v>0</v>
      </c>
      <c r="G64" s="669"/>
      <c r="H64" s="669"/>
      <c r="I64" s="668">
        <f t="shared" si="4"/>
        <v>0</v>
      </c>
      <c r="J64" s="711"/>
      <c r="K64" s="669"/>
      <c r="L64" s="669"/>
      <c r="M64" s="669"/>
      <c r="N64" s="669">
        <f t="shared" si="5"/>
        <v>0</v>
      </c>
      <c r="O64" s="669"/>
      <c r="P64" s="669">
        <f>-J64</f>
        <v>0</v>
      </c>
      <c r="Q64" s="668">
        <f t="shared" si="6"/>
        <v>0</v>
      </c>
      <c r="R64" s="719">
        <f t="shared" si="7"/>
        <v>0</v>
      </c>
      <c r="S64" s="638">
        <f t="shared" si="7"/>
        <v>0</v>
      </c>
      <c r="T64" s="638">
        <f t="shared" si="7"/>
        <v>0</v>
      </c>
      <c r="U64" s="638">
        <f t="shared" si="8"/>
        <v>0</v>
      </c>
      <c r="V64" s="638">
        <f t="shared" si="8"/>
        <v>0</v>
      </c>
      <c r="W64" s="669">
        <f t="shared" si="9"/>
        <v>0</v>
      </c>
      <c r="X64" s="638" t="e">
        <f t="shared" si="10"/>
        <v>#DIV/0!</v>
      </c>
      <c r="Y64" s="635" t="e">
        <f>K64/C64*100</f>
        <v>#DIV/0!</v>
      </c>
      <c r="Z64" s="638"/>
      <c r="AA64" s="638" t="e">
        <f t="shared" si="15"/>
        <v>#DIV/0!</v>
      </c>
      <c r="AB64" s="638" t="e">
        <f t="shared" si="15"/>
        <v>#DIV/0!</v>
      </c>
      <c r="AC64" s="638"/>
      <c r="AD64" s="636">
        <f t="shared" ref="AD64:AE67" si="26">IF((J64/206352*100) &lt; 0.05,,(J64/206352*100))</f>
        <v>0</v>
      </c>
      <c r="AE64" s="635">
        <f>(K64/210099)*100</f>
        <v>0</v>
      </c>
      <c r="AF64" s="635">
        <f>(L64/206352)*100</f>
        <v>0</v>
      </c>
      <c r="AG64" s="638">
        <f t="shared" si="24"/>
        <v>0</v>
      </c>
      <c r="AH64" s="638">
        <f t="shared" si="23"/>
        <v>0</v>
      </c>
      <c r="AI64" s="635">
        <f>(Q64/210099)*100</f>
        <v>0</v>
      </c>
    </row>
    <row r="65" spans="1:35" s="721" customFormat="1" ht="34.5" hidden="1" customHeight="1" x14ac:dyDescent="0.2">
      <c r="A65" s="718" t="s">
        <v>3579</v>
      </c>
      <c r="B65" s="711"/>
      <c r="C65" s="669"/>
      <c r="D65" s="669"/>
      <c r="E65" s="669"/>
      <c r="F65" s="635">
        <f t="shared" si="25"/>
        <v>0</v>
      </c>
      <c r="G65" s="669"/>
      <c r="H65" s="669"/>
      <c r="I65" s="668">
        <f t="shared" si="4"/>
        <v>0</v>
      </c>
      <c r="J65" s="711"/>
      <c r="K65" s="669"/>
      <c r="L65" s="669"/>
      <c r="M65" s="669"/>
      <c r="N65" s="669">
        <f t="shared" si="5"/>
        <v>0</v>
      </c>
      <c r="O65" s="669"/>
      <c r="P65" s="669">
        <f>-O65</f>
        <v>0</v>
      </c>
      <c r="Q65" s="668">
        <f t="shared" si="6"/>
        <v>0</v>
      </c>
      <c r="R65" s="719">
        <f t="shared" si="7"/>
        <v>0</v>
      </c>
      <c r="S65" s="638">
        <f t="shared" si="7"/>
        <v>0</v>
      </c>
      <c r="T65" s="638">
        <f t="shared" si="7"/>
        <v>0</v>
      </c>
      <c r="U65" s="638">
        <f t="shared" si="8"/>
        <v>0</v>
      </c>
      <c r="V65" s="638">
        <f t="shared" si="8"/>
        <v>0</v>
      </c>
      <c r="W65" s="669">
        <f t="shared" si="9"/>
        <v>0</v>
      </c>
      <c r="X65" s="638" t="e">
        <f t="shared" si="10"/>
        <v>#DIV/0!</v>
      </c>
      <c r="Y65" s="635" t="e">
        <f>K65/C65*100</f>
        <v>#DIV/0!</v>
      </c>
      <c r="Z65" s="638"/>
      <c r="AA65" s="638" t="e">
        <f t="shared" si="15"/>
        <v>#DIV/0!</v>
      </c>
      <c r="AB65" s="638" t="e">
        <f t="shared" si="15"/>
        <v>#DIV/0!</v>
      </c>
      <c r="AC65" s="638"/>
      <c r="AD65" s="636">
        <f t="shared" si="26"/>
        <v>0</v>
      </c>
      <c r="AE65" s="635">
        <f>(K65/210099)*100</f>
        <v>0</v>
      </c>
      <c r="AF65" s="635">
        <f>(L65/206352)*100</f>
        <v>0</v>
      </c>
      <c r="AG65" s="638">
        <f t="shared" si="24"/>
        <v>0</v>
      </c>
      <c r="AH65" s="638">
        <f t="shared" si="23"/>
        <v>0</v>
      </c>
      <c r="AI65" s="635">
        <f>(Q65/210099)*100</f>
        <v>0</v>
      </c>
    </row>
    <row r="66" spans="1:35" s="721" customFormat="1" ht="17.25" customHeight="1" x14ac:dyDescent="0.2">
      <c r="A66" s="718" t="s">
        <v>3580</v>
      </c>
      <c r="B66" s="711"/>
      <c r="C66" s="669">
        <v>10323.9</v>
      </c>
      <c r="D66" s="669"/>
      <c r="E66" s="669">
        <f>-C66</f>
        <v>-10323.9</v>
      </c>
      <c r="F66" s="635">
        <f t="shared" si="25"/>
        <v>0</v>
      </c>
      <c r="G66" s="669"/>
      <c r="H66" s="669"/>
      <c r="I66" s="668">
        <f t="shared" si="4"/>
        <v>0</v>
      </c>
      <c r="J66" s="711"/>
      <c r="K66" s="669">
        <v>9769.4</v>
      </c>
      <c r="L66" s="669"/>
      <c r="M66" s="669">
        <f>-K66</f>
        <v>-9769.4</v>
      </c>
      <c r="N66" s="669">
        <f>J66+K66+L66+M66</f>
        <v>0</v>
      </c>
      <c r="O66" s="669"/>
      <c r="P66" s="669"/>
      <c r="Q66" s="668">
        <f t="shared" si="6"/>
        <v>0</v>
      </c>
      <c r="R66" s="719">
        <f t="shared" si="7"/>
        <v>0</v>
      </c>
      <c r="S66" s="638">
        <f t="shared" si="7"/>
        <v>-554.5</v>
      </c>
      <c r="T66" s="638">
        <f t="shared" si="7"/>
        <v>0</v>
      </c>
      <c r="U66" s="638">
        <f t="shared" si="8"/>
        <v>0</v>
      </c>
      <c r="V66" s="638">
        <f t="shared" si="8"/>
        <v>0</v>
      </c>
      <c r="W66" s="669">
        <f t="shared" si="9"/>
        <v>0</v>
      </c>
      <c r="X66" s="638"/>
      <c r="Y66" s="638">
        <f>K66/C66*100</f>
        <v>94.628967735061366</v>
      </c>
      <c r="Z66" s="638"/>
      <c r="AA66" s="638"/>
      <c r="AB66" s="638"/>
      <c r="AC66" s="638"/>
      <c r="AD66" s="636">
        <f t="shared" si="26"/>
        <v>0</v>
      </c>
      <c r="AE66" s="638">
        <f>(K66/206352)*100</f>
        <v>4.734337442816158</v>
      </c>
      <c r="AF66" s="635">
        <f>(L66/206352)*100</f>
        <v>0</v>
      </c>
      <c r="AG66" s="638">
        <f t="shared" si="24"/>
        <v>0</v>
      </c>
      <c r="AH66" s="638">
        <f t="shared" si="23"/>
        <v>0</v>
      </c>
      <c r="AI66" s="635">
        <f t="shared" ref="AI66:AI92" si="27">(Q66/206352)*100</f>
        <v>0</v>
      </c>
    </row>
    <row r="67" spans="1:35" s="721" customFormat="1" ht="17.25" customHeight="1" thickBot="1" x14ac:dyDescent="0.25">
      <c r="A67" s="723" t="s">
        <v>3581</v>
      </c>
      <c r="B67" s="724"/>
      <c r="C67" s="725"/>
      <c r="D67" s="725">
        <v>3533.7</v>
      </c>
      <c r="E67" s="725">
        <f>-D67</f>
        <v>-3533.7</v>
      </c>
      <c r="F67" s="674">
        <f t="shared" si="25"/>
        <v>0</v>
      </c>
      <c r="G67" s="725"/>
      <c r="H67" s="725"/>
      <c r="I67" s="673">
        <f t="shared" si="4"/>
        <v>0</v>
      </c>
      <c r="J67" s="724"/>
      <c r="K67" s="725"/>
      <c r="L67" s="725">
        <v>3533.7</v>
      </c>
      <c r="M67" s="725">
        <f>-L67</f>
        <v>-3533.7</v>
      </c>
      <c r="N67" s="725">
        <f>J67+K67+L67+M67</f>
        <v>0</v>
      </c>
      <c r="O67" s="725"/>
      <c r="P67" s="725"/>
      <c r="Q67" s="673">
        <f t="shared" si="6"/>
        <v>0</v>
      </c>
      <c r="R67" s="726">
        <f t="shared" si="7"/>
        <v>0</v>
      </c>
      <c r="S67" s="643">
        <f t="shared" si="7"/>
        <v>0</v>
      </c>
      <c r="T67" s="643">
        <f t="shared" si="7"/>
        <v>0</v>
      </c>
      <c r="U67" s="643">
        <f t="shared" si="8"/>
        <v>0</v>
      </c>
      <c r="V67" s="643">
        <f t="shared" si="8"/>
        <v>0</v>
      </c>
      <c r="W67" s="725">
        <f t="shared" si="9"/>
        <v>0</v>
      </c>
      <c r="X67" s="638"/>
      <c r="Y67" s="635"/>
      <c r="Z67" s="643">
        <f>L67/D67*100</f>
        <v>100</v>
      </c>
      <c r="AA67" s="643"/>
      <c r="AB67" s="643"/>
      <c r="AC67" s="643"/>
      <c r="AD67" s="636">
        <f t="shared" si="26"/>
        <v>0</v>
      </c>
      <c r="AE67" s="636">
        <f t="shared" si="26"/>
        <v>0</v>
      </c>
      <c r="AF67" s="638">
        <f>(L67/206352)*100</f>
        <v>1.7124622005117467</v>
      </c>
      <c r="AG67" s="638">
        <f t="shared" si="24"/>
        <v>0</v>
      </c>
      <c r="AH67" s="638">
        <f t="shared" si="23"/>
        <v>0</v>
      </c>
      <c r="AI67" s="635">
        <f t="shared" si="27"/>
        <v>0</v>
      </c>
    </row>
    <row r="68" spans="1:35" s="701" customFormat="1" ht="19.5" customHeight="1" thickBot="1" x14ac:dyDescent="0.25">
      <c r="A68" s="727" t="s">
        <v>3582</v>
      </c>
      <c r="B68" s="697">
        <f>B69+B72+B73+B74+B76+B78+B80+B82+B84+B86</f>
        <v>53280.6</v>
      </c>
      <c r="C68" s="670">
        <f>C69+C72+C73+C74+C76+C78+C80+C82+C84+C86</f>
        <v>24572.1</v>
      </c>
      <c r="D68" s="670">
        <f>D69+D72+D73+D74+D76+D78+D80+D82+D84+D86</f>
        <v>8917.4</v>
      </c>
      <c r="E68" s="670">
        <f>E69+E72+E73+E74+E76+E78+E80+E82+E84+E86</f>
        <v>-13857.599999999999</v>
      </c>
      <c r="F68" s="633">
        <f>B68+C68+D68+E68</f>
        <v>72912.5</v>
      </c>
      <c r="G68" s="670">
        <f>G69+G72+G73+G74+G76+G78+G80+G82+G84+G86</f>
        <v>19944.3</v>
      </c>
      <c r="H68" s="670">
        <f>H70+H75+H77+H79+H85+H87+H83+H71</f>
        <v>-14106.699999999999</v>
      </c>
      <c r="I68" s="728">
        <f>G68+F68+H68</f>
        <v>78750.100000000006</v>
      </c>
      <c r="J68" s="697">
        <f>J69+J72+J73+J74+J76+J78+J80+J82+J84+J86</f>
        <v>49635.4</v>
      </c>
      <c r="K68" s="670">
        <f>K69+K72+K73+K74+K76+K78+K80+K82+K84+K86</f>
        <v>24244.400000000001</v>
      </c>
      <c r="L68" s="670">
        <f>L69+L72+L73+L74+L76+L78+L80+L82+L84+L86</f>
        <v>8405.5</v>
      </c>
      <c r="M68" s="670">
        <f>M80+M86</f>
        <v>-13303.099999999999</v>
      </c>
      <c r="N68" s="670">
        <f>J68+K68+L68+M68</f>
        <v>68982.200000000012</v>
      </c>
      <c r="O68" s="670">
        <f>O69+O72+O73+O74+O76+O78+O80+O82+O84+O86</f>
        <v>17927.400000000001</v>
      </c>
      <c r="P68" s="670">
        <f>P70+P75+P77+P79+P83+P85+P87+P71</f>
        <v>-13639.8</v>
      </c>
      <c r="Q68" s="652">
        <f>N68+O68+P68</f>
        <v>73269.8</v>
      </c>
      <c r="R68" s="700">
        <f t="shared" si="7"/>
        <v>-3645.1999999999971</v>
      </c>
      <c r="S68" s="633">
        <f t="shared" si="7"/>
        <v>-327.69999999999709</v>
      </c>
      <c r="T68" s="633">
        <f t="shared" si="7"/>
        <v>-511.89999999999964</v>
      </c>
      <c r="U68" s="633">
        <f t="shared" si="8"/>
        <v>-3930.2999999999884</v>
      </c>
      <c r="V68" s="633">
        <f t="shared" si="8"/>
        <v>-2016.8999999999978</v>
      </c>
      <c r="W68" s="729">
        <f t="shared" si="9"/>
        <v>-5480.3000000000029</v>
      </c>
      <c r="X68" s="644">
        <f t="shared" si="10"/>
        <v>93.158485452491163</v>
      </c>
      <c r="Y68" s="730">
        <f>K68/C68*100</f>
        <v>98.666373651417672</v>
      </c>
      <c r="Z68" s="644">
        <f>L68/D68*100</f>
        <v>94.259537533361751</v>
      </c>
      <c r="AA68" s="644">
        <f t="shared" si="15"/>
        <v>94.609566260929213</v>
      </c>
      <c r="AB68" s="644">
        <f t="shared" si="15"/>
        <v>89.887336231404475</v>
      </c>
      <c r="AC68" s="644">
        <f t="shared" si="11"/>
        <v>93.040897725844147</v>
      </c>
      <c r="AD68" s="644">
        <f t="shared" ref="AD68:AF76" si="28">(J68/206352*100)</f>
        <v>24.053752810731179</v>
      </c>
      <c r="AE68" s="644">
        <f t="shared" si="28"/>
        <v>11.749050166705437</v>
      </c>
      <c r="AF68" s="644">
        <f t="shared" si="28"/>
        <v>4.0733794680933553</v>
      </c>
      <c r="AG68" s="644">
        <f t="shared" ref="AG68:AH76" si="29">(N68/206352)*100</f>
        <v>33.42938280220207</v>
      </c>
      <c r="AH68" s="644">
        <f t="shared" si="29"/>
        <v>8.6877762270295413</v>
      </c>
      <c r="AI68" s="644">
        <f t="shared" si="27"/>
        <v>35.507191594944565</v>
      </c>
    </row>
    <row r="69" spans="1:35" s="701" customFormat="1" ht="15.75" customHeight="1" x14ac:dyDescent="0.2">
      <c r="A69" s="731" t="s">
        <v>3583</v>
      </c>
      <c r="B69" s="732">
        <v>8290.7999999999993</v>
      </c>
      <c r="C69" s="645"/>
      <c r="D69" s="645"/>
      <c r="E69" s="645"/>
      <c r="F69" s="646">
        <f t="shared" si="3"/>
        <v>8290.7999999999993</v>
      </c>
      <c r="G69" s="645">
        <v>1802.9</v>
      </c>
      <c r="H69" s="648">
        <f>H70+H71</f>
        <v>-2646.3</v>
      </c>
      <c r="I69" s="733">
        <f>G69+F69+H69</f>
        <v>7447.3999999999987</v>
      </c>
      <c r="J69" s="732">
        <v>7622.5</v>
      </c>
      <c r="K69" s="645"/>
      <c r="L69" s="645"/>
      <c r="M69" s="645"/>
      <c r="N69" s="645">
        <f t="shared" si="5"/>
        <v>7622.5</v>
      </c>
      <c r="O69" s="645">
        <v>1605</v>
      </c>
      <c r="P69" s="648">
        <f>P70+P71</f>
        <v>-2636.7000000000003</v>
      </c>
      <c r="Q69" s="733">
        <f>N69+O69+P69</f>
        <v>6590.7999999999993</v>
      </c>
      <c r="R69" s="734">
        <f t="shared" si="7"/>
        <v>-668.29999999999927</v>
      </c>
      <c r="S69" s="646">
        <f t="shared" si="7"/>
        <v>0</v>
      </c>
      <c r="T69" s="646">
        <f t="shared" si="7"/>
        <v>0</v>
      </c>
      <c r="U69" s="646">
        <f t="shared" si="8"/>
        <v>-668.29999999999927</v>
      </c>
      <c r="V69" s="646">
        <f t="shared" si="8"/>
        <v>-197.90000000000009</v>
      </c>
      <c r="W69" s="645">
        <f t="shared" si="9"/>
        <v>-856.59999999999945</v>
      </c>
      <c r="X69" s="646">
        <f t="shared" si="10"/>
        <v>91.93925797269263</v>
      </c>
      <c r="Y69" s="735"/>
      <c r="Z69" s="646"/>
      <c r="AA69" s="646">
        <f t="shared" si="15"/>
        <v>91.93925797269263</v>
      </c>
      <c r="AB69" s="646">
        <f t="shared" si="15"/>
        <v>89.023240335015814</v>
      </c>
      <c r="AC69" s="646">
        <f t="shared" si="11"/>
        <v>88.497999301769752</v>
      </c>
      <c r="AD69" s="646">
        <f t="shared" si="28"/>
        <v>3.6939307590912613</v>
      </c>
      <c r="AE69" s="646">
        <f t="shared" si="28"/>
        <v>0</v>
      </c>
      <c r="AF69" s="646">
        <f t="shared" si="28"/>
        <v>0</v>
      </c>
      <c r="AG69" s="646">
        <f t="shared" si="29"/>
        <v>3.6939307590912613</v>
      </c>
      <c r="AH69" s="646">
        <f t="shared" si="29"/>
        <v>0.77779716213072803</v>
      </c>
      <c r="AI69" s="646">
        <f t="shared" si="27"/>
        <v>3.1939598356206869</v>
      </c>
    </row>
    <row r="70" spans="1:35" s="701" customFormat="1" ht="24" customHeight="1" x14ac:dyDescent="0.2">
      <c r="A70" s="717" t="s">
        <v>3584</v>
      </c>
      <c r="B70" s="736">
        <v>2640.8</v>
      </c>
      <c r="C70" s="645"/>
      <c r="D70" s="645"/>
      <c r="E70" s="645"/>
      <c r="F70" s="636">
        <f t="shared" si="3"/>
        <v>2640.8</v>
      </c>
      <c r="G70" s="648"/>
      <c r="H70" s="648">
        <f>-F70-G70</f>
        <v>-2640.8</v>
      </c>
      <c r="I70" s="737">
        <f>G70+F70+H70</f>
        <v>0</v>
      </c>
      <c r="J70" s="736">
        <v>2631.4</v>
      </c>
      <c r="K70" s="645"/>
      <c r="L70" s="645"/>
      <c r="M70" s="645"/>
      <c r="N70" s="648">
        <f t="shared" si="5"/>
        <v>2631.4</v>
      </c>
      <c r="O70" s="648"/>
      <c r="P70" s="648">
        <f>-N70-O70</f>
        <v>-2631.4</v>
      </c>
      <c r="Q70" s="668">
        <f>N70+O70+P70</f>
        <v>0</v>
      </c>
      <c r="R70" s="659">
        <f t="shared" si="7"/>
        <v>-9.4000000000000909</v>
      </c>
      <c r="S70" s="636">
        <f t="shared" si="7"/>
        <v>0</v>
      </c>
      <c r="T70" s="636">
        <f t="shared" si="7"/>
        <v>0</v>
      </c>
      <c r="U70" s="636">
        <f t="shared" si="8"/>
        <v>-9.4000000000000909</v>
      </c>
      <c r="V70" s="636">
        <f t="shared" si="8"/>
        <v>0</v>
      </c>
      <c r="W70" s="657">
        <f t="shared" si="9"/>
        <v>0</v>
      </c>
      <c r="X70" s="636">
        <f t="shared" si="10"/>
        <v>99.644047258406545</v>
      </c>
      <c r="Y70" s="738"/>
      <c r="Z70" s="636"/>
      <c r="AA70" s="636">
        <f t="shared" si="15"/>
        <v>99.644047258406545</v>
      </c>
      <c r="AB70" s="647">
        <f>IF(G70=0,,O70/G70*100)</f>
        <v>0</v>
      </c>
      <c r="AC70" s="646">
        <f>IF(I70=0,,Q70/I70*100)</f>
        <v>0</v>
      </c>
      <c r="AD70" s="636">
        <f t="shared" si="28"/>
        <v>1.2751996588353882</v>
      </c>
      <c r="AE70" s="636">
        <f t="shared" si="28"/>
        <v>0</v>
      </c>
      <c r="AF70" s="636">
        <f t="shared" si="28"/>
        <v>0</v>
      </c>
      <c r="AG70" s="636">
        <f t="shared" si="29"/>
        <v>1.2751996588353882</v>
      </c>
      <c r="AH70" s="636">
        <f t="shared" si="29"/>
        <v>0</v>
      </c>
      <c r="AI70" s="636">
        <f t="shared" si="27"/>
        <v>0</v>
      </c>
    </row>
    <row r="71" spans="1:35" s="701" customFormat="1" ht="16.5" customHeight="1" x14ac:dyDescent="0.2">
      <c r="A71" s="716" t="s">
        <v>3585</v>
      </c>
      <c r="B71" s="736"/>
      <c r="C71" s="645"/>
      <c r="D71" s="645"/>
      <c r="E71" s="645"/>
      <c r="F71" s="636"/>
      <c r="G71" s="648">
        <v>5.5</v>
      </c>
      <c r="H71" s="648">
        <f>-G71</f>
        <v>-5.5</v>
      </c>
      <c r="I71" s="668">
        <f>G71+F71+H71</f>
        <v>0</v>
      </c>
      <c r="J71" s="736"/>
      <c r="K71" s="645"/>
      <c r="L71" s="645"/>
      <c r="M71" s="645"/>
      <c r="N71" s="648"/>
      <c r="O71" s="739">
        <v>5.3</v>
      </c>
      <c r="P71" s="648">
        <f>-O71</f>
        <v>-5.3</v>
      </c>
      <c r="Q71" s="668"/>
      <c r="R71" s="659">
        <f t="shared" si="7"/>
        <v>0</v>
      </c>
      <c r="S71" s="636">
        <f t="shared" si="7"/>
        <v>0</v>
      </c>
      <c r="T71" s="636">
        <f t="shared" si="7"/>
        <v>0</v>
      </c>
      <c r="U71" s="636">
        <f t="shared" si="8"/>
        <v>0</v>
      </c>
      <c r="V71" s="636">
        <f t="shared" si="8"/>
        <v>-0.20000000000000018</v>
      </c>
      <c r="W71" s="657">
        <f t="shared" si="9"/>
        <v>0</v>
      </c>
      <c r="X71" s="636">
        <f>IF(B71=0,,J71/B71*100)</f>
        <v>0</v>
      </c>
      <c r="Y71" s="738"/>
      <c r="Z71" s="636"/>
      <c r="AA71" s="636">
        <f>IF(F71=0,,N71/F71*100)</f>
        <v>0</v>
      </c>
      <c r="AB71" s="649">
        <f t="shared" si="15"/>
        <v>96.36363636363636</v>
      </c>
      <c r="AC71" s="649">
        <f>IF(I71=0,,Q71/I71*100)</f>
        <v>0</v>
      </c>
      <c r="AD71" s="636">
        <f t="shared" si="28"/>
        <v>0</v>
      </c>
      <c r="AE71" s="636">
        <f t="shared" si="28"/>
        <v>0</v>
      </c>
      <c r="AF71" s="636">
        <f t="shared" si="28"/>
        <v>0</v>
      </c>
      <c r="AG71" s="636">
        <f t="shared" si="29"/>
        <v>0</v>
      </c>
      <c r="AH71" s="649">
        <f>IF((O71/206352*100)&lt;0.05,,(O71/206352*100))</f>
        <v>0</v>
      </c>
      <c r="AI71" s="636">
        <f t="shared" si="27"/>
        <v>0</v>
      </c>
    </row>
    <row r="72" spans="1:35" s="701" customFormat="1" x14ac:dyDescent="0.2">
      <c r="A72" s="740" t="s">
        <v>3586</v>
      </c>
      <c r="B72" s="707">
        <v>641.9</v>
      </c>
      <c r="C72" s="650"/>
      <c r="D72" s="650"/>
      <c r="E72" s="650"/>
      <c r="F72" s="635">
        <f t="shared" si="3"/>
        <v>641.9</v>
      </c>
      <c r="G72" s="650">
        <v>14.5</v>
      </c>
      <c r="H72" s="650"/>
      <c r="I72" s="668">
        <f t="shared" si="4"/>
        <v>656.4</v>
      </c>
      <c r="J72" s="707">
        <v>637.4</v>
      </c>
      <c r="K72" s="650"/>
      <c r="L72" s="650"/>
      <c r="M72" s="650"/>
      <c r="N72" s="650">
        <f t="shared" si="5"/>
        <v>637.4</v>
      </c>
      <c r="O72" s="650">
        <v>12.8</v>
      </c>
      <c r="P72" s="650"/>
      <c r="Q72" s="668">
        <f t="shared" si="6"/>
        <v>650.19999999999993</v>
      </c>
      <c r="R72" s="708">
        <f t="shared" si="7"/>
        <v>-4.5</v>
      </c>
      <c r="S72" s="635">
        <f t="shared" si="7"/>
        <v>0</v>
      </c>
      <c r="T72" s="635">
        <f t="shared" si="7"/>
        <v>0</v>
      </c>
      <c r="U72" s="635">
        <f t="shared" si="8"/>
        <v>-4.5</v>
      </c>
      <c r="V72" s="635">
        <f t="shared" si="8"/>
        <v>-1.6999999999999993</v>
      </c>
      <c r="W72" s="650">
        <f t="shared" si="9"/>
        <v>-6.2000000000000455</v>
      </c>
      <c r="X72" s="635">
        <f t="shared" si="10"/>
        <v>99.29895622371086</v>
      </c>
      <c r="Y72" s="741"/>
      <c r="Z72" s="635"/>
      <c r="AA72" s="635">
        <f t="shared" si="15"/>
        <v>99.29895622371086</v>
      </c>
      <c r="AB72" s="635">
        <f t="shared" si="15"/>
        <v>88.275862068965523</v>
      </c>
      <c r="AC72" s="635">
        <f t="shared" si="11"/>
        <v>99.05545399146861</v>
      </c>
      <c r="AD72" s="646">
        <f t="shared" si="28"/>
        <v>0.3088896642630069</v>
      </c>
      <c r="AE72" s="646">
        <f t="shared" si="28"/>
        <v>0</v>
      </c>
      <c r="AF72" s="646">
        <f t="shared" si="28"/>
        <v>0</v>
      </c>
      <c r="AG72" s="646">
        <f t="shared" si="29"/>
        <v>0.3088896642630069</v>
      </c>
      <c r="AH72" s="649">
        <f t="shared" ref="AH72:AH77" si="30">IF((O72/206352*100)&lt;0.05,,(O72/206352*100))</f>
        <v>0</v>
      </c>
      <c r="AI72" s="646">
        <f t="shared" si="27"/>
        <v>0.31509265720710239</v>
      </c>
    </row>
    <row r="73" spans="1:35" s="701" customFormat="1" x14ac:dyDescent="0.2">
      <c r="A73" s="740" t="s">
        <v>3587</v>
      </c>
      <c r="B73" s="707">
        <v>4906.7</v>
      </c>
      <c r="C73" s="650"/>
      <c r="D73" s="650"/>
      <c r="E73" s="650"/>
      <c r="F73" s="635">
        <f t="shared" si="3"/>
        <v>4906.7</v>
      </c>
      <c r="G73" s="650">
        <v>27.8</v>
      </c>
      <c r="H73" s="650"/>
      <c r="I73" s="668">
        <f t="shared" si="4"/>
        <v>4934.5</v>
      </c>
      <c r="J73" s="707">
        <v>4750.3999999999996</v>
      </c>
      <c r="K73" s="650"/>
      <c r="L73" s="650"/>
      <c r="M73" s="650"/>
      <c r="N73" s="650">
        <f t="shared" si="5"/>
        <v>4750.3999999999996</v>
      </c>
      <c r="O73" s="650">
        <v>20</v>
      </c>
      <c r="P73" s="650"/>
      <c r="Q73" s="668">
        <f t="shared" si="6"/>
        <v>4770.3999999999996</v>
      </c>
      <c r="R73" s="708">
        <f t="shared" si="7"/>
        <v>-156.30000000000018</v>
      </c>
      <c r="S73" s="635">
        <f t="shared" si="7"/>
        <v>0</v>
      </c>
      <c r="T73" s="635">
        <f t="shared" si="7"/>
        <v>0</v>
      </c>
      <c r="U73" s="635">
        <f t="shared" si="8"/>
        <v>-156.30000000000018</v>
      </c>
      <c r="V73" s="635">
        <f t="shared" si="8"/>
        <v>-7.8000000000000007</v>
      </c>
      <c r="W73" s="650">
        <f t="shared" si="9"/>
        <v>-164.10000000000036</v>
      </c>
      <c r="X73" s="635">
        <f t="shared" si="10"/>
        <v>96.814559683697794</v>
      </c>
      <c r="Y73" s="741"/>
      <c r="Z73" s="635"/>
      <c r="AA73" s="635">
        <f t="shared" si="15"/>
        <v>96.814559683697794</v>
      </c>
      <c r="AB73" s="635">
        <f t="shared" si="15"/>
        <v>71.942446043165461</v>
      </c>
      <c r="AC73" s="635">
        <f t="shared" si="11"/>
        <v>96.674435099807468</v>
      </c>
      <c r="AD73" s="646">
        <f t="shared" si="28"/>
        <v>2.3020857563774517</v>
      </c>
      <c r="AE73" s="646">
        <f t="shared" si="28"/>
        <v>0</v>
      </c>
      <c r="AF73" s="646">
        <f t="shared" si="28"/>
        <v>0</v>
      </c>
      <c r="AG73" s="646">
        <f t="shared" si="29"/>
        <v>2.3020857563774517</v>
      </c>
      <c r="AH73" s="649">
        <f t="shared" si="30"/>
        <v>0</v>
      </c>
      <c r="AI73" s="646">
        <f t="shared" si="27"/>
        <v>2.3117779328526011</v>
      </c>
    </row>
    <row r="74" spans="1:35" s="701" customFormat="1" x14ac:dyDescent="0.2">
      <c r="A74" s="740" t="s">
        <v>3588</v>
      </c>
      <c r="B74" s="707">
        <v>8467.7000000000007</v>
      </c>
      <c r="C74" s="650"/>
      <c r="D74" s="650"/>
      <c r="E74" s="650"/>
      <c r="F74" s="635">
        <f t="shared" si="3"/>
        <v>8467.7000000000007</v>
      </c>
      <c r="G74" s="650">
        <v>2288.8000000000002</v>
      </c>
      <c r="H74" s="657">
        <f>H75</f>
        <v>-1080.3000000000002</v>
      </c>
      <c r="I74" s="668">
        <f t="shared" ref="I74:I79" si="31">G74+F74+H74</f>
        <v>9676.2000000000007</v>
      </c>
      <c r="J74" s="707">
        <v>7831.7</v>
      </c>
      <c r="K74" s="650"/>
      <c r="L74" s="650"/>
      <c r="M74" s="650"/>
      <c r="N74" s="650">
        <f t="shared" si="5"/>
        <v>7831.7</v>
      </c>
      <c r="O74" s="650">
        <v>2095.6999999999998</v>
      </c>
      <c r="P74" s="657">
        <f>P75</f>
        <v>-1041.9000000000001</v>
      </c>
      <c r="Q74" s="668">
        <f t="shared" ref="Q74:Q79" si="32">N74+O74+P74</f>
        <v>8885.5</v>
      </c>
      <c r="R74" s="708">
        <f t="shared" si="7"/>
        <v>-636.00000000000091</v>
      </c>
      <c r="S74" s="635">
        <f t="shared" si="7"/>
        <v>0</v>
      </c>
      <c r="T74" s="635">
        <f t="shared" si="7"/>
        <v>0</v>
      </c>
      <c r="U74" s="635">
        <f t="shared" si="8"/>
        <v>-636.00000000000091</v>
      </c>
      <c r="V74" s="635">
        <f t="shared" si="8"/>
        <v>-193.10000000000036</v>
      </c>
      <c r="W74" s="650">
        <f t="shared" si="9"/>
        <v>-790.70000000000073</v>
      </c>
      <c r="X74" s="635">
        <f t="shared" si="10"/>
        <v>92.489105660332783</v>
      </c>
      <c r="Y74" s="741"/>
      <c r="Z74" s="635"/>
      <c r="AA74" s="635">
        <f t="shared" si="15"/>
        <v>92.489105660332783</v>
      </c>
      <c r="AB74" s="635">
        <f t="shared" si="15"/>
        <v>91.563264592799712</v>
      </c>
      <c r="AC74" s="635">
        <f t="shared" si="11"/>
        <v>91.828403712201066</v>
      </c>
      <c r="AD74" s="646">
        <f t="shared" si="28"/>
        <v>3.7953109250213224</v>
      </c>
      <c r="AE74" s="646">
        <f t="shared" si="28"/>
        <v>0</v>
      </c>
      <c r="AF74" s="646">
        <f t="shared" si="28"/>
        <v>0</v>
      </c>
      <c r="AG74" s="646">
        <f t="shared" si="29"/>
        <v>3.7953109250213224</v>
      </c>
      <c r="AH74" s="646">
        <f>(O74/206352)*100</f>
        <v>1.0155947119485151</v>
      </c>
      <c r="AI74" s="646">
        <f t="shared" si="27"/>
        <v>4.3059917034969368</v>
      </c>
    </row>
    <row r="75" spans="1:35" s="701" customFormat="1" x14ac:dyDescent="0.2">
      <c r="A75" s="717" t="s">
        <v>3584</v>
      </c>
      <c r="B75" s="663">
        <v>1077.9000000000001</v>
      </c>
      <c r="C75" s="650"/>
      <c r="D75" s="650"/>
      <c r="E75" s="650"/>
      <c r="F75" s="636">
        <f t="shared" si="3"/>
        <v>1077.9000000000001</v>
      </c>
      <c r="G75" s="742">
        <v>2.4</v>
      </c>
      <c r="H75" s="657">
        <f>-F75-G75</f>
        <v>-1080.3000000000002</v>
      </c>
      <c r="I75" s="737">
        <f t="shared" si="31"/>
        <v>0</v>
      </c>
      <c r="J75" s="663">
        <v>1039.7</v>
      </c>
      <c r="K75" s="650"/>
      <c r="L75" s="650"/>
      <c r="M75" s="650"/>
      <c r="N75" s="657">
        <f t="shared" si="5"/>
        <v>1039.7</v>
      </c>
      <c r="O75" s="742">
        <v>2.2000000000000002</v>
      </c>
      <c r="P75" s="657">
        <f>-N75-O75</f>
        <v>-1041.9000000000001</v>
      </c>
      <c r="Q75" s="737">
        <f t="shared" si="32"/>
        <v>0</v>
      </c>
      <c r="R75" s="659">
        <f t="shared" si="7"/>
        <v>-38.200000000000045</v>
      </c>
      <c r="S75" s="635">
        <f t="shared" si="7"/>
        <v>0</v>
      </c>
      <c r="T75" s="635">
        <f t="shared" si="7"/>
        <v>0</v>
      </c>
      <c r="U75" s="635">
        <f t="shared" si="8"/>
        <v>-38.200000000000045</v>
      </c>
      <c r="V75" s="636">
        <f t="shared" si="8"/>
        <v>-0.19999999999999973</v>
      </c>
      <c r="W75" s="657">
        <f t="shared" si="9"/>
        <v>0</v>
      </c>
      <c r="X75" s="636">
        <f t="shared" si="10"/>
        <v>96.456071991835984</v>
      </c>
      <c r="Y75" s="743"/>
      <c r="Z75" s="636"/>
      <c r="AA75" s="636">
        <f t="shared" si="15"/>
        <v>96.456071991835984</v>
      </c>
      <c r="AB75" s="636">
        <f t="shared" si="15"/>
        <v>91.666666666666671</v>
      </c>
      <c r="AC75" s="636"/>
      <c r="AD75" s="639">
        <f t="shared" si="28"/>
        <v>0.50384779406063429</v>
      </c>
      <c r="AE75" s="639">
        <f t="shared" si="28"/>
        <v>0</v>
      </c>
      <c r="AF75" s="639">
        <f t="shared" si="28"/>
        <v>0</v>
      </c>
      <c r="AG75" s="636">
        <f t="shared" si="29"/>
        <v>0.50384779406063429</v>
      </c>
      <c r="AH75" s="649">
        <f t="shared" si="30"/>
        <v>0</v>
      </c>
      <c r="AI75" s="636">
        <f t="shared" si="27"/>
        <v>0</v>
      </c>
    </row>
    <row r="76" spans="1:35" s="701" customFormat="1" ht="18.75" customHeight="1" x14ac:dyDescent="0.2">
      <c r="A76" s="740" t="s">
        <v>3589</v>
      </c>
      <c r="B76" s="707">
        <v>285.89999999999998</v>
      </c>
      <c r="C76" s="650"/>
      <c r="D76" s="650"/>
      <c r="E76" s="650"/>
      <c r="F76" s="635">
        <f t="shared" si="3"/>
        <v>285.89999999999998</v>
      </c>
      <c r="G76" s="650">
        <v>39.799999999999997</v>
      </c>
      <c r="H76" s="657">
        <f>H77</f>
        <v>-12</v>
      </c>
      <c r="I76" s="668">
        <f t="shared" si="31"/>
        <v>313.7</v>
      </c>
      <c r="J76" s="707">
        <v>232.3</v>
      </c>
      <c r="K76" s="650"/>
      <c r="L76" s="650"/>
      <c r="M76" s="650"/>
      <c r="N76" s="650">
        <f t="shared" si="5"/>
        <v>232.3</v>
      </c>
      <c r="O76" s="650">
        <v>29.2</v>
      </c>
      <c r="P76" s="657">
        <f>P77</f>
        <v>-7.8</v>
      </c>
      <c r="Q76" s="668">
        <f t="shared" si="32"/>
        <v>253.7</v>
      </c>
      <c r="R76" s="708">
        <f t="shared" si="7"/>
        <v>-53.599999999999966</v>
      </c>
      <c r="S76" s="635">
        <f t="shared" si="7"/>
        <v>0</v>
      </c>
      <c r="T76" s="635">
        <f t="shared" si="7"/>
        <v>0</v>
      </c>
      <c r="U76" s="635">
        <f t="shared" si="8"/>
        <v>-53.599999999999966</v>
      </c>
      <c r="V76" s="635">
        <f t="shared" si="8"/>
        <v>-10.599999999999998</v>
      </c>
      <c r="W76" s="650">
        <f t="shared" si="9"/>
        <v>-60</v>
      </c>
      <c r="X76" s="635">
        <f t="shared" si="10"/>
        <v>81.252186079048627</v>
      </c>
      <c r="Y76" s="741"/>
      <c r="Z76" s="635"/>
      <c r="AA76" s="635">
        <f t="shared" si="15"/>
        <v>81.252186079048627</v>
      </c>
      <c r="AB76" s="635">
        <f t="shared" si="15"/>
        <v>73.366834170854275</v>
      </c>
      <c r="AC76" s="635">
        <f t="shared" si="11"/>
        <v>80.873445967484855</v>
      </c>
      <c r="AD76" s="635">
        <f t="shared" si="28"/>
        <v>0.11257462975885865</v>
      </c>
      <c r="AE76" s="635">
        <f t="shared" si="28"/>
        <v>0</v>
      </c>
      <c r="AF76" s="635">
        <f t="shared" si="28"/>
        <v>0</v>
      </c>
      <c r="AG76" s="646">
        <f t="shared" si="29"/>
        <v>0.11257462975885865</v>
      </c>
      <c r="AH76" s="649">
        <f t="shared" si="30"/>
        <v>0</v>
      </c>
      <c r="AI76" s="646">
        <f t="shared" si="27"/>
        <v>0.12294525858726835</v>
      </c>
    </row>
    <row r="77" spans="1:35" s="713" customFormat="1" ht="15.75" customHeight="1" x14ac:dyDescent="0.2">
      <c r="A77" s="717" t="s">
        <v>3584</v>
      </c>
      <c r="B77" s="663">
        <v>12</v>
      </c>
      <c r="C77" s="657"/>
      <c r="D77" s="657"/>
      <c r="E77" s="657"/>
      <c r="F77" s="636">
        <f t="shared" si="3"/>
        <v>12</v>
      </c>
      <c r="G77" s="657"/>
      <c r="H77" s="657">
        <f>-F77</f>
        <v>-12</v>
      </c>
      <c r="I77" s="668">
        <f t="shared" si="31"/>
        <v>0</v>
      </c>
      <c r="J77" s="663">
        <v>7.8</v>
      </c>
      <c r="K77" s="657"/>
      <c r="L77" s="657"/>
      <c r="M77" s="657"/>
      <c r="N77" s="657">
        <f t="shared" si="5"/>
        <v>7.8</v>
      </c>
      <c r="O77" s="657"/>
      <c r="P77" s="657">
        <f>-N77</f>
        <v>-7.8</v>
      </c>
      <c r="Q77" s="668">
        <f t="shared" si="32"/>
        <v>0</v>
      </c>
      <c r="R77" s="659">
        <f t="shared" si="7"/>
        <v>-4.2</v>
      </c>
      <c r="S77" s="636">
        <f t="shared" si="7"/>
        <v>0</v>
      </c>
      <c r="T77" s="636">
        <f t="shared" si="7"/>
        <v>0</v>
      </c>
      <c r="U77" s="636">
        <f t="shared" si="8"/>
        <v>-4.2</v>
      </c>
      <c r="V77" s="636">
        <f t="shared" si="8"/>
        <v>0</v>
      </c>
      <c r="W77" s="657">
        <f t="shared" si="9"/>
        <v>0</v>
      </c>
      <c r="X77" s="636">
        <f t="shared" si="10"/>
        <v>65</v>
      </c>
      <c r="Y77" s="743"/>
      <c r="Z77" s="636"/>
      <c r="AA77" s="636">
        <f t="shared" si="15"/>
        <v>65</v>
      </c>
      <c r="AB77" s="636"/>
      <c r="AC77" s="636"/>
      <c r="AD77" s="636">
        <f>IF(ABS(J77/206352*100) &lt; 0.05,,(J77/206352*100))</f>
        <v>0</v>
      </c>
      <c r="AE77" s="636">
        <f>IF(ABS(K77/206352*100) &lt; 0.05,,(K77/206352*100))</f>
        <v>0</v>
      </c>
      <c r="AF77" s="636">
        <f>IF(ABS(L77/206352*100) &lt; 0.05,,(L77/206352*100))</f>
        <v>0</v>
      </c>
      <c r="AG77" s="636">
        <f>IF((N77/206352*100)&lt;0.05,,(N77/206352*100))</f>
        <v>0</v>
      </c>
      <c r="AH77" s="649">
        <f t="shared" si="30"/>
        <v>0</v>
      </c>
      <c r="AI77" s="636">
        <f t="shared" si="27"/>
        <v>0</v>
      </c>
    </row>
    <row r="78" spans="1:35" s="701" customFormat="1" x14ac:dyDescent="0.2">
      <c r="A78" s="740" t="s">
        <v>3590</v>
      </c>
      <c r="B78" s="707">
        <v>426</v>
      </c>
      <c r="C78" s="650"/>
      <c r="D78" s="650"/>
      <c r="E78" s="650"/>
      <c r="F78" s="635">
        <f t="shared" si="3"/>
        <v>426</v>
      </c>
      <c r="G78" s="650">
        <v>2012.9</v>
      </c>
      <c r="H78" s="657">
        <f>H79</f>
        <v>-241.1</v>
      </c>
      <c r="I78" s="668">
        <f t="shared" si="31"/>
        <v>2197.8000000000002</v>
      </c>
      <c r="J78" s="707">
        <v>346.5</v>
      </c>
      <c r="K78" s="650"/>
      <c r="L78" s="650"/>
      <c r="M78" s="650"/>
      <c r="N78" s="650">
        <f t="shared" si="5"/>
        <v>346.5</v>
      </c>
      <c r="O78" s="650">
        <v>1663.9</v>
      </c>
      <c r="P78" s="657">
        <f>P79</f>
        <v>-230</v>
      </c>
      <c r="Q78" s="668">
        <f t="shared" si="32"/>
        <v>1780.4</v>
      </c>
      <c r="R78" s="708">
        <f t="shared" si="7"/>
        <v>-79.5</v>
      </c>
      <c r="S78" s="635">
        <f t="shared" si="7"/>
        <v>0</v>
      </c>
      <c r="T78" s="635">
        <f t="shared" si="7"/>
        <v>0</v>
      </c>
      <c r="U78" s="635">
        <f t="shared" si="8"/>
        <v>-79.5</v>
      </c>
      <c r="V78" s="635">
        <f t="shared" si="8"/>
        <v>-349</v>
      </c>
      <c r="W78" s="650">
        <f t="shared" si="9"/>
        <v>-417.40000000000009</v>
      </c>
      <c r="X78" s="635">
        <f t="shared" si="10"/>
        <v>81.338028169014081</v>
      </c>
      <c r="Y78" s="741"/>
      <c r="Z78" s="635"/>
      <c r="AA78" s="635">
        <f t="shared" si="15"/>
        <v>81.338028169014081</v>
      </c>
      <c r="AB78" s="635">
        <f t="shared" si="15"/>
        <v>82.661831188832039</v>
      </c>
      <c r="AC78" s="635">
        <f t="shared" si="11"/>
        <v>81.008281008281003</v>
      </c>
      <c r="AD78" s="635">
        <f t="shared" ref="AD78:AF92" si="33">(J78/206352*100)</f>
        <v>0.16791695743196092</v>
      </c>
      <c r="AE78" s="635">
        <f t="shared" si="33"/>
        <v>0</v>
      </c>
      <c r="AF78" s="635">
        <f t="shared" si="33"/>
        <v>0</v>
      </c>
      <c r="AG78" s="646">
        <f>(N78/206352)*100</f>
        <v>0.16791695743196092</v>
      </c>
      <c r="AH78" s="646">
        <f>(O78/206352)*100</f>
        <v>0.80634062185004263</v>
      </c>
      <c r="AI78" s="646">
        <f t="shared" si="27"/>
        <v>0.86279754981778722</v>
      </c>
    </row>
    <row r="79" spans="1:35" s="721" customFormat="1" ht="15.75" customHeight="1" x14ac:dyDescent="0.2">
      <c r="A79" s="717" t="s">
        <v>3584</v>
      </c>
      <c r="B79" s="663">
        <v>238</v>
      </c>
      <c r="C79" s="669"/>
      <c r="D79" s="669"/>
      <c r="E79" s="669"/>
      <c r="F79" s="636">
        <f>B79+C79+E79</f>
        <v>238</v>
      </c>
      <c r="G79" s="657">
        <v>3.1</v>
      </c>
      <c r="H79" s="657">
        <f>-F79-G79</f>
        <v>-241.1</v>
      </c>
      <c r="I79" s="737">
        <f t="shared" si="31"/>
        <v>0</v>
      </c>
      <c r="J79" s="663">
        <v>227.2</v>
      </c>
      <c r="K79" s="669"/>
      <c r="L79" s="669"/>
      <c r="M79" s="669"/>
      <c r="N79" s="657">
        <f t="shared" si="5"/>
        <v>227.2</v>
      </c>
      <c r="O79" s="657">
        <v>2.8</v>
      </c>
      <c r="P79" s="657">
        <f>-N79-O79</f>
        <v>-230</v>
      </c>
      <c r="Q79" s="737">
        <f t="shared" si="32"/>
        <v>0</v>
      </c>
      <c r="R79" s="659">
        <f t="shared" si="7"/>
        <v>-10.800000000000011</v>
      </c>
      <c r="S79" s="636">
        <f t="shared" si="7"/>
        <v>0</v>
      </c>
      <c r="T79" s="636">
        <f t="shared" si="7"/>
        <v>0</v>
      </c>
      <c r="U79" s="636">
        <f t="shared" si="8"/>
        <v>-10.800000000000011</v>
      </c>
      <c r="V79" s="636">
        <f t="shared" si="8"/>
        <v>-0.30000000000000027</v>
      </c>
      <c r="W79" s="657">
        <f t="shared" si="9"/>
        <v>0</v>
      </c>
      <c r="X79" s="636">
        <f t="shared" si="10"/>
        <v>95.462184873949568</v>
      </c>
      <c r="Y79" s="743"/>
      <c r="Z79" s="636"/>
      <c r="AA79" s="636">
        <f t="shared" si="15"/>
        <v>95.462184873949568</v>
      </c>
      <c r="AB79" s="636">
        <f t="shared" si="15"/>
        <v>90.322580645161281</v>
      </c>
      <c r="AC79" s="636"/>
      <c r="AD79" s="636">
        <f t="shared" si="33"/>
        <v>0.11010312475769558</v>
      </c>
      <c r="AE79" s="636">
        <f t="shared" si="33"/>
        <v>0</v>
      </c>
      <c r="AF79" s="636">
        <f t="shared" si="33"/>
        <v>0</v>
      </c>
      <c r="AG79" s="636">
        <f t="shared" ref="AG79:AG92" si="34">(N79/206352)*100</f>
        <v>0.11010312475769558</v>
      </c>
      <c r="AH79" s="649">
        <f>IF((O79/206352*100)&lt;0.05,,(O79/206352*100))</f>
        <v>0</v>
      </c>
      <c r="AI79" s="636">
        <f t="shared" si="27"/>
        <v>0</v>
      </c>
    </row>
    <row r="80" spans="1:35" s="701" customFormat="1" ht="20.25" customHeight="1" x14ac:dyDescent="0.2">
      <c r="A80" s="731" t="s">
        <v>3591</v>
      </c>
      <c r="B80" s="732">
        <v>5660.7</v>
      </c>
      <c r="C80" s="645"/>
      <c r="D80" s="645">
        <v>8917.4</v>
      </c>
      <c r="E80" s="645">
        <f>E81</f>
        <v>-3533.7</v>
      </c>
      <c r="F80" s="646">
        <f>B80+C80+D80+E80</f>
        <v>11044.399999999998</v>
      </c>
      <c r="G80" s="645">
        <v>229.1</v>
      </c>
      <c r="H80" s="645"/>
      <c r="I80" s="733">
        <f t="shared" si="4"/>
        <v>11273.499999999998</v>
      </c>
      <c r="J80" s="732">
        <v>4943.3</v>
      </c>
      <c r="K80" s="645"/>
      <c r="L80" s="645">
        <v>8405.5</v>
      </c>
      <c r="M80" s="645">
        <f>M81</f>
        <v>-3533.7</v>
      </c>
      <c r="N80" s="645">
        <f>J80+K80+L80+M80</f>
        <v>9815.0999999999985</v>
      </c>
      <c r="O80" s="645">
        <v>175.1</v>
      </c>
      <c r="P80" s="645"/>
      <c r="Q80" s="733">
        <f t="shared" si="6"/>
        <v>9990.1999999999989</v>
      </c>
      <c r="R80" s="734">
        <f t="shared" si="7"/>
        <v>-717.39999999999964</v>
      </c>
      <c r="S80" s="646">
        <f t="shared" si="7"/>
        <v>0</v>
      </c>
      <c r="T80" s="646">
        <f t="shared" si="7"/>
        <v>-511.89999999999964</v>
      </c>
      <c r="U80" s="646">
        <f t="shared" si="8"/>
        <v>-1229.2999999999993</v>
      </c>
      <c r="V80" s="646">
        <f t="shared" si="8"/>
        <v>-54</v>
      </c>
      <c r="W80" s="645">
        <f t="shared" si="9"/>
        <v>-1283.2999999999993</v>
      </c>
      <c r="X80" s="646">
        <f t="shared" si="10"/>
        <v>87.326655713957649</v>
      </c>
      <c r="Y80" s="735"/>
      <c r="Z80" s="646">
        <f>L80/D80*100</f>
        <v>94.259537533361751</v>
      </c>
      <c r="AA80" s="646">
        <f t="shared" si="15"/>
        <v>88.869472311759807</v>
      </c>
      <c r="AB80" s="646">
        <f t="shared" si="15"/>
        <v>76.429506765604543</v>
      </c>
      <c r="AC80" s="646">
        <f t="shared" si="11"/>
        <v>88.616667405863311</v>
      </c>
      <c r="AD80" s="646">
        <f t="shared" si="33"/>
        <v>2.3955667984802669</v>
      </c>
      <c r="AE80" s="646">
        <f t="shared" si="33"/>
        <v>0</v>
      </c>
      <c r="AF80" s="646">
        <f t="shared" si="33"/>
        <v>4.0733794680933553</v>
      </c>
      <c r="AG80" s="646">
        <f t="shared" si="34"/>
        <v>4.7564840660618746</v>
      </c>
      <c r="AH80" s="646">
        <f>(O80/206352)*100</f>
        <v>8.4855005039931763E-2</v>
      </c>
      <c r="AI80" s="646">
        <f t="shared" si="27"/>
        <v>4.8413390711018058</v>
      </c>
    </row>
    <row r="81" spans="1:35" s="701" customFormat="1" ht="20.25" customHeight="1" x14ac:dyDescent="0.2">
      <c r="A81" s="717" t="s">
        <v>3592</v>
      </c>
      <c r="B81" s="663">
        <v>3533.7</v>
      </c>
      <c r="C81" s="650"/>
      <c r="D81" s="650"/>
      <c r="E81" s="657">
        <f>-B81</f>
        <v>-3533.7</v>
      </c>
      <c r="F81" s="635">
        <f>B81+C81+D81+E81</f>
        <v>0</v>
      </c>
      <c r="G81" s="650"/>
      <c r="H81" s="650"/>
      <c r="I81" s="668">
        <f t="shared" si="4"/>
        <v>0</v>
      </c>
      <c r="J81" s="663">
        <v>3533.7</v>
      </c>
      <c r="K81" s="650"/>
      <c r="L81" s="650"/>
      <c r="M81" s="742">
        <f>-J81</f>
        <v>-3533.7</v>
      </c>
      <c r="N81" s="650">
        <f>J81+K81+L81+M81</f>
        <v>0</v>
      </c>
      <c r="O81" s="650"/>
      <c r="P81" s="650"/>
      <c r="Q81" s="668">
        <f t="shared" si="6"/>
        <v>0</v>
      </c>
      <c r="R81" s="708">
        <f t="shared" si="7"/>
        <v>0</v>
      </c>
      <c r="S81" s="635">
        <f t="shared" si="7"/>
        <v>0</v>
      </c>
      <c r="T81" s="635">
        <f t="shared" si="7"/>
        <v>0</v>
      </c>
      <c r="U81" s="635">
        <f t="shared" si="8"/>
        <v>0</v>
      </c>
      <c r="V81" s="635">
        <f t="shared" si="8"/>
        <v>0</v>
      </c>
      <c r="W81" s="650">
        <f t="shared" si="9"/>
        <v>0</v>
      </c>
      <c r="X81" s="636">
        <f t="shared" si="10"/>
        <v>100</v>
      </c>
      <c r="Y81" s="743"/>
      <c r="Z81" s="636"/>
      <c r="AA81" s="636"/>
      <c r="AB81" s="636"/>
      <c r="AC81" s="636"/>
      <c r="AD81" s="636">
        <f t="shared" si="33"/>
        <v>1.7124622005117467</v>
      </c>
      <c r="AE81" s="636">
        <f t="shared" si="33"/>
        <v>0</v>
      </c>
      <c r="AF81" s="636">
        <f t="shared" si="33"/>
        <v>0</v>
      </c>
      <c r="AG81" s="636">
        <f t="shared" si="34"/>
        <v>0</v>
      </c>
      <c r="AH81" s="649">
        <f>IF((O81/206352*100)&lt;0.05,,(O81/206352*100))</f>
        <v>0</v>
      </c>
      <c r="AI81" s="636">
        <f t="shared" si="27"/>
        <v>0</v>
      </c>
    </row>
    <row r="82" spans="1:35" s="701" customFormat="1" ht="18" customHeight="1" x14ac:dyDescent="0.2">
      <c r="A82" s="740" t="s">
        <v>3593</v>
      </c>
      <c r="B82" s="707">
        <v>868.2</v>
      </c>
      <c r="C82" s="650"/>
      <c r="D82" s="650"/>
      <c r="E82" s="650"/>
      <c r="F82" s="635">
        <f t="shared" ref="F82:F147" si="35">B82+C82+D82</f>
        <v>868.2</v>
      </c>
      <c r="G82" s="650">
        <v>1355.6</v>
      </c>
      <c r="H82" s="669">
        <f>H83</f>
        <v>-222</v>
      </c>
      <c r="I82" s="668">
        <f t="shared" ref="I82:I87" si="36">G82+F82+H82</f>
        <v>2001.8000000000002</v>
      </c>
      <c r="J82" s="707">
        <v>825.7</v>
      </c>
      <c r="K82" s="650"/>
      <c r="L82" s="650"/>
      <c r="M82" s="650"/>
      <c r="N82" s="650">
        <f t="shared" ref="N82:N147" si="37">J82+K82+L82</f>
        <v>825.7</v>
      </c>
      <c r="O82" s="650">
        <v>1123.5999999999999</v>
      </c>
      <c r="P82" s="657">
        <f>P83</f>
        <v>-216.1</v>
      </c>
      <c r="Q82" s="668">
        <f t="shared" ref="Q82:Q87" si="38">N82+O82+P82</f>
        <v>1733.2</v>
      </c>
      <c r="R82" s="708">
        <f t="shared" ref="R82:T147" si="39">J82-B82</f>
        <v>-42.5</v>
      </c>
      <c r="S82" s="635">
        <f t="shared" si="39"/>
        <v>0</v>
      </c>
      <c r="T82" s="635">
        <f t="shared" si="39"/>
        <v>0</v>
      </c>
      <c r="U82" s="635">
        <f t="shared" ref="U82:V147" si="40">N82-F82</f>
        <v>-42.5</v>
      </c>
      <c r="V82" s="635">
        <f t="shared" si="40"/>
        <v>-232</v>
      </c>
      <c r="W82" s="650">
        <f t="shared" ref="W82:W147" si="41">Q82-I82</f>
        <v>-268.60000000000014</v>
      </c>
      <c r="X82" s="635">
        <f t="shared" ref="X82:Y94" si="42">J82/B82*100</f>
        <v>95.104814558857413</v>
      </c>
      <c r="Y82" s="741"/>
      <c r="Z82" s="635"/>
      <c r="AA82" s="635">
        <f t="shared" si="15"/>
        <v>95.104814558857413</v>
      </c>
      <c r="AB82" s="635">
        <f t="shared" si="15"/>
        <v>82.88580702272057</v>
      </c>
      <c r="AC82" s="635">
        <f>Q82/I82*100</f>
        <v>86.582076131481656</v>
      </c>
      <c r="AD82" s="635">
        <f t="shared" si="33"/>
        <v>0.40014150577653718</v>
      </c>
      <c r="AE82" s="635">
        <f t="shared" si="33"/>
        <v>0</v>
      </c>
      <c r="AF82" s="635">
        <f t="shared" si="33"/>
        <v>0</v>
      </c>
      <c r="AG82" s="646">
        <f t="shared" si="34"/>
        <v>0.40014150577653718</v>
      </c>
      <c r="AH82" s="646">
        <f>(O82/206352)*100</f>
        <v>0.54450647437388533</v>
      </c>
      <c r="AI82" s="646">
        <f t="shared" si="27"/>
        <v>0.83992401333643474</v>
      </c>
    </row>
    <row r="83" spans="1:35" s="721" customFormat="1" x14ac:dyDescent="0.2">
      <c r="A83" s="717" t="s">
        <v>3584</v>
      </c>
      <c r="B83" s="663">
        <v>222</v>
      </c>
      <c r="C83" s="669"/>
      <c r="D83" s="669"/>
      <c r="E83" s="669"/>
      <c r="F83" s="636">
        <f t="shared" si="35"/>
        <v>222</v>
      </c>
      <c r="G83" s="669"/>
      <c r="H83" s="669">
        <f>-F83-G83</f>
        <v>-222</v>
      </c>
      <c r="I83" s="668">
        <f t="shared" si="36"/>
        <v>0</v>
      </c>
      <c r="J83" s="663">
        <v>216.1</v>
      </c>
      <c r="K83" s="669"/>
      <c r="L83" s="669"/>
      <c r="M83" s="669"/>
      <c r="N83" s="657">
        <f t="shared" si="37"/>
        <v>216.1</v>
      </c>
      <c r="O83" s="669"/>
      <c r="P83" s="657">
        <f>-N83-O83</f>
        <v>-216.1</v>
      </c>
      <c r="Q83" s="668">
        <f t="shared" si="38"/>
        <v>0</v>
      </c>
      <c r="R83" s="659">
        <f t="shared" si="39"/>
        <v>-5.9000000000000057</v>
      </c>
      <c r="S83" s="635">
        <f t="shared" si="39"/>
        <v>0</v>
      </c>
      <c r="T83" s="635">
        <f t="shared" si="39"/>
        <v>0</v>
      </c>
      <c r="U83" s="636">
        <f t="shared" si="40"/>
        <v>-5.9000000000000057</v>
      </c>
      <c r="V83" s="635">
        <f t="shared" si="40"/>
        <v>0</v>
      </c>
      <c r="W83" s="657">
        <f t="shared" si="41"/>
        <v>0</v>
      </c>
      <c r="X83" s="636">
        <f t="shared" si="42"/>
        <v>97.342342342342334</v>
      </c>
      <c r="Y83" s="743"/>
      <c r="Z83" s="636"/>
      <c r="AA83" s="636">
        <f t="shared" si="15"/>
        <v>97.342342342342334</v>
      </c>
      <c r="AB83" s="636">
        <f>IF(G83=0,,O83/G83*100)</f>
        <v>0</v>
      </c>
      <c r="AC83" s="636"/>
      <c r="AD83" s="636">
        <f t="shared" si="33"/>
        <v>0.10472396681398775</v>
      </c>
      <c r="AE83" s="636">
        <f t="shared" si="33"/>
        <v>0</v>
      </c>
      <c r="AF83" s="636">
        <f t="shared" si="33"/>
        <v>0</v>
      </c>
      <c r="AG83" s="636">
        <f t="shared" si="34"/>
        <v>0.10472396681398775</v>
      </c>
      <c r="AH83" s="649">
        <f>IF((O83/206352*100)&lt;0.05,,(O83/206352*100))</f>
        <v>0</v>
      </c>
      <c r="AI83" s="636">
        <f t="shared" si="27"/>
        <v>0</v>
      </c>
    </row>
    <row r="84" spans="1:35" s="701" customFormat="1" ht="20.25" customHeight="1" x14ac:dyDescent="0.2">
      <c r="A84" s="740" t="s">
        <v>3594</v>
      </c>
      <c r="B84" s="707">
        <v>12365.3</v>
      </c>
      <c r="C84" s="650"/>
      <c r="D84" s="650"/>
      <c r="E84" s="650"/>
      <c r="F84" s="635">
        <f t="shared" si="35"/>
        <v>12365.3</v>
      </c>
      <c r="G84" s="650">
        <v>10631.3</v>
      </c>
      <c r="H84" s="657">
        <f>H85</f>
        <v>-9514.0999999999985</v>
      </c>
      <c r="I84" s="668">
        <f t="shared" si="36"/>
        <v>13482.5</v>
      </c>
      <c r="J84" s="707">
        <v>11887</v>
      </c>
      <c r="K84" s="650"/>
      <c r="L84" s="650"/>
      <c r="M84" s="650"/>
      <c r="N84" s="650">
        <f t="shared" si="37"/>
        <v>11887</v>
      </c>
      <c r="O84" s="650">
        <v>9918</v>
      </c>
      <c r="P84" s="669">
        <f>P85</f>
        <v>-9221.9</v>
      </c>
      <c r="Q84" s="668">
        <f t="shared" si="38"/>
        <v>12583.1</v>
      </c>
      <c r="R84" s="708">
        <f t="shared" si="39"/>
        <v>-478.29999999999927</v>
      </c>
      <c r="S84" s="635">
        <f t="shared" si="39"/>
        <v>0</v>
      </c>
      <c r="T84" s="635">
        <f t="shared" si="39"/>
        <v>0</v>
      </c>
      <c r="U84" s="635">
        <f t="shared" si="40"/>
        <v>-478.29999999999927</v>
      </c>
      <c r="V84" s="635">
        <f t="shared" si="40"/>
        <v>-713.29999999999927</v>
      </c>
      <c r="W84" s="650">
        <f t="shared" si="41"/>
        <v>-899.39999999999964</v>
      </c>
      <c r="X84" s="635">
        <f t="shared" si="42"/>
        <v>96.13191754344821</v>
      </c>
      <c r="Y84" s="741"/>
      <c r="Z84" s="635"/>
      <c r="AA84" s="635">
        <f t="shared" si="15"/>
        <v>96.13191754344821</v>
      </c>
      <c r="AB84" s="635">
        <f t="shared" si="15"/>
        <v>93.29056653466651</v>
      </c>
      <c r="AC84" s="635">
        <f>Q84/I84*100</f>
        <v>93.3291303541628</v>
      </c>
      <c r="AD84" s="635">
        <f t="shared" si="33"/>
        <v>5.7605450880049629</v>
      </c>
      <c r="AE84" s="635">
        <f t="shared" si="33"/>
        <v>0</v>
      </c>
      <c r="AF84" s="635">
        <f t="shared" si="33"/>
        <v>0</v>
      </c>
      <c r="AG84" s="646">
        <f t="shared" si="34"/>
        <v>5.7605450880049629</v>
      </c>
      <c r="AH84" s="646">
        <f>(O84/206352)*100</f>
        <v>4.8063503140265178</v>
      </c>
      <c r="AI84" s="646">
        <f t="shared" si="27"/>
        <v>6.0978812902225323</v>
      </c>
    </row>
    <row r="85" spans="1:35" s="721" customFormat="1" ht="15.75" customHeight="1" x14ac:dyDescent="0.2">
      <c r="A85" s="717" t="s">
        <v>3584</v>
      </c>
      <c r="B85" s="663">
        <v>9501.7999999999993</v>
      </c>
      <c r="C85" s="669"/>
      <c r="D85" s="669"/>
      <c r="E85" s="669"/>
      <c r="F85" s="636">
        <f t="shared" si="35"/>
        <v>9501.7999999999993</v>
      </c>
      <c r="G85" s="657">
        <v>12.3</v>
      </c>
      <c r="H85" s="657">
        <f>-F85-G85</f>
        <v>-9514.0999999999985</v>
      </c>
      <c r="I85" s="737">
        <f t="shared" si="36"/>
        <v>0</v>
      </c>
      <c r="J85" s="663">
        <v>9210.2999999999993</v>
      </c>
      <c r="K85" s="669"/>
      <c r="L85" s="669"/>
      <c r="M85" s="669"/>
      <c r="N85" s="657">
        <f t="shared" si="37"/>
        <v>9210.2999999999993</v>
      </c>
      <c r="O85" s="657">
        <v>11.6</v>
      </c>
      <c r="P85" s="669">
        <f>-N85-O85</f>
        <v>-9221.9</v>
      </c>
      <c r="Q85" s="737">
        <f t="shared" si="38"/>
        <v>0</v>
      </c>
      <c r="R85" s="659">
        <f t="shared" si="39"/>
        <v>-291.5</v>
      </c>
      <c r="S85" s="636">
        <f t="shared" si="39"/>
        <v>0</v>
      </c>
      <c r="T85" s="636">
        <f t="shared" si="39"/>
        <v>0</v>
      </c>
      <c r="U85" s="636">
        <f t="shared" si="40"/>
        <v>-291.5</v>
      </c>
      <c r="V85" s="636">
        <f t="shared" si="40"/>
        <v>-0.70000000000000107</v>
      </c>
      <c r="W85" s="657">
        <f t="shared" si="41"/>
        <v>0</v>
      </c>
      <c r="X85" s="636">
        <f t="shared" si="42"/>
        <v>96.93216022227368</v>
      </c>
      <c r="Y85" s="743"/>
      <c r="Z85" s="636"/>
      <c r="AA85" s="636">
        <f t="shared" si="15"/>
        <v>96.93216022227368</v>
      </c>
      <c r="AB85" s="636">
        <f t="shared" si="15"/>
        <v>94.308943089430883</v>
      </c>
      <c r="AC85" s="636"/>
      <c r="AD85" s="636">
        <f t="shared" si="33"/>
        <v>4.4633926494533602</v>
      </c>
      <c r="AE85" s="636">
        <f t="shared" si="33"/>
        <v>0</v>
      </c>
      <c r="AF85" s="636">
        <f t="shared" si="33"/>
        <v>0</v>
      </c>
      <c r="AG85" s="636">
        <f t="shared" si="34"/>
        <v>4.4633926494533602</v>
      </c>
      <c r="AH85" s="649">
        <f>IF((O85/206352*100)&lt;0.05,,(O85/206352*100))</f>
        <v>0</v>
      </c>
      <c r="AI85" s="636">
        <f t="shared" si="27"/>
        <v>0</v>
      </c>
    </row>
    <row r="86" spans="1:35" s="701" customFormat="1" ht="20.25" customHeight="1" x14ac:dyDescent="0.2">
      <c r="A86" s="740" t="s">
        <v>3595</v>
      </c>
      <c r="B86" s="707">
        <v>11367.4</v>
      </c>
      <c r="C86" s="650">
        <v>24572.1</v>
      </c>
      <c r="D86" s="650"/>
      <c r="E86" s="650">
        <f>E88</f>
        <v>-10323.9</v>
      </c>
      <c r="F86" s="635">
        <f>B86+C86+D86+E86</f>
        <v>25615.599999999999</v>
      </c>
      <c r="G86" s="650">
        <v>1541.6</v>
      </c>
      <c r="H86" s="657">
        <f>H87</f>
        <v>-390.9</v>
      </c>
      <c r="I86" s="668">
        <f t="shared" si="36"/>
        <v>26766.299999999996</v>
      </c>
      <c r="J86" s="707">
        <v>10558.6</v>
      </c>
      <c r="K86" s="650">
        <v>24244.400000000001</v>
      </c>
      <c r="L86" s="650"/>
      <c r="M86" s="650">
        <f>M88</f>
        <v>-9769.4</v>
      </c>
      <c r="N86" s="650">
        <f>J86+K86+L86+M86</f>
        <v>25033.599999999999</v>
      </c>
      <c r="O86" s="650">
        <v>1284.0999999999999</v>
      </c>
      <c r="P86" s="657">
        <f>P87</f>
        <v>-285.39999999999998</v>
      </c>
      <c r="Q86" s="668">
        <f t="shared" si="38"/>
        <v>26032.299999999996</v>
      </c>
      <c r="R86" s="708">
        <f t="shared" si="39"/>
        <v>-808.79999999999927</v>
      </c>
      <c r="S86" s="635">
        <f t="shared" si="39"/>
        <v>-327.69999999999709</v>
      </c>
      <c r="T86" s="635">
        <f t="shared" si="39"/>
        <v>0</v>
      </c>
      <c r="U86" s="635">
        <f t="shared" si="40"/>
        <v>-582</v>
      </c>
      <c r="V86" s="635">
        <f t="shared" si="40"/>
        <v>-257.5</v>
      </c>
      <c r="W86" s="650">
        <f t="shared" si="41"/>
        <v>-734</v>
      </c>
      <c r="X86" s="635">
        <f t="shared" si="42"/>
        <v>92.884916515650019</v>
      </c>
      <c r="Y86" s="741">
        <f>K86/C86*100</f>
        <v>98.666373651417672</v>
      </c>
      <c r="Z86" s="635"/>
      <c r="AA86" s="635">
        <f t="shared" si="15"/>
        <v>97.7279470322772</v>
      </c>
      <c r="AB86" s="635">
        <f t="shared" si="15"/>
        <v>83.29657498702646</v>
      </c>
      <c r="AC86" s="635">
        <f>Q86/I86*100</f>
        <v>97.257745747451082</v>
      </c>
      <c r="AD86" s="635">
        <f t="shared" si="33"/>
        <v>5.116790726525549</v>
      </c>
      <c r="AE86" s="635">
        <f t="shared" si="33"/>
        <v>11.749050166705437</v>
      </c>
      <c r="AF86" s="635">
        <f t="shared" si="33"/>
        <v>0</v>
      </c>
      <c r="AG86" s="646">
        <f t="shared" si="34"/>
        <v>12.131503450414824</v>
      </c>
      <c r="AH86" s="646">
        <f>(O86/206352)*100</f>
        <v>0.62228619058695811</v>
      </c>
      <c r="AI86" s="646">
        <f t="shared" si="27"/>
        <v>12.615482282701402</v>
      </c>
    </row>
    <row r="87" spans="1:35" s="721" customFormat="1" ht="18" customHeight="1" x14ac:dyDescent="0.2">
      <c r="A87" s="717" t="s">
        <v>3584</v>
      </c>
      <c r="B87" s="663">
        <v>390.9</v>
      </c>
      <c r="C87" s="669"/>
      <c r="D87" s="669"/>
      <c r="E87" s="669"/>
      <c r="F87" s="636">
        <f t="shared" si="35"/>
        <v>390.9</v>
      </c>
      <c r="G87" s="669"/>
      <c r="H87" s="657">
        <f>-F87-G87</f>
        <v>-390.9</v>
      </c>
      <c r="I87" s="668">
        <f t="shared" si="36"/>
        <v>0</v>
      </c>
      <c r="J87" s="663">
        <v>285.39999999999998</v>
      </c>
      <c r="K87" s="669"/>
      <c r="L87" s="669"/>
      <c r="M87" s="669"/>
      <c r="N87" s="657">
        <f t="shared" si="37"/>
        <v>285.39999999999998</v>
      </c>
      <c r="O87" s="669"/>
      <c r="P87" s="657">
        <f>-N87</f>
        <v>-285.39999999999998</v>
      </c>
      <c r="Q87" s="668">
        <f t="shared" si="38"/>
        <v>0</v>
      </c>
      <c r="R87" s="659">
        <f t="shared" si="39"/>
        <v>-105.5</v>
      </c>
      <c r="S87" s="636">
        <f t="shared" si="39"/>
        <v>0</v>
      </c>
      <c r="T87" s="636">
        <f t="shared" si="39"/>
        <v>0</v>
      </c>
      <c r="U87" s="636">
        <f t="shared" si="40"/>
        <v>-105.5</v>
      </c>
      <c r="V87" s="636">
        <f t="shared" si="40"/>
        <v>0</v>
      </c>
      <c r="W87" s="657">
        <f t="shared" si="41"/>
        <v>0</v>
      </c>
      <c r="X87" s="636">
        <f t="shared" si="42"/>
        <v>73.011000255819908</v>
      </c>
      <c r="Y87" s="743"/>
      <c r="Z87" s="636"/>
      <c r="AA87" s="636">
        <f t="shared" si="15"/>
        <v>73.011000255819908</v>
      </c>
      <c r="AB87" s="636"/>
      <c r="AC87" s="636"/>
      <c r="AD87" s="636">
        <f t="shared" si="33"/>
        <v>0.13830735830037991</v>
      </c>
      <c r="AE87" s="636">
        <f t="shared" si="33"/>
        <v>0</v>
      </c>
      <c r="AF87" s="636">
        <f t="shared" si="33"/>
        <v>0</v>
      </c>
      <c r="AG87" s="636">
        <f t="shared" si="34"/>
        <v>0.13830735830037991</v>
      </c>
      <c r="AH87" s="649">
        <f>IF((O87/206352*100)&lt;0.05,,(O87/206352*100))</f>
        <v>0</v>
      </c>
      <c r="AI87" s="636">
        <f t="shared" si="27"/>
        <v>0</v>
      </c>
    </row>
    <row r="88" spans="1:35" s="713" customFormat="1" ht="20.25" customHeight="1" thickBot="1" x14ac:dyDescent="0.25">
      <c r="A88" s="744" t="s">
        <v>3596</v>
      </c>
      <c r="B88" s="745">
        <v>10323.9</v>
      </c>
      <c r="C88" s="746"/>
      <c r="D88" s="746"/>
      <c r="E88" s="746">
        <f>-B88</f>
        <v>-10323.9</v>
      </c>
      <c r="F88" s="674">
        <f>B88+C88+D88+E88</f>
        <v>0</v>
      </c>
      <c r="G88" s="746"/>
      <c r="H88" s="746"/>
      <c r="I88" s="673">
        <f t="shared" ref="I88:I147" si="43">G88+F88</f>
        <v>0</v>
      </c>
      <c r="J88" s="745">
        <v>9769.4</v>
      </c>
      <c r="K88" s="746"/>
      <c r="L88" s="746"/>
      <c r="M88" s="746">
        <f>-J88</f>
        <v>-9769.4</v>
      </c>
      <c r="N88" s="746">
        <f>J88+K88+L88+M88</f>
        <v>0</v>
      </c>
      <c r="O88" s="746"/>
      <c r="P88" s="746"/>
      <c r="Q88" s="673">
        <f t="shared" ref="Q88:Q147" si="44">N88+O88</f>
        <v>0</v>
      </c>
      <c r="R88" s="747">
        <f t="shared" si="39"/>
        <v>-554.5</v>
      </c>
      <c r="S88" s="651">
        <f t="shared" si="39"/>
        <v>0</v>
      </c>
      <c r="T88" s="651">
        <f t="shared" si="39"/>
        <v>0</v>
      </c>
      <c r="U88" s="651">
        <f t="shared" si="40"/>
        <v>0</v>
      </c>
      <c r="V88" s="651">
        <f t="shared" si="40"/>
        <v>0</v>
      </c>
      <c r="W88" s="746">
        <f t="shared" si="41"/>
        <v>0</v>
      </c>
      <c r="X88" s="651">
        <f t="shared" si="42"/>
        <v>94.628967735061366</v>
      </c>
      <c r="Y88" s="748"/>
      <c r="Z88" s="651"/>
      <c r="AA88" s="651"/>
      <c r="AB88" s="651"/>
      <c r="AC88" s="651"/>
      <c r="AD88" s="636">
        <f t="shared" si="33"/>
        <v>4.734337442816158</v>
      </c>
      <c r="AE88" s="636">
        <f t="shared" si="33"/>
        <v>0</v>
      </c>
      <c r="AF88" s="636">
        <f t="shared" si="33"/>
        <v>0</v>
      </c>
      <c r="AG88" s="636">
        <f t="shared" si="34"/>
        <v>0</v>
      </c>
      <c r="AH88" s="649">
        <f>IF((O88/206352*100)&lt;0.05,,(O88/206352*100))</f>
        <v>0</v>
      </c>
      <c r="AI88" s="636">
        <f t="shared" si="27"/>
        <v>0</v>
      </c>
    </row>
    <row r="89" spans="1:35" s="701" customFormat="1" ht="21.75" customHeight="1" thickBot="1" x14ac:dyDescent="0.25">
      <c r="A89" s="696" t="s">
        <v>3597</v>
      </c>
      <c r="B89" s="697">
        <f>B15-B68</f>
        <v>-15999.399999999994</v>
      </c>
      <c r="C89" s="670">
        <f>C15-C68</f>
        <v>0</v>
      </c>
      <c r="D89" s="670">
        <f>D15-D68</f>
        <v>-416.60000000000036</v>
      </c>
      <c r="E89" s="670"/>
      <c r="F89" s="633">
        <f t="shared" si="35"/>
        <v>-16415.999999999993</v>
      </c>
      <c r="G89" s="670">
        <f>G15-G68</f>
        <v>-1107</v>
      </c>
      <c r="H89" s="670">
        <f>H15-H68</f>
        <v>0</v>
      </c>
      <c r="I89" s="652">
        <f t="shared" si="43"/>
        <v>-17522.999999999993</v>
      </c>
      <c r="J89" s="697">
        <f>J15-J68</f>
        <v>-11134.900000000009</v>
      </c>
      <c r="K89" s="670">
        <f>K15-K68</f>
        <v>41.19999999999709</v>
      </c>
      <c r="L89" s="670">
        <f>L15-L68</f>
        <v>137</v>
      </c>
      <c r="M89" s="670">
        <f>M15-M68</f>
        <v>0</v>
      </c>
      <c r="N89" s="670">
        <f t="shared" si="37"/>
        <v>-10956.700000000012</v>
      </c>
      <c r="O89" s="670">
        <f>O15-O68</f>
        <v>336.89999999999782</v>
      </c>
      <c r="P89" s="670"/>
      <c r="Q89" s="652">
        <f t="shared" si="44"/>
        <v>-10619.800000000014</v>
      </c>
      <c r="R89" s="700">
        <f t="shared" si="39"/>
        <v>4864.4999999999854</v>
      </c>
      <c r="S89" s="633">
        <f t="shared" si="39"/>
        <v>41.19999999999709</v>
      </c>
      <c r="T89" s="633">
        <f t="shared" si="39"/>
        <v>553.60000000000036</v>
      </c>
      <c r="U89" s="633">
        <f t="shared" si="40"/>
        <v>5459.2999999999811</v>
      </c>
      <c r="V89" s="633">
        <f t="shared" si="40"/>
        <v>1443.8999999999978</v>
      </c>
      <c r="W89" s="670">
        <f t="shared" si="41"/>
        <v>6903.1999999999789</v>
      </c>
      <c r="X89" s="633">
        <f t="shared" si="42"/>
        <v>69.595734840056579</v>
      </c>
      <c r="Y89" s="699"/>
      <c r="Z89" s="633" t="s">
        <v>3598</v>
      </c>
      <c r="AA89" s="633">
        <f t="shared" si="15"/>
        <v>66.744030214425052</v>
      </c>
      <c r="AB89" s="633">
        <f t="shared" si="15"/>
        <v>-30.433604336043164</v>
      </c>
      <c r="AC89" s="633">
        <f t="shared" ref="AC89:AC94" si="45">Q89/I89*100</f>
        <v>60.604919248987152</v>
      </c>
      <c r="AD89" s="633">
        <f t="shared" si="33"/>
        <v>-5.396070791656979</v>
      </c>
      <c r="AE89" s="633">
        <f>IF((K89/206352*100) &lt; 0.05,,(K89/206352*100))</f>
        <v>0</v>
      </c>
      <c r="AF89" s="633">
        <f t="shared" si="33"/>
        <v>6.6391408854772432E-2</v>
      </c>
      <c r="AG89" s="633">
        <f t="shared" si="34"/>
        <v>-5.3097134992633999</v>
      </c>
      <c r="AH89" s="633">
        <f>(O89/206352)*100</f>
        <v>0.16326471272388823</v>
      </c>
      <c r="AI89" s="652">
        <f t="shared" si="27"/>
        <v>-5.1464487865395121</v>
      </c>
    </row>
    <row r="90" spans="1:35" s="701" customFormat="1" ht="19.149999999999999" customHeight="1" thickBot="1" x14ac:dyDescent="0.25">
      <c r="A90" s="749" t="s">
        <v>3599</v>
      </c>
      <c r="B90" s="750">
        <f>-B89</f>
        <v>15999.399999999994</v>
      </c>
      <c r="C90" s="751">
        <f>-C89</f>
        <v>0</v>
      </c>
      <c r="D90" s="751">
        <f>-D89</f>
        <v>416.60000000000036</v>
      </c>
      <c r="E90" s="751"/>
      <c r="F90" s="653">
        <f t="shared" si="35"/>
        <v>16415.999999999993</v>
      </c>
      <c r="G90" s="751">
        <f>-G89</f>
        <v>1107</v>
      </c>
      <c r="H90" s="751">
        <f>-H89</f>
        <v>0</v>
      </c>
      <c r="I90" s="752">
        <f t="shared" si="43"/>
        <v>17522.999999999993</v>
      </c>
      <c r="J90" s="750">
        <f>-J89</f>
        <v>11134.900000000009</v>
      </c>
      <c r="K90" s="751">
        <f>-K89</f>
        <v>-41.19999999999709</v>
      </c>
      <c r="L90" s="751">
        <f>-L89</f>
        <v>-137</v>
      </c>
      <c r="M90" s="751"/>
      <c r="N90" s="751">
        <f t="shared" si="37"/>
        <v>10956.700000000012</v>
      </c>
      <c r="O90" s="751">
        <f>-O89</f>
        <v>-336.89999999999782</v>
      </c>
      <c r="P90" s="751"/>
      <c r="Q90" s="752">
        <f t="shared" si="44"/>
        <v>10619.800000000014</v>
      </c>
      <c r="R90" s="753">
        <f t="shared" si="39"/>
        <v>-4864.4999999999854</v>
      </c>
      <c r="S90" s="653">
        <f t="shared" si="39"/>
        <v>-41.19999999999709</v>
      </c>
      <c r="T90" s="653">
        <f t="shared" si="39"/>
        <v>-553.60000000000036</v>
      </c>
      <c r="U90" s="653">
        <f t="shared" si="40"/>
        <v>-5459.2999999999811</v>
      </c>
      <c r="V90" s="653">
        <f t="shared" si="40"/>
        <v>-1443.8999999999978</v>
      </c>
      <c r="W90" s="751">
        <f t="shared" si="41"/>
        <v>-6903.1999999999789</v>
      </c>
      <c r="X90" s="653">
        <f t="shared" si="42"/>
        <v>69.595734840056579</v>
      </c>
      <c r="Y90" s="754"/>
      <c r="Z90" s="653" t="s">
        <v>3598</v>
      </c>
      <c r="AA90" s="653">
        <f t="shared" si="15"/>
        <v>66.744030214425052</v>
      </c>
      <c r="AB90" s="653">
        <f t="shared" si="15"/>
        <v>-30.433604336043164</v>
      </c>
      <c r="AC90" s="653">
        <f t="shared" si="45"/>
        <v>60.604919248987152</v>
      </c>
      <c r="AD90" s="633">
        <f t="shared" si="33"/>
        <v>5.396070791656979</v>
      </c>
      <c r="AE90" s="633">
        <f>IF((K90/206352*100) &lt; 0.05,,(K90/206352*100))</f>
        <v>0</v>
      </c>
      <c r="AF90" s="633">
        <f t="shared" si="33"/>
        <v>-6.6391408854772432E-2</v>
      </c>
      <c r="AG90" s="633">
        <f t="shared" si="34"/>
        <v>5.3097134992633999</v>
      </c>
      <c r="AH90" s="633">
        <f>(O90/206352)*100</f>
        <v>-0.16326471272388823</v>
      </c>
      <c r="AI90" s="652">
        <f t="shared" si="27"/>
        <v>5.1464487865395121</v>
      </c>
    </row>
    <row r="91" spans="1:35" s="701" customFormat="1" ht="20.25" customHeight="1" thickBot="1" x14ac:dyDescent="0.25">
      <c r="A91" s="755" t="s">
        <v>3600</v>
      </c>
      <c r="B91" s="697">
        <f>B92+B95+B98+B107+B112+B115+B110</f>
        <v>-822.89999999999986</v>
      </c>
      <c r="C91" s="670">
        <f>C92+C95+C98+C107+C112+C115</f>
        <v>-163</v>
      </c>
      <c r="D91" s="670">
        <f>D92+D95+D98+D107+D112+D115</f>
        <v>0</v>
      </c>
      <c r="E91" s="670"/>
      <c r="F91" s="633">
        <f t="shared" si="35"/>
        <v>-985.89999999999986</v>
      </c>
      <c r="G91" s="670">
        <f>G92+G95+G98+G107+G112+G115</f>
        <v>17.5</v>
      </c>
      <c r="H91" s="670">
        <f>H110</f>
        <v>-37.200000000000003</v>
      </c>
      <c r="I91" s="652">
        <f>G91+F91+H91</f>
        <v>-1005.5999999999999</v>
      </c>
      <c r="J91" s="697">
        <f>J92+J95+J98+J107+J112+J115+J110</f>
        <v>-288.5</v>
      </c>
      <c r="K91" s="670">
        <f>K92+K95+K98+K107+K112+K115</f>
        <v>-163</v>
      </c>
      <c r="L91" s="670">
        <f>L92+L95+L98+L107+L112+L115</f>
        <v>0</v>
      </c>
      <c r="M91" s="670"/>
      <c r="N91" s="670">
        <f t="shared" si="37"/>
        <v>-451.5</v>
      </c>
      <c r="O91" s="670">
        <f>O92+O95+O98+O107+O112+O115</f>
        <v>14.4</v>
      </c>
      <c r="P91" s="670">
        <f>P110+P98</f>
        <v>-34.799999999999997</v>
      </c>
      <c r="Q91" s="652">
        <f>N91+O91+P91</f>
        <v>-471.90000000000003</v>
      </c>
      <c r="R91" s="700">
        <f t="shared" si="39"/>
        <v>534.39999999999986</v>
      </c>
      <c r="S91" s="633">
        <f t="shared" si="39"/>
        <v>0</v>
      </c>
      <c r="T91" s="633">
        <f t="shared" si="39"/>
        <v>0</v>
      </c>
      <c r="U91" s="633">
        <f t="shared" si="40"/>
        <v>534.39999999999986</v>
      </c>
      <c r="V91" s="633">
        <f t="shared" si="40"/>
        <v>-3.0999999999999996</v>
      </c>
      <c r="W91" s="670">
        <f t="shared" si="41"/>
        <v>533.69999999999982</v>
      </c>
      <c r="X91" s="633">
        <f t="shared" si="42"/>
        <v>35.058937902539803</v>
      </c>
      <c r="Y91" s="699">
        <f t="shared" si="42"/>
        <v>100</v>
      </c>
      <c r="Z91" s="633"/>
      <c r="AA91" s="633">
        <f t="shared" si="15"/>
        <v>45.795719647023034</v>
      </c>
      <c r="AB91" s="633">
        <f t="shared" si="15"/>
        <v>82.285714285714278</v>
      </c>
      <c r="AC91" s="633">
        <f t="shared" si="45"/>
        <v>46.927207637231511</v>
      </c>
      <c r="AD91" s="633">
        <f t="shared" si="33"/>
        <v>-0.13980964565402806</v>
      </c>
      <c r="AE91" s="633">
        <f>(K91/206352*100)</f>
        <v>-7.8991238272466457E-2</v>
      </c>
      <c r="AF91" s="633">
        <f t="shared" si="33"/>
        <v>0</v>
      </c>
      <c r="AG91" s="633">
        <f t="shared" si="34"/>
        <v>-0.21880088392649452</v>
      </c>
      <c r="AH91" s="633">
        <f>IF((O91/206352*100)&lt;0.05,,(O91/206352*100))</f>
        <v>0</v>
      </c>
      <c r="AI91" s="652">
        <f t="shared" si="27"/>
        <v>-0.22868690393114682</v>
      </c>
    </row>
    <row r="92" spans="1:35" s="665" customFormat="1" ht="15" customHeight="1" outlineLevel="1" x14ac:dyDescent="0.2">
      <c r="A92" s="756" t="s">
        <v>3601</v>
      </c>
      <c r="B92" s="705">
        <f>B93+B94</f>
        <v>518.09999999999991</v>
      </c>
      <c r="C92" s="704">
        <f>C93+C94</f>
        <v>-163</v>
      </c>
      <c r="D92" s="704">
        <f>D93+D94</f>
        <v>0</v>
      </c>
      <c r="E92" s="704"/>
      <c r="F92" s="634">
        <f t="shared" si="35"/>
        <v>355.09999999999991</v>
      </c>
      <c r="G92" s="704">
        <f>G93+G94</f>
        <v>3.5999999999999996</v>
      </c>
      <c r="H92" s="704"/>
      <c r="I92" s="654">
        <f t="shared" si="43"/>
        <v>358.69999999999993</v>
      </c>
      <c r="J92" s="703">
        <f>J93+J94</f>
        <v>359.40000000000003</v>
      </c>
      <c r="K92" s="704">
        <f>K93+K94</f>
        <v>-163</v>
      </c>
      <c r="L92" s="704">
        <f>L93+L94</f>
        <v>0</v>
      </c>
      <c r="M92" s="704"/>
      <c r="N92" s="704">
        <f t="shared" si="37"/>
        <v>196.40000000000003</v>
      </c>
      <c r="O92" s="704">
        <f>O93+O94</f>
        <v>2.9000000000000004</v>
      </c>
      <c r="P92" s="704"/>
      <c r="Q92" s="654">
        <f t="shared" si="44"/>
        <v>199.30000000000004</v>
      </c>
      <c r="R92" s="705">
        <f t="shared" si="39"/>
        <v>-158.69999999999987</v>
      </c>
      <c r="S92" s="634">
        <f t="shared" si="39"/>
        <v>0</v>
      </c>
      <c r="T92" s="634">
        <f t="shared" si="39"/>
        <v>0</v>
      </c>
      <c r="U92" s="634">
        <f t="shared" si="40"/>
        <v>-158.69999999999987</v>
      </c>
      <c r="V92" s="634">
        <f t="shared" si="40"/>
        <v>-0.69999999999999929</v>
      </c>
      <c r="W92" s="704">
        <f t="shared" si="41"/>
        <v>-159.39999999999989</v>
      </c>
      <c r="X92" s="634">
        <f t="shared" si="42"/>
        <v>69.368847712796779</v>
      </c>
      <c r="Y92" s="757">
        <f t="shared" si="42"/>
        <v>100</v>
      </c>
      <c r="Z92" s="634"/>
      <c r="AA92" s="634">
        <f t="shared" si="15"/>
        <v>55.308363841171527</v>
      </c>
      <c r="AB92" s="634">
        <f t="shared" si="15"/>
        <v>80.555555555555571</v>
      </c>
      <c r="AC92" s="634">
        <f t="shared" si="45"/>
        <v>55.56175076665739</v>
      </c>
      <c r="AD92" s="634">
        <f t="shared" si="33"/>
        <v>0.17416841125843222</v>
      </c>
      <c r="AE92" s="634">
        <f>(K92/206352*100)</f>
        <v>-7.8991238272466457E-2</v>
      </c>
      <c r="AF92" s="634">
        <f t="shared" si="33"/>
        <v>0</v>
      </c>
      <c r="AG92" s="634">
        <f t="shared" si="34"/>
        <v>9.5177172985965744E-2</v>
      </c>
      <c r="AH92" s="634">
        <f>IF((O92/206352*100)&lt;0.05,,(O92/206352*100))</f>
        <v>0</v>
      </c>
      <c r="AI92" s="654">
        <f t="shared" si="27"/>
        <v>9.6582538574862389E-2</v>
      </c>
    </row>
    <row r="93" spans="1:35" s="721" customFormat="1" ht="15" customHeight="1" outlineLevel="1" x14ac:dyDescent="0.2">
      <c r="A93" s="758" t="s">
        <v>3602</v>
      </c>
      <c r="B93" s="711">
        <v>133.69999999999999</v>
      </c>
      <c r="C93" s="669"/>
      <c r="D93" s="669"/>
      <c r="E93" s="669"/>
      <c r="F93" s="638">
        <f t="shared" si="35"/>
        <v>133.69999999999999</v>
      </c>
      <c r="G93" s="669">
        <v>1.9</v>
      </c>
      <c r="H93" s="669"/>
      <c r="I93" s="655">
        <f t="shared" si="43"/>
        <v>135.6</v>
      </c>
      <c r="J93" s="711">
        <v>-18.899999999999999</v>
      </c>
      <c r="K93" s="669"/>
      <c r="L93" s="669"/>
      <c r="M93" s="669"/>
      <c r="N93" s="669">
        <f t="shared" si="37"/>
        <v>-18.899999999999999</v>
      </c>
      <c r="O93" s="669">
        <v>1.6</v>
      </c>
      <c r="P93" s="669"/>
      <c r="Q93" s="655">
        <f t="shared" si="44"/>
        <v>-17.299999999999997</v>
      </c>
      <c r="R93" s="708">
        <f t="shared" si="39"/>
        <v>-152.6</v>
      </c>
      <c r="S93" s="635">
        <f t="shared" si="39"/>
        <v>0</v>
      </c>
      <c r="T93" s="635">
        <f t="shared" si="39"/>
        <v>0</v>
      </c>
      <c r="U93" s="635">
        <f t="shared" si="40"/>
        <v>-152.6</v>
      </c>
      <c r="V93" s="635">
        <f t="shared" si="40"/>
        <v>-0.29999999999999982</v>
      </c>
      <c r="W93" s="669">
        <f t="shared" si="41"/>
        <v>-152.89999999999998</v>
      </c>
      <c r="X93" s="638">
        <f t="shared" si="42"/>
        <v>-14.136125654450263</v>
      </c>
      <c r="Y93" s="759"/>
      <c r="Z93" s="638"/>
      <c r="AA93" s="638" t="s">
        <v>3598</v>
      </c>
      <c r="AB93" s="638">
        <f t="shared" si="15"/>
        <v>84.21052631578948</v>
      </c>
      <c r="AC93" s="638" t="s">
        <v>3598</v>
      </c>
      <c r="AD93" s="635">
        <f>IF(ABS(J93/206352*100) &lt; 0.05,,(J93/206352*100))</f>
        <v>0</v>
      </c>
      <c r="AE93" s="635">
        <f>IF(ABS(K93/206352*100) &lt; 0.05,,(K93/206352*100))</f>
        <v>0</v>
      </c>
      <c r="AF93" s="635">
        <f>IF(ABS(L93/206352*100) &lt; 0.05,,(L93/206352*100))</f>
        <v>0</v>
      </c>
      <c r="AG93" s="640">
        <f>IF((N93/206352*100)&lt;0.05,,(N93/206352*100))</f>
        <v>0</v>
      </c>
      <c r="AH93" s="640">
        <f>IF((O93/206352*100)&lt;0.05,,(O93/206352*100))</f>
        <v>0</v>
      </c>
      <c r="AI93" s="634">
        <f>IF((Q93/206352*100)&lt;0.05,,(Q93/206352*100))</f>
        <v>0</v>
      </c>
    </row>
    <row r="94" spans="1:35" s="721" customFormat="1" ht="16.149999999999999" customHeight="1" x14ac:dyDescent="0.2">
      <c r="A94" s="758" t="s">
        <v>3603</v>
      </c>
      <c r="B94" s="711">
        <v>384.4</v>
      </c>
      <c r="C94" s="669">
        <v>-163</v>
      </c>
      <c r="D94" s="669"/>
      <c r="E94" s="669"/>
      <c r="F94" s="638">
        <f t="shared" si="35"/>
        <v>221.39999999999998</v>
      </c>
      <c r="G94" s="669">
        <v>1.7</v>
      </c>
      <c r="H94" s="669"/>
      <c r="I94" s="655">
        <f t="shared" si="43"/>
        <v>223.09999999999997</v>
      </c>
      <c r="J94" s="711">
        <v>378.3</v>
      </c>
      <c r="K94" s="669">
        <v>-163</v>
      </c>
      <c r="L94" s="669"/>
      <c r="M94" s="669"/>
      <c r="N94" s="669">
        <f t="shared" si="37"/>
        <v>215.3</v>
      </c>
      <c r="O94" s="669">
        <v>1.3</v>
      </c>
      <c r="P94" s="669"/>
      <c r="Q94" s="655">
        <f t="shared" si="44"/>
        <v>216.60000000000002</v>
      </c>
      <c r="R94" s="708">
        <f t="shared" si="39"/>
        <v>-6.0999999999999659</v>
      </c>
      <c r="S94" s="635">
        <f t="shared" si="39"/>
        <v>0</v>
      </c>
      <c r="T94" s="635">
        <f t="shared" si="39"/>
        <v>0</v>
      </c>
      <c r="U94" s="635">
        <f t="shared" si="40"/>
        <v>-6.0999999999999659</v>
      </c>
      <c r="V94" s="635">
        <f t="shared" si="40"/>
        <v>-0.39999999999999991</v>
      </c>
      <c r="W94" s="669">
        <f t="shared" si="41"/>
        <v>-6.4999999999999432</v>
      </c>
      <c r="X94" s="638">
        <f t="shared" si="42"/>
        <v>98.413111342351726</v>
      </c>
      <c r="Y94" s="759">
        <f t="shared" si="42"/>
        <v>100</v>
      </c>
      <c r="Z94" s="638"/>
      <c r="AA94" s="638">
        <f t="shared" si="15"/>
        <v>97.244805781391165</v>
      </c>
      <c r="AB94" s="638">
        <f t="shared" si="15"/>
        <v>76.47058823529413</v>
      </c>
      <c r="AC94" s="638">
        <f t="shared" si="45"/>
        <v>97.086508292245654</v>
      </c>
      <c r="AD94" s="638">
        <f>(J94/206352*100)</f>
        <v>0.18332751802744826</v>
      </c>
      <c r="AE94" s="638">
        <f>(K94/206352*100)</f>
        <v>-7.8991238272466457E-2</v>
      </c>
      <c r="AF94" s="638">
        <f>(L94/206352*100)</f>
        <v>0</v>
      </c>
      <c r="AG94" s="638">
        <f>(N94/206352)*100</f>
        <v>0.10433627975498178</v>
      </c>
      <c r="AH94" s="640">
        <f t="shared" ref="AH94:AH116" si="46">IF((O94/206352*100)&lt;0.05,,(O94/206352*100))</f>
        <v>0</v>
      </c>
      <c r="AI94" s="655">
        <f>(Q94/206352)*100</f>
        <v>0.10496627122586648</v>
      </c>
    </row>
    <row r="95" spans="1:35" s="665" customFormat="1" ht="16.5" customHeight="1" x14ac:dyDescent="0.2">
      <c r="A95" s="760" t="s">
        <v>3604</v>
      </c>
      <c r="B95" s="660">
        <f>B96+B97</f>
        <v>0</v>
      </c>
      <c r="C95" s="661">
        <f>C96+C97</f>
        <v>0</v>
      </c>
      <c r="D95" s="661">
        <f>D96+D97</f>
        <v>0</v>
      </c>
      <c r="E95" s="661"/>
      <c r="F95" s="635">
        <f t="shared" si="35"/>
        <v>0</v>
      </c>
      <c r="G95" s="661">
        <f>G96+G97</f>
        <v>0</v>
      </c>
      <c r="H95" s="661"/>
      <c r="I95" s="668">
        <f t="shared" si="43"/>
        <v>0</v>
      </c>
      <c r="J95" s="660">
        <f>J96+J97</f>
        <v>-31.200000000000045</v>
      </c>
      <c r="K95" s="661">
        <f>K96+K97</f>
        <v>0</v>
      </c>
      <c r="L95" s="661">
        <f>L96+L97</f>
        <v>0</v>
      </c>
      <c r="M95" s="661">
        <f>M96+M97</f>
        <v>0</v>
      </c>
      <c r="N95" s="661">
        <f t="shared" si="37"/>
        <v>-31.200000000000045</v>
      </c>
      <c r="O95" s="661">
        <f>O96+O97</f>
        <v>3.1999999999999993</v>
      </c>
      <c r="P95" s="661"/>
      <c r="Q95" s="662">
        <f t="shared" si="44"/>
        <v>-28.000000000000046</v>
      </c>
      <c r="R95" s="722">
        <f t="shared" si="39"/>
        <v>-31.200000000000045</v>
      </c>
      <c r="S95" s="640">
        <f t="shared" si="39"/>
        <v>0</v>
      </c>
      <c r="T95" s="640">
        <f t="shared" si="39"/>
        <v>0</v>
      </c>
      <c r="U95" s="640">
        <f t="shared" si="40"/>
        <v>-31.200000000000045</v>
      </c>
      <c r="V95" s="640">
        <f t="shared" si="40"/>
        <v>3.1999999999999993</v>
      </c>
      <c r="W95" s="661">
        <f t="shared" si="41"/>
        <v>-28.000000000000046</v>
      </c>
      <c r="X95" s="635"/>
      <c r="Y95" s="664"/>
      <c r="Z95" s="635"/>
      <c r="AA95" s="635"/>
      <c r="AB95" s="635"/>
      <c r="AC95" s="635"/>
      <c r="AD95" s="635">
        <f>IF(ABS(J95/206352*100) &lt; 0.05,,(J95/206352*100))</f>
        <v>0</v>
      </c>
      <c r="AE95" s="635">
        <f>IF(ABS(K95/206352*100) &lt; 0.05,,(K95/206352*100))</f>
        <v>0</v>
      </c>
      <c r="AF95" s="635">
        <f>IF(ABS(L95/206352*100) &lt; 0.05,,(L95/206352*100))</f>
        <v>0</v>
      </c>
      <c r="AG95" s="640">
        <f>IF((N95/206352*100)&lt;0.05,,(N95/206352*100))</f>
        <v>0</v>
      </c>
      <c r="AH95" s="640">
        <f t="shared" si="46"/>
        <v>0</v>
      </c>
      <c r="AI95" s="634">
        <f>IF((Q95/206352*100)&lt;0.05,,(Q95/206352*100))</f>
        <v>0</v>
      </c>
    </row>
    <row r="96" spans="1:35" s="721" customFormat="1" ht="15" customHeight="1" x14ac:dyDescent="0.2">
      <c r="A96" s="758" t="s">
        <v>3605</v>
      </c>
      <c r="B96" s="711"/>
      <c r="C96" s="669"/>
      <c r="D96" s="669"/>
      <c r="E96" s="669"/>
      <c r="F96" s="635">
        <f t="shared" si="35"/>
        <v>0</v>
      </c>
      <c r="G96" s="669"/>
      <c r="H96" s="669"/>
      <c r="I96" s="668">
        <f t="shared" si="43"/>
        <v>0</v>
      </c>
      <c r="J96" s="711">
        <v>1331.1</v>
      </c>
      <c r="K96" s="669"/>
      <c r="L96" s="669"/>
      <c r="M96" s="669"/>
      <c r="N96" s="669">
        <f t="shared" si="37"/>
        <v>1331.1</v>
      </c>
      <c r="O96" s="669">
        <v>21.3</v>
      </c>
      <c r="P96" s="669"/>
      <c r="Q96" s="655">
        <f t="shared" si="44"/>
        <v>1352.3999999999999</v>
      </c>
      <c r="R96" s="708">
        <f t="shared" si="39"/>
        <v>1331.1</v>
      </c>
      <c r="S96" s="635">
        <f t="shared" si="39"/>
        <v>0</v>
      </c>
      <c r="T96" s="635">
        <f t="shared" si="39"/>
        <v>0</v>
      </c>
      <c r="U96" s="635">
        <f t="shared" si="40"/>
        <v>1331.1</v>
      </c>
      <c r="V96" s="635">
        <f t="shared" si="40"/>
        <v>21.3</v>
      </c>
      <c r="W96" s="669">
        <f t="shared" si="41"/>
        <v>1352.3999999999999</v>
      </c>
      <c r="X96" s="638"/>
      <c r="Y96" s="759"/>
      <c r="Z96" s="638"/>
      <c r="AA96" s="638"/>
      <c r="AB96" s="638"/>
      <c r="AC96" s="638"/>
      <c r="AD96" s="638">
        <f>(J96/206352*100)</f>
        <v>0.64506280530355886</v>
      </c>
      <c r="AE96" s="638">
        <f t="shared" ref="AE96:AF98" si="47">(K96/206352*100)</f>
        <v>0</v>
      </c>
      <c r="AF96" s="638">
        <f t="shared" si="47"/>
        <v>0</v>
      </c>
      <c r="AG96" s="638">
        <f>(N96/206352)*100</f>
        <v>0.64506280530355886</v>
      </c>
      <c r="AH96" s="640">
        <f t="shared" si="46"/>
        <v>0</v>
      </c>
      <c r="AI96" s="655">
        <f t="shared" ref="AI96:AI106" si="48">(Q96/206352)*100</f>
        <v>0.65538497324959288</v>
      </c>
    </row>
    <row r="97" spans="1:35" s="721" customFormat="1" ht="18" customHeight="1" x14ac:dyDescent="0.2">
      <c r="A97" s="758" t="s">
        <v>3606</v>
      </c>
      <c r="B97" s="711"/>
      <c r="C97" s="669"/>
      <c r="D97" s="669"/>
      <c r="E97" s="669"/>
      <c r="F97" s="635">
        <f t="shared" si="35"/>
        <v>0</v>
      </c>
      <c r="G97" s="669"/>
      <c r="H97" s="669"/>
      <c r="I97" s="668">
        <f t="shared" si="43"/>
        <v>0</v>
      </c>
      <c r="J97" s="711">
        <v>-1362.3</v>
      </c>
      <c r="K97" s="669"/>
      <c r="L97" s="669"/>
      <c r="M97" s="669"/>
      <c r="N97" s="669">
        <f t="shared" si="37"/>
        <v>-1362.3</v>
      </c>
      <c r="O97" s="669">
        <v>-18.100000000000001</v>
      </c>
      <c r="P97" s="669"/>
      <c r="Q97" s="655">
        <f t="shared" si="44"/>
        <v>-1380.3999999999999</v>
      </c>
      <c r="R97" s="708">
        <f t="shared" si="39"/>
        <v>-1362.3</v>
      </c>
      <c r="S97" s="635">
        <f t="shared" si="39"/>
        <v>0</v>
      </c>
      <c r="T97" s="635">
        <f t="shared" si="39"/>
        <v>0</v>
      </c>
      <c r="U97" s="635">
        <f t="shared" si="40"/>
        <v>-1362.3</v>
      </c>
      <c r="V97" s="635">
        <f t="shared" si="40"/>
        <v>-18.100000000000001</v>
      </c>
      <c r="W97" s="669">
        <f t="shared" si="41"/>
        <v>-1380.3999999999999</v>
      </c>
      <c r="X97" s="638"/>
      <c r="Y97" s="759"/>
      <c r="Z97" s="638"/>
      <c r="AA97" s="638"/>
      <c r="AB97" s="638"/>
      <c r="AC97" s="638"/>
      <c r="AD97" s="638">
        <f>(J97/206352*100)</f>
        <v>-0.66018260060479184</v>
      </c>
      <c r="AE97" s="638">
        <f t="shared" si="47"/>
        <v>0</v>
      </c>
      <c r="AF97" s="638">
        <f t="shared" si="47"/>
        <v>0</v>
      </c>
      <c r="AG97" s="638">
        <f>(N97/206352)*100</f>
        <v>-0.66018260060479184</v>
      </c>
      <c r="AH97" s="640">
        <f t="shared" si="46"/>
        <v>0</v>
      </c>
      <c r="AI97" s="655">
        <f t="shared" si="48"/>
        <v>-0.66895402031480178</v>
      </c>
    </row>
    <row r="98" spans="1:35" s="665" customFormat="1" x14ac:dyDescent="0.2">
      <c r="A98" s="760" t="s">
        <v>3607</v>
      </c>
      <c r="B98" s="660">
        <f>B104</f>
        <v>0</v>
      </c>
      <c r="C98" s="661">
        <f>C104</f>
        <v>0</v>
      </c>
      <c r="D98" s="661">
        <f>D104</f>
        <v>0</v>
      </c>
      <c r="E98" s="661"/>
      <c r="F98" s="640">
        <f t="shared" si="35"/>
        <v>0</v>
      </c>
      <c r="G98" s="661">
        <f>G104</f>
        <v>0</v>
      </c>
      <c r="H98" s="661"/>
      <c r="I98" s="662">
        <f t="shared" si="43"/>
        <v>0</v>
      </c>
      <c r="J98" s="660">
        <f>J99+J104</f>
        <v>-2.5</v>
      </c>
      <c r="K98" s="661">
        <f>K104</f>
        <v>0</v>
      </c>
      <c r="L98" s="661">
        <f>L104</f>
        <v>0</v>
      </c>
      <c r="M98" s="661"/>
      <c r="N98" s="650">
        <f t="shared" si="37"/>
        <v>-2.5</v>
      </c>
      <c r="O98" s="661">
        <f>O104</f>
        <v>0</v>
      </c>
      <c r="P98" s="661">
        <f>-J98</f>
        <v>2.5</v>
      </c>
      <c r="Q98" s="655">
        <f t="shared" ref="Q98:Q103" si="49">N98+O98+P98</f>
        <v>0</v>
      </c>
      <c r="R98" s="708">
        <f t="shared" si="39"/>
        <v>-2.5</v>
      </c>
      <c r="S98" s="640">
        <f t="shared" si="39"/>
        <v>0</v>
      </c>
      <c r="T98" s="640">
        <f t="shared" si="39"/>
        <v>0</v>
      </c>
      <c r="U98" s="635">
        <f t="shared" si="40"/>
        <v>-2.5</v>
      </c>
      <c r="V98" s="640">
        <f t="shared" si="40"/>
        <v>0</v>
      </c>
      <c r="W98" s="661">
        <f t="shared" si="41"/>
        <v>0</v>
      </c>
      <c r="X98" s="636">
        <f t="shared" ref="X98:X111" si="50">IF(B98=0,,J98/B98*100)</f>
        <v>0</v>
      </c>
      <c r="Y98" s="664"/>
      <c r="Z98" s="640"/>
      <c r="AA98" s="640">
        <f>IF(F98=0,,N98/F98*100)</f>
        <v>0</v>
      </c>
      <c r="AB98" s="640"/>
      <c r="AC98" s="634">
        <f>IF(I98=0,,Q98/I98*100)</f>
        <v>0</v>
      </c>
      <c r="AD98" s="640">
        <f>IF((J98/206352*100) &lt; 0.05,,(J98/206352*100))</f>
        <v>0</v>
      </c>
      <c r="AE98" s="640">
        <f t="shared" si="47"/>
        <v>0</v>
      </c>
      <c r="AF98" s="640">
        <f t="shared" si="47"/>
        <v>0</v>
      </c>
      <c r="AG98" s="638">
        <f>IF((N98/206352*100)&lt;0.05,,(N98/206352*100))</f>
        <v>0</v>
      </c>
      <c r="AH98" s="640">
        <f t="shared" si="46"/>
        <v>0</v>
      </c>
      <c r="AI98" s="655">
        <f t="shared" si="48"/>
        <v>0</v>
      </c>
    </row>
    <row r="99" spans="1:35" s="665" customFormat="1" x14ac:dyDescent="0.2">
      <c r="A99" s="758" t="s">
        <v>3608</v>
      </c>
      <c r="B99" s="660"/>
      <c r="C99" s="661"/>
      <c r="D99" s="661"/>
      <c r="E99" s="661"/>
      <c r="F99" s="640"/>
      <c r="G99" s="661"/>
      <c r="H99" s="661"/>
      <c r="I99" s="662"/>
      <c r="J99" s="711">
        <f>J102+J103+J100+J101</f>
        <v>-2.5</v>
      </c>
      <c r="K99" s="661"/>
      <c r="L99" s="661"/>
      <c r="M99" s="661"/>
      <c r="N99" s="669">
        <f t="shared" si="37"/>
        <v>-2.5</v>
      </c>
      <c r="O99" s="661"/>
      <c r="P99" s="669">
        <f>-N99</f>
        <v>2.5</v>
      </c>
      <c r="Q99" s="655">
        <f t="shared" si="49"/>
        <v>0</v>
      </c>
      <c r="R99" s="708">
        <f t="shared" si="39"/>
        <v>-2.5</v>
      </c>
      <c r="S99" s="640"/>
      <c r="T99" s="640"/>
      <c r="U99" s="635">
        <f t="shared" si="40"/>
        <v>-2.5</v>
      </c>
      <c r="V99" s="640"/>
      <c r="W99" s="661"/>
      <c r="X99" s="636"/>
      <c r="Y99" s="664"/>
      <c r="Z99" s="640"/>
      <c r="AA99" s="640"/>
      <c r="AB99" s="640"/>
      <c r="AC99" s="634"/>
      <c r="AD99" s="640">
        <f>IF((J99/206352*100) &lt; 0.05,,(J99/206352*100))</f>
        <v>0</v>
      </c>
      <c r="AE99" s="640">
        <f>IF((K99/206352*100) &lt; 0.05,,(K99/206352*100))</f>
        <v>0</v>
      </c>
      <c r="AF99" s="640">
        <f>IF((L99/206352*100) &lt; 0.05,,(L99/206352*100))</f>
        <v>0</v>
      </c>
      <c r="AG99" s="636">
        <f>IF((N99/206352*100)&lt;0.05,,(N99/206352*100))</f>
        <v>0</v>
      </c>
      <c r="AH99" s="640">
        <f t="shared" si="46"/>
        <v>0</v>
      </c>
      <c r="AI99" s="655">
        <f t="shared" si="48"/>
        <v>0</v>
      </c>
    </row>
    <row r="100" spans="1:35" s="665" customFormat="1" x14ac:dyDescent="0.2">
      <c r="A100" s="656" t="s">
        <v>3609</v>
      </c>
      <c r="B100" s="660"/>
      <c r="C100" s="661"/>
      <c r="D100" s="661"/>
      <c r="E100" s="661"/>
      <c r="F100" s="640"/>
      <c r="G100" s="661"/>
      <c r="H100" s="661"/>
      <c r="I100" s="662"/>
      <c r="J100" s="663">
        <v>-106.5</v>
      </c>
      <c r="K100" s="661"/>
      <c r="L100" s="661"/>
      <c r="M100" s="661"/>
      <c r="N100" s="657">
        <f t="shared" ref="N100:N106" si="51">J100+K100+L100+M100</f>
        <v>-106.5</v>
      </c>
      <c r="O100" s="661"/>
      <c r="P100" s="657">
        <f>-J100</f>
        <v>106.5</v>
      </c>
      <c r="Q100" s="658">
        <f t="shared" si="49"/>
        <v>0</v>
      </c>
      <c r="R100" s="659">
        <f t="shared" si="39"/>
        <v>-106.5</v>
      </c>
      <c r="S100" s="640"/>
      <c r="T100" s="640"/>
      <c r="U100" s="636">
        <f t="shared" si="40"/>
        <v>-106.5</v>
      </c>
      <c r="V100" s="640"/>
      <c r="W100" s="661"/>
      <c r="X100" s="636"/>
      <c r="Y100" s="664"/>
      <c r="Z100" s="640"/>
      <c r="AA100" s="640"/>
      <c r="AB100" s="640"/>
      <c r="AC100" s="634"/>
      <c r="AD100" s="636">
        <f>(J100/206352*100)</f>
        <v>-5.1610839730169812E-2</v>
      </c>
      <c r="AE100" s="636">
        <f>(K100/206352*100)</f>
        <v>0</v>
      </c>
      <c r="AF100" s="636">
        <f>(L100/206352*100)</f>
        <v>0</v>
      </c>
      <c r="AG100" s="636">
        <f>(N100/206352)*100</f>
        <v>-5.1610839730169812E-2</v>
      </c>
      <c r="AH100" s="640">
        <f t="shared" si="46"/>
        <v>0</v>
      </c>
      <c r="AI100" s="655">
        <f t="shared" si="48"/>
        <v>0</v>
      </c>
    </row>
    <row r="101" spans="1:35" s="665" customFormat="1" x14ac:dyDescent="0.2">
      <c r="A101" s="656" t="s">
        <v>3610</v>
      </c>
      <c r="B101" s="660"/>
      <c r="C101" s="661"/>
      <c r="D101" s="661"/>
      <c r="E101" s="661"/>
      <c r="F101" s="640"/>
      <c r="G101" s="661"/>
      <c r="H101" s="661"/>
      <c r="I101" s="662"/>
      <c r="J101" s="663">
        <v>104</v>
      </c>
      <c r="K101" s="661"/>
      <c r="L101" s="661"/>
      <c r="M101" s="661"/>
      <c r="N101" s="657">
        <f t="shared" si="51"/>
        <v>104</v>
      </c>
      <c r="O101" s="661"/>
      <c r="P101" s="657">
        <f>-J101</f>
        <v>-104</v>
      </c>
      <c r="Q101" s="658">
        <f t="shared" si="49"/>
        <v>0</v>
      </c>
      <c r="R101" s="659">
        <f t="shared" si="39"/>
        <v>104</v>
      </c>
      <c r="S101" s="640"/>
      <c r="T101" s="640"/>
      <c r="U101" s="636">
        <f t="shared" si="40"/>
        <v>104</v>
      </c>
      <c r="V101" s="640"/>
      <c r="W101" s="661"/>
      <c r="X101" s="636"/>
      <c r="Y101" s="664"/>
      <c r="Z101" s="640"/>
      <c r="AA101" s="640"/>
      <c r="AB101" s="640"/>
      <c r="AC101" s="634"/>
      <c r="AD101" s="636">
        <f>IF((J101/206352*100) &lt; 0.05,,(J101/206352*100))</f>
        <v>5.0399317670776149E-2</v>
      </c>
      <c r="AE101" s="640"/>
      <c r="AF101" s="640"/>
      <c r="AG101" s="636">
        <f>IF((N101/206352*100)&lt;0.05,,(N101/206352*100))</f>
        <v>5.0399317670776149E-2</v>
      </c>
      <c r="AH101" s="640">
        <f t="shared" si="46"/>
        <v>0</v>
      </c>
      <c r="AI101" s="655">
        <f t="shared" si="48"/>
        <v>0</v>
      </c>
    </row>
    <row r="102" spans="1:35" s="665" customFormat="1" x14ac:dyDescent="0.2">
      <c r="A102" s="656" t="s">
        <v>3611</v>
      </c>
      <c r="B102" s="660"/>
      <c r="C102" s="661"/>
      <c r="D102" s="661"/>
      <c r="E102" s="661"/>
      <c r="F102" s="640"/>
      <c r="G102" s="661"/>
      <c r="H102" s="661"/>
      <c r="I102" s="662"/>
      <c r="J102" s="663">
        <v>-0.1</v>
      </c>
      <c r="K102" s="661"/>
      <c r="L102" s="661"/>
      <c r="M102" s="657"/>
      <c r="N102" s="657">
        <f t="shared" si="51"/>
        <v>-0.1</v>
      </c>
      <c r="O102" s="661"/>
      <c r="P102" s="657">
        <f>-J102</f>
        <v>0.1</v>
      </c>
      <c r="Q102" s="658">
        <f t="shared" si="49"/>
        <v>0</v>
      </c>
      <c r="R102" s="659">
        <f t="shared" si="39"/>
        <v>-0.1</v>
      </c>
      <c r="S102" s="640"/>
      <c r="T102" s="640"/>
      <c r="U102" s="636">
        <f t="shared" si="40"/>
        <v>-0.1</v>
      </c>
      <c r="V102" s="640"/>
      <c r="W102" s="661"/>
      <c r="X102" s="636"/>
      <c r="Y102" s="664"/>
      <c r="Z102" s="640"/>
      <c r="AA102" s="640"/>
      <c r="AB102" s="640"/>
      <c r="AC102" s="634"/>
      <c r="AD102" s="636">
        <f>IF((J102/206352*100) &lt; 0.05,,(J102/206352*100))</f>
        <v>0</v>
      </c>
      <c r="AE102" s="636">
        <f>IF((K102/206352*100) &lt; 0.05,,(K102/206352*100))</f>
        <v>0</v>
      </c>
      <c r="AF102" s="636">
        <f>IF((L102/206352*100) &lt; 0.05,,(L102/206352*100))</f>
        <v>0</v>
      </c>
      <c r="AG102" s="638">
        <f>IF((N102/206352*100)&lt;0.05,,(N102/206352*100))</f>
        <v>0</v>
      </c>
      <c r="AH102" s="640">
        <f t="shared" si="46"/>
        <v>0</v>
      </c>
      <c r="AI102" s="655">
        <f t="shared" si="48"/>
        <v>0</v>
      </c>
    </row>
    <row r="103" spans="1:35" s="665" customFormat="1" x14ac:dyDescent="0.2">
      <c r="A103" s="656" t="s">
        <v>3612</v>
      </c>
      <c r="B103" s="660"/>
      <c r="C103" s="661"/>
      <c r="D103" s="661"/>
      <c r="E103" s="661"/>
      <c r="F103" s="640"/>
      <c r="G103" s="661"/>
      <c r="H103" s="661"/>
      <c r="I103" s="662"/>
      <c r="J103" s="663">
        <v>0.1</v>
      </c>
      <c r="K103" s="661"/>
      <c r="L103" s="661"/>
      <c r="M103" s="657"/>
      <c r="N103" s="657">
        <f t="shared" si="51"/>
        <v>0.1</v>
      </c>
      <c r="O103" s="661"/>
      <c r="P103" s="657">
        <f>-J103</f>
        <v>-0.1</v>
      </c>
      <c r="Q103" s="658">
        <f t="shared" si="49"/>
        <v>0</v>
      </c>
      <c r="R103" s="659">
        <f t="shared" si="39"/>
        <v>0.1</v>
      </c>
      <c r="S103" s="640"/>
      <c r="T103" s="640"/>
      <c r="U103" s="636">
        <f t="shared" si="40"/>
        <v>0.1</v>
      </c>
      <c r="V103" s="640"/>
      <c r="W103" s="661"/>
      <c r="X103" s="636"/>
      <c r="Y103" s="664"/>
      <c r="Z103" s="640"/>
      <c r="AA103" s="640"/>
      <c r="AB103" s="640"/>
      <c r="AC103" s="634"/>
      <c r="AD103" s="635">
        <f>IF((J103/206352*100) &lt; 0.05,,(J103/206352*100))</f>
        <v>0</v>
      </c>
      <c r="AE103" s="635">
        <f>IF((K103/206352*100) &lt; 0.05,,(K103/206352*100))</f>
        <v>0</v>
      </c>
      <c r="AF103" s="635">
        <f>IF((L103/206352*100) &lt; 0.05,,(L103/206352*100))</f>
        <v>0</v>
      </c>
      <c r="AG103" s="638">
        <f t="shared" ref="AG103:AG111" si="52">IF((N103/206352*100)&lt;0.05,,(N103/206352*100))</f>
        <v>0</v>
      </c>
      <c r="AH103" s="640">
        <f t="shared" si="46"/>
        <v>0</v>
      </c>
      <c r="AI103" s="655">
        <f t="shared" si="48"/>
        <v>0</v>
      </c>
    </row>
    <row r="104" spans="1:35" s="721" customFormat="1" x14ac:dyDescent="0.2">
      <c r="A104" s="758" t="s">
        <v>3613</v>
      </c>
      <c r="B104" s="719"/>
      <c r="C104" s="669"/>
      <c r="D104" s="669"/>
      <c r="E104" s="669"/>
      <c r="F104" s="638">
        <f t="shared" si="35"/>
        <v>0</v>
      </c>
      <c r="G104" s="669"/>
      <c r="H104" s="669"/>
      <c r="I104" s="655">
        <f t="shared" si="43"/>
        <v>0</v>
      </c>
      <c r="J104" s="711">
        <f>J105+J106</f>
        <v>0</v>
      </c>
      <c r="K104" s="669"/>
      <c r="L104" s="669"/>
      <c r="M104" s="669"/>
      <c r="N104" s="669">
        <f t="shared" si="51"/>
        <v>0</v>
      </c>
      <c r="O104" s="669"/>
      <c r="P104" s="669"/>
      <c r="Q104" s="655">
        <f t="shared" si="44"/>
        <v>0</v>
      </c>
      <c r="R104" s="708">
        <f t="shared" si="39"/>
        <v>0</v>
      </c>
      <c r="S104" s="638">
        <f t="shared" si="39"/>
        <v>0</v>
      </c>
      <c r="T104" s="638">
        <f t="shared" si="39"/>
        <v>0</v>
      </c>
      <c r="U104" s="635">
        <f t="shared" si="40"/>
        <v>0</v>
      </c>
      <c r="V104" s="638">
        <f t="shared" si="40"/>
        <v>0</v>
      </c>
      <c r="W104" s="669">
        <f t="shared" si="41"/>
        <v>0</v>
      </c>
      <c r="X104" s="636">
        <f t="shared" si="50"/>
        <v>0</v>
      </c>
      <c r="Y104" s="759"/>
      <c r="Z104" s="638"/>
      <c r="AA104" s="638">
        <f>IF(F104=0,,N104/F104*100)</f>
        <v>0</v>
      </c>
      <c r="AB104" s="638"/>
      <c r="AC104" s="666">
        <f>IF(I104=0,,Q104/I104*100)</f>
        <v>0</v>
      </c>
      <c r="AD104" s="640">
        <f>(J104/206352*100)</f>
        <v>0</v>
      </c>
      <c r="AE104" s="640">
        <f t="shared" ref="AE104:AF106" si="53">(K104/206352*100)</f>
        <v>0</v>
      </c>
      <c r="AF104" s="640">
        <f t="shared" si="53"/>
        <v>0</v>
      </c>
      <c r="AG104" s="638">
        <f t="shared" si="52"/>
        <v>0</v>
      </c>
      <c r="AH104" s="640">
        <f t="shared" si="46"/>
        <v>0</v>
      </c>
      <c r="AI104" s="655">
        <f t="shared" si="48"/>
        <v>0</v>
      </c>
    </row>
    <row r="105" spans="1:35" s="721" customFormat="1" ht="15" customHeight="1" x14ac:dyDescent="0.2">
      <c r="A105" s="656" t="s">
        <v>3614</v>
      </c>
      <c r="B105" s="711"/>
      <c r="C105" s="669"/>
      <c r="D105" s="669"/>
      <c r="E105" s="669"/>
      <c r="F105" s="638"/>
      <c r="G105" s="669"/>
      <c r="H105" s="669"/>
      <c r="I105" s="655"/>
      <c r="J105" s="663">
        <v>-600</v>
      </c>
      <c r="K105" s="669"/>
      <c r="L105" s="669"/>
      <c r="M105" s="657">
        <f>-J105</f>
        <v>600</v>
      </c>
      <c r="N105" s="669">
        <f t="shared" si="51"/>
        <v>0</v>
      </c>
      <c r="O105" s="669"/>
      <c r="P105" s="669"/>
      <c r="Q105" s="655">
        <f t="shared" si="44"/>
        <v>0</v>
      </c>
      <c r="R105" s="659">
        <f t="shared" si="39"/>
        <v>-600</v>
      </c>
      <c r="S105" s="638"/>
      <c r="T105" s="638"/>
      <c r="U105" s="635">
        <f t="shared" si="40"/>
        <v>0</v>
      </c>
      <c r="V105" s="638">
        <f t="shared" si="40"/>
        <v>0</v>
      </c>
      <c r="W105" s="669"/>
      <c r="X105" s="636"/>
      <c r="Y105" s="759"/>
      <c r="Z105" s="638"/>
      <c r="AA105" s="638"/>
      <c r="AB105" s="638"/>
      <c r="AC105" s="666"/>
      <c r="AD105" s="636">
        <f>(J105/206352*100)</f>
        <v>-0.29076529425447778</v>
      </c>
      <c r="AE105" s="636">
        <f t="shared" si="53"/>
        <v>0</v>
      </c>
      <c r="AF105" s="636">
        <f t="shared" si="53"/>
        <v>0</v>
      </c>
      <c r="AG105" s="638">
        <f t="shared" si="52"/>
        <v>0</v>
      </c>
      <c r="AH105" s="640">
        <f t="shared" si="46"/>
        <v>0</v>
      </c>
      <c r="AI105" s="655">
        <f t="shared" si="48"/>
        <v>0</v>
      </c>
    </row>
    <row r="106" spans="1:35" s="721" customFormat="1" x14ac:dyDescent="0.2">
      <c r="A106" s="656" t="s">
        <v>3615</v>
      </c>
      <c r="B106" s="711"/>
      <c r="C106" s="669"/>
      <c r="D106" s="669"/>
      <c r="E106" s="669"/>
      <c r="F106" s="638"/>
      <c r="G106" s="669"/>
      <c r="H106" s="669"/>
      <c r="I106" s="655"/>
      <c r="J106" s="663">
        <v>600</v>
      </c>
      <c r="K106" s="669"/>
      <c r="L106" s="669"/>
      <c r="M106" s="657">
        <f>-J106</f>
        <v>-600</v>
      </c>
      <c r="N106" s="669">
        <f t="shared" si="51"/>
        <v>0</v>
      </c>
      <c r="O106" s="669"/>
      <c r="P106" s="669"/>
      <c r="Q106" s="655">
        <f t="shared" si="44"/>
        <v>0</v>
      </c>
      <c r="R106" s="659">
        <f t="shared" si="39"/>
        <v>600</v>
      </c>
      <c r="S106" s="638"/>
      <c r="T106" s="638"/>
      <c r="U106" s="635">
        <f t="shared" si="40"/>
        <v>0</v>
      </c>
      <c r="V106" s="638">
        <f t="shared" si="40"/>
        <v>0</v>
      </c>
      <c r="W106" s="669"/>
      <c r="X106" s="636"/>
      <c r="Y106" s="759"/>
      <c r="Z106" s="638"/>
      <c r="AA106" s="638"/>
      <c r="AB106" s="638"/>
      <c r="AC106" s="666"/>
      <c r="AD106" s="636">
        <f>(J106/206352*100)</f>
        <v>0.29076529425447778</v>
      </c>
      <c r="AE106" s="636">
        <f t="shared" si="53"/>
        <v>0</v>
      </c>
      <c r="AF106" s="636">
        <f t="shared" si="53"/>
        <v>0</v>
      </c>
      <c r="AG106" s="638">
        <f t="shared" si="52"/>
        <v>0</v>
      </c>
      <c r="AH106" s="640">
        <f t="shared" si="46"/>
        <v>0</v>
      </c>
      <c r="AI106" s="655">
        <f t="shared" si="48"/>
        <v>0</v>
      </c>
    </row>
    <row r="107" spans="1:35" s="665" customFormat="1" outlineLevel="1" x14ac:dyDescent="0.2">
      <c r="A107" s="760" t="s">
        <v>3616</v>
      </c>
      <c r="B107" s="660">
        <f>B108+B109</f>
        <v>0</v>
      </c>
      <c r="C107" s="661">
        <f>C108+C109</f>
        <v>0</v>
      </c>
      <c r="D107" s="661">
        <f>D108+D109</f>
        <v>0</v>
      </c>
      <c r="E107" s="661"/>
      <c r="F107" s="638">
        <f t="shared" si="35"/>
        <v>0</v>
      </c>
      <c r="G107" s="661">
        <f>G108+G109</f>
        <v>0</v>
      </c>
      <c r="H107" s="661"/>
      <c r="I107" s="655">
        <f t="shared" si="43"/>
        <v>0</v>
      </c>
      <c r="J107" s="660">
        <f>J108+J109</f>
        <v>0</v>
      </c>
      <c r="K107" s="661">
        <f>K108+K109</f>
        <v>0</v>
      </c>
      <c r="L107" s="661">
        <f>L108+L109</f>
        <v>0</v>
      </c>
      <c r="M107" s="661">
        <f>M108+M109</f>
        <v>0</v>
      </c>
      <c r="N107" s="669">
        <f t="shared" si="37"/>
        <v>0</v>
      </c>
      <c r="O107" s="661">
        <f>O108+O109</f>
        <v>0</v>
      </c>
      <c r="P107" s="661"/>
      <c r="Q107" s="655">
        <f t="shared" si="44"/>
        <v>0</v>
      </c>
      <c r="R107" s="708">
        <f t="shared" si="39"/>
        <v>0</v>
      </c>
      <c r="S107" s="635">
        <f t="shared" si="39"/>
        <v>0</v>
      </c>
      <c r="T107" s="635">
        <f t="shared" si="39"/>
        <v>0</v>
      </c>
      <c r="U107" s="635">
        <f t="shared" si="40"/>
        <v>0</v>
      </c>
      <c r="V107" s="635">
        <f t="shared" si="40"/>
        <v>0</v>
      </c>
      <c r="W107" s="650">
        <f t="shared" si="41"/>
        <v>0</v>
      </c>
      <c r="X107" s="636">
        <f t="shared" si="50"/>
        <v>0</v>
      </c>
      <c r="Y107" s="743"/>
      <c r="Z107" s="638"/>
      <c r="AA107" s="638"/>
      <c r="AB107" s="638"/>
      <c r="AC107" s="638"/>
      <c r="AD107" s="635">
        <f>IF(ABS(J107/206352*100) &lt; 0.05,,(J107/206352*100))</f>
        <v>0</v>
      </c>
      <c r="AE107" s="635">
        <f>IF(ABS(K107/206352*100) &lt; 0.05,,(K107/206352*100))</f>
        <v>0</v>
      </c>
      <c r="AF107" s="635">
        <f>IF(ABS(L107/206352*100) &lt; 0.05,,(L107/206352*100))</f>
        <v>0</v>
      </c>
      <c r="AG107" s="638">
        <f t="shared" si="52"/>
        <v>0</v>
      </c>
      <c r="AH107" s="640">
        <f t="shared" si="46"/>
        <v>0</v>
      </c>
      <c r="AI107" s="634">
        <f>IF((Q107/206352*100)&lt;0.05,,(Q107/206352*100))</f>
        <v>0</v>
      </c>
    </row>
    <row r="108" spans="1:35" s="721" customFormat="1" ht="16.5" customHeight="1" outlineLevel="1" x14ac:dyDescent="0.2">
      <c r="A108" s="758" t="s">
        <v>3617</v>
      </c>
      <c r="B108" s="711"/>
      <c r="C108" s="669"/>
      <c r="D108" s="669"/>
      <c r="E108" s="669"/>
      <c r="F108" s="638">
        <f t="shared" si="35"/>
        <v>0</v>
      </c>
      <c r="G108" s="669"/>
      <c r="H108" s="669"/>
      <c r="I108" s="655">
        <f t="shared" si="43"/>
        <v>0</v>
      </c>
      <c r="J108" s="711"/>
      <c r="K108" s="669"/>
      <c r="L108" s="669"/>
      <c r="M108" s="669"/>
      <c r="N108" s="669">
        <f t="shared" si="37"/>
        <v>0</v>
      </c>
      <c r="O108" s="669"/>
      <c r="P108" s="669"/>
      <c r="Q108" s="655">
        <f t="shared" si="44"/>
        <v>0</v>
      </c>
      <c r="R108" s="708">
        <f t="shared" si="39"/>
        <v>0</v>
      </c>
      <c r="S108" s="635">
        <f t="shared" si="39"/>
        <v>0</v>
      </c>
      <c r="T108" s="635">
        <f t="shared" si="39"/>
        <v>0</v>
      </c>
      <c r="U108" s="638">
        <f t="shared" si="40"/>
        <v>0</v>
      </c>
      <c r="V108" s="638">
        <f t="shared" si="40"/>
        <v>0</v>
      </c>
      <c r="W108" s="669">
        <f t="shared" si="41"/>
        <v>0</v>
      </c>
      <c r="X108" s="636">
        <f t="shared" si="50"/>
        <v>0</v>
      </c>
      <c r="Y108" s="759"/>
      <c r="Z108" s="635"/>
      <c r="AA108" s="635"/>
      <c r="AB108" s="635"/>
      <c r="AC108" s="635"/>
      <c r="AD108" s="635">
        <f>IF(ABS(J108/206352*100) &lt; 0.05,,(J108/210099206352*100))</f>
        <v>0</v>
      </c>
      <c r="AE108" s="635">
        <f>IF(ABS(K108/206352*100) &lt; 0.05,,(K108/210099206352*100))</f>
        <v>0</v>
      </c>
      <c r="AF108" s="635">
        <f>IF(ABS(L108/206352*100) &lt; 0.05,,(L108/210099206352*100))</f>
        <v>0</v>
      </c>
      <c r="AG108" s="638">
        <f t="shared" si="52"/>
        <v>0</v>
      </c>
      <c r="AH108" s="640">
        <f t="shared" si="46"/>
        <v>0</v>
      </c>
      <c r="AI108" s="634">
        <f>IF((Q108/206352*100)&lt;0.05,,(Q108/206352*100))</f>
        <v>0</v>
      </c>
    </row>
    <row r="109" spans="1:35" s="721" customFormat="1" outlineLevel="1" x14ac:dyDescent="0.2">
      <c r="A109" s="758" t="s">
        <v>3618</v>
      </c>
      <c r="B109" s="711"/>
      <c r="C109" s="669"/>
      <c r="D109" s="669"/>
      <c r="E109" s="669"/>
      <c r="F109" s="638">
        <f t="shared" si="35"/>
        <v>0</v>
      </c>
      <c r="G109" s="669"/>
      <c r="H109" s="669"/>
      <c r="I109" s="655">
        <f t="shared" si="43"/>
        <v>0</v>
      </c>
      <c r="J109" s="711"/>
      <c r="K109" s="669"/>
      <c r="L109" s="669"/>
      <c r="M109" s="669"/>
      <c r="N109" s="669">
        <f t="shared" si="37"/>
        <v>0</v>
      </c>
      <c r="O109" s="669"/>
      <c r="P109" s="669"/>
      <c r="Q109" s="655">
        <f t="shared" si="44"/>
        <v>0</v>
      </c>
      <c r="R109" s="708">
        <f t="shared" si="39"/>
        <v>0</v>
      </c>
      <c r="S109" s="635">
        <f t="shared" si="39"/>
        <v>0</v>
      </c>
      <c r="T109" s="635">
        <f t="shared" si="39"/>
        <v>0</v>
      </c>
      <c r="U109" s="635">
        <f t="shared" si="40"/>
        <v>0</v>
      </c>
      <c r="V109" s="635">
        <f t="shared" si="40"/>
        <v>0</v>
      </c>
      <c r="W109" s="650">
        <f t="shared" si="41"/>
        <v>0</v>
      </c>
      <c r="X109" s="636">
        <f t="shared" si="50"/>
        <v>0</v>
      </c>
      <c r="Y109" s="759"/>
      <c r="Z109" s="635"/>
      <c r="AA109" s="635"/>
      <c r="AB109" s="635"/>
      <c r="AC109" s="635"/>
      <c r="AD109" s="635">
        <f>IF(ABS(J109/206352*100) &lt; 0.05,,(J109/206352*100))</f>
        <v>0</v>
      </c>
      <c r="AE109" s="635">
        <f t="shared" ref="AE109:AF111" si="54">IF(ABS(K109/206352*100) &lt; 0.05,,(K109/206352*100))</f>
        <v>0</v>
      </c>
      <c r="AF109" s="635">
        <f t="shared" si="54"/>
        <v>0</v>
      </c>
      <c r="AG109" s="638">
        <f t="shared" si="52"/>
        <v>0</v>
      </c>
      <c r="AH109" s="640">
        <f t="shared" si="46"/>
        <v>0</v>
      </c>
      <c r="AI109" s="634">
        <f>IF((Q109/206352*100)&lt;0.05,,(Q109/206352*100))</f>
        <v>0</v>
      </c>
    </row>
    <row r="110" spans="1:35" s="721" customFormat="1" x14ac:dyDescent="0.2">
      <c r="A110" s="760" t="s">
        <v>3619</v>
      </c>
      <c r="B110" s="660">
        <f>B111</f>
        <v>37.200000000000003</v>
      </c>
      <c r="C110" s="669"/>
      <c r="D110" s="669"/>
      <c r="E110" s="669"/>
      <c r="F110" s="640">
        <f t="shared" si="35"/>
        <v>37.200000000000003</v>
      </c>
      <c r="G110" s="669"/>
      <c r="H110" s="669">
        <f>H111</f>
        <v>-37.200000000000003</v>
      </c>
      <c r="I110" s="662">
        <f>G110+F110+H110</f>
        <v>0</v>
      </c>
      <c r="J110" s="660">
        <f>J111</f>
        <v>37.299999999999997</v>
      </c>
      <c r="K110" s="669"/>
      <c r="L110" s="669"/>
      <c r="M110" s="669"/>
      <c r="N110" s="661">
        <f t="shared" si="37"/>
        <v>37.299999999999997</v>
      </c>
      <c r="O110" s="669"/>
      <c r="P110" s="661">
        <f>P111</f>
        <v>-37.299999999999997</v>
      </c>
      <c r="Q110" s="662">
        <f>N110+O110+P110</f>
        <v>0</v>
      </c>
      <c r="R110" s="708">
        <f t="shared" si="39"/>
        <v>9.9999999999994316E-2</v>
      </c>
      <c r="S110" s="635"/>
      <c r="T110" s="635"/>
      <c r="U110" s="640">
        <f t="shared" si="40"/>
        <v>9.9999999999994316E-2</v>
      </c>
      <c r="V110" s="635"/>
      <c r="W110" s="650"/>
      <c r="X110" s="640">
        <f t="shared" si="50"/>
        <v>100.26881720430106</v>
      </c>
      <c r="Y110" s="759"/>
      <c r="Z110" s="635"/>
      <c r="AA110" s="640">
        <f>IF(F110=0,,N110/F110*100)</f>
        <v>100.26881720430106</v>
      </c>
      <c r="AB110" s="635"/>
      <c r="AC110" s="635"/>
      <c r="AD110" s="635">
        <f>IF(ABS(J110/206352*100) &lt; 0.05,,(J110/206352*100))</f>
        <v>0</v>
      </c>
      <c r="AE110" s="635">
        <f t="shared" si="54"/>
        <v>0</v>
      </c>
      <c r="AF110" s="635">
        <f t="shared" si="54"/>
        <v>0</v>
      </c>
      <c r="AG110" s="638">
        <f t="shared" si="52"/>
        <v>0</v>
      </c>
      <c r="AH110" s="640">
        <f t="shared" si="46"/>
        <v>0</v>
      </c>
      <c r="AI110" s="634">
        <f>IF((Q110/206352*100)&lt;0.05,,(Q110/206352*100))</f>
        <v>0</v>
      </c>
    </row>
    <row r="111" spans="1:35" s="721" customFormat="1" x14ac:dyDescent="0.2">
      <c r="A111" s="758" t="s">
        <v>3620</v>
      </c>
      <c r="B111" s="711">
        <v>37.200000000000003</v>
      </c>
      <c r="C111" s="669"/>
      <c r="D111" s="669"/>
      <c r="E111" s="669"/>
      <c r="F111" s="638">
        <f t="shared" si="35"/>
        <v>37.200000000000003</v>
      </c>
      <c r="G111" s="669"/>
      <c r="H111" s="669">
        <f>-F111</f>
        <v>-37.200000000000003</v>
      </c>
      <c r="I111" s="655">
        <f>G111+F111+H111</f>
        <v>0</v>
      </c>
      <c r="J111" s="711">
        <v>37.299999999999997</v>
      </c>
      <c r="K111" s="669"/>
      <c r="L111" s="669"/>
      <c r="M111" s="669"/>
      <c r="N111" s="669">
        <f t="shared" si="37"/>
        <v>37.299999999999997</v>
      </c>
      <c r="O111" s="669"/>
      <c r="P111" s="669">
        <f>-N111</f>
        <v>-37.299999999999997</v>
      </c>
      <c r="Q111" s="662">
        <f>N111+O111+P111</f>
        <v>0</v>
      </c>
      <c r="R111" s="719">
        <f t="shared" si="39"/>
        <v>9.9999999999994316E-2</v>
      </c>
      <c r="S111" s="635"/>
      <c r="T111" s="635"/>
      <c r="U111" s="638">
        <f t="shared" si="40"/>
        <v>9.9999999999994316E-2</v>
      </c>
      <c r="V111" s="635"/>
      <c r="W111" s="650"/>
      <c r="X111" s="638">
        <f t="shared" si="50"/>
        <v>100.26881720430106</v>
      </c>
      <c r="Y111" s="759"/>
      <c r="Z111" s="635"/>
      <c r="AA111" s="638">
        <f>IF(F111=0,,N111/F111*100)</f>
        <v>100.26881720430106</v>
      </c>
      <c r="AB111" s="635"/>
      <c r="AC111" s="635"/>
      <c r="AD111" s="635">
        <f>IF(ABS(J111/206352*100) &lt; 0.05,,(J111/206352*100))</f>
        <v>0</v>
      </c>
      <c r="AE111" s="635">
        <f t="shared" si="54"/>
        <v>0</v>
      </c>
      <c r="AF111" s="635">
        <f t="shared" si="54"/>
        <v>0</v>
      </c>
      <c r="AG111" s="638">
        <f t="shared" si="52"/>
        <v>0</v>
      </c>
      <c r="AH111" s="640">
        <f t="shared" si="46"/>
        <v>0</v>
      </c>
      <c r="AI111" s="634">
        <f>IF((Q111/206352*100)&lt;0.05,,(Q111/206352*100))</f>
        <v>0</v>
      </c>
    </row>
    <row r="112" spans="1:35" s="665" customFormat="1" x14ac:dyDescent="0.2">
      <c r="A112" s="760" t="s">
        <v>3621</v>
      </c>
      <c r="B112" s="660">
        <f>B113+B114</f>
        <v>-1378.1999999999998</v>
      </c>
      <c r="C112" s="661">
        <f>C113+C114</f>
        <v>0</v>
      </c>
      <c r="D112" s="661">
        <f>D113+D114</f>
        <v>0</v>
      </c>
      <c r="E112" s="661"/>
      <c r="F112" s="640">
        <f t="shared" si="35"/>
        <v>-1378.1999999999998</v>
      </c>
      <c r="G112" s="661">
        <f>G113+G114</f>
        <v>13.9</v>
      </c>
      <c r="H112" s="661"/>
      <c r="I112" s="662">
        <f t="shared" si="43"/>
        <v>-1364.2999999999997</v>
      </c>
      <c r="J112" s="660">
        <f>J113+J114</f>
        <v>-651.5</v>
      </c>
      <c r="K112" s="661">
        <f>K113+K114</f>
        <v>0</v>
      </c>
      <c r="L112" s="661">
        <f>L113+L114</f>
        <v>0</v>
      </c>
      <c r="M112" s="661">
        <f>M113+M114</f>
        <v>0</v>
      </c>
      <c r="N112" s="661">
        <f t="shared" si="37"/>
        <v>-651.5</v>
      </c>
      <c r="O112" s="661">
        <f>O113+O114</f>
        <v>8.3000000000000007</v>
      </c>
      <c r="P112" s="661"/>
      <c r="Q112" s="662">
        <f t="shared" si="44"/>
        <v>-643.20000000000005</v>
      </c>
      <c r="R112" s="722">
        <f t="shared" si="39"/>
        <v>726.69999999999982</v>
      </c>
      <c r="S112" s="640">
        <f t="shared" si="39"/>
        <v>0</v>
      </c>
      <c r="T112" s="640">
        <f t="shared" si="39"/>
        <v>0</v>
      </c>
      <c r="U112" s="640">
        <f t="shared" si="40"/>
        <v>726.69999999999982</v>
      </c>
      <c r="V112" s="640">
        <f t="shared" si="40"/>
        <v>-5.6</v>
      </c>
      <c r="W112" s="661">
        <f t="shared" si="41"/>
        <v>721.09999999999968</v>
      </c>
      <c r="X112" s="640">
        <f t="shared" ref="X112:X119" si="55">J112/B112*100</f>
        <v>47.27180380206066</v>
      </c>
      <c r="Y112" s="664"/>
      <c r="Z112" s="640"/>
      <c r="AA112" s="640">
        <f t="shared" ref="AA112:AA119" si="56">N112/F112*100</f>
        <v>47.27180380206066</v>
      </c>
      <c r="AB112" s="640">
        <f>O112/G112*100</f>
        <v>59.712230215827347</v>
      </c>
      <c r="AC112" s="640">
        <f t="shared" ref="AC112:AC120" si="57">Q112/I112*100</f>
        <v>47.145056072711292</v>
      </c>
      <c r="AD112" s="640">
        <f>(J112/206352*100)</f>
        <v>-0.31572264867798711</v>
      </c>
      <c r="AE112" s="640">
        <f t="shared" ref="AE112:AF114" si="58">(K112/206352*100)</f>
        <v>0</v>
      </c>
      <c r="AF112" s="640">
        <f t="shared" si="58"/>
        <v>0</v>
      </c>
      <c r="AG112" s="640">
        <f>(N112/206352)*100</f>
        <v>-0.31572264867798711</v>
      </c>
      <c r="AH112" s="640">
        <f t="shared" si="46"/>
        <v>0</v>
      </c>
      <c r="AI112" s="662">
        <f>(Q112/206352)*100</f>
        <v>-0.31170039544080019</v>
      </c>
    </row>
    <row r="113" spans="1:35" s="721" customFormat="1" x14ac:dyDescent="0.2">
      <c r="A113" s="758" t="s">
        <v>3622</v>
      </c>
      <c r="B113" s="711">
        <v>-698.9</v>
      </c>
      <c r="C113" s="669"/>
      <c r="D113" s="669"/>
      <c r="E113" s="669"/>
      <c r="F113" s="638">
        <f t="shared" si="35"/>
        <v>-698.9</v>
      </c>
      <c r="G113" s="669">
        <v>13.9</v>
      </c>
      <c r="H113" s="669"/>
      <c r="I113" s="655">
        <f t="shared" si="43"/>
        <v>-685</v>
      </c>
      <c r="J113" s="711">
        <v>-352.9</v>
      </c>
      <c r="K113" s="669"/>
      <c r="L113" s="669"/>
      <c r="M113" s="669"/>
      <c r="N113" s="669">
        <f t="shared" si="37"/>
        <v>-352.9</v>
      </c>
      <c r="O113" s="669">
        <v>8.3000000000000007</v>
      </c>
      <c r="P113" s="669"/>
      <c r="Q113" s="655">
        <f t="shared" si="44"/>
        <v>-344.59999999999997</v>
      </c>
      <c r="R113" s="719">
        <f t="shared" si="39"/>
        <v>346</v>
      </c>
      <c r="S113" s="638">
        <f t="shared" si="39"/>
        <v>0</v>
      </c>
      <c r="T113" s="638">
        <f t="shared" si="39"/>
        <v>0</v>
      </c>
      <c r="U113" s="638">
        <f t="shared" si="40"/>
        <v>346</v>
      </c>
      <c r="V113" s="638">
        <f t="shared" si="40"/>
        <v>-5.6</v>
      </c>
      <c r="W113" s="669">
        <f t="shared" si="41"/>
        <v>340.40000000000003</v>
      </c>
      <c r="X113" s="638">
        <f t="shared" si="55"/>
        <v>50.493632851623985</v>
      </c>
      <c r="Y113" s="759"/>
      <c r="Z113" s="638"/>
      <c r="AA113" s="638">
        <f t="shared" si="56"/>
        <v>50.493632851623985</v>
      </c>
      <c r="AB113" s="638">
        <f>O113/G113*100</f>
        <v>59.712230215827347</v>
      </c>
      <c r="AC113" s="638">
        <f t="shared" si="57"/>
        <v>50.306569343065689</v>
      </c>
      <c r="AD113" s="638">
        <f>(J113/206352*100)</f>
        <v>-0.17101845390400866</v>
      </c>
      <c r="AE113" s="638">
        <f t="shared" si="58"/>
        <v>0</v>
      </c>
      <c r="AF113" s="638">
        <f t="shared" si="58"/>
        <v>0</v>
      </c>
      <c r="AG113" s="638">
        <f>(N113/206352)*100</f>
        <v>-0.17101845390400866</v>
      </c>
      <c r="AH113" s="640">
        <f t="shared" si="46"/>
        <v>0</v>
      </c>
      <c r="AI113" s="655">
        <f>(Q113/206352)*100</f>
        <v>-0.16699620066682172</v>
      </c>
    </row>
    <row r="114" spans="1:35" s="721" customFormat="1" x14ac:dyDescent="0.2">
      <c r="A114" s="758" t="s">
        <v>3623</v>
      </c>
      <c r="B114" s="711">
        <v>-679.3</v>
      </c>
      <c r="C114" s="669"/>
      <c r="D114" s="669"/>
      <c r="E114" s="669"/>
      <c r="F114" s="638">
        <f t="shared" si="35"/>
        <v>-679.3</v>
      </c>
      <c r="G114" s="669"/>
      <c r="H114" s="669"/>
      <c r="I114" s="655">
        <f t="shared" si="43"/>
        <v>-679.3</v>
      </c>
      <c r="J114" s="711">
        <v>-298.60000000000002</v>
      </c>
      <c r="K114" s="669"/>
      <c r="L114" s="669"/>
      <c r="M114" s="669"/>
      <c r="N114" s="669">
        <f t="shared" si="37"/>
        <v>-298.60000000000002</v>
      </c>
      <c r="O114" s="669"/>
      <c r="P114" s="669"/>
      <c r="Q114" s="655">
        <f t="shared" si="44"/>
        <v>-298.60000000000002</v>
      </c>
      <c r="R114" s="719">
        <f t="shared" si="39"/>
        <v>380.69999999999993</v>
      </c>
      <c r="S114" s="638">
        <f t="shared" si="39"/>
        <v>0</v>
      </c>
      <c r="T114" s="638">
        <f t="shared" si="39"/>
        <v>0</v>
      </c>
      <c r="U114" s="638">
        <f t="shared" si="40"/>
        <v>380.69999999999993</v>
      </c>
      <c r="V114" s="638">
        <f t="shared" si="40"/>
        <v>0</v>
      </c>
      <c r="W114" s="669">
        <f t="shared" si="41"/>
        <v>380.69999999999993</v>
      </c>
      <c r="X114" s="638">
        <f t="shared" si="55"/>
        <v>43.957014573826001</v>
      </c>
      <c r="Y114" s="759"/>
      <c r="Z114" s="638"/>
      <c r="AA114" s="638">
        <f t="shared" si="56"/>
        <v>43.957014573826001</v>
      </c>
      <c r="AB114" s="638"/>
      <c r="AC114" s="638">
        <f t="shared" si="57"/>
        <v>43.957014573826001</v>
      </c>
      <c r="AD114" s="638">
        <f>(J114/206352*100)</f>
        <v>-0.14470419477397845</v>
      </c>
      <c r="AE114" s="638">
        <f t="shared" si="58"/>
        <v>0</v>
      </c>
      <c r="AF114" s="638">
        <f t="shared" si="58"/>
        <v>0</v>
      </c>
      <c r="AG114" s="638">
        <f>(N114/206352)*100</f>
        <v>-0.14470419477397845</v>
      </c>
      <c r="AH114" s="640">
        <f t="shared" si="46"/>
        <v>0</v>
      </c>
      <c r="AI114" s="655">
        <f>(Q114/206352)*100</f>
        <v>-0.14470419477397845</v>
      </c>
    </row>
    <row r="115" spans="1:35" s="665" customFormat="1" ht="17.25" hidden="1" customHeight="1" x14ac:dyDescent="0.2">
      <c r="A115" s="761" t="s">
        <v>3624</v>
      </c>
      <c r="B115" s="660">
        <f>B116</f>
        <v>0</v>
      </c>
      <c r="C115" s="661">
        <f>C116</f>
        <v>0</v>
      </c>
      <c r="D115" s="661">
        <f>D116</f>
        <v>0</v>
      </c>
      <c r="E115" s="661"/>
      <c r="F115" s="640">
        <f t="shared" si="35"/>
        <v>0</v>
      </c>
      <c r="G115" s="661">
        <f>G116</f>
        <v>0</v>
      </c>
      <c r="H115" s="661"/>
      <c r="I115" s="662">
        <f t="shared" si="43"/>
        <v>0</v>
      </c>
      <c r="J115" s="660">
        <f>J116</f>
        <v>0</v>
      </c>
      <c r="K115" s="661">
        <f>K116</f>
        <v>0</v>
      </c>
      <c r="L115" s="661">
        <f>L116</f>
        <v>0</v>
      </c>
      <c r="M115" s="661"/>
      <c r="N115" s="661">
        <f t="shared" si="37"/>
        <v>0</v>
      </c>
      <c r="O115" s="661">
        <f>O116</f>
        <v>0</v>
      </c>
      <c r="P115" s="661"/>
      <c r="Q115" s="662">
        <f t="shared" si="44"/>
        <v>0</v>
      </c>
      <c r="R115" s="722">
        <f t="shared" si="39"/>
        <v>0</v>
      </c>
      <c r="S115" s="640">
        <f t="shared" si="39"/>
        <v>0</v>
      </c>
      <c r="T115" s="640">
        <f t="shared" si="39"/>
        <v>0</v>
      </c>
      <c r="U115" s="640">
        <f t="shared" si="40"/>
        <v>0</v>
      </c>
      <c r="V115" s="640">
        <f t="shared" si="40"/>
        <v>0</v>
      </c>
      <c r="W115" s="661">
        <f t="shared" si="41"/>
        <v>0</v>
      </c>
      <c r="X115" s="640" t="e">
        <f t="shared" si="55"/>
        <v>#DIV/0!</v>
      </c>
      <c r="Y115" s="664"/>
      <c r="Z115" s="640"/>
      <c r="AA115" s="640" t="e">
        <f t="shared" si="56"/>
        <v>#DIV/0!</v>
      </c>
      <c r="AB115" s="640"/>
      <c r="AC115" s="640" t="e">
        <f t="shared" si="57"/>
        <v>#DIV/0!</v>
      </c>
      <c r="AD115" s="635">
        <f>IF(ABS(J115/206352*100) &lt; 0.05,,(J115/206352*100))</f>
        <v>0</v>
      </c>
      <c r="AE115" s="635">
        <f t="shared" ref="AE115:AF118" si="59">IF(ABS(K115/206352*100) &lt; 0.05,,(K115/206352*100))</f>
        <v>0</v>
      </c>
      <c r="AF115" s="635">
        <f t="shared" si="59"/>
        <v>0</v>
      </c>
      <c r="AG115" s="640">
        <f>IF((N115/206352*100)&lt;0.05,,(N115/206352*100))</f>
        <v>0</v>
      </c>
      <c r="AH115" s="640">
        <f t="shared" si="46"/>
        <v>0</v>
      </c>
      <c r="AI115" s="667">
        <f>IF((Q115/206352*100)&lt;0.05,,(Q115/206352*100))</f>
        <v>0</v>
      </c>
    </row>
    <row r="116" spans="1:35" s="721" customFormat="1" ht="16.5" hidden="1" customHeight="1" x14ac:dyDescent="0.2">
      <c r="A116" s="758" t="s">
        <v>3625</v>
      </c>
      <c r="B116" s="711"/>
      <c r="C116" s="669"/>
      <c r="D116" s="669"/>
      <c r="E116" s="669"/>
      <c r="F116" s="638">
        <f t="shared" si="35"/>
        <v>0</v>
      </c>
      <c r="G116" s="669"/>
      <c r="H116" s="669"/>
      <c r="I116" s="655">
        <f t="shared" si="43"/>
        <v>0</v>
      </c>
      <c r="J116" s="711"/>
      <c r="K116" s="669"/>
      <c r="L116" s="669"/>
      <c r="M116" s="669"/>
      <c r="N116" s="669">
        <f t="shared" si="37"/>
        <v>0</v>
      </c>
      <c r="O116" s="669"/>
      <c r="P116" s="669"/>
      <c r="Q116" s="655">
        <f t="shared" si="44"/>
        <v>0</v>
      </c>
      <c r="R116" s="719">
        <f t="shared" si="39"/>
        <v>0</v>
      </c>
      <c r="S116" s="638">
        <f t="shared" si="39"/>
        <v>0</v>
      </c>
      <c r="T116" s="638">
        <f t="shared" si="39"/>
        <v>0</v>
      </c>
      <c r="U116" s="638">
        <f t="shared" si="40"/>
        <v>0</v>
      </c>
      <c r="V116" s="638">
        <f t="shared" si="40"/>
        <v>0</v>
      </c>
      <c r="W116" s="669">
        <f t="shared" si="41"/>
        <v>0</v>
      </c>
      <c r="X116" s="638" t="e">
        <f t="shared" si="55"/>
        <v>#DIV/0!</v>
      </c>
      <c r="Y116" s="759"/>
      <c r="Z116" s="638"/>
      <c r="AA116" s="638" t="e">
        <f t="shared" si="56"/>
        <v>#DIV/0!</v>
      </c>
      <c r="AB116" s="638"/>
      <c r="AC116" s="638" t="e">
        <f t="shared" si="57"/>
        <v>#DIV/0!</v>
      </c>
      <c r="AD116" s="636">
        <f>IF(ABS(J116/206352*100) &lt; 0.05,,(J116/206352*100))</f>
        <v>0</v>
      </c>
      <c r="AE116" s="636">
        <f t="shared" si="59"/>
        <v>0</v>
      </c>
      <c r="AF116" s="636">
        <f t="shared" si="59"/>
        <v>0</v>
      </c>
      <c r="AG116" s="638">
        <f>IF((N116/206352*100)&lt;0.05,,(N116/206352*100))</f>
        <v>0</v>
      </c>
      <c r="AH116" s="640">
        <f t="shared" si="46"/>
        <v>0</v>
      </c>
      <c r="AI116" s="667">
        <f>IF((Q116/206352*100)&lt;0.05,,(Q116/206352*100))</f>
        <v>0</v>
      </c>
    </row>
    <row r="117" spans="1:35" s="665" customFormat="1" ht="21.75" customHeight="1" x14ac:dyDescent="0.2">
      <c r="A117" s="706" t="s">
        <v>3626</v>
      </c>
      <c r="B117" s="660">
        <f>B118+B122+B131+B141</f>
        <v>19860</v>
      </c>
      <c r="C117" s="661">
        <f>C118+C122+C131+C141</f>
        <v>0</v>
      </c>
      <c r="D117" s="661">
        <f>D118+D122+D131+D141</f>
        <v>0</v>
      </c>
      <c r="E117" s="661"/>
      <c r="F117" s="640">
        <f t="shared" si="35"/>
        <v>19860</v>
      </c>
      <c r="G117" s="661">
        <f>G118+G122+G131+G141+G139</f>
        <v>274.70000000000005</v>
      </c>
      <c r="H117" s="661">
        <f>H139</f>
        <v>37.200000000000003</v>
      </c>
      <c r="I117" s="662">
        <f>G117+F117+H117</f>
        <v>20171.900000000001</v>
      </c>
      <c r="J117" s="660">
        <f>J118+J122+J131+J141</f>
        <v>12980.099999999999</v>
      </c>
      <c r="K117" s="661">
        <f>K118+K122+K131+K141</f>
        <v>-0.2</v>
      </c>
      <c r="L117" s="661">
        <f>L118+L122+L131+L141</f>
        <v>0</v>
      </c>
      <c r="M117" s="661"/>
      <c r="N117" s="661">
        <f t="shared" si="37"/>
        <v>12979.899999999998</v>
      </c>
      <c r="O117" s="661">
        <f>O118+O122+O131+O141+O139</f>
        <v>212.70000000000005</v>
      </c>
      <c r="P117" s="661">
        <f>P139+P122</f>
        <v>34.799999999999997</v>
      </c>
      <c r="Q117" s="668">
        <f>N117+O117+P117</f>
        <v>13227.399999999998</v>
      </c>
      <c r="R117" s="708">
        <f t="shared" si="39"/>
        <v>-6879.9000000000015</v>
      </c>
      <c r="S117" s="635">
        <f t="shared" si="39"/>
        <v>-0.2</v>
      </c>
      <c r="T117" s="635">
        <f t="shared" si="39"/>
        <v>0</v>
      </c>
      <c r="U117" s="635">
        <f t="shared" si="40"/>
        <v>-6880.1000000000022</v>
      </c>
      <c r="V117" s="635">
        <f t="shared" si="40"/>
        <v>-62</v>
      </c>
      <c r="W117" s="650">
        <f t="shared" si="41"/>
        <v>-6944.5000000000036</v>
      </c>
      <c r="X117" s="635">
        <f t="shared" si="55"/>
        <v>65.358006042296068</v>
      </c>
      <c r="Y117" s="664"/>
      <c r="Z117" s="635"/>
      <c r="AA117" s="635">
        <f t="shared" si="56"/>
        <v>65.356998992950651</v>
      </c>
      <c r="AB117" s="635">
        <f>O117/G117*100</f>
        <v>77.429923552966869</v>
      </c>
      <c r="AC117" s="635">
        <f t="shared" si="57"/>
        <v>65.573396655743863</v>
      </c>
      <c r="AD117" s="635">
        <f>(J117/206352*100)</f>
        <v>6.2902709932542447</v>
      </c>
      <c r="AE117" s="635">
        <f t="shared" si="59"/>
        <v>0</v>
      </c>
      <c r="AF117" s="635">
        <f>(L117/206352*100)</f>
        <v>0</v>
      </c>
      <c r="AG117" s="635">
        <f>(N117/206352)*100</f>
        <v>6.2901740714894929</v>
      </c>
      <c r="AH117" s="635">
        <f>(O117/206352)*100</f>
        <v>0.10307629681321238</v>
      </c>
      <c r="AI117" s="668">
        <f>(Q117/206352)*100</f>
        <v>6.410114755369464</v>
      </c>
    </row>
    <row r="118" spans="1:35" s="665" customFormat="1" ht="16.5" customHeight="1" x14ac:dyDescent="0.2">
      <c r="A118" s="762" t="s">
        <v>53</v>
      </c>
      <c r="B118" s="660">
        <f>B119+B121+B120</f>
        <v>5350.7</v>
      </c>
      <c r="C118" s="661"/>
      <c r="D118" s="661"/>
      <c r="E118" s="661"/>
      <c r="F118" s="640">
        <f t="shared" si="35"/>
        <v>5350.7</v>
      </c>
      <c r="G118" s="661"/>
      <c r="H118" s="661"/>
      <c r="I118" s="662">
        <f t="shared" si="43"/>
        <v>5350.7</v>
      </c>
      <c r="J118" s="660">
        <f>J119+J121+J120</f>
        <v>5607.9</v>
      </c>
      <c r="K118" s="661">
        <f>K119+K120+K121</f>
        <v>-0.2</v>
      </c>
      <c r="L118" s="661"/>
      <c r="M118" s="661"/>
      <c r="N118" s="661">
        <f t="shared" si="37"/>
        <v>5607.7</v>
      </c>
      <c r="O118" s="661">
        <f>O119+O120+O121</f>
        <v>-1.2</v>
      </c>
      <c r="P118" s="661"/>
      <c r="Q118" s="662">
        <f t="shared" si="44"/>
        <v>5606.5</v>
      </c>
      <c r="R118" s="722">
        <f t="shared" si="39"/>
        <v>257.19999999999982</v>
      </c>
      <c r="S118" s="640">
        <f t="shared" si="39"/>
        <v>-0.2</v>
      </c>
      <c r="T118" s="640">
        <f t="shared" si="39"/>
        <v>0</v>
      </c>
      <c r="U118" s="640">
        <f t="shared" si="40"/>
        <v>257</v>
      </c>
      <c r="V118" s="640">
        <f t="shared" si="40"/>
        <v>-1.2</v>
      </c>
      <c r="W118" s="661">
        <f t="shared" si="41"/>
        <v>255.80000000000018</v>
      </c>
      <c r="X118" s="640">
        <f t="shared" si="55"/>
        <v>104.80684770216982</v>
      </c>
      <c r="Y118" s="664"/>
      <c r="Z118" s="640"/>
      <c r="AA118" s="640">
        <f t="shared" si="56"/>
        <v>104.8031098734745</v>
      </c>
      <c r="AB118" s="640"/>
      <c r="AC118" s="640">
        <f t="shared" si="57"/>
        <v>104.78068290130264</v>
      </c>
      <c r="AD118" s="640">
        <f>(J118/206352*100)</f>
        <v>2.7176378227494764</v>
      </c>
      <c r="AE118" s="636">
        <f t="shared" si="59"/>
        <v>0</v>
      </c>
      <c r="AF118" s="636">
        <f t="shared" si="59"/>
        <v>0</v>
      </c>
      <c r="AG118" s="640">
        <f>(N118/206352)*100</f>
        <v>2.7175409009847251</v>
      </c>
      <c r="AH118" s="634">
        <f t="shared" ref="AH118:AH143" si="60">IF((O118/206352*100)&lt;0.05,,(O118/206352*100))</f>
        <v>0</v>
      </c>
      <c r="AI118" s="662">
        <f>(Q118/206352)*100</f>
        <v>2.716959370396216</v>
      </c>
    </row>
    <row r="119" spans="1:35" s="721" customFormat="1" ht="15" customHeight="1" x14ac:dyDescent="0.2">
      <c r="A119" s="758" t="s">
        <v>3627</v>
      </c>
      <c r="B119" s="711">
        <v>5400.7</v>
      </c>
      <c r="C119" s="669"/>
      <c r="D119" s="669"/>
      <c r="E119" s="669"/>
      <c r="F119" s="638">
        <f t="shared" si="35"/>
        <v>5400.7</v>
      </c>
      <c r="G119" s="669"/>
      <c r="H119" s="669"/>
      <c r="I119" s="655">
        <f t="shared" si="43"/>
        <v>5400.7</v>
      </c>
      <c r="J119" s="711">
        <v>5576.8</v>
      </c>
      <c r="K119" s="669"/>
      <c r="L119" s="669"/>
      <c r="M119" s="669"/>
      <c r="N119" s="669">
        <f t="shared" si="37"/>
        <v>5576.8</v>
      </c>
      <c r="O119" s="669"/>
      <c r="P119" s="669"/>
      <c r="Q119" s="655">
        <f t="shared" si="44"/>
        <v>5576.8</v>
      </c>
      <c r="R119" s="719">
        <f t="shared" si="39"/>
        <v>176.10000000000036</v>
      </c>
      <c r="S119" s="638">
        <f t="shared" si="39"/>
        <v>0</v>
      </c>
      <c r="T119" s="638">
        <f t="shared" si="39"/>
        <v>0</v>
      </c>
      <c r="U119" s="638">
        <f t="shared" si="40"/>
        <v>176.10000000000036</v>
      </c>
      <c r="V119" s="638">
        <f t="shared" si="40"/>
        <v>0</v>
      </c>
      <c r="W119" s="669">
        <f t="shared" si="41"/>
        <v>176.10000000000036</v>
      </c>
      <c r="X119" s="638">
        <f t="shared" si="55"/>
        <v>103.26068842927769</v>
      </c>
      <c r="Y119" s="759"/>
      <c r="Z119" s="638"/>
      <c r="AA119" s="638">
        <f t="shared" si="56"/>
        <v>103.26068842927769</v>
      </c>
      <c r="AB119" s="638"/>
      <c r="AC119" s="638">
        <f t="shared" si="57"/>
        <v>103.26068842927769</v>
      </c>
      <c r="AD119" s="638">
        <f>(J119/206352*100)</f>
        <v>2.7025664883306195</v>
      </c>
      <c r="AE119" s="638">
        <f>(K119/206352*100)</f>
        <v>0</v>
      </c>
      <c r="AF119" s="638">
        <f>(L119/206352*100)</f>
        <v>0</v>
      </c>
      <c r="AG119" s="638">
        <f>(N119/206352)*100</f>
        <v>2.7025664883306195</v>
      </c>
      <c r="AH119" s="634">
        <f t="shared" si="60"/>
        <v>0</v>
      </c>
      <c r="AI119" s="655">
        <f>(Q119/206352)*100</f>
        <v>2.7025664883306195</v>
      </c>
    </row>
    <row r="120" spans="1:35" s="721" customFormat="1" ht="15" customHeight="1" x14ac:dyDescent="0.2">
      <c r="A120" s="758" t="s">
        <v>3628</v>
      </c>
      <c r="B120" s="711">
        <v>-50</v>
      </c>
      <c r="C120" s="669"/>
      <c r="D120" s="669"/>
      <c r="E120" s="669"/>
      <c r="F120" s="638">
        <f t="shared" si="35"/>
        <v>-50</v>
      </c>
      <c r="G120" s="669"/>
      <c r="H120" s="669"/>
      <c r="I120" s="655">
        <f t="shared" si="43"/>
        <v>-50</v>
      </c>
      <c r="J120" s="711">
        <v>-0.1</v>
      </c>
      <c r="K120" s="669"/>
      <c r="L120" s="669"/>
      <c r="M120" s="669"/>
      <c r="N120" s="669">
        <f t="shared" si="37"/>
        <v>-0.1</v>
      </c>
      <c r="O120" s="669">
        <v>-1.3</v>
      </c>
      <c r="P120" s="669"/>
      <c r="Q120" s="655">
        <f t="shared" si="44"/>
        <v>-1.4000000000000001</v>
      </c>
      <c r="R120" s="719">
        <f t="shared" si="39"/>
        <v>49.9</v>
      </c>
      <c r="S120" s="638"/>
      <c r="T120" s="638"/>
      <c r="U120" s="638">
        <f t="shared" si="40"/>
        <v>49.9</v>
      </c>
      <c r="V120" s="638">
        <f t="shared" si="40"/>
        <v>-1.3</v>
      </c>
      <c r="W120" s="669">
        <f t="shared" si="41"/>
        <v>48.6</v>
      </c>
      <c r="X120" s="638"/>
      <c r="Y120" s="759"/>
      <c r="Z120" s="638"/>
      <c r="AA120" s="638"/>
      <c r="AB120" s="638"/>
      <c r="AC120" s="638">
        <f t="shared" si="57"/>
        <v>2.8000000000000003</v>
      </c>
      <c r="AD120" s="635">
        <f>IF(ABS(J120/206352*100) &lt; 0.05,,(J120/206352*100))</f>
        <v>0</v>
      </c>
      <c r="AE120" s="635">
        <f t="shared" ref="AE120:AF129" si="61">IF(ABS(K120/206352*100) &lt; 0.05,,(K120/206352*100))</f>
        <v>0</v>
      </c>
      <c r="AF120" s="635">
        <f t="shared" si="61"/>
        <v>0</v>
      </c>
      <c r="AG120" s="638">
        <f>(N120/206352)*100</f>
        <v>-4.8460882375746302E-5</v>
      </c>
      <c r="AH120" s="634">
        <f t="shared" si="60"/>
        <v>0</v>
      </c>
      <c r="AI120" s="667">
        <f>IF((Q120/206352*100)&lt;0.05,,(Q120/206352*100))</f>
        <v>0</v>
      </c>
    </row>
    <row r="121" spans="1:35" s="721" customFormat="1" ht="15.75" customHeight="1" x14ac:dyDescent="0.2">
      <c r="A121" s="758" t="s">
        <v>3629</v>
      </c>
      <c r="B121" s="719"/>
      <c r="C121" s="638"/>
      <c r="D121" s="638"/>
      <c r="E121" s="638"/>
      <c r="F121" s="635">
        <f t="shared" si="35"/>
        <v>0</v>
      </c>
      <c r="G121" s="638"/>
      <c r="H121" s="638"/>
      <c r="I121" s="668">
        <f t="shared" si="43"/>
        <v>0</v>
      </c>
      <c r="J121" s="719">
        <v>31.2</v>
      </c>
      <c r="K121" s="638">
        <v>-0.2</v>
      </c>
      <c r="L121" s="638"/>
      <c r="M121" s="638"/>
      <c r="N121" s="638">
        <f t="shared" si="37"/>
        <v>31</v>
      </c>
      <c r="O121" s="638">
        <v>0.1</v>
      </c>
      <c r="P121" s="638"/>
      <c r="Q121" s="655">
        <f t="shared" si="44"/>
        <v>31.1</v>
      </c>
      <c r="R121" s="719">
        <f t="shared" si="39"/>
        <v>31.2</v>
      </c>
      <c r="S121" s="638">
        <f t="shared" si="39"/>
        <v>-0.2</v>
      </c>
      <c r="T121" s="638">
        <f t="shared" si="39"/>
        <v>0</v>
      </c>
      <c r="U121" s="638">
        <f t="shared" si="40"/>
        <v>31</v>
      </c>
      <c r="V121" s="638">
        <f t="shared" si="40"/>
        <v>0.1</v>
      </c>
      <c r="W121" s="669">
        <f t="shared" si="41"/>
        <v>31.1</v>
      </c>
      <c r="X121" s="638"/>
      <c r="Y121" s="763"/>
      <c r="Z121" s="638"/>
      <c r="AA121" s="638"/>
      <c r="AB121" s="638"/>
      <c r="AC121" s="638"/>
      <c r="AD121" s="635">
        <f t="shared" ref="AD121:AD130" si="62">IF(ABS(J121/206352*100) &lt; 0.05,,(J121/206352*100))</f>
        <v>0</v>
      </c>
      <c r="AE121" s="635">
        <f t="shared" si="61"/>
        <v>0</v>
      </c>
      <c r="AF121" s="635">
        <f t="shared" si="61"/>
        <v>0</v>
      </c>
      <c r="AG121" s="638">
        <f>IF((N121/206352*100)&lt;0.05,,(N121/206352*100))</f>
        <v>0</v>
      </c>
      <c r="AH121" s="634">
        <f t="shared" si="60"/>
        <v>0</v>
      </c>
      <c r="AI121" s="667">
        <f>IF((Q121/206352*100)&lt;0.05,,(Q121/206352*100))</f>
        <v>0</v>
      </c>
    </row>
    <row r="122" spans="1:35" s="665" customFormat="1" x14ac:dyDescent="0.2">
      <c r="A122" s="764" t="s">
        <v>3630</v>
      </c>
      <c r="B122" s="703">
        <f>B128</f>
        <v>0</v>
      </c>
      <c r="C122" s="704"/>
      <c r="D122" s="704"/>
      <c r="E122" s="704"/>
      <c r="F122" s="640">
        <f t="shared" si="35"/>
        <v>0</v>
      </c>
      <c r="G122" s="704">
        <f>G128</f>
        <v>0</v>
      </c>
      <c r="H122" s="704"/>
      <c r="I122" s="662">
        <f t="shared" si="43"/>
        <v>0</v>
      </c>
      <c r="J122" s="703">
        <f>J128</f>
        <v>0</v>
      </c>
      <c r="K122" s="704"/>
      <c r="L122" s="704"/>
      <c r="M122" s="704"/>
      <c r="N122" s="704">
        <f t="shared" si="37"/>
        <v>0</v>
      </c>
      <c r="O122" s="704">
        <f>O123+O128</f>
        <v>2.5</v>
      </c>
      <c r="P122" s="704">
        <v>-2.5</v>
      </c>
      <c r="Q122" s="662">
        <f>N122+O122+P122</f>
        <v>0</v>
      </c>
      <c r="R122" s="722">
        <f t="shared" si="39"/>
        <v>0</v>
      </c>
      <c r="S122" s="640">
        <f t="shared" si="39"/>
        <v>0</v>
      </c>
      <c r="T122" s="640">
        <f t="shared" si="39"/>
        <v>0</v>
      </c>
      <c r="U122" s="640">
        <f t="shared" si="40"/>
        <v>0</v>
      </c>
      <c r="V122" s="640">
        <f t="shared" si="40"/>
        <v>2.5</v>
      </c>
      <c r="W122" s="661">
        <f t="shared" si="41"/>
        <v>0</v>
      </c>
      <c r="X122" s="640">
        <f>IF(B122=0,,J122/B122*100)</f>
        <v>0</v>
      </c>
      <c r="Y122" s="757"/>
      <c r="Z122" s="640"/>
      <c r="AA122" s="640">
        <f>IF(F122=0,,N122/F122*100)</f>
        <v>0</v>
      </c>
      <c r="AB122" s="640"/>
      <c r="AC122" s="634">
        <f>IF(I122=0,,Q122/I122*100)</f>
        <v>0</v>
      </c>
      <c r="AD122" s="635">
        <f t="shared" si="62"/>
        <v>0</v>
      </c>
      <c r="AE122" s="635">
        <f t="shared" si="61"/>
        <v>0</v>
      </c>
      <c r="AF122" s="635">
        <f t="shared" si="61"/>
        <v>0</v>
      </c>
      <c r="AG122" s="638">
        <f t="shared" ref="AG122:AG128" si="63">(N122/206352)*100</f>
        <v>0</v>
      </c>
      <c r="AH122" s="634">
        <f t="shared" si="60"/>
        <v>0</v>
      </c>
      <c r="AI122" s="667">
        <f>IF((Q122/206352*100)&lt;0.05,,(Q122/206352*100))</f>
        <v>0</v>
      </c>
    </row>
    <row r="123" spans="1:35" s="665" customFormat="1" x14ac:dyDescent="0.2">
      <c r="A123" s="758" t="s">
        <v>3631</v>
      </c>
      <c r="B123" s="703"/>
      <c r="C123" s="704"/>
      <c r="D123" s="704"/>
      <c r="E123" s="704"/>
      <c r="F123" s="640"/>
      <c r="G123" s="704"/>
      <c r="H123" s="704"/>
      <c r="I123" s="662"/>
      <c r="J123" s="703"/>
      <c r="K123" s="704"/>
      <c r="L123" s="704"/>
      <c r="M123" s="704"/>
      <c r="N123" s="704"/>
      <c r="O123" s="765">
        <f>O124+O125+O126+O127</f>
        <v>2.5</v>
      </c>
      <c r="P123" s="765">
        <f>-O123</f>
        <v>-2.5</v>
      </c>
      <c r="Q123" s="662"/>
      <c r="R123" s="722"/>
      <c r="S123" s="640"/>
      <c r="T123" s="640"/>
      <c r="U123" s="640"/>
      <c r="V123" s="640">
        <f t="shared" si="40"/>
        <v>2.5</v>
      </c>
      <c r="W123" s="661"/>
      <c r="X123" s="640"/>
      <c r="Y123" s="757"/>
      <c r="Z123" s="640"/>
      <c r="AA123" s="640"/>
      <c r="AB123" s="640"/>
      <c r="AC123" s="634"/>
      <c r="AD123" s="635">
        <f t="shared" si="62"/>
        <v>0</v>
      </c>
      <c r="AE123" s="635">
        <f t="shared" si="61"/>
        <v>0</v>
      </c>
      <c r="AF123" s="635">
        <f t="shared" si="61"/>
        <v>0</v>
      </c>
      <c r="AG123" s="638">
        <f t="shared" si="63"/>
        <v>0</v>
      </c>
      <c r="AH123" s="634">
        <f t="shared" si="60"/>
        <v>0</v>
      </c>
      <c r="AI123" s="667">
        <f>IF((Q123/206352*100)&lt;0.05,,(Q123/203532*100))</f>
        <v>0</v>
      </c>
    </row>
    <row r="124" spans="1:35" s="665" customFormat="1" x14ac:dyDescent="0.2">
      <c r="A124" s="656" t="s">
        <v>3632</v>
      </c>
      <c r="B124" s="703"/>
      <c r="C124" s="704"/>
      <c r="D124" s="704"/>
      <c r="E124" s="704"/>
      <c r="F124" s="640"/>
      <c r="G124" s="704"/>
      <c r="H124" s="704"/>
      <c r="I124" s="662"/>
      <c r="J124" s="703"/>
      <c r="K124" s="704"/>
      <c r="L124" s="704"/>
      <c r="M124" s="704"/>
      <c r="N124" s="704"/>
      <c r="O124" s="648">
        <v>106.5</v>
      </c>
      <c r="P124" s="648">
        <f>-O124</f>
        <v>-106.5</v>
      </c>
      <c r="Q124" s="662"/>
      <c r="R124" s="722"/>
      <c r="S124" s="640"/>
      <c r="T124" s="640"/>
      <c r="U124" s="640"/>
      <c r="V124" s="636">
        <f t="shared" si="40"/>
        <v>106.5</v>
      </c>
      <c r="W124" s="661"/>
      <c r="X124" s="640"/>
      <c r="Y124" s="757"/>
      <c r="Z124" s="640"/>
      <c r="AA124" s="640"/>
      <c r="AB124" s="640"/>
      <c r="AC124" s="634"/>
      <c r="AD124" s="635">
        <f t="shared" si="62"/>
        <v>0</v>
      </c>
      <c r="AE124" s="635">
        <f t="shared" si="61"/>
        <v>0</v>
      </c>
      <c r="AF124" s="635">
        <f t="shared" si="61"/>
        <v>0</v>
      </c>
      <c r="AG124" s="638">
        <f t="shared" si="63"/>
        <v>0</v>
      </c>
      <c r="AH124" s="647">
        <f t="shared" si="60"/>
        <v>5.1610839730169812E-2</v>
      </c>
      <c r="AI124" s="667">
        <f t="shared" ref="AI124:AI132" si="64">IF((Q124/206352*100)&lt;0.05,,(Q124/206352*100))</f>
        <v>0</v>
      </c>
    </row>
    <row r="125" spans="1:35" s="665" customFormat="1" x14ac:dyDescent="0.2">
      <c r="A125" s="656" t="s">
        <v>3633</v>
      </c>
      <c r="B125" s="703"/>
      <c r="C125" s="704"/>
      <c r="D125" s="704"/>
      <c r="E125" s="704"/>
      <c r="F125" s="640"/>
      <c r="G125" s="704"/>
      <c r="H125" s="704"/>
      <c r="I125" s="662"/>
      <c r="J125" s="703"/>
      <c r="K125" s="704"/>
      <c r="L125" s="704"/>
      <c r="M125" s="704"/>
      <c r="N125" s="704"/>
      <c r="O125" s="648">
        <v>-104</v>
      </c>
      <c r="P125" s="648">
        <f>-O125</f>
        <v>104</v>
      </c>
      <c r="Q125" s="662"/>
      <c r="R125" s="722"/>
      <c r="S125" s="640"/>
      <c r="T125" s="640"/>
      <c r="U125" s="640"/>
      <c r="V125" s="636">
        <f t="shared" si="40"/>
        <v>-104</v>
      </c>
      <c r="W125" s="661"/>
      <c r="X125" s="640"/>
      <c r="Y125" s="757"/>
      <c r="Z125" s="640"/>
      <c r="AA125" s="640"/>
      <c r="AB125" s="640"/>
      <c r="AC125" s="634"/>
      <c r="AD125" s="635">
        <f t="shared" si="62"/>
        <v>0</v>
      </c>
      <c r="AE125" s="635">
        <f t="shared" si="61"/>
        <v>0</v>
      </c>
      <c r="AF125" s="635">
        <f t="shared" si="61"/>
        <v>0</v>
      </c>
      <c r="AG125" s="638">
        <f t="shared" si="63"/>
        <v>0</v>
      </c>
      <c r="AH125" s="647">
        <f t="shared" si="60"/>
        <v>0</v>
      </c>
      <c r="AI125" s="667">
        <f t="shared" si="64"/>
        <v>0</v>
      </c>
    </row>
    <row r="126" spans="1:35" s="665" customFormat="1" x14ac:dyDescent="0.2">
      <c r="A126" s="656" t="s">
        <v>3634</v>
      </c>
      <c r="B126" s="703"/>
      <c r="C126" s="704"/>
      <c r="D126" s="704"/>
      <c r="E126" s="704"/>
      <c r="F126" s="640"/>
      <c r="G126" s="704"/>
      <c r="H126" s="704"/>
      <c r="I126" s="662"/>
      <c r="J126" s="703"/>
      <c r="K126" s="704"/>
      <c r="L126" s="704"/>
      <c r="M126" s="704"/>
      <c r="N126" s="704"/>
      <c r="O126" s="648">
        <v>0.1</v>
      </c>
      <c r="P126" s="648">
        <v>-0.1</v>
      </c>
      <c r="Q126" s="668">
        <f>N126+O126+P126</f>
        <v>0</v>
      </c>
      <c r="R126" s="722"/>
      <c r="S126" s="640"/>
      <c r="T126" s="640"/>
      <c r="U126" s="640"/>
      <c r="V126" s="636">
        <f t="shared" si="40"/>
        <v>0.1</v>
      </c>
      <c r="W126" s="661"/>
      <c r="X126" s="640"/>
      <c r="Y126" s="757"/>
      <c r="Z126" s="640"/>
      <c r="AA126" s="640"/>
      <c r="AB126" s="640"/>
      <c r="AC126" s="634"/>
      <c r="AD126" s="635">
        <f t="shared" si="62"/>
        <v>0</v>
      </c>
      <c r="AE126" s="635">
        <f t="shared" si="61"/>
        <v>0</v>
      </c>
      <c r="AF126" s="635">
        <f t="shared" si="61"/>
        <v>0</v>
      </c>
      <c r="AG126" s="638">
        <f t="shared" si="63"/>
        <v>0</v>
      </c>
      <c r="AH126" s="634">
        <f t="shared" si="60"/>
        <v>0</v>
      </c>
      <c r="AI126" s="667">
        <f t="shared" si="64"/>
        <v>0</v>
      </c>
    </row>
    <row r="127" spans="1:35" s="665" customFormat="1" x14ac:dyDescent="0.2">
      <c r="A127" s="656" t="s">
        <v>3635</v>
      </c>
      <c r="B127" s="703"/>
      <c r="C127" s="704"/>
      <c r="D127" s="704"/>
      <c r="E127" s="704"/>
      <c r="F127" s="640"/>
      <c r="G127" s="704"/>
      <c r="H127" s="704"/>
      <c r="I127" s="662"/>
      <c r="J127" s="703"/>
      <c r="K127" s="704"/>
      <c r="L127" s="704"/>
      <c r="M127" s="704"/>
      <c r="N127" s="704"/>
      <c r="O127" s="648">
        <v>-0.1</v>
      </c>
      <c r="P127" s="648">
        <v>0.1</v>
      </c>
      <c r="Q127" s="668">
        <f>N127+O127+P127</f>
        <v>0</v>
      </c>
      <c r="R127" s="722"/>
      <c r="S127" s="640"/>
      <c r="T127" s="640"/>
      <c r="U127" s="640"/>
      <c r="V127" s="636">
        <f t="shared" si="40"/>
        <v>-0.1</v>
      </c>
      <c r="W127" s="661"/>
      <c r="X127" s="640"/>
      <c r="Y127" s="757"/>
      <c r="Z127" s="640"/>
      <c r="AA127" s="640"/>
      <c r="AB127" s="640"/>
      <c r="AC127" s="634"/>
      <c r="AD127" s="635">
        <f t="shared" si="62"/>
        <v>0</v>
      </c>
      <c r="AE127" s="635">
        <f t="shared" si="61"/>
        <v>0</v>
      </c>
      <c r="AF127" s="635">
        <f t="shared" si="61"/>
        <v>0</v>
      </c>
      <c r="AG127" s="638">
        <f t="shared" si="63"/>
        <v>0</v>
      </c>
      <c r="AH127" s="634">
        <f t="shared" si="60"/>
        <v>0</v>
      </c>
      <c r="AI127" s="667">
        <f t="shared" si="64"/>
        <v>0</v>
      </c>
    </row>
    <row r="128" spans="1:35" s="721" customFormat="1" x14ac:dyDescent="0.2">
      <c r="A128" s="758" t="s">
        <v>3636</v>
      </c>
      <c r="B128" s="711"/>
      <c r="C128" s="669"/>
      <c r="D128" s="669"/>
      <c r="E128" s="669"/>
      <c r="F128" s="638">
        <f t="shared" si="35"/>
        <v>0</v>
      </c>
      <c r="G128" s="669"/>
      <c r="H128" s="669"/>
      <c r="I128" s="655">
        <f t="shared" si="43"/>
        <v>0</v>
      </c>
      <c r="J128" s="711"/>
      <c r="K128" s="669"/>
      <c r="L128" s="669"/>
      <c r="M128" s="669"/>
      <c r="N128" s="669">
        <f t="shared" si="37"/>
        <v>0</v>
      </c>
      <c r="O128" s="669"/>
      <c r="P128" s="669"/>
      <c r="Q128" s="655">
        <f t="shared" si="44"/>
        <v>0</v>
      </c>
      <c r="R128" s="719">
        <f t="shared" si="39"/>
        <v>0</v>
      </c>
      <c r="S128" s="638">
        <f t="shared" si="39"/>
        <v>0</v>
      </c>
      <c r="T128" s="638">
        <f t="shared" si="39"/>
        <v>0</v>
      </c>
      <c r="U128" s="638">
        <f t="shared" si="40"/>
        <v>0</v>
      </c>
      <c r="V128" s="638">
        <f t="shared" si="40"/>
        <v>0</v>
      </c>
      <c r="W128" s="669">
        <f t="shared" si="41"/>
        <v>0</v>
      </c>
      <c r="X128" s="636">
        <f>IF(B128=0,,J128/B128*100)</f>
        <v>0</v>
      </c>
      <c r="Y128" s="759"/>
      <c r="Z128" s="638"/>
      <c r="AA128" s="638">
        <f>IF(F128=0,,N128/F128*100)</f>
        <v>0</v>
      </c>
      <c r="AB128" s="638"/>
      <c r="AC128" s="666">
        <f>IF(I128=0,,Q128/I128*100)</f>
        <v>0</v>
      </c>
      <c r="AD128" s="635">
        <f t="shared" si="62"/>
        <v>0</v>
      </c>
      <c r="AE128" s="635">
        <f t="shared" si="61"/>
        <v>0</v>
      </c>
      <c r="AF128" s="635">
        <f t="shared" si="61"/>
        <v>0</v>
      </c>
      <c r="AG128" s="638">
        <f t="shared" si="63"/>
        <v>0</v>
      </c>
      <c r="AH128" s="634">
        <f t="shared" si="60"/>
        <v>0</v>
      </c>
      <c r="AI128" s="667">
        <f t="shared" si="64"/>
        <v>0</v>
      </c>
    </row>
    <row r="129" spans="1:35" s="721" customFormat="1" ht="16.5" customHeight="1" x14ac:dyDescent="0.2">
      <c r="A129" s="656" t="s">
        <v>3637</v>
      </c>
      <c r="B129" s="711"/>
      <c r="C129" s="669"/>
      <c r="D129" s="669"/>
      <c r="E129" s="669"/>
      <c r="F129" s="638"/>
      <c r="G129" s="669"/>
      <c r="H129" s="669"/>
      <c r="I129" s="655"/>
      <c r="J129" s="663"/>
      <c r="K129" s="669">
        <v>600</v>
      </c>
      <c r="L129" s="669"/>
      <c r="M129" s="657">
        <f>-K129</f>
        <v>-600</v>
      </c>
      <c r="N129" s="657">
        <f>J129+K129+L129+M129</f>
        <v>0</v>
      </c>
      <c r="O129" s="669"/>
      <c r="P129" s="669"/>
      <c r="Q129" s="655"/>
      <c r="R129" s="659">
        <f t="shared" si="39"/>
        <v>0</v>
      </c>
      <c r="S129" s="636">
        <f t="shared" si="39"/>
        <v>600</v>
      </c>
      <c r="T129" s="638"/>
      <c r="U129" s="638">
        <f t="shared" si="40"/>
        <v>0</v>
      </c>
      <c r="V129" s="638"/>
      <c r="W129" s="669"/>
      <c r="X129" s="636"/>
      <c r="Y129" s="759"/>
      <c r="Z129" s="638"/>
      <c r="AA129" s="638"/>
      <c r="AB129" s="638"/>
      <c r="AC129" s="666"/>
      <c r="AD129" s="636">
        <f t="shared" si="62"/>
        <v>0</v>
      </c>
      <c r="AE129" s="636">
        <f t="shared" si="61"/>
        <v>0.29076529425447778</v>
      </c>
      <c r="AF129" s="636">
        <f t="shared" si="61"/>
        <v>0</v>
      </c>
      <c r="AG129" s="638">
        <f>IF((N129/206352*100)&lt;0.05,,(N129/206352*100))</f>
        <v>0</v>
      </c>
      <c r="AH129" s="634">
        <f t="shared" si="60"/>
        <v>0</v>
      </c>
      <c r="AI129" s="667">
        <f t="shared" si="64"/>
        <v>0</v>
      </c>
    </row>
    <row r="130" spans="1:35" s="721" customFormat="1" ht="16.5" customHeight="1" x14ac:dyDescent="0.2">
      <c r="A130" s="656" t="s">
        <v>3638</v>
      </c>
      <c r="B130" s="711"/>
      <c r="C130" s="669"/>
      <c r="D130" s="669"/>
      <c r="E130" s="669"/>
      <c r="F130" s="638"/>
      <c r="G130" s="669"/>
      <c r="H130" s="669"/>
      <c r="I130" s="655"/>
      <c r="J130" s="663"/>
      <c r="K130" s="669">
        <v>-600</v>
      </c>
      <c r="L130" s="669"/>
      <c r="M130" s="657">
        <f>-K130</f>
        <v>600</v>
      </c>
      <c r="N130" s="657">
        <f>J130+K130+L130+M130</f>
        <v>0</v>
      </c>
      <c r="O130" s="669"/>
      <c r="P130" s="669"/>
      <c r="Q130" s="655"/>
      <c r="R130" s="659">
        <f t="shared" si="39"/>
        <v>0</v>
      </c>
      <c r="S130" s="636">
        <f t="shared" si="39"/>
        <v>-600</v>
      </c>
      <c r="T130" s="638"/>
      <c r="U130" s="638">
        <f t="shared" si="40"/>
        <v>0</v>
      </c>
      <c r="V130" s="638"/>
      <c r="W130" s="669"/>
      <c r="X130" s="636"/>
      <c r="Y130" s="759"/>
      <c r="Z130" s="638"/>
      <c r="AA130" s="638"/>
      <c r="AB130" s="638"/>
      <c r="AC130" s="666"/>
      <c r="AD130" s="635">
        <f t="shared" si="62"/>
        <v>0</v>
      </c>
      <c r="AE130" s="636">
        <f>(K130/206352*100)</f>
        <v>-0.29076529425447778</v>
      </c>
      <c r="AF130" s="636">
        <f>(L130/206352*100)</f>
        <v>0</v>
      </c>
      <c r="AG130" s="638">
        <f>IF((N130/206352*100)&lt;0.05,,(N130/206352*100))</f>
        <v>0</v>
      </c>
      <c r="AH130" s="634">
        <f t="shared" si="60"/>
        <v>0</v>
      </c>
      <c r="AI130" s="667">
        <f t="shared" si="64"/>
        <v>0</v>
      </c>
    </row>
    <row r="131" spans="1:35" s="665" customFormat="1" ht="18" customHeight="1" x14ac:dyDescent="0.2">
      <c r="A131" s="760" t="s">
        <v>3639</v>
      </c>
      <c r="B131" s="660">
        <f>B132+B135+B138</f>
        <v>0</v>
      </c>
      <c r="C131" s="661"/>
      <c r="D131" s="661"/>
      <c r="E131" s="661"/>
      <c r="F131" s="640">
        <f t="shared" si="35"/>
        <v>0</v>
      </c>
      <c r="G131" s="661">
        <f>G132+G135+G138</f>
        <v>341.20000000000005</v>
      </c>
      <c r="H131" s="661"/>
      <c r="I131" s="662">
        <f t="shared" si="43"/>
        <v>341.20000000000005</v>
      </c>
      <c r="J131" s="660">
        <f>J132+J135+J138</f>
        <v>0</v>
      </c>
      <c r="K131" s="661"/>
      <c r="L131" s="661"/>
      <c r="M131" s="661">
        <f>M132+M135</f>
        <v>0</v>
      </c>
      <c r="N131" s="661">
        <f t="shared" si="37"/>
        <v>0</v>
      </c>
      <c r="O131" s="661">
        <f>O132+O135+O138</f>
        <v>276.60000000000002</v>
      </c>
      <c r="P131" s="661"/>
      <c r="Q131" s="662">
        <f t="shared" si="44"/>
        <v>276.60000000000002</v>
      </c>
      <c r="R131" s="722">
        <f t="shared" si="39"/>
        <v>0</v>
      </c>
      <c r="S131" s="640">
        <f t="shared" si="39"/>
        <v>0</v>
      </c>
      <c r="T131" s="640">
        <f t="shared" si="39"/>
        <v>0</v>
      </c>
      <c r="U131" s="640">
        <f t="shared" si="40"/>
        <v>0</v>
      </c>
      <c r="V131" s="640">
        <f t="shared" si="40"/>
        <v>-64.600000000000023</v>
      </c>
      <c r="W131" s="661">
        <f t="shared" si="41"/>
        <v>-64.600000000000023</v>
      </c>
      <c r="X131" s="640">
        <f>IF(B131=0,,J131/B131*100)</f>
        <v>0</v>
      </c>
      <c r="Y131" s="664"/>
      <c r="Z131" s="640"/>
      <c r="AA131" s="636">
        <f>IF(F131=0,,N131/F131*100)</f>
        <v>0</v>
      </c>
      <c r="AB131" s="640">
        <f>O131/G131*100</f>
        <v>81.066822977725678</v>
      </c>
      <c r="AC131" s="640">
        <f>Q131/I131*100</f>
        <v>81.066822977725678</v>
      </c>
      <c r="AD131" s="640">
        <f t="shared" ref="AD131:AF145" si="65">(J131/206352*100)</f>
        <v>0</v>
      </c>
      <c r="AE131" s="640">
        <f t="shared" si="65"/>
        <v>0</v>
      </c>
      <c r="AF131" s="640">
        <f t="shared" si="65"/>
        <v>0</v>
      </c>
      <c r="AG131" s="638">
        <f>IF((N131/206352*100)&lt;0.05,,(N131/206352*100))</f>
        <v>0</v>
      </c>
      <c r="AH131" s="634">
        <f t="shared" si="60"/>
        <v>0.13404280065131427</v>
      </c>
      <c r="AI131" s="662">
        <f t="shared" si="64"/>
        <v>0.13404280065131427</v>
      </c>
    </row>
    <row r="132" spans="1:35" s="721" customFormat="1" ht="16.5" customHeight="1" x14ac:dyDescent="0.2">
      <c r="A132" s="766" t="s">
        <v>3640</v>
      </c>
      <c r="B132" s="711"/>
      <c r="C132" s="669"/>
      <c r="D132" s="669"/>
      <c r="E132" s="669"/>
      <c r="F132" s="638">
        <f t="shared" si="35"/>
        <v>0</v>
      </c>
      <c r="G132" s="669"/>
      <c r="H132" s="669"/>
      <c r="I132" s="655">
        <f t="shared" si="43"/>
        <v>0</v>
      </c>
      <c r="J132" s="711"/>
      <c r="K132" s="669"/>
      <c r="L132" s="669"/>
      <c r="M132" s="669"/>
      <c r="N132" s="669">
        <f t="shared" si="37"/>
        <v>0</v>
      </c>
      <c r="O132" s="669"/>
      <c r="P132" s="669"/>
      <c r="Q132" s="655">
        <f t="shared" si="44"/>
        <v>0</v>
      </c>
      <c r="R132" s="719">
        <f t="shared" si="39"/>
        <v>0</v>
      </c>
      <c r="S132" s="638">
        <f t="shared" si="39"/>
        <v>0</v>
      </c>
      <c r="T132" s="638">
        <f t="shared" si="39"/>
        <v>0</v>
      </c>
      <c r="U132" s="638">
        <f t="shared" si="40"/>
        <v>0</v>
      </c>
      <c r="V132" s="638">
        <f t="shared" si="40"/>
        <v>0</v>
      </c>
      <c r="W132" s="669">
        <f t="shared" si="41"/>
        <v>0</v>
      </c>
      <c r="X132" s="638">
        <f>IF(B132=0,,J132/B132*100)</f>
        <v>0</v>
      </c>
      <c r="Y132" s="759"/>
      <c r="Z132" s="638"/>
      <c r="AA132" s="638">
        <f>IF(F132=0,,N132/F132*100)</f>
        <v>0</v>
      </c>
      <c r="AB132" s="638"/>
      <c r="AC132" s="666">
        <f>IF(I132=0,,Q132/I132*100)</f>
        <v>0</v>
      </c>
      <c r="AD132" s="638">
        <f t="shared" si="65"/>
        <v>0</v>
      </c>
      <c r="AE132" s="638">
        <f t="shared" si="65"/>
        <v>0</v>
      </c>
      <c r="AF132" s="638">
        <f t="shared" si="65"/>
        <v>0</v>
      </c>
      <c r="AG132" s="638">
        <f>IF((N132/206352*100)&lt;0.05,,(N132/206352*100))</f>
        <v>0</v>
      </c>
      <c r="AH132" s="638">
        <f t="shared" si="60"/>
        <v>0</v>
      </c>
      <c r="AI132" s="667">
        <f t="shared" si="64"/>
        <v>0</v>
      </c>
    </row>
    <row r="133" spans="1:35" s="721" customFormat="1" ht="16.5" customHeight="1" x14ac:dyDescent="0.2">
      <c r="A133" s="767" t="s">
        <v>3641</v>
      </c>
      <c r="B133" s="711"/>
      <c r="C133" s="669"/>
      <c r="D133" s="669"/>
      <c r="E133" s="669"/>
      <c r="F133" s="638"/>
      <c r="G133" s="669"/>
      <c r="H133" s="669"/>
      <c r="I133" s="655"/>
      <c r="J133" s="663">
        <v>2096</v>
      </c>
      <c r="K133" s="657"/>
      <c r="L133" s="657"/>
      <c r="M133" s="657"/>
      <c r="N133" s="657">
        <f t="shared" si="37"/>
        <v>2096</v>
      </c>
      <c r="O133" s="657"/>
      <c r="P133" s="657"/>
      <c r="Q133" s="658">
        <f t="shared" si="44"/>
        <v>2096</v>
      </c>
      <c r="R133" s="659">
        <f t="shared" si="39"/>
        <v>2096</v>
      </c>
      <c r="S133" s="638"/>
      <c r="T133" s="638"/>
      <c r="U133" s="636">
        <f t="shared" si="40"/>
        <v>2096</v>
      </c>
      <c r="V133" s="638"/>
      <c r="W133" s="657">
        <f t="shared" si="41"/>
        <v>2096</v>
      </c>
      <c r="X133" s="638">
        <f>IF(B133=0,,J133/B133*100)</f>
        <v>0</v>
      </c>
      <c r="Y133" s="759"/>
      <c r="Z133" s="638"/>
      <c r="AA133" s="638">
        <f>IF(F133=0,,N133/F133*100)</f>
        <v>0</v>
      </c>
      <c r="AB133" s="638"/>
      <c r="AC133" s="666">
        <f>IF(I133=0,,Q133/I133*100)</f>
        <v>0</v>
      </c>
      <c r="AD133" s="636">
        <f t="shared" si="65"/>
        <v>1.0157400945956425</v>
      </c>
      <c r="AE133" s="636">
        <f t="shared" si="65"/>
        <v>0</v>
      </c>
      <c r="AF133" s="636">
        <f t="shared" si="65"/>
        <v>0</v>
      </c>
      <c r="AG133" s="636">
        <f>(N133/206352)*100</f>
        <v>1.0157400945956425</v>
      </c>
      <c r="AH133" s="638">
        <f t="shared" si="60"/>
        <v>0</v>
      </c>
      <c r="AI133" s="658">
        <f>(Q133/206352)*100</f>
        <v>1.0157400945956425</v>
      </c>
    </row>
    <row r="134" spans="1:35" s="721" customFormat="1" ht="16.5" customHeight="1" x14ac:dyDescent="0.2">
      <c r="A134" s="767" t="s">
        <v>3642</v>
      </c>
      <c r="B134" s="711"/>
      <c r="C134" s="669"/>
      <c r="D134" s="669"/>
      <c r="E134" s="669"/>
      <c r="F134" s="638"/>
      <c r="G134" s="669"/>
      <c r="H134" s="669"/>
      <c r="I134" s="655"/>
      <c r="J134" s="663">
        <v>-2096</v>
      </c>
      <c r="K134" s="657"/>
      <c r="L134" s="657"/>
      <c r="M134" s="657"/>
      <c r="N134" s="657">
        <f t="shared" si="37"/>
        <v>-2096</v>
      </c>
      <c r="O134" s="657"/>
      <c r="P134" s="657"/>
      <c r="Q134" s="658">
        <f t="shared" si="44"/>
        <v>-2096</v>
      </c>
      <c r="R134" s="659">
        <f t="shared" si="39"/>
        <v>-2096</v>
      </c>
      <c r="S134" s="638"/>
      <c r="T134" s="638"/>
      <c r="U134" s="636">
        <f t="shared" si="40"/>
        <v>-2096</v>
      </c>
      <c r="V134" s="638"/>
      <c r="W134" s="657">
        <f t="shared" si="41"/>
        <v>-2096</v>
      </c>
      <c r="X134" s="638">
        <f>IF(B134=0,,J134/B134*100)</f>
        <v>0</v>
      </c>
      <c r="Y134" s="759"/>
      <c r="Z134" s="638"/>
      <c r="AA134" s="638">
        <f>IF(F134=0,,N134/F134*100)</f>
        <v>0</v>
      </c>
      <c r="AB134" s="638"/>
      <c r="AC134" s="666">
        <f>IF(I134=0,,Q134/I134*100)</f>
        <v>0</v>
      </c>
      <c r="AD134" s="636">
        <f t="shared" si="65"/>
        <v>-1.0157400945956425</v>
      </c>
      <c r="AE134" s="636">
        <f t="shared" si="65"/>
        <v>0</v>
      </c>
      <c r="AF134" s="636">
        <f t="shared" si="65"/>
        <v>0</v>
      </c>
      <c r="AG134" s="636">
        <f>(N134/206352)*100</f>
        <v>-1.0157400945956425</v>
      </c>
      <c r="AH134" s="638">
        <f t="shared" si="60"/>
        <v>0</v>
      </c>
      <c r="AI134" s="658">
        <f>(Q134/206352)*100</f>
        <v>-1.0157400945956425</v>
      </c>
    </row>
    <row r="135" spans="1:35" s="721" customFormat="1" ht="15" customHeight="1" x14ac:dyDescent="0.2">
      <c r="A135" s="766" t="s">
        <v>3643</v>
      </c>
      <c r="B135" s="711"/>
      <c r="C135" s="669"/>
      <c r="D135" s="669"/>
      <c r="E135" s="669"/>
      <c r="F135" s="638">
        <f t="shared" si="35"/>
        <v>0</v>
      </c>
      <c r="G135" s="669">
        <f>G137+G136</f>
        <v>341.6</v>
      </c>
      <c r="H135" s="669"/>
      <c r="I135" s="655">
        <f t="shared" si="43"/>
        <v>341.6</v>
      </c>
      <c r="J135" s="711"/>
      <c r="K135" s="669"/>
      <c r="L135" s="669"/>
      <c r="M135" s="669"/>
      <c r="N135" s="669">
        <f t="shared" si="37"/>
        <v>0</v>
      </c>
      <c r="O135" s="669">
        <f>O136+O137</f>
        <v>277.10000000000002</v>
      </c>
      <c r="P135" s="669"/>
      <c r="Q135" s="655">
        <f t="shared" si="44"/>
        <v>277.10000000000002</v>
      </c>
      <c r="R135" s="719">
        <f t="shared" si="39"/>
        <v>0</v>
      </c>
      <c r="S135" s="638">
        <f t="shared" si="39"/>
        <v>0</v>
      </c>
      <c r="T135" s="638">
        <f t="shared" si="39"/>
        <v>0</v>
      </c>
      <c r="U135" s="638">
        <f t="shared" si="40"/>
        <v>0</v>
      </c>
      <c r="V135" s="638">
        <f t="shared" si="40"/>
        <v>-64.5</v>
      </c>
      <c r="W135" s="669">
        <f t="shared" si="41"/>
        <v>-64.5</v>
      </c>
      <c r="X135" s="638">
        <f>IF(B135=0,,J135/B135*100)</f>
        <v>0</v>
      </c>
      <c r="Y135" s="759"/>
      <c r="Z135" s="638"/>
      <c r="AA135" s="638">
        <f>IF(F135=0,,N135/F135*100)</f>
        <v>0</v>
      </c>
      <c r="AB135" s="638">
        <f t="shared" ref="AB135:AB145" si="66">O135/G135*100</f>
        <v>81.118266978922719</v>
      </c>
      <c r="AC135" s="638">
        <f>Q135/I135*100</f>
        <v>81.118266978922719</v>
      </c>
      <c r="AD135" s="638">
        <f t="shared" si="65"/>
        <v>0</v>
      </c>
      <c r="AE135" s="638">
        <f t="shared" si="65"/>
        <v>0</v>
      </c>
      <c r="AF135" s="638">
        <f t="shared" si="65"/>
        <v>0</v>
      </c>
      <c r="AG135" s="636">
        <f t="shared" ref="AG135:AG140" si="67">(N135/206352)*100</f>
        <v>0</v>
      </c>
      <c r="AH135" s="666">
        <f t="shared" si="60"/>
        <v>0.13428510506319299</v>
      </c>
      <c r="AI135" s="655">
        <f t="shared" ref="AI135:AI140" si="68">IF((Q135/206352*100)&lt;0.05,,(Q135/206352*100))</f>
        <v>0.13428510506319299</v>
      </c>
    </row>
    <row r="136" spans="1:35" s="721" customFormat="1" ht="15" customHeight="1" x14ac:dyDescent="0.2">
      <c r="A136" s="767" t="s">
        <v>3644</v>
      </c>
      <c r="B136" s="711"/>
      <c r="C136" s="669"/>
      <c r="D136" s="669"/>
      <c r="E136" s="669"/>
      <c r="F136" s="638"/>
      <c r="G136" s="657">
        <v>358.5</v>
      </c>
      <c r="H136" s="669"/>
      <c r="I136" s="658">
        <f t="shared" si="43"/>
        <v>358.5</v>
      </c>
      <c r="J136" s="711"/>
      <c r="K136" s="669"/>
      <c r="L136" s="669"/>
      <c r="M136" s="669"/>
      <c r="N136" s="669"/>
      <c r="O136" s="657">
        <v>294.10000000000002</v>
      </c>
      <c r="P136" s="669"/>
      <c r="Q136" s="658">
        <f t="shared" si="44"/>
        <v>294.10000000000002</v>
      </c>
      <c r="R136" s="719"/>
      <c r="S136" s="638"/>
      <c r="T136" s="638"/>
      <c r="U136" s="638"/>
      <c r="V136" s="636">
        <f t="shared" si="40"/>
        <v>-64.399999999999977</v>
      </c>
      <c r="W136" s="657">
        <f t="shared" si="41"/>
        <v>-64.399999999999977</v>
      </c>
      <c r="X136" s="638"/>
      <c r="Y136" s="759"/>
      <c r="Z136" s="638"/>
      <c r="AA136" s="638"/>
      <c r="AB136" s="636">
        <f t="shared" si="66"/>
        <v>82.036262203626237</v>
      </c>
      <c r="AC136" s="636">
        <f>Q136/I136*100</f>
        <v>82.036262203626237</v>
      </c>
      <c r="AD136" s="638">
        <f t="shared" si="65"/>
        <v>0</v>
      </c>
      <c r="AE136" s="638">
        <f t="shared" si="65"/>
        <v>0</v>
      </c>
      <c r="AF136" s="638">
        <f t="shared" si="65"/>
        <v>0</v>
      </c>
      <c r="AG136" s="636">
        <f t="shared" si="67"/>
        <v>0</v>
      </c>
      <c r="AH136" s="647">
        <f t="shared" si="60"/>
        <v>0.14252345506706987</v>
      </c>
      <c r="AI136" s="658">
        <f t="shared" si="68"/>
        <v>0.14252345506706987</v>
      </c>
    </row>
    <row r="137" spans="1:35" s="721" customFormat="1" ht="15" customHeight="1" x14ac:dyDescent="0.2">
      <c r="A137" s="767" t="s">
        <v>3645</v>
      </c>
      <c r="B137" s="711"/>
      <c r="C137" s="669"/>
      <c r="D137" s="669"/>
      <c r="E137" s="669"/>
      <c r="F137" s="638"/>
      <c r="G137" s="657">
        <v>-16.899999999999999</v>
      </c>
      <c r="H137" s="669"/>
      <c r="I137" s="658">
        <f t="shared" si="43"/>
        <v>-16.899999999999999</v>
      </c>
      <c r="J137" s="711"/>
      <c r="K137" s="669"/>
      <c r="L137" s="669"/>
      <c r="M137" s="669"/>
      <c r="N137" s="669"/>
      <c r="O137" s="657">
        <v>-17</v>
      </c>
      <c r="P137" s="669"/>
      <c r="Q137" s="658">
        <f t="shared" si="44"/>
        <v>-17</v>
      </c>
      <c r="R137" s="719"/>
      <c r="S137" s="638"/>
      <c r="T137" s="638"/>
      <c r="U137" s="638"/>
      <c r="V137" s="636">
        <f t="shared" si="40"/>
        <v>-0.10000000000000142</v>
      </c>
      <c r="W137" s="657">
        <f t="shared" si="41"/>
        <v>-0.10000000000000142</v>
      </c>
      <c r="X137" s="638"/>
      <c r="Y137" s="759"/>
      <c r="Z137" s="638"/>
      <c r="AA137" s="638"/>
      <c r="AB137" s="636">
        <f t="shared" si="66"/>
        <v>100.59171597633136</v>
      </c>
      <c r="AC137" s="636">
        <f>Q137/I137*100</f>
        <v>100.59171597633136</v>
      </c>
      <c r="AD137" s="638">
        <f t="shared" si="65"/>
        <v>0</v>
      </c>
      <c r="AE137" s="638">
        <f t="shared" si="65"/>
        <v>0</v>
      </c>
      <c r="AF137" s="638">
        <f t="shared" si="65"/>
        <v>0</v>
      </c>
      <c r="AG137" s="636">
        <f t="shared" si="67"/>
        <v>0</v>
      </c>
      <c r="AH137" s="647">
        <f t="shared" si="60"/>
        <v>0</v>
      </c>
      <c r="AI137" s="667">
        <f t="shared" si="68"/>
        <v>0</v>
      </c>
    </row>
    <row r="138" spans="1:35" s="721" customFormat="1" ht="15" customHeight="1" x14ac:dyDescent="0.2">
      <c r="A138" s="766" t="s">
        <v>3646</v>
      </c>
      <c r="B138" s="711"/>
      <c r="C138" s="669"/>
      <c r="D138" s="669"/>
      <c r="E138" s="669"/>
      <c r="F138" s="635"/>
      <c r="G138" s="669">
        <v>-0.4</v>
      </c>
      <c r="H138" s="669"/>
      <c r="I138" s="655">
        <f t="shared" si="43"/>
        <v>-0.4</v>
      </c>
      <c r="J138" s="711"/>
      <c r="K138" s="669"/>
      <c r="L138" s="669"/>
      <c r="M138" s="669"/>
      <c r="N138" s="669"/>
      <c r="O138" s="669">
        <v>-0.5</v>
      </c>
      <c r="P138" s="669"/>
      <c r="Q138" s="655">
        <f t="shared" si="44"/>
        <v>-0.5</v>
      </c>
      <c r="R138" s="708"/>
      <c r="S138" s="635"/>
      <c r="T138" s="635"/>
      <c r="U138" s="635"/>
      <c r="V138" s="638">
        <f t="shared" si="40"/>
        <v>-9.9999999999999978E-2</v>
      </c>
      <c r="W138" s="669">
        <f t="shared" si="41"/>
        <v>-9.9999999999999978E-2</v>
      </c>
      <c r="X138" s="635"/>
      <c r="Y138" s="759"/>
      <c r="Z138" s="635"/>
      <c r="AA138" s="638"/>
      <c r="AB138" s="638">
        <f t="shared" si="66"/>
        <v>125</v>
      </c>
      <c r="AC138" s="638">
        <f>Q138/I138*100</f>
        <v>125</v>
      </c>
      <c r="AD138" s="638">
        <f t="shared" si="65"/>
        <v>0</v>
      </c>
      <c r="AE138" s="638">
        <f t="shared" si="65"/>
        <v>0</v>
      </c>
      <c r="AF138" s="638">
        <f t="shared" si="65"/>
        <v>0</v>
      </c>
      <c r="AG138" s="636">
        <f t="shared" si="67"/>
        <v>0</v>
      </c>
      <c r="AH138" s="647">
        <f t="shared" si="60"/>
        <v>0</v>
      </c>
      <c r="AI138" s="667">
        <f t="shared" si="68"/>
        <v>0</v>
      </c>
    </row>
    <row r="139" spans="1:35" s="721" customFormat="1" ht="15" customHeight="1" x14ac:dyDescent="0.2">
      <c r="A139" s="764" t="s">
        <v>3647</v>
      </c>
      <c r="B139" s="711"/>
      <c r="C139" s="669"/>
      <c r="D139" s="669"/>
      <c r="E139" s="669"/>
      <c r="F139" s="635"/>
      <c r="G139" s="661">
        <f>G140</f>
        <v>-37.200000000000003</v>
      </c>
      <c r="H139" s="669">
        <f>H140</f>
        <v>37.200000000000003</v>
      </c>
      <c r="I139" s="655">
        <f>G139+F139+H139</f>
        <v>0</v>
      </c>
      <c r="J139" s="711">
        <f>J140</f>
        <v>0</v>
      </c>
      <c r="K139" s="669"/>
      <c r="L139" s="669"/>
      <c r="M139" s="669"/>
      <c r="N139" s="669"/>
      <c r="O139" s="661">
        <f>O140</f>
        <v>-37.299999999999997</v>
      </c>
      <c r="P139" s="669">
        <f>P140</f>
        <v>37.299999999999997</v>
      </c>
      <c r="Q139" s="662">
        <f>N139+O139+P139</f>
        <v>0</v>
      </c>
      <c r="R139" s="708"/>
      <c r="S139" s="635"/>
      <c r="T139" s="635"/>
      <c r="U139" s="635"/>
      <c r="V139" s="640">
        <f t="shared" si="40"/>
        <v>-9.9999999999994316E-2</v>
      </c>
      <c r="W139" s="650"/>
      <c r="X139" s="640"/>
      <c r="Y139" s="743"/>
      <c r="Z139" s="640"/>
      <c r="AA139" s="640"/>
      <c r="AB139" s="640">
        <f t="shared" si="66"/>
        <v>100.26881720430106</v>
      </c>
      <c r="AC139" s="640"/>
      <c r="AD139" s="638">
        <f t="shared" si="65"/>
        <v>0</v>
      </c>
      <c r="AE139" s="638">
        <f t="shared" si="65"/>
        <v>0</v>
      </c>
      <c r="AF139" s="638">
        <f t="shared" si="65"/>
        <v>0</v>
      </c>
      <c r="AG139" s="636">
        <f t="shared" si="67"/>
        <v>0</v>
      </c>
      <c r="AH139" s="647">
        <f t="shared" si="60"/>
        <v>0</v>
      </c>
      <c r="AI139" s="667">
        <f t="shared" si="68"/>
        <v>0</v>
      </c>
    </row>
    <row r="140" spans="1:35" s="721" customFormat="1" ht="15" customHeight="1" x14ac:dyDescent="0.2">
      <c r="A140" s="766" t="s">
        <v>3648</v>
      </c>
      <c r="B140" s="711"/>
      <c r="C140" s="669"/>
      <c r="D140" s="669"/>
      <c r="E140" s="669"/>
      <c r="F140" s="635"/>
      <c r="G140" s="669">
        <v>-37.200000000000003</v>
      </c>
      <c r="H140" s="669">
        <f>-G140</f>
        <v>37.200000000000003</v>
      </c>
      <c r="I140" s="655">
        <f>G140+F140+H140</f>
        <v>0</v>
      </c>
      <c r="J140" s="711"/>
      <c r="K140" s="669"/>
      <c r="L140" s="669"/>
      <c r="M140" s="669"/>
      <c r="N140" s="669"/>
      <c r="O140" s="669">
        <v>-37.299999999999997</v>
      </c>
      <c r="P140" s="669">
        <f>-O140</f>
        <v>37.299999999999997</v>
      </c>
      <c r="Q140" s="655">
        <f>N140+O140+P140</f>
        <v>0</v>
      </c>
      <c r="R140" s="708"/>
      <c r="S140" s="635"/>
      <c r="T140" s="635"/>
      <c r="U140" s="635"/>
      <c r="V140" s="638">
        <f t="shared" si="40"/>
        <v>-9.9999999999994316E-2</v>
      </c>
      <c r="W140" s="650"/>
      <c r="X140" s="635"/>
      <c r="Y140" s="759"/>
      <c r="Z140" s="635"/>
      <c r="AA140" s="635"/>
      <c r="AB140" s="638">
        <f t="shared" si="66"/>
        <v>100.26881720430106</v>
      </c>
      <c r="AC140" s="635"/>
      <c r="AD140" s="638">
        <f t="shared" si="65"/>
        <v>0</v>
      </c>
      <c r="AE140" s="638">
        <f t="shared" si="65"/>
        <v>0</v>
      </c>
      <c r="AF140" s="638">
        <f t="shared" si="65"/>
        <v>0</v>
      </c>
      <c r="AG140" s="636">
        <f t="shared" si="67"/>
        <v>0</v>
      </c>
      <c r="AH140" s="647">
        <f t="shared" si="60"/>
        <v>0</v>
      </c>
      <c r="AI140" s="667">
        <f t="shared" si="68"/>
        <v>0</v>
      </c>
    </row>
    <row r="141" spans="1:35" s="665" customFormat="1" ht="16.5" customHeight="1" x14ac:dyDescent="0.2">
      <c r="A141" s="764" t="s">
        <v>3649</v>
      </c>
      <c r="B141" s="660">
        <f>B142+B143</f>
        <v>14509.300000000001</v>
      </c>
      <c r="C141" s="661"/>
      <c r="D141" s="661"/>
      <c r="E141" s="661"/>
      <c r="F141" s="640">
        <f t="shared" si="35"/>
        <v>14509.300000000001</v>
      </c>
      <c r="G141" s="661">
        <f>G142+G143</f>
        <v>-29.3</v>
      </c>
      <c r="H141" s="661"/>
      <c r="I141" s="662">
        <f t="shared" si="43"/>
        <v>14480.000000000002</v>
      </c>
      <c r="J141" s="660">
        <f>J142+J143</f>
        <v>7372.1999999999989</v>
      </c>
      <c r="K141" s="661"/>
      <c r="L141" s="661"/>
      <c r="M141" s="661">
        <f>M142+M143</f>
        <v>0</v>
      </c>
      <c r="N141" s="661">
        <f t="shared" si="37"/>
        <v>7372.1999999999989</v>
      </c>
      <c r="O141" s="661">
        <f>O142+O143</f>
        <v>-27.900000000000002</v>
      </c>
      <c r="P141" s="661"/>
      <c r="Q141" s="662">
        <f t="shared" si="44"/>
        <v>7344.2999999999993</v>
      </c>
      <c r="R141" s="722">
        <f t="shared" si="39"/>
        <v>-7137.1000000000022</v>
      </c>
      <c r="S141" s="640">
        <f t="shared" si="39"/>
        <v>0</v>
      </c>
      <c r="T141" s="640">
        <f t="shared" si="39"/>
        <v>0</v>
      </c>
      <c r="U141" s="640">
        <f t="shared" si="40"/>
        <v>-7137.1000000000022</v>
      </c>
      <c r="V141" s="640">
        <f t="shared" si="40"/>
        <v>1.3999999999999986</v>
      </c>
      <c r="W141" s="661">
        <f t="shared" si="41"/>
        <v>-7135.7000000000025</v>
      </c>
      <c r="X141" s="640">
        <f t="shared" ref="X141:X147" si="69">J141/B141*100</f>
        <v>50.810170028878019</v>
      </c>
      <c r="Y141" s="664"/>
      <c r="Z141" s="640"/>
      <c r="AA141" s="640">
        <f t="shared" ref="AA141:AA147" si="70">N141/F141*100</f>
        <v>50.810170028878019</v>
      </c>
      <c r="AB141" s="640">
        <f t="shared" si="66"/>
        <v>95.221843003412971</v>
      </c>
      <c r="AC141" s="640">
        <f>Q141/I141*100</f>
        <v>50.720303867403302</v>
      </c>
      <c r="AD141" s="635">
        <f t="shared" si="65"/>
        <v>3.5726331705047678</v>
      </c>
      <c r="AE141" s="635">
        <f t="shared" si="65"/>
        <v>0</v>
      </c>
      <c r="AF141" s="635">
        <f t="shared" si="65"/>
        <v>0</v>
      </c>
      <c r="AG141" s="640">
        <f>(N141/206352)*100</f>
        <v>3.5726331705047678</v>
      </c>
      <c r="AH141" s="647">
        <f t="shared" si="60"/>
        <v>0</v>
      </c>
      <c r="AI141" s="662">
        <f>(Q141/206352)*100</f>
        <v>3.5591125843219351</v>
      </c>
    </row>
    <row r="142" spans="1:35" s="721" customFormat="1" ht="16.5" customHeight="1" x14ac:dyDescent="0.2">
      <c r="A142" s="766" t="s">
        <v>3650</v>
      </c>
      <c r="B142" s="711">
        <v>17230.7</v>
      </c>
      <c r="C142" s="669"/>
      <c r="D142" s="669"/>
      <c r="E142" s="669"/>
      <c r="F142" s="638">
        <f t="shared" si="35"/>
        <v>17230.7</v>
      </c>
      <c r="G142" s="669">
        <v>8.3000000000000007</v>
      </c>
      <c r="H142" s="669"/>
      <c r="I142" s="655">
        <f t="shared" si="43"/>
        <v>17239</v>
      </c>
      <c r="J142" s="711">
        <v>9747.2999999999993</v>
      </c>
      <c r="K142" s="669"/>
      <c r="L142" s="669"/>
      <c r="M142" s="669"/>
      <c r="N142" s="669">
        <f t="shared" si="37"/>
        <v>9747.2999999999993</v>
      </c>
      <c r="O142" s="669">
        <v>0.7</v>
      </c>
      <c r="P142" s="669"/>
      <c r="Q142" s="655">
        <f t="shared" si="44"/>
        <v>9748</v>
      </c>
      <c r="R142" s="719">
        <f t="shared" si="39"/>
        <v>-7483.4000000000015</v>
      </c>
      <c r="S142" s="638">
        <f t="shared" si="39"/>
        <v>0</v>
      </c>
      <c r="T142" s="638">
        <f t="shared" si="39"/>
        <v>0</v>
      </c>
      <c r="U142" s="638">
        <f t="shared" si="40"/>
        <v>-7483.4000000000015</v>
      </c>
      <c r="V142" s="638">
        <f t="shared" si="40"/>
        <v>-7.6000000000000005</v>
      </c>
      <c r="W142" s="669">
        <f t="shared" si="41"/>
        <v>-7491</v>
      </c>
      <c r="X142" s="638">
        <f t="shared" si="69"/>
        <v>56.569379073398053</v>
      </c>
      <c r="Y142" s="759"/>
      <c r="Z142" s="638"/>
      <c r="AA142" s="638">
        <f t="shared" si="70"/>
        <v>56.569379073398053</v>
      </c>
      <c r="AB142" s="638">
        <f t="shared" si="66"/>
        <v>8.4337349397590362</v>
      </c>
      <c r="AC142" s="638">
        <f>Q142/I142*100</f>
        <v>56.546203376065897</v>
      </c>
      <c r="AD142" s="638">
        <f t="shared" si="65"/>
        <v>4.7236275878111185</v>
      </c>
      <c r="AE142" s="638">
        <f t="shared" si="65"/>
        <v>0</v>
      </c>
      <c r="AF142" s="638">
        <f t="shared" si="65"/>
        <v>0</v>
      </c>
      <c r="AG142" s="638">
        <f>(N142/206352)*100</f>
        <v>4.7236275878111185</v>
      </c>
      <c r="AH142" s="647">
        <f t="shared" si="60"/>
        <v>0</v>
      </c>
      <c r="AI142" s="655">
        <f>(Q142/206352)*100</f>
        <v>4.7239668139877491</v>
      </c>
    </row>
    <row r="143" spans="1:35" s="721" customFormat="1" ht="18" customHeight="1" thickBot="1" x14ac:dyDescent="0.25">
      <c r="A143" s="768" t="s">
        <v>3651</v>
      </c>
      <c r="B143" s="711">
        <v>-2721.4</v>
      </c>
      <c r="C143" s="669"/>
      <c r="D143" s="669"/>
      <c r="E143" s="669"/>
      <c r="F143" s="638">
        <f t="shared" si="35"/>
        <v>-2721.4</v>
      </c>
      <c r="G143" s="669">
        <v>-37.6</v>
      </c>
      <c r="H143" s="669"/>
      <c r="I143" s="655">
        <f t="shared" si="43"/>
        <v>-2759</v>
      </c>
      <c r="J143" s="711">
        <v>-2375.1</v>
      </c>
      <c r="K143" s="669"/>
      <c r="L143" s="669"/>
      <c r="M143" s="669"/>
      <c r="N143" s="669">
        <f t="shared" si="37"/>
        <v>-2375.1</v>
      </c>
      <c r="O143" s="669">
        <v>-28.6</v>
      </c>
      <c r="P143" s="669"/>
      <c r="Q143" s="655">
        <f t="shared" si="44"/>
        <v>-2403.6999999999998</v>
      </c>
      <c r="R143" s="719">
        <f t="shared" si="39"/>
        <v>346.30000000000018</v>
      </c>
      <c r="S143" s="638">
        <f t="shared" si="39"/>
        <v>0</v>
      </c>
      <c r="T143" s="638">
        <f t="shared" si="39"/>
        <v>0</v>
      </c>
      <c r="U143" s="638">
        <f t="shared" si="40"/>
        <v>346.30000000000018</v>
      </c>
      <c r="V143" s="638">
        <f t="shared" si="40"/>
        <v>9</v>
      </c>
      <c r="W143" s="669">
        <f t="shared" si="41"/>
        <v>355.30000000000018</v>
      </c>
      <c r="X143" s="638">
        <f t="shared" si="69"/>
        <v>87.274932020283671</v>
      </c>
      <c r="Y143" s="759"/>
      <c r="Z143" s="638"/>
      <c r="AA143" s="638">
        <f t="shared" si="70"/>
        <v>87.274932020283671</v>
      </c>
      <c r="AB143" s="638">
        <f t="shared" si="66"/>
        <v>76.063829787234042</v>
      </c>
      <c r="AC143" s="638">
        <f>Q143/I143*100</f>
        <v>87.122145704965561</v>
      </c>
      <c r="AD143" s="638">
        <f t="shared" si="65"/>
        <v>-1.1509944173063502</v>
      </c>
      <c r="AE143" s="638">
        <f t="shared" si="65"/>
        <v>0</v>
      </c>
      <c r="AF143" s="638">
        <f t="shared" si="65"/>
        <v>0</v>
      </c>
      <c r="AG143" s="638">
        <f>(N143/206352)*100</f>
        <v>-1.1509944173063502</v>
      </c>
      <c r="AH143" s="647">
        <f t="shared" si="60"/>
        <v>0</v>
      </c>
      <c r="AI143" s="655">
        <f>(Q143/206352)*100</f>
        <v>-1.1648542296658138</v>
      </c>
    </row>
    <row r="144" spans="1:35" s="701" customFormat="1" ht="18.75" customHeight="1" thickBot="1" x14ac:dyDescent="0.25">
      <c r="A144" s="755" t="s">
        <v>3652</v>
      </c>
      <c r="B144" s="697">
        <f>B90-B91-B117</f>
        <v>-3037.7000000000044</v>
      </c>
      <c r="C144" s="670">
        <f>C90-C91-C117</f>
        <v>163</v>
      </c>
      <c r="D144" s="670">
        <f>D90-D91-D117</f>
        <v>416.60000000000036</v>
      </c>
      <c r="E144" s="670"/>
      <c r="F144" s="633">
        <f t="shared" si="35"/>
        <v>-2458.100000000004</v>
      </c>
      <c r="G144" s="670">
        <f>G90-G91-G117</f>
        <v>814.8</v>
      </c>
      <c r="H144" s="670"/>
      <c r="I144" s="652">
        <f t="shared" si="43"/>
        <v>-1643.300000000004</v>
      </c>
      <c r="J144" s="697">
        <f>J90-J91-J117</f>
        <v>-1556.6999999999898</v>
      </c>
      <c r="K144" s="670">
        <f>K90-K91-K117</f>
        <v>122.00000000000291</v>
      </c>
      <c r="L144" s="670">
        <f>L90-L91-L117</f>
        <v>-137</v>
      </c>
      <c r="M144" s="670"/>
      <c r="N144" s="670">
        <f t="shared" si="37"/>
        <v>-1571.6999999999869</v>
      </c>
      <c r="O144" s="670">
        <f>O90-O91-O117</f>
        <v>-563.99999999999784</v>
      </c>
      <c r="P144" s="670"/>
      <c r="Q144" s="652">
        <f t="shared" si="44"/>
        <v>-2135.6999999999848</v>
      </c>
      <c r="R144" s="700">
        <f t="shared" si="39"/>
        <v>1481.0000000000146</v>
      </c>
      <c r="S144" s="633">
        <f t="shared" si="39"/>
        <v>-40.999999999997087</v>
      </c>
      <c r="T144" s="633">
        <f t="shared" si="39"/>
        <v>-553.60000000000036</v>
      </c>
      <c r="U144" s="633">
        <f t="shared" si="40"/>
        <v>886.40000000001714</v>
      </c>
      <c r="V144" s="633">
        <f t="shared" si="40"/>
        <v>-1378.7999999999979</v>
      </c>
      <c r="W144" s="670">
        <f t="shared" si="41"/>
        <v>-492.39999999998076</v>
      </c>
      <c r="X144" s="633">
        <f t="shared" si="69"/>
        <v>51.246008493267524</v>
      </c>
      <c r="Y144" s="769">
        <f>K144/C144*100</f>
        <v>74.846625766872961</v>
      </c>
      <c r="Z144" s="633" t="s">
        <v>3598</v>
      </c>
      <c r="AA144" s="633">
        <f t="shared" si="70"/>
        <v>63.939628168096675</v>
      </c>
      <c r="AB144" s="633">
        <f t="shared" si="66"/>
        <v>-69.219440353460712</v>
      </c>
      <c r="AC144" s="633">
        <f>Q144/I144*100</f>
        <v>129.96409663481893</v>
      </c>
      <c r="AD144" s="633">
        <f t="shared" si="65"/>
        <v>-0.75439055594323767</v>
      </c>
      <c r="AE144" s="633">
        <f t="shared" si="65"/>
        <v>5.9122276498411896E-2</v>
      </c>
      <c r="AF144" s="633">
        <f t="shared" si="65"/>
        <v>-6.6391408854772432E-2</v>
      </c>
      <c r="AG144" s="670">
        <f>(N144/206352)*100</f>
        <v>-0.76165968829959818</v>
      </c>
      <c r="AH144" s="671">
        <f>IF((O144/206352*100)&lt;0.05,,(O144/206352*100))</f>
        <v>0</v>
      </c>
      <c r="AI144" s="672">
        <f>(Q144/206352)*100</f>
        <v>-1.0349790648988064</v>
      </c>
    </row>
    <row r="145" spans="1:35" s="701" customFormat="1" ht="20.25" customHeight="1" thickBot="1" x14ac:dyDescent="0.25">
      <c r="A145" s="770" t="s">
        <v>3653</v>
      </c>
      <c r="B145" s="771">
        <v>2916.8</v>
      </c>
      <c r="C145" s="772">
        <v>163</v>
      </c>
      <c r="D145" s="772">
        <v>549.70000000000005</v>
      </c>
      <c r="E145" s="772"/>
      <c r="F145" s="674">
        <f t="shared" si="35"/>
        <v>3629.5</v>
      </c>
      <c r="G145" s="772">
        <v>965.9</v>
      </c>
      <c r="H145" s="772"/>
      <c r="I145" s="673">
        <f t="shared" si="43"/>
        <v>4595.3999999999996</v>
      </c>
      <c r="J145" s="771">
        <v>2916.7</v>
      </c>
      <c r="K145" s="772">
        <v>163</v>
      </c>
      <c r="L145" s="772">
        <v>549.70000000000005</v>
      </c>
      <c r="M145" s="772"/>
      <c r="N145" s="772">
        <f t="shared" si="37"/>
        <v>3629.3999999999996</v>
      </c>
      <c r="O145" s="772">
        <v>1044.0999999999999</v>
      </c>
      <c r="P145" s="772"/>
      <c r="Q145" s="673">
        <f t="shared" si="44"/>
        <v>4673.5</v>
      </c>
      <c r="R145" s="773">
        <f t="shared" si="39"/>
        <v>-0.1000000000003638</v>
      </c>
      <c r="S145" s="674">
        <f t="shared" si="39"/>
        <v>0</v>
      </c>
      <c r="T145" s="674">
        <f t="shared" si="39"/>
        <v>0</v>
      </c>
      <c r="U145" s="674">
        <f t="shared" si="40"/>
        <v>-0.1000000000003638</v>
      </c>
      <c r="V145" s="674">
        <f t="shared" si="40"/>
        <v>78.199999999999932</v>
      </c>
      <c r="W145" s="774">
        <f t="shared" si="41"/>
        <v>78.100000000000364</v>
      </c>
      <c r="X145" s="674">
        <f t="shared" si="69"/>
        <v>99.996571585298938</v>
      </c>
      <c r="Y145" s="769">
        <f>K145/C145*100</f>
        <v>100</v>
      </c>
      <c r="Z145" s="769">
        <f>L145/D145*100</f>
        <v>100</v>
      </c>
      <c r="AA145" s="674">
        <f t="shared" si="70"/>
        <v>99.997244799559155</v>
      </c>
      <c r="AB145" s="674">
        <f t="shared" si="66"/>
        <v>108.09607619836422</v>
      </c>
      <c r="AC145" s="674">
        <f>Q145/I145*100</f>
        <v>101.69952561256909</v>
      </c>
      <c r="AD145" s="674">
        <f t="shared" si="65"/>
        <v>1.4134585562533921</v>
      </c>
      <c r="AE145" s="674">
        <f t="shared" si="65"/>
        <v>7.8991238272466457E-2</v>
      </c>
      <c r="AF145" s="674">
        <f t="shared" si="65"/>
        <v>0.26638947041947741</v>
      </c>
      <c r="AG145" s="674">
        <f>(N145/206352)*100</f>
        <v>1.7588392649453359</v>
      </c>
      <c r="AH145" s="674">
        <f>(O145/206352)*100</f>
        <v>0.50598007288516711</v>
      </c>
      <c r="AI145" s="673">
        <f>(Q145/206352)*100</f>
        <v>2.2648193378305033</v>
      </c>
    </row>
    <row r="146" spans="1:35" s="701" customFormat="1" ht="20.25" customHeight="1" thickBot="1" x14ac:dyDescent="0.25">
      <c r="A146" s="755" t="s">
        <v>3654</v>
      </c>
      <c r="B146" s="700">
        <v>-3.9</v>
      </c>
      <c r="C146" s="633"/>
      <c r="D146" s="633"/>
      <c r="E146" s="633"/>
      <c r="F146" s="633">
        <f t="shared" si="35"/>
        <v>-3.9</v>
      </c>
      <c r="G146" s="633">
        <v>-10.6</v>
      </c>
      <c r="H146" s="633"/>
      <c r="I146" s="652">
        <f t="shared" si="43"/>
        <v>-14.5</v>
      </c>
      <c r="J146" s="700">
        <v>-340.5</v>
      </c>
      <c r="K146" s="633"/>
      <c r="L146" s="633"/>
      <c r="M146" s="633"/>
      <c r="N146" s="633">
        <f t="shared" si="37"/>
        <v>-340.5</v>
      </c>
      <c r="O146" s="633">
        <v>-12.8</v>
      </c>
      <c r="P146" s="633"/>
      <c r="Q146" s="652">
        <f t="shared" si="44"/>
        <v>-353.3</v>
      </c>
      <c r="R146" s="700">
        <f t="shared" si="39"/>
        <v>-336.6</v>
      </c>
      <c r="S146" s="633">
        <f t="shared" si="39"/>
        <v>0</v>
      </c>
      <c r="T146" s="633">
        <f t="shared" si="39"/>
        <v>0</v>
      </c>
      <c r="U146" s="633">
        <f t="shared" si="40"/>
        <v>-336.6</v>
      </c>
      <c r="V146" s="633">
        <f t="shared" si="40"/>
        <v>-2.2000000000000011</v>
      </c>
      <c r="W146" s="670">
        <f t="shared" si="41"/>
        <v>-338.8</v>
      </c>
      <c r="X146" s="674" t="s">
        <v>3655</v>
      </c>
      <c r="Y146" s="675"/>
      <c r="Z146" s="633"/>
      <c r="AA146" s="674" t="s">
        <v>3655</v>
      </c>
      <c r="AB146" s="674" t="s">
        <v>3655</v>
      </c>
      <c r="AC146" s="674" t="s">
        <v>3655</v>
      </c>
      <c r="AD146" s="633">
        <f>IF(J146/206352*100&lt;0.05,,J146/206352*100)</f>
        <v>0</v>
      </c>
      <c r="AE146" s="633">
        <f>IF(K146/206352*100&lt;0.05,,K146/206352*100)</f>
        <v>0</v>
      </c>
      <c r="AF146" s="633">
        <f>IF(L146/206352*100&lt;0.05,,L146/206352*100)</f>
        <v>0</v>
      </c>
      <c r="AG146" s="633">
        <f>IF((N146/206352*100)&lt;0.05,,(N146/206352*100))</f>
        <v>0</v>
      </c>
      <c r="AH146" s="633">
        <f>IF((O146/206352*100)&lt;0.05,,(O146/206352*100))</f>
        <v>0</v>
      </c>
      <c r="AI146" s="633">
        <f>IF((Q146/206352*100)&lt;0.05,,(Q146/206352*100))</f>
        <v>0</v>
      </c>
    </row>
    <row r="147" spans="1:35" s="701" customFormat="1" ht="19.5" customHeight="1" thickBot="1" x14ac:dyDescent="0.25">
      <c r="A147" s="775" t="s">
        <v>3656</v>
      </c>
      <c r="B147" s="700">
        <f>B144-B145-B146</f>
        <v>-5950.6000000000049</v>
      </c>
      <c r="C147" s="633">
        <f>C144-C145</f>
        <v>0</v>
      </c>
      <c r="D147" s="633">
        <f>D144-D145</f>
        <v>-133.09999999999968</v>
      </c>
      <c r="E147" s="633"/>
      <c r="F147" s="633">
        <f t="shared" si="35"/>
        <v>-6083.7000000000044</v>
      </c>
      <c r="G147" s="633">
        <f>G144-G145-G146</f>
        <v>-140.50000000000003</v>
      </c>
      <c r="H147" s="633"/>
      <c r="I147" s="652">
        <f t="shared" si="43"/>
        <v>-6224.2000000000044</v>
      </c>
      <c r="J147" s="700">
        <f>J144-J145-J146</f>
        <v>-4132.8999999999896</v>
      </c>
      <c r="K147" s="633">
        <f>K144-K145</f>
        <v>-40.999999999997087</v>
      </c>
      <c r="L147" s="633">
        <f>L144-L145</f>
        <v>-686.7</v>
      </c>
      <c r="M147" s="633"/>
      <c r="N147" s="633">
        <f t="shared" si="37"/>
        <v>-4860.5999999999867</v>
      </c>
      <c r="O147" s="633">
        <f>O144-O145-O146</f>
        <v>-1595.2999999999977</v>
      </c>
      <c r="P147" s="633"/>
      <c r="Q147" s="652">
        <f t="shared" si="44"/>
        <v>-6455.8999999999842</v>
      </c>
      <c r="R147" s="700">
        <f t="shared" si="39"/>
        <v>1817.7000000000153</v>
      </c>
      <c r="S147" s="633">
        <f t="shared" si="39"/>
        <v>-40.999999999997087</v>
      </c>
      <c r="T147" s="633">
        <f t="shared" si="39"/>
        <v>-553.60000000000036</v>
      </c>
      <c r="U147" s="633">
        <f t="shared" si="40"/>
        <v>1223.1000000000176</v>
      </c>
      <c r="V147" s="633">
        <f t="shared" si="40"/>
        <v>-1454.7999999999977</v>
      </c>
      <c r="W147" s="670">
        <f t="shared" si="41"/>
        <v>-231.69999999997981</v>
      </c>
      <c r="X147" s="633">
        <f t="shared" si="69"/>
        <v>69.453500487345593</v>
      </c>
      <c r="Y147" s="633"/>
      <c r="Z147" s="671" t="s">
        <v>3655</v>
      </c>
      <c r="AA147" s="670">
        <f t="shared" si="70"/>
        <v>79.895458355934437</v>
      </c>
      <c r="AB147" s="671" t="s">
        <v>3655</v>
      </c>
      <c r="AC147" s="675">
        <f>Q147/I147*100</f>
        <v>103.72256675556666</v>
      </c>
      <c r="AD147" s="633">
        <f>(J147/206352*100)</f>
        <v>-2.0028398077072138</v>
      </c>
      <c r="AE147" s="633">
        <f>IF(K147/206352*100&lt;0.05,,K147/206352*100)</f>
        <v>0</v>
      </c>
      <c r="AF147" s="633">
        <f>(L147/206352*100)</f>
        <v>-0.33278087927424987</v>
      </c>
      <c r="AG147" s="633">
        <f>(N147/206352)*100</f>
        <v>-2.3554896487555181</v>
      </c>
      <c r="AH147" s="633">
        <f>(O147/206352)*100</f>
        <v>-0.77309645654027959</v>
      </c>
      <c r="AI147" s="652">
        <f>(Q147/206352)*100</f>
        <v>-3.1285861052957977</v>
      </c>
    </row>
    <row r="148" spans="1:35" s="641" customFormat="1" ht="6.75" customHeight="1" x14ac:dyDescent="0.2">
      <c r="B148" s="676"/>
      <c r="E148" s="570"/>
      <c r="F148" s="570"/>
      <c r="G148" s="570"/>
      <c r="H148" s="570"/>
      <c r="I148" s="570"/>
      <c r="J148" s="677"/>
      <c r="L148" s="570"/>
      <c r="M148" s="570"/>
      <c r="N148" s="570"/>
      <c r="O148" s="570"/>
      <c r="P148" s="570"/>
      <c r="Q148" s="570"/>
      <c r="R148" s="570"/>
      <c r="S148" s="570"/>
      <c r="T148" s="570"/>
      <c r="U148" s="570"/>
      <c r="V148" s="570"/>
      <c r="W148" s="570"/>
      <c r="X148" s="570"/>
      <c r="Y148" s="570"/>
      <c r="Z148" s="570"/>
      <c r="AA148" s="570"/>
      <c r="AB148" s="570"/>
      <c r="AC148" s="570"/>
      <c r="AD148" s="677">
        <f>J148/53353.7*100</f>
        <v>0</v>
      </c>
      <c r="AE148" s="570"/>
      <c r="AF148" s="570"/>
      <c r="AG148" s="570"/>
      <c r="AH148" s="570"/>
      <c r="AI148" s="570"/>
    </row>
    <row r="149" spans="1:35" s="641" customFormat="1" ht="15.75" customHeight="1" x14ac:dyDescent="0.25">
      <c r="A149" s="678" t="s">
        <v>3657</v>
      </c>
      <c r="B149" s="678"/>
      <c r="C149" s="678"/>
      <c r="D149" s="678"/>
      <c r="E149" s="570"/>
      <c r="F149" s="570"/>
      <c r="G149" s="570"/>
      <c r="H149" s="570"/>
      <c r="I149" s="570"/>
      <c r="J149" s="570"/>
      <c r="K149" s="570"/>
      <c r="L149" s="570"/>
      <c r="M149" s="570"/>
      <c r="N149" s="570"/>
      <c r="O149" s="570"/>
      <c r="P149" s="570"/>
      <c r="Q149" s="570"/>
      <c r="R149" s="570"/>
      <c r="S149" s="570"/>
      <c r="T149" s="570"/>
      <c r="U149" s="570"/>
      <c r="V149" s="570"/>
      <c r="W149" s="570"/>
      <c r="X149" s="570"/>
      <c r="Y149" s="570"/>
      <c r="Z149" s="570"/>
      <c r="AA149" s="570"/>
      <c r="AB149" s="570"/>
      <c r="AC149" s="570"/>
      <c r="AD149" s="570"/>
      <c r="AE149" s="570"/>
      <c r="AF149" s="570"/>
      <c r="AG149" s="570"/>
      <c r="AH149" s="570"/>
      <c r="AI149" s="570"/>
    </row>
    <row r="150" spans="1:35" s="641" customFormat="1" ht="15.75" hidden="1" customHeight="1" outlineLevel="1" x14ac:dyDescent="0.25">
      <c r="A150" s="679"/>
      <c r="B150" s="577"/>
      <c r="C150" s="570"/>
      <c r="D150" s="570"/>
      <c r="E150" s="680"/>
      <c r="F150" s="680"/>
      <c r="G150" s="680"/>
      <c r="H150" s="570"/>
      <c r="I150" s="570"/>
      <c r="J150" s="570"/>
      <c r="K150" s="570"/>
      <c r="L150" s="570"/>
      <c r="M150" s="570"/>
      <c r="N150" s="570"/>
      <c r="O150" s="570"/>
      <c r="P150" s="570"/>
      <c r="Q150" s="570"/>
      <c r="R150" s="570"/>
      <c r="S150" s="570"/>
      <c r="T150" s="570"/>
      <c r="AB150" s="570"/>
      <c r="AC150" s="570"/>
      <c r="AD150" s="570"/>
      <c r="AE150" s="570"/>
      <c r="AF150" s="570"/>
      <c r="AG150" s="570"/>
      <c r="AH150" s="570"/>
      <c r="AI150" s="570"/>
    </row>
    <row r="151" spans="1:35" s="641" customFormat="1" ht="15.75" hidden="1" customHeight="1" outlineLevel="1" x14ac:dyDescent="0.25">
      <c r="A151" s="679"/>
      <c r="B151" s="577"/>
      <c r="C151" s="570"/>
      <c r="D151" s="570"/>
      <c r="E151" s="570"/>
      <c r="F151" s="570"/>
      <c r="G151" s="570"/>
      <c r="H151" s="570"/>
      <c r="I151" s="570"/>
      <c r="J151" s="570"/>
      <c r="K151" s="570"/>
      <c r="L151" s="570"/>
      <c r="M151" s="570"/>
      <c r="N151" s="570"/>
      <c r="O151" s="570"/>
      <c r="P151" s="570"/>
      <c r="Q151" s="570"/>
      <c r="R151" s="570"/>
      <c r="S151" s="570"/>
      <c r="T151" s="570"/>
      <c r="AB151" s="570"/>
      <c r="AC151" s="570"/>
      <c r="AD151" s="570"/>
      <c r="AE151" s="570"/>
      <c r="AF151" s="570"/>
      <c r="AG151" s="570"/>
      <c r="AH151" s="570"/>
      <c r="AI151" s="570"/>
    </row>
    <row r="152" spans="1:35" s="641" customFormat="1" ht="30" customHeight="1" collapsed="1" x14ac:dyDescent="0.25">
      <c r="A152" s="679"/>
      <c r="B152" s="676"/>
      <c r="L152" s="570"/>
      <c r="R152" s="681" t="s">
        <v>3658</v>
      </c>
      <c r="S152" s="682"/>
      <c r="T152" s="681"/>
      <c r="U152" s="681"/>
      <c r="V152" s="681"/>
      <c r="W152" s="683"/>
      <c r="X152" s="684"/>
      <c r="Y152" s="685"/>
      <c r="Z152" s="685"/>
      <c r="AA152" s="685"/>
      <c r="AB152" s="685" t="s">
        <v>3659</v>
      </c>
      <c r="AC152" s="686"/>
      <c r="AD152" s="686"/>
    </row>
    <row r="153" spans="1:35" s="641" customFormat="1" ht="39" customHeight="1" x14ac:dyDescent="0.25">
      <c r="A153" s="679"/>
      <c r="B153" s="676"/>
      <c r="L153" s="570"/>
      <c r="R153" s="681" t="s">
        <v>3660</v>
      </c>
      <c r="S153" s="682"/>
      <c r="T153" s="681"/>
      <c r="U153" s="681"/>
      <c r="V153" s="681"/>
      <c r="W153" s="683"/>
      <c r="X153" s="684"/>
      <c r="Y153" s="685" t="s">
        <v>3661</v>
      </c>
      <c r="Z153" s="685"/>
      <c r="AA153" s="685"/>
      <c r="AB153" s="685" t="s">
        <v>89</v>
      </c>
      <c r="AC153" s="686"/>
      <c r="AD153" s="686"/>
    </row>
    <row r="154" spans="1:35" s="641" customFormat="1" ht="32.25" customHeight="1" x14ac:dyDescent="0.25">
      <c r="A154" s="679"/>
      <c r="B154" s="676"/>
      <c r="L154" s="570"/>
      <c r="R154" s="681" t="s">
        <v>3662</v>
      </c>
      <c r="S154" s="682"/>
      <c r="T154" s="681"/>
      <c r="U154" s="681"/>
      <c r="V154" s="681"/>
      <c r="W154" s="683"/>
      <c r="X154" s="684"/>
      <c r="Y154" s="685"/>
      <c r="Z154" s="685"/>
      <c r="AA154" s="685"/>
      <c r="AB154" s="685" t="s">
        <v>1226</v>
      </c>
      <c r="AC154" s="686"/>
      <c r="AD154" s="686"/>
    </row>
    <row r="155" spans="1:35" s="641" customFormat="1" ht="18.75" hidden="1" customHeight="1" x14ac:dyDescent="0.25">
      <c r="A155" s="679"/>
      <c r="B155" s="676"/>
      <c r="R155" s="681" t="s">
        <v>3663</v>
      </c>
      <c r="S155" s="681"/>
      <c r="T155" s="681"/>
      <c r="U155" s="681"/>
      <c r="V155" s="681"/>
      <c r="W155" s="681"/>
      <c r="X155" s="687" t="s">
        <v>3664</v>
      </c>
      <c r="Y155" s="687"/>
      <c r="Z155" s="687"/>
      <c r="AA155" s="687"/>
      <c r="AB155" s="687"/>
      <c r="AC155" s="687"/>
      <c r="AD155" s="687"/>
      <c r="AF155" s="688"/>
      <c r="AG155" s="689"/>
      <c r="AH155" s="689"/>
    </row>
    <row r="156" spans="1:35" s="641" customFormat="1" ht="29.25" customHeight="1" x14ac:dyDescent="0.25">
      <c r="A156" s="679"/>
      <c r="B156" s="690"/>
      <c r="C156" s="690"/>
      <c r="D156" s="690"/>
      <c r="E156" s="690"/>
      <c r="F156" s="690"/>
      <c r="G156" s="690"/>
      <c r="H156" s="691"/>
      <c r="I156" s="691"/>
      <c r="J156" s="691"/>
      <c r="M156" s="690"/>
      <c r="N156" s="690"/>
      <c r="O156" s="570"/>
      <c r="P156" s="691"/>
      <c r="Q156" s="570"/>
      <c r="R156" s="681" t="s">
        <v>3665</v>
      </c>
      <c r="S156" s="692"/>
      <c r="T156" s="692"/>
      <c r="U156" s="693"/>
      <c r="V156" s="693"/>
      <c r="W156" s="693"/>
      <c r="X156" s="693"/>
      <c r="Y156" s="693"/>
      <c r="Z156" s="693"/>
      <c r="AA156" s="693"/>
      <c r="AB156" s="681" t="s">
        <v>90</v>
      </c>
      <c r="AC156" s="692"/>
      <c r="AD156" s="570"/>
      <c r="AE156" s="570"/>
      <c r="AF156" s="570"/>
      <c r="AG156" s="570"/>
      <c r="AH156" s="570"/>
      <c r="AI156" s="570"/>
    </row>
    <row r="157" spans="1:35" s="641" customFormat="1" hidden="1" x14ac:dyDescent="0.25">
      <c r="A157" s="679"/>
      <c r="B157" s="577"/>
      <c r="C157" s="570"/>
      <c r="D157" s="570"/>
      <c r="E157" s="570"/>
      <c r="F157" s="570"/>
      <c r="G157" s="570"/>
      <c r="H157" s="570"/>
      <c r="I157" s="570"/>
      <c r="J157" s="570"/>
      <c r="K157" s="570"/>
      <c r="L157" s="570"/>
      <c r="M157" s="570"/>
      <c r="N157" s="570"/>
      <c r="O157" s="570"/>
      <c r="P157" s="570"/>
      <c r="Q157" s="570"/>
      <c r="R157" s="570"/>
      <c r="S157" s="570"/>
      <c r="T157" s="570"/>
      <c r="U157" s="570"/>
      <c r="V157" s="570"/>
      <c r="W157" s="570"/>
      <c r="X157" s="570"/>
      <c r="Y157" s="570"/>
      <c r="Z157" s="570"/>
      <c r="AA157" s="570"/>
      <c r="AB157" s="570"/>
      <c r="AC157" s="570"/>
      <c r="AD157" s="570"/>
      <c r="AE157" s="570"/>
      <c r="AF157" s="570"/>
      <c r="AG157" s="570"/>
      <c r="AH157" s="570"/>
      <c r="AI157" s="570"/>
    </row>
    <row r="158" spans="1:35" s="641" customFormat="1" ht="15.75" hidden="1" customHeight="1" x14ac:dyDescent="0.25">
      <c r="A158" s="679"/>
      <c r="B158" s="577"/>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0"/>
      <c r="AB158" s="570"/>
      <c r="AC158" s="570"/>
      <c r="AD158" s="570"/>
      <c r="AE158" s="570"/>
      <c r="AF158" s="570"/>
      <c r="AG158" s="570"/>
      <c r="AH158" s="570"/>
      <c r="AI158" s="570"/>
    </row>
    <row r="159" spans="1:35" ht="33.75" hidden="1" customHeight="1" x14ac:dyDescent="0.2">
      <c r="A159" s="694" t="s">
        <v>3666</v>
      </c>
      <c r="B159" s="577"/>
      <c r="C159" s="570"/>
      <c r="D159" s="570"/>
      <c r="E159" s="570"/>
      <c r="F159" s="570"/>
      <c r="G159" s="570"/>
      <c r="H159" s="570"/>
      <c r="I159" s="570"/>
      <c r="J159" s="570"/>
      <c r="K159" s="570"/>
      <c r="L159" s="570"/>
      <c r="M159" s="570"/>
      <c r="N159" s="570"/>
      <c r="O159" s="570"/>
      <c r="P159" s="570"/>
      <c r="Q159" s="570"/>
      <c r="R159" s="570"/>
      <c r="S159" s="570"/>
      <c r="T159" s="570"/>
      <c r="U159" s="570"/>
      <c r="V159" s="570"/>
      <c r="W159" s="570"/>
      <c r="X159" s="570"/>
      <c r="Y159" s="570"/>
      <c r="Z159" s="570"/>
      <c r="AA159" s="570"/>
      <c r="AB159" s="570"/>
      <c r="AC159" s="570"/>
      <c r="AD159" s="570"/>
      <c r="AE159" s="570"/>
      <c r="AF159" s="570"/>
      <c r="AG159" s="570"/>
      <c r="AH159" s="570"/>
      <c r="AI159" s="570"/>
    </row>
    <row r="160" spans="1:35" hidden="1" x14ac:dyDescent="0.2">
      <c r="B160" s="695"/>
      <c r="C160" s="612"/>
      <c r="D160" s="612"/>
      <c r="E160" s="612"/>
      <c r="F160" s="612"/>
      <c r="G160" s="612"/>
      <c r="H160" s="612"/>
      <c r="I160" s="612"/>
      <c r="J160" s="612"/>
      <c r="K160" s="612"/>
      <c r="L160" s="612"/>
      <c r="M160" s="612"/>
      <c r="N160" s="612"/>
      <c r="O160" s="612"/>
      <c r="P160" s="612"/>
      <c r="Q160" s="612"/>
      <c r="R160" s="612"/>
      <c r="S160" s="612"/>
      <c r="T160" s="612"/>
      <c r="U160" s="612"/>
      <c r="V160" s="612"/>
      <c r="W160" s="612"/>
      <c r="X160" s="612"/>
      <c r="Y160" s="612"/>
      <c r="Z160" s="612"/>
      <c r="AA160" s="612"/>
      <c r="AB160" s="612"/>
      <c r="AC160" s="612"/>
      <c r="AD160" s="612"/>
      <c r="AE160" s="612"/>
      <c r="AF160" s="612"/>
      <c r="AG160" s="612"/>
      <c r="AH160" s="612"/>
      <c r="AI160" s="612"/>
    </row>
    <row r="161" spans="2:35" x14ac:dyDescent="0.2">
      <c r="B161" s="695"/>
      <c r="C161" s="612"/>
      <c r="D161" s="612"/>
      <c r="E161" s="612"/>
      <c r="F161" s="612"/>
      <c r="G161" s="612"/>
      <c r="H161" s="612"/>
      <c r="I161" s="612"/>
      <c r="J161" s="612"/>
      <c r="K161" s="612"/>
      <c r="L161" s="612"/>
      <c r="M161" s="612"/>
      <c r="N161" s="612"/>
      <c r="O161" s="612"/>
      <c r="P161" s="612"/>
      <c r="Q161" s="612"/>
      <c r="R161" s="612"/>
      <c r="S161" s="612"/>
      <c r="T161" s="612"/>
      <c r="U161" s="612"/>
      <c r="V161" s="612"/>
      <c r="W161" s="612"/>
      <c r="X161" s="612"/>
      <c r="Y161" s="612"/>
      <c r="Z161" s="612"/>
      <c r="AA161" s="612"/>
      <c r="AB161" s="612"/>
      <c r="AC161" s="612"/>
      <c r="AD161" s="612"/>
      <c r="AE161" s="612"/>
      <c r="AF161" s="612"/>
      <c r="AG161" s="612"/>
      <c r="AH161" s="612"/>
      <c r="AI161" s="612"/>
    </row>
    <row r="162" spans="2:35" x14ac:dyDescent="0.2">
      <c r="B162" s="695"/>
      <c r="C162" s="612"/>
      <c r="D162" s="612"/>
      <c r="E162" s="612"/>
      <c r="F162" s="612"/>
      <c r="G162" s="612"/>
      <c r="H162" s="612"/>
      <c r="I162" s="612"/>
      <c r="J162" s="612"/>
      <c r="K162" s="612"/>
      <c r="L162" s="612"/>
      <c r="M162" s="612"/>
      <c r="N162" s="612"/>
      <c r="O162" s="612"/>
      <c r="P162" s="612"/>
      <c r="Q162" s="612"/>
      <c r="R162" s="612"/>
      <c r="S162" s="612"/>
      <c r="T162" s="612"/>
      <c r="U162" s="612"/>
      <c r="V162" s="612"/>
      <c r="W162" s="612"/>
      <c r="X162" s="612"/>
      <c r="Y162" s="612"/>
      <c r="Z162" s="612"/>
      <c r="AA162" s="612"/>
      <c r="AB162" s="612"/>
      <c r="AC162" s="612"/>
      <c r="AD162" s="612"/>
      <c r="AE162" s="612"/>
      <c r="AF162" s="612"/>
      <c r="AG162" s="612"/>
      <c r="AH162" s="612"/>
      <c r="AI162" s="612"/>
    </row>
    <row r="163" spans="2:35" x14ac:dyDescent="0.2">
      <c r="B163" s="695"/>
      <c r="C163" s="612"/>
      <c r="D163" s="612"/>
      <c r="E163" s="612"/>
      <c r="F163" s="612"/>
      <c r="G163" s="612"/>
      <c r="H163" s="612"/>
      <c r="I163" s="612"/>
      <c r="J163" s="612"/>
      <c r="K163" s="612"/>
      <c r="L163" s="612"/>
      <c r="M163" s="612"/>
      <c r="N163" s="612"/>
      <c r="O163" s="612"/>
      <c r="P163" s="612"/>
      <c r="Q163" s="612"/>
      <c r="R163" s="612"/>
      <c r="S163" s="612"/>
      <c r="T163" s="612"/>
      <c r="U163" s="612"/>
      <c r="V163" s="612"/>
      <c r="W163" s="612"/>
      <c r="X163" s="612"/>
      <c r="Y163" s="612"/>
      <c r="Z163" s="612"/>
      <c r="AA163" s="612"/>
      <c r="AB163" s="612"/>
      <c r="AC163" s="612"/>
      <c r="AD163" s="612"/>
      <c r="AE163" s="612"/>
      <c r="AF163" s="612"/>
      <c r="AG163" s="612"/>
      <c r="AH163" s="612"/>
      <c r="AI163" s="612"/>
    </row>
  </sheetData>
  <mergeCells count="52">
    <mergeCell ref="A149:D149"/>
    <mergeCell ref="E150:G150"/>
    <mergeCell ref="X155:AD155"/>
    <mergeCell ref="AG155:AH155"/>
    <mergeCell ref="B156:G156"/>
    <mergeCell ref="M156:N156"/>
    <mergeCell ref="AD10:AD13"/>
    <mergeCell ref="AE10:AE13"/>
    <mergeCell ref="AF10:AF13"/>
    <mergeCell ref="AG10:AG13"/>
    <mergeCell ref="AH10:AH13"/>
    <mergeCell ref="AI10:AI13"/>
    <mergeCell ref="X10:X13"/>
    <mergeCell ref="Y10:Y13"/>
    <mergeCell ref="Z10:Z13"/>
    <mergeCell ref="AA10:AA13"/>
    <mergeCell ref="AB10:AB13"/>
    <mergeCell ref="AC10:AC13"/>
    <mergeCell ref="R10:R13"/>
    <mergeCell ref="S10:S13"/>
    <mergeCell ref="T10:T13"/>
    <mergeCell ref="U10:U13"/>
    <mergeCell ref="V10:V13"/>
    <mergeCell ref="W10:W13"/>
    <mergeCell ref="L10:L13"/>
    <mergeCell ref="M10:M13"/>
    <mergeCell ref="N10:N13"/>
    <mergeCell ref="O10:O13"/>
    <mergeCell ref="P10:P13"/>
    <mergeCell ref="Q10:Q13"/>
    <mergeCell ref="F10:F13"/>
    <mergeCell ref="G10:G13"/>
    <mergeCell ref="H10:H13"/>
    <mergeCell ref="I10:I13"/>
    <mergeCell ref="J10:J13"/>
    <mergeCell ref="K10:K13"/>
    <mergeCell ref="A9:A13"/>
    <mergeCell ref="B9:I9"/>
    <mergeCell ref="J9:Q9"/>
    <mergeCell ref="R9:W9"/>
    <mergeCell ref="X9:AC9"/>
    <mergeCell ref="AD9:AI9"/>
    <mergeCell ref="B10:B13"/>
    <mergeCell ref="C10:C13"/>
    <mergeCell ref="D10:D13"/>
    <mergeCell ref="E10:E13"/>
    <mergeCell ref="P1:Q1"/>
    <mergeCell ref="P2:Q2"/>
    <mergeCell ref="P3:Q3"/>
    <mergeCell ref="P4:Q4"/>
    <mergeCell ref="A5:W5"/>
    <mergeCell ref="S8:AB8"/>
  </mergeCells>
  <pageMargins left="0.7" right="0.7" top="0.75" bottom="0.75" header="0.3" footer="0.3"/>
  <extLst>
    <ext xmlns:x14="http://schemas.microsoft.com/office/spreadsheetml/2009/9/main" uri="{CCE6A557-97BC-4b89-ADB6-D9C93CAAB3DF}">
      <x14:dataValidations xmlns:xm="http://schemas.microsoft.com/office/excel/2006/main" count="1">
        <x14:dataValidation errorStyle="warning" operator="equal" allowBlank="1" showInputMessage="1" showErrorMessage="1" errorTitle="                 ESTI SIGUR?" error="Daca da selecteaza YES">
          <xm:sqref>B150:D151 IX150:IZ151 ST150:SV151 ACP150:ACR151 AML150:AMN151 AWH150:AWJ151 BGD150:BGF151 BPZ150:BQB151 BZV150:BZX151 CJR150:CJT151 CTN150:CTP151 DDJ150:DDL151 DNF150:DNH151 DXB150:DXD151 EGX150:EGZ151 EQT150:EQV151 FAP150:FAR151 FKL150:FKN151 FUH150:FUJ151 GED150:GEF151 GNZ150:GOB151 GXV150:GXX151 HHR150:HHT151 HRN150:HRP151 IBJ150:IBL151 ILF150:ILH151 IVB150:IVD151 JEX150:JEZ151 JOT150:JOV151 JYP150:JYR151 KIL150:KIN151 KSH150:KSJ151 LCD150:LCF151 LLZ150:LMB151 LVV150:LVX151 MFR150:MFT151 MPN150:MPP151 MZJ150:MZL151 NJF150:NJH151 NTB150:NTD151 OCX150:OCZ151 OMT150:OMV151 OWP150:OWR151 PGL150:PGN151 PQH150:PQJ151 QAD150:QAF151 QJZ150:QKB151 QTV150:QTX151 RDR150:RDT151 RNN150:RNP151 RXJ150:RXL151 SHF150:SHH151 SRB150:SRD151 TAX150:TAZ151 TKT150:TKV151 TUP150:TUR151 UEL150:UEN151 UOH150:UOJ151 UYD150:UYF151 VHZ150:VIB151 VRV150:VRX151 WBR150:WBT151 WLN150:WLP151 WVJ150:WVL151 B65686:D65687 IX65686:IZ65687 ST65686:SV65687 ACP65686:ACR65687 AML65686:AMN65687 AWH65686:AWJ65687 BGD65686:BGF65687 BPZ65686:BQB65687 BZV65686:BZX65687 CJR65686:CJT65687 CTN65686:CTP65687 DDJ65686:DDL65687 DNF65686:DNH65687 DXB65686:DXD65687 EGX65686:EGZ65687 EQT65686:EQV65687 FAP65686:FAR65687 FKL65686:FKN65687 FUH65686:FUJ65687 GED65686:GEF65687 GNZ65686:GOB65687 GXV65686:GXX65687 HHR65686:HHT65687 HRN65686:HRP65687 IBJ65686:IBL65687 ILF65686:ILH65687 IVB65686:IVD65687 JEX65686:JEZ65687 JOT65686:JOV65687 JYP65686:JYR65687 KIL65686:KIN65687 KSH65686:KSJ65687 LCD65686:LCF65687 LLZ65686:LMB65687 LVV65686:LVX65687 MFR65686:MFT65687 MPN65686:MPP65687 MZJ65686:MZL65687 NJF65686:NJH65687 NTB65686:NTD65687 OCX65686:OCZ65687 OMT65686:OMV65687 OWP65686:OWR65687 PGL65686:PGN65687 PQH65686:PQJ65687 QAD65686:QAF65687 QJZ65686:QKB65687 QTV65686:QTX65687 RDR65686:RDT65687 RNN65686:RNP65687 RXJ65686:RXL65687 SHF65686:SHH65687 SRB65686:SRD65687 TAX65686:TAZ65687 TKT65686:TKV65687 TUP65686:TUR65687 UEL65686:UEN65687 UOH65686:UOJ65687 UYD65686:UYF65687 VHZ65686:VIB65687 VRV65686:VRX65687 WBR65686:WBT65687 WLN65686:WLP65687 WVJ65686:WVL65687 B131222:D131223 IX131222:IZ131223 ST131222:SV131223 ACP131222:ACR131223 AML131222:AMN131223 AWH131222:AWJ131223 BGD131222:BGF131223 BPZ131222:BQB131223 BZV131222:BZX131223 CJR131222:CJT131223 CTN131222:CTP131223 DDJ131222:DDL131223 DNF131222:DNH131223 DXB131222:DXD131223 EGX131222:EGZ131223 EQT131222:EQV131223 FAP131222:FAR131223 FKL131222:FKN131223 FUH131222:FUJ131223 GED131222:GEF131223 GNZ131222:GOB131223 GXV131222:GXX131223 HHR131222:HHT131223 HRN131222:HRP131223 IBJ131222:IBL131223 ILF131222:ILH131223 IVB131222:IVD131223 JEX131222:JEZ131223 JOT131222:JOV131223 JYP131222:JYR131223 KIL131222:KIN131223 KSH131222:KSJ131223 LCD131222:LCF131223 LLZ131222:LMB131223 LVV131222:LVX131223 MFR131222:MFT131223 MPN131222:MPP131223 MZJ131222:MZL131223 NJF131222:NJH131223 NTB131222:NTD131223 OCX131222:OCZ131223 OMT131222:OMV131223 OWP131222:OWR131223 PGL131222:PGN131223 PQH131222:PQJ131223 QAD131222:QAF131223 QJZ131222:QKB131223 QTV131222:QTX131223 RDR131222:RDT131223 RNN131222:RNP131223 RXJ131222:RXL131223 SHF131222:SHH131223 SRB131222:SRD131223 TAX131222:TAZ131223 TKT131222:TKV131223 TUP131222:TUR131223 UEL131222:UEN131223 UOH131222:UOJ131223 UYD131222:UYF131223 VHZ131222:VIB131223 VRV131222:VRX131223 WBR131222:WBT131223 WLN131222:WLP131223 WVJ131222:WVL131223 B196758:D196759 IX196758:IZ196759 ST196758:SV196759 ACP196758:ACR196759 AML196758:AMN196759 AWH196758:AWJ196759 BGD196758:BGF196759 BPZ196758:BQB196759 BZV196758:BZX196759 CJR196758:CJT196759 CTN196758:CTP196759 DDJ196758:DDL196759 DNF196758:DNH196759 DXB196758:DXD196759 EGX196758:EGZ196759 EQT196758:EQV196759 FAP196758:FAR196759 FKL196758:FKN196759 FUH196758:FUJ196759 GED196758:GEF196759 GNZ196758:GOB196759 GXV196758:GXX196759 HHR196758:HHT196759 HRN196758:HRP196759 IBJ196758:IBL196759 ILF196758:ILH196759 IVB196758:IVD196759 JEX196758:JEZ196759 JOT196758:JOV196759 JYP196758:JYR196759 KIL196758:KIN196759 KSH196758:KSJ196759 LCD196758:LCF196759 LLZ196758:LMB196759 LVV196758:LVX196759 MFR196758:MFT196759 MPN196758:MPP196759 MZJ196758:MZL196759 NJF196758:NJH196759 NTB196758:NTD196759 OCX196758:OCZ196759 OMT196758:OMV196759 OWP196758:OWR196759 PGL196758:PGN196759 PQH196758:PQJ196759 QAD196758:QAF196759 QJZ196758:QKB196759 QTV196758:QTX196759 RDR196758:RDT196759 RNN196758:RNP196759 RXJ196758:RXL196759 SHF196758:SHH196759 SRB196758:SRD196759 TAX196758:TAZ196759 TKT196758:TKV196759 TUP196758:TUR196759 UEL196758:UEN196759 UOH196758:UOJ196759 UYD196758:UYF196759 VHZ196758:VIB196759 VRV196758:VRX196759 WBR196758:WBT196759 WLN196758:WLP196759 WVJ196758:WVL196759 B262294:D262295 IX262294:IZ262295 ST262294:SV262295 ACP262294:ACR262295 AML262294:AMN262295 AWH262294:AWJ262295 BGD262294:BGF262295 BPZ262294:BQB262295 BZV262294:BZX262295 CJR262294:CJT262295 CTN262294:CTP262295 DDJ262294:DDL262295 DNF262294:DNH262295 DXB262294:DXD262295 EGX262294:EGZ262295 EQT262294:EQV262295 FAP262294:FAR262295 FKL262294:FKN262295 FUH262294:FUJ262295 GED262294:GEF262295 GNZ262294:GOB262295 GXV262294:GXX262295 HHR262294:HHT262295 HRN262294:HRP262295 IBJ262294:IBL262295 ILF262294:ILH262295 IVB262294:IVD262295 JEX262294:JEZ262295 JOT262294:JOV262295 JYP262294:JYR262295 KIL262294:KIN262295 KSH262294:KSJ262295 LCD262294:LCF262295 LLZ262294:LMB262295 LVV262294:LVX262295 MFR262294:MFT262295 MPN262294:MPP262295 MZJ262294:MZL262295 NJF262294:NJH262295 NTB262294:NTD262295 OCX262294:OCZ262295 OMT262294:OMV262295 OWP262294:OWR262295 PGL262294:PGN262295 PQH262294:PQJ262295 QAD262294:QAF262295 QJZ262294:QKB262295 QTV262294:QTX262295 RDR262294:RDT262295 RNN262294:RNP262295 RXJ262294:RXL262295 SHF262294:SHH262295 SRB262294:SRD262295 TAX262294:TAZ262295 TKT262294:TKV262295 TUP262294:TUR262295 UEL262294:UEN262295 UOH262294:UOJ262295 UYD262294:UYF262295 VHZ262294:VIB262295 VRV262294:VRX262295 WBR262294:WBT262295 WLN262294:WLP262295 WVJ262294:WVL262295 B327830:D327831 IX327830:IZ327831 ST327830:SV327831 ACP327830:ACR327831 AML327830:AMN327831 AWH327830:AWJ327831 BGD327830:BGF327831 BPZ327830:BQB327831 BZV327830:BZX327831 CJR327830:CJT327831 CTN327830:CTP327831 DDJ327830:DDL327831 DNF327830:DNH327831 DXB327830:DXD327831 EGX327830:EGZ327831 EQT327830:EQV327831 FAP327830:FAR327831 FKL327830:FKN327831 FUH327830:FUJ327831 GED327830:GEF327831 GNZ327830:GOB327831 GXV327830:GXX327831 HHR327830:HHT327831 HRN327830:HRP327831 IBJ327830:IBL327831 ILF327830:ILH327831 IVB327830:IVD327831 JEX327830:JEZ327831 JOT327830:JOV327831 JYP327830:JYR327831 KIL327830:KIN327831 KSH327830:KSJ327831 LCD327830:LCF327831 LLZ327830:LMB327831 LVV327830:LVX327831 MFR327830:MFT327831 MPN327830:MPP327831 MZJ327830:MZL327831 NJF327830:NJH327831 NTB327830:NTD327831 OCX327830:OCZ327831 OMT327830:OMV327831 OWP327830:OWR327831 PGL327830:PGN327831 PQH327830:PQJ327831 QAD327830:QAF327831 QJZ327830:QKB327831 QTV327830:QTX327831 RDR327830:RDT327831 RNN327830:RNP327831 RXJ327830:RXL327831 SHF327830:SHH327831 SRB327830:SRD327831 TAX327830:TAZ327831 TKT327830:TKV327831 TUP327830:TUR327831 UEL327830:UEN327831 UOH327830:UOJ327831 UYD327830:UYF327831 VHZ327830:VIB327831 VRV327830:VRX327831 WBR327830:WBT327831 WLN327830:WLP327831 WVJ327830:WVL327831 B393366:D393367 IX393366:IZ393367 ST393366:SV393367 ACP393366:ACR393367 AML393366:AMN393367 AWH393366:AWJ393367 BGD393366:BGF393367 BPZ393366:BQB393367 BZV393366:BZX393367 CJR393366:CJT393367 CTN393366:CTP393367 DDJ393366:DDL393367 DNF393366:DNH393367 DXB393366:DXD393367 EGX393366:EGZ393367 EQT393366:EQV393367 FAP393366:FAR393367 FKL393366:FKN393367 FUH393366:FUJ393367 GED393366:GEF393367 GNZ393366:GOB393367 GXV393366:GXX393367 HHR393366:HHT393367 HRN393366:HRP393367 IBJ393366:IBL393367 ILF393366:ILH393367 IVB393366:IVD393367 JEX393366:JEZ393367 JOT393366:JOV393367 JYP393366:JYR393367 KIL393366:KIN393367 KSH393366:KSJ393367 LCD393366:LCF393367 LLZ393366:LMB393367 LVV393366:LVX393367 MFR393366:MFT393367 MPN393366:MPP393367 MZJ393366:MZL393367 NJF393366:NJH393367 NTB393366:NTD393367 OCX393366:OCZ393367 OMT393366:OMV393367 OWP393366:OWR393367 PGL393366:PGN393367 PQH393366:PQJ393367 QAD393366:QAF393367 QJZ393366:QKB393367 QTV393366:QTX393367 RDR393366:RDT393367 RNN393366:RNP393367 RXJ393366:RXL393367 SHF393366:SHH393367 SRB393366:SRD393367 TAX393366:TAZ393367 TKT393366:TKV393367 TUP393366:TUR393367 UEL393366:UEN393367 UOH393366:UOJ393367 UYD393366:UYF393367 VHZ393366:VIB393367 VRV393366:VRX393367 WBR393366:WBT393367 WLN393366:WLP393367 WVJ393366:WVL393367 B458902:D458903 IX458902:IZ458903 ST458902:SV458903 ACP458902:ACR458903 AML458902:AMN458903 AWH458902:AWJ458903 BGD458902:BGF458903 BPZ458902:BQB458903 BZV458902:BZX458903 CJR458902:CJT458903 CTN458902:CTP458903 DDJ458902:DDL458903 DNF458902:DNH458903 DXB458902:DXD458903 EGX458902:EGZ458903 EQT458902:EQV458903 FAP458902:FAR458903 FKL458902:FKN458903 FUH458902:FUJ458903 GED458902:GEF458903 GNZ458902:GOB458903 GXV458902:GXX458903 HHR458902:HHT458903 HRN458902:HRP458903 IBJ458902:IBL458903 ILF458902:ILH458903 IVB458902:IVD458903 JEX458902:JEZ458903 JOT458902:JOV458903 JYP458902:JYR458903 KIL458902:KIN458903 KSH458902:KSJ458903 LCD458902:LCF458903 LLZ458902:LMB458903 LVV458902:LVX458903 MFR458902:MFT458903 MPN458902:MPP458903 MZJ458902:MZL458903 NJF458902:NJH458903 NTB458902:NTD458903 OCX458902:OCZ458903 OMT458902:OMV458903 OWP458902:OWR458903 PGL458902:PGN458903 PQH458902:PQJ458903 QAD458902:QAF458903 QJZ458902:QKB458903 QTV458902:QTX458903 RDR458902:RDT458903 RNN458902:RNP458903 RXJ458902:RXL458903 SHF458902:SHH458903 SRB458902:SRD458903 TAX458902:TAZ458903 TKT458902:TKV458903 TUP458902:TUR458903 UEL458902:UEN458903 UOH458902:UOJ458903 UYD458902:UYF458903 VHZ458902:VIB458903 VRV458902:VRX458903 WBR458902:WBT458903 WLN458902:WLP458903 WVJ458902:WVL458903 B524438:D524439 IX524438:IZ524439 ST524438:SV524439 ACP524438:ACR524439 AML524438:AMN524439 AWH524438:AWJ524439 BGD524438:BGF524439 BPZ524438:BQB524439 BZV524438:BZX524439 CJR524438:CJT524439 CTN524438:CTP524439 DDJ524438:DDL524439 DNF524438:DNH524439 DXB524438:DXD524439 EGX524438:EGZ524439 EQT524438:EQV524439 FAP524438:FAR524439 FKL524438:FKN524439 FUH524438:FUJ524439 GED524438:GEF524439 GNZ524438:GOB524439 GXV524438:GXX524439 HHR524438:HHT524439 HRN524438:HRP524439 IBJ524438:IBL524439 ILF524438:ILH524439 IVB524438:IVD524439 JEX524438:JEZ524439 JOT524438:JOV524439 JYP524438:JYR524439 KIL524438:KIN524439 KSH524438:KSJ524439 LCD524438:LCF524439 LLZ524438:LMB524439 LVV524438:LVX524439 MFR524438:MFT524439 MPN524438:MPP524439 MZJ524438:MZL524439 NJF524438:NJH524439 NTB524438:NTD524439 OCX524438:OCZ524439 OMT524438:OMV524439 OWP524438:OWR524439 PGL524438:PGN524439 PQH524438:PQJ524439 QAD524438:QAF524439 QJZ524438:QKB524439 QTV524438:QTX524439 RDR524438:RDT524439 RNN524438:RNP524439 RXJ524438:RXL524439 SHF524438:SHH524439 SRB524438:SRD524439 TAX524438:TAZ524439 TKT524438:TKV524439 TUP524438:TUR524439 UEL524438:UEN524439 UOH524438:UOJ524439 UYD524438:UYF524439 VHZ524438:VIB524439 VRV524438:VRX524439 WBR524438:WBT524439 WLN524438:WLP524439 WVJ524438:WVL524439 B589974:D589975 IX589974:IZ589975 ST589974:SV589975 ACP589974:ACR589975 AML589974:AMN589975 AWH589974:AWJ589975 BGD589974:BGF589975 BPZ589974:BQB589975 BZV589974:BZX589975 CJR589974:CJT589975 CTN589974:CTP589975 DDJ589974:DDL589975 DNF589974:DNH589975 DXB589974:DXD589975 EGX589974:EGZ589975 EQT589974:EQV589975 FAP589974:FAR589975 FKL589974:FKN589975 FUH589974:FUJ589975 GED589974:GEF589975 GNZ589974:GOB589975 GXV589974:GXX589975 HHR589974:HHT589975 HRN589974:HRP589975 IBJ589974:IBL589975 ILF589974:ILH589975 IVB589974:IVD589975 JEX589974:JEZ589975 JOT589974:JOV589975 JYP589974:JYR589975 KIL589974:KIN589975 KSH589974:KSJ589975 LCD589974:LCF589975 LLZ589974:LMB589975 LVV589974:LVX589975 MFR589974:MFT589975 MPN589974:MPP589975 MZJ589974:MZL589975 NJF589974:NJH589975 NTB589974:NTD589975 OCX589974:OCZ589975 OMT589974:OMV589975 OWP589974:OWR589975 PGL589974:PGN589975 PQH589974:PQJ589975 QAD589974:QAF589975 QJZ589974:QKB589975 QTV589974:QTX589975 RDR589974:RDT589975 RNN589974:RNP589975 RXJ589974:RXL589975 SHF589974:SHH589975 SRB589974:SRD589975 TAX589974:TAZ589975 TKT589974:TKV589975 TUP589974:TUR589975 UEL589974:UEN589975 UOH589974:UOJ589975 UYD589974:UYF589975 VHZ589974:VIB589975 VRV589974:VRX589975 WBR589974:WBT589975 WLN589974:WLP589975 WVJ589974:WVL589975 B655510:D655511 IX655510:IZ655511 ST655510:SV655511 ACP655510:ACR655511 AML655510:AMN655511 AWH655510:AWJ655511 BGD655510:BGF655511 BPZ655510:BQB655511 BZV655510:BZX655511 CJR655510:CJT655511 CTN655510:CTP655511 DDJ655510:DDL655511 DNF655510:DNH655511 DXB655510:DXD655511 EGX655510:EGZ655511 EQT655510:EQV655511 FAP655510:FAR655511 FKL655510:FKN655511 FUH655510:FUJ655511 GED655510:GEF655511 GNZ655510:GOB655511 GXV655510:GXX655511 HHR655510:HHT655511 HRN655510:HRP655511 IBJ655510:IBL655511 ILF655510:ILH655511 IVB655510:IVD655511 JEX655510:JEZ655511 JOT655510:JOV655511 JYP655510:JYR655511 KIL655510:KIN655511 KSH655510:KSJ655511 LCD655510:LCF655511 LLZ655510:LMB655511 LVV655510:LVX655511 MFR655510:MFT655511 MPN655510:MPP655511 MZJ655510:MZL655511 NJF655510:NJH655511 NTB655510:NTD655511 OCX655510:OCZ655511 OMT655510:OMV655511 OWP655510:OWR655511 PGL655510:PGN655511 PQH655510:PQJ655511 QAD655510:QAF655511 QJZ655510:QKB655511 QTV655510:QTX655511 RDR655510:RDT655511 RNN655510:RNP655511 RXJ655510:RXL655511 SHF655510:SHH655511 SRB655510:SRD655511 TAX655510:TAZ655511 TKT655510:TKV655511 TUP655510:TUR655511 UEL655510:UEN655511 UOH655510:UOJ655511 UYD655510:UYF655511 VHZ655510:VIB655511 VRV655510:VRX655511 WBR655510:WBT655511 WLN655510:WLP655511 WVJ655510:WVL655511 B721046:D721047 IX721046:IZ721047 ST721046:SV721047 ACP721046:ACR721047 AML721046:AMN721047 AWH721046:AWJ721047 BGD721046:BGF721047 BPZ721046:BQB721047 BZV721046:BZX721047 CJR721046:CJT721047 CTN721046:CTP721047 DDJ721046:DDL721047 DNF721046:DNH721047 DXB721046:DXD721047 EGX721046:EGZ721047 EQT721046:EQV721047 FAP721046:FAR721047 FKL721046:FKN721047 FUH721046:FUJ721047 GED721046:GEF721047 GNZ721046:GOB721047 GXV721046:GXX721047 HHR721046:HHT721047 HRN721046:HRP721047 IBJ721046:IBL721047 ILF721046:ILH721047 IVB721046:IVD721047 JEX721046:JEZ721047 JOT721046:JOV721047 JYP721046:JYR721047 KIL721046:KIN721047 KSH721046:KSJ721047 LCD721046:LCF721047 LLZ721046:LMB721047 LVV721046:LVX721047 MFR721046:MFT721047 MPN721046:MPP721047 MZJ721046:MZL721047 NJF721046:NJH721047 NTB721046:NTD721047 OCX721046:OCZ721047 OMT721046:OMV721047 OWP721046:OWR721047 PGL721046:PGN721047 PQH721046:PQJ721047 QAD721046:QAF721047 QJZ721046:QKB721047 QTV721046:QTX721047 RDR721046:RDT721047 RNN721046:RNP721047 RXJ721046:RXL721047 SHF721046:SHH721047 SRB721046:SRD721047 TAX721046:TAZ721047 TKT721046:TKV721047 TUP721046:TUR721047 UEL721046:UEN721047 UOH721046:UOJ721047 UYD721046:UYF721047 VHZ721046:VIB721047 VRV721046:VRX721047 WBR721046:WBT721047 WLN721046:WLP721047 WVJ721046:WVL721047 B786582:D786583 IX786582:IZ786583 ST786582:SV786583 ACP786582:ACR786583 AML786582:AMN786583 AWH786582:AWJ786583 BGD786582:BGF786583 BPZ786582:BQB786583 BZV786582:BZX786583 CJR786582:CJT786583 CTN786582:CTP786583 DDJ786582:DDL786583 DNF786582:DNH786583 DXB786582:DXD786583 EGX786582:EGZ786583 EQT786582:EQV786583 FAP786582:FAR786583 FKL786582:FKN786583 FUH786582:FUJ786583 GED786582:GEF786583 GNZ786582:GOB786583 GXV786582:GXX786583 HHR786582:HHT786583 HRN786582:HRP786583 IBJ786582:IBL786583 ILF786582:ILH786583 IVB786582:IVD786583 JEX786582:JEZ786583 JOT786582:JOV786583 JYP786582:JYR786583 KIL786582:KIN786583 KSH786582:KSJ786583 LCD786582:LCF786583 LLZ786582:LMB786583 LVV786582:LVX786583 MFR786582:MFT786583 MPN786582:MPP786583 MZJ786582:MZL786583 NJF786582:NJH786583 NTB786582:NTD786583 OCX786582:OCZ786583 OMT786582:OMV786583 OWP786582:OWR786583 PGL786582:PGN786583 PQH786582:PQJ786583 QAD786582:QAF786583 QJZ786582:QKB786583 QTV786582:QTX786583 RDR786582:RDT786583 RNN786582:RNP786583 RXJ786582:RXL786583 SHF786582:SHH786583 SRB786582:SRD786583 TAX786582:TAZ786583 TKT786582:TKV786583 TUP786582:TUR786583 UEL786582:UEN786583 UOH786582:UOJ786583 UYD786582:UYF786583 VHZ786582:VIB786583 VRV786582:VRX786583 WBR786582:WBT786583 WLN786582:WLP786583 WVJ786582:WVL786583 B852118:D852119 IX852118:IZ852119 ST852118:SV852119 ACP852118:ACR852119 AML852118:AMN852119 AWH852118:AWJ852119 BGD852118:BGF852119 BPZ852118:BQB852119 BZV852118:BZX852119 CJR852118:CJT852119 CTN852118:CTP852119 DDJ852118:DDL852119 DNF852118:DNH852119 DXB852118:DXD852119 EGX852118:EGZ852119 EQT852118:EQV852119 FAP852118:FAR852119 FKL852118:FKN852119 FUH852118:FUJ852119 GED852118:GEF852119 GNZ852118:GOB852119 GXV852118:GXX852119 HHR852118:HHT852119 HRN852118:HRP852119 IBJ852118:IBL852119 ILF852118:ILH852119 IVB852118:IVD852119 JEX852118:JEZ852119 JOT852118:JOV852119 JYP852118:JYR852119 KIL852118:KIN852119 KSH852118:KSJ852119 LCD852118:LCF852119 LLZ852118:LMB852119 LVV852118:LVX852119 MFR852118:MFT852119 MPN852118:MPP852119 MZJ852118:MZL852119 NJF852118:NJH852119 NTB852118:NTD852119 OCX852118:OCZ852119 OMT852118:OMV852119 OWP852118:OWR852119 PGL852118:PGN852119 PQH852118:PQJ852119 QAD852118:QAF852119 QJZ852118:QKB852119 QTV852118:QTX852119 RDR852118:RDT852119 RNN852118:RNP852119 RXJ852118:RXL852119 SHF852118:SHH852119 SRB852118:SRD852119 TAX852118:TAZ852119 TKT852118:TKV852119 TUP852118:TUR852119 UEL852118:UEN852119 UOH852118:UOJ852119 UYD852118:UYF852119 VHZ852118:VIB852119 VRV852118:VRX852119 WBR852118:WBT852119 WLN852118:WLP852119 WVJ852118:WVL852119 B917654:D917655 IX917654:IZ917655 ST917654:SV917655 ACP917654:ACR917655 AML917654:AMN917655 AWH917654:AWJ917655 BGD917654:BGF917655 BPZ917654:BQB917655 BZV917654:BZX917655 CJR917654:CJT917655 CTN917654:CTP917655 DDJ917654:DDL917655 DNF917654:DNH917655 DXB917654:DXD917655 EGX917654:EGZ917655 EQT917654:EQV917655 FAP917654:FAR917655 FKL917654:FKN917655 FUH917654:FUJ917655 GED917654:GEF917655 GNZ917654:GOB917655 GXV917654:GXX917655 HHR917654:HHT917655 HRN917654:HRP917655 IBJ917654:IBL917655 ILF917654:ILH917655 IVB917654:IVD917655 JEX917654:JEZ917655 JOT917654:JOV917655 JYP917654:JYR917655 KIL917654:KIN917655 KSH917654:KSJ917655 LCD917654:LCF917655 LLZ917654:LMB917655 LVV917654:LVX917655 MFR917654:MFT917655 MPN917654:MPP917655 MZJ917654:MZL917655 NJF917654:NJH917655 NTB917654:NTD917655 OCX917654:OCZ917655 OMT917654:OMV917655 OWP917654:OWR917655 PGL917654:PGN917655 PQH917654:PQJ917655 QAD917654:QAF917655 QJZ917654:QKB917655 QTV917654:QTX917655 RDR917654:RDT917655 RNN917654:RNP917655 RXJ917654:RXL917655 SHF917654:SHH917655 SRB917654:SRD917655 TAX917654:TAZ917655 TKT917654:TKV917655 TUP917654:TUR917655 UEL917654:UEN917655 UOH917654:UOJ917655 UYD917654:UYF917655 VHZ917654:VIB917655 VRV917654:VRX917655 WBR917654:WBT917655 WLN917654:WLP917655 WVJ917654:WVL917655 B983190:D983191 IX983190:IZ983191 ST983190:SV983191 ACP983190:ACR983191 AML983190:AMN983191 AWH983190:AWJ983191 BGD983190:BGF983191 BPZ983190:BQB983191 BZV983190:BZX983191 CJR983190:CJT983191 CTN983190:CTP983191 DDJ983190:DDL983191 DNF983190:DNH983191 DXB983190:DXD983191 EGX983190:EGZ983191 EQT983190:EQV983191 FAP983190:FAR983191 FKL983190:FKN983191 FUH983190:FUJ983191 GED983190:GEF983191 GNZ983190:GOB983191 GXV983190:GXX983191 HHR983190:HHT983191 HRN983190:HRP983191 IBJ983190:IBL983191 ILF983190:ILH983191 IVB983190:IVD983191 JEX983190:JEZ983191 JOT983190:JOV983191 JYP983190:JYR983191 KIL983190:KIN983191 KSH983190:KSJ983191 LCD983190:LCF983191 LLZ983190:LMB983191 LVV983190:LVX983191 MFR983190:MFT983191 MPN983190:MPP983191 MZJ983190:MZL983191 NJF983190:NJH983191 NTB983190:NTD983191 OCX983190:OCZ983191 OMT983190:OMV983191 OWP983190:OWR983191 PGL983190:PGN983191 PQH983190:PQJ983191 QAD983190:QAF983191 QJZ983190:QKB983191 QTV983190:QTX983191 RDR983190:RDT983191 RNN983190:RNP983191 RXJ983190:RXL983191 SHF983190:SHH983191 SRB983190:SRD983191 TAX983190:TAZ983191 TKT983190:TKV983191 TUP983190:TUR983191 UEL983190:UEN983191 UOH983190:UOJ983191 UYD983190:UYF983191 VHZ983190:VIB983191 VRV983190:VRX983191 WBR983190:WBT983191 WLN983190:WLP983191 WVJ983190:WVL983191 K145:K147 JG145:JG147 TC145:TC147 ACY145:ACY147 AMU145:AMU147 AWQ145:AWQ147 BGM145:BGM147 BQI145:BQI147 CAE145:CAE147 CKA145:CKA147 CTW145:CTW147 DDS145:DDS147 DNO145:DNO147 DXK145:DXK147 EHG145:EHG147 ERC145:ERC147 FAY145:FAY147 FKU145:FKU147 FUQ145:FUQ147 GEM145:GEM147 GOI145:GOI147 GYE145:GYE147 HIA145:HIA147 HRW145:HRW147 IBS145:IBS147 ILO145:ILO147 IVK145:IVK147 JFG145:JFG147 JPC145:JPC147 JYY145:JYY147 KIU145:KIU147 KSQ145:KSQ147 LCM145:LCM147 LMI145:LMI147 LWE145:LWE147 MGA145:MGA147 MPW145:MPW147 MZS145:MZS147 NJO145:NJO147 NTK145:NTK147 ODG145:ODG147 ONC145:ONC147 OWY145:OWY147 PGU145:PGU147 PQQ145:PQQ147 QAM145:QAM147 QKI145:QKI147 QUE145:QUE147 REA145:REA147 RNW145:RNW147 RXS145:RXS147 SHO145:SHO147 SRK145:SRK147 TBG145:TBG147 TLC145:TLC147 TUY145:TUY147 UEU145:UEU147 UOQ145:UOQ147 UYM145:UYM147 VII145:VII147 VSE145:VSE147 WCA145:WCA147 WLW145:WLW147 WVS145:WVS147 K65681:K65683 JG65681:JG65683 TC65681:TC65683 ACY65681:ACY65683 AMU65681:AMU65683 AWQ65681:AWQ65683 BGM65681:BGM65683 BQI65681:BQI65683 CAE65681:CAE65683 CKA65681:CKA65683 CTW65681:CTW65683 DDS65681:DDS65683 DNO65681:DNO65683 DXK65681:DXK65683 EHG65681:EHG65683 ERC65681:ERC65683 FAY65681:FAY65683 FKU65681:FKU65683 FUQ65681:FUQ65683 GEM65681:GEM65683 GOI65681:GOI65683 GYE65681:GYE65683 HIA65681:HIA65683 HRW65681:HRW65683 IBS65681:IBS65683 ILO65681:ILO65683 IVK65681:IVK65683 JFG65681:JFG65683 JPC65681:JPC65683 JYY65681:JYY65683 KIU65681:KIU65683 KSQ65681:KSQ65683 LCM65681:LCM65683 LMI65681:LMI65683 LWE65681:LWE65683 MGA65681:MGA65683 MPW65681:MPW65683 MZS65681:MZS65683 NJO65681:NJO65683 NTK65681:NTK65683 ODG65681:ODG65683 ONC65681:ONC65683 OWY65681:OWY65683 PGU65681:PGU65683 PQQ65681:PQQ65683 QAM65681:QAM65683 QKI65681:QKI65683 QUE65681:QUE65683 REA65681:REA65683 RNW65681:RNW65683 RXS65681:RXS65683 SHO65681:SHO65683 SRK65681:SRK65683 TBG65681:TBG65683 TLC65681:TLC65683 TUY65681:TUY65683 UEU65681:UEU65683 UOQ65681:UOQ65683 UYM65681:UYM65683 VII65681:VII65683 VSE65681:VSE65683 WCA65681:WCA65683 WLW65681:WLW65683 WVS65681:WVS65683 K131217:K131219 JG131217:JG131219 TC131217:TC131219 ACY131217:ACY131219 AMU131217:AMU131219 AWQ131217:AWQ131219 BGM131217:BGM131219 BQI131217:BQI131219 CAE131217:CAE131219 CKA131217:CKA131219 CTW131217:CTW131219 DDS131217:DDS131219 DNO131217:DNO131219 DXK131217:DXK131219 EHG131217:EHG131219 ERC131217:ERC131219 FAY131217:FAY131219 FKU131217:FKU131219 FUQ131217:FUQ131219 GEM131217:GEM131219 GOI131217:GOI131219 GYE131217:GYE131219 HIA131217:HIA131219 HRW131217:HRW131219 IBS131217:IBS131219 ILO131217:ILO131219 IVK131217:IVK131219 JFG131217:JFG131219 JPC131217:JPC131219 JYY131217:JYY131219 KIU131217:KIU131219 KSQ131217:KSQ131219 LCM131217:LCM131219 LMI131217:LMI131219 LWE131217:LWE131219 MGA131217:MGA131219 MPW131217:MPW131219 MZS131217:MZS131219 NJO131217:NJO131219 NTK131217:NTK131219 ODG131217:ODG131219 ONC131217:ONC131219 OWY131217:OWY131219 PGU131217:PGU131219 PQQ131217:PQQ131219 QAM131217:QAM131219 QKI131217:QKI131219 QUE131217:QUE131219 REA131217:REA131219 RNW131217:RNW131219 RXS131217:RXS131219 SHO131217:SHO131219 SRK131217:SRK131219 TBG131217:TBG131219 TLC131217:TLC131219 TUY131217:TUY131219 UEU131217:UEU131219 UOQ131217:UOQ131219 UYM131217:UYM131219 VII131217:VII131219 VSE131217:VSE131219 WCA131217:WCA131219 WLW131217:WLW131219 WVS131217:WVS131219 K196753:K196755 JG196753:JG196755 TC196753:TC196755 ACY196753:ACY196755 AMU196753:AMU196755 AWQ196753:AWQ196755 BGM196753:BGM196755 BQI196753:BQI196755 CAE196753:CAE196755 CKA196753:CKA196755 CTW196753:CTW196755 DDS196753:DDS196755 DNO196753:DNO196755 DXK196753:DXK196755 EHG196753:EHG196755 ERC196753:ERC196755 FAY196753:FAY196755 FKU196753:FKU196755 FUQ196753:FUQ196755 GEM196753:GEM196755 GOI196753:GOI196755 GYE196753:GYE196755 HIA196753:HIA196755 HRW196753:HRW196755 IBS196753:IBS196755 ILO196753:ILO196755 IVK196753:IVK196755 JFG196753:JFG196755 JPC196753:JPC196755 JYY196753:JYY196755 KIU196753:KIU196755 KSQ196753:KSQ196755 LCM196753:LCM196755 LMI196753:LMI196755 LWE196753:LWE196755 MGA196753:MGA196755 MPW196753:MPW196755 MZS196753:MZS196755 NJO196753:NJO196755 NTK196753:NTK196755 ODG196753:ODG196755 ONC196753:ONC196755 OWY196753:OWY196755 PGU196753:PGU196755 PQQ196753:PQQ196755 QAM196753:QAM196755 QKI196753:QKI196755 QUE196753:QUE196755 REA196753:REA196755 RNW196753:RNW196755 RXS196753:RXS196755 SHO196753:SHO196755 SRK196753:SRK196755 TBG196753:TBG196755 TLC196753:TLC196755 TUY196753:TUY196755 UEU196753:UEU196755 UOQ196753:UOQ196755 UYM196753:UYM196755 VII196753:VII196755 VSE196753:VSE196755 WCA196753:WCA196755 WLW196753:WLW196755 WVS196753:WVS196755 K262289:K262291 JG262289:JG262291 TC262289:TC262291 ACY262289:ACY262291 AMU262289:AMU262291 AWQ262289:AWQ262291 BGM262289:BGM262291 BQI262289:BQI262291 CAE262289:CAE262291 CKA262289:CKA262291 CTW262289:CTW262291 DDS262289:DDS262291 DNO262289:DNO262291 DXK262289:DXK262291 EHG262289:EHG262291 ERC262289:ERC262291 FAY262289:FAY262291 FKU262289:FKU262291 FUQ262289:FUQ262291 GEM262289:GEM262291 GOI262289:GOI262291 GYE262289:GYE262291 HIA262289:HIA262291 HRW262289:HRW262291 IBS262289:IBS262291 ILO262289:ILO262291 IVK262289:IVK262291 JFG262289:JFG262291 JPC262289:JPC262291 JYY262289:JYY262291 KIU262289:KIU262291 KSQ262289:KSQ262291 LCM262289:LCM262291 LMI262289:LMI262291 LWE262289:LWE262291 MGA262289:MGA262291 MPW262289:MPW262291 MZS262289:MZS262291 NJO262289:NJO262291 NTK262289:NTK262291 ODG262289:ODG262291 ONC262289:ONC262291 OWY262289:OWY262291 PGU262289:PGU262291 PQQ262289:PQQ262291 QAM262289:QAM262291 QKI262289:QKI262291 QUE262289:QUE262291 REA262289:REA262291 RNW262289:RNW262291 RXS262289:RXS262291 SHO262289:SHO262291 SRK262289:SRK262291 TBG262289:TBG262291 TLC262289:TLC262291 TUY262289:TUY262291 UEU262289:UEU262291 UOQ262289:UOQ262291 UYM262289:UYM262291 VII262289:VII262291 VSE262289:VSE262291 WCA262289:WCA262291 WLW262289:WLW262291 WVS262289:WVS262291 K327825:K327827 JG327825:JG327827 TC327825:TC327827 ACY327825:ACY327827 AMU327825:AMU327827 AWQ327825:AWQ327827 BGM327825:BGM327827 BQI327825:BQI327827 CAE327825:CAE327827 CKA327825:CKA327827 CTW327825:CTW327827 DDS327825:DDS327827 DNO327825:DNO327827 DXK327825:DXK327827 EHG327825:EHG327827 ERC327825:ERC327827 FAY327825:FAY327827 FKU327825:FKU327827 FUQ327825:FUQ327827 GEM327825:GEM327827 GOI327825:GOI327827 GYE327825:GYE327827 HIA327825:HIA327827 HRW327825:HRW327827 IBS327825:IBS327827 ILO327825:ILO327827 IVK327825:IVK327827 JFG327825:JFG327827 JPC327825:JPC327827 JYY327825:JYY327827 KIU327825:KIU327827 KSQ327825:KSQ327827 LCM327825:LCM327827 LMI327825:LMI327827 LWE327825:LWE327827 MGA327825:MGA327827 MPW327825:MPW327827 MZS327825:MZS327827 NJO327825:NJO327827 NTK327825:NTK327827 ODG327825:ODG327827 ONC327825:ONC327827 OWY327825:OWY327827 PGU327825:PGU327827 PQQ327825:PQQ327827 QAM327825:QAM327827 QKI327825:QKI327827 QUE327825:QUE327827 REA327825:REA327827 RNW327825:RNW327827 RXS327825:RXS327827 SHO327825:SHO327827 SRK327825:SRK327827 TBG327825:TBG327827 TLC327825:TLC327827 TUY327825:TUY327827 UEU327825:UEU327827 UOQ327825:UOQ327827 UYM327825:UYM327827 VII327825:VII327827 VSE327825:VSE327827 WCA327825:WCA327827 WLW327825:WLW327827 WVS327825:WVS327827 K393361:K393363 JG393361:JG393363 TC393361:TC393363 ACY393361:ACY393363 AMU393361:AMU393363 AWQ393361:AWQ393363 BGM393361:BGM393363 BQI393361:BQI393363 CAE393361:CAE393363 CKA393361:CKA393363 CTW393361:CTW393363 DDS393361:DDS393363 DNO393361:DNO393363 DXK393361:DXK393363 EHG393361:EHG393363 ERC393361:ERC393363 FAY393361:FAY393363 FKU393361:FKU393363 FUQ393361:FUQ393363 GEM393361:GEM393363 GOI393361:GOI393363 GYE393361:GYE393363 HIA393361:HIA393363 HRW393361:HRW393363 IBS393361:IBS393363 ILO393361:ILO393363 IVK393361:IVK393363 JFG393361:JFG393363 JPC393361:JPC393363 JYY393361:JYY393363 KIU393361:KIU393363 KSQ393361:KSQ393363 LCM393361:LCM393363 LMI393361:LMI393363 LWE393361:LWE393363 MGA393361:MGA393363 MPW393361:MPW393363 MZS393361:MZS393363 NJO393361:NJO393363 NTK393361:NTK393363 ODG393361:ODG393363 ONC393361:ONC393363 OWY393361:OWY393363 PGU393361:PGU393363 PQQ393361:PQQ393363 QAM393361:QAM393363 QKI393361:QKI393363 QUE393361:QUE393363 REA393361:REA393363 RNW393361:RNW393363 RXS393361:RXS393363 SHO393361:SHO393363 SRK393361:SRK393363 TBG393361:TBG393363 TLC393361:TLC393363 TUY393361:TUY393363 UEU393361:UEU393363 UOQ393361:UOQ393363 UYM393361:UYM393363 VII393361:VII393363 VSE393361:VSE393363 WCA393361:WCA393363 WLW393361:WLW393363 WVS393361:WVS393363 K458897:K458899 JG458897:JG458899 TC458897:TC458899 ACY458897:ACY458899 AMU458897:AMU458899 AWQ458897:AWQ458899 BGM458897:BGM458899 BQI458897:BQI458899 CAE458897:CAE458899 CKA458897:CKA458899 CTW458897:CTW458899 DDS458897:DDS458899 DNO458897:DNO458899 DXK458897:DXK458899 EHG458897:EHG458899 ERC458897:ERC458899 FAY458897:FAY458899 FKU458897:FKU458899 FUQ458897:FUQ458899 GEM458897:GEM458899 GOI458897:GOI458899 GYE458897:GYE458899 HIA458897:HIA458899 HRW458897:HRW458899 IBS458897:IBS458899 ILO458897:ILO458899 IVK458897:IVK458899 JFG458897:JFG458899 JPC458897:JPC458899 JYY458897:JYY458899 KIU458897:KIU458899 KSQ458897:KSQ458899 LCM458897:LCM458899 LMI458897:LMI458899 LWE458897:LWE458899 MGA458897:MGA458899 MPW458897:MPW458899 MZS458897:MZS458899 NJO458897:NJO458899 NTK458897:NTK458899 ODG458897:ODG458899 ONC458897:ONC458899 OWY458897:OWY458899 PGU458897:PGU458899 PQQ458897:PQQ458899 QAM458897:QAM458899 QKI458897:QKI458899 QUE458897:QUE458899 REA458897:REA458899 RNW458897:RNW458899 RXS458897:RXS458899 SHO458897:SHO458899 SRK458897:SRK458899 TBG458897:TBG458899 TLC458897:TLC458899 TUY458897:TUY458899 UEU458897:UEU458899 UOQ458897:UOQ458899 UYM458897:UYM458899 VII458897:VII458899 VSE458897:VSE458899 WCA458897:WCA458899 WLW458897:WLW458899 WVS458897:WVS458899 K524433:K524435 JG524433:JG524435 TC524433:TC524435 ACY524433:ACY524435 AMU524433:AMU524435 AWQ524433:AWQ524435 BGM524433:BGM524435 BQI524433:BQI524435 CAE524433:CAE524435 CKA524433:CKA524435 CTW524433:CTW524435 DDS524433:DDS524435 DNO524433:DNO524435 DXK524433:DXK524435 EHG524433:EHG524435 ERC524433:ERC524435 FAY524433:FAY524435 FKU524433:FKU524435 FUQ524433:FUQ524435 GEM524433:GEM524435 GOI524433:GOI524435 GYE524433:GYE524435 HIA524433:HIA524435 HRW524433:HRW524435 IBS524433:IBS524435 ILO524433:ILO524435 IVK524433:IVK524435 JFG524433:JFG524435 JPC524433:JPC524435 JYY524433:JYY524435 KIU524433:KIU524435 KSQ524433:KSQ524435 LCM524433:LCM524435 LMI524433:LMI524435 LWE524433:LWE524435 MGA524433:MGA524435 MPW524433:MPW524435 MZS524433:MZS524435 NJO524433:NJO524435 NTK524433:NTK524435 ODG524433:ODG524435 ONC524433:ONC524435 OWY524433:OWY524435 PGU524433:PGU524435 PQQ524433:PQQ524435 QAM524433:QAM524435 QKI524433:QKI524435 QUE524433:QUE524435 REA524433:REA524435 RNW524433:RNW524435 RXS524433:RXS524435 SHO524433:SHO524435 SRK524433:SRK524435 TBG524433:TBG524435 TLC524433:TLC524435 TUY524433:TUY524435 UEU524433:UEU524435 UOQ524433:UOQ524435 UYM524433:UYM524435 VII524433:VII524435 VSE524433:VSE524435 WCA524433:WCA524435 WLW524433:WLW524435 WVS524433:WVS524435 K589969:K589971 JG589969:JG589971 TC589969:TC589971 ACY589969:ACY589971 AMU589969:AMU589971 AWQ589969:AWQ589971 BGM589969:BGM589971 BQI589969:BQI589971 CAE589969:CAE589971 CKA589969:CKA589971 CTW589969:CTW589971 DDS589969:DDS589971 DNO589969:DNO589971 DXK589969:DXK589971 EHG589969:EHG589971 ERC589969:ERC589971 FAY589969:FAY589971 FKU589969:FKU589971 FUQ589969:FUQ589971 GEM589969:GEM589971 GOI589969:GOI589971 GYE589969:GYE589971 HIA589969:HIA589971 HRW589969:HRW589971 IBS589969:IBS589971 ILO589969:ILO589971 IVK589969:IVK589971 JFG589969:JFG589971 JPC589969:JPC589971 JYY589969:JYY589971 KIU589969:KIU589971 KSQ589969:KSQ589971 LCM589969:LCM589971 LMI589969:LMI589971 LWE589969:LWE589971 MGA589969:MGA589971 MPW589969:MPW589971 MZS589969:MZS589971 NJO589969:NJO589971 NTK589969:NTK589971 ODG589969:ODG589971 ONC589969:ONC589971 OWY589969:OWY589971 PGU589969:PGU589971 PQQ589969:PQQ589971 QAM589969:QAM589971 QKI589969:QKI589971 QUE589969:QUE589971 REA589969:REA589971 RNW589969:RNW589971 RXS589969:RXS589971 SHO589969:SHO589971 SRK589969:SRK589971 TBG589969:TBG589971 TLC589969:TLC589971 TUY589969:TUY589971 UEU589969:UEU589971 UOQ589969:UOQ589971 UYM589969:UYM589971 VII589969:VII589971 VSE589969:VSE589971 WCA589969:WCA589971 WLW589969:WLW589971 WVS589969:WVS589971 K655505:K655507 JG655505:JG655507 TC655505:TC655507 ACY655505:ACY655507 AMU655505:AMU655507 AWQ655505:AWQ655507 BGM655505:BGM655507 BQI655505:BQI655507 CAE655505:CAE655507 CKA655505:CKA655507 CTW655505:CTW655507 DDS655505:DDS655507 DNO655505:DNO655507 DXK655505:DXK655507 EHG655505:EHG655507 ERC655505:ERC655507 FAY655505:FAY655507 FKU655505:FKU655507 FUQ655505:FUQ655507 GEM655505:GEM655507 GOI655505:GOI655507 GYE655505:GYE655507 HIA655505:HIA655507 HRW655505:HRW655507 IBS655505:IBS655507 ILO655505:ILO655507 IVK655505:IVK655507 JFG655505:JFG655507 JPC655505:JPC655507 JYY655505:JYY655507 KIU655505:KIU655507 KSQ655505:KSQ655507 LCM655505:LCM655507 LMI655505:LMI655507 LWE655505:LWE655507 MGA655505:MGA655507 MPW655505:MPW655507 MZS655505:MZS655507 NJO655505:NJO655507 NTK655505:NTK655507 ODG655505:ODG655507 ONC655505:ONC655507 OWY655505:OWY655507 PGU655505:PGU655507 PQQ655505:PQQ655507 QAM655505:QAM655507 QKI655505:QKI655507 QUE655505:QUE655507 REA655505:REA655507 RNW655505:RNW655507 RXS655505:RXS655507 SHO655505:SHO655507 SRK655505:SRK655507 TBG655505:TBG655507 TLC655505:TLC655507 TUY655505:TUY655507 UEU655505:UEU655507 UOQ655505:UOQ655507 UYM655505:UYM655507 VII655505:VII655507 VSE655505:VSE655507 WCA655505:WCA655507 WLW655505:WLW655507 WVS655505:WVS655507 K721041:K721043 JG721041:JG721043 TC721041:TC721043 ACY721041:ACY721043 AMU721041:AMU721043 AWQ721041:AWQ721043 BGM721041:BGM721043 BQI721041:BQI721043 CAE721041:CAE721043 CKA721041:CKA721043 CTW721041:CTW721043 DDS721041:DDS721043 DNO721041:DNO721043 DXK721041:DXK721043 EHG721041:EHG721043 ERC721041:ERC721043 FAY721041:FAY721043 FKU721041:FKU721043 FUQ721041:FUQ721043 GEM721041:GEM721043 GOI721041:GOI721043 GYE721041:GYE721043 HIA721041:HIA721043 HRW721041:HRW721043 IBS721041:IBS721043 ILO721041:ILO721043 IVK721041:IVK721043 JFG721041:JFG721043 JPC721041:JPC721043 JYY721041:JYY721043 KIU721041:KIU721043 KSQ721041:KSQ721043 LCM721041:LCM721043 LMI721041:LMI721043 LWE721041:LWE721043 MGA721041:MGA721043 MPW721041:MPW721043 MZS721041:MZS721043 NJO721041:NJO721043 NTK721041:NTK721043 ODG721041:ODG721043 ONC721041:ONC721043 OWY721041:OWY721043 PGU721041:PGU721043 PQQ721041:PQQ721043 QAM721041:QAM721043 QKI721041:QKI721043 QUE721041:QUE721043 REA721041:REA721043 RNW721041:RNW721043 RXS721041:RXS721043 SHO721041:SHO721043 SRK721041:SRK721043 TBG721041:TBG721043 TLC721041:TLC721043 TUY721041:TUY721043 UEU721041:UEU721043 UOQ721041:UOQ721043 UYM721041:UYM721043 VII721041:VII721043 VSE721041:VSE721043 WCA721041:WCA721043 WLW721041:WLW721043 WVS721041:WVS721043 K786577:K786579 JG786577:JG786579 TC786577:TC786579 ACY786577:ACY786579 AMU786577:AMU786579 AWQ786577:AWQ786579 BGM786577:BGM786579 BQI786577:BQI786579 CAE786577:CAE786579 CKA786577:CKA786579 CTW786577:CTW786579 DDS786577:DDS786579 DNO786577:DNO786579 DXK786577:DXK786579 EHG786577:EHG786579 ERC786577:ERC786579 FAY786577:FAY786579 FKU786577:FKU786579 FUQ786577:FUQ786579 GEM786577:GEM786579 GOI786577:GOI786579 GYE786577:GYE786579 HIA786577:HIA786579 HRW786577:HRW786579 IBS786577:IBS786579 ILO786577:ILO786579 IVK786577:IVK786579 JFG786577:JFG786579 JPC786577:JPC786579 JYY786577:JYY786579 KIU786577:KIU786579 KSQ786577:KSQ786579 LCM786577:LCM786579 LMI786577:LMI786579 LWE786577:LWE786579 MGA786577:MGA786579 MPW786577:MPW786579 MZS786577:MZS786579 NJO786577:NJO786579 NTK786577:NTK786579 ODG786577:ODG786579 ONC786577:ONC786579 OWY786577:OWY786579 PGU786577:PGU786579 PQQ786577:PQQ786579 QAM786577:QAM786579 QKI786577:QKI786579 QUE786577:QUE786579 REA786577:REA786579 RNW786577:RNW786579 RXS786577:RXS786579 SHO786577:SHO786579 SRK786577:SRK786579 TBG786577:TBG786579 TLC786577:TLC786579 TUY786577:TUY786579 UEU786577:UEU786579 UOQ786577:UOQ786579 UYM786577:UYM786579 VII786577:VII786579 VSE786577:VSE786579 WCA786577:WCA786579 WLW786577:WLW786579 WVS786577:WVS786579 K852113:K852115 JG852113:JG852115 TC852113:TC852115 ACY852113:ACY852115 AMU852113:AMU852115 AWQ852113:AWQ852115 BGM852113:BGM852115 BQI852113:BQI852115 CAE852113:CAE852115 CKA852113:CKA852115 CTW852113:CTW852115 DDS852113:DDS852115 DNO852113:DNO852115 DXK852113:DXK852115 EHG852113:EHG852115 ERC852113:ERC852115 FAY852113:FAY852115 FKU852113:FKU852115 FUQ852113:FUQ852115 GEM852113:GEM852115 GOI852113:GOI852115 GYE852113:GYE852115 HIA852113:HIA852115 HRW852113:HRW852115 IBS852113:IBS852115 ILO852113:ILO852115 IVK852113:IVK852115 JFG852113:JFG852115 JPC852113:JPC852115 JYY852113:JYY852115 KIU852113:KIU852115 KSQ852113:KSQ852115 LCM852113:LCM852115 LMI852113:LMI852115 LWE852113:LWE852115 MGA852113:MGA852115 MPW852113:MPW852115 MZS852113:MZS852115 NJO852113:NJO852115 NTK852113:NTK852115 ODG852113:ODG852115 ONC852113:ONC852115 OWY852113:OWY852115 PGU852113:PGU852115 PQQ852113:PQQ852115 QAM852113:QAM852115 QKI852113:QKI852115 QUE852113:QUE852115 REA852113:REA852115 RNW852113:RNW852115 RXS852113:RXS852115 SHO852113:SHO852115 SRK852113:SRK852115 TBG852113:TBG852115 TLC852113:TLC852115 TUY852113:TUY852115 UEU852113:UEU852115 UOQ852113:UOQ852115 UYM852113:UYM852115 VII852113:VII852115 VSE852113:VSE852115 WCA852113:WCA852115 WLW852113:WLW852115 WVS852113:WVS852115 K917649:K917651 JG917649:JG917651 TC917649:TC917651 ACY917649:ACY917651 AMU917649:AMU917651 AWQ917649:AWQ917651 BGM917649:BGM917651 BQI917649:BQI917651 CAE917649:CAE917651 CKA917649:CKA917651 CTW917649:CTW917651 DDS917649:DDS917651 DNO917649:DNO917651 DXK917649:DXK917651 EHG917649:EHG917651 ERC917649:ERC917651 FAY917649:FAY917651 FKU917649:FKU917651 FUQ917649:FUQ917651 GEM917649:GEM917651 GOI917649:GOI917651 GYE917649:GYE917651 HIA917649:HIA917651 HRW917649:HRW917651 IBS917649:IBS917651 ILO917649:ILO917651 IVK917649:IVK917651 JFG917649:JFG917651 JPC917649:JPC917651 JYY917649:JYY917651 KIU917649:KIU917651 KSQ917649:KSQ917651 LCM917649:LCM917651 LMI917649:LMI917651 LWE917649:LWE917651 MGA917649:MGA917651 MPW917649:MPW917651 MZS917649:MZS917651 NJO917649:NJO917651 NTK917649:NTK917651 ODG917649:ODG917651 ONC917649:ONC917651 OWY917649:OWY917651 PGU917649:PGU917651 PQQ917649:PQQ917651 QAM917649:QAM917651 QKI917649:QKI917651 QUE917649:QUE917651 REA917649:REA917651 RNW917649:RNW917651 RXS917649:RXS917651 SHO917649:SHO917651 SRK917649:SRK917651 TBG917649:TBG917651 TLC917649:TLC917651 TUY917649:TUY917651 UEU917649:UEU917651 UOQ917649:UOQ917651 UYM917649:UYM917651 VII917649:VII917651 VSE917649:VSE917651 WCA917649:WCA917651 WLW917649:WLW917651 WVS917649:WVS917651 K983185:K983187 JG983185:JG983187 TC983185:TC983187 ACY983185:ACY983187 AMU983185:AMU983187 AWQ983185:AWQ983187 BGM983185:BGM983187 BQI983185:BQI983187 CAE983185:CAE983187 CKA983185:CKA983187 CTW983185:CTW983187 DDS983185:DDS983187 DNO983185:DNO983187 DXK983185:DXK983187 EHG983185:EHG983187 ERC983185:ERC983187 FAY983185:FAY983187 FKU983185:FKU983187 FUQ983185:FUQ983187 GEM983185:GEM983187 GOI983185:GOI983187 GYE983185:GYE983187 HIA983185:HIA983187 HRW983185:HRW983187 IBS983185:IBS983187 ILO983185:ILO983187 IVK983185:IVK983187 JFG983185:JFG983187 JPC983185:JPC983187 JYY983185:JYY983187 KIU983185:KIU983187 KSQ983185:KSQ983187 LCM983185:LCM983187 LMI983185:LMI983187 LWE983185:LWE983187 MGA983185:MGA983187 MPW983185:MPW983187 MZS983185:MZS983187 NJO983185:NJO983187 NTK983185:NTK983187 ODG983185:ODG983187 ONC983185:ONC983187 OWY983185:OWY983187 PGU983185:PGU983187 PQQ983185:PQQ983187 QAM983185:QAM983187 QKI983185:QKI983187 QUE983185:QUE983187 REA983185:REA983187 RNW983185:RNW983187 RXS983185:RXS983187 SHO983185:SHO983187 SRK983185:SRK983187 TBG983185:TBG983187 TLC983185:TLC983187 TUY983185:TUY983187 UEU983185:UEU983187 UOQ983185:UOQ983187 UYM983185:UYM983187 VII983185:VII983187 VSE983185:VSE983187 WCA983185:WCA983187 WLW983185:WLW983187 WVS983185:WVS983187 B89:B91 IX89:IX91 ST89:ST91 ACP89:ACP91 AML89:AML91 AWH89:AWH91 BGD89:BGD91 BPZ89:BPZ91 BZV89:BZV91 CJR89:CJR91 CTN89:CTN91 DDJ89:DDJ91 DNF89:DNF91 DXB89:DXB91 EGX89:EGX91 EQT89:EQT91 FAP89:FAP91 FKL89:FKL91 FUH89:FUH91 GED89:GED91 GNZ89:GNZ91 GXV89:GXV91 HHR89:HHR91 HRN89:HRN91 IBJ89:IBJ91 ILF89:ILF91 IVB89:IVB91 JEX89:JEX91 JOT89:JOT91 JYP89:JYP91 KIL89:KIL91 KSH89:KSH91 LCD89:LCD91 LLZ89:LLZ91 LVV89:LVV91 MFR89:MFR91 MPN89:MPN91 MZJ89:MZJ91 NJF89:NJF91 NTB89:NTB91 OCX89:OCX91 OMT89:OMT91 OWP89:OWP91 PGL89:PGL91 PQH89:PQH91 QAD89:QAD91 QJZ89:QJZ91 QTV89:QTV91 RDR89:RDR91 RNN89:RNN91 RXJ89:RXJ91 SHF89:SHF91 SRB89:SRB91 TAX89:TAX91 TKT89:TKT91 TUP89:TUP91 UEL89:UEL91 UOH89:UOH91 UYD89:UYD91 VHZ89:VHZ91 VRV89:VRV91 WBR89:WBR91 WLN89:WLN91 WVJ89:WVJ91 B65625:B65627 IX65625:IX65627 ST65625:ST65627 ACP65625:ACP65627 AML65625:AML65627 AWH65625:AWH65627 BGD65625:BGD65627 BPZ65625:BPZ65627 BZV65625:BZV65627 CJR65625:CJR65627 CTN65625:CTN65627 DDJ65625:DDJ65627 DNF65625:DNF65627 DXB65625:DXB65627 EGX65625:EGX65627 EQT65625:EQT65627 FAP65625:FAP65627 FKL65625:FKL65627 FUH65625:FUH65627 GED65625:GED65627 GNZ65625:GNZ65627 GXV65625:GXV65627 HHR65625:HHR65627 HRN65625:HRN65627 IBJ65625:IBJ65627 ILF65625:ILF65627 IVB65625:IVB65627 JEX65625:JEX65627 JOT65625:JOT65627 JYP65625:JYP65627 KIL65625:KIL65627 KSH65625:KSH65627 LCD65625:LCD65627 LLZ65625:LLZ65627 LVV65625:LVV65627 MFR65625:MFR65627 MPN65625:MPN65627 MZJ65625:MZJ65627 NJF65625:NJF65627 NTB65625:NTB65627 OCX65625:OCX65627 OMT65625:OMT65627 OWP65625:OWP65627 PGL65625:PGL65627 PQH65625:PQH65627 QAD65625:QAD65627 QJZ65625:QJZ65627 QTV65625:QTV65627 RDR65625:RDR65627 RNN65625:RNN65627 RXJ65625:RXJ65627 SHF65625:SHF65627 SRB65625:SRB65627 TAX65625:TAX65627 TKT65625:TKT65627 TUP65625:TUP65627 UEL65625:UEL65627 UOH65625:UOH65627 UYD65625:UYD65627 VHZ65625:VHZ65627 VRV65625:VRV65627 WBR65625:WBR65627 WLN65625:WLN65627 WVJ65625:WVJ65627 B131161:B131163 IX131161:IX131163 ST131161:ST131163 ACP131161:ACP131163 AML131161:AML131163 AWH131161:AWH131163 BGD131161:BGD131163 BPZ131161:BPZ131163 BZV131161:BZV131163 CJR131161:CJR131163 CTN131161:CTN131163 DDJ131161:DDJ131163 DNF131161:DNF131163 DXB131161:DXB131163 EGX131161:EGX131163 EQT131161:EQT131163 FAP131161:FAP131163 FKL131161:FKL131163 FUH131161:FUH131163 GED131161:GED131163 GNZ131161:GNZ131163 GXV131161:GXV131163 HHR131161:HHR131163 HRN131161:HRN131163 IBJ131161:IBJ131163 ILF131161:ILF131163 IVB131161:IVB131163 JEX131161:JEX131163 JOT131161:JOT131163 JYP131161:JYP131163 KIL131161:KIL131163 KSH131161:KSH131163 LCD131161:LCD131163 LLZ131161:LLZ131163 LVV131161:LVV131163 MFR131161:MFR131163 MPN131161:MPN131163 MZJ131161:MZJ131163 NJF131161:NJF131163 NTB131161:NTB131163 OCX131161:OCX131163 OMT131161:OMT131163 OWP131161:OWP131163 PGL131161:PGL131163 PQH131161:PQH131163 QAD131161:QAD131163 QJZ131161:QJZ131163 QTV131161:QTV131163 RDR131161:RDR131163 RNN131161:RNN131163 RXJ131161:RXJ131163 SHF131161:SHF131163 SRB131161:SRB131163 TAX131161:TAX131163 TKT131161:TKT131163 TUP131161:TUP131163 UEL131161:UEL131163 UOH131161:UOH131163 UYD131161:UYD131163 VHZ131161:VHZ131163 VRV131161:VRV131163 WBR131161:WBR131163 WLN131161:WLN131163 WVJ131161:WVJ131163 B196697:B196699 IX196697:IX196699 ST196697:ST196699 ACP196697:ACP196699 AML196697:AML196699 AWH196697:AWH196699 BGD196697:BGD196699 BPZ196697:BPZ196699 BZV196697:BZV196699 CJR196697:CJR196699 CTN196697:CTN196699 DDJ196697:DDJ196699 DNF196697:DNF196699 DXB196697:DXB196699 EGX196697:EGX196699 EQT196697:EQT196699 FAP196697:FAP196699 FKL196697:FKL196699 FUH196697:FUH196699 GED196697:GED196699 GNZ196697:GNZ196699 GXV196697:GXV196699 HHR196697:HHR196699 HRN196697:HRN196699 IBJ196697:IBJ196699 ILF196697:ILF196699 IVB196697:IVB196699 JEX196697:JEX196699 JOT196697:JOT196699 JYP196697:JYP196699 KIL196697:KIL196699 KSH196697:KSH196699 LCD196697:LCD196699 LLZ196697:LLZ196699 LVV196697:LVV196699 MFR196697:MFR196699 MPN196697:MPN196699 MZJ196697:MZJ196699 NJF196697:NJF196699 NTB196697:NTB196699 OCX196697:OCX196699 OMT196697:OMT196699 OWP196697:OWP196699 PGL196697:PGL196699 PQH196697:PQH196699 QAD196697:QAD196699 QJZ196697:QJZ196699 QTV196697:QTV196699 RDR196697:RDR196699 RNN196697:RNN196699 RXJ196697:RXJ196699 SHF196697:SHF196699 SRB196697:SRB196699 TAX196697:TAX196699 TKT196697:TKT196699 TUP196697:TUP196699 UEL196697:UEL196699 UOH196697:UOH196699 UYD196697:UYD196699 VHZ196697:VHZ196699 VRV196697:VRV196699 WBR196697:WBR196699 WLN196697:WLN196699 WVJ196697:WVJ196699 B262233:B262235 IX262233:IX262235 ST262233:ST262235 ACP262233:ACP262235 AML262233:AML262235 AWH262233:AWH262235 BGD262233:BGD262235 BPZ262233:BPZ262235 BZV262233:BZV262235 CJR262233:CJR262235 CTN262233:CTN262235 DDJ262233:DDJ262235 DNF262233:DNF262235 DXB262233:DXB262235 EGX262233:EGX262235 EQT262233:EQT262235 FAP262233:FAP262235 FKL262233:FKL262235 FUH262233:FUH262235 GED262233:GED262235 GNZ262233:GNZ262235 GXV262233:GXV262235 HHR262233:HHR262235 HRN262233:HRN262235 IBJ262233:IBJ262235 ILF262233:ILF262235 IVB262233:IVB262235 JEX262233:JEX262235 JOT262233:JOT262235 JYP262233:JYP262235 KIL262233:KIL262235 KSH262233:KSH262235 LCD262233:LCD262235 LLZ262233:LLZ262235 LVV262233:LVV262235 MFR262233:MFR262235 MPN262233:MPN262235 MZJ262233:MZJ262235 NJF262233:NJF262235 NTB262233:NTB262235 OCX262233:OCX262235 OMT262233:OMT262235 OWP262233:OWP262235 PGL262233:PGL262235 PQH262233:PQH262235 QAD262233:QAD262235 QJZ262233:QJZ262235 QTV262233:QTV262235 RDR262233:RDR262235 RNN262233:RNN262235 RXJ262233:RXJ262235 SHF262233:SHF262235 SRB262233:SRB262235 TAX262233:TAX262235 TKT262233:TKT262235 TUP262233:TUP262235 UEL262233:UEL262235 UOH262233:UOH262235 UYD262233:UYD262235 VHZ262233:VHZ262235 VRV262233:VRV262235 WBR262233:WBR262235 WLN262233:WLN262235 WVJ262233:WVJ262235 B327769:B327771 IX327769:IX327771 ST327769:ST327771 ACP327769:ACP327771 AML327769:AML327771 AWH327769:AWH327771 BGD327769:BGD327771 BPZ327769:BPZ327771 BZV327769:BZV327771 CJR327769:CJR327771 CTN327769:CTN327771 DDJ327769:DDJ327771 DNF327769:DNF327771 DXB327769:DXB327771 EGX327769:EGX327771 EQT327769:EQT327771 FAP327769:FAP327771 FKL327769:FKL327771 FUH327769:FUH327771 GED327769:GED327771 GNZ327769:GNZ327771 GXV327769:GXV327771 HHR327769:HHR327771 HRN327769:HRN327771 IBJ327769:IBJ327771 ILF327769:ILF327771 IVB327769:IVB327771 JEX327769:JEX327771 JOT327769:JOT327771 JYP327769:JYP327771 KIL327769:KIL327771 KSH327769:KSH327771 LCD327769:LCD327771 LLZ327769:LLZ327771 LVV327769:LVV327771 MFR327769:MFR327771 MPN327769:MPN327771 MZJ327769:MZJ327771 NJF327769:NJF327771 NTB327769:NTB327771 OCX327769:OCX327771 OMT327769:OMT327771 OWP327769:OWP327771 PGL327769:PGL327771 PQH327769:PQH327771 QAD327769:QAD327771 QJZ327769:QJZ327771 QTV327769:QTV327771 RDR327769:RDR327771 RNN327769:RNN327771 RXJ327769:RXJ327771 SHF327769:SHF327771 SRB327769:SRB327771 TAX327769:TAX327771 TKT327769:TKT327771 TUP327769:TUP327771 UEL327769:UEL327771 UOH327769:UOH327771 UYD327769:UYD327771 VHZ327769:VHZ327771 VRV327769:VRV327771 WBR327769:WBR327771 WLN327769:WLN327771 WVJ327769:WVJ327771 B393305:B393307 IX393305:IX393307 ST393305:ST393307 ACP393305:ACP393307 AML393305:AML393307 AWH393305:AWH393307 BGD393305:BGD393307 BPZ393305:BPZ393307 BZV393305:BZV393307 CJR393305:CJR393307 CTN393305:CTN393307 DDJ393305:DDJ393307 DNF393305:DNF393307 DXB393305:DXB393307 EGX393305:EGX393307 EQT393305:EQT393307 FAP393305:FAP393307 FKL393305:FKL393307 FUH393305:FUH393307 GED393305:GED393307 GNZ393305:GNZ393307 GXV393305:GXV393307 HHR393305:HHR393307 HRN393305:HRN393307 IBJ393305:IBJ393307 ILF393305:ILF393307 IVB393305:IVB393307 JEX393305:JEX393307 JOT393305:JOT393307 JYP393305:JYP393307 KIL393305:KIL393307 KSH393305:KSH393307 LCD393305:LCD393307 LLZ393305:LLZ393307 LVV393305:LVV393307 MFR393305:MFR393307 MPN393305:MPN393307 MZJ393305:MZJ393307 NJF393305:NJF393307 NTB393305:NTB393307 OCX393305:OCX393307 OMT393305:OMT393307 OWP393305:OWP393307 PGL393305:PGL393307 PQH393305:PQH393307 QAD393305:QAD393307 QJZ393305:QJZ393307 QTV393305:QTV393307 RDR393305:RDR393307 RNN393305:RNN393307 RXJ393305:RXJ393307 SHF393305:SHF393307 SRB393305:SRB393307 TAX393305:TAX393307 TKT393305:TKT393307 TUP393305:TUP393307 UEL393305:UEL393307 UOH393305:UOH393307 UYD393305:UYD393307 VHZ393305:VHZ393307 VRV393305:VRV393307 WBR393305:WBR393307 WLN393305:WLN393307 WVJ393305:WVJ393307 B458841:B458843 IX458841:IX458843 ST458841:ST458843 ACP458841:ACP458843 AML458841:AML458843 AWH458841:AWH458843 BGD458841:BGD458843 BPZ458841:BPZ458843 BZV458841:BZV458843 CJR458841:CJR458843 CTN458841:CTN458843 DDJ458841:DDJ458843 DNF458841:DNF458843 DXB458841:DXB458843 EGX458841:EGX458843 EQT458841:EQT458843 FAP458841:FAP458843 FKL458841:FKL458843 FUH458841:FUH458843 GED458841:GED458843 GNZ458841:GNZ458843 GXV458841:GXV458843 HHR458841:HHR458843 HRN458841:HRN458843 IBJ458841:IBJ458843 ILF458841:ILF458843 IVB458841:IVB458843 JEX458841:JEX458843 JOT458841:JOT458843 JYP458841:JYP458843 KIL458841:KIL458843 KSH458841:KSH458843 LCD458841:LCD458843 LLZ458841:LLZ458843 LVV458841:LVV458843 MFR458841:MFR458843 MPN458841:MPN458843 MZJ458841:MZJ458843 NJF458841:NJF458843 NTB458841:NTB458843 OCX458841:OCX458843 OMT458841:OMT458843 OWP458841:OWP458843 PGL458841:PGL458843 PQH458841:PQH458843 QAD458841:QAD458843 QJZ458841:QJZ458843 QTV458841:QTV458843 RDR458841:RDR458843 RNN458841:RNN458843 RXJ458841:RXJ458843 SHF458841:SHF458843 SRB458841:SRB458843 TAX458841:TAX458843 TKT458841:TKT458843 TUP458841:TUP458843 UEL458841:UEL458843 UOH458841:UOH458843 UYD458841:UYD458843 VHZ458841:VHZ458843 VRV458841:VRV458843 WBR458841:WBR458843 WLN458841:WLN458843 WVJ458841:WVJ458843 B524377:B524379 IX524377:IX524379 ST524377:ST524379 ACP524377:ACP524379 AML524377:AML524379 AWH524377:AWH524379 BGD524377:BGD524379 BPZ524377:BPZ524379 BZV524377:BZV524379 CJR524377:CJR524379 CTN524377:CTN524379 DDJ524377:DDJ524379 DNF524377:DNF524379 DXB524377:DXB524379 EGX524377:EGX524379 EQT524377:EQT524379 FAP524377:FAP524379 FKL524377:FKL524379 FUH524377:FUH524379 GED524377:GED524379 GNZ524377:GNZ524379 GXV524377:GXV524379 HHR524377:HHR524379 HRN524377:HRN524379 IBJ524377:IBJ524379 ILF524377:ILF524379 IVB524377:IVB524379 JEX524377:JEX524379 JOT524377:JOT524379 JYP524377:JYP524379 KIL524377:KIL524379 KSH524377:KSH524379 LCD524377:LCD524379 LLZ524377:LLZ524379 LVV524377:LVV524379 MFR524377:MFR524379 MPN524377:MPN524379 MZJ524377:MZJ524379 NJF524377:NJF524379 NTB524377:NTB524379 OCX524377:OCX524379 OMT524377:OMT524379 OWP524377:OWP524379 PGL524377:PGL524379 PQH524377:PQH524379 QAD524377:QAD524379 QJZ524377:QJZ524379 QTV524377:QTV524379 RDR524377:RDR524379 RNN524377:RNN524379 RXJ524377:RXJ524379 SHF524377:SHF524379 SRB524377:SRB524379 TAX524377:TAX524379 TKT524377:TKT524379 TUP524377:TUP524379 UEL524377:UEL524379 UOH524377:UOH524379 UYD524377:UYD524379 VHZ524377:VHZ524379 VRV524377:VRV524379 WBR524377:WBR524379 WLN524377:WLN524379 WVJ524377:WVJ524379 B589913:B589915 IX589913:IX589915 ST589913:ST589915 ACP589913:ACP589915 AML589913:AML589915 AWH589913:AWH589915 BGD589913:BGD589915 BPZ589913:BPZ589915 BZV589913:BZV589915 CJR589913:CJR589915 CTN589913:CTN589915 DDJ589913:DDJ589915 DNF589913:DNF589915 DXB589913:DXB589915 EGX589913:EGX589915 EQT589913:EQT589915 FAP589913:FAP589915 FKL589913:FKL589915 FUH589913:FUH589915 GED589913:GED589915 GNZ589913:GNZ589915 GXV589913:GXV589915 HHR589913:HHR589915 HRN589913:HRN589915 IBJ589913:IBJ589915 ILF589913:ILF589915 IVB589913:IVB589915 JEX589913:JEX589915 JOT589913:JOT589915 JYP589913:JYP589915 KIL589913:KIL589915 KSH589913:KSH589915 LCD589913:LCD589915 LLZ589913:LLZ589915 LVV589913:LVV589915 MFR589913:MFR589915 MPN589913:MPN589915 MZJ589913:MZJ589915 NJF589913:NJF589915 NTB589913:NTB589915 OCX589913:OCX589915 OMT589913:OMT589915 OWP589913:OWP589915 PGL589913:PGL589915 PQH589913:PQH589915 QAD589913:QAD589915 QJZ589913:QJZ589915 QTV589913:QTV589915 RDR589913:RDR589915 RNN589913:RNN589915 RXJ589913:RXJ589915 SHF589913:SHF589915 SRB589913:SRB589915 TAX589913:TAX589915 TKT589913:TKT589915 TUP589913:TUP589915 UEL589913:UEL589915 UOH589913:UOH589915 UYD589913:UYD589915 VHZ589913:VHZ589915 VRV589913:VRV589915 WBR589913:WBR589915 WLN589913:WLN589915 WVJ589913:WVJ589915 B655449:B655451 IX655449:IX655451 ST655449:ST655451 ACP655449:ACP655451 AML655449:AML655451 AWH655449:AWH655451 BGD655449:BGD655451 BPZ655449:BPZ655451 BZV655449:BZV655451 CJR655449:CJR655451 CTN655449:CTN655451 DDJ655449:DDJ655451 DNF655449:DNF655451 DXB655449:DXB655451 EGX655449:EGX655451 EQT655449:EQT655451 FAP655449:FAP655451 FKL655449:FKL655451 FUH655449:FUH655451 GED655449:GED655451 GNZ655449:GNZ655451 GXV655449:GXV655451 HHR655449:HHR655451 HRN655449:HRN655451 IBJ655449:IBJ655451 ILF655449:ILF655451 IVB655449:IVB655451 JEX655449:JEX655451 JOT655449:JOT655451 JYP655449:JYP655451 KIL655449:KIL655451 KSH655449:KSH655451 LCD655449:LCD655451 LLZ655449:LLZ655451 LVV655449:LVV655451 MFR655449:MFR655451 MPN655449:MPN655451 MZJ655449:MZJ655451 NJF655449:NJF655451 NTB655449:NTB655451 OCX655449:OCX655451 OMT655449:OMT655451 OWP655449:OWP655451 PGL655449:PGL655451 PQH655449:PQH655451 QAD655449:QAD655451 QJZ655449:QJZ655451 QTV655449:QTV655451 RDR655449:RDR655451 RNN655449:RNN655451 RXJ655449:RXJ655451 SHF655449:SHF655451 SRB655449:SRB655451 TAX655449:TAX655451 TKT655449:TKT655451 TUP655449:TUP655451 UEL655449:UEL655451 UOH655449:UOH655451 UYD655449:UYD655451 VHZ655449:VHZ655451 VRV655449:VRV655451 WBR655449:WBR655451 WLN655449:WLN655451 WVJ655449:WVJ655451 B720985:B720987 IX720985:IX720987 ST720985:ST720987 ACP720985:ACP720987 AML720985:AML720987 AWH720985:AWH720987 BGD720985:BGD720987 BPZ720985:BPZ720987 BZV720985:BZV720987 CJR720985:CJR720987 CTN720985:CTN720987 DDJ720985:DDJ720987 DNF720985:DNF720987 DXB720985:DXB720987 EGX720985:EGX720987 EQT720985:EQT720987 FAP720985:FAP720987 FKL720985:FKL720987 FUH720985:FUH720987 GED720985:GED720987 GNZ720985:GNZ720987 GXV720985:GXV720987 HHR720985:HHR720987 HRN720985:HRN720987 IBJ720985:IBJ720987 ILF720985:ILF720987 IVB720985:IVB720987 JEX720985:JEX720987 JOT720985:JOT720987 JYP720985:JYP720987 KIL720985:KIL720987 KSH720985:KSH720987 LCD720985:LCD720987 LLZ720985:LLZ720987 LVV720985:LVV720987 MFR720985:MFR720987 MPN720985:MPN720987 MZJ720985:MZJ720987 NJF720985:NJF720987 NTB720985:NTB720987 OCX720985:OCX720987 OMT720985:OMT720987 OWP720985:OWP720987 PGL720985:PGL720987 PQH720985:PQH720987 QAD720985:QAD720987 QJZ720985:QJZ720987 QTV720985:QTV720987 RDR720985:RDR720987 RNN720985:RNN720987 RXJ720985:RXJ720987 SHF720985:SHF720987 SRB720985:SRB720987 TAX720985:TAX720987 TKT720985:TKT720987 TUP720985:TUP720987 UEL720985:UEL720987 UOH720985:UOH720987 UYD720985:UYD720987 VHZ720985:VHZ720987 VRV720985:VRV720987 WBR720985:WBR720987 WLN720985:WLN720987 WVJ720985:WVJ720987 B786521:B786523 IX786521:IX786523 ST786521:ST786523 ACP786521:ACP786523 AML786521:AML786523 AWH786521:AWH786523 BGD786521:BGD786523 BPZ786521:BPZ786523 BZV786521:BZV786523 CJR786521:CJR786523 CTN786521:CTN786523 DDJ786521:DDJ786523 DNF786521:DNF786523 DXB786521:DXB786523 EGX786521:EGX786523 EQT786521:EQT786523 FAP786521:FAP786523 FKL786521:FKL786523 FUH786521:FUH786523 GED786521:GED786523 GNZ786521:GNZ786523 GXV786521:GXV786523 HHR786521:HHR786523 HRN786521:HRN786523 IBJ786521:IBJ786523 ILF786521:ILF786523 IVB786521:IVB786523 JEX786521:JEX786523 JOT786521:JOT786523 JYP786521:JYP786523 KIL786521:KIL786523 KSH786521:KSH786523 LCD786521:LCD786523 LLZ786521:LLZ786523 LVV786521:LVV786523 MFR786521:MFR786523 MPN786521:MPN786523 MZJ786521:MZJ786523 NJF786521:NJF786523 NTB786521:NTB786523 OCX786521:OCX786523 OMT786521:OMT786523 OWP786521:OWP786523 PGL786521:PGL786523 PQH786521:PQH786523 QAD786521:QAD786523 QJZ786521:QJZ786523 QTV786521:QTV786523 RDR786521:RDR786523 RNN786521:RNN786523 RXJ786521:RXJ786523 SHF786521:SHF786523 SRB786521:SRB786523 TAX786521:TAX786523 TKT786521:TKT786523 TUP786521:TUP786523 UEL786521:UEL786523 UOH786521:UOH786523 UYD786521:UYD786523 VHZ786521:VHZ786523 VRV786521:VRV786523 WBR786521:WBR786523 WLN786521:WLN786523 WVJ786521:WVJ786523 B852057:B852059 IX852057:IX852059 ST852057:ST852059 ACP852057:ACP852059 AML852057:AML852059 AWH852057:AWH852059 BGD852057:BGD852059 BPZ852057:BPZ852059 BZV852057:BZV852059 CJR852057:CJR852059 CTN852057:CTN852059 DDJ852057:DDJ852059 DNF852057:DNF852059 DXB852057:DXB852059 EGX852057:EGX852059 EQT852057:EQT852059 FAP852057:FAP852059 FKL852057:FKL852059 FUH852057:FUH852059 GED852057:GED852059 GNZ852057:GNZ852059 GXV852057:GXV852059 HHR852057:HHR852059 HRN852057:HRN852059 IBJ852057:IBJ852059 ILF852057:ILF852059 IVB852057:IVB852059 JEX852057:JEX852059 JOT852057:JOT852059 JYP852057:JYP852059 KIL852057:KIL852059 KSH852057:KSH852059 LCD852057:LCD852059 LLZ852057:LLZ852059 LVV852057:LVV852059 MFR852057:MFR852059 MPN852057:MPN852059 MZJ852057:MZJ852059 NJF852057:NJF852059 NTB852057:NTB852059 OCX852057:OCX852059 OMT852057:OMT852059 OWP852057:OWP852059 PGL852057:PGL852059 PQH852057:PQH852059 QAD852057:QAD852059 QJZ852057:QJZ852059 QTV852057:QTV852059 RDR852057:RDR852059 RNN852057:RNN852059 RXJ852057:RXJ852059 SHF852057:SHF852059 SRB852057:SRB852059 TAX852057:TAX852059 TKT852057:TKT852059 TUP852057:TUP852059 UEL852057:UEL852059 UOH852057:UOH852059 UYD852057:UYD852059 VHZ852057:VHZ852059 VRV852057:VRV852059 WBR852057:WBR852059 WLN852057:WLN852059 WVJ852057:WVJ852059 B917593:B917595 IX917593:IX917595 ST917593:ST917595 ACP917593:ACP917595 AML917593:AML917595 AWH917593:AWH917595 BGD917593:BGD917595 BPZ917593:BPZ917595 BZV917593:BZV917595 CJR917593:CJR917595 CTN917593:CTN917595 DDJ917593:DDJ917595 DNF917593:DNF917595 DXB917593:DXB917595 EGX917593:EGX917595 EQT917593:EQT917595 FAP917593:FAP917595 FKL917593:FKL917595 FUH917593:FUH917595 GED917593:GED917595 GNZ917593:GNZ917595 GXV917593:GXV917595 HHR917593:HHR917595 HRN917593:HRN917595 IBJ917593:IBJ917595 ILF917593:ILF917595 IVB917593:IVB917595 JEX917593:JEX917595 JOT917593:JOT917595 JYP917593:JYP917595 KIL917593:KIL917595 KSH917593:KSH917595 LCD917593:LCD917595 LLZ917593:LLZ917595 LVV917593:LVV917595 MFR917593:MFR917595 MPN917593:MPN917595 MZJ917593:MZJ917595 NJF917593:NJF917595 NTB917593:NTB917595 OCX917593:OCX917595 OMT917593:OMT917595 OWP917593:OWP917595 PGL917593:PGL917595 PQH917593:PQH917595 QAD917593:QAD917595 QJZ917593:QJZ917595 QTV917593:QTV917595 RDR917593:RDR917595 RNN917593:RNN917595 RXJ917593:RXJ917595 SHF917593:SHF917595 SRB917593:SRB917595 TAX917593:TAX917595 TKT917593:TKT917595 TUP917593:TUP917595 UEL917593:UEL917595 UOH917593:UOH917595 UYD917593:UYD917595 VHZ917593:VHZ917595 VRV917593:VRV917595 WBR917593:WBR917595 WLN917593:WLN917595 WVJ917593:WVJ917595 B983129:B983131 IX983129:IX983131 ST983129:ST983131 ACP983129:ACP983131 AML983129:AML983131 AWH983129:AWH983131 BGD983129:BGD983131 BPZ983129:BPZ983131 BZV983129:BZV983131 CJR983129:CJR983131 CTN983129:CTN983131 DDJ983129:DDJ983131 DNF983129:DNF983131 DXB983129:DXB983131 EGX983129:EGX983131 EQT983129:EQT983131 FAP983129:FAP983131 FKL983129:FKL983131 FUH983129:FUH983131 GED983129:GED983131 GNZ983129:GNZ983131 GXV983129:GXV983131 HHR983129:HHR983131 HRN983129:HRN983131 IBJ983129:IBJ983131 ILF983129:ILF983131 IVB983129:IVB983131 JEX983129:JEX983131 JOT983129:JOT983131 JYP983129:JYP983131 KIL983129:KIL983131 KSH983129:KSH983131 LCD983129:LCD983131 LLZ983129:LLZ983131 LVV983129:LVV983131 MFR983129:MFR983131 MPN983129:MPN983131 MZJ983129:MZJ983131 NJF983129:NJF983131 NTB983129:NTB983131 OCX983129:OCX983131 OMT983129:OMT983131 OWP983129:OWP983131 PGL983129:PGL983131 PQH983129:PQH983131 QAD983129:QAD983131 QJZ983129:QJZ983131 QTV983129:QTV983131 RDR983129:RDR983131 RNN983129:RNN983131 RXJ983129:RXJ983131 SHF983129:SHF983131 SRB983129:SRB983131 TAX983129:TAX983131 TKT983129:TKT983131 TUP983129:TUP983131 UEL983129:UEL983131 UOH983129:UOH983131 UYD983129:UYD983131 VHZ983129:VHZ983131 VRV983129:VRV983131 WBR983129:WBR983131 WLN983129:WLN983131 WVJ983129:WVJ983131 K150:K151 JG150:JG151 TC150:TC151 ACY150:ACY151 AMU150:AMU151 AWQ150:AWQ151 BGM150:BGM151 BQI150:BQI151 CAE150:CAE151 CKA150:CKA151 CTW150:CTW151 DDS150:DDS151 DNO150:DNO151 DXK150:DXK151 EHG150:EHG151 ERC150:ERC151 FAY150:FAY151 FKU150:FKU151 FUQ150:FUQ151 GEM150:GEM151 GOI150:GOI151 GYE150:GYE151 HIA150:HIA151 HRW150:HRW151 IBS150:IBS151 ILO150:ILO151 IVK150:IVK151 JFG150:JFG151 JPC150:JPC151 JYY150:JYY151 KIU150:KIU151 KSQ150:KSQ151 LCM150:LCM151 LMI150:LMI151 LWE150:LWE151 MGA150:MGA151 MPW150:MPW151 MZS150:MZS151 NJO150:NJO151 NTK150:NTK151 ODG150:ODG151 ONC150:ONC151 OWY150:OWY151 PGU150:PGU151 PQQ150:PQQ151 QAM150:QAM151 QKI150:QKI151 QUE150:QUE151 REA150:REA151 RNW150:RNW151 RXS150:RXS151 SHO150:SHO151 SRK150:SRK151 TBG150:TBG151 TLC150:TLC151 TUY150:TUY151 UEU150:UEU151 UOQ150:UOQ151 UYM150:UYM151 VII150:VII151 VSE150:VSE151 WCA150:WCA151 WLW150:WLW151 WVS150:WVS151 K65686:K65687 JG65686:JG65687 TC65686:TC65687 ACY65686:ACY65687 AMU65686:AMU65687 AWQ65686:AWQ65687 BGM65686:BGM65687 BQI65686:BQI65687 CAE65686:CAE65687 CKA65686:CKA65687 CTW65686:CTW65687 DDS65686:DDS65687 DNO65686:DNO65687 DXK65686:DXK65687 EHG65686:EHG65687 ERC65686:ERC65687 FAY65686:FAY65687 FKU65686:FKU65687 FUQ65686:FUQ65687 GEM65686:GEM65687 GOI65686:GOI65687 GYE65686:GYE65687 HIA65686:HIA65687 HRW65686:HRW65687 IBS65686:IBS65687 ILO65686:ILO65687 IVK65686:IVK65687 JFG65686:JFG65687 JPC65686:JPC65687 JYY65686:JYY65687 KIU65686:KIU65687 KSQ65686:KSQ65687 LCM65686:LCM65687 LMI65686:LMI65687 LWE65686:LWE65687 MGA65686:MGA65687 MPW65686:MPW65687 MZS65686:MZS65687 NJO65686:NJO65687 NTK65686:NTK65687 ODG65686:ODG65687 ONC65686:ONC65687 OWY65686:OWY65687 PGU65686:PGU65687 PQQ65686:PQQ65687 QAM65686:QAM65687 QKI65686:QKI65687 QUE65686:QUE65687 REA65686:REA65687 RNW65686:RNW65687 RXS65686:RXS65687 SHO65686:SHO65687 SRK65686:SRK65687 TBG65686:TBG65687 TLC65686:TLC65687 TUY65686:TUY65687 UEU65686:UEU65687 UOQ65686:UOQ65687 UYM65686:UYM65687 VII65686:VII65687 VSE65686:VSE65687 WCA65686:WCA65687 WLW65686:WLW65687 WVS65686:WVS65687 K131222:K131223 JG131222:JG131223 TC131222:TC131223 ACY131222:ACY131223 AMU131222:AMU131223 AWQ131222:AWQ131223 BGM131222:BGM131223 BQI131222:BQI131223 CAE131222:CAE131223 CKA131222:CKA131223 CTW131222:CTW131223 DDS131222:DDS131223 DNO131222:DNO131223 DXK131222:DXK131223 EHG131222:EHG131223 ERC131222:ERC131223 FAY131222:FAY131223 FKU131222:FKU131223 FUQ131222:FUQ131223 GEM131222:GEM131223 GOI131222:GOI131223 GYE131222:GYE131223 HIA131222:HIA131223 HRW131222:HRW131223 IBS131222:IBS131223 ILO131222:ILO131223 IVK131222:IVK131223 JFG131222:JFG131223 JPC131222:JPC131223 JYY131222:JYY131223 KIU131222:KIU131223 KSQ131222:KSQ131223 LCM131222:LCM131223 LMI131222:LMI131223 LWE131222:LWE131223 MGA131222:MGA131223 MPW131222:MPW131223 MZS131222:MZS131223 NJO131222:NJO131223 NTK131222:NTK131223 ODG131222:ODG131223 ONC131222:ONC131223 OWY131222:OWY131223 PGU131222:PGU131223 PQQ131222:PQQ131223 QAM131222:QAM131223 QKI131222:QKI131223 QUE131222:QUE131223 REA131222:REA131223 RNW131222:RNW131223 RXS131222:RXS131223 SHO131222:SHO131223 SRK131222:SRK131223 TBG131222:TBG131223 TLC131222:TLC131223 TUY131222:TUY131223 UEU131222:UEU131223 UOQ131222:UOQ131223 UYM131222:UYM131223 VII131222:VII131223 VSE131222:VSE131223 WCA131222:WCA131223 WLW131222:WLW131223 WVS131222:WVS131223 K196758:K196759 JG196758:JG196759 TC196758:TC196759 ACY196758:ACY196759 AMU196758:AMU196759 AWQ196758:AWQ196759 BGM196758:BGM196759 BQI196758:BQI196759 CAE196758:CAE196759 CKA196758:CKA196759 CTW196758:CTW196759 DDS196758:DDS196759 DNO196758:DNO196759 DXK196758:DXK196759 EHG196758:EHG196759 ERC196758:ERC196759 FAY196758:FAY196759 FKU196758:FKU196759 FUQ196758:FUQ196759 GEM196758:GEM196759 GOI196758:GOI196759 GYE196758:GYE196759 HIA196758:HIA196759 HRW196758:HRW196759 IBS196758:IBS196759 ILO196758:ILO196759 IVK196758:IVK196759 JFG196758:JFG196759 JPC196758:JPC196759 JYY196758:JYY196759 KIU196758:KIU196759 KSQ196758:KSQ196759 LCM196758:LCM196759 LMI196758:LMI196759 LWE196758:LWE196759 MGA196758:MGA196759 MPW196758:MPW196759 MZS196758:MZS196759 NJO196758:NJO196759 NTK196758:NTK196759 ODG196758:ODG196759 ONC196758:ONC196759 OWY196758:OWY196759 PGU196758:PGU196759 PQQ196758:PQQ196759 QAM196758:QAM196759 QKI196758:QKI196759 QUE196758:QUE196759 REA196758:REA196759 RNW196758:RNW196759 RXS196758:RXS196759 SHO196758:SHO196759 SRK196758:SRK196759 TBG196758:TBG196759 TLC196758:TLC196759 TUY196758:TUY196759 UEU196758:UEU196759 UOQ196758:UOQ196759 UYM196758:UYM196759 VII196758:VII196759 VSE196758:VSE196759 WCA196758:WCA196759 WLW196758:WLW196759 WVS196758:WVS196759 K262294:K262295 JG262294:JG262295 TC262294:TC262295 ACY262294:ACY262295 AMU262294:AMU262295 AWQ262294:AWQ262295 BGM262294:BGM262295 BQI262294:BQI262295 CAE262294:CAE262295 CKA262294:CKA262295 CTW262294:CTW262295 DDS262294:DDS262295 DNO262294:DNO262295 DXK262294:DXK262295 EHG262294:EHG262295 ERC262294:ERC262295 FAY262294:FAY262295 FKU262294:FKU262295 FUQ262294:FUQ262295 GEM262294:GEM262295 GOI262294:GOI262295 GYE262294:GYE262295 HIA262294:HIA262295 HRW262294:HRW262295 IBS262294:IBS262295 ILO262294:ILO262295 IVK262294:IVK262295 JFG262294:JFG262295 JPC262294:JPC262295 JYY262294:JYY262295 KIU262294:KIU262295 KSQ262294:KSQ262295 LCM262294:LCM262295 LMI262294:LMI262295 LWE262294:LWE262295 MGA262294:MGA262295 MPW262294:MPW262295 MZS262294:MZS262295 NJO262294:NJO262295 NTK262294:NTK262295 ODG262294:ODG262295 ONC262294:ONC262295 OWY262294:OWY262295 PGU262294:PGU262295 PQQ262294:PQQ262295 QAM262294:QAM262295 QKI262294:QKI262295 QUE262294:QUE262295 REA262294:REA262295 RNW262294:RNW262295 RXS262294:RXS262295 SHO262294:SHO262295 SRK262294:SRK262295 TBG262294:TBG262295 TLC262294:TLC262295 TUY262294:TUY262295 UEU262294:UEU262295 UOQ262294:UOQ262295 UYM262294:UYM262295 VII262294:VII262295 VSE262294:VSE262295 WCA262294:WCA262295 WLW262294:WLW262295 WVS262294:WVS262295 K327830:K327831 JG327830:JG327831 TC327830:TC327831 ACY327830:ACY327831 AMU327830:AMU327831 AWQ327830:AWQ327831 BGM327830:BGM327831 BQI327830:BQI327831 CAE327830:CAE327831 CKA327830:CKA327831 CTW327830:CTW327831 DDS327830:DDS327831 DNO327830:DNO327831 DXK327830:DXK327831 EHG327830:EHG327831 ERC327830:ERC327831 FAY327830:FAY327831 FKU327830:FKU327831 FUQ327830:FUQ327831 GEM327830:GEM327831 GOI327830:GOI327831 GYE327830:GYE327831 HIA327830:HIA327831 HRW327830:HRW327831 IBS327830:IBS327831 ILO327830:ILO327831 IVK327830:IVK327831 JFG327830:JFG327831 JPC327830:JPC327831 JYY327830:JYY327831 KIU327830:KIU327831 KSQ327830:KSQ327831 LCM327830:LCM327831 LMI327830:LMI327831 LWE327830:LWE327831 MGA327830:MGA327831 MPW327830:MPW327831 MZS327830:MZS327831 NJO327830:NJO327831 NTK327830:NTK327831 ODG327830:ODG327831 ONC327830:ONC327831 OWY327830:OWY327831 PGU327830:PGU327831 PQQ327830:PQQ327831 QAM327830:QAM327831 QKI327830:QKI327831 QUE327830:QUE327831 REA327830:REA327831 RNW327830:RNW327831 RXS327830:RXS327831 SHO327830:SHO327831 SRK327830:SRK327831 TBG327830:TBG327831 TLC327830:TLC327831 TUY327830:TUY327831 UEU327830:UEU327831 UOQ327830:UOQ327831 UYM327830:UYM327831 VII327830:VII327831 VSE327830:VSE327831 WCA327830:WCA327831 WLW327830:WLW327831 WVS327830:WVS327831 K393366:K393367 JG393366:JG393367 TC393366:TC393367 ACY393366:ACY393367 AMU393366:AMU393367 AWQ393366:AWQ393367 BGM393366:BGM393367 BQI393366:BQI393367 CAE393366:CAE393367 CKA393366:CKA393367 CTW393366:CTW393367 DDS393366:DDS393367 DNO393366:DNO393367 DXK393366:DXK393367 EHG393366:EHG393367 ERC393366:ERC393367 FAY393366:FAY393367 FKU393366:FKU393367 FUQ393366:FUQ393367 GEM393366:GEM393367 GOI393366:GOI393367 GYE393366:GYE393367 HIA393366:HIA393367 HRW393366:HRW393367 IBS393366:IBS393367 ILO393366:ILO393367 IVK393366:IVK393367 JFG393366:JFG393367 JPC393366:JPC393367 JYY393366:JYY393367 KIU393366:KIU393367 KSQ393366:KSQ393367 LCM393366:LCM393367 LMI393366:LMI393367 LWE393366:LWE393367 MGA393366:MGA393367 MPW393366:MPW393367 MZS393366:MZS393367 NJO393366:NJO393367 NTK393366:NTK393367 ODG393366:ODG393367 ONC393366:ONC393367 OWY393366:OWY393367 PGU393366:PGU393367 PQQ393366:PQQ393367 QAM393366:QAM393367 QKI393366:QKI393367 QUE393366:QUE393367 REA393366:REA393367 RNW393366:RNW393367 RXS393366:RXS393367 SHO393366:SHO393367 SRK393366:SRK393367 TBG393366:TBG393367 TLC393366:TLC393367 TUY393366:TUY393367 UEU393366:UEU393367 UOQ393366:UOQ393367 UYM393366:UYM393367 VII393366:VII393367 VSE393366:VSE393367 WCA393366:WCA393367 WLW393366:WLW393367 WVS393366:WVS393367 K458902:K458903 JG458902:JG458903 TC458902:TC458903 ACY458902:ACY458903 AMU458902:AMU458903 AWQ458902:AWQ458903 BGM458902:BGM458903 BQI458902:BQI458903 CAE458902:CAE458903 CKA458902:CKA458903 CTW458902:CTW458903 DDS458902:DDS458903 DNO458902:DNO458903 DXK458902:DXK458903 EHG458902:EHG458903 ERC458902:ERC458903 FAY458902:FAY458903 FKU458902:FKU458903 FUQ458902:FUQ458903 GEM458902:GEM458903 GOI458902:GOI458903 GYE458902:GYE458903 HIA458902:HIA458903 HRW458902:HRW458903 IBS458902:IBS458903 ILO458902:ILO458903 IVK458902:IVK458903 JFG458902:JFG458903 JPC458902:JPC458903 JYY458902:JYY458903 KIU458902:KIU458903 KSQ458902:KSQ458903 LCM458902:LCM458903 LMI458902:LMI458903 LWE458902:LWE458903 MGA458902:MGA458903 MPW458902:MPW458903 MZS458902:MZS458903 NJO458902:NJO458903 NTK458902:NTK458903 ODG458902:ODG458903 ONC458902:ONC458903 OWY458902:OWY458903 PGU458902:PGU458903 PQQ458902:PQQ458903 QAM458902:QAM458903 QKI458902:QKI458903 QUE458902:QUE458903 REA458902:REA458903 RNW458902:RNW458903 RXS458902:RXS458903 SHO458902:SHO458903 SRK458902:SRK458903 TBG458902:TBG458903 TLC458902:TLC458903 TUY458902:TUY458903 UEU458902:UEU458903 UOQ458902:UOQ458903 UYM458902:UYM458903 VII458902:VII458903 VSE458902:VSE458903 WCA458902:WCA458903 WLW458902:WLW458903 WVS458902:WVS458903 K524438:K524439 JG524438:JG524439 TC524438:TC524439 ACY524438:ACY524439 AMU524438:AMU524439 AWQ524438:AWQ524439 BGM524438:BGM524439 BQI524438:BQI524439 CAE524438:CAE524439 CKA524438:CKA524439 CTW524438:CTW524439 DDS524438:DDS524439 DNO524438:DNO524439 DXK524438:DXK524439 EHG524438:EHG524439 ERC524438:ERC524439 FAY524438:FAY524439 FKU524438:FKU524439 FUQ524438:FUQ524439 GEM524438:GEM524439 GOI524438:GOI524439 GYE524438:GYE524439 HIA524438:HIA524439 HRW524438:HRW524439 IBS524438:IBS524439 ILO524438:ILO524439 IVK524438:IVK524439 JFG524438:JFG524439 JPC524438:JPC524439 JYY524438:JYY524439 KIU524438:KIU524439 KSQ524438:KSQ524439 LCM524438:LCM524439 LMI524438:LMI524439 LWE524438:LWE524439 MGA524438:MGA524439 MPW524438:MPW524439 MZS524438:MZS524439 NJO524438:NJO524439 NTK524438:NTK524439 ODG524438:ODG524439 ONC524438:ONC524439 OWY524438:OWY524439 PGU524438:PGU524439 PQQ524438:PQQ524439 QAM524438:QAM524439 QKI524438:QKI524439 QUE524438:QUE524439 REA524438:REA524439 RNW524438:RNW524439 RXS524438:RXS524439 SHO524438:SHO524439 SRK524438:SRK524439 TBG524438:TBG524439 TLC524438:TLC524439 TUY524438:TUY524439 UEU524438:UEU524439 UOQ524438:UOQ524439 UYM524438:UYM524439 VII524438:VII524439 VSE524438:VSE524439 WCA524438:WCA524439 WLW524438:WLW524439 WVS524438:WVS524439 K589974:K589975 JG589974:JG589975 TC589974:TC589975 ACY589974:ACY589975 AMU589974:AMU589975 AWQ589974:AWQ589975 BGM589974:BGM589975 BQI589974:BQI589975 CAE589974:CAE589975 CKA589974:CKA589975 CTW589974:CTW589975 DDS589974:DDS589975 DNO589974:DNO589975 DXK589974:DXK589975 EHG589974:EHG589975 ERC589974:ERC589975 FAY589974:FAY589975 FKU589974:FKU589975 FUQ589974:FUQ589975 GEM589974:GEM589975 GOI589974:GOI589975 GYE589974:GYE589975 HIA589974:HIA589975 HRW589974:HRW589975 IBS589974:IBS589975 ILO589974:ILO589975 IVK589974:IVK589975 JFG589974:JFG589975 JPC589974:JPC589975 JYY589974:JYY589975 KIU589974:KIU589975 KSQ589974:KSQ589975 LCM589974:LCM589975 LMI589974:LMI589975 LWE589974:LWE589975 MGA589974:MGA589975 MPW589974:MPW589975 MZS589974:MZS589975 NJO589974:NJO589975 NTK589974:NTK589975 ODG589974:ODG589975 ONC589974:ONC589975 OWY589974:OWY589975 PGU589974:PGU589975 PQQ589974:PQQ589975 QAM589974:QAM589975 QKI589974:QKI589975 QUE589974:QUE589975 REA589974:REA589975 RNW589974:RNW589975 RXS589974:RXS589975 SHO589974:SHO589975 SRK589974:SRK589975 TBG589974:TBG589975 TLC589974:TLC589975 TUY589974:TUY589975 UEU589974:UEU589975 UOQ589974:UOQ589975 UYM589974:UYM589975 VII589974:VII589975 VSE589974:VSE589975 WCA589974:WCA589975 WLW589974:WLW589975 WVS589974:WVS589975 K655510:K655511 JG655510:JG655511 TC655510:TC655511 ACY655510:ACY655511 AMU655510:AMU655511 AWQ655510:AWQ655511 BGM655510:BGM655511 BQI655510:BQI655511 CAE655510:CAE655511 CKA655510:CKA655511 CTW655510:CTW655511 DDS655510:DDS655511 DNO655510:DNO655511 DXK655510:DXK655511 EHG655510:EHG655511 ERC655510:ERC655511 FAY655510:FAY655511 FKU655510:FKU655511 FUQ655510:FUQ655511 GEM655510:GEM655511 GOI655510:GOI655511 GYE655510:GYE655511 HIA655510:HIA655511 HRW655510:HRW655511 IBS655510:IBS655511 ILO655510:ILO655511 IVK655510:IVK655511 JFG655510:JFG655511 JPC655510:JPC655511 JYY655510:JYY655511 KIU655510:KIU655511 KSQ655510:KSQ655511 LCM655510:LCM655511 LMI655510:LMI655511 LWE655510:LWE655511 MGA655510:MGA655511 MPW655510:MPW655511 MZS655510:MZS655511 NJO655510:NJO655511 NTK655510:NTK655511 ODG655510:ODG655511 ONC655510:ONC655511 OWY655510:OWY655511 PGU655510:PGU655511 PQQ655510:PQQ655511 QAM655510:QAM655511 QKI655510:QKI655511 QUE655510:QUE655511 REA655510:REA655511 RNW655510:RNW655511 RXS655510:RXS655511 SHO655510:SHO655511 SRK655510:SRK655511 TBG655510:TBG655511 TLC655510:TLC655511 TUY655510:TUY655511 UEU655510:UEU655511 UOQ655510:UOQ655511 UYM655510:UYM655511 VII655510:VII655511 VSE655510:VSE655511 WCA655510:WCA655511 WLW655510:WLW655511 WVS655510:WVS655511 K721046:K721047 JG721046:JG721047 TC721046:TC721047 ACY721046:ACY721047 AMU721046:AMU721047 AWQ721046:AWQ721047 BGM721046:BGM721047 BQI721046:BQI721047 CAE721046:CAE721047 CKA721046:CKA721047 CTW721046:CTW721047 DDS721046:DDS721047 DNO721046:DNO721047 DXK721046:DXK721047 EHG721046:EHG721047 ERC721046:ERC721047 FAY721046:FAY721047 FKU721046:FKU721047 FUQ721046:FUQ721047 GEM721046:GEM721047 GOI721046:GOI721047 GYE721046:GYE721047 HIA721046:HIA721047 HRW721046:HRW721047 IBS721046:IBS721047 ILO721046:ILO721047 IVK721046:IVK721047 JFG721046:JFG721047 JPC721046:JPC721047 JYY721046:JYY721047 KIU721046:KIU721047 KSQ721046:KSQ721047 LCM721046:LCM721047 LMI721046:LMI721047 LWE721046:LWE721047 MGA721046:MGA721047 MPW721046:MPW721047 MZS721046:MZS721047 NJO721046:NJO721047 NTK721046:NTK721047 ODG721046:ODG721047 ONC721046:ONC721047 OWY721046:OWY721047 PGU721046:PGU721047 PQQ721046:PQQ721047 QAM721046:QAM721047 QKI721046:QKI721047 QUE721046:QUE721047 REA721046:REA721047 RNW721046:RNW721047 RXS721046:RXS721047 SHO721046:SHO721047 SRK721046:SRK721047 TBG721046:TBG721047 TLC721046:TLC721047 TUY721046:TUY721047 UEU721046:UEU721047 UOQ721046:UOQ721047 UYM721046:UYM721047 VII721046:VII721047 VSE721046:VSE721047 WCA721046:WCA721047 WLW721046:WLW721047 WVS721046:WVS721047 K786582:K786583 JG786582:JG786583 TC786582:TC786583 ACY786582:ACY786583 AMU786582:AMU786583 AWQ786582:AWQ786583 BGM786582:BGM786583 BQI786582:BQI786583 CAE786582:CAE786583 CKA786582:CKA786583 CTW786582:CTW786583 DDS786582:DDS786583 DNO786582:DNO786583 DXK786582:DXK786583 EHG786582:EHG786583 ERC786582:ERC786583 FAY786582:FAY786583 FKU786582:FKU786583 FUQ786582:FUQ786583 GEM786582:GEM786583 GOI786582:GOI786583 GYE786582:GYE786583 HIA786582:HIA786583 HRW786582:HRW786583 IBS786582:IBS786583 ILO786582:ILO786583 IVK786582:IVK786583 JFG786582:JFG786583 JPC786582:JPC786583 JYY786582:JYY786583 KIU786582:KIU786583 KSQ786582:KSQ786583 LCM786582:LCM786583 LMI786582:LMI786583 LWE786582:LWE786583 MGA786582:MGA786583 MPW786582:MPW786583 MZS786582:MZS786583 NJO786582:NJO786583 NTK786582:NTK786583 ODG786582:ODG786583 ONC786582:ONC786583 OWY786582:OWY786583 PGU786582:PGU786583 PQQ786582:PQQ786583 QAM786582:QAM786583 QKI786582:QKI786583 QUE786582:QUE786583 REA786582:REA786583 RNW786582:RNW786583 RXS786582:RXS786583 SHO786582:SHO786583 SRK786582:SRK786583 TBG786582:TBG786583 TLC786582:TLC786583 TUY786582:TUY786583 UEU786582:UEU786583 UOQ786582:UOQ786583 UYM786582:UYM786583 VII786582:VII786583 VSE786582:VSE786583 WCA786582:WCA786583 WLW786582:WLW786583 WVS786582:WVS786583 K852118:K852119 JG852118:JG852119 TC852118:TC852119 ACY852118:ACY852119 AMU852118:AMU852119 AWQ852118:AWQ852119 BGM852118:BGM852119 BQI852118:BQI852119 CAE852118:CAE852119 CKA852118:CKA852119 CTW852118:CTW852119 DDS852118:DDS852119 DNO852118:DNO852119 DXK852118:DXK852119 EHG852118:EHG852119 ERC852118:ERC852119 FAY852118:FAY852119 FKU852118:FKU852119 FUQ852118:FUQ852119 GEM852118:GEM852119 GOI852118:GOI852119 GYE852118:GYE852119 HIA852118:HIA852119 HRW852118:HRW852119 IBS852118:IBS852119 ILO852118:ILO852119 IVK852118:IVK852119 JFG852118:JFG852119 JPC852118:JPC852119 JYY852118:JYY852119 KIU852118:KIU852119 KSQ852118:KSQ852119 LCM852118:LCM852119 LMI852118:LMI852119 LWE852118:LWE852119 MGA852118:MGA852119 MPW852118:MPW852119 MZS852118:MZS852119 NJO852118:NJO852119 NTK852118:NTK852119 ODG852118:ODG852119 ONC852118:ONC852119 OWY852118:OWY852119 PGU852118:PGU852119 PQQ852118:PQQ852119 QAM852118:QAM852119 QKI852118:QKI852119 QUE852118:QUE852119 REA852118:REA852119 RNW852118:RNW852119 RXS852118:RXS852119 SHO852118:SHO852119 SRK852118:SRK852119 TBG852118:TBG852119 TLC852118:TLC852119 TUY852118:TUY852119 UEU852118:UEU852119 UOQ852118:UOQ852119 UYM852118:UYM852119 VII852118:VII852119 VSE852118:VSE852119 WCA852118:WCA852119 WLW852118:WLW852119 WVS852118:WVS852119 K917654:K917655 JG917654:JG917655 TC917654:TC917655 ACY917654:ACY917655 AMU917654:AMU917655 AWQ917654:AWQ917655 BGM917654:BGM917655 BQI917654:BQI917655 CAE917654:CAE917655 CKA917654:CKA917655 CTW917654:CTW917655 DDS917654:DDS917655 DNO917654:DNO917655 DXK917654:DXK917655 EHG917654:EHG917655 ERC917654:ERC917655 FAY917654:FAY917655 FKU917654:FKU917655 FUQ917654:FUQ917655 GEM917654:GEM917655 GOI917654:GOI917655 GYE917654:GYE917655 HIA917654:HIA917655 HRW917654:HRW917655 IBS917654:IBS917655 ILO917654:ILO917655 IVK917654:IVK917655 JFG917654:JFG917655 JPC917654:JPC917655 JYY917654:JYY917655 KIU917654:KIU917655 KSQ917654:KSQ917655 LCM917654:LCM917655 LMI917654:LMI917655 LWE917654:LWE917655 MGA917654:MGA917655 MPW917654:MPW917655 MZS917654:MZS917655 NJO917654:NJO917655 NTK917654:NTK917655 ODG917654:ODG917655 ONC917654:ONC917655 OWY917654:OWY917655 PGU917654:PGU917655 PQQ917654:PQQ917655 QAM917654:QAM917655 QKI917654:QKI917655 QUE917654:QUE917655 REA917654:REA917655 RNW917654:RNW917655 RXS917654:RXS917655 SHO917654:SHO917655 SRK917654:SRK917655 TBG917654:TBG917655 TLC917654:TLC917655 TUY917654:TUY917655 UEU917654:UEU917655 UOQ917654:UOQ917655 UYM917654:UYM917655 VII917654:VII917655 VSE917654:VSE917655 WCA917654:WCA917655 WLW917654:WLW917655 WVS917654:WVS917655 K983190:K983191 JG983190:JG983191 TC983190:TC983191 ACY983190:ACY983191 AMU983190:AMU983191 AWQ983190:AWQ983191 BGM983190:BGM983191 BQI983190:BQI983191 CAE983190:CAE983191 CKA983190:CKA983191 CTW983190:CTW983191 DDS983190:DDS983191 DNO983190:DNO983191 DXK983190:DXK983191 EHG983190:EHG983191 ERC983190:ERC983191 FAY983190:FAY983191 FKU983190:FKU983191 FUQ983190:FUQ983191 GEM983190:GEM983191 GOI983190:GOI983191 GYE983190:GYE983191 HIA983190:HIA983191 HRW983190:HRW983191 IBS983190:IBS983191 ILO983190:ILO983191 IVK983190:IVK983191 JFG983190:JFG983191 JPC983190:JPC983191 JYY983190:JYY983191 KIU983190:KIU983191 KSQ983190:KSQ983191 LCM983190:LCM983191 LMI983190:LMI983191 LWE983190:LWE983191 MGA983190:MGA983191 MPW983190:MPW983191 MZS983190:MZS983191 NJO983190:NJO983191 NTK983190:NTK983191 ODG983190:ODG983191 ONC983190:ONC983191 OWY983190:OWY983191 PGU983190:PGU983191 PQQ983190:PQQ983191 QAM983190:QAM983191 QKI983190:QKI983191 QUE983190:QUE983191 REA983190:REA983191 RNW983190:RNW983191 RXS983190:RXS983191 SHO983190:SHO983191 SRK983190:SRK983191 TBG983190:TBG983191 TLC983190:TLC983191 TUY983190:TUY983191 UEU983190:UEU983191 UOQ983190:UOQ983191 UYM983190:UYM983191 VII983190:VII983191 VSE983190:VSE983191 WCA983190:WCA983191 WLW983190:WLW983191 WVS983190:WVS983191 B93:B103 IX93:IX103 ST93:ST103 ACP93:ACP103 AML93:AML103 AWH93:AWH103 BGD93:BGD103 BPZ93:BPZ103 BZV93:BZV103 CJR93:CJR103 CTN93:CTN103 DDJ93:DDJ103 DNF93:DNF103 DXB93:DXB103 EGX93:EGX103 EQT93:EQT103 FAP93:FAP103 FKL93:FKL103 FUH93:FUH103 GED93:GED103 GNZ93:GNZ103 GXV93:GXV103 HHR93:HHR103 HRN93:HRN103 IBJ93:IBJ103 ILF93:ILF103 IVB93:IVB103 JEX93:JEX103 JOT93:JOT103 JYP93:JYP103 KIL93:KIL103 KSH93:KSH103 LCD93:LCD103 LLZ93:LLZ103 LVV93:LVV103 MFR93:MFR103 MPN93:MPN103 MZJ93:MZJ103 NJF93:NJF103 NTB93:NTB103 OCX93:OCX103 OMT93:OMT103 OWP93:OWP103 PGL93:PGL103 PQH93:PQH103 QAD93:QAD103 QJZ93:QJZ103 QTV93:QTV103 RDR93:RDR103 RNN93:RNN103 RXJ93:RXJ103 SHF93:SHF103 SRB93:SRB103 TAX93:TAX103 TKT93:TKT103 TUP93:TUP103 UEL93:UEL103 UOH93:UOH103 UYD93:UYD103 VHZ93:VHZ103 VRV93:VRV103 WBR93:WBR103 WLN93:WLN103 WVJ93:WVJ103 B65629:B65639 IX65629:IX65639 ST65629:ST65639 ACP65629:ACP65639 AML65629:AML65639 AWH65629:AWH65639 BGD65629:BGD65639 BPZ65629:BPZ65639 BZV65629:BZV65639 CJR65629:CJR65639 CTN65629:CTN65639 DDJ65629:DDJ65639 DNF65629:DNF65639 DXB65629:DXB65639 EGX65629:EGX65639 EQT65629:EQT65639 FAP65629:FAP65639 FKL65629:FKL65639 FUH65629:FUH65639 GED65629:GED65639 GNZ65629:GNZ65639 GXV65629:GXV65639 HHR65629:HHR65639 HRN65629:HRN65639 IBJ65629:IBJ65639 ILF65629:ILF65639 IVB65629:IVB65639 JEX65629:JEX65639 JOT65629:JOT65639 JYP65629:JYP65639 KIL65629:KIL65639 KSH65629:KSH65639 LCD65629:LCD65639 LLZ65629:LLZ65639 LVV65629:LVV65639 MFR65629:MFR65639 MPN65629:MPN65639 MZJ65629:MZJ65639 NJF65629:NJF65639 NTB65629:NTB65639 OCX65629:OCX65639 OMT65629:OMT65639 OWP65629:OWP65639 PGL65629:PGL65639 PQH65629:PQH65639 QAD65629:QAD65639 QJZ65629:QJZ65639 QTV65629:QTV65639 RDR65629:RDR65639 RNN65629:RNN65639 RXJ65629:RXJ65639 SHF65629:SHF65639 SRB65629:SRB65639 TAX65629:TAX65639 TKT65629:TKT65639 TUP65629:TUP65639 UEL65629:UEL65639 UOH65629:UOH65639 UYD65629:UYD65639 VHZ65629:VHZ65639 VRV65629:VRV65639 WBR65629:WBR65639 WLN65629:WLN65639 WVJ65629:WVJ65639 B131165:B131175 IX131165:IX131175 ST131165:ST131175 ACP131165:ACP131175 AML131165:AML131175 AWH131165:AWH131175 BGD131165:BGD131175 BPZ131165:BPZ131175 BZV131165:BZV131175 CJR131165:CJR131175 CTN131165:CTN131175 DDJ131165:DDJ131175 DNF131165:DNF131175 DXB131165:DXB131175 EGX131165:EGX131175 EQT131165:EQT131175 FAP131165:FAP131175 FKL131165:FKL131175 FUH131165:FUH131175 GED131165:GED131175 GNZ131165:GNZ131175 GXV131165:GXV131175 HHR131165:HHR131175 HRN131165:HRN131175 IBJ131165:IBJ131175 ILF131165:ILF131175 IVB131165:IVB131175 JEX131165:JEX131175 JOT131165:JOT131175 JYP131165:JYP131175 KIL131165:KIL131175 KSH131165:KSH131175 LCD131165:LCD131175 LLZ131165:LLZ131175 LVV131165:LVV131175 MFR131165:MFR131175 MPN131165:MPN131175 MZJ131165:MZJ131175 NJF131165:NJF131175 NTB131165:NTB131175 OCX131165:OCX131175 OMT131165:OMT131175 OWP131165:OWP131175 PGL131165:PGL131175 PQH131165:PQH131175 QAD131165:QAD131175 QJZ131165:QJZ131175 QTV131165:QTV131175 RDR131165:RDR131175 RNN131165:RNN131175 RXJ131165:RXJ131175 SHF131165:SHF131175 SRB131165:SRB131175 TAX131165:TAX131175 TKT131165:TKT131175 TUP131165:TUP131175 UEL131165:UEL131175 UOH131165:UOH131175 UYD131165:UYD131175 VHZ131165:VHZ131175 VRV131165:VRV131175 WBR131165:WBR131175 WLN131165:WLN131175 WVJ131165:WVJ131175 B196701:B196711 IX196701:IX196711 ST196701:ST196711 ACP196701:ACP196711 AML196701:AML196711 AWH196701:AWH196711 BGD196701:BGD196711 BPZ196701:BPZ196711 BZV196701:BZV196711 CJR196701:CJR196711 CTN196701:CTN196711 DDJ196701:DDJ196711 DNF196701:DNF196711 DXB196701:DXB196711 EGX196701:EGX196711 EQT196701:EQT196711 FAP196701:FAP196711 FKL196701:FKL196711 FUH196701:FUH196711 GED196701:GED196711 GNZ196701:GNZ196711 GXV196701:GXV196711 HHR196701:HHR196711 HRN196701:HRN196711 IBJ196701:IBJ196711 ILF196701:ILF196711 IVB196701:IVB196711 JEX196701:JEX196711 JOT196701:JOT196711 JYP196701:JYP196711 KIL196701:KIL196711 KSH196701:KSH196711 LCD196701:LCD196711 LLZ196701:LLZ196711 LVV196701:LVV196711 MFR196701:MFR196711 MPN196701:MPN196711 MZJ196701:MZJ196711 NJF196701:NJF196711 NTB196701:NTB196711 OCX196701:OCX196711 OMT196701:OMT196711 OWP196701:OWP196711 PGL196701:PGL196711 PQH196701:PQH196711 QAD196701:QAD196711 QJZ196701:QJZ196711 QTV196701:QTV196711 RDR196701:RDR196711 RNN196701:RNN196711 RXJ196701:RXJ196711 SHF196701:SHF196711 SRB196701:SRB196711 TAX196701:TAX196711 TKT196701:TKT196711 TUP196701:TUP196711 UEL196701:UEL196711 UOH196701:UOH196711 UYD196701:UYD196711 VHZ196701:VHZ196711 VRV196701:VRV196711 WBR196701:WBR196711 WLN196701:WLN196711 WVJ196701:WVJ196711 B262237:B262247 IX262237:IX262247 ST262237:ST262247 ACP262237:ACP262247 AML262237:AML262247 AWH262237:AWH262247 BGD262237:BGD262247 BPZ262237:BPZ262247 BZV262237:BZV262247 CJR262237:CJR262247 CTN262237:CTN262247 DDJ262237:DDJ262247 DNF262237:DNF262247 DXB262237:DXB262247 EGX262237:EGX262247 EQT262237:EQT262247 FAP262237:FAP262247 FKL262237:FKL262247 FUH262237:FUH262247 GED262237:GED262247 GNZ262237:GNZ262247 GXV262237:GXV262247 HHR262237:HHR262247 HRN262237:HRN262247 IBJ262237:IBJ262247 ILF262237:ILF262247 IVB262237:IVB262247 JEX262237:JEX262247 JOT262237:JOT262247 JYP262237:JYP262247 KIL262237:KIL262247 KSH262237:KSH262247 LCD262237:LCD262247 LLZ262237:LLZ262247 LVV262237:LVV262247 MFR262237:MFR262247 MPN262237:MPN262247 MZJ262237:MZJ262247 NJF262237:NJF262247 NTB262237:NTB262247 OCX262237:OCX262247 OMT262237:OMT262247 OWP262237:OWP262247 PGL262237:PGL262247 PQH262237:PQH262247 QAD262237:QAD262247 QJZ262237:QJZ262247 QTV262237:QTV262247 RDR262237:RDR262247 RNN262237:RNN262247 RXJ262237:RXJ262247 SHF262237:SHF262247 SRB262237:SRB262247 TAX262237:TAX262247 TKT262237:TKT262247 TUP262237:TUP262247 UEL262237:UEL262247 UOH262237:UOH262247 UYD262237:UYD262247 VHZ262237:VHZ262247 VRV262237:VRV262247 WBR262237:WBR262247 WLN262237:WLN262247 WVJ262237:WVJ262247 B327773:B327783 IX327773:IX327783 ST327773:ST327783 ACP327773:ACP327783 AML327773:AML327783 AWH327773:AWH327783 BGD327773:BGD327783 BPZ327773:BPZ327783 BZV327773:BZV327783 CJR327773:CJR327783 CTN327773:CTN327783 DDJ327773:DDJ327783 DNF327773:DNF327783 DXB327773:DXB327783 EGX327773:EGX327783 EQT327773:EQT327783 FAP327773:FAP327783 FKL327773:FKL327783 FUH327773:FUH327783 GED327773:GED327783 GNZ327773:GNZ327783 GXV327773:GXV327783 HHR327773:HHR327783 HRN327773:HRN327783 IBJ327773:IBJ327783 ILF327773:ILF327783 IVB327773:IVB327783 JEX327773:JEX327783 JOT327773:JOT327783 JYP327773:JYP327783 KIL327773:KIL327783 KSH327773:KSH327783 LCD327773:LCD327783 LLZ327773:LLZ327783 LVV327773:LVV327783 MFR327773:MFR327783 MPN327773:MPN327783 MZJ327773:MZJ327783 NJF327773:NJF327783 NTB327773:NTB327783 OCX327773:OCX327783 OMT327773:OMT327783 OWP327773:OWP327783 PGL327773:PGL327783 PQH327773:PQH327783 QAD327773:QAD327783 QJZ327773:QJZ327783 QTV327773:QTV327783 RDR327773:RDR327783 RNN327773:RNN327783 RXJ327773:RXJ327783 SHF327773:SHF327783 SRB327773:SRB327783 TAX327773:TAX327783 TKT327773:TKT327783 TUP327773:TUP327783 UEL327773:UEL327783 UOH327773:UOH327783 UYD327773:UYD327783 VHZ327773:VHZ327783 VRV327773:VRV327783 WBR327773:WBR327783 WLN327773:WLN327783 WVJ327773:WVJ327783 B393309:B393319 IX393309:IX393319 ST393309:ST393319 ACP393309:ACP393319 AML393309:AML393319 AWH393309:AWH393319 BGD393309:BGD393319 BPZ393309:BPZ393319 BZV393309:BZV393319 CJR393309:CJR393319 CTN393309:CTN393319 DDJ393309:DDJ393319 DNF393309:DNF393319 DXB393309:DXB393319 EGX393309:EGX393319 EQT393309:EQT393319 FAP393309:FAP393319 FKL393309:FKL393319 FUH393309:FUH393319 GED393309:GED393319 GNZ393309:GNZ393319 GXV393309:GXV393319 HHR393309:HHR393319 HRN393309:HRN393319 IBJ393309:IBJ393319 ILF393309:ILF393319 IVB393309:IVB393319 JEX393309:JEX393319 JOT393309:JOT393319 JYP393309:JYP393319 KIL393309:KIL393319 KSH393309:KSH393319 LCD393309:LCD393319 LLZ393309:LLZ393319 LVV393309:LVV393319 MFR393309:MFR393319 MPN393309:MPN393319 MZJ393309:MZJ393319 NJF393309:NJF393319 NTB393309:NTB393319 OCX393309:OCX393319 OMT393309:OMT393319 OWP393309:OWP393319 PGL393309:PGL393319 PQH393309:PQH393319 QAD393309:QAD393319 QJZ393309:QJZ393319 QTV393309:QTV393319 RDR393309:RDR393319 RNN393309:RNN393319 RXJ393309:RXJ393319 SHF393309:SHF393319 SRB393309:SRB393319 TAX393309:TAX393319 TKT393309:TKT393319 TUP393309:TUP393319 UEL393309:UEL393319 UOH393309:UOH393319 UYD393309:UYD393319 VHZ393309:VHZ393319 VRV393309:VRV393319 WBR393309:WBR393319 WLN393309:WLN393319 WVJ393309:WVJ393319 B458845:B458855 IX458845:IX458855 ST458845:ST458855 ACP458845:ACP458855 AML458845:AML458855 AWH458845:AWH458855 BGD458845:BGD458855 BPZ458845:BPZ458855 BZV458845:BZV458855 CJR458845:CJR458855 CTN458845:CTN458855 DDJ458845:DDJ458855 DNF458845:DNF458855 DXB458845:DXB458855 EGX458845:EGX458855 EQT458845:EQT458855 FAP458845:FAP458855 FKL458845:FKL458855 FUH458845:FUH458855 GED458845:GED458855 GNZ458845:GNZ458855 GXV458845:GXV458855 HHR458845:HHR458855 HRN458845:HRN458855 IBJ458845:IBJ458855 ILF458845:ILF458855 IVB458845:IVB458855 JEX458845:JEX458855 JOT458845:JOT458855 JYP458845:JYP458855 KIL458845:KIL458855 KSH458845:KSH458855 LCD458845:LCD458855 LLZ458845:LLZ458855 LVV458845:LVV458855 MFR458845:MFR458855 MPN458845:MPN458855 MZJ458845:MZJ458855 NJF458845:NJF458855 NTB458845:NTB458855 OCX458845:OCX458855 OMT458845:OMT458855 OWP458845:OWP458855 PGL458845:PGL458855 PQH458845:PQH458855 QAD458845:QAD458855 QJZ458845:QJZ458855 QTV458845:QTV458855 RDR458845:RDR458855 RNN458845:RNN458855 RXJ458845:RXJ458855 SHF458845:SHF458855 SRB458845:SRB458855 TAX458845:TAX458855 TKT458845:TKT458855 TUP458845:TUP458855 UEL458845:UEL458855 UOH458845:UOH458855 UYD458845:UYD458855 VHZ458845:VHZ458855 VRV458845:VRV458855 WBR458845:WBR458855 WLN458845:WLN458855 WVJ458845:WVJ458855 B524381:B524391 IX524381:IX524391 ST524381:ST524391 ACP524381:ACP524391 AML524381:AML524391 AWH524381:AWH524391 BGD524381:BGD524391 BPZ524381:BPZ524391 BZV524381:BZV524391 CJR524381:CJR524391 CTN524381:CTN524391 DDJ524381:DDJ524391 DNF524381:DNF524391 DXB524381:DXB524391 EGX524381:EGX524391 EQT524381:EQT524391 FAP524381:FAP524391 FKL524381:FKL524391 FUH524381:FUH524391 GED524381:GED524391 GNZ524381:GNZ524391 GXV524381:GXV524391 HHR524381:HHR524391 HRN524381:HRN524391 IBJ524381:IBJ524391 ILF524381:ILF524391 IVB524381:IVB524391 JEX524381:JEX524391 JOT524381:JOT524391 JYP524381:JYP524391 KIL524381:KIL524391 KSH524381:KSH524391 LCD524381:LCD524391 LLZ524381:LLZ524391 LVV524381:LVV524391 MFR524381:MFR524391 MPN524381:MPN524391 MZJ524381:MZJ524391 NJF524381:NJF524391 NTB524381:NTB524391 OCX524381:OCX524391 OMT524381:OMT524391 OWP524381:OWP524391 PGL524381:PGL524391 PQH524381:PQH524391 QAD524381:QAD524391 QJZ524381:QJZ524391 QTV524381:QTV524391 RDR524381:RDR524391 RNN524381:RNN524391 RXJ524381:RXJ524391 SHF524381:SHF524391 SRB524381:SRB524391 TAX524381:TAX524391 TKT524381:TKT524391 TUP524381:TUP524391 UEL524381:UEL524391 UOH524381:UOH524391 UYD524381:UYD524391 VHZ524381:VHZ524391 VRV524381:VRV524391 WBR524381:WBR524391 WLN524381:WLN524391 WVJ524381:WVJ524391 B589917:B589927 IX589917:IX589927 ST589917:ST589927 ACP589917:ACP589927 AML589917:AML589927 AWH589917:AWH589927 BGD589917:BGD589927 BPZ589917:BPZ589927 BZV589917:BZV589927 CJR589917:CJR589927 CTN589917:CTN589927 DDJ589917:DDJ589927 DNF589917:DNF589927 DXB589917:DXB589927 EGX589917:EGX589927 EQT589917:EQT589927 FAP589917:FAP589927 FKL589917:FKL589927 FUH589917:FUH589927 GED589917:GED589927 GNZ589917:GNZ589927 GXV589917:GXV589927 HHR589917:HHR589927 HRN589917:HRN589927 IBJ589917:IBJ589927 ILF589917:ILF589927 IVB589917:IVB589927 JEX589917:JEX589927 JOT589917:JOT589927 JYP589917:JYP589927 KIL589917:KIL589927 KSH589917:KSH589927 LCD589917:LCD589927 LLZ589917:LLZ589927 LVV589917:LVV589927 MFR589917:MFR589927 MPN589917:MPN589927 MZJ589917:MZJ589927 NJF589917:NJF589927 NTB589917:NTB589927 OCX589917:OCX589927 OMT589917:OMT589927 OWP589917:OWP589927 PGL589917:PGL589927 PQH589917:PQH589927 QAD589917:QAD589927 QJZ589917:QJZ589927 QTV589917:QTV589927 RDR589917:RDR589927 RNN589917:RNN589927 RXJ589917:RXJ589927 SHF589917:SHF589927 SRB589917:SRB589927 TAX589917:TAX589927 TKT589917:TKT589927 TUP589917:TUP589927 UEL589917:UEL589927 UOH589917:UOH589927 UYD589917:UYD589927 VHZ589917:VHZ589927 VRV589917:VRV589927 WBR589917:WBR589927 WLN589917:WLN589927 WVJ589917:WVJ589927 B655453:B655463 IX655453:IX655463 ST655453:ST655463 ACP655453:ACP655463 AML655453:AML655463 AWH655453:AWH655463 BGD655453:BGD655463 BPZ655453:BPZ655463 BZV655453:BZV655463 CJR655453:CJR655463 CTN655453:CTN655463 DDJ655453:DDJ655463 DNF655453:DNF655463 DXB655453:DXB655463 EGX655453:EGX655463 EQT655453:EQT655463 FAP655453:FAP655463 FKL655453:FKL655463 FUH655453:FUH655463 GED655453:GED655463 GNZ655453:GNZ655463 GXV655453:GXV655463 HHR655453:HHR655463 HRN655453:HRN655463 IBJ655453:IBJ655463 ILF655453:ILF655463 IVB655453:IVB655463 JEX655453:JEX655463 JOT655453:JOT655463 JYP655453:JYP655463 KIL655453:KIL655463 KSH655453:KSH655463 LCD655453:LCD655463 LLZ655453:LLZ655463 LVV655453:LVV655463 MFR655453:MFR655463 MPN655453:MPN655463 MZJ655453:MZJ655463 NJF655453:NJF655463 NTB655453:NTB655463 OCX655453:OCX655463 OMT655453:OMT655463 OWP655453:OWP655463 PGL655453:PGL655463 PQH655453:PQH655463 QAD655453:QAD655463 QJZ655453:QJZ655463 QTV655453:QTV655463 RDR655453:RDR655463 RNN655453:RNN655463 RXJ655453:RXJ655463 SHF655453:SHF655463 SRB655453:SRB655463 TAX655453:TAX655463 TKT655453:TKT655463 TUP655453:TUP655463 UEL655453:UEL655463 UOH655453:UOH655463 UYD655453:UYD655463 VHZ655453:VHZ655463 VRV655453:VRV655463 WBR655453:WBR655463 WLN655453:WLN655463 WVJ655453:WVJ655463 B720989:B720999 IX720989:IX720999 ST720989:ST720999 ACP720989:ACP720999 AML720989:AML720999 AWH720989:AWH720999 BGD720989:BGD720999 BPZ720989:BPZ720999 BZV720989:BZV720999 CJR720989:CJR720999 CTN720989:CTN720999 DDJ720989:DDJ720999 DNF720989:DNF720999 DXB720989:DXB720999 EGX720989:EGX720999 EQT720989:EQT720999 FAP720989:FAP720999 FKL720989:FKL720999 FUH720989:FUH720999 GED720989:GED720999 GNZ720989:GNZ720999 GXV720989:GXV720999 HHR720989:HHR720999 HRN720989:HRN720999 IBJ720989:IBJ720999 ILF720989:ILF720999 IVB720989:IVB720999 JEX720989:JEX720999 JOT720989:JOT720999 JYP720989:JYP720999 KIL720989:KIL720999 KSH720989:KSH720999 LCD720989:LCD720999 LLZ720989:LLZ720999 LVV720989:LVV720999 MFR720989:MFR720999 MPN720989:MPN720999 MZJ720989:MZJ720999 NJF720989:NJF720999 NTB720989:NTB720999 OCX720989:OCX720999 OMT720989:OMT720999 OWP720989:OWP720999 PGL720989:PGL720999 PQH720989:PQH720999 QAD720989:QAD720999 QJZ720989:QJZ720999 QTV720989:QTV720999 RDR720989:RDR720999 RNN720989:RNN720999 RXJ720989:RXJ720999 SHF720989:SHF720999 SRB720989:SRB720999 TAX720989:TAX720999 TKT720989:TKT720999 TUP720989:TUP720999 UEL720989:UEL720999 UOH720989:UOH720999 UYD720989:UYD720999 VHZ720989:VHZ720999 VRV720989:VRV720999 WBR720989:WBR720999 WLN720989:WLN720999 WVJ720989:WVJ720999 B786525:B786535 IX786525:IX786535 ST786525:ST786535 ACP786525:ACP786535 AML786525:AML786535 AWH786525:AWH786535 BGD786525:BGD786535 BPZ786525:BPZ786535 BZV786525:BZV786535 CJR786525:CJR786535 CTN786525:CTN786535 DDJ786525:DDJ786535 DNF786525:DNF786535 DXB786525:DXB786535 EGX786525:EGX786535 EQT786525:EQT786535 FAP786525:FAP786535 FKL786525:FKL786535 FUH786525:FUH786535 GED786525:GED786535 GNZ786525:GNZ786535 GXV786525:GXV786535 HHR786525:HHR786535 HRN786525:HRN786535 IBJ786525:IBJ786535 ILF786525:ILF786535 IVB786525:IVB786535 JEX786525:JEX786535 JOT786525:JOT786535 JYP786525:JYP786535 KIL786525:KIL786535 KSH786525:KSH786535 LCD786525:LCD786535 LLZ786525:LLZ786535 LVV786525:LVV786535 MFR786525:MFR786535 MPN786525:MPN786535 MZJ786525:MZJ786535 NJF786525:NJF786535 NTB786525:NTB786535 OCX786525:OCX786535 OMT786525:OMT786535 OWP786525:OWP786535 PGL786525:PGL786535 PQH786525:PQH786535 QAD786525:QAD786535 QJZ786525:QJZ786535 QTV786525:QTV786535 RDR786525:RDR786535 RNN786525:RNN786535 RXJ786525:RXJ786535 SHF786525:SHF786535 SRB786525:SRB786535 TAX786525:TAX786535 TKT786525:TKT786535 TUP786525:TUP786535 UEL786525:UEL786535 UOH786525:UOH786535 UYD786525:UYD786535 VHZ786525:VHZ786535 VRV786525:VRV786535 WBR786525:WBR786535 WLN786525:WLN786535 WVJ786525:WVJ786535 B852061:B852071 IX852061:IX852071 ST852061:ST852071 ACP852061:ACP852071 AML852061:AML852071 AWH852061:AWH852071 BGD852061:BGD852071 BPZ852061:BPZ852071 BZV852061:BZV852071 CJR852061:CJR852071 CTN852061:CTN852071 DDJ852061:DDJ852071 DNF852061:DNF852071 DXB852061:DXB852071 EGX852061:EGX852071 EQT852061:EQT852071 FAP852061:FAP852071 FKL852061:FKL852071 FUH852061:FUH852071 GED852061:GED852071 GNZ852061:GNZ852071 GXV852061:GXV852071 HHR852061:HHR852071 HRN852061:HRN852071 IBJ852061:IBJ852071 ILF852061:ILF852071 IVB852061:IVB852071 JEX852061:JEX852071 JOT852061:JOT852071 JYP852061:JYP852071 KIL852061:KIL852071 KSH852061:KSH852071 LCD852061:LCD852071 LLZ852061:LLZ852071 LVV852061:LVV852071 MFR852061:MFR852071 MPN852061:MPN852071 MZJ852061:MZJ852071 NJF852061:NJF852071 NTB852061:NTB852071 OCX852061:OCX852071 OMT852061:OMT852071 OWP852061:OWP852071 PGL852061:PGL852071 PQH852061:PQH852071 QAD852061:QAD852071 QJZ852061:QJZ852071 QTV852061:QTV852071 RDR852061:RDR852071 RNN852061:RNN852071 RXJ852061:RXJ852071 SHF852061:SHF852071 SRB852061:SRB852071 TAX852061:TAX852071 TKT852061:TKT852071 TUP852061:TUP852071 UEL852061:UEL852071 UOH852061:UOH852071 UYD852061:UYD852071 VHZ852061:VHZ852071 VRV852061:VRV852071 WBR852061:WBR852071 WLN852061:WLN852071 WVJ852061:WVJ852071 B917597:B917607 IX917597:IX917607 ST917597:ST917607 ACP917597:ACP917607 AML917597:AML917607 AWH917597:AWH917607 BGD917597:BGD917607 BPZ917597:BPZ917607 BZV917597:BZV917607 CJR917597:CJR917607 CTN917597:CTN917607 DDJ917597:DDJ917607 DNF917597:DNF917607 DXB917597:DXB917607 EGX917597:EGX917607 EQT917597:EQT917607 FAP917597:FAP917607 FKL917597:FKL917607 FUH917597:FUH917607 GED917597:GED917607 GNZ917597:GNZ917607 GXV917597:GXV917607 HHR917597:HHR917607 HRN917597:HRN917607 IBJ917597:IBJ917607 ILF917597:ILF917607 IVB917597:IVB917607 JEX917597:JEX917607 JOT917597:JOT917607 JYP917597:JYP917607 KIL917597:KIL917607 KSH917597:KSH917607 LCD917597:LCD917607 LLZ917597:LLZ917607 LVV917597:LVV917607 MFR917597:MFR917607 MPN917597:MPN917607 MZJ917597:MZJ917607 NJF917597:NJF917607 NTB917597:NTB917607 OCX917597:OCX917607 OMT917597:OMT917607 OWP917597:OWP917607 PGL917597:PGL917607 PQH917597:PQH917607 QAD917597:QAD917607 QJZ917597:QJZ917607 QTV917597:QTV917607 RDR917597:RDR917607 RNN917597:RNN917607 RXJ917597:RXJ917607 SHF917597:SHF917607 SRB917597:SRB917607 TAX917597:TAX917607 TKT917597:TKT917607 TUP917597:TUP917607 UEL917597:UEL917607 UOH917597:UOH917607 UYD917597:UYD917607 VHZ917597:VHZ917607 VRV917597:VRV917607 WBR917597:WBR917607 WLN917597:WLN917607 WVJ917597:WVJ917607 B983133:B983143 IX983133:IX983143 ST983133:ST983143 ACP983133:ACP983143 AML983133:AML983143 AWH983133:AWH983143 BGD983133:BGD983143 BPZ983133:BPZ983143 BZV983133:BZV983143 CJR983133:CJR983143 CTN983133:CTN983143 DDJ983133:DDJ983143 DNF983133:DNF983143 DXB983133:DXB983143 EGX983133:EGX983143 EQT983133:EQT983143 FAP983133:FAP983143 FKL983133:FKL983143 FUH983133:FUH983143 GED983133:GED983143 GNZ983133:GNZ983143 GXV983133:GXV983143 HHR983133:HHR983143 HRN983133:HRN983143 IBJ983133:IBJ983143 ILF983133:ILF983143 IVB983133:IVB983143 JEX983133:JEX983143 JOT983133:JOT983143 JYP983133:JYP983143 KIL983133:KIL983143 KSH983133:KSH983143 LCD983133:LCD983143 LLZ983133:LLZ983143 LVV983133:LVV983143 MFR983133:MFR983143 MPN983133:MPN983143 MZJ983133:MZJ983143 NJF983133:NJF983143 NTB983133:NTB983143 OCX983133:OCX983143 OMT983133:OMT983143 OWP983133:OWP983143 PGL983133:PGL983143 PQH983133:PQH983143 QAD983133:QAD983143 QJZ983133:QJZ983143 QTV983133:QTV983143 RDR983133:RDR983143 RNN983133:RNN983143 RXJ983133:RXJ983143 SHF983133:SHF983143 SRB983133:SRB983143 TAX983133:TAX983143 TKT983133:TKT983143 TUP983133:TUP983143 UEL983133:UEL983143 UOH983133:UOH983143 UYD983133:UYD983143 VHZ983133:VHZ983143 VRV983133:VRV983143 WBR983133:WBR983143 WLN983133:WLN983143 WVJ983133:WVJ983143 A147 IW147 SS147 ACO147 AMK147 AWG147 BGC147 BPY147 BZU147 CJQ147 CTM147 DDI147 DNE147 DXA147 EGW147 EQS147 FAO147 FKK147 FUG147 GEC147 GNY147 GXU147 HHQ147 HRM147 IBI147 ILE147 IVA147 JEW147 JOS147 JYO147 KIK147 KSG147 LCC147 LLY147 LVU147 MFQ147 MPM147 MZI147 NJE147 NTA147 OCW147 OMS147 OWO147 PGK147 PQG147 QAC147 QJY147 QTU147 RDQ147 RNM147 RXI147 SHE147 SRA147 TAW147 TKS147 TUO147 UEK147 UOG147 UYC147 VHY147 VRU147 WBQ147 WLM147 WVI147 A65683 IW65683 SS65683 ACO65683 AMK65683 AWG65683 BGC65683 BPY65683 BZU65683 CJQ65683 CTM65683 DDI65683 DNE65683 DXA65683 EGW65683 EQS65683 FAO65683 FKK65683 FUG65683 GEC65683 GNY65683 GXU65683 HHQ65683 HRM65683 IBI65683 ILE65683 IVA65683 JEW65683 JOS65683 JYO65683 KIK65683 KSG65683 LCC65683 LLY65683 LVU65683 MFQ65683 MPM65683 MZI65683 NJE65683 NTA65683 OCW65683 OMS65683 OWO65683 PGK65683 PQG65683 QAC65683 QJY65683 QTU65683 RDQ65683 RNM65683 RXI65683 SHE65683 SRA65683 TAW65683 TKS65683 TUO65683 UEK65683 UOG65683 UYC65683 VHY65683 VRU65683 WBQ65683 WLM65683 WVI65683 A131219 IW131219 SS131219 ACO131219 AMK131219 AWG131219 BGC131219 BPY131219 BZU131219 CJQ131219 CTM131219 DDI131219 DNE131219 DXA131219 EGW131219 EQS131219 FAO131219 FKK131219 FUG131219 GEC131219 GNY131219 GXU131219 HHQ131219 HRM131219 IBI131219 ILE131219 IVA131219 JEW131219 JOS131219 JYO131219 KIK131219 KSG131219 LCC131219 LLY131219 LVU131219 MFQ131219 MPM131219 MZI131219 NJE131219 NTA131219 OCW131219 OMS131219 OWO131219 PGK131219 PQG131219 QAC131219 QJY131219 QTU131219 RDQ131219 RNM131219 RXI131219 SHE131219 SRA131219 TAW131219 TKS131219 TUO131219 UEK131219 UOG131219 UYC131219 VHY131219 VRU131219 WBQ131219 WLM131219 WVI131219 A196755 IW196755 SS196755 ACO196755 AMK196755 AWG196755 BGC196755 BPY196755 BZU196755 CJQ196755 CTM196755 DDI196755 DNE196755 DXA196755 EGW196755 EQS196755 FAO196755 FKK196755 FUG196755 GEC196755 GNY196755 GXU196755 HHQ196755 HRM196755 IBI196755 ILE196755 IVA196755 JEW196755 JOS196755 JYO196755 KIK196755 KSG196755 LCC196755 LLY196755 LVU196755 MFQ196755 MPM196755 MZI196755 NJE196755 NTA196755 OCW196755 OMS196755 OWO196755 PGK196755 PQG196755 QAC196755 QJY196755 QTU196755 RDQ196755 RNM196755 RXI196755 SHE196755 SRA196755 TAW196755 TKS196755 TUO196755 UEK196755 UOG196755 UYC196755 VHY196755 VRU196755 WBQ196755 WLM196755 WVI196755 A262291 IW262291 SS262291 ACO262291 AMK262291 AWG262291 BGC262291 BPY262291 BZU262291 CJQ262291 CTM262291 DDI262291 DNE262291 DXA262291 EGW262291 EQS262291 FAO262291 FKK262291 FUG262291 GEC262291 GNY262291 GXU262291 HHQ262291 HRM262291 IBI262291 ILE262291 IVA262291 JEW262291 JOS262291 JYO262291 KIK262291 KSG262291 LCC262291 LLY262291 LVU262291 MFQ262291 MPM262291 MZI262291 NJE262291 NTA262291 OCW262291 OMS262291 OWO262291 PGK262291 PQG262291 QAC262291 QJY262291 QTU262291 RDQ262291 RNM262291 RXI262291 SHE262291 SRA262291 TAW262291 TKS262291 TUO262291 UEK262291 UOG262291 UYC262291 VHY262291 VRU262291 WBQ262291 WLM262291 WVI262291 A327827 IW327827 SS327827 ACO327827 AMK327827 AWG327827 BGC327827 BPY327827 BZU327827 CJQ327827 CTM327827 DDI327827 DNE327827 DXA327827 EGW327827 EQS327827 FAO327827 FKK327827 FUG327827 GEC327827 GNY327827 GXU327827 HHQ327827 HRM327827 IBI327827 ILE327827 IVA327827 JEW327827 JOS327827 JYO327827 KIK327827 KSG327827 LCC327827 LLY327827 LVU327827 MFQ327827 MPM327827 MZI327827 NJE327827 NTA327827 OCW327827 OMS327827 OWO327827 PGK327827 PQG327827 QAC327827 QJY327827 QTU327827 RDQ327827 RNM327827 RXI327827 SHE327827 SRA327827 TAW327827 TKS327827 TUO327827 UEK327827 UOG327827 UYC327827 VHY327827 VRU327827 WBQ327827 WLM327827 WVI327827 A393363 IW393363 SS393363 ACO393363 AMK393363 AWG393363 BGC393363 BPY393363 BZU393363 CJQ393363 CTM393363 DDI393363 DNE393363 DXA393363 EGW393363 EQS393363 FAO393363 FKK393363 FUG393363 GEC393363 GNY393363 GXU393363 HHQ393363 HRM393363 IBI393363 ILE393363 IVA393363 JEW393363 JOS393363 JYO393363 KIK393363 KSG393363 LCC393363 LLY393363 LVU393363 MFQ393363 MPM393363 MZI393363 NJE393363 NTA393363 OCW393363 OMS393363 OWO393363 PGK393363 PQG393363 QAC393363 QJY393363 QTU393363 RDQ393363 RNM393363 RXI393363 SHE393363 SRA393363 TAW393363 TKS393363 TUO393363 UEK393363 UOG393363 UYC393363 VHY393363 VRU393363 WBQ393363 WLM393363 WVI393363 A458899 IW458899 SS458899 ACO458899 AMK458899 AWG458899 BGC458899 BPY458899 BZU458899 CJQ458899 CTM458899 DDI458899 DNE458899 DXA458899 EGW458899 EQS458899 FAO458899 FKK458899 FUG458899 GEC458899 GNY458899 GXU458899 HHQ458899 HRM458899 IBI458899 ILE458899 IVA458899 JEW458899 JOS458899 JYO458899 KIK458899 KSG458899 LCC458899 LLY458899 LVU458899 MFQ458899 MPM458899 MZI458899 NJE458899 NTA458899 OCW458899 OMS458899 OWO458899 PGK458899 PQG458899 QAC458899 QJY458899 QTU458899 RDQ458899 RNM458899 RXI458899 SHE458899 SRA458899 TAW458899 TKS458899 TUO458899 UEK458899 UOG458899 UYC458899 VHY458899 VRU458899 WBQ458899 WLM458899 WVI458899 A524435 IW524435 SS524435 ACO524435 AMK524435 AWG524435 BGC524435 BPY524435 BZU524435 CJQ524435 CTM524435 DDI524435 DNE524435 DXA524435 EGW524435 EQS524435 FAO524435 FKK524435 FUG524435 GEC524435 GNY524435 GXU524435 HHQ524435 HRM524435 IBI524435 ILE524435 IVA524435 JEW524435 JOS524435 JYO524435 KIK524435 KSG524435 LCC524435 LLY524435 LVU524435 MFQ524435 MPM524435 MZI524435 NJE524435 NTA524435 OCW524435 OMS524435 OWO524435 PGK524435 PQG524435 QAC524435 QJY524435 QTU524435 RDQ524435 RNM524435 RXI524435 SHE524435 SRA524435 TAW524435 TKS524435 TUO524435 UEK524435 UOG524435 UYC524435 VHY524435 VRU524435 WBQ524435 WLM524435 WVI524435 A589971 IW589971 SS589971 ACO589971 AMK589971 AWG589971 BGC589971 BPY589971 BZU589971 CJQ589971 CTM589971 DDI589971 DNE589971 DXA589971 EGW589971 EQS589971 FAO589971 FKK589971 FUG589971 GEC589971 GNY589971 GXU589971 HHQ589971 HRM589971 IBI589971 ILE589971 IVA589971 JEW589971 JOS589971 JYO589971 KIK589971 KSG589971 LCC589971 LLY589971 LVU589971 MFQ589971 MPM589971 MZI589971 NJE589971 NTA589971 OCW589971 OMS589971 OWO589971 PGK589971 PQG589971 QAC589971 QJY589971 QTU589971 RDQ589971 RNM589971 RXI589971 SHE589971 SRA589971 TAW589971 TKS589971 TUO589971 UEK589971 UOG589971 UYC589971 VHY589971 VRU589971 WBQ589971 WLM589971 WVI589971 A655507 IW655507 SS655507 ACO655507 AMK655507 AWG655507 BGC655507 BPY655507 BZU655507 CJQ655507 CTM655507 DDI655507 DNE655507 DXA655507 EGW655507 EQS655507 FAO655507 FKK655507 FUG655507 GEC655507 GNY655507 GXU655507 HHQ655507 HRM655507 IBI655507 ILE655507 IVA655507 JEW655507 JOS655507 JYO655507 KIK655507 KSG655507 LCC655507 LLY655507 LVU655507 MFQ655507 MPM655507 MZI655507 NJE655507 NTA655507 OCW655507 OMS655507 OWO655507 PGK655507 PQG655507 QAC655507 QJY655507 QTU655507 RDQ655507 RNM655507 RXI655507 SHE655507 SRA655507 TAW655507 TKS655507 TUO655507 UEK655507 UOG655507 UYC655507 VHY655507 VRU655507 WBQ655507 WLM655507 WVI655507 A721043 IW721043 SS721043 ACO721043 AMK721043 AWG721043 BGC721043 BPY721043 BZU721043 CJQ721043 CTM721043 DDI721043 DNE721043 DXA721043 EGW721043 EQS721043 FAO721043 FKK721043 FUG721043 GEC721043 GNY721043 GXU721043 HHQ721043 HRM721043 IBI721043 ILE721043 IVA721043 JEW721043 JOS721043 JYO721043 KIK721043 KSG721043 LCC721043 LLY721043 LVU721043 MFQ721043 MPM721043 MZI721043 NJE721043 NTA721043 OCW721043 OMS721043 OWO721043 PGK721043 PQG721043 QAC721043 QJY721043 QTU721043 RDQ721043 RNM721043 RXI721043 SHE721043 SRA721043 TAW721043 TKS721043 TUO721043 UEK721043 UOG721043 UYC721043 VHY721043 VRU721043 WBQ721043 WLM721043 WVI721043 A786579 IW786579 SS786579 ACO786579 AMK786579 AWG786579 BGC786579 BPY786579 BZU786579 CJQ786579 CTM786579 DDI786579 DNE786579 DXA786579 EGW786579 EQS786579 FAO786579 FKK786579 FUG786579 GEC786579 GNY786579 GXU786579 HHQ786579 HRM786579 IBI786579 ILE786579 IVA786579 JEW786579 JOS786579 JYO786579 KIK786579 KSG786579 LCC786579 LLY786579 LVU786579 MFQ786579 MPM786579 MZI786579 NJE786579 NTA786579 OCW786579 OMS786579 OWO786579 PGK786579 PQG786579 QAC786579 QJY786579 QTU786579 RDQ786579 RNM786579 RXI786579 SHE786579 SRA786579 TAW786579 TKS786579 TUO786579 UEK786579 UOG786579 UYC786579 VHY786579 VRU786579 WBQ786579 WLM786579 WVI786579 A852115 IW852115 SS852115 ACO852115 AMK852115 AWG852115 BGC852115 BPY852115 BZU852115 CJQ852115 CTM852115 DDI852115 DNE852115 DXA852115 EGW852115 EQS852115 FAO852115 FKK852115 FUG852115 GEC852115 GNY852115 GXU852115 HHQ852115 HRM852115 IBI852115 ILE852115 IVA852115 JEW852115 JOS852115 JYO852115 KIK852115 KSG852115 LCC852115 LLY852115 LVU852115 MFQ852115 MPM852115 MZI852115 NJE852115 NTA852115 OCW852115 OMS852115 OWO852115 PGK852115 PQG852115 QAC852115 QJY852115 QTU852115 RDQ852115 RNM852115 RXI852115 SHE852115 SRA852115 TAW852115 TKS852115 TUO852115 UEK852115 UOG852115 UYC852115 VHY852115 VRU852115 WBQ852115 WLM852115 WVI852115 A917651 IW917651 SS917651 ACO917651 AMK917651 AWG917651 BGC917651 BPY917651 BZU917651 CJQ917651 CTM917651 DDI917651 DNE917651 DXA917651 EGW917651 EQS917651 FAO917651 FKK917651 FUG917651 GEC917651 GNY917651 GXU917651 HHQ917651 HRM917651 IBI917651 ILE917651 IVA917651 JEW917651 JOS917651 JYO917651 KIK917651 KSG917651 LCC917651 LLY917651 LVU917651 MFQ917651 MPM917651 MZI917651 NJE917651 NTA917651 OCW917651 OMS917651 OWO917651 PGK917651 PQG917651 QAC917651 QJY917651 QTU917651 RDQ917651 RNM917651 RXI917651 SHE917651 SRA917651 TAW917651 TKS917651 TUO917651 UEK917651 UOG917651 UYC917651 VHY917651 VRU917651 WBQ917651 WLM917651 WVI917651 A983187 IW983187 SS983187 ACO983187 AMK983187 AWG983187 BGC983187 BPY983187 BZU983187 CJQ983187 CTM983187 DDI983187 DNE983187 DXA983187 EGW983187 EQS983187 FAO983187 FKK983187 FUG983187 GEC983187 GNY983187 GXU983187 HHQ983187 HRM983187 IBI983187 ILE983187 IVA983187 JEW983187 JOS983187 JYO983187 KIK983187 KSG983187 LCC983187 LLY983187 LVU983187 MFQ983187 MPM983187 MZI983187 NJE983187 NTA983187 OCW983187 OMS983187 OWO983187 PGK983187 PQG983187 QAC983187 QJY983187 QTU983187 RDQ983187 RNM983187 RXI983187 SHE983187 SRA983187 TAW983187 TKS983187 TUO983187 UEK983187 UOG983187 UYC983187 VHY983187 VRU983187 WBQ983187 WLM983187 WVI983187 B145:D147 IX145:IZ147 ST145:SV147 ACP145:ACR147 AML145:AMN147 AWH145:AWJ147 BGD145:BGF147 BPZ145:BQB147 BZV145:BZX147 CJR145:CJT147 CTN145:CTP147 DDJ145:DDL147 DNF145:DNH147 DXB145:DXD147 EGX145:EGZ147 EQT145:EQV147 FAP145:FAR147 FKL145:FKN147 FUH145:FUJ147 GED145:GEF147 GNZ145:GOB147 GXV145:GXX147 HHR145:HHT147 HRN145:HRP147 IBJ145:IBL147 ILF145:ILH147 IVB145:IVD147 JEX145:JEZ147 JOT145:JOV147 JYP145:JYR147 KIL145:KIN147 KSH145:KSJ147 LCD145:LCF147 LLZ145:LMB147 LVV145:LVX147 MFR145:MFT147 MPN145:MPP147 MZJ145:MZL147 NJF145:NJH147 NTB145:NTD147 OCX145:OCZ147 OMT145:OMV147 OWP145:OWR147 PGL145:PGN147 PQH145:PQJ147 QAD145:QAF147 QJZ145:QKB147 QTV145:QTX147 RDR145:RDT147 RNN145:RNP147 RXJ145:RXL147 SHF145:SHH147 SRB145:SRD147 TAX145:TAZ147 TKT145:TKV147 TUP145:TUR147 UEL145:UEN147 UOH145:UOJ147 UYD145:UYF147 VHZ145:VIB147 VRV145:VRX147 WBR145:WBT147 WLN145:WLP147 WVJ145:WVL147 B65681:D65683 IX65681:IZ65683 ST65681:SV65683 ACP65681:ACR65683 AML65681:AMN65683 AWH65681:AWJ65683 BGD65681:BGF65683 BPZ65681:BQB65683 BZV65681:BZX65683 CJR65681:CJT65683 CTN65681:CTP65683 DDJ65681:DDL65683 DNF65681:DNH65683 DXB65681:DXD65683 EGX65681:EGZ65683 EQT65681:EQV65683 FAP65681:FAR65683 FKL65681:FKN65683 FUH65681:FUJ65683 GED65681:GEF65683 GNZ65681:GOB65683 GXV65681:GXX65683 HHR65681:HHT65683 HRN65681:HRP65683 IBJ65681:IBL65683 ILF65681:ILH65683 IVB65681:IVD65683 JEX65681:JEZ65683 JOT65681:JOV65683 JYP65681:JYR65683 KIL65681:KIN65683 KSH65681:KSJ65683 LCD65681:LCF65683 LLZ65681:LMB65683 LVV65681:LVX65683 MFR65681:MFT65683 MPN65681:MPP65683 MZJ65681:MZL65683 NJF65681:NJH65683 NTB65681:NTD65683 OCX65681:OCZ65683 OMT65681:OMV65683 OWP65681:OWR65683 PGL65681:PGN65683 PQH65681:PQJ65683 QAD65681:QAF65683 QJZ65681:QKB65683 QTV65681:QTX65683 RDR65681:RDT65683 RNN65681:RNP65683 RXJ65681:RXL65683 SHF65681:SHH65683 SRB65681:SRD65683 TAX65681:TAZ65683 TKT65681:TKV65683 TUP65681:TUR65683 UEL65681:UEN65683 UOH65681:UOJ65683 UYD65681:UYF65683 VHZ65681:VIB65683 VRV65681:VRX65683 WBR65681:WBT65683 WLN65681:WLP65683 WVJ65681:WVL65683 B131217:D131219 IX131217:IZ131219 ST131217:SV131219 ACP131217:ACR131219 AML131217:AMN131219 AWH131217:AWJ131219 BGD131217:BGF131219 BPZ131217:BQB131219 BZV131217:BZX131219 CJR131217:CJT131219 CTN131217:CTP131219 DDJ131217:DDL131219 DNF131217:DNH131219 DXB131217:DXD131219 EGX131217:EGZ131219 EQT131217:EQV131219 FAP131217:FAR131219 FKL131217:FKN131219 FUH131217:FUJ131219 GED131217:GEF131219 GNZ131217:GOB131219 GXV131217:GXX131219 HHR131217:HHT131219 HRN131217:HRP131219 IBJ131217:IBL131219 ILF131217:ILH131219 IVB131217:IVD131219 JEX131217:JEZ131219 JOT131217:JOV131219 JYP131217:JYR131219 KIL131217:KIN131219 KSH131217:KSJ131219 LCD131217:LCF131219 LLZ131217:LMB131219 LVV131217:LVX131219 MFR131217:MFT131219 MPN131217:MPP131219 MZJ131217:MZL131219 NJF131217:NJH131219 NTB131217:NTD131219 OCX131217:OCZ131219 OMT131217:OMV131219 OWP131217:OWR131219 PGL131217:PGN131219 PQH131217:PQJ131219 QAD131217:QAF131219 QJZ131217:QKB131219 QTV131217:QTX131219 RDR131217:RDT131219 RNN131217:RNP131219 RXJ131217:RXL131219 SHF131217:SHH131219 SRB131217:SRD131219 TAX131217:TAZ131219 TKT131217:TKV131219 TUP131217:TUR131219 UEL131217:UEN131219 UOH131217:UOJ131219 UYD131217:UYF131219 VHZ131217:VIB131219 VRV131217:VRX131219 WBR131217:WBT131219 WLN131217:WLP131219 WVJ131217:WVL131219 B196753:D196755 IX196753:IZ196755 ST196753:SV196755 ACP196753:ACR196755 AML196753:AMN196755 AWH196753:AWJ196755 BGD196753:BGF196755 BPZ196753:BQB196755 BZV196753:BZX196755 CJR196753:CJT196755 CTN196753:CTP196755 DDJ196753:DDL196755 DNF196753:DNH196755 DXB196753:DXD196755 EGX196753:EGZ196755 EQT196753:EQV196755 FAP196753:FAR196755 FKL196753:FKN196755 FUH196753:FUJ196755 GED196753:GEF196755 GNZ196753:GOB196755 GXV196753:GXX196755 HHR196753:HHT196755 HRN196753:HRP196755 IBJ196753:IBL196755 ILF196753:ILH196755 IVB196753:IVD196755 JEX196753:JEZ196755 JOT196753:JOV196755 JYP196753:JYR196755 KIL196753:KIN196755 KSH196753:KSJ196755 LCD196753:LCF196755 LLZ196753:LMB196755 LVV196753:LVX196755 MFR196753:MFT196755 MPN196753:MPP196755 MZJ196753:MZL196755 NJF196753:NJH196755 NTB196753:NTD196755 OCX196753:OCZ196755 OMT196753:OMV196755 OWP196753:OWR196755 PGL196753:PGN196755 PQH196753:PQJ196755 QAD196753:QAF196755 QJZ196753:QKB196755 QTV196753:QTX196755 RDR196753:RDT196755 RNN196753:RNP196755 RXJ196753:RXL196755 SHF196753:SHH196755 SRB196753:SRD196755 TAX196753:TAZ196755 TKT196753:TKV196755 TUP196753:TUR196755 UEL196753:UEN196755 UOH196753:UOJ196755 UYD196753:UYF196755 VHZ196753:VIB196755 VRV196753:VRX196755 WBR196753:WBT196755 WLN196753:WLP196755 WVJ196753:WVL196755 B262289:D262291 IX262289:IZ262291 ST262289:SV262291 ACP262289:ACR262291 AML262289:AMN262291 AWH262289:AWJ262291 BGD262289:BGF262291 BPZ262289:BQB262291 BZV262289:BZX262291 CJR262289:CJT262291 CTN262289:CTP262291 DDJ262289:DDL262291 DNF262289:DNH262291 DXB262289:DXD262291 EGX262289:EGZ262291 EQT262289:EQV262291 FAP262289:FAR262291 FKL262289:FKN262291 FUH262289:FUJ262291 GED262289:GEF262291 GNZ262289:GOB262291 GXV262289:GXX262291 HHR262289:HHT262291 HRN262289:HRP262291 IBJ262289:IBL262291 ILF262289:ILH262291 IVB262289:IVD262291 JEX262289:JEZ262291 JOT262289:JOV262291 JYP262289:JYR262291 KIL262289:KIN262291 KSH262289:KSJ262291 LCD262289:LCF262291 LLZ262289:LMB262291 LVV262289:LVX262291 MFR262289:MFT262291 MPN262289:MPP262291 MZJ262289:MZL262291 NJF262289:NJH262291 NTB262289:NTD262291 OCX262289:OCZ262291 OMT262289:OMV262291 OWP262289:OWR262291 PGL262289:PGN262291 PQH262289:PQJ262291 QAD262289:QAF262291 QJZ262289:QKB262291 QTV262289:QTX262291 RDR262289:RDT262291 RNN262289:RNP262291 RXJ262289:RXL262291 SHF262289:SHH262291 SRB262289:SRD262291 TAX262289:TAZ262291 TKT262289:TKV262291 TUP262289:TUR262291 UEL262289:UEN262291 UOH262289:UOJ262291 UYD262289:UYF262291 VHZ262289:VIB262291 VRV262289:VRX262291 WBR262289:WBT262291 WLN262289:WLP262291 WVJ262289:WVL262291 B327825:D327827 IX327825:IZ327827 ST327825:SV327827 ACP327825:ACR327827 AML327825:AMN327827 AWH327825:AWJ327827 BGD327825:BGF327827 BPZ327825:BQB327827 BZV327825:BZX327827 CJR327825:CJT327827 CTN327825:CTP327827 DDJ327825:DDL327827 DNF327825:DNH327827 DXB327825:DXD327827 EGX327825:EGZ327827 EQT327825:EQV327827 FAP327825:FAR327827 FKL327825:FKN327827 FUH327825:FUJ327827 GED327825:GEF327827 GNZ327825:GOB327827 GXV327825:GXX327827 HHR327825:HHT327827 HRN327825:HRP327827 IBJ327825:IBL327827 ILF327825:ILH327827 IVB327825:IVD327827 JEX327825:JEZ327827 JOT327825:JOV327827 JYP327825:JYR327827 KIL327825:KIN327827 KSH327825:KSJ327827 LCD327825:LCF327827 LLZ327825:LMB327827 LVV327825:LVX327827 MFR327825:MFT327827 MPN327825:MPP327827 MZJ327825:MZL327827 NJF327825:NJH327827 NTB327825:NTD327827 OCX327825:OCZ327827 OMT327825:OMV327827 OWP327825:OWR327827 PGL327825:PGN327827 PQH327825:PQJ327827 QAD327825:QAF327827 QJZ327825:QKB327827 QTV327825:QTX327827 RDR327825:RDT327827 RNN327825:RNP327827 RXJ327825:RXL327827 SHF327825:SHH327827 SRB327825:SRD327827 TAX327825:TAZ327827 TKT327825:TKV327827 TUP327825:TUR327827 UEL327825:UEN327827 UOH327825:UOJ327827 UYD327825:UYF327827 VHZ327825:VIB327827 VRV327825:VRX327827 WBR327825:WBT327827 WLN327825:WLP327827 WVJ327825:WVL327827 B393361:D393363 IX393361:IZ393363 ST393361:SV393363 ACP393361:ACR393363 AML393361:AMN393363 AWH393361:AWJ393363 BGD393361:BGF393363 BPZ393361:BQB393363 BZV393361:BZX393363 CJR393361:CJT393363 CTN393361:CTP393363 DDJ393361:DDL393363 DNF393361:DNH393363 DXB393361:DXD393363 EGX393361:EGZ393363 EQT393361:EQV393363 FAP393361:FAR393363 FKL393361:FKN393363 FUH393361:FUJ393363 GED393361:GEF393363 GNZ393361:GOB393363 GXV393361:GXX393363 HHR393361:HHT393363 HRN393361:HRP393363 IBJ393361:IBL393363 ILF393361:ILH393363 IVB393361:IVD393363 JEX393361:JEZ393363 JOT393361:JOV393363 JYP393361:JYR393363 KIL393361:KIN393363 KSH393361:KSJ393363 LCD393361:LCF393363 LLZ393361:LMB393363 LVV393361:LVX393363 MFR393361:MFT393363 MPN393361:MPP393363 MZJ393361:MZL393363 NJF393361:NJH393363 NTB393361:NTD393363 OCX393361:OCZ393363 OMT393361:OMV393363 OWP393361:OWR393363 PGL393361:PGN393363 PQH393361:PQJ393363 QAD393361:QAF393363 QJZ393361:QKB393363 QTV393361:QTX393363 RDR393361:RDT393363 RNN393361:RNP393363 RXJ393361:RXL393363 SHF393361:SHH393363 SRB393361:SRD393363 TAX393361:TAZ393363 TKT393361:TKV393363 TUP393361:TUR393363 UEL393361:UEN393363 UOH393361:UOJ393363 UYD393361:UYF393363 VHZ393361:VIB393363 VRV393361:VRX393363 WBR393361:WBT393363 WLN393361:WLP393363 WVJ393361:WVL393363 B458897:D458899 IX458897:IZ458899 ST458897:SV458899 ACP458897:ACR458899 AML458897:AMN458899 AWH458897:AWJ458899 BGD458897:BGF458899 BPZ458897:BQB458899 BZV458897:BZX458899 CJR458897:CJT458899 CTN458897:CTP458899 DDJ458897:DDL458899 DNF458897:DNH458899 DXB458897:DXD458899 EGX458897:EGZ458899 EQT458897:EQV458899 FAP458897:FAR458899 FKL458897:FKN458899 FUH458897:FUJ458899 GED458897:GEF458899 GNZ458897:GOB458899 GXV458897:GXX458899 HHR458897:HHT458899 HRN458897:HRP458899 IBJ458897:IBL458899 ILF458897:ILH458899 IVB458897:IVD458899 JEX458897:JEZ458899 JOT458897:JOV458899 JYP458897:JYR458899 KIL458897:KIN458899 KSH458897:KSJ458899 LCD458897:LCF458899 LLZ458897:LMB458899 LVV458897:LVX458899 MFR458897:MFT458899 MPN458897:MPP458899 MZJ458897:MZL458899 NJF458897:NJH458899 NTB458897:NTD458899 OCX458897:OCZ458899 OMT458897:OMV458899 OWP458897:OWR458899 PGL458897:PGN458899 PQH458897:PQJ458899 QAD458897:QAF458899 QJZ458897:QKB458899 QTV458897:QTX458899 RDR458897:RDT458899 RNN458897:RNP458899 RXJ458897:RXL458899 SHF458897:SHH458899 SRB458897:SRD458899 TAX458897:TAZ458899 TKT458897:TKV458899 TUP458897:TUR458899 UEL458897:UEN458899 UOH458897:UOJ458899 UYD458897:UYF458899 VHZ458897:VIB458899 VRV458897:VRX458899 WBR458897:WBT458899 WLN458897:WLP458899 WVJ458897:WVL458899 B524433:D524435 IX524433:IZ524435 ST524433:SV524435 ACP524433:ACR524435 AML524433:AMN524435 AWH524433:AWJ524435 BGD524433:BGF524435 BPZ524433:BQB524435 BZV524433:BZX524435 CJR524433:CJT524435 CTN524433:CTP524435 DDJ524433:DDL524435 DNF524433:DNH524435 DXB524433:DXD524435 EGX524433:EGZ524435 EQT524433:EQV524435 FAP524433:FAR524435 FKL524433:FKN524435 FUH524433:FUJ524435 GED524433:GEF524435 GNZ524433:GOB524435 GXV524433:GXX524435 HHR524433:HHT524435 HRN524433:HRP524435 IBJ524433:IBL524435 ILF524433:ILH524435 IVB524433:IVD524435 JEX524433:JEZ524435 JOT524433:JOV524435 JYP524433:JYR524435 KIL524433:KIN524435 KSH524433:KSJ524435 LCD524433:LCF524435 LLZ524433:LMB524435 LVV524433:LVX524435 MFR524433:MFT524435 MPN524433:MPP524435 MZJ524433:MZL524435 NJF524433:NJH524435 NTB524433:NTD524435 OCX524433:OCZ524435 OMT524433:OMV524435 OWP524433:OWR524435 PGL524433:PGN524435 PQH524433:PQJ524435 QAD524433:QAF524435 QJZ524433:QKB524435 QTV524433:QTX524435 RDR524433:RDT524435 RNN524433:RNP524435 RXJ524433:RXL524435 SHF524433:SHH524435 SRB524433:SRD524435 TAX524433:TAZ524435 TKT524433:TKV524435 TUP524433:TUR524435 UEL524433:UEN524435 UOH524433:UOJ524435 UYD524433:UYF524435 VHZ524433:VIB524435 VRV524433:VRX524435 WBR524433:WBT524435 WLN524433:WLP524435 WVJ524433:WVL524435 B589969:D589971 IX589969:IZ589971 ST589969:SV589971 ACP589969:ACR589971 AML589969:AMN589971 AWH589969:AWJ589971 BGD589969:BGF589971 BPZ589969:BQB589971 BZV589969:BZX589971 CJR589969:CJT589971 CTN589969:CTP589971 DDJ589969:DDL589971 DNF589969:DNH589971 DXB589969:DXD589971 EGX589969:EGZ589971 EQT589969:EQV589971 FAP589969:FAR589971 FKL589969:FKN589971 FUH589969:FUJ589971 GED589969:GEF589971 GNZ589969:GOB589971 GXV589969:GXX589971 HHR589969:HHT589971 HRN589969:HRP589971 IBJ589969:IBL589971 ILF589969:ILH589971 IVB589969:IVD589971 JEX589969:JEZ589971 JOT589969:JOV589971 JYP589969:JYR589971 KIL589969:KIN589971 KSH589969:KSJ589971 LCD589969:LCF589971 LLZ589969:LMB589971 LVV589969:LVX589971 MFR589969:MFT589971 MPN589969:MPP589971 MZJ589969:MZL589971 NJF589969:NJH589971 NTB589969:NTD589971 OCX589969:OCZ589971 OMT589969:OMV589971 OWP589969:OWR589971 PGL589969:PGN589971 PQH589969:PQJ589971 QAD589969:QAF589971 QJZ589969:QKB589971 QTV589969:QTX589971 RDR589969:RDT589971 RNN589969:RNP589971 RXJ589969:RXL589971 SHF589969:SHH589971 SRB589969:SRD589971 TAX589969:TAZ589971 TKT589969:TKV589971 TUP589969:TUR589971 UEL589969:UEN589971 UOH589969:UOJ589971 UYD589969:UYF589971 VHZ589969:VIB589971 VRV589969:VRX589971 WBR589969:WBT589971 WLN589969:WLP589971 WVJ589969:WVL589971 B655505:D655507 IX655505:IZ655507 ST655505:SV655507 ACP655505:ACR655507 AML655505:AMN655507 AWH655505:AWJ655507 BGD655505:BGF655507 BPZ655505:BQB655507 BZV655505:BZX655507 CJR655505:CJT655507 CTN655505:CTP655507 DDJ655505:DDL655507 DNF655505:DNH655507 DXB655505:DXD655507 EGX655505:EGZ655507 EQT655505:EQV655507 FAP655505:FAR655507 FKL655505:FKN655507 FUH655505:FUJ655507 GED655505:GEF655507 GNZ655505:GOB655507 GXV655505:GXX655507 HHR655505:HHT655507 HRN655505:HRP655507 IBJ655505:IBL655507 ILF655505:ILH655507 IVB655505:IVD655507 JEX655505:JEZ655507 JOT655505:JOV655507 JYP655505:JYR655507 KIL655505:KIN655507 KSH655505:KSJ655507 LCD655505:LCF655507 LLZ655505:LMB655507 LVV655505:LVX655507 MFR655505:MFT655507 MPN655505:MPP655507 MZJ655505:MZL655507 NJF655505:NJH655507 NTB655505:NTD655507 OCX655505:OCZ655507 OMT655505:OMV655507 OWP655505:OWR655507 PGL655505:PGN655507 PQH655505:PQJ655507 QAD655505:QAF655507 QJZ655505:QKB655507 QTV655505:QTX655507 RDR655505:RDT655507 RNN655505:RNP655507 RXJ655505:RXL655507 SHF655505:SHH655507 SRB655505:SRD655507 TAX655505:TAZ655507 TKT655505:TKV655507 TUP655505:TUR655507 UEL655505:UEN655507 UOH655505:UOJ655507 UYD655505:UYF655507 VHZ655505:VIB655507 VRV655505:VRX655507 WBR655505:WBT655507 WLN655505:WLP655507 WVJ655505:WVL655507 B721041:D721043 IX721041:IZ721043 ST721041:SV721043 ACP721041:ACR721043 AML721041:AMN721043 AWH721041:AWJ721043 BGD721041:BGF721043 BPZ721041:BQB721043 BZV721041:BZX721043 CJR721041:CJT721043 CTN721041:CTP721043 DDJ721041:DDL721043 DNF721041:DNH721043 DXB721041:DXD721043 EGX721041:EGZ721043 EQT721041:EQV721043 FAP721041:FAR721043 FKL721041:FKN721043 FUH721041:FUJ721043 GED721041:GEF721043 GNZ721041:GOB721043 GXV721041:GXX721043 HHR721041:HHT721043 HRN721041:HRP721043 IBJ721041:IBL721043 ILF721041:ILH721043 IVB721041:IVD721043 JEX721041:JEZ721043 JOT721041:JOV721043 JYP721041:JYR721043 KIL721041:KIN721043 KSH721041:KSJ721043 LCD721041:LCF721043 LLZ721041:LMB721043 LVV721041:LVX721043 MFR721041:MFT721043 MPN721041:MPP721043 MZJ721041:MZL721043 NJF721041:NJH721043 NTB721041:NTD721043 OCX721041:OCZ721043 OMT721041:OMV721043 OWP721041:OWR721043 PGL721041:PGN721043 PQH721041:PQJ721043 QAD721041:QAF721043 QJZ721041:QKB721043 QTV721041:QTX721043 RDR721041:RDT721043 RNN721041:RNP721043 RXJ721041:RXL721043 SHF721041:SHH721043 SRB721041:SRD721043 TAX721041:TAZ721043 TKT721041:TKV721043 TUP721041:TUR721043 UEL721041:UEN721043 UOH721041:UOJ721043 UYD721041:UYF721043 VHZ721041:VIB721043 VRV721041:VRX721043 WBR721041:WBT721043 WLN721041:WLP721043 WVJ721041:WVL721043 B786577:D786579 IX786577:IZ786579 ST786577:SV786579 ACP786577:ACR786579 AML786577:AMN786579 AWH786577:AWJ786579 BGD786577:BGF786579 BPZ786577:BQB786579 BZV786577:BZX786579 CJR786577:CJT786579 CTN786577:CTP786579 DDJ786577:DDL786579 DNF786577:DNH786579 DXB786577:DXD786579 EGX786577:EGZ786579 EQT786577:EQV786579 FAP786577:FAR786579 FKL786577:FKN786579 FUH786577:FUJ786579 GED786577:GEF786579 GNZ786577:GOB786579 GXV786577:GXX786579 HHR786577:HHT786579 HRN786577:HRP786579 IBJ786577:IBL786579 ILF786577:ILH786579 IVB786577:IVD786579 JEX786577:JEZ786579 JOT786577:JOV786579 JYP786577:JYR786579 KIL786577:KIN786579 KSH786577:KSJ786579 LCD786577:LCF786579 LLZ786577:LMB786579 LVV786577:LVX786579 MFR786577:MFT786579 MPN786577:MPP786579 MZJ786577:MZL786579 NJF786577:NJH786579 NTB786577:NTD786579 OCX786577:OCZ786579 OMT786577:OMV786579 OWP786577:OWR786579 PGL786577:PGN786579 PQH786577:PQJ786579 QAD786577:QAF786579 QJZ786577:QKB786579 QTV786577:QTX786579 RDR786577:RDT786579 RNN786577:RNP786579 RXJ786577:RXL786579 SHF786577:SHH786579 SRB786577:SRD786579 TAX786577:TAZ786579 TKT786577:TKV786579 TUP786577:TUR786579 UEL786577:UEN786579 UOH786577:UOJ786579 UYD786577:UYF786579 VHZ786577:VIB786579 VRV786577:VRX786579 WBR786577:WBT786579 WLN786577:WLP786579 WVJ786577:WVL786579 B852113:D852115 IX852113:IZ852115 ST852113:SV852115 ACP852113:ACR852115 AML852113:AMN852115 AWH852113:AWJ852115 BGD852113:BGF852115 BPZ852113:BQB852115 BZV852113:BZX852115 CJR852113:CJT852115 CTN852113:CTP852115 DDJ852113:DDL852115 DNF852113:DNH852115 DXB852113:DXD852115 EGX852113:EGZ852115 EQT852113:EQV852115 FAP852113:FAR852115 FKL852113:FKN852115 FUH852113:FUJ852115 GED852113:GEF852115 GNZ852113:GOB852115 GXV852113:GXX852115 HHR852113:HHT852115 HRN852113:HRP852115 IBJ852113:IBL852115 ILF852113:ILH852115 IVB852113:IVD852115 JEX852113:JEZ852115 JOT852113:JOV852115 JYP852113:JYR852115 KIL852113:KIN852115 KSH852113:KSJ852115 LCD852113:LCF852115 LLZ852113:LMB852115 LVV852113:LVX852115 MFR852113:MFT852115 MPN852113:MPP852115 MZJ852113:MZL852115 NJF852113:NJH852115 NTB852113:NTD852115 OCX852113:OCZ852115 OMT852113:OMV852115 OWP852113:OWR852115 PGL852113:PGN852115 PQH852113:PQJ852115 QAD852113:QAF852115 QJZ852113:QKB852115 QTV852113:QTX852115 RDR852113:RDT852115 RNN852113:RNP852115 RXJ852113:RXL852115 SHF852113:SHH852115 SRB852113:SRD852115 TAX852113:TAZ852115 TKT852113:TKV852115 TUP852113:TUR852115 UEL852113:UEN852115 UOH852113:UOJ852115 UYD852113:UYF852115 VHZ852113:VIB852115 VRV852113:VRX852115 WBR852113:WBT852115 WLN852113:WLP852115 WVJ852113:WVL852115 B917649:D917651 IX917649:IZ917651 ST917649:SV917651 ACP917649:ACR917651 AML917649:AMN917651 AWH917649:AWJ917651 BGD917649:BGF917651 BPZ917649:BQB917651 BZV917649:BZX917651 CJR917649:CJT917651 CTN917649:CTP917651 DDJ917649:DDL917651 DNF917649:DNH917651 DXB917649:DXD917651 EGX917649:EGZ917651 EQT917649:EQV917651 FAP917649:FAR917651 FKL917649:FKN917651 FUH917649:FUJ917651 GED917649:GEF917651 GNZ917649:GOB917651 GXV917649:GXX917651 HHR917649:HHT917651 HRN917649:HRP917651 IBJ917649:IBL917651 ILF917649:ILH917651 IVB917649:IVD917651 JEX917649:JEZ917651 JOT917649:JOV917651 JYP917649:JYR917651 KIL917649:KIN917651 KSH917649:KSJ917651 LCD917649:LCF917651 LLZ917649:LMB917651 LVV917649:LVX917651 MFR917649:MFT917651 MPN917649:MPP917651 MZJ917649:MZL917651 NJF917649:NJH917651 NTB917649:NTD917651 OCX917649:OCZ917651 OMT917649:OMV917651 OWP917649:OWR917651 PGL917649:PGN917651 PQH917649:PQJ917651 QAD917649:QAF917651 QJZ917649:QKB917651 QTV917649:QTX917651 RDR917649:RDT917651 RNN917649:RNP917651 RXJ917649:RXL917651 SHF917649:SHH917651 SRB917649:SRD917651 TAX917649:TAZ917651 TKT917649:TKV917651 TUP917649:TUR917651 UEL917649:UEN917651 UOH917649:UOJ917651 UYD917649:UYF917651 VHZ917649:VIB917651 VRV917649:VRX917651 WBR917649:WBT917651 WLN917649:WLP917651 WVJ917649:WVL917651 B983185:D983187 IX983185:IZ983187 ST983185:SV983187 ACP983185:ACR983187 AML983185:AMN983187 AWH983185:AWJ983187 BGD983185:BGF983187 BPZ983185:BQB983187 BZV983185:BZX983187 CJR983185:CJT983187 CTN983185:CTP983187 DDJ983185:DDL983187 DNF983185:DNH983187 DXB983185:DXD983187 EGX983185:EGZ983187 EQT983185:EQV983187 FAP983185:FAR983187 FKL983185:FKN983187 FUH983185:FUJ983187 GED983185:GEF983187 GNZ983185:GOB983187 GXV983185:GXX983187 HHR983185:HHT983187 HRN983185:HRP983187 IBJ983185:IBL983187 ILF983185:ILH983187 IVB983185:IVD983187 JEX983185:JEZ983187 JOT983185:JOV983187 JYP983185:JYR983187 KIL983185:KIN983187 KSH983185:KSJ983187 LCD983185:LCF983187 LLZ983185:LMB983187 LVV983185:LVX983187 MFR983185:MFT983187 MPN983185:MPP983187 MZJ983185:MZL983187 NJF983185:NJH983187 NTB983185:NTD983187 OCX983185:OCZ983187 OMT983185:OMV983187 OWP983185:OWR983187 PGL983185:PGN983187 PQH983185:PQJ983187 QAD983185:QAF983187 QJZ983185:QKB983187 QTV983185:QTX983187 RDR983185:RDT983187 RNN983185:RNP983187 RXJ983185:RXL983187 SHF983185:SHH983187 SRB983185:SRD983187 TAX983185:TAZ983187 TKT983185:TKV983187 TUP983185:TUR983187 UEL983185:UEN983187 UOH983185:UOJ983187 UYD983185:UYF983187 VHZ983185:VIB983187 VRV983185:VRX983187 WBR983185:WBT983187 WLN983185:WLP983187 WVJ983185:WVL983187 A145 IW145 SS145 ACO145 AMK145 AWG145 BGC145 BPY145 BZU145 CJQ145 CTM145 DDI145 DNE145 DXA145 EGW145 EQS145 FAO145 FKK145 FUG145 GEC145 GNY145 GXU145 HHQ145 HRM145 IBI145 ILE145 IVA145 JEW145 JOS145 JYO145 KIK145 KSG145 LCC145 LLY145 LVU145 MFQ145 MPM145 MZI145 NJE145 NTA145 OCW145 OMS145 OWO145 PGK145 PQG145 QAC145 QJY145 QTU145 RDQ145 RNM145 RXI145 SHE145 SRA145 TAW145 TKS145 TUO145 UEK145 UOG145 UYC145 VHY145 VRU145 WBQ145 WLM145 WVI145 A65681 IW65681 SS65681 ACO65681 AMK65681 AWG65681 BGC65681 BPY65681 BZU65681 CJQ65681 CTM65681 DDI65681 DNE65681 DXA65681 EGW65681 EQS65681 FAO65681 FKK65681 FUG65681 GEC65681 GNY65681 GXU65681 HHQ65681 HRM65681 IBI65681 ILE65681 IVA65681 JEW65681 JOS65681 JYO65681 KIK65681 KSG65681 LCC65681 LLY65681 LVU65681 MFQ65681 MPM65681 MZI65681 NJE65681 NTA65681 OCW65681 OMS65681 OWO65681 PGK65681 PQG65681 QAC65681 QJY65681 QTU65681 RDQ65681 RNM65681 RXI65681 SHE65681 SRA65681 TAW65681 TKS65681 TUO65681 UEK65681 UOG65681 UYC65681 VHY65681 VRU65681 WBQ65681 WLM65681 WVI65681 A131217 IW131217 SS131217 ACO131217 AMK131217 AWG131217 BGC131217 BPY131217 BZU131217 CJQ131217 CTM131217 DDI131217 DNE131217 DXA131217 EGW131217 EQS131217 FAO131217 FKK131217 FUG131217 GEC131217 GNY131217 GXU131217 HHQ131217 HRM131217 IBI131217 ILE131217 IVA131217 JEW131217 JOS131217 JYO131217 KIK131217 KSG131217 LCC131217 LLY131217 LVU131217 MFQ131217 MPM131217 MZI131217 NJE131217 NTA131217 OCW131217 OMS131217 OWO131217 PGK131217 PQG131217 QAC131217 QJY131217 QTU131217 RDQ131217 RNM131217 RXI131217 SHE131217 SRA131217 TAW131217 TKS131217 TUO131217 UEK131217 UOG131217 UYC131217 VHY131217 VRU131217 WBQ131217 WLM131217 WVI131217 A196753 IW196753 SS196753 ACO196753 AMK196753 AWG196753 BGC196753 BPY196753 BZU196753 CJQ196753 CTM196753 DDI196753 DNE196753 DXA196753 EGW196753 EQS196753 FAO196753 FKK196753 FUG196753 GEC196753 GNY196753 GXU196753 HHQ196753 HRM196753 IBI196753 ILE196753 IVA196753 JEW196753 JOS196753 JYO196753 KIK196753 KSG196753 LCC196753 LLY196753 LVU196753 MFQ196753 MPM196753 MZI196753 NJE196753 NTA196753 OCW196753 OMS196753 OWO196753 PGK196753 PQG196753 QAC196753 QJY196753 QTU196753 RDQ196753 RNM196753 RXI196753 SHE196753 SRA196753 TAW196753 TKS196753 TUO196753 UEK196753 UOG196753 UYC196753 VHY196753 VRU196753 WBQ196753 WLM196753 WVI196753 A262289 IW262289 SS262289 ACO262289 AMK262289 AWG262289 BGC262289 BPY262289 BZU262289 CJQ262289 CTM262289 DDI262289 DNE262289 DXA262289 EGW262289 EQS262289 FAO262289 FKK262289 FUG262289 GEC262289 GNY262289 GXU262289 HHQ262289 HRM262289 IBI262289 ILE262289 IVA262289 JEW262289 JOS262289 JYO262289 KIK262289 KSG262289 LCC262289 LLY262289 LVU262289 MFQ262289 MPM262289 MZI262289 NJE262289 NTA262289 OCW262289 OMS262289 OWO262289 PGK262289 PQG262289 QAC262289 QJY262289 QTU262289 RDQ262289 RNM262289 RXI262289 SHE262289 SRA262289 TAW262289 TKS262289 TUO262289 UEK262289 UOG262289 UYC262289 VHY262289 VRU262289 WBQ262289 WLM262289 WVI262289 A327825 IW327825 SS327825 ACO327825 AMK327825 AWG327825 BGC327825 BPY327825 BZU327825 CJQ327825 CTM327825 DDI327825 DNE327825 DXA327825 EGW327825 EQS327825 FAO327825 FKK327825 FUG327825 GEC327825 GNY327825 GXU327825 HHQ327825 HRM327825 IBI327825 ILE327825 IVA327825 JEW327825 JOS327825 JYO327825 KIK327825 KSG327825 LCC327825 LLY327825 LVU327825 MFQ327825 MPM327825 MZI327825 NJE327825 NTA327825 OCW327825 OMS327825 OWO327825 PGK327825 PQG327825 QAC327825 QJY327825 QTU327825 RDQ327825 RNM327825 RXI327825 SHE327825 SRA327825 TAW327825 TKS327825 TUO327825 UEK327825 UOG327825 UYC327825 VHY327825 VRU327825 WBQ327825 WLM327825 WVI327825 A393361 IW393361 SS393361 ACO393361 AMK393361 AWG393361 BGC393361 BPY393361 BZU393361 CJQ393361 CTM393361 DDI393361 DNE393361 DXA393361 EGW393361 EQS393361 FAO393361 FKK393361 FUG393361 GEC393361 GNY393361 GXU393361 HHQ393361 HRM393361 IBI393361 ILE393361 IVA393361 JEW393361 JOS393361 JYO393361 KIK393361 KSG393361 LCC393361 LLY393361 LVU393361 MFQ393361 MPM393361 MZI393361 NJE393361 NTA393361 OCW393361 OMS393361 OWO393361 PGK393361 PQG393361 QAC393361 QJY393361 QTU393361 RDQ393361 RNM393361 RXI393361 SHE393361 SRA393361 TAW393361 TKS393361 TUO393361 UEK393361 UOG393361 UYC393361 VHY393361 VRU393361 WBQ393361 WLM393361 WVI393361 A458897 IW458897 SS458897 ACO458897 AMK458897 AWG458897 BGC458897 BPY458897 BZU458897 CJQ458897 CTM458897 DDI458897 DNE458897 DXA458897 EGW458897 EQS458897 FAO458897 FKK458897 FUG458897 GEC458897 GNY458897 GXU458897 HHQ458897 HRM458897 IBI458897 ILE458897 IVA458897 JEW458897 JOS458897 JYO458897 KIK458897 KSG458897 LCC458897 LLY458897 LVU458897 MFQ458897 MPM458897 MZI458897 NJE458897 NTA458897 OCW458897 OMS458897 OWO458897 PGK458897 PQG458897 QAC458897 QJY458897 QTU458897 RDQ458897 RNM458897 RXI458897 SHE458897 SRA458897 TAW458897 TKS458897 TUO458897 UEK458897 UOG458897 UYC458897 VHY458897 VRU458897 WBQ458897 WLM458897 WVI458897 A524433 IW524433 SS524433 ACO524433 AMK524433 AWG524433 BGC524433 BPY524433 BZU524433 CJQ524433 CTM524433 DDI524433 DNE524433 DXA524433 EGW524433 EQS524433 FAO524433 FKK524433 FUG524433 GEC524433 GNY524433 GXU524433 HHQ524433 HRM524433 IBI524433 ILE524433 IVA524433 JEW524433 JOS524433 JYO524433 KIK524433 KSG524433 LCC524433 LLY524433 LVU524433 MFQ524433 MPM524433 MZI524433 NJE524433 NTA524433 OCW524433 OMS524433 OWO524433 PGK524433 PQG524433 QAC524433 QJY524433 QTU524433 RDQ524433 RNM524433 RXI524433 SHE524433 SRA524433 TAW524433 TKS524433 TUO524433 UEK524433 UOG524433 UYC524433 VHY524433 VRU524433 WBQ524433 WLM524433 WVI524433 A589969 IW589969 SS589969 ACO589969 AMK589969 AWG589969 BGC589969 BPY589969 BZU589969 CJQ589969 CTM589969 DDI589969 DNE589969 DXA589969 EGW589969 EQS589969 FAO589969 FKK589969 FUG589969 GEC589969 GNY589969 GXU589969 HHQ589969 HRM589969 IBI589969 ILE589969 IVA589969 JEW589969 JOS589969 JYO589969 KIK589969 KSG589969 LCC589969 LLY589969 LVU589969 MFQ589969 MPM589969 MZI589969 NJE589969 NTA589969 OCW589969 OMS589969 OWO589969 PGK589969 PQG589969 QAC589969 QJY589969 QTU589969 RDQ589969 RNM589969 RXI589969 SHE589969 SRA589969 TAW589969 TKS589969 TUO589969 UEK589969 UOG589969 UYC589969 VHY589969 VRU589969 WBQ589969 WLM589969 WVI589969 A655505 IW655505 SS655505 ACO655505 AMK655505 AWG655505 BGC655505 BPY655505 BZU655505 CJQ655505 CTM655505 DDI655505 DNE655505 DXA655505 EGW655505 EQS655505 FAO655505 FKK655505 FUG655505 GEC655505 GNY655505 GXU655505 HHQ655505 HRM655505 IBI655505 ILE655505 IVA655505 JEW655505 JOS655505 JYO655505 KIK655505 KSG655505 LCC655505 LLY655505 LVU655505 MFQ655505 MPM655505 MZI655505 NJE655505 NTA655505 OCW655505 OMS655505 OWO655505 PGK655505 PQG655505 QAC655505 QJY655505 QTU655505 RDQ655505 RNM655505 RXI655505 SHE655505 SRA655505 TAW655505 TKS655505 TUO655505 UEK655505 UOG655505 UYC655505 VHY655505 VRU655505 WBQ655505 WLM655505 WVI655505 A721041 IW721041 SS721041 ACO721041 AMK721041 AWG721041 BGC721041 BPY721041 BZU721041 CJQ721041 CTM721041 DDI721041 DNE721041 DXA721041 EGW721041 EQS721041 FAO721041 FKK721041 FUG721041 GEC721041 GNY721041 GXU721041 HHQ721041 HRM721041 IBI721041 ILE721041 IVA721041 JEW721041 JOS721041 JYO721041 KIK721041 KSG721041 LCC721041 LLY721041 LVU721041 MFQ721041 MPM721041 MZI721041 NJE721041 NTA721041 OCW721041 OMS721041 OWO721041 PGK721041 PQG721041 QAC721041 QJY721041 QTU721041 RDQ721041 RNM721041 RXI721041 SHE721041 SRA721041 TAW721041 TKS721041 TUO721041 UEK721041 UOG721041 UYC721041 VHY721041 VRU721041 WBQ721041 WLM721041 WVI721041 A786577 IW786577 SS786577 ACO786577 AMK786577 AWG786577 BGC786577 BPY786577 BZU786577 CJQ786577 CTM786577 DDI786577 DNE786577 DXA786577 EGW786577 EQS786577 FAO786577 FKK786577 FUG786577 GEC786577 GNY786577 GXU786577 HHQ786577 HRM786577 IBI786577 ILE786577 IVA786577 JEW786577 JOS786577 JYO786577 KIK786577 KSG786577 LCC786577 LLY786577 LVU786577 MFQ786577 MPM786577 MZI786577 NJE786577 NTA786577 OCW786577 OMS786577 OWO786577 PGK786577 PQG786577 QAC786577 QJY786577 QTU786577 RDQ786577 RNM786577 RXI786577 SHE786577 SRA786577 TAW786577 TKS786577 TUO786577 UEK786577 UOG786577 UYC786577 VHY786577 VRU786577 WBQ786577 WLM786577 WVI786577 A852113 IW852113 SS852113 ACO852113 AMK852113 AWG852113 BGC852113 BPY852113 BZU852113 CJQ852113 CTM852113 DDI852113 DNE852113 DXA852113 EGW852113 EQS852113 FAO852113 FKK852113 FUG852113 GEC852113 GNY852113 GXU852113 HHQ852113 HRM852113 IBI852113 ILE852113 IVA852113 JEW852113 JOS852113 JYO852113 KIK852113 KSG852113 LCC852113 LLY852113 LVU852113 MFQ852113 MPM852113 MZI852113 NJE852113 NTA852113 OCW852113 OMS852113 OWO852113 PGK852113 PQG852113 QAC852113 QJY852113 QTU852113 RDQ852113 RNM852113 RXI852113 SHE852113 SRA852113 TAW852113 TKS852113 TUO852113 UEK852113 UOG852113 UYC852113 VHY852113 VRU852113 WBQ852113 WLM852113 WVI852113 A917649 IW917649 SS917649 ACO917649 AMK917649 AWG917649 BGC917649 BPY917649 BZU917649 CJQ917649 CTM917649 DDI917649 DNE917649 DXA917649 EGW917649 EQS917649 FAO917649 FKK917649 FUG917649 GEC917649 GNY917649 GXU917649 HHQ917649 HRM917649 IBI917649 ILE917649 IVA917649 JEW917649 JOS917649 JYO917649 KIK917649 KSG917649 LCC917649 LLY917649 LVU917649 MFQ917649 MPM917649 MZI917649 NJE917649 NTA917649 OCW917649 OMS917649 OWO917649 PGK917649 PQG917649 QAC917649 QJY917649 QTU917649 RDQ917649 RNM917649 RXI917649 SHE917649 SRA917649 TAW917649 TKS917649 TUO917649 UEK917649 UOG917649 UYC917649 VHY917649 VRU917649 WBQ917649 WLM917649 WVI917649 A983185 IW983185 SS983185 ACO983185 AMK983185 AWG983185 BGC983185 BPY983185 BZU983185 CJQ983185 CTM983185 DDI983185 DNE983185 DXA983185 EGW983185 EQS983185 FAO983185 FKK983185 FUG983185 GEC983185 GNY983185 GXU983185 HHQ983185 HRM983185 IBI983185 ILE983185 IVA983185 JEW983185 JOS983185 JYO983185 KIK983185 KSG983185 LCC983185 LLY983185 LVU983185 MFQ983185 MPM983185 MZI983185 NJE983185 NTA983185 OCW983185 OMS983185 OWO983185 PGK983185 PQG983185 QAC983185 QJY983185 QTU983185 RDQ983185 RNM983185 RXI983185 SHE983185 SRA983185 TAW983185 TKS983185 TUO983185 UEK983185 UOG983185 UYC983185 VHY983185 VRU983185 WBQ983185 WLM983185 WVI983185 J145:J151 JF145:JF151 TB145:TB151 ACX145:ACX151 AMT145:AMT151 AWP145:AWP151 BGL145:BGL151 BQH145:BQH151 CAD145:CAD151 CJZ145:CJZ151 CTV145:CTV151 DDR145:DDR151 DNN145:DNN151 DXJ145:DXJ151 EHF145:EHF151 ERB145:ERB151 FAX145:FAX151 FKT145:FKT151 FUP145:FUP151 GEL145:GEL151 GOH145:GOH151 GYD145:GYD151 HHZ145:HHZ151 HRV145:HRV151 IBR145:IBR151 ILN145:ILN151 IVJ145:IVJ151 JFF145:JFF151 JPB145:JPB151 JYX145:JYX151 KIT145:KIT151 KSP145:KSP151 LCL145:LCL151 LMH145:LMH151 LWD145:LWD151 MFZ145:MFZ151 MPV145:MPV151 MZR145:MZR151 NJN145:NJN151 NTJ145:NTJ151 ODF145:ODF151 ONB145:ONB151 OWX145:OWX151 PGT145:PGT151 PQP145:PQP151 QAL145:QAL151 QKH145:QKH151 QUD145:QUD151 RDZ145:RDZ151 RNV145:RNV151 RXR145:RXR151 SHN145:SHN151 SRJ145:SRJ151 TBF145:TBF151 TLB145:TLB151 TUX145:TUX151 UET145:UET151 UOP145:UOP151 UYL145:UYL151 VIH145:VIH151 VSD145:VSD151 WBZ145:WBZ151 WLV145:WLV151 WVR145:WVR151 J65681:J65687 JF65681:JF65687 TB65681:TB65687 ACX65681:ACX65687 AMT65681:AMT65687 AWP65681:AWP65687 BGL65681:BGL65687 BQH65681:BQH65687 CAD65681:CAD65687 CJZ65681:CJZ65687 CTV65681:CTV65687 DDR65681:DDR65687 DNN65681:DNN65687 DXJ65681:DXJ65687 EHF65681:EHF65687 ERB65681:ERB65687 FAX65681:FAX65687 FKT65681:FKT65687 FUP65681:FUP65687 GEL65681:GEL65687 GOH65681:GOH65687 GYD65681:GYD65687 HHZ65681:HHZ65687 HRV65681:HRV65687 IBR65681:IBR65687 ILN65681:ILN65687 IVJ65681:IVJ65687 JFF65681:JFF65687 JPB65681:JPB65687 JYX65681:JYX65687 KIT65681:KIT65687 KSP65681:KSP65687 LCL65681:LCL65687 LMH65681:LMH65687 LWD65681:LWD65687 MFZ65681:MFZ65687 MPV65681:MPV65687 MZR65681:MZR65687 NJN65681:NJN65687 NTJ65681:NTJ65687 ODF65681:ODF65687 ONB65681:ONB65687 OWX65681:OWX65687 PGT65681:PGT65687 PQP65681:PQP65687 QAL65681:QAL65687 QKH65681:QKH65687 QUD65681:QUD65687 RDZ65681:RDZ65687 RNV65681:RNV65687 RXR65681:RXR65687 SHN65681:SHN65687 SRJ65681:SRJ65687 TBF65681:TBF65687 TLB65681:TLB65687 TUX65681:TUX65687 UET65681:UET65687 UOP65681:UOP65687 UYL65681:UYL65687 VIH65681:VIH65687 VSD65681:VSD65687 WBZ65681:WBZ65687 WLV65681:WLV65687 WVR65681:WVR65687 J131217:J131223 JF131217:JF131223 TB131217:TB131223 ACX131217:ACX131223 AMT131217:AMT131223 AWP131217:AWP131223 BGL131217:BGL131223 BQH131217:BQH131223 CAD131217:CAD131223 CJZ131217:CJZ131223 CTV131217:CTV131223 DDR131217:DDR131223 DNN131217:DNN131223 DXJ131217:DXJ131223 EHF131217:EHF131223 ERB131217:ERB131223 FAX131217:FAX131223 FKT131217:FKT131223 FUP131217:FUP131223 GEL131217:GEL131223 GOH131217:GOH131223 GYD131217:GYD131223 HHZ131217:HHZ131223 HRV131217:HRV131223 IBR131217:IBR131223 ILN131217:ILN131223 IVJ131217:IVJ131223 JFF131217:JFF131223 JPB131217:JPB131223 JYX131217:JYX131223 KIT131217:KIT131223 KSP131217:KSP131223 LCL131217:LCL131223 LMH131217:LMH131223 LWD131217:LWD131223 MFZ131217:MFZ131223 MPV131217:MPV131223 MZR131217:MZR131223 NJN131217:NJN131223 NTJ131217:NTJ131223 ODF131217:ODF131223 ONB131217:ONB131223 OWX131217:OWX131223 PGT131217:PGT131223 PQP131217:PQP131223 QAL131217:QAL131223 QKH131217:QKH131223 QUD131217:QUD131223 RDZ131217:RDZ131223 RNV131217:RNV131223 RXR131217:RXR131223 SHN131217:SHN131223 SRJ131217:SRJ131223 TBF131217:TBF131223 TLB131217:TLB131223 TUX131217:TUX131223 UET131217:UET131223 UOP131217:UOP131223 UYL131217:UYL131223 VIH131217:VIH131223 VSD131217:VSD131223 WBZ131217:WBZ131223 WLV131217:WLV131223 WVR131217:WVR131223 J196753:J196759 JF196753:JF196759 TB196753:TB196759 ACX196753:ACX196759 AMT196753:AMT196759 AWP196753:AWP196759 BGL196753:BGL196759 BQH196753:BQH196759 CAD196753:CAD196759 CJZ196753:CJZ196759 CTV196753:CTV196759 DDR196753:DDR196759 DNN196753:DNN196759 DXJ196753:DXJ196759 EHF196753:EHF196759 ERB196753:ERB196759 FAX196753:FAX196759 FKT196753:FKT196759 FUP196753:FUP196759 GEL196753:GEL196759 GOH196753:GOH196759 GYD196753:GYD196759 HHZ196753:HHZ196759 HRV196753:HRV196759 IBR196753:IBR196759 ILN196753:ILN196759 IVJ196753:IVJ196759 JFF196753:JFF196759 JPB196753:JPB196759 JYX196753:JYX196759 KIT196753:KIT196759 KSP196753:KSP196759 LCL196753:LCL196759 LMH196753:LMH196759 LWD196753:LWD196759 MFZ196753:MFZ196759 MPV196753:MPV196759 MZR196753:MZR196759 NJN196753:NJN196759 NTJ196753:NTJ196759 ODF196753:ODF196759 ONB196753:ONB196759 OWX196753:OWX196759 PGT196753:PGT196759 PQP196753:PQP196759 QAL196753:QAL196759 QKH196753:QKH196759 QUD196753:QUD196759 RDZ196753:RDZ196759 RNV196753:RNV196759 RXR196753:RXR196759 SHN196753:SHN196759 SRJ196753:SRJ196759 TBF196753:TBF196759 TLB196753:TLB196759 TUX196753:TUX196759 UET196753:UET196759 UOP196753:UOP196759 UYL196753:UYL196759 VIH196753:VIH196759 VSD196753:VSD196759 WBZ196753:WBZ196759 WLV196753:WLV196759 WVR196753:WVR196759 J262289:J262295 JF262289:JF262295 TB262289:TB262295 ACX262289:ACX262295 AMT262289:AMT262295 AWP262289:AWP262295 BGL262289:BGL262295 BQH262289:BQH262295 CAD262289:CAD262295 CJZ262289:CJZ262295 CTV262289:CTV262295 DDR262289:DDR262295 DNN262289:DNN262295 DXJ262289:DXJ262295 EHF262289:EHF262295 ERB262289:ERB262295 FAX262289:FAX262295 FKT262289:FKT262295 FUP262289:FUP262295 GEL262289:GEL262295 GOH262289:GOH262295 GYD262289:GYD262295 HHZ262289:HHZ262295 HRV262289:HRV262295 IBR262289:IBR262295 ILN262289:ILN262295 IVJ262289:IVJ262295 JFF262289:JFF262295 JPB262289:JPB262295 JYX262289:JYX262295 KIT262289:KIT262295 KSP262289:KSP262295 LCL262289:LCL262295 LMH262289:LMH262295 LWD262289:LWD262295 MFZ262289:MFZ262295 MPV262289:MPV262295 MZR262289:MZR262295 NJN262289:NJN262295 NTJ262289:NTJ262295 ODF262289:ODF262295 ONB262289:ONB262295 OWX262289:OWX262295 PGT262289:PGT262295 PQP262289:PQP262295 QAL262289:QAL262295 QKH262289:QKH262295 QUD262289:QUD262295 RDZ262289:RDZ262295 RNV262289:RNV262295 RXR262289:RXR262295 SHN262289:SHN262295 SRJ262289:SRJ262295 TBF262289:TBF262295 TLB262289:TLB262295 TUX262289:TUX262295 UET262289:UET262295 UOP262289:UOP262295 UYL262289:UYL262295 VIH262289:VIH262295 VSD262289:VSD262295 WBZ262289:WBZ262295 WLV262289:WLV262295 WVR262289:WVR262295 J327825:J327831 JF327825:JF327831 TB327825:TB327831 ACX327825:ACX327831 AMT327825:AMT327831 AWP327825:AWP327831 BGL327825:BGL327831 BQH327825:BQH327831 CAD327825:CAD327831 CJZ327825:CJZ327831 CTV327825:CTV327831 DDR327825:DDR327831 DNN327825:DNN327831 DXJ327825:DXJ327831 EHF327825:EHF327831 ERB327825:ERB327831 FAX327825:FAX327831 FKT327825:FKT327831 FUP327825:FUP327831 GEL327825:GEL327831 GOH327825:GOH327831 GYD327825:GYD327831 HHZ327825:HHZ327831 HRV327825:HRV327831 IBR327825:IBR327831 ILN327825:ILN327831 IVJ327825:IVJ327831 JFF327825:JFF327831 JPB327825:JPB327831 JYX327825:JYX327831 KIT327825:KIT327831 KSP327825:KSP327831 LCL327825:LCL327831 LMH327825:LMH327831 LWD327825:LWD327831 MFZ327825:MFZ327831 MPV327825:MPV327831 MZR327825:MZR327831 NJN327825:NJN327831 NTJ327825:NTJ327831 ODF327825:ODF327831 ONB327825:ONB327831 OWX327825:OWX327831 PGT327825:PGT327831 PQP327825:PQP327831 QAL327825:QAL327831 QKH327825:QKH327831 QUD327825:QUD327831 RDZ327825:RDZ327831 RNV327825:RNV327831 RXR327825:RXR327831 SHN327825:SHN327831 SRJ327825:SRJ327831 TBF327825:TBF327831 TLB327825:TLB327831 TUX327825:TUX327831 UET327825:UET327831 UOP327825:UOP327831 UYL327825:UYL327831 VIH327825:VIH327831 VSD327825:VSD327831 WBZ327825:WBZ327831 WLV327825:WLV327831 WVR327825:WVR327831 J393361:J393367 JF393361:JF393367 TB393361:TB393367 ACX393361:ACX393367 AMT393361:AMT393367 AWP393361:AWP393367 BGL393361:BGL393367 BQH393361:BQH393367 CAD393361:CAD393367 CJZ393361:CJZ393367 CTV393361:CTV393367 DDR393361:DDR393367 DNN393361:DNN393367 DXJ393361:DXJ393367 EHF393361:EHF393367 ERB393361:ERB393367 FAX393361:FAX393367 FKT393361:FKT393367 FUP393361:FUP393367 GEL393361:GEL393367 GOH393361:GOH393367 GYD393361:GYD393367 HHZ393361:HHZ393367 HRV393361:HRV393367 IBR393361:IBR393367 ILN393361:ILN393367 IVJ393361:IVJ393367 JFF393361:JFF393367 JPB393361:JPB393367 JYX393361:JYX393367 KIT393361:KIT393367 KSP393361:KSP393367 LCL393361:LCL393367 LMH393361:LMH393367 LWD393361:LWD393367 MFZ393361:MFZ393367 MPV393361:MPV393367 MZR393361:MZR393367 NJN393361:NJN393367 NTJ393361:NTJ393367 ODF393361:ODF393367 ONB393361:ONB393367 OWX393361:OWX393367 PGT393361:PGT393367 PQP393361:PQP393367 QAL393361:QAL393367 QKH393361:QKH393367 QUD393361:QUD393367 RDZ393361:RDZ393367 RNV393361:RNV393367 RXR393361:RXR393367 SHN393361:SHN393367 SRJ393361:SRJ393367 TBF393361:TBF393367 TLB393361:TLB393367 TUX393361:TUX393367 UET393361:UET393367 UOP393361:UOP393367 UYL393361:UYL393367 VIH393361:VIH393367 VSD393361:VSD393367 WBZ393361:WBZ393367 WLV393361:WLV393367 WVR393361:WVR393367 J458897:J458903 JF458897:JF458903 TB458897:TB458903 ACX458897:ACX458903 AMT458897:AMT458903 AWP458897:AWP458903 BGL458897:BGL458903 BQH458897:BQH458903 CAD458897:CAD458903 CJZ458897:CJZ458903 CTV458897:CTV458903 DDR458897:DDR458903 DNN458897:DNN458903 DXJ458897:DXJ458903 EHF458897:EHF458903 ERB458897:ERB458903 FAX458897:FAX458903 FKT458897:FKT458903 FUP458897:FUP458903 GEL458897:GEL458903 GOH458897:GOH458903 GYD458897:GYD458903 HHZ458897:HHZ458903 HRV458897:HRV458903 IBR458897:IBR458903 ILN458897:ILN458903 IVJ458897:IVJ458903 JFF458897:JFF458903 JPB458897:JPB458903 JYX458897:JYX458903 KIT458897:KIT458903 KSP458897:KSP458903 LCL458897:LCL458903 LMH458897:LMH458903 LWD458897:LWD458903 MFZ458897:MFZ458903 MPV458897:MPV458903 MZR458897:MZR458903 NJN458897:NJN458903 NTJ458897:NTJ458903 ODF458897:ODF458903 ONB458897:ONB458903 OWX458897:OWX458903 PGT458897:PGT458903 PQP458897:PQP458903 QAL458897:QAL458903 QKH458897:QKH458903 QUD458897:QUD458903 RDZ458897:RDZ458903 RNV458897:RNV458903 RXR458897:RXR458903 SHN458897:SHN458903 SRJ458897:SRJ458903 TBF458897:TBF458903 TLB458897:TLB458903 TUX458897:TUX458903 UET458897:UET458903 UOP458897:UOP458903 UYL458897:UYL458903 VIH458897:VIH458903 VSD458897:VSD458903 WBZ458897:WBZ458903 WLV458897:WLV458903 WVR458897:WVR458903 J524433:J524439 JF524433:JF524439 TB524433:TB524439 ACX524433:ACX524439 AMT524433:AMT524439 AWP524433:AWP524439 BGL524433:BGL524439 BQH524433:BQH524439 CAD524433:CAD524439 CJZ524433:CJZ524439 CTV524433:CTV524439 DDR524433:DDR524439 DNN524433:DNN524439 DXJ524433:DXJ524439 EHF524433:EHF524439 ERB524433:ERB524439 FAX524433:FAX524439 FKT524433:FKT524439 FUP524433:FUP524439 GEL524433:GEL524439 GOH524433:GOH524439 GYD524433:GYD524439 HHZ524433:HHZ524439 HRV524433:HRV524439 IBR524433:IBR524439 ILN524433:ILN524439 IVJ524433:IVJ524439 JFF524433:JFF524439 JPB524433:JPB524439 JYX524433:JYX524439 KIT524433:KIT524439 KSP524433:KSP524439 LCL524433:LCL524439 LMH524433:LMH524439 LWD524433:LWD524439 MFZ524433:MFZ524439 MPV524433:MPV524439 MZR524433:MZR524439 NJN524433:NJN524439 NTJ524433:NTJ524439 ODF524433:ODF524439 ONB524433:ONB524439 OWX524433:OWX524439 PGT524433:PGT524439 PQP524433:PQP524439 QAL524433:QAL524439 QKH524433:QKH524439 QUD524433:QUD524439 RDZ524433:RDZ524439 RNV524433:RNV524439 RXR524433:RXR524439 SHN524433:SHN524439 SRJ524433:SRJ524439 TBF524433:TBF524439 TLB524433:TLB524439 TUX524433:TUX524439 UET524433:UET524439 UOP524433:UOP524439 UYL524433:UYL524439 VIH524433:VIH524439 VSD524433:VSD524439 WBZ524433:WBZ524439 WLV524433:WLV524439 WVR524433:WVR524439 J589969:J589975 JF589969:JF589975 TB589969:TB589975 ACX589969:ACX589975 AMT589969:AMT589975 AWP589969:AWP589975 BGL589969:BGL589975 BQH589969:BQH589975 CAD589969:CAD589975 CJZ589969:CJZ589975 CTV589969:CTV589975 DDR589969:DDR589975 DNN589969:DNN589975 DXJ589969:DXJ589975 EHF589969:EHF589975 ERB589969:ERB589975 FAX589969:FAX589975 FKT589969:FKT589975 FUP589969:FUP589975 GEL589969:GEL589975 GOH589969:GOH589975 GYD589969:GYD589975 HHZ589969:HHZ589975 HRV589969:HRV589975 IBR589969:IBR589975 ILN589969:ILN589975 IVJ589969:IVJ589975 JFF589969:JFF589975 JPB589969:JPB589975 JYX589969:JYX589975 KIT589969:KIT589975 KSP589969:KSP589975 LCL589969:LCL589975 LMH589969:LMH589975 LWD589969:LWD589975 MFZ589969:MFZ589975 MPV589969:MPV589975 MZR589969:MZR589975 NJN589969:NJN589975 NTJ589969:NTJ589975 ODF589969:ODF589975 ONB589969:ONB589975 OWX589969:OWX589975 PGT589969:PGT589975 PQP589969:PQP589975 QAL589969:QAL589975 QKH589969:QKH589975 QUD589969:QUD589975 RDZ589969:RDZ589975 RNV589969:RNV589975 RXR589969:RXR589975 SHN589969:SHN589975 SRJ589969:SRJ589975 TBF589969:TBF589975 TLB589969:TLB589975 TUX589969:TUX589975 UET589969:UET589975 UOP589969:UOP589975 UYL589969:UYL589975 VIH589969:VIH589975 VSD589969:VSD589975 WBZ589969:WBZ589975 WLV589969:WLV589975 WVR589969:WVR589975 J655505:J655511 JF655505:JF655511 TB655505:TB655511 ACX655505:ACX655511 AMT655505:AMT655511 AWP655505:AWP655511 BGL655505:BGL655511 BQH655505:BQH655511 CAD655505:CAD655511 CJZ655505:CJZ655511 CTV655505:CTV655511 DDR655505:DDR655511 DNN655505:DNN655511 DXJ655505:DXJ655511 EHF655505:EHF655511 ERB655505:ERB655511 FAX655505:FAX655511 FKT655505:FKT655511 FUP655505:FUP655511 GEL655505:GEL655511 GOH655505:GOH655511 GYD655505:GYD655511 HHZ655505:HHZ655511 HRV655505:HRV655511 IBR655505:IBR655511 ILN655505:ILN655511 IVJ655505:IVJ655511 JFF655505:JFF655511 JPB655505:JPB655511 JYX655505:JYX655511 KIT655505:KIT655511 KSP655505:KSP655511 LCL655505:LCL655511 LMH655505:LMH655511 LWD655505:LWD655511 MFZ655505:MFZ655511 MPV655505:MPV655511 MZR655505:MZR655511 NJN655505:NJN655511 NTJ655505:NTJ655511 ODF655505:ODF655511 ONB655505:ONB655511 OWX655505:OWX655511 PGT655505:PGT655511 PQP655505:PQP655511 QAL655505:QAL655511 QKH655505:QKH655511 QUD655505:QUD655511 RDZ655505:RDZ655511 RNV655505:RNV655511 RXR655505:RXR655511 SHN655505:SHN655511 SRJ655505:SRJ655511 TBF655505:TBF655511 TLB655505:TLB655511 TUX655505:TUX655511 UET655505:UET655511 UOP655505:UOP655511 UYL655505:UYL655511 VIH655505:VIH655511 VSD655505:VSD655511 WBZ655505:WBZ655511 WLV655505:WLV655511 WVR655505:WVR655511 J721041:J721047 JF721041:JF721047 TB721041:TB721047 ACX721041:ACX721047 AMT721041:AMT721047 AWP721041:AWP721047 BGL721041:BGL721047 BQH721041:BQH721047 CAD721041:CAD721047 CJZ721041:CJZ721047 CTV721041:CTV721047 DDR721041:DDR721047 DNN721041:DNN721047 DXJ721041:DXJ721047 EHF721041:EHF721047 ERB721041:ERB721047 FAX721041:FAX721047 FKT721041:FKT721047 FUP721041:FUP721047 GEL721041:GEL721047 GOH721041:GOH721047 GYD721041:GYD721047 HHZ721041:HHZ721047 HRV721041:HRV721047 IBR721041:IBR721047 ILN721041:ILN721047 IVJ721041:IVJ721047 JFF721041:JFF721047 JPB721041:JPB721047 JYX721041:JYX721047 KIT721041:KIT721047 KSP721041:KSP721047 LCL721041:LCL721047 LMH721041:LMH721047 LWD721041:LWD721047 MFZ721041:MFZ721047 MPV721041:MPV721047 MZR721041:MZR721047 NJN721041:NJN721047 NTJ721041:NTJ721047 ODF721041:ODF721047 ONB721041:ONB721047 OWX721041:OWX721047 PGT721041:PGT721047 PQP721041:PQP721047 QAL721041:QAL721047 QKH721041:QKH721047 QUD721041:QUD721047 RDZ721041:RDZ721047 RNV721041:RNV721047 RXR721041:RXR721047 SHN721041:SHN721047 SRJ721041:SRJ721047 TBF721041:TBF721047 TLB721041:TLB721047 TUX721041:TUX721047 UET721041:UET721047 UOP721041:UOP721047 UYL721041:UYL721047 VIH721041:VIH721047 VSD721041:VSD721047 WBZ721041:WBZ721047 WLV721041:WLV721047 WVR721041:WVR721047 J786577:J786583 JF786577:JF786583 TB786577:TB786583 ACX786577:ACX786583 AMT786577:AMT786583 AWP786577:AWP786583 BGL786577:BGL786583 BQH786577:BQH786583 CAD786577:CAD786583 CJZ786577:CJZ786583 CTV786577:CTV786583 DDR786577:DDR786583 DNN786577:DNN786583 DXJ786577:DXJ786583 EHF786577:EHF786583 ERB786577:ERB786583 FAX786577:FAX786583 FKT786577:FKT786583 FUP786577:FUP786583 GEL786577:GEL786583 GOH786577:GOH786583 GYD786577:GYD786583 HHZ786577:HHZ786583 HRV786577:HRV786583 IBR786577:IBR786583 ILN786577:ILN786583 IVJ786577:IVJ786583 JFF786577:JFF786583 JPB786577:JPB786583 JYX786577:JYX786583 KIT786577:KIT786583 KSP786577:KSP786583 LCL786577:LCL786583 LMH786577:LMH786583 LWD786577:LWD786583 MFZ786577:MFZ786583 MPV786577:MPV786583 MZR786577:MZR786583 NJN786577:NJN786583 NTJ786577:NTJ786583 ODF786577:ODF786583 ONB786577:ONB786583 OWX786577:OWX786583 PGT786577:PGT786583 PQP786577:PQP786583 QAL786577:QAL786583 QKH786577:QKH786583 QUD786577:QUD786583 RDZ786577:RDZ786583 RNV786577:RNV786583 RXR786577:RXR786583 SHN786577:SHN786583 SRJ786577:SRJ786583 TBF786577:TBF786583 TLB786577:TLB786583 TUX786577:TUX786583 UET786577:UET786583 UOP786577:UOP786583 UYL786577:UYL786583 VIH786577:VIH786583 VSD786577:VSD786583 WBZ786577:WBZ786583 WLV786577:WLV786583 WVR786577:WVR786583 J852113:J852119 JF852113:JF852119 TB852113:TB852119 ACX852113:ACX852119 AMT852113:AMT852119 AWP852113:AWP852119 BGL852113:BGL852119 BQH852113:BQH852119 CAD852113:CAD852119 CJZ852113:CJZ852119 CTV852113:CTV852119 DDR852113:DDR852119 DNN852113:DNN852119 DXJ852113:DXJ852119 EHF852113:EHF852119 ERB852113:ERB852119 FAX852113:FAX852119 FKT852113:FKT852119 FUP852113:FUP852119 GEL852113:GEL852119 GOH852113:GOH852119 GYD852113:GYD852119 HHZ852113:HHZ852119 HRV852113:HRV852119 IBR852113:IBR852119 ILN852113:ILN852119 IVJ852113:IVJ852119 JFF852113:JFF852119 JPB852113:JPB852119 JYX852113:JYX852119 KIT852113:KIT852119 KSP852113:KSP852119 LCL852113:LCL852119 LMH852113:LMH852119 LWD852113:LWD852119 MFZ852113:MFZ852119 MPV852113:MPV852119 MZR852113:MZR852119 NJN852113:NJN852119 NTJ852113:NTJ852119 ODF852113:ODF852119 ONB852113:ONB852119 OWX852113:OWX852119 PGT852113:PGT852119 PQP852113:PQP852119 QAL852113:QAL852119 QKH852113:QKH852119 QUD852113:QUD852119 RDZ852113:RDZ852119 RNV852113:RNV852119 RXR852113:RXR852119 SHN852113:SHN852119 SRJ852113:SRJ852119 TBF852113:TBF852119 TLB852113:TLB852119 TUX852113:TUX852119 UET852113:UET852119 UOP852113:UOP852119 UYL852113:UYL852119 VIH852113:VIH852119 VSD852113:VSD852119 WBZ852113:WBZ852119 WLV852113:WLV852119 WVR852113:WVR852119 J917649:J917655 JF917649:JF917655 TB917649:TB917655 ACX917649:ACX917655 AMT917649:AMT917655 AWP917649:AWP917655 BGL917649:BGL917655 BQH917649:BQH917655 CAD917649:CAD917655 CJZ917649:CJZ917655 CTV917649:CTV917655 DDR917649:DDR917655 DNN917649:DNN917655 DXJ917649:DXJ917655 EHF917649:EHF917655 ERB917649:ERB917655 FAX917649:FAX917655 FKT917649:FKT917655 FUP917649:FUP917655 GEL917649:GEL917655 GOH917649:GOH917655 GYD917649:GYD917655 HHZ917649:HHZ917655 HRV917649:HRV917655 IBR917649:IBR917655 ILN917649:ILN917655 IVJ917649:IVJ917655 JFF917649:JFF917655 JPB917649:JPB917655 JYX917649:JYX917655 KIT917649:KIT917655 KSP917649:KSP917655 LCL917649:LCL917655 LMH917649:LMH917655 LWD917649:LWD917655 MFZ917649:MFZ917655 MPV917649:MPV917655 MZR917649:MZR917655 NJN917649:NJN917655 NTJ917649:NTJ917655 ODF917649:ODF917655 ONB917649:ONB917655 OWX917649:OWX917655 PGT917649:PGT917655 PQP917649:PQP917655 QAL917649:QAL917655 QKH917649:QKH917655 QUD917649:QUD917655 RDZ917649:RDZ917655 RNV917649:RNV917655 RXR917649:RXR917655 SHN917649:SHN917655 SRJ917649:SRJ917655 TBF917649:TBF917655 TLB917649:TLB917655 TUX917649:TUX917655 UET917649:UET917655 UOP917649:UOP917655 UYL917649:UYL917655 VIH917649:VIH917655 VSD917649:VSD917655 WBZ917649:WBZ917655 WLV917649:WLV917655 WVR917649:WVR917655 J983185:J983191 JF983185:JF983191 TB983185:TB983191 ACX983185:ACX983191 AMT983185:AMT983191 AWP983185:AWP983191 BGL983185:BGL983191 BQH983185:BQH983191 CAD983185:CAD983191 CJZ983185:CJZ983191 CTV983185:CTV983191 DDR983185:DDR983191 DNN983185:DNN983191 DXJ983185:DXJ983191 EHF983185:EHF983191 ERB983185:ERB983191 FAX983185:FAX983191 FKT983185:FKT983191 FUP983185:FUP983191 GEL983185:GEL983191 GOH983185:GOH983191 GYD983185:GYD983191 HHZ983185:HHZ983191 HRV983185:HRV983191 IBR983185:IBR983191 ILN983185:ILN983191 IVJ983185:IVJ983191 JFF983185:JFF983191 JPB983185:JPB983191 JYX983185:JYX983191 KIT983185:KIT983191 KSP983185:KSP983191 LCL983185:LCL983191 LMH983185:LMH983191 LWD983185:LWD983191 MFZ983185:MFZ983191 MPV983185:MPV983191 MZR983185:MZR983191 NJN983185:NJN983191 NTJ983185:NTJ983191 ODF983185:ODF983191 ONB983185:ONB983191 OWX983185:OWX983191 PGT983185:PGT983191 PQP983185:PQP983191 QAL983185:QAL983191 QKH983185:QKH983191 QUD983185:QUD983191 RDZ983185:RDZ983191 RNV983185:RNV983191 RXR983185:RXR983191 SHN983185:SHN983191 SRJ983185:SRJ983191 TBF983185:TBF983191 TLB983185:TLB983191 TUX983185:TUX983191 UET983185:UET983191 UOP983185:UOP983191 UYL983185:UYL983191 VIH983185:VIH983191 VSD983185:VSD983191 WBZ983185:WBZ983191 WLV983185:WLV983191 WVR983185:WVR983191 B86:E88 IX86:JA88 ST86:SW88 ACP86:ACS88 AML86:AMO88 AWH86:AWK88 BGD86:BGG88 BPZ86:BQC88 BZV86:BZY88 CJR86:CJU88 CTN86:CTQ88 DDJ86:DDM88 DNF86:DNI88 DXB86:DXE88 EGX86:EHA88 EQT86:EQW88 FAP86:FAS88 FKL86:FKO88 FUH86:FUK88 GED86:GEG88 GNZ86:GOC88 GXV86:GXY88 HHR86:HHU88 HRN86:HRQ88 IBJ86:IBM88 ILF86:ILI88 IVB86:IVE88 JEX86:JFA88 JOT86:JOW88 JYP86:JYS88 KIL86:KIO88 KSH86:KSK88 LCD86:LCG88 LLZ86:LMC88 LVV86:LVY88 MFR86:MFU88 MPN86:MPQ88 MZJ86:MZM88 NJF86:NJI88 NTB86:NTE88 OCX86:ODA88 OMT86:OMW88 OWP86:OWS88 PGL86:PGO88 PQH86:PQK88 QAD86:QAG88 QJZ86:QKC88 QTV86:QTY88 RDR86:RDU88 RNN86:RNQ88 RXJ86:RXM88 SHF86:SHI88 SRB86:SRE88 TAX86:TBA88 TKT86:TKW88 TUP86:TUS88 UEL86:UEO88 UOH86:UOK88 UYD86:UYG88 VHZ86:VIC88 VRV86:VRY88 WBR86:WBU88 WLN86:WLQ88 WVJ86:WVM88 B65622:E65624 IX65622:JA65624 ST65622:SW65624 ACP65622:ACS65624 AML65622:AMO65624 AWH65622:AWK65624 BGD65622:BGG65624 BPZ65622:BQC65624 BZV65622:BZY65624 CJR65622:CJU65624 CTN65622:CTQ65624 DDJ65622:DDM65624 DNF65622:DNI65624 DXB65622:DXE65624 EGX65622:EHA65624 EQT65622:EQW65624 FAP65622:FAS65624 FKL65622:FKO65624 FUH65622:FUK65624 GED65622:GEG65624 GNZ65622:GOC65624 GXV65622:GXY65624 HHR65622:HHU65624 HRN65622:HRQ65624 IBJ65622:IBM65624 ILF65622:ILI65624 IVB65622:IVE65624 JEX65622:JFA65624 JOT65622:JOW65624 JYP65622:JYS65624 KIL65622:KIO65624 KSH65622:KSK65624 LCD65622:LCG65624 LLZ65622:LMC65624 LVV65622:LVY65624 MFR65622:MFU65624 MPN65622:MPQ65624 MZJ65622:MZM65624 NJF65622:NJI65624 NTB65622:NTE65624 OCX65622:ODA65624 OMT65622:OMW65624 OWP65622:OWS65624 PGL65622:PGO65624 PQH65622:PQK65624 QAD65622:QAG65624 QJZ65622:QKC65624 QTV65622:QTY65624 RDR65622:RDU65624 RNN65622:RNQ65624 RXJ65622:RXM65624 SHF65622:SHI65624 SRB65622:SRE65624 TAX65622:TBA65624 TKT65622:TKW65624 TUP65622:TUS65624 UEL65622:UEO65624 UOH65622:UOK65624 UYD65622:UYG65624 VHZ65622:VIC65624 VRV65622:VRY65624 WBR65622:WBU65624 WLN65622:WLQ65624 WVJ65622:WVM65624 B131158:E131160 IX131158:JA131160 ST131158:SW131160 ACP131158:ACS131160 AML131158:AMO131160 AWH131158:AWK131160 BGD131158:BGG131160 BPZ131158:BQC131160 BZV131158:BZY131160 CJR131158:CJU131160 CTN131158:CTQ131160 DDJ131158:DDM131160 DNF131158:DNI131160 DXB131158:DXE131160 EGX131158:EHA131160 EQT131158:EQW131160 FAP131158:FAS131160 FKL131158:FKO131160 FUH131158:FUK131160 GED131158:GEG131160 GNZ131158:GOC131160 GXV131158:GXY131160 HHR131158:HHU131160 HRN131158:HRQ131160 IBJ131158:IBM131160 ILF131158:ILI131160 IVB131158:IVE131160 JEX131158:JFA131160 JOT131158:JOW131160 JYP131158:JYS131160 KIL131158:KIO131160 KSH131158:KSK131160 LCD131158:LCG131160 LLZ131158:LMC131160 LVV131158:LVY131160 MFR131158:MFU131160 MPN131158:MPQ131160 MZJ131158:MZM131160 NJF131158:NJI131160 NTB131158:NTE131160 OCX131158:ODA131160 OMT131158:OMW131160 OWP131158:OWS131160 PGL131158:PGO131160 PQH131158:PQK131160 QAD131158:QAG131160 QJZ131158:QKC131160 QTV131158:QTY131160 RDR131158:RDU131160 RNN131158:RNQ131160 RXJ131158:RXM131160 SHF131158:SHI131160 SRB131158:SRE131160 TAX131158:TBA131160 TKT131158:TKW131160 TUP131158:TUS131160 UEL131158:UEO131160 UOH131158:UOK131160 UYD131158:UYG131160 VHZ131158:VIC131160 VRV131158:VRY131160 WBR131158:WBU131160 WLN131158:WLQ131160 WVJ131158:WVM131160 B196694:E196696 IX196694:JA196696 ST196694:SW196696 ACP196694:ACS196696 AML196694:AMO196696 AWH196694:AWK196696 BGD196694:BGG196696 BPZ196694:BQC196696 BZV196694:BZY196696 CJR196694:CJU196696 CTN196694:CTQ196696 DDJ196694:DDM196696 DNF196694:DNI196696 DXB196694:DXE196696 EGX196694:EHA196696 EQT196694:EQW196696 FAP196694:FAS196696 FKL196694:FKO196696 FUH196694:FUK196696 GED196694:GEG196696 GNZ196694:GOC196696 GXV196694:GXY196696 HHR196694:HHU196696 HRN196694:HRQ196696 IBJ196694:IBM196696 ILF196694:ILI196696 IVB196694:IVE196696 JEX196694:JFA196696 JOT196694:JOW196696 JYP196694:JYS196696 KIL196694:KIO196696 KSH196694:KSK196696 LCD196694:LCG196696 LLZ196694:LMC196696 LVV196694:LVY196696 MFR196694:MFU196696 MPN196694:MPQ196696 MZJ196694:MZM196696 NJF196694:NJI196696 NTB196694:NTE196696 OCX196694:ODA196696 OMT196694:OMW196696 OWP196694:OWS196696 PGL196694:PGO196696 PQH196694:PQK196696 QAD196694:QAG196696 QJZ196694:QKC196696 QTV196694:QTY196696 RDR196694:RDU196696 RNN196694:RNQ196696 RXJ196694:RXM196696 SHF196694:SHI196696 SRB196694:SRE196696 TAX196694:TBA196696 TKT196694:TKW196696 TUP196694:TUS196696 UEL196694:UEO196696 UOH196694:UOK196696 UYD196694:UYG196696 VHZ196694:VIC196696 VRV196694:VRY196696 WBR196694:WBU196696 WLN196694:WLQ196696 WVJ196694:WVM196696 B262230:E262232 IX262230:JA262232 ST262230:SW262232 ACP262230:ACS262232 AML262230:AMO262232 AWH262230:AWK262232 BGD262230:BGG262232 BPZ262230:BQC262232 BZV262230:BZY262232 CJR262230:CJU262232 CTN262230:CTQ262232 DDJ262230:DDM262232 DNF262230:DNI262232 DXB262230:DXE262232 EGX262230:EHA262232 EQT262230:EQW262232 FAP262230:FAS262232 FKL262230:FKO262232 FUH262230:FUK262232 GED262230:GEG262232 GNZ262230:GOC262232 GXV262230:GXY262232 HHR262230:HHU262232 HRN262230:HRQ262232 IBJ262230:IBM262232 ILF262230:ILI262232 IVB262230:IVE262232 JEX262230:JFA262232 JOT262230:JOW262232 JYP262230:JYS262232 KIL262230:KIO262232 KSH262230:KSK262232 LCD262230:LCG262232 LLZ262230:LMC262232 LVV262230:LVY262232 MFR262230:MFU262232 MPN262230:MPQ262232 MZJ262230:MZM262232 NJF262230:NJI262232 NTB262230:NTE262232 OCX262230:ODA262232 OMT262230:OMW262232 OWP262230:OWS262232 PGL262230:PGO262232 PQH262230:PQK262232 QAD262230:QAG262232 QJZ262230:QKC262232 QTV262230:QTY262232 RDR262230:RDU262232 RNN262230:RNQ262232 RXJ262230:RXM262232 SHF262230:SHI262232 SRB262230:SRE262232 TAX262230:TBA262232 TKT262230:TKW262232 TUP262230:TUS262232 UEL262230:UEO262232 UOH262230:UOK262232 UYD262230:UYG262232 VHZ262230:VIC262232 VRV262230:VRY262232 WBR262230:WBU262232 WLN262230:WLQ262232 WVJ262230:WVM262232 B327766:E327768 IX327766:JA327768 ST327766:SW327768 ACP327766:ACS327768 AML327766:AMO327768 AWH327766:AWK327768 BGD327766:BGG327768 BPZ327766:BQC327768 BZV327766:BZY327768 CJR327766:CJU327768 CTN327766:CTQ327768 DDJ327766:DDM327768 DNF327766:DNI327768 DXB327766:DXE327768 EGX327766:EHA327768 EQT327766:EQW327768 FAP327766:FAS327768 FKL327766:FKO327768 FUH327766:FUK327768 GED327766:GEG327768 GNZ327766:GOC327768 GXV327766:GXY327768 HHR327766:HHU327768 HRN327766:HRQ327768 IBJ327766:IBM327768 ILF327766:ILI327768 IVB327766:IVE327768 JEX327766:JFA327768 JOT327766:JOW327768 JYP327766:JYS327768 KIL327766:KIO327768 KSH327766:KSK327768 LCD327766:LCG327768 LLZ327766:LMC327768 LVV327766:LVY327768 MFR327766:MFU327768 MPN327766:MPQ327768 MZJ327766:MZM327768 NJF327766:NJI327768 NTB327766:NTE327768 OCX327766:ODA327768 OMT327766:OMW327768 OWP327766:OWS327768 PGL327766:PGO327768 PQH327766:PQK327768 QAD327766:QAG327768 QJZ327766:QKC327768 QTV327766:QTY327768 RDR327766:RDU327768 RNN327766:RNQ327768 RXJ327766:RXM327768 SHF327766:SHI327768 SRB327766:SRE327768 TAX327766:TBA327768 TKT327766:TKW327768 TUP327766:TUS327768 UEL327766:UEO327768 UOH327766:UOK327768 UYD327766:UYG327768 VHZ327766:VIC327768 VRV327766:VRY327768 WBR327766:WBU327768 WLN327766:WLQ327768 WVJ327766:WVM327768 B393302:E393304 IX393302:JA393304 ST393302:SW393304 ACP393302:ACS393304 AML393302:AMO393304 AWH393302:AWK393304 BGD393302:BGG393304 BPZ393302:BQC393304 BZV393302:BZY393304 CJR393302:CJU393304 CTN393302:CTQ393304 DDJ393302:DDM393304 DNF393302:DNI393304 DXB393302:DXE393304 EGX393302:EHA393304 EQT393302:EQW393304 FAP393302:FAS393304 FKL393302:FKO393304 FUH393302:FUK393304 GED393302:GEG393304 GNZ393302:GOC393304 GXV393302:GXY393304 HHR393302:HHU393304 HRN393302:HRQ393304 IBJ393302:IBM393304 ILF393302:ILI393304 IVB393302:IVE393304 JEX393302:JFA393304 JOT393302:JOW393304 JYP393302:JYS393304 KIL393302:KIO393304 KSH393302:KSK393304 LCD393302:LCG393304 LLZ393302:LMC393304 LVV393302:LVY393304 MFR393302:MFU393304 MPN393302:MPQ393304 MZJ393302:MZM393304 NJF393302:NJI393304 NTB393302:NTE393304 OCX393302:ODA393304 OMT393302:OMW393304 OWP393302:OWS393304 PGL393302:PGO393304 PQH393302:PQK393304 QAD393302:QAG393304 QJZ393302:QKC393304 QTV393302:QTY393304 RDR393302:RDU393304 RNN393302:RNQ393304 RXJ393302:RXM393304 SHF393302:SHI393304 SRB393302:SRE393304 TAX393302:TBA393304 TKT393302:TKW393304 TUP393302:TUS393304 UEL393302:UEO393304 UOH393302:UOK393304 UYD393302:UYG393304 VHZ393302:VIC393304 VRV393302:VRY393304 WBR393302:WBU393304 WLN393302:WLQ393304 WVJ393302:WVM393304 B458838:E458840 IX458838:JA458840 ST458838:SW458840 ACP458838:ACS458840 AML458838:AMO458840 AWH458838:AWK458840 BGD458838:BGG458840 BPZ458838:BQC458840 BZV458838:BZY458840 CJR458838:CJU458840 CTN458838:CTQ458840 DDJ458838:DDM458840 DNF458838:DNI458840 DXB458838:DXE458840 EGX458838:EHA458840 EQT458838:EQW458840 FAP458838:FAS458840 FKL458838:FKO458840 FUH458838:FUK458840 GED458838:GEG458840 GNZ458838:GOC458840 GXV458838:GXY458840 HHR458838:HHU458840 HRN458838:HRQ458840 IBJ458838:IBM458840 ILF458838:ILI458840 IVB458838:IVE458840 JEX458838:JFA458840 JOT458838:JOW458840 JYP458838:JYS458840 KIL458838:KIO458840 KSH458838:KSK458840 LCD458838:LCG458840 LLZ458838:LMC458840 LVV458838:LVY458840 MFR458838:MFU458840 MPN458838:MPQ458840 MZJ458838:MZM458840 NJF458838:NJI458840 NTB458838:NTE458840 OCX458838:ODA458840 OMT458838:OMW458840 OWP458838:OWS458840 PGL458838:PGO458840 PQH458838:PQK458840 QAD458838:QAG458840 QJZ458838:QKC458840 QTV458838:QTY458840 RDR458838:RDU458840 RNN458838:RNQ458840 RXJ458838:RXM458840 SHF458838:SHI458840 SRB458838:SRE458840 TAX458838:TBA458840 TKT458838:TKW458840 TUP458838:TUS458840 UEL458838:UEO458840 UOH458838:UOK458840 UYD458838:UYG458840 VHZ458838:VIC458840 VRV458838:VRY458840 WBR458838:WBU458840 WLN458838:WLQ458840 WVJ458838:WVM458840 B524374:E524376 IX524374:JA524376 ST524374:SW524376 ACP524374:ACS524376 AML524374:AMO524376 AWH524374:AWK524376 BGD524374:BGG524376 BPZ524374:BQC524376 BZV524374:BZY524376 CJR524374:CJU524376 CTN524374:CTQ524376 DDJ524374:DDM524376 DNF524374:DNI524376 DXB524374:DXE524376 EGX524374:EHA524376 EQT524374:EQW524376 FAP524374:FAS524376 FKL524374:FKO524376 FUH524374:FUK524376 GED524374:GEG524376 GNZ524374:GOC524376 GXV524374:GXY524376 HHR524374:HHU524376 HRN524374:HRQ524376 IBJ524374:IBM524376 ILF524374:ILI524376 IVB524374:IVE524376 JEX524374:JFA524376 JOT524374:JOW524376 JYP524374:JYS524376 KIL524374:KIO524376 KSH524374:KSK524376 LCD524374:LCG524376 LLZ524374:LMC524376 LVV524374:LVY524376 MFR524374:MFU524376 MPN524374:MPQ524376 MZJ524374:MZM524376 NJF524374:NJI524376 NTB524374:NTE524376 OCX524374:ODA524376 OMT524374:OMW524376 OWP524374:OWS524376 PGL524374:PGO524376 PQH524374:PQK524376 QAD524374:QAG524376 QJZ524374:QKC524376 QTV524374:QTY524376 RDR524374:RDU524376 RNN524374:RNQ524376 RXJ524374:RXM524376 SHF524374:SHI524376 SRB524374:SRE524376 TAX524374:TBA524376 TKT524374:TKW524376 TUP524374:TUS524376 UEL524374:UEO524376 UOH524374:UOK524376 UYD524374:UYG524376 VHZ524374:VIC524376 VRV524374:VRY524376 WBR524374:WBU524376 WLN524374:WLQ524376 WVJ524374:WVM524376 B589910:E589912 IX589910:JA589912 ST589910:SW589912 ACP589910:ACS589912 AML589910:AMO589912 AWH589910:AWK589912 BGD589910:BGG589912 BPZ589910:BQC589912 BZV589910:BZY589912 CJR589910:CJU589912 CTN589910:CTQ589912 DDJ589910:DDM589912 DNF589910:DNI589912 DXB589910:DXE589912 EGX589910:EHA589912 EQT589910:EQW589912 FAP589910:FAS589912 FKL589910:FKO589912 FUH589910:FUK589912 GED589910:GEG589912 GNZ589910:GOC589912 GXV589910:GXY589912 HHR589910:HHU589912 HRN589910:HRQ589912 IBJ589910:IBM589912 ILF589910:ILI589912 IVB589910:IVE589912 JEX589910:JFA589912 JOT589910:JOW589912 JYP589910:JYS589912 KIL589910:KIO589912 KSH589910:KSK589912 LCD589910:LCG589912 LLZ589910:LMC589912 LVV589910:LVY589912 MFR589910:MFU589912 MPN589910:MPQ589912 MZJ589910:MZM589912 NJF589910:NJI589912 NTB589910:NTE589912 OCX589910:ODA589912 OMT589910:OMW589912 OWP589910:OWS589912 PGL589910:PGO589912 PQH589910:PQK589912 QAD589910:QAG589912 QJZ589910:QKC589912 QTV589910:QTY589912 RDR589910:RDU589912 RNN589910:RNQ589912 RXJ589910:RXM589912 SHF589910:SHI589912 SRB589910:SRE589912 TAX589910:TBA589912 TKT589910:TKW589912 TUP589910:TUS589912 UEL589910:UEO589912 UOH589910:UOK589912 UYD589910:UYG589912 VHZ589910:VIC589912 VRV589910:VRY589912 WBR589910:WBU589912 WLN589910:WLQ589912 WVJ589910:WVM589912 B655446:E655448 IX655446:JA655448 ST655446:SW655448 ACP655446:ACS655448 AML655446:AMO655448 AWH655446:AWK655448 BGD655446:BGG655448 BPZ655446:BQC655448 BZV655446:BZY655448 CJR655446:CJU655448 CTN655446:CTQ655448 DDJ655446:DDM655448 DNF655446:DNI655448 DXB655446:DXE655448 EGX655446:EHA655448 EQT655446:EQW655448 FAP655446:FAS655448 FKL655446:FKO655448 FUH655446:FUK655448 GED655446:GEG655448 GNZ655446:GOC655448 GXV655446:GXY655448 HHR655446:HHU655448 HRN655446:HRQ655448 IBJ655446:IBM655448 ILF655446:ILI655448 IVB655446:IVE655448 JEX655446:JFA655448 JOT655446:JOW655448 JYP655446:JYS655448 KIL655446:KIO655448 KSH655446:KSK655448 LCD655446:LCG655448 LLZ655446:LMC655448 LVV655446:LVY655448 MFR655446:MFU655448 MPN655446:MPQ655448 MZJ655446:MZM655448 NJF655446:NJI655448 NTB655446:NTE655448 OCX655446:ODA655448 OMT655446:OMW655448 OWP655446:OWS655448 PGL655446:PGO655448 PQH655446:PQK655448 QAD655446:QAG655448 QJZ655446:QKC655448 QTV655446:QTY655448 RDR655446:RDU655448 RNN655446:RNQ655448 RXJ655446:RXM655448 SHF655446:SHI655448 SRB655446:SRE655448 TAX655446:TBA655448 TKT655446:TKW655448 TUP655446:TUS655448 UEL655446:UEO655448 UOH655446:UOK655448 UYD655446:UYG655448 VHZ655446:VIC655448 VRV655446:VRY655448 WBR655446:WBU655448 WLN655446:WLQ655448 WVJ655446:WVM655448 B720982:E720984 IX720982:JA720984 ST720982:SW720984 ACP720982:ACS720984 AML720982:AMO720984 AWH720982:AWK720984 BGD720982:BGG720984 BPZ720982:BQC720984 BZV720982:BZY720984 CJR720982:CJU720984 CTN720982:CTQ720984 DDJ720982:DDM720984 DNF720982:DNI720984 DXB720982:DXE720984 EGX720982:EHA720984 EQT720982:EQW720984 FAP720982:FAS720984 FKL720982:FKO720984 FUH720982:FUK720984 GED720982:GEG720984 GNZ720982:GOC720984 GXV720982:GXY720984 HHR720982:HHU720984 HRN720982:HRQ720984 IBJ720982:IBM720984 ILF720982:ILI720984 IVB720982:IVE720984 JEX720982:JFA720984 JOT720982:JOW720984 JYP720982:JYS720984 KIL720982:KIO720984 KSH720982:KSK720984 LCD720982:LCG720984 LLZ720982:LMC720984 LVV720982:LVY720984 MFR720982:MFU720984 MPN720982:MPQ720984 MZJ720982:MZM720984 NJF720982:NJI720984 NTB720982:NTE720984 OCX720982:ODA720984 OMT720982:OMW720984 OWP720982:OWS720984 PGL720982:PGO720984 PQH720982:PQK720984 QAD720982:QAG720984 QJZ720982:QKC720984 QTV720982:QTY720984 RDR720982:RDU720984 RNN720982:RNQ720984 RXJ720982:RXM720984 SHF720982:SHI720984 SRB720982:SRE720984 TAX720982:TBA720984 TKT720982:TKW720984 TUP720982:TUS720984 UEL720982:UEO720984 UOH720982:UOK720984 UYD720982:UYG720984 VHZ720982:VIC720984 VRV720982:VRY720984 WBR720982:WBU720984 WLN720982:WLQ720984 WVJ720982:WVM720984 B786518:E786520 IX786518:JA786520 ST786518:SW786520 ACP786518:ACS786520 AML786518:AMO786520 AWH786518:AWK786520 BGD786518:BGG786520 BPZ786518:BQC786520 BZV786518:BZY786520 CJR786518:CJU786520 CTN786518:CTQ786520 DDJ786518:DDM786520 DNF786518:DNI786520 DXB786518:DXE786520 EGX786518:EHA786520 EQT786518:EQW786520 FAP786518:FAS786520 FKL786518:FKO786520 FUH786518:FUK786520 GED786518:GEG786520 GNZ786518:GOC786520 GXV786518:GXY786520 HHR786518:HHU786520 HRN786518:HRQ786520 IBJ786518:IBM786520 ILF786518:ILI786520 IVB786518:IVE786520 JEX786518:JFA786520 JOT786518:JOW786520 JYP786518:JYS786520 KIL786518:KIO786520 KSH786518:KSK786520 LCD786518:LCG786520 LLZ786518:LMC786520 LVV786518:LVY786520 MFR786518:MFU786520 MPN786518:MPQ786520 MZJ786518:MZM786520 NJF786518:NJI786520 NTB786518:NTE786520 OCX786518:ODA786520 OMT786518:OMW786520 OWP786518:OWS786520 PGL786518:PGO786520 PQH786518:PQK786520 QAD786518:QAG786520 QJZ786518:QKC786520 QTV786518:QTY786520 RDR786518:RDU786520 RNN786518:RNQ786520 RXJ786518:RXM786520 SHF786518:SHI786520 SRB786518:SRE786520 TAX786518:TBA786520 TKT786518:TKW786520 TUP786518:TUS786520 UEL786518:UEO786520 UOH786518:UOK786520 UYD786518:UYG786520 VHZ786518:VIC786520 VRV786518:VRY786520 WBR786518:WBU786520 WLN786518:WLQ786520 WVJ786518:WVM786520 B852054:E852056 IX852054:JA852056 ST852054:SW852056 ACP852054:ACS852056 AML852054:AMO852056 AWH852054:AWK852056 BGD852054:BGG852056 BPZ852054:BQC852056 BZV852054:BZY852056 CJR852054:CJU852056 CTN852054:CTQ852056 DDJ852054:DDM852056 DNF852054:DNI852056 DXB852054:DXE852056 EGX852054:EHA852056 EQT852054:EQW852056 FAP852054:FAS852056 FKL852054:FKO852056 FUH852054:FUK852056 GED852054:GEG852056 GNZ852054:GOC852056 GXV852054:GXY852056 HHR852054:HHU852056 HRN852054:HRQ852056 IBJ852054:IBM852056 ILF852054:ILI852056 IVB852054:IVE852056 JEX852054:JFA852056 JOT852054:JOW852056 JYP852054:JYS852056 KIL852054:KIO852056 KSH852054:KSK852056 LCD852054:LCG852056 LLZ852054:LMC852056 LVV852054:LVY852056 MFR852054:MFU852056 MPN852054:MPQ852056 MZJ852054:MZM852056 NJF852054:NJI852056 NTB852054:NTE852056 OCX852054:ODA852056 OMT852054:OMW852056 OWP852054:OWS852056 PGL852054:PGO852056 PQH852054:PQK852056 QAD852054:QAG852056 QJZ852054:QKC852056 QTV852054:QTY852056 RDR852054:RDU852056 RNN852054:RNQ852056 RXJ852054:RXM852056 SHF852054:SHI852056 SRB852054:SRE852056 TAX852054:TBA852056 TKT852054:TKW852056 TUP852054:TUS852056 UEL852054:UEO852056 UOH852054:UOK852056 UYD852054:UYG852056 VHZ852054:VIC852056 VRV852054:VRY852056 WBR852054:WBU852056 WLN852054:WLQ852056 WVJ852054:WVM852056 B917590:E917592 IX917590:JA917592 ST917590:SW917592 ACP917590:ACS917592 AML917590:AMO917592 AWH917590:AWK917592 BGD917590:BGG917592 BPZ917590:BQC917592 BZV917590:BZY917592 CJR917590:CJU917592 CTN917590:CTQ917592 DDJ917590:DDM917592 DNF917590:DNI917592 DXB917590:DXE917592 EGX917590:EHA917592 EQT917590:EQW917592 FAP917590:FAS917592 FKL917590:FKO917592 FUH917590:FUK917592 GED917590:GEG917592 GNZ917590:GOC917592 GXV917590:GXY917592 HHR917590:HHU917592 HRN917590:HRQ917592 IBJ917590:IBM917592 ILF917590:ILI917592 IVB917590:IVE917592 JEX917590:JFA917592 JOT917590:JOW917592 JYP917590:JYS917592 KIL917590:KIO917592 KSH917590:KSK917592 LCD917590:LCG917592 LLZ917590:LMC917592 LVV917590:LVY917592 MFR917590:MFU917592 MPN917590:MPQ917592 MZJ917590:MZM917592 NJF917590:NJI917592 NTB917590:NTE917592 OCX917590:ODA917592 OMT917590:OMW917592 OWP917590:OWS917592 PGL917590:PGO917592 PQH917590:PQK917592 QAD917590:QAG917592 QJZ917590:QKC917592 QTV917590:QTY917592 RDR917590:RDU917592 RNN917590:RNQ917592 RXJ917590:RXM917592 SHF917590:SHI917592 SRB917590:SRE917592 TAX917590:TBA917592 TKT917590:TKW917592 TUP917590:TUS917592 UEL917590:UEO917592 UOH917590:UOK917592 UYD917590:UYG917592 VHZ917590:VIC917592 VRV917590:VRY917592 WBR917590:WBU917592 WLN917590:WLQ917592 WVJ917590:WVM917592 B983126:E983128 IX983126:JA983128 ST983126:SW983128 ACP983126:ACS983128 AML983126:AMO983128 AWH983126:AWK983128 BGD983126:BGG983128 BPZ983126:BQC983128 BZV983126:BZY983128 CJR983126:CJU983128 CTN983126:CTQ983128 DDJ983126:DDM983128 DNF983126:DNI983128 DXB983126:DXE983128 EGX983126:EHA983128 EQT983126:EQW983128 FAP983126:FAS983128 FKL983126:FKO983128 FUH983126:FUK983128 GED983126:GEG983128 GNZ983126:GOC983128 GXV983126:GXY983128 HHR983126:HHU983128 HRN983126:HRQ983128 IBJ983126:IBM983128 ILF983126:ILI983128 IVB983126:IVE983128 JEX983126:JFA983128 JOT983126:JOW983128 JYP983126:JYS983128 KIL983126:KIO983128 KSH983126:KSK983128 LCD983126:LCG983128 LLZ983126:LMC983128 LVV983126:LVY983128 MFR983126:MFU983128 MPN983126:MPQ983128 MZJ983126:MZM983128 NJF983126:NJI983128 NTB983126:NTE983128 OCX983126:ODA983128 OMT983126:OMW983128 OWP983126:OWS983128 PGL983126:PGO983128 PQH983126:PQK983128 QAD983126:QAG983128 QJZ983126:QKC983128 QTV983126:QTY983128 RDR983126:RDU983128 RNN983126:RNQ983128 RXJ983126:RXM983128 SHF983126:SHI983128 SRB983126:SRE983128 TAX983126:TBA983128 TKT983126:TKW983128 TUP983126:TUS983128 UEL983126:UEO983128 UOH983126:UOK983128 UYD983126:UYG983128 VHZ983126:VIC983128 VRV983126:VRY983128 WBR983126:WBU983128 WLN983126:WLQ983128 WVJ983126:WVM983128 E145:E151 JA145:JA151 SW145:SW151 ACS145:ACS151 AMO145:AMO151 AWK145:AWK151 BGG145:BGG151 BQC145:BQC151 BZY145:BZY151 CJU145:CJU151 CTQ145:CTQ151 DDM145:DDM151 DNI145:DNI151 DXE145:DXE151 EHA145:EHA151 EQW145:EQW151 FAS145:FAS151 FKO145:FKO151 FUK145:FUK151 GEG145:GEG151 GOC145:GOC151 GXY145:GXY151 HHU145:HHU151 HRQ145:HRQ151 IBM145:IBM151 ILI145:ILI151 IVE145:IVE151 JFA145:JFA151 JOW145:JOW151 JYS145:JYS151 KIO145:KIO151 KSK145:KSK151 LCG145:LCG151 LMC145:LMC151 LVY145:LVY151 MFU145:MFU151 MPQ145:MPQ151 MZM145:MZM151 NJI145:NJI151 NTE145:NTE151 ODA145:ODA151 OMW145:OMW151 OWS145:OWS151 PGO145:PGO151 PQK145:PQK151 QAG145:QAG151 QKC145:QKC151 QTY145:QTY151 RDU145:RDU151 RNQ145:RNQ151 RXM145:RXM151 SHI145:SHI151 SRE145:SRE151 TBA145:TBA151 TKW145:TKW151 TUS145:TUS151 UEO145:UEO151 UOK145:UOK151 UYG145:UYG151 VIC145:VIC151 VRY145:VRY151 WBU145:WBU151 WLQ145:WLQ151 WVM145:WVM151 E65681:E65687 JA65681:JA65687 SW65681:SW65687 ACS65681:ACS65687 AMO65681:AMO65687 AWK65681:AWK65687 BGG65681:BGG65687 BQC65681:BQC65687 BZY65681:BZY65687 CJU65681:CJU65687 CTQ65681:CTQ65687 DDM65681:DDM65687 DNI65681:DNI65687 DXE65681:DXE65687 EHA65681:EHA65687 EQW65681:EQW65687 FAS65681:FAS65687 FKO65681:FKO65687 FUK65681:FUK65687 GEG65681:GEG65687 GOC65681:GOC65687 GXY65681:GXY65687 HHU65681:HHU65687 HRQ65681:HRQ65687 IBM65681:IBM65687 ILI65681:ILI65687 IVE65681:IVE65687 JFA65681:JFA65687 JOW65681:JOW65687 JYS65681:JYS65687 KIO65681:KIO65687 KSK65681:KSK65687 LCG65681:LCG65687 LMC65681:LMC65687 LVY65681:LVY65687 MFU65681:MFU65687 MPQ65681:MPQ65687 MZM65681:MZM65687 NJI65681:NJI65687 NTE65681:NTE65687 ODA65681:ODA65687 OMW65681:OMW65687 OWS65681:OWS65687 PGO65681:PGO65687 PQK65681:PQK65687 QAG65681:QAG65687 QKC65681:QKC65687 QTY65681:QTY65687 RDU65681:RDU65687 RNQ65681:RNQ65687 RXM65681:RXM65687 SHI65681:SHI65687 SRE65681:SRE65687 TBA65681:TBA65687 TKW65681:TKW65687 TUS65681:TUS65687 UEO65681:UEO65687 UOK65681:UOK65687 UYG65681:UYG65687 VIC65681:VIC65687 VRY65681:VRY65687 WBU65681:WBU65687 WLQ65681:WLQ65687 WVM65681:WVM65687 E131217:E131223 JA131217:JA131223 SW131217:SW131223 ACS131217:ACS131223 AMO131217:AMO131223 AWK131217:AWK131223 BGG131217:BGG131223 BQC131217:BQC131223 BZY131217:BZY131223 CJU131217:CJU131223 CTQ131217:CTQ131223 DDM131217:DDM131223 DNI131217:DNI131223 DXE131217:DXE131223 EHA131217:EHA131223 EQW131217:EQW131223 FAS131217:FAS131223 FKO131217:FKO131223 FUK131217:FUK131223 GEG131217:GEG131223 GOC131217:GOC131223 GXY131217:GXY131223 HHU131217:HHU131223 HRQ131217:HRQ131223 IBM131217:IBM131223 ILI131217:ILI131223 IVE131217:IVE131223 JFA131217:JFA131223 JOW131217:JOW131223 JYS131217:JYS131223 KIO131217:KIO131223 KSK131217:KSK131223 LCG131217:LCG131223 LMC131217:LMC131223 LVY131217:LVY131223 MFU131217:MFU131223 MPQ131217:MPQ131223 MZM131217:MZM131223 NJI131217:NJI131223 NTE131217:NTE131223 ODA131217:ODA131223 OMW131217:OMW131223 OWS131217:OWS131223 PGO131217:PGO131223 PQK131217:PQK131223 QAG131217:QAG131223 QKC131217:QKC131223 QTY131217:QTY131223 RDU131217:RDU131223 RNQ131217:RNQ131223 RXM131217:RXM131223 SHI131217:SHI131223 SRE131217:SRE131223 TBA131217:TBA131223 TKW131217:TKW131223 TUS131217:TUS131223 UEO131217:UEO131223 UOK131217:UOK131223 UYG131217:UYG131223 VIC131217:VIC131223 VRY131217:VRY131223 WBU131217:WBU131223 WLQ131217:WLQ131223 WVM131217:WVM131223 E196753:E196759 JA196753:JA196759 SW196753:SW196759 ACS196753:ACS196759 AMO196753:AMO196759 AWK196753:AWK196759 BGG196753:BGG196759 BQC196753:BQC196759 BZY196753:BZY196759 CJU196753:CJU196759 CTQ196753:CTQ196759 DDM196753:DDM196759 DNI196753:DNI196759 DXE196753:DXE196759 EHA196753:EHA196759 EQW196753:EQW196759 FAS196753:FAS196759 FKO196753:FKO196759 FUK196753:FUK196759 GEG196753:GEG196759 GOC196753:GOC196759 GXY196753:GXY196759 HHU196753:HHU196759 HRQ196753:HRQ196759 IBM196753:IBM196759 ILI196753:ILI196759 IVE196753:IVE196759 JFA196753:JFA196759 JOW196753:JOW196759 JYS196753:JYS196759 KIO196753:KIO196759 KSK196753:KSK196759 LCG196753:LCG196759 LMC196753:LMC196759 LVY196753:LVY196759 MFU196753:MFU196759 MPQ196753:MPQ196759 MZM196753:MZM196759 NJI196753:NJI196759 NTE196753:NTE196759 ODA196753:ODA196759 OMW196753:OMW196759 OWS196753:OWS196759 PGO196753:PGO196759 PQK196753:PQK196759 QAG196753:QAG196759 QKC196753:QKC196759 QTY196753:QTY196759 RDU196753:RDU196759 RNQ196753:RNQ196759 RXM196753:RXM196759 SHI196753:SHI196759 SRE196753:SRE196759 TBA196753:TBA196759 TKW196753:TKW196759 TUS196753:TUS196759 UEO196753:UEO196759 UOK196753:UOK196759 UYG196753:UYG196759 VIC196753:VIC196759 VRY196753:VRY196759 WBU196753:WBU196759 WLQ196753:WLQ196759 WVM196753:WVM196759 E262289:E262295 JA262289:JA262295 SW262289:SW262295 ACS262289:ACS262295 AMO262289:AMO262295 AWK262289:AWK262295 BGG262289:BGG262295 BQC262289:BQC262295 BZY262289:BZY262295 CJU262289:CJU262295 CTQ262289:CTQ262295 DDM262289:DDM262295 DNI262289:DNI262295 DXE262289:DXE262295 EHA262289:EHA262295 EQW262289:EQW262295 FAS262289:FAS262295 FKO262289:FKO262295 FUK262289:FUK262295 GEG262289:GEG262295 GOC262289:GOC262295 GXY262289:GXY262295 HHU262289:HHU262295 HRQ262289:HRQ262295 IBM262289:IBM262295 ILI262289:ILI262295 IVE262289:IVE262295 JFA262289:JFA262295 JOW262289:JOW262295 JYS262289:JYS262295 KIO262289:KIO262295 KSK262289:KSK262295 LCG262289:LCG262295 LMC262289:LMC262295 LVY262289:LVY262295 MFU262289:MFU262295 MPQ262289:MPQ262295 MZM262289:MZM262295 NJI262289:NJI262295 NTE262289:NTE262295 ODA262289:ODA262295 OMW262289:OMW262295 OWS262289:OWS262295 PGO262289:PGO262295 PQK262289:PQK262295 QAG262289:QAG262295 QKC262289:QKC262295 QTY262289:QTY262295 RDU262289:RDU262295 RNQ262289:RNQ262295 RXM262289:RXM262295 SHI262289:SHI262295 SRE262289:SRE262295 TBA262289:TBA262295 TKW262289:TKW262295 TUS262289:TUS262295 UEO262289:UEO262295 UOK262289:UOK262295 UYG262289:UYG262295 VIC262289:VIC262295 VRY262289:VRY262295 WBU262289:WBU262295 WLQ262289:WLQ262295 WVM262289:WVM262295 E327825:E327831 JA327825:JA327831 SW327825:SW327831 ACS327825:ACS327831 AMO327825:AMO327831 AWK327825:AWK327831 BGG327825:BGG327831 BQC327825:BQC327831 BZY327825:BZY327831 CJU327825:CJU327831 CTQ327825:CTQ327831 DDM327825:DDM327831 DNI327825:DNI327831 DXE327825:DXE327831 EHA327825:EHA327831 EQW327825:EQW327831 FAS327825:FAS327831 FKO327825:FKO327831 FUK327825:FUK327831 GEG327825:GEG327831 GOC327825:GOC327831 GXY327825:GXY327831 HHU327825:HHU327831 HRQ327825:HRQ327831 IBM327825:IBM327831 ILI327825:ILI327831 IVE327825:IVE327831 JFA327825:JFA327831 JOW327825:JOW327831 JYS327825:JYS327831 KIO327825:KIO327831 KSK327825:KSK327831 LCG327825:LCG327831 LMC327825:LMC327831 LVY327825:LVY327831 MFU327825:MFU327831 MPQ327825:MPQ327831 MZM327825:MZM327831 NJI327825:NJI327831 NTE327825:NTE327831 ODA327825:ODA327831 OMW327825:OMW327831 OWS327825:OWS327831 PGO327825:PGO327831 PQK327825:PQK327831 QAG327825:QAG327831 QKC327825:QKC327831 QTY327825:QTY327831 RDU327825:RDU327831 RNQ327825:RNQ327831 RXM327825:RXM327831 SHI327825:SHI327831 SRE327825:SRE327831 TBA327825:TBA327831 TKW327825:TKW327831 TUS327825:TUS327831 UEO327825:UEO327831 UOK327825:UOK327831 UYG327825:UYG327831 VIC327825:VIC327831 VRY327825:VRY327831 WBU327825:WBU327831 WLQ327825:WLQ327831 WVM327825:WVM327831 E393361:E393367 JA393361:JA393367 SW393361:SW393367 ACS393361:ACS393367 AMO393361:AMO393367 AWK393361:AWK393367 BGG393361:BGG393367 BQC393361:BQC393367 BZY393361:BZY393367 CJU393361:CJU393367 CTQ393361:CTQ393367 DDM393361:DDM393367 DNI393361:DNI393367 DXE393361:DXE393367 EHA393361:EHA393367 EQW393361:EQW393367 FAS393361:FAS393367 FKO393361:FKO393367 FUK393361:FUK393367 GEG393361:GEG393367 GOC393361:GOC393367 GXY393361:GXY393367 HHU393361:HHU393367 HRQ393361:HRQ393367 IBM393361:IBM393367 ILI393361:ILI393367 IVE393361:IVE393367 JFA393361:JFA393367 JOW393361:JOW393367 JYS393361:JYS393367 KIO393361:KIO393367 KSK393361:KSK393367 LCG393361:LCG393367 LMC393361:LMC393367 LVY393361:LVY393367 MFU393361:MFU393367 MPQ393361:MPQ393367 MZM393361:MZM393367 NJI393361:NJI393367 NTE393361:NTE393367 ODA393361:ODA393367 OMW393361:OMW393367 OWS393361:OWS393367 PGO393361:PGO393367 PQK393361:PQK393367 QAG393361:QAG393367 QKC393361:QKC393367 QTY393361:QTY393367 RDU393361:RDU393367 RNQ393361:RNQ393367 RXM393361:RXM393367 SHI393361:SHI393367 SRE393361:SRE393367 TBA393361:TBA393367 TKW393361:TKW393367 TUS393361:TUS393367 UEO393361:UEO393367 UOK393361:UOK393367 UYG393361:UYG393367 VIC393361:VIC393367 VRY393361:VRY393367 WBU393361:WBU393367 WLQ393361:WLQ393367 WVM393361:WVM393367 E458897:E458903 JA458897:JA458903 SW458897:SW458903 ACS458897:ACS458903 AMO458897:AMO458903 AWK458897:AWK458903 BGG458897:BGG458903 BQC458897:BQC458903 BZY458897:BZY458903 CJU458897:CJU458903 CTQ458897:CTQ458903 DDM458897:DDM458903 DNI458897:DNI458903 DXE458897:DXE458903 EHA458897:EHA458903 EQW458897:EQW458903 FAS458897:FAS458903 FKO458897:FKO458903 FUK458897:FUK458903 GEG458897:GEG458903 GOC458897:GOC458903 GXY458897:GXY458903 HHU458897:HHU458903 HRQ458897:HRQ458903 IBM458897:IBM458903 ILI458897:ILI458903 IVE458897:IVE458903 JFA458897:JFA458903 JOW458897:JOW458903 JYS458897:JYS458903 KIO458897:KIO458903 KSK458897:KSK458903 LCG458897:LCG458903 LMC458897:LMC458903 LVY458897:LVY458903 MFU458897:MFU458903 MPQ458897:MPQ458903 MZM458897:MZM458903 NJI458897:NJI458903 NTE458897:NTE458903 ODA458897:ODA458903 OMW458897:OMW458903 OWS458897:OWS458903 PGO458897:PGO458903 PQK458897:PQK458903 QAG458897:QAG458903 QKC458897:QKC458903 QTY458897:QTY458903 RDU458897:RDU458903 RNQ458897:RNQ458903 RXM458897:RXM458903 SHI458897:SHI458903 SRE458897:SRE458903 TBA458897:TBA458903 TKW458897:TKW458903 TUS458897:TUS458903 UEO458897:UEO458903 UOK458897:UOK458903 UYG458897:UYG458903 VIC458897:VIC458903 VRY458897:VRY458903 WBU458897:WBU458903 WLQ458897:WLQ458903 WVM458897:WVM458903 E524433:E524439 JA524433:JA524439 SW524433:SW524439 ACS524433:ACS524439 AMO524433:AMO524439 AWK524433:AWK524439 BGG524433:BGG524439 BQC524433:BQC524439 BZY524433:BZY524439 CJU524433:CJU524439 CTQ524433:CTQ524439 DDM524433:DDM524439 DNI524433:DNI524439 DXE524433:DXE524439 EHA524433:EHA524439 EQW524433:EQW524439 FAS524433:FAS524439 FKO524433:FKO524439 FUK524433:FUK524439 GEG524433:GEG524439 GOC524433:GOC524439 GXY524433:GXY524439 HHU524433:HHU524439 HRQ524433:HRQ524439 IBM524433:IBM524439 ILI524433:ILI524439 IVE524433:IVE524439 JFA524433:JFA524439 JOW524433:JOW524439 JYS524433:JYS524439 KIO524433:KIO524439 KSK524433:KSK524439 LCG524433:LCG524439 LMC524433:LMC524439 LVY524433:LVY524439 MFU524433:MFU524439 MPQ524433:MPQ524439 MZM524433:MZM524439 NJI524433:NJI524439 NTE524433:NTE524439 ODA524433:ODA524439 OMW524433:OMW524439 OWS524433:OWS524439 PGO524433:PGO524439 PQK524433:PQK524439 QAG524433:QAG524439 QKC524433:QKC524439 QTY524433:QTY524439 RDU524433:RDU524439 RNQ524433:RNQ524439 RXM524433:RXM524439 SHI524433:SHI524439 SRE524433:SRE524439 TBA524433:TBA524439 TKW524433:TKW524439 TUS524433:TUS524439 UEO524433:UEO524439 UOK524433:UOK524439 UYG524433:UYG524439 VIC524433:VIC524439 VRY524433:VRY524439 WBU524433:WBU524439 WLQ524433:WLQ524439 WVM524433:WVM524439 E589969:E589975 JA589969:JA589975 SW589969:SW589975 ACS589969:ACS589975 AMO589969:AMO589975 AWK589969:AWK589975 BGG589969:BGG589975 BQC589969:BQC589975 BZY589969:BZY589975 CJU589969:CJU589975 CTQ589969:CTQ589975 DDM589969:DDM589975 DNI589969:DNI589975 DXE589969:DXE589975 EHA589969:EHA589975 EQW589969:EQW589975 FAS589969:FAS589975 FKO589969:FKO589975 FUK589969:FUK589975 GEG589969:GEG589975 GOC589969:GOC589975 GXY589969:GXY589975 HHU589969:HHU589975 HRQ589969:HRQ589975 IBM589969:IBM589975 ILI589969:ILI589975 IVE589969:IVE589975 JFA589969:JFA589975 JOW589969:JOW589975 JYS589969:JYS589975 KIO589969:KIO589975 KSK589969:KSK589975 LCG589969:LCG589975 LMC589969:LMC589975 LVY589969:LVY589975 MFU589969:MFU589975 MPQ589969:MPQ589975 MZM589969:MZM589975 NJI589969:NJI589975 NTE589969:NTE589975 ODA589969:ODA589975 OMW589969:OMW589975 OWS589969:OWS589975 PGO589969:PGO589975 PQK589969:PQK589975 QAG589969:QAG589975 QKC589969:QKC589975 QTY589969:QTY589975 RDU589969:RDU589975 RNQ589969:RNQ589975 RXM589969:RXM589975 SHI589969:SHI589975 SRE589969:SRE589975 TBA589969:TBA589975 TKW589969:TKW589975 TUS589969:TUS589975 UEO589969:UEO589975 UOK589969:UOK589975 UYG589969:UYG589975 VIC589969:VIC589975 VRY589969:VRY589975 WBU589969:WBU589975 WLQ589969:WLQ589975 WVM589969:WVM589975 E655505:E655511 JA655505:JA655511 SW655505:SW655511 ACS655505:ACS655511 AMO655505:AMO655511 AWK655505:AWK655511 BGG655505:BGG655511 BQC655505:BQC655511 BZY655505:BZY655511 CJU655505:CJU655511 CTQ655505:CTQ655511 DDM655505:DDM655511 DNI655505:DNI655511 DXE655505:DXE655511 EHA655505:EHA655511 EQW655505:EQW655511 FAS655505:FAS655511 FKO655505:FKO655511 FUK655505:FUK655511 GEG655505:GEG655511 GOC655505:GOC655511 GXY655505:GXY655511 HHU655505:HHU655511 HRQ655505:HRQ655511 IBM655505:IBM655511 ILI655505:ILI655511 IVE655505:IVE655511 JFA655505:JFA655511 JOW655505:JOW655511 JYS655505:JYS655511 KIO655505:KIO655511 KSK655505:KSK655511 LCG655505:LCG655511 LMC655505:LMC655511 LVY655505:LVY655511 MFU655505:MFU655511 MPQ655505:MPQ655511 MZM655505:MZM655511 NJI655505:NJI655511 NTE655505:NTE655511 ODA655505:ODA655511 OMW655505:OMW655511 OWS655505:OWS655511 PGO655505:PGO655511 PQK655505:PQK655511 QAG655505:QAG655511 QKC655505:QKC655511 QTY655505:QTY655511 RDU655505:RDU655511 RNQ655505:RNQ655511 RXM655505:RXM655511 SHI655505:SHI655511 SRE655505:SRE655511 TBA655505:TBA655511 TKW655505:TKW655511 TUS655505:TUS655511 UEO655505:UEO655511 UOK655505:UOK655511 UYG655505:UYG655511 VIC655505:VIC655511 VRY655505:VRY655511 WBU655505:WBU655511 WLQ655505:WLQ655511 WVM655505:WVM655511 E721041:E721047 JA721041:JA721047 SW721041:SW721047 ACS721041:ACS721047 AMO721041:AMO721047 AWK721041:AWK721047 BGG721041:BGG721047 BQC721041:BQC721047 BZY721041:BZY721047 CJU721041:CJU721047 CTQ721041:CTQ721047 DDM721041:DDM721047 DNI721041:DNI721047 DXE721041:DXE721047 EHA721041:EHA721047 EQW721041:EQW721047 FAS721041:FAS721047 FKO721041:FKO721047 FUK721041:FUK721047 GEG721041:GEG721047 GOC721041:GOC721047 GXY721041:GXY721047 HHU721041:HHU721047 HRQ721041:HRQ721047 IBM721041:IBM721047 ILI721041:ILI721047 IVE721041:IVE721047 JFA721041:JFA721047 JOW721041:JOW721047 JYS721041:JYS721047 KIO721041:KIO721047 KSK721041:KSK721047 LCG721041:LCG721047 LMC721041:LMC721047 LVY721041:LVY721047 MFU721041:MFU721047 MPQ721041:MPQ721047 MZM721041:MZM721047 NJI721041:NJI721047 NTE721041:NTE721047 ODA721041:ODA721047 OMW721041:OMW721047 OWS721041:OWS721047 PGO721041:PGO721047 PQK721041:PQK721047 QAG721041:QAG721047 QKC721041:QKC721047 QTY721041:QTY721047 RDU721041:RDU721047 RNQ721041:RNQ721047 RXM721041:RXM721047 SHI721041:SHI721047 SRE721041:SRE721047 TBA721041:TBA721047 TKW721041:TKW721047 TUS721041:TUS721047 UEO721041:UEO721047 UOK721041:UOK721047 UYG721041:UYG721047 VIC721041:VIC721047 VRY721041:VRY721047 WBU721041:WBU721047 WLQ721041:WLQ721047 WVM721041:WVM721047 E786577:E786583 JA786577:JA786583 SW786577:SW786583 ACS786577:ACS786583 AMO786577:AMO786583 AWK786577:AWK786583 BGG786577:BGG786583 BQC786577:BQC786583 BZY786577:BZY786583 CJU786577:CJU786583 CTQ786577:CTQ786583 DDM786577:DDM786583 DNI786577:DNI786583 DXE786577:DXE786583 EHA786577:EHA786583 EQW786577:EQW786583 FAS786577:FAS786583 FKO786577:FKO786583 FUK786577:FUK786583 GEG786577:GEG786583 GOC786577:GOC786583 GXY786577:GXY786583 HHU786577:HHU786583 HRQ786577:HRQ786583 IBM786577:IBM786583 ILI786577:ILI786583 IVE786577:IVE786583 JFA786577:JFA786583 JOW786577:JOW786583 JYS786577:JYS786583 KIO786577:KIO786583 KSK786577:KSK786583 LCG786577:LCG786583 LMC786577:LMC786583 LVY786577:LVY786583 MFU786577:MFU786583 MPQ786577:MPQ786583 MZM786577:MZM786583 NJI786577:NJI786583 NTE786577:NTE786583 ODA786577:ODA786583 OMW786577:OMW786583 OWS786577:OWS786583 PGO786577:PGO786583 PQK786577:PQK786583 QAG786577:QAG786583 QKC786577:QKC786583 QTY786577:QTY786583 RDU786577:RDU786583 RNQ786577:RNQ786583 RXM786577:RXM786583 SHI786577:SHI786583 SRE786577:SRE786583 TBA786577:TBA786583 TKW786577:TKW786583 TUS786577:TUS786583 UEO786577:UEO786583 UOK786577:UOK786583 UYG786577:UYG786583 VIC786577:VIC786583 VRY786577:VRY786583 WBU786577:WBU786583 WLQ786577:WLQ786583 WVM786577:WVM786583 E852113:E852119 JA852113:JA852119 SW852113:SW852119 ACS852113:ACS852119 AMO852113:AMO852119 AWK852113:AWK852119 BGG852113:BGG852119 BQC852113:BQC852119 BZY852113:BZY852119 CJU852113:CJU852119 CTQ852113:CTQ852119 DDM852113:DDM852119 DNI852113:DNI852119 DXE852113:DXE852119 EHA852113:EHA852119 EQW852113:EQW852119 FAS852113:FAS852119 FKO852113:FKO852119 FUK852113:FUK852119 GEG852113:GEG852119 GOC852113:GOC852119 GXY852113:GXY852119 HHU852113:HHU852119 HRQ852113:HRQ852119 IBM852113:IBM852119 ILI852113:ILI852119 IVE852113:IVE852119 JFA852113:JFA852119 JOW852113:JOW852119 JYS852113:JYS852119 KIO852113:KIO852119 KSK852113:KSK852119 LCG852113:LCG852119 LMC852113:LMC852119 LVY852113:LVY852119 MFU852113:MFU852119 MPQ852113:MPQ852119 MZM852113:MZM852119 NJI852113:NJI852119 NTE852113:NTE852119 ODA852113:ODA852119 OMW852113:OMW852119 OWS852113:OWS852119 PGO852113:PGO852119 PQK852113:PQK852119 QAG852113:QAG852119 QKC852113:QKC852119 QTY852113:QTY852119 RDU852113:RDU852119 RNQ852113:RNQ852119 RXM852113:RXM852119 SHI852113:SHI852119 SRE852113:SRE852119 TBA852113:TBA852119 TKW852113:TKW852119 TUS852113:TUS852119 UEO852113:UEO852119 UOK852113:UOK852119 UYG852113:UYG852119 VIC852113:VIC852119 VRY852113:VRY852119 WBU852113:WBU852119 WLQ852113:WLQ852119 WVM852113:WVM852119 E917649:E917655 JA917649:JA917655 SW917649:SW917655 ACS917649:ACS917655 AMO917649:AMO917655 AWK917649:AWK917655 BGG917649:BGG917655 BQC917649:BQC917655 BZY917649:BZY917655 CJU917649:CJU917655 CTQ917649:CTQ917655 DDM917649:DDM917655 DNI917649:DNI917655 DXE917649:DXE917655 EHA917649:EHA917655 EQW917649:EQW917655 FAS917649:FAS917655 FKO917649:FKO917655 FUK917649:FUK917655 GEG917649:GEG917655 GOC917649:GOC917655 GXY917649:GXY917655 HHU917649:HHU917655 HRQ917649:HRQ917655 IBM917649:IBM917655 ILI917649:ILI917655 IVE917649:IVE917655 JFA917649:JFA917655 JOW917649:JOW917655 JYS917649:JYS917655 KIO917649:KIO917655 KSK917649:KSK917655 LCG917649:LCG917655 LMC917649:LMC917655 LVY917649:LVY917655 MFU917649:MFU917655 MPQ917649:MPQ917655 MZM917649:MZM917655 NJI917649:NJI917655 NTE917649:NTE917655 ODA917649:ODA917655 OMW917649:OMW917655 OWS917649:OWS917655 PGO917649:PGO917655 PQK917649:PQK917655 QAG917649:QAG917655 QKC917649:QKC917655 QTY917649:QTY917655 RDU917649:RDU917655 RNQ917649:RNQ917655 RXM917649:RXM917655 SHI917649:SHI917655 SRE917649:SRE917655 TBA917649:TBA917655 TKW917649:TKW917655 TUS917649:TUS917655 UEO917649:UEO917655 UOK917649:UOK917655 UYG917649:UYG917655 VIC917649:VIC917655 VRY917649:VRY917655 WBU917649:WBU917655 WLQ917649:WLQ917655 WVM917649:WVM917655 E983185:E983191 JA983185:JA983191 SW983185:SW983191 ACS983185:ACS983191 AMO983185:AMO983191 AWK983185:AWK983191 BGG983185:BGG983191 BQC983185:BQC983191 BZY983185:BZY983191 CJU983185:CJU983191 CTQ983185:CTQ983191 DDM983185:DDM983191 DNI983185:DNI983191 DXE983185:DXE983191 EHA983185:EHA983191 EQW983185:EQW983191 FAS983185:FAS983191 FKO983185:FKO983191 FUK983185:FUK983191 GEG983185:GEG983191 GOC983185:GOC983191 GXY983185:GXY983191 HHU983185:HHU983191 HRQ983185:HRQ983191 IBM983185:IBM983191 ILI983185:ILI983191 IVE983185:IVE983191 JFA983185:JFA983191 JOW983185:JOW983191 JYS983185:JYS983191 KIO983185:KIO983191 KSK983185:KSK983191 LCG983185:LCG983191 LMC983185:LMC983191 LVY983185:LVY983191 MFU983185:MFU983191 MPQ983185:MPQ983191 MZM983185:MZM983191 NJI983185:NJI983191 NTE983185:NTE983191 ODA983185:ODA983191 OMW983185:OMW983191 OWS983185:OWS983191 PGO983185:PGO983191 PQK983185:PQK983191 QAG983185:QAG983191 QKC983185:QKC983191 QTY983185:QTY983191 RDU983185:RDU983191 RNQ983185:RNQ983191 RXM983185:RXM983191 SHI983185:SHI983191 SRE983185:SRE983191 TBA983185:TBA983191 TKW983185:TKW983191 TUS983185:TUS983191 UEO983185:UEO983191 UOK983185:UOK983191 UYG983185:UYG983191 VIC983185:VIC983191 VRY983185:VRY983191 WBU983185:WBU983191 WLQ983185:WLQ983191 WVM983185:WVM983191 K157:N65536 JG157:JJ65536 TC157:TF65536 ACY157:ADB65536 AMU157:AMX65536 AWQ157:AWT65536 BGM157:BGP65536 BQI157:BQL65536 CAE157:CAH65536 CKA157:CKD65536 CTW157:CTZ65536 DDS157:DDV65536 DNO157:DNR65536 DXK157:DXN65536 EHG157:EHJ65536 ERC157:ERF65536 FAY157:FBB65536 FKU157:FKX65536 FUQ157:FUT65536 GEM157:GEP65536 GOI157:GOL65536 GYE157:GYH65536 HIA157:HID65536 HRW157:HRZ65536 IBS157:IBV65536 ILO157:ILR65536 IVK157:IVN65536 JFG157:JFJ65536 JPC157:JPF65536 JYY157:JZB65536 KIU157:KIX65536 KSQ157:KST65536 LCM157:LCP65536 LMI157:LML65536 LWE157:LWH65536 MGA157:MGD65536 MPW157:MPZ65536 MZS157:MZV65536 NJO157:NJR65536 NTK157:NTN65536 ODG157:ODJ65536 ONC157:ONF65536 OWY157:OXB65536 PGU157:PGX65536 PQQ157:PQT65536 QAM157:QAP65536 QKI157:QKL65536 QUE157:QUH65536 REA157:RED65536 RNW157:RNZ65536 RXS157:RXV65536 SHO157:SHR65536 SRK157:SRN65536 TBG157:TBJ65536 TLC157:TLF65536 TUY157:TVB65536 UEU157:UEX65536 UOQ157:UOT65536 UYM157:UYP65536 VII157:VIL65536 VSE157:VSH65536 WCA157:WCD65536 WLW157:WLZ65536 WVS157:WVV65536 K65693:N131072 JG65693:JJ131072 TC65693:TF131072 ACY65693:ADB131072 AMU65693:AMX131072 AWQ65693:AWT131072 BGM65693:BGP131072 BQI65693:BQL131072 CAE65693:CAH131072 CKA65693:CKD131072 CTW65693:CTZ131072 DDS65693:DDV131072 DNO65693:DNR131072 DXK65693:DXN131072 EHG65693:EHJ131072 ERC65693:ERF131072 FAY65693:FBB131072 FKU65693:FKX131072 FUQ65693:FUT131072 GEM65693:GEP131072 GOI65693:GOL131072 GYE65693:GYH131072 HIA65693:HID131072 HRW65693:HRZ131072 IBS65693:IBV131072 ILO65693:ILR131072 IVK65693:IVN131072 JFG65693:JFJ131072 JPC65693:JPF131072 JYY65693:JZB131072 KIU65693:KIX131072 KSQ65693:KST131072 LCM65693:LCP131072 LMI65693:LML131072 LWE65693:LWH131072 MGA65693:MGD131072 MPW65693:MPZ131072 MZS65693:MZV131072 NJO65693:NJR131072 NTK65693:NTN131072 ODG65693:ODJ131072 ONC65693:ONF131072 OWY65693:OXB131072 PGU65693:PGX131072 PQQ65693:PQT131072 QAM65693:QAP131072 QKI65693:QKL131072 QUE65693:QUH131072 REA65693:RED131072 RNW65693:RNZ131072 RXS65693:RXV131072 SHO65693:SHR131072 SRK65693:SRN131072 TBG65693:TBJ131072 TLC65693:TLF131072 TUY65693:TVB131072 UEU65693:UEX131072 UOQ65693:UOT131072 UYM65693:UYP131072 VII65693:VIL131072 VSE65693:VSH131072 WCA65693:WCD131072 WLW65693:WLZ131072 WVS65693:WVV131072 K131229:N196608 JG131229:JJ196608 TC131229:TF196608 ACY131229:ADB196608 AMU131229:AMX196608 AWQ131229:AWT196608 BGM131229:BGP196608 BQI131229:BQL196608 CAE131229:CAH196608 CKA131229:CKD196608 CTW131229:CTZ196608 DDS131229:DDV196608 DNO131229:DNR196608 DXK131229:DXN196608 EHG131229:EHJ196608 ERC131229:ERF196608 FAY131229:FBB196608 FKU131229:FKX196608 FUQ131229:FUT196608 GEM131229:GEP196608 GOI131229:GOL196608 GYE131229:GYH196608 HIA131229:HID196608 HRW131229:HRZ196608 IBS131229:IBV196608 ILO131229:ILR196608 IVK131229:IVN196608 JFG131229:JFJ196608 JPC131229:JPF196608 JYY131229:JZB196608 KIU131229:KIX196608 KSQ131229:KST196608 LCM131229:LCP196608 LMI131229:LML196608 LWE131229:LWH196608 MGA131229:MGD196608 MPW131229:MPZ196608 MZS131229:MZV196608 NJO131229:NJR196608 NTK131229:NTN196608 ODG131229:ODJ196608 ONC131229:ONF196608 OWY131229:OXB196608 PGU131229:PGX196608 PQQ131229:PQT196608 QAM131229:QAP196608 QKI131229:QKL196608 QUE131229:QUH196608 REA131229:RED196608 RNW131229:RNZ196608 RXS131229:RXV196608 SHO131229:SHR196608 SRK131229:SRN196608 TBG131229:TBJ196608 TLC131229:TLF196608 TUY131229:TVB196608 UEU131229:UEX196608 UOQ131229:UOT196608 UYM131229:UYP196608 VII131229:VIL196608 VSE131229:VSH196608 WCA131229:WCD196608 WLW131229:WLZ196608 WVS131229:WVV196608 K196765:N262144 JG196765:JJ262144 TC196765:TF262144 ACY196765:ADB262144 AMU196765:AMX262144 AWQ196765:AWT262144 BGM196765:BGP262144 BQI196765:BQL262144 CAE196765:CAH262144 CKA196765:CKD262144 CTW196765:CTZ262144 DDS196765:DDV262144 DNO196765:DNR262144 DXK196765:DXN262144 EHG196765:EHJ262144 ERC196765:ERF262144 FAY196765:FBB262144 FKU196765:FKX262144 FUQ196765:FUT262144 GEM196765:GEP262144 GOI196765:GOL262144 GYE196765:GYH262144 HIA196765:HID262144 HRW196765:HRZ262144 IBS196765:IBV262144 ILO196765:ILR262144 IVK196765:IVN262144 JFG196765:JFJ262144 JPC196765:JPF262144 JYY196765:JZB262144 KIU196765:KIX262144 KSQ196765:KST262144 LCM196765:LCP262144 LMI196765:LML262144 LWE196765:LWH262144 MGA196765:MGD262144 MPW196765:MPZ262144 MZS196765:MZV262144 NJO196765:NJR262144 NTK196765:NTN262144 ODG196765:ODJ262144 ONC196765:ONF262144 OWY196765:OXB262144 PGU196765:PGX262144 PQQ196765:PQT262144 QAM196765:QAP262144 QKI196765:QKL262144 QUE196765:QUH262144 REA196765:RED262144 RNW196765:RNZ262144 RXS196765:RXV262144 SHO196765:SHR262144 SRK196765:SRN262144 TBG196765:TBJ262144 TLC196765:TLF262144 TUY196765:TVB262144 UEU196765:UEX262144 UOQ196765:UOT262144 UYM196765:UYP262144 VII196765:VIL262144 VSE196765:VSH262144 WCA196765:WCD262144 WLW196765:WLZ262144 WVS196765:WVV262144 K262301:N327680 JG262301:JJ327680 TC262301:TF327680 ACY262301:ADB327680 AMU262301:AMX327680 AWQ262301:AWT327680 BGM262301:BGP327680 BQI262301:BQL327680 CAE262301:CAH327680 CKA262301:CKD327680 CTW262301:CTZ327680 DDS262301:DDV327680 DNO262301:DNR327680 DXK262301:DXN327680 EHG262301:EHJ327680 ERC262301:ERF327680 FAY262301:FBB327680 FKU262301:FKX327680 FUQ262301:FUT327680 GEM262301:GEP327680 GOI262301:GOL327680 GYE262301:GYH327680 HIA262301:HID327680 HRW262301:HRZ327680 IBS262301:IBV327680 ILO262301:ILR327680 IVK262301:IVN327680 JFG262301:JFJ327680 JPC262301:JPF327680 JYY262301:JZB327680 KIU262301:KIX327680 KSQ262301:KST327680 LCM262301:LCP327680 LMI262301:LML327680 LWE262301:LWH327680 MGA262301:MGD327680 MPW262301:MPZ327680 MZS262301:MZV327680 NJO262301:NJR327680 NTK262301:NTN327680 ODG262301:ODJ327680 ONC262301:ONF327680 OWY262301:OXB327680 PGU262301:PGX327680 PQQ262301:PQT327680 QAM262301:QAP327680 QKI262301:QKL327680 QUE262301:QUH327680 REA262301:RED327680 RNW262301:RNZ327680 RXS262301:RXV327680 SHO262301:SHR327680 SRK262301:SRN327680 TBG262301:TBJ327680 TLC262301:TLF327680 TUY262301:TVB327680 UEU262301:UEX327680 UOQ262301:UOT327680 UYM262301:UYP327680 VII262301:VIL327680 VSE262301:VSH327680 WCA262301:WCD327680 WLW262301:WLZ327680 WVS262301:WVV327680 K327837:N393216 JG327837:JJ393216 TC327837:TF393216 ACY327837:ADB393216 AMU327837:AMX393216 AWQ327837:AWT393216 BGM327837:BGP393216 BQI327837:BQL393216 CAE327837:CAH393216 CKA327837:CKD393216 CTW327837:CTZ393216 DDS327837:DDV393216 DNO327837:DNR393216 DXK327837:DXN393216 EHG327837:EHJ393216 ERC327837:ERF393216 FAY327837:FBB393216 FKU327837:FKX393216 FUQ327837:FUT393216 GEM327837:GEP393216 GOI327837:GOL393216 GYE327837:GYH393216 HIA327837:HID393216 HRW327837:HRZ393216 IBS327837:IBV393216 ILO327837:ILR393216 IVK327837:IVN393216 JFG327837:JFJ393216 JPC327837:JPF393216 JYY327837:JZB393216 KIU327837:KIX393216 KSQ327837:KST393216 LCM327837:LCP393216 LMI327837:LML393216 LWE327837:LWH393216 MGA327837:MGD393216 MPW327837:MPZ393216 MZS327837:MZV393216 NJO327837:NJR393216 NTK327837:NTN393216 ODG327837:ODJ393216 ONC327837:ONF393216 OWY327837:OXB393216 PGU327837:PGX393216 PQQ327837:PQT393216 QAM327837:QAP393216 QKI327837:QKL393216 QUE327837:QUH393216 REA327837:RED393216 RNW327837:RNZ393216 RXS327837:RXV393216 SHO327837:SHR393216 SRK327837:SRN393216 TBG327837:TBJ393216 TLC327837:TLF393216 TUY327837:TVB393216 UEU327837:UEX393216 UOQ327837:UOT393216 UYM327837:UYP393216 VII327837:VIL393216 VSE327837:VSH393216 WCA327837:WCD393216 WLW327837:WLZ393216 WVS327837:WVV393216 K393373:N458752 JG393373:JJ458752 TC393373:TF458752 ACY393373:ADB458752 AMU393373:AMX458752 AWQ393373:AWT458752 BGM393373:BGP458752 BQI393373:BQL458752 CAE393373:CAH458752 CKA393373:CKD458752 CTW393373:CTZ458752 DDS393373:DDV458752 DNO393373:DNR458752 DXK393373:DXN458752 EHG393373:EHJ458752 ERC393373:ERF458752 FAY393373:FBB458752 FKU393373:FKX458752 FUQ393373:FUT458752 GEM393373:GEP458752 GOI393373:GOL458752 GYE393373:GYH458752 HIA393373:HID458752 HRW393373:HRZ458752 IBS393373:IBV458752 ILO393373:ILR458752 IVK393373:IVN458752 JFG393373:JFJ458752 JPC393373:JPF458752 JYY393373:JZB458752 KIU393373:KIX458752 KSQ393373:KST458752 LCM393373:LCP458752 LMI393373:LML458752 LWE393373:LWH458752 MGA393373:MGD458752 MPW393373:MPZ458752 MZS393373:MZV458752 NJO393373:NJR458752 NTK393373:NTN458752 ODG393373:ODJ458752 ONC393373:ONF458752 OWY393373:OXB458752 PGU393373:PGX458752 PQQ393373:PQT458752 QAM393373:QAP458752 QKI393373:QKL458752 QUE393373:QUH458752 REA393373:RED458752 RNW393373:RNZ458752 RXS393373:RXV458752 SHO393373:SHR458752 SRK393373:SRN458752 TBG393373:TBJ458752 TLC393373:TLF458752 TUY393373:TVB458752 UEU393373:UEX458752 UOQ393373:UOT458752 UYM393373:UYP458752 VII393373:VIL458752 VSE393373:VSH458752 WCA393373:WCD458752 WLW393373:WLZ458752 WVS393373:WVV458752 K458909:N524288 JG458909:JJ524288 TC458909:TF524288 ACY458909:ADB524288 AMU458909:AMX524288 AWQ458909:AWT524288 BGM458909:BGP524288 BQI458909:BQL524288 CAE458909:CAH524288 CKA458909:CKD524288 CTW458909:CTZ524288 DDS458909:DDV524288 DNO458909:DNR524288 DXK458909:DXN524288 EHG458909:EHJ524288 ERC458909:ERF524288 FAY458909:FBB524288 FKU458909:FKX524288 FUQ458909:FUT524288 GEM458909:GEP524288 GOI458909:GOL524288 GYE458909:GYH524288 HIA458909:HID524288 HRW458909:HRZ524288 IBS458909:IBV524288 ILO458909:ILR524288 IVK458909:IVN524288 JFG458909:JFJ524288 JPC458909:JPF524288 JYY458909:JZB524288 KIU458909:KIX524288 KSQ458909:KST524288 LCM458909:LCP524288 LMI458909:LML524288 LWE458909:LWH524288 MGA458909:MGD524288 MPW458909:MPZ524288 MZS458909:MZV524288 NJO458909:NJR524288 NTK458909:NTN524288 ODG458909:ODJ524288 ONC458909:ONF524288 OWY458909:OXB524288 PGU458909:PGX524288 PQQ458909:PQT524288 QAM458909:QAP524288 QKI458909:QKL524288 QUE458909:QUH524288 REA458909:RED524288 RNW458909:RNZ524288 RXS458909:RXV524288 SHO458909:SHR524288 SRK458909:SRN524288 TBG458909:TBJ524288 TLC458909:TLF524288 TUY458909:TVB524288 UEU458909:UEX524288 UOQ458909:UOT524288 UYM458909:UYP524288 VII458909:VIL524288 VSE458909:VSH524288 WCA458909:WCD524288 WLW458909:WLZ524288 WVS458909:WVV524288 K524445:N589824 JG524445:JJ589824 TC524445:TF589824 ACY524445:ADB589824 AMU524445:AMX589824 AWQ524445:AWT589824 BGM524445:BGP589824 BQI524445:BQL589824 CAE524445:CAH589824 CKA524445:CKD589824 CTW524445:CTZ589824 DDS524445:DDV589824 DNO524445:DNR589824 DXK524445:DXN589824 EHG524445:EHJ589824 ERC524445:ERF589824 FAY524445:FBB589824 FKU524445:FKX589824 FUQ524445:FUT589824 GEM524445:GEP589824 GOI524445:GOL589824 GYE524445:GYH589824 HIA524445:HID589824 HRW524445:HRZ589824 IBS524445:IBV589824 ILO524445:ILR589824 IVK524445:IVN589824 JFG524445:JFJ589824 JPC524445:JPF589824 JYY524445:JZB589824 KIU524445:KIX589824 KSQ524445:KST589824 LCM524445:LCP589824 LMI524445:LML589824 LWE524445:LWH589824 MGA524445:MGD589824 MPW524445:MPZ589824 MZS524445:MZV589824 NJO524445:NJR589824 NTK524445:NTN589824 ODG524445:ODJ589824 ONC524445:ONF589824 OWY524445:OXB589824 PGU524445:PGX589824 PQQ524445:PQT589824 QAM524445:QAP589824 QKI524445:QKL589824 QUE524445:QUH589824 REA524445:RED589824 RNW524445:RNZ589824 RXS524445:RXV589824 SHO524445:SHR589824 SRK524445:SRN589824 TBG524445:TBJ589824 TLC524445:TLF589824 TUY524445:TVB589824 UEU524445:UEX589824 UOQ524445:UOT589824 UYM524445:UYP589824 VII524445:VIL589824 VSE524445:VSH589824 WCA524445:WCD589824 WLW524445:WLZ589824 WVS524445:WVV589824 K589981:N655360 JG589981:JJ655360 TC589981:TF655360 ACY589981:ADB655360 AMU589981:AMX655360 AWQ589981:AWT655360 BGM589981:BGP655360 BQI589981:BQL655360 CAE589981:CAH655360 CKA589981:CKD655360 CTW589981:CTZ655360 DDS589981:DDV655360 DNO589981:DNR655360 DXK589981:DXN655360 EHG589981:EHJ655360 ERC589981:ERF655360 FAY589981:FBB655360 FKU589981:FKX655360 FUQ589981:FUT655360 GEM589981:GEP655360 GOI589981:GOL655360 GYE589981:GYH655360 HIA589981:HID655360 HRW589981:HRZ655360 IBS589981:IBV655360 ILO589981:ILR655360 IVK589981:IVN655360 JFG589981:JFJ655360 JPC589981:JPF655360 JYY589981:JZB655360 KIU589981:KIX655360 KSQ589981:KST655360 LCM589981:LCP655360 LMI589981:LML655360 LWE589981:LWH655360 MGA589981:MGD655360 MPW589981:MPZ655360 MZS589981:MZV655360 NJO589981:NJR655360 NTK589981:NTN655360 ODG589981:ODJ655360 ONC589981:ONF655360 OWY589981:OXB655360 PGU589981:PGX655360 PQQ589981:PQT655360 QAM589981:QAP655360 QKI589981:QKL655360 QUE589981:QUH655360 REA589981:RED655360 RNW589981:RNZ655360 RXS589981:RXV655360 SHO589981:SHR655360 SRK589981:SRN655360 TBG589981:TBJ655360 TLC589981:TLF655360 TUY589981:TVB655360 UEU589981:UEX655360 UOQ589981:UOT655360 UYM589981:UYP655360 VII589981:VIL655360 VSE589981:VSH655360 WCA589981:WCD655360 WLW589981:WLZ655360 WVS589981:WVV655360 K655517:N720896 JG655517:JJ720896 TC655517:TF720896 ACY655517:ADB720896 AMU655517:AMX720896 AWQ655517:AWT720896 BGM655517:BGP720896 BQI655517:BQL720896 CAE655517:CAH720896 CKA655517:CKD720896 CTW655517:CTZ720896 DDS655517:DDV720896 DNO655517:DNR720896 DXK655517:DXN720896 EHG655517:EHJ720896 ERC655517:ERF720896 FAY655517:FBB720896 FKU655517:FKX720896 FUQ655517:FUT720896 GEM655517:GEP720896 GOI655517:GOL720896 GYE655517:GYH720896 HIA655517:HID720896 HRW655517:HRZ720896 IBS655517:IBV720896 ILO655517:ILR720896 IVK655517:IVN720896 JFG655517:JFJ720896 JPC655517:JPF720896 JYY655517:JZB720896 KIU655517:KIX720896 KSQ655517:KST720896 LCM655517:LCP720896 LMI655517:LML720896 LWE655517:LWH720896 MGA655517:MGD720896 MPW655517:MPZ720896 MZS655517:MZV720896 NJO655517:NJR720896 NTK655517:NTN720896 ODG655517:ODJ720896 ONC655517:ONF720896 OWY655517:OXB720896 PGU655517:PGX720896 PQQ655517:PQT720896 QAM655517:QAP720896 QKI655517:QKL720896 QUE655517:QUH720896 REA655517:RED720896 RNW655517:RNZ720896 RXS655517:RXV720896 SHO655517:SHR720896 SRK655517:SRN720896 TBG655517:TBJ720896 TLC655517:TLF720896 TUY655517:TVB720896 UEU655517:UEX720896 UOQ655517:UOT720896 UYM655517:UYP720896 VII655517:VIL720896 VSE655517:VSH720896 WCA655517:WCD720896 WLW655517:WLZ720896 WVS655517:WVV720896 K721053:N786432 JG721053:JJ786432 TC721053:TF786432 ACY721053:ADB786432 AMU721053:AMX786432 AWQ721053:AWT786432 BGM721053:BGP786432 BQI721053:BQL786432 CAE721053:CAH786432 CKA721053:CKD786432 CTW721053:CTZ786432 DDS721053:DDV786432 DNO721053:DNR786432 DXK721053:DXN786432 EHG721053:EHJ786432 ERC721053:ERF786432 FAY721053:FBB786432 FKU721053:FKX786432 FUQ721053:FUT786432 GEM721053:GEP786432 GOI721053:GOL786432 GYE721053:GYH786432 HIA721053:HID786432 HRW721053:HRZ786432 IBS721053:IBV786432 ILO721053:ILR786432 IVK721053:IVN786432 JFG721053:JFJ786432 JPC721053:JPF786432 JYY721053:JZB786432 KIU721053:KIX786432 KSQ721053:KST786432 LCM721053:LCP786432 LMI721053:LML786432 LWE721053:LWH786432 MGA721053:MGD786432 MPW721053:MPZ786432 MZS721053:MZV786432 NJO721053:NJR786432 NTK721053:NTN786432 ODG721053:ODJ786432 ONC721053:ONF786432 OWY721053:OXB786432 PGU721053:PGX786432 PQQ721053:PQT786432 QAM721053:QAP786432 QKI721053:QKL786432 QUE721053:QUH786432 REA721053:RED786432 RNW721053:RNZ786432 RXS721053:RXV786432 SHO721053:SHR786432 SRK721053:SRN786432 TBG721053:TBJ786432 TLC721053:TLF786432 TUY721053:TVB786432 UEU721053:UEX786432 UOQ721053:UOT786432 UYM721053:UYP786432 VII721053:VIL786432 VSE721053:VSH786432 WCA721053:WCD786432 WLW721053:WLZ786432 WVS721053:WVV786432 K786589:N851968 JG786589:JJ851968 TC786589:TF851968 ACY786589:ADB851968 AMU786589:AMX851968 AWQ786589:AWT851968 BGM786589:BGP851968 BQI786589:BQL851968 CAE786589:CAH851968 CKA786589:CKD851968 CTW786589:CTZ851968 DDS786589:DDV851968 DNO786589:DNR851968 DXK786589:DXN851968 EHG786589:EHJ851968 ERC786589:ERF851968 FAY786589:FBB851968 FKU786589:FKX851968 FUQ786589:FUT851968 GEM786589:GEP851968 GOI786589:GOL851968 GYE786589:GYH851968 HIA786589:HID851968 HRW786589:HRZ851968 IBS786589:IBV851968 ILO786589:ILR851968 IVK786589:IVN851968 JFG786589:JFJ851968 JPC786589:JPF851968 JYY786589:JZB851968 KIU786589:KIX851968 KSQ786589:KST851968 LCM786589:LCP851968 LMI786589:LML851968 LWE786589:LWH851968 MGA786589:MGD851968 MPW786589:MPZ851968 MZS786589:MZV851968 NJO786589:NJR851968 NTK786589:NTN851968 ODG786589:ODJ851968 ONC786589:ONF851968 OWY786589:OXB851968 PGU786589:PGX851968 PQQ786589:PQT851968 QAM786589:QAP851968 QKI786589:QKL851968 QUE786589:QUH851968 REA786589:RED851968 RNW786589:RNZ851968 RXS786589:RXV851968 SHO786589:SHR851968 SRK786589:SRN851968 TBG786589:TBJ851968 TLC786589:TLF851968 TUY786589:TVB851968 UEU786589:UEX851968 UOQ786589:UOT851968 UYM786589:UYP851968 VII786589:VIL851968 VSE786589:VSH851968 WCA786589:WCD851968 WLW786589:WLZ851968 WVS786589:WVV851968 K852125:N917504 JG852125:JJ917504 TC852125:TF917504 ACY852125:ADB917504 AMU852125:AMX917504 AWQ852125:AWT917504 BGM852125:BGP917504 BQI852125:BQL917504 CAE852125:CAH917504 CKA852125:CKD917504 CTW852125:CTZ917504 DDS852125:DDV917504 DNO852125:DNR917504 DXK852125:DXN917504 EHG852125:EHJ917504 ERC852125:ERF917504 FAY852125:FBB917504 FKU852125:FKX917504 FUQ852125:FUT917504 GEM852125:GEP917504 GOI852125:GOL917504 GYE852125:GYH917504 HIA852125:HID917504 HRW852125:HRZ917504 IBS852125:IBV917504 ILO852125:ILR917504 IVK852125:IVN917504 JFG852125:JFJ917504 JPC852125:JPF917504 JYY852125:JZB917504 KIU852125:KIX917504 KSQ852125:KST917504 LCM852125:LCP917504 LMI852125:LML917504 LWE852125:LWH917504 MGA852125:MGD917504 MPW852125:MPZ917504 MZS852125:MZV917504 NJO852125:NJR917504 NTK852125:NTN917504 ODG852125:ODJ917504 ONC852125:ONF917504 OWY852125:OXB917504 PGU852125:PGX917504 PQQ852125:PQT917504 QAM852125:QAP917504 QKI852125:QKL917504 QUE852125:QUH917504 REA852125:RED917504 RNW852125:RNZ917504 RXS852125:RXV917504 SHO852125:SHR917504 SRK852125:SRN917504 TBG852125:TBJ917504 TLC852125:TLF917504 TUY852125:TVB917504 UEU852125:UEX917504 UOQ852125:UOT917504 UYM852125:UYP917504 VII852125:VIL917504 VSE852125:VSH917504 WCA852125:WCD917504 WLW852125:WLZ917504 WVS852125:WVV917504 K917661:N983040 JG917661:JJ983040 TC917661:TF983040 ACY917661:ADB983040 AMU917661:AMX983040 AWQ917661:AWT983040 BGM917661:BGP983040 BQI917661:BQL983040 CAE917661:CAH983040 CKA917661:CKD983040 CTW917661:CTZ983040 DDS917661:DDV983040 DNO917661:DNR983040 DXK917661:DXN983040 EHG917661:EHJ983040 ERC917661:ERF983040 FAY917661:FBB983040 FKU917661:FKX983040 FUQ917661:FUT983040 GEM917661:GEP983040 GOI917661:GOL983040 GYE917661:GYH983040 HIA917661:HID983040 HRW917661:HRZ983040 IBS917661:IBV983040 ILO917661:ILR983040 IVK917661:IVN983040 JFG917661:JFJ983040 JPC917661:JPF983040 JYY917661:JZB983040 KIU917661:KIX983040 KSQ917661:KST983040 LCM917661:LCP983040 LMI917661:LML983040 LWE917661:LWH983040 MGA917661:MGD983040 MPW917661:MPZ983040 MZS917661:MZV983040 NJO917661:NJR983040 NTK917661:NTN983040 ODG917661:ODJ983040 ONC917661:ONF983040 OWY917661:OXB983040 PGU917661:PGX983040 PQQ917661:PQT983040 QAM917661:QAP983040 QKI917661:QKL983040 QUE917661:QUH983040 REA917661:RED983040 RNW917661:RNZ983040 RXS917661:RXV983040 SHO917661:SHR983040 SRK917661:SRN983040 TBG917661:TBJ983040 TLC917661:TLF983040 TUY917661:TVB983040 UEU917661:UEX983040 UOQ917661:UOT983040 UYM917661:UYP983040 VII917661:VIL983040 VSE917661:VSH983040 WCA917661:WCD983040 WLW917661:WLZ983040 WVS917661:WVV983040 K983197:N1048576 JG983197:JJ1048576 TC983197:TF1048576 ACY983197:ADB1048576 AMU983197:AMX1048576 AWQ983197:AWT1048576 BGM983197:BGP1048576 BQI983197:BQL1048576 CAE983197:CAH1048576 CKA983197:CKD1048576 CTW983197:CTZ1048576 DDS983197:DDV1048576 DNO983197:DNR1048576 DXK983197:DXN1048576 EHG983197:EHJ1048576 ERC983197:ERF1048576 FAY983197:FBB1048576 FKU983197:FKX1048576 FUQ983197:FUT1048576 GEM983197:GEP1048576 GOI983197:GOL1048576 GYE983197:GYH1048576 HIA983197:HID1048576 HRW983197:HRZ1048576 IBS983197:IBV1048576 ILO983197:ILR1048576 IVK983197:IVN1048576 JFG983197:JFJ1048576 JPC983197:JPF1048576 JYY983197:JZB1048576 KIU983197:KIX1048576 KSQ983197:KST1048576 LCM983197:LCP1048576 LMI983197:LML1048576 LWE983197:LWH1048576 MGA983197:MGD1048576 MPW983197:MPZ1048576 MZS983197:MZV1048576 NJO983197:NJR1048576 NTK983197:NTN1048576 ODG983197:ODJ1048576 ONC983197:ONF1048576 OWY983197:OXB1048576 PGU983197:PGX1048576 PQQ983197:PQT1048576 QAM983197:QAP1048576 QKI983197:QKL1048576 QUE983197:QUH1048576 REA983197:RED1048576 RNW983197:RNZ1048576 RXS983197:RXV1048576 SHO983197:SHR1048576 SRK983197:SRN1048576 TBG983197:TBJ1048576 TLC983197:TLF1048576 TUY983197:TVB1048576 UEU983197:UEX1048576 UOQ983197:UOT1048576 UYM983197:UYP1048576 VII983197:VIL1048576 VSE983197:VSH1048576 WCA983197:WCD1048576 WLW983197:WLZ1048576 WVS983197:WVV1048576 M156 JI156 TE156 ADA156 AMW156 AWS156 BGO156 BQK156 CAG156 CKC156 CTY156 DDU156 DNQ156 DXM156 EHI156 ERE156 FBA156 FKW156 FUS156 GEO156 GOK156 GYG156 HIC156 HRY156 IBU156 ILQ156 IVM156 JFI156 JPE156 JZA156 KIW156 KSS156 LCO156 LMK156 LWG156 MGC156 MPY156 MZU156 NJQ156 NTM156 ODI156 ONE156 OXA156 PGW156 PQS156 QAO156 QKK156 QUG156 REC156 RNY156 RXU156 SHQ156 SRM156 TBI156 TLE156 TVA156 UEW156 UOS156 UYO156 VIK156 VSG156 WCC156 WLY156 WVU156 M65692 JI65692 TE65692 ADA65692 AMW65692 AWS65692 BGO65692 BQK65692 CAG65692 CKC65692 CTY65692 DDU65692 DNQ65692 DXM65692 EHI65692 ERE65692 FBA65692 FKW65692 FUS65692 GEO65692 GOK65692 GYG65692 HIC65692 HRY65692 IBU65692 ILQ65692 IVM65692 JFI65692 JPE65692 JZA65692 KIW65692 KSS65692 LCO65692 LMK65692 LWG65692 MGC65692 MPY65692 MZU65692 NJQ65692 NTM65692 ODI65692 ONE65692 OXA65692 PGW65692 PQS65692 QAO65692 QKK65692 QUG65692 REC65692 RNY65692 RXU65692 SHQ65692 SRM65692 TBI65692 TLE65692 TVA65692 UEW65692 UOS65692 UYO65692 VIK65692 VSG65692 WCC65692 WLY65692 WVU65692 M131228 JI131228 TE131228 ADA131228 AMW131228 AWS131228 BGO131228 BQK131228 CAG131228 CKC131228 CTY131228 DDU131228 DNQ131228 DXM131228 EHI131228 ERE131228 FBA131228 FKW131228 FUS131228 GEO131228 GOK131228 GYG131228 HIC131228 HRY131228 IBU131228 ILQ131228 IVM131228 JFI131228 JPE131228 JZA131228 KIW131228 KSS131228 LCO131228 LMK131228 LWG131228 MGC131228 MPY131228 MZU131228 NJQ131228 NTM131228 ODI131228 ONE131228 OXA131228 PGW131228 PQS131228 QAO131228 QKK131228 QUG131228 REC131228 RNY131228 RXU131228 SHQ131228 SRM131228 TBI131228 TLE131228 TVA131228 UEW131228 UOS131228 UYO131228 VIK131228 VSG131228 WCC131228 WLY131228 WVU131228 M196764 JI196764 TE196764 ADA196764 AMW196764 AWS196764 BGO196764 BQK196764 CAG196764 CKC196764 CTY196764 DDU196764 DNQ196764 DXM196764 EHI196764 ERE196764 FBA196764 FKW196764 FUS196764 GEO196764 GOK196764 GYG196764 HIC196764 HRY196764 IBU196764 ILQ196764 IVM196764 JFI196764 JPE196764 JZA196764 KIW196764 KSS196764 LCO196764 LMK196764 LWG196764 MGC196764 MPY196764 MZU196764 NJQ196764 NTM196764 ODI196764 ONE196764 OXA196764 PGW196764 PQS196764 QAO196764 QKK196764 QUG196764 REC196764 RNY196764 RXU196764 SHQ196764 SRM196764 TBI196764 TLE196764 TVA196764 UEW196764 UOS196764 UYO196764 VIK196764 VSG196764 WCC196764 WLY196764 WVU196764 M262300 JI262300 TE262300 ADA262300 AMW262300 AWS262300 BGO262300 BQK262300 CAG262300 CKC262300 CTY262300 DDU262300 DNQ262300 DXM262300 EHI262300 ERE262300 FBA262300 FKW262300 FUS262300 GEO262300 GOK262300 GYG262300 HIC262300 HRY262300 IBU262300 ILQ262300 IVM262300 JFI262300 JPE262300 JZA262300 KIW262300 KSS262300 LCO262300 LMK262300 LWG262300 MGC262300 MPY262300 MZU262300 NJQ262300 NTM262300 ODI262300 ONE262300 OXA262300 PGW262300 PQS262300 QAO262300 QKK262300 QUG262300 REC262300 RNY262300 RXU262300 SHQ262300 SRM262300 TBI262300 TLE262300 TVA262300 UEW262300 UOS262300 UYO262300 VIK262300 VSG262300 WCC262300 WLY262300 WVU262300 M327836 JI327836 TE327836 ADA327836 AMW327836 AWS327836 BGO327836 BQK327836 CAG327836 CKC327836 CTY327836 DDU327836 DNQ327836 DXM327836 EHI327836 ERE327836 FBA327836 FKW327836 FUS327836 GEO327836 GOK327836 GYG327836 HIC327836 HRY327836 IBU327836 ILQ327836 IVM327836 JFI327836 JPE327836 JZA327836 KIW327836 KSS327836 LCO327836 LMK327836 LWG327836 MGC327836 MPY327836 MZU327836 NJQ327836 NTM327836 ODI327836 ONE327836 OXA327836 PGW327836 PQS327836 QAO327836 QKK327836 QUG327836 REC327836 RNY327836 RXU327836 SHQ327836 SRM327836 TBI327836 TLE327836 TVA327836 UEW327836 UOS327836 UYO327836 VIK327836 VSG327836 WCC327836 WLY327836 WVU327836 M393372 JI393372 TE393372 ADA393372 AMW393372 AWS393372 BGO393372 BQK393372 CAG393372 CKC393372 CTY393372 DDU393372 DNQ393372 DXM393372 EHI393372 ERE393372 FBA393372 FKW393372 FUS393372 GEO393372 GOK393372 GYG393372 HIC393372 HRY393372 IBU393372 ILQ393372 IVM393372 JFI393372 JPE393372 JZA393372 KIW393372 KSS393372 LCO393372 LMK393372 LWG393372 MGC393372 MPY393372 MZU393372 NJQ393372 NTM393372 ODI393372 ONE393372 OXA393372 PGW393372 PQS393372 QAO393372 QKK393372 QUG393372 REC393372 RNY393372 RXU393372 SHQ393372 SRM393372 TBI393372 TLE393372 TVA393372 UEW393372 UOS393372 UYO393372 VIK393372 VSG393372 WCC393372 WLY393372 WVU393372 M458908 JI458908 TE458908 ADA458908 AMW458908 AWS458908 BGO458908 BQK458908 CAG458908 CKC458908 CTY458908 DDU458908 DNQ458908 DXM458908 EHI458908 ERE458908 FBA458908 FKW458908 FUS458908 GEO458908 GOK458908 GYG458908 HIC458908 HRY458908 IBU458908 ILQ458908 IVM458908 JFI458908 JPE458908 JZA458908 KIW458908 KSS458908 LCO458908 LMK458908 LWG458908 MGC458908 MPY458908 MZU458908 NJQ458908 NTM458908 ODI458908 ONE458908 OXA458908 PGW458908 PQS458908 QAO458908 QKK458908 QUG458908 REC458908 RNY458908 RXU458908 SHQ458908 SRM458908 TBI458908 TLE458908 TVA458908 UEW458908 UOS458908 UYO458908 VIK458908 VSG458908 WCC458908 WLY458908 WVU458908 M524444 JI524444 TE524444 ADA524444 AMW524444 AWS524444 BGO524444 BQK524444 CAG524444 CKC524444 CTY524444 DDU524444 DNQ524444 DXM524444 EHI524444 ERE524444 FBA524444 FKW524444 FUS524444 GEO524444 GOK524444 GYG524444 HIC524444 HRY524444 IBU524444 ILQ524444 IVM524444 JFI524444 JPE524444 JZA524444 KIW524444 KSS524444 LCO524444 LMK524444 LWG524444 MGC524444 MPY524444 MZU524444 NJQ524444 NTM524444 ODI524444 ONE524444 OXA524444 PGW524444 PQS524444 QAO524444 QKK524444 QUG524444 REC524444 RNY524444 RXU524444 SHQ524444 SRM524444 TBI524444 TLE524444 TVA524444 UEW524444 UOS524444 UYO524444 VIK524444 VSG524444 WCC524444 WLY524444 WVU524444 M589980 JI589980 TE589980 ADA589980 AMW589980 AWS589980 BGO589980 BQK589980 CAG589980 CKC589980 CTY589980 DDU589980 DNQ589980 DXM589980 EHI589980 ERE589980 FBA589980 FKW589980 FUS589980 GEO589980 GOK589980 GYG589980 HIC589980 HRY589980 IBU589980 ILQ589980 IVM589980 JFI589980 JPE589980 JZA589980 KIW589980 KSS589980 LCO589980 LMK589980 LWG589980 MGC589980 MPY589980 MZU589980 NJQ589980 NTM589980 ODI589980 ONE589980 OXA589980 PGW589980 PQS589980 QAO589980 QKK589980 QUG589980 REC589980 RNY589980 RXU589980 SHQ589980 SRM589980 TBI589980 TLE589980 TVA589980 UEW589980 UOS589980 UYO589980 VIK589980 VSG589980 WCC589980 WLY589980 WVU589980 M655516 JI655516 TE655516 ADA655516 AMW655516 AWS655516 BGO655516 BQK655516 CAG655516 CKC655516 CTY655516 DDU655516 DNQ655516 DXM655516 EHI655516 ERE655516 FBA655516 FKW655516 FUS655516 GEO655516 GOK655516 GYG655516 HIC655516 HRY655516 IBU655516 ILQ655516 IVM655516 JFI655516 JPE655516 JZA655516 KIW655516 KSS655516 LCO655516 LMK655516 LWG655516 MGC655516 MPY655516 MZU655516 NJQ655516 NTM655516 ODI655516 ONE655516 OXA655516 PGW655516 PQS655516 QAO655516 QKK655516 QUG655516 REC655516 RNY655516 RXU655516 SHQ655516 SRM655516 TBI655516 TLE655516 TVA655516 UEW655516 UOS655516 UYO655516 VIK655516 VSG655516 WCC655516 WLY655516 WVU655516 M721052 JI721052 TE721052 ADA721052 AMW721052 AWS721052 BGO721052 BQK721052 CAG721052 CKC721052 CTY721052 DDU721052 DNQ721052 DXM721052 EHI721052 ERE721052 FBA721052 FKW721052 FUS721052 GEO721052 GOK721052 GYG721052 HIC721052 HRY721052 IBU721052 ILQ721052 IVM721052 JFI721052 JPE721052 JZA721052 KIW721052 KSS721052 LCO721052 LMK721052 LWG721052 MGC721052 MPY721052 MZU721052 NJQ721052 NTM721052 ODI721052 ONE721052 OXA721052 PGW721052 PQS721052 QAO721052 QKK721052 QUG721052 REC721052 RNY721052 RXU721052 SHQ721052 SRM721052 TBI721052 TLE721052 TVA721052 UEW721052 UOS721052 UYO721052 VIK721052 VSG721052 WCC721052 WLY721052 WVU721052 M786588 JI786588 TE786588 ADA786588 AMW786588 AWS786588 BGO786588 BQK786588 CAG786588 CKC786588 CTY786588 DDU786588 DNQ786588 DXM786588 EHI786588 ERE786588 FBA786588 FKW786588 FUS786588 GEO786588 GOK786588 GYG786588 HIC786588 HRY786588 IBU786588 ILQ786588 IVM786588 JFI786588 JPE786588 JZA786588 KIW786588 KSS786588 LCO786588 LMK786588 LWG786588 MGC786588 MPY786588 MZU786588 NJQ786588 NTM786588 ODI786588 ONE786588 OXA786588 PGW786588 PQS786588 QAO786588 QKK786588 QUG786588 REC786588 RNY786588 RXU786588 SHQ786588 SRM786588 TBI786588 TLE786588 TVA786588 UEW786588 UOS786588 UYO786588 VIK786588 VSG786588 WCC786588 WLY786588 WVU786588 M852124 JI852124 TE852124 ADA852124 AMW852124 AWS852124 BGO852124 BQK852124 CAG852124 CKC852124 CTY852124 DDU852124 DNQ852124 DXM852124 EHI852124 ERE852124 FBA852124 FKW852124 FUS852124 GEO852124 GOK852124 GYG852124 HIC852124 HRY852124 IBU852124 ILQ852124 IVM852124 JFI852124 JPE852124 JZA852124 KIW852124 KSS852124 LCO852124 LMK852124 LWG852124 MGC852124 MPY852124 MZU852124 NJQ852124 NTM852124 ODI852124 ONE852124 OXA852124 PGW852124 PQS852124 QAO852124 QKK852124 QUG852124 REC852124 RNY852124 RXU852124 SHQ852124 SRM852124 TBI852124 TLE852124 TVA852124 UEW852124 UOS852124 UYO852124 VIK852124 VSG852124 WCC852124 WLY852124 WVU852124 M917660 JI917660 TE917660 ADA917660 AMW917660 AWS917660 BGO917660 BQK917660 CAG917660 CKC917660 CTY917660 DDU917660 DNQ917660 DXM917660 EHI917660 ERE917660 FBA917660 FKW917660 FUS917660 GEO917660 GOK917660 GYG917660 HIC917660 HRY917660 IBU917660 ILQ917660 IVM917660 JFI917660 JPE917660 JZA917660 KIW917660 KSS917660 LCO917660 LMK917660 LWG917660 MGC917660 MPY917660 MZU917660 NJQ917660 NTM917660 ODI917660 ONE917660 OXA917660 PGW917660 PQS917660 QAO917660 QKK917660 QUG917660 REC917660 RNY917660 RXU917660 SHQ917660 SRM917660 TBI917660 TLE917660 TVA917660 UEW917660 UOS917660 UYO917660 VIK917660 VSG917660 WCC917660 WLY917660 WVU917660 M983196 JI983196 TE983196 ADA983196 AMW983196 AWS983196 BGO983196 BQK983196 CAG983196 CKC983196 CTY983196 DDU983196 DNQ983196 DXM983196 EHI983196 ERE983196 FBA983196 FKW983196 FUS983196 GEO983196 GOK983196 GYG983196 HIC983196 HRY983196 IBU983196 ILQ983196 IVM983196 JFI983196 JPE983196 JZA983196 KIW983196 KSS983196 LCO983196 LMK983196 LWG983196 MGC983196 MPY983196 MZU983196 NJQ983196 NTM983196 ODI983196 ONE983196 OXA983196 PGW983196 PQS983196 QAO983196 QKK983196 QUG983196 REC983196 RNY983196 RXU983196 SHQ983196 SRM983196 TBI983196 TLE983196 TVA983196 UEW983196 UOS983196 UYO983196 VIK983196 VSG983196 WCC983196 WLY983196 WVU983196 B156 IX156 ST156 ACP156 AML156 AWH156 BGD156 BPZ156 BZV156 CJR156 CTN156 DDJ156 DNF156 DXB156 EGX156 EQT156 FAP156 FKL156 FUH156 GED156 GNZ156 GXV156 HHR156 HRN156 IBJ156 ILF156 IVB156 JEX156 JOT156 JYP156 KIL156 KSH156 LCD156 LLZ156 LVV156 MFR156 MPN156 MZJ156 NJF156 NTB156 OCX156 OMT156 OWP156 PGL156 PQH156 QAD156 QJZ156 QTV156 RDR156 RNN156 RXJ156 SHF156 SRB156 TAX156 TKT156 TUP156 UEL156 UOH156 UYD156 VHZ156 VRV156 WBR156 WLN156 WVJ156 B65692 IX65692 ST65692 ACP65692 AML65692 AWH65692 BGD65692 BPZ65692 BZV65692 CJR65692 CTN65692 DDJ65692 DNF65692 DXB65692 EGX65692 EQT65692 FAP65692 FKL65692 FUH65692 GED65692 GNZ65692 GXV65692 HHR65692 HRN65692 IBJ65692 ILF65692 IVB65692 JEX65692 JOT65692 JYP65692 KIL65692 KSH65692 LCD65692 LLZ65692 LVV65692 MFR65692 MPN65692 MZJ65692 NJF65692 NTB65692 OCX65692 OMT65692 OWP65692 PGL65692 PQH65692 QAD65692 QJZ65692 QTV65692 RDR65692 RNN65692 RXJ65692 SHF65692 SRB65692 TAX65692 TKT65692 TUP65692 UEL65692 UOH65692 UYD65692 VHZ65692 VRV65692 WBR65692 WLN65692 WVJ65692 B131228 IX131228 ST131228 ACP131228 AML131228 AWH131228 BGD131228 BPZ131228 BZV131228 CJR131228 CTN131228 DDJ131228 DNF131228 DXB131228 EGX131228 EQT131228 FAP131228 FKL131228 FUH131228 GED131228 GNZ131228 GXV131228 HHR131228 HRN131228 IBJ131228 ILF131228 IVB131228 JEX131228 JOT131228 JYP131228 KIL131228 KSH131228 LCD131228 LLZ131228 LVV131228 MFR131228 MPN131228 MZJ131228 NJF131228 NTB131228 OCX131228 OMT131228 OWP131228 PGL131228 PQH131228 QAD131228 QJZ131228 QTV131228 RDR131228 RNN131228 RXJ131228 SHF131228 SRB131228 TAX131228 TKT131228 TUP131228 UEL131228 UOH131228 UYD131228 VHZ131228 VRV131228 WBR131228 WLN131228 WVJ131228 B196764 IX196764 ST196764 ACP196764 AML196764 AWH196764 BGD196764 BPZ196764 BZV196764 CJR196764 CTN196764 DDJ196764 DNF196764 DXB196764 EGX196764 EQT196764 FAP196764 FKL196764 FUH196764 GED196764 GNZ196764 GXV196764 HHR196764 HRN196764 IBJ196764 ILF196764 IVB196764 JEX196764 JOT196764 JYP196764 KIL196764 KSH196764 LCD196764 LLZ196764 LVV196764 MFR196764 MPN196764 MZJ196764 NJF196764 NTB196764 OCX196764 OMT196764 OWP196764 PGL196764 PQH196764 QAD196764 QJZ196764 QTV196764 RDR196764 RNN196764 RXJ196764 SHF196764 SRB196764 TAX196764 TKT196764 TUP196764 UEL196764 UOH196764 UYD196764 VHZ196764 VRV196764 WBR196764 WLN196764 WVJ196764 B262300 IX262300 ST262300 ACP262300 AML262300 AWH262300 BGD262300 BPZ262300 BZV262300 CJR262300 CTN262300 DDJ262300 DNF262300 DXB262300 EGX262300 EQT262300 FAP262300 FKL262300 FUH262300 GED262300 GNZ262300 GXV262300 HHR262300 HRN262300 IBJ262300 ILF262300 IVB262300 JEX262300 JOT262300 JYP262300 KIL262300 KSH262300 LCD262300 LLZ262300 LVV262300 MFR262300 MPN262300 MZJ262300 NJF262300 NTB262300 OCX262300 OMT262300 OWP262300 PGL262300 PQH262300 QAD262300 QJZ262300 QTV262300 RDR262300 RNN262300 RXJ262300 SHF262300 SRB262300 TAX262300 TKT262300 TUP262300 UEL262300 UOH262300 UYD262300 VHZ262300 VRV262300 WBR262300 WLN262300 WVJ262300 B327836 IX327836 ST327836 ACP327836 AML327836 AWH327836 BGD327836 BPZ327836 BZV327836 CJR327836 CTN327836 DDJ327836 DNF327836 DXB327836 EGX327836 EQT327836 FAP327836 FKL327836 FUH327836 GED327836 GNZ327836 GXV327836 HHR327836 HRN327836 IBJ327836 ILF327836 IVB327836 JEX327836 JOT327836 JYP327836 KIL327836 KSH327836 LCD327836 LLZ327836 LVV327836 MFR327836 MPN327836 MZJ327836 NJF327836 NTB327836 OCX327836 OMT327836 OWP327836 PGL327836 PQH327836 QAD327836 QJZ327836 QTV327836 RDR327836 RNN327836 RXJ327836 SHF327836 SRB327836 TAX327836 TKT327836 TUP327836 UEL327836 UOH327836 UYD327836 VHZ327836 VRV327836 WBR327836 WLN327836 WVJ327836 B393372 IX393372 ST393372 ACP393372 AML393372 AWH393372 BGD393372 BPZ393372 BZV393372 CJR393372 CTN393372 DDJ393372 DNF393372 DXB393372 EGX393372 EQT393372 FAP393372 FKL393372 FUH393372 GED393372 GNZ393372 GXV393372 HHR393372 HRN393372 IBJ393372 ILF393372 IVB393372 JEX393372 JOT393372 JYP393372 KIL393372 KSH393372 LCD393372 LLZ393372 LVV393372 MFR393372 MPN393372 MZJ393372 NJF393372 NTB393372 OCX393372 OMT393372 OWP393372 PGL393372 PQH393372 QAD393372 QJZ393372 QTV393372 RDR393372 RNN393372 RXJ393372 SHF393372 SRB393372 TAX393372 TKT393372 TUP393372 UEL393372 UOH393372 UYD393372 VHZ393372 VRV393372 WBR393372 WLN393372 WVJ393372 B458908 IX458908 ST458908 ACP458908 AML458908 AWH458908 BGD458908 BPZ458908 BZV458908 CJR458908 CTN458908 DDJ458908 DNF458908 DXB458908 EGX458908 EQT458908 FAP458908 FKL458908 FUH458908 GED458908 GNZ458908 GXV458908 HHR458908 HRN458908 IBJ458908 ILF458908 IVB458908 JEX458908 JOT458908 JYP458908 KIL458908 KSH458908 LCD458908 LLZ458908 LVV458908 MFR458908 MPN458908 MZJ458908 NJF458908 NTB458908 OCX458908 OMT458908 OWP458908 PGL458908 PQH458908 QAD458908 QJZ458908 QTV458908 RDR458908 RNN458908 RXJ458908 SHF458908 SRB458908 TAX458908 TKT458908 TUP458908 UEL458908 UOH458908 UYD458908 VHZ458908 VRV458908 WBR458908 WLN458908 WVJ458908 B524444 IX524444 ST524444 ACP524444 AML524444 AWH524444 BGD524444 BPZ524444 BZV524444 CJR524444 CTN524444 DDJ524444 DNF524444 DXB524444 EGX524444 EQT524444 FAP524444 FKL524444 FUH524444 GED524444 GNZ524444 GXV524444 HHR524444 HRN524444 IBJ524444 ILF524444 IVB524444 JEX524444 JOT524444 JYP524444 KIL524444 KSH524444 LCD524444 LLZ524444 LVV524444 MFR524444 MPN524444 MZJ524444 NJF524444 NTB524444 OCX524444 OMT524444 OWP524444 PGL524444 PQH524444 QAD524444 QJZ524444 QTV524444 RDR524444 RNN524444 RXJ524444 SHF524444 SRB524444 TAX524444 TKT524444 TUP524444 UEL524444 UOH524444 UYD524444 VHZ524444 VRV524444 WBR524444 WLN524444 WVJ524444 B589980 IX589980 ST589980 ACP589980 AML589980 AWH589980 BGD589980 BPZ589980 BZV589980 CJR589980 CTN589980 DDJ589980 DNF589980 DXB589980 EGX589980 EQT589980 FAP589980 FKL589980 FUH589980 GED589980 GNZ589980 GXV589980 HHR589980 HRN589980 IBJ589980 ILF589980 IVB589980 JEX589980 JOT589980 JYP589980 KIL589980 KSH589980 LCD589980 LLZ589980 LVV589980 MFR589980 MPN589980 MZJ589980 NJF589980 NTB589980 OCX589980 OMT589980 OWP589980 PGL589980 PQH589980 QAD589980 QJZ589980 QTV589980 RDR589980 RNN589980 RXJ589980 SHF589980 SRB589980 TAX589980 TKT589980 TUP589980 UEL589980 UOH589980 UYD589980 VHZ589980 VRV589980 WBR589980 WLN589980 WVJ589980 B655516 IX655516 ST655516 ACP655516 AML655516 AWH655516 BGD655516 BPZ655516 BZV655516 CJR655516 CTN655516 DDJ655516 DNF655516 DXB655516 EGX655516 EQT655516 FAP655516 FKL655516 FUH655516 GED655516 GNZ655516 GXV655516 HHR655516 HRN655516 IBJ655516 ILF655516 IVB655516 JEX655516 JOT655516 JYP655516 KIL655516 KSH655516 LCD655516 LLZ655516 LVV655516 MFR655516 MPN655516 MZJ655516 NJF655516 NTB655516 OCX655516 OMT655516 OWP655516 PGL655516 PQH655516 QAD655516 QJZ655516 QTV655516 RDR655516 RNN655516 RXJ655516 SHF655516 SRB655516 TAX655516 TKT655516 TUP655516 UEL655516 UOH655516 UYD655516 VHZ655516 VRV655516 WBR655516 WLN655516 WVJ655516 B721052 IX721052 ST721052 ACP721052 AML721052 AWH721052 BGD721052 BPZ721052 BZV721052 CJR721052 CTN721052 DDJ721052 DNF721052 DXB721052 EGX721052 EQT721052 FAP721052 FKL721052 FUH721052 GED721052 GNZ721052 GXV721052 HHR721052 HRN721052 IBJ721052 ILF721052 IVB721052 JEX721052 JOT721052 JYP721052 KIL721052 KSH721052 LCD721052 LLZ721052 LVV721052 MFR721052 MPN721052 MZJ721052 NJF721052 NTB721052 OCX721052 OMT721052 OWP721052 PGL721052 PQH721052 QAD721052 QJZ721052 QTV721052 RDR721052 RNN721052 RXJ721052 SHF721052 SRB721052 TAX721052 TKT721052 TUP721052 UEL721052 UOH721052 UYD721052 VHZ721052 VRV721052 WBR721052 WLN721052 WVJ721052 B786588 IX786588 ST786588 ACP786588 AML786588 AWH786588 BGD786588 BPZ786588 BZV786588 CJR786588 CTN786588 DDJ786588 DNF786588 DXB786588 EGX786588 EQT786588 FAP786588 FKL786588 FUH786588 GED786588 GNZ786588 GXV786588 HHR786588 HRN786588 IBJ786588 ILF786588 IVB786588 JEX786588 JOT786588 JYP786588 KIL786588 KSH786588 LCD786588 LLZ786588 LVV786588 MFR786588 MPN786588 MZJ786588 NJF786588 NTB786588 OCX786588 OMT786588 OWP786588 PGL786588 PQH786588 QAD786588 QJZ786588 QTV786588 RDR786588 RNN786588 RXJ786588 SHF786588 SRB786588 TAX786588 TKT786588 TUP786588 UEL786588 UOH786588 UYD786588 VHZ786588 VRV786588 WBR786588 WLN786588 WVJ786588 B852124 IX852124 ST852124 ACP852124 AML852124 AWH852124 BGD852124 BPZ852124 BZV852124 CJR852124 CTN852124 DDJ852124 DNF852124 DXB852124 EGX852124 EQT852124 FAP852124 FKL852124 FUH852124 GED852124 GNZ852124 GXV852124 HHR852124 HRN852124 IBJ852124 ILF852124 IVB852124 JEX852124 JOT852124 JYP852124 KIL852124 KSH852124 LCD852124 LLZ852124 LVV852124 MFR852124 MPN852124 MZJ852124 NJF852124 NTB852124 OCX852124 OMT852124 OWP852124 PGL852124 PQH852124 QAD852124 QJZ852124 QTV852124 RDR852124 RNN852124 RXJ852124 SHF852124 SRB852124 TAX852124 TKT852124 TUP852124 UEL852124 UOH852124 UYD852124 VHZ852124 VRV852124 WBR852124 WLN852124 WVJ852124 B917660 IX917660 ST917660 ACP917660 AML917660 AWH917660 BGD917660 BPZ917660 BZV917660 CJR917660 CTN917660 DDJ917660 DNF917660 DXB917660 EGX917660 EQT917660 FAP917660 FKL917660 FUH917660 GED917660 GNZ917660 GXV917660 HHR917660 HRN917660 IBJ917660 ILF917660 IVB917660 JEX917660 JOT917660 JYP917660 KIL917660 KSH917660 LCD917660 LLZ917660 LVV917660 MFR917660 MPN917660 MZJ917660 NJF917660 NTB917660 OCX917660 OMT917660 OWP917660 PGL917660 PQH917660 QAD917660 QJZ917660 QTV917660 RDR917660 RNN917660 RXJ917660 SHF917660 SRB917660 TAX917660 TKT917660 TUP917660 UEL917660 UOH917660 UYD917660 VHZ917660 VRV917660 WBR917660 WLN917660 WVJ917660 B983196 IX983196 ST983196 ACP983196 AML983196 AWH983196 BGD983196 BPZ983196 BZV983196 CJR983196 CTN983196 DDJ983196 DNF983196 DXB983196 EGX983196 EQT983196 FAP983196 FKL983196 FUH983196 GED983196 GNZ983196 GXV983196 HHR983196 HRN983196 IBJ983196 ILF983196 IVB983196 JEX983196 JOT983196 JYP983196 KIL983196 KSH983196 LCD983196 LLZ983196 LVV983196 MFR983196 MPN983196 MZJ983196 NJF983196 NTB983196 OCX983196 OMT983196 OWP983196 PGL983196 PQH983196 QAD983196 QJZ983196 QTV983196 RDR983196 RNN983196 RXJ983196 SHF983196 SRB983196 TAX983196 TKT983196 TUP983196 UEL983196 UOH983196 UYD983196 VHZ983196 VRV983196 WBR983196 WLN983196 WVJ983196 H156:J65536 JD156:JF65536 SZ156:TB65536 ACV156:ACX65536 AMR156:AMT65536 AWN156:AWP65536 BGJ156:BGL65536 BQF156:BQH65536 CAB156:CAD65536 CJX156:CJZ65536 CTT156:CTV65536 DDP156:DDR65536 DNL156:DNN65536 DXH156:DXJ65536 EHD156:EHF65536 EQZ156:ERB65536 FAV156:FAX65536 FKR156:FKT65536 FUN156:FUP65536 GEJ156:GEL65536 GOF156:GOH65536 GYB156:GYD65536 HHX156:HHZ65536 HRT156:HRV65536 IBP156:IBR65536 ILL156:ILN65536 IVH156:IVJ65536 JFD156:JFF65536 JOZ156:JPB65536 JYV156:JYX65536 KIR156:KIT65536 KSN156:KSP65536 LCJ156:LCL65536 LMF156:LMH65536 LWB156:LWD65536 MFX156:MFZ65536 MPT156:MPV65536 MZP156:MZR65536 NJL156:NJN65536 NTH156:NTJ65536 ODD156:ODF65536 OMZ156:ONB65536 OWV156:OWX65536 PGR156:PGT65536 PQN156:PQP65536 QAJ156:QAL65536 QKF156:QKH65536 QUB156:QUD65536 RDX156:RDZ65536 RNT156:RNV65536 RXP156:RXR65536 SHL156:SHN65536 SRH156:SRJ65536 TBD156:TBF65536 TKZ156:TLB65536 TUV156:TUX65536 UER156:UET65536 UON156:UOP65536 UYJ156:UYL65536 VIF156:VIH65536 VSB156:VSD65536 WBX156:WBZ65536 WLT156:WLV65536 WVP156:WVR65536 H65692:J131072 JD65692:JF131072 SZ65692:TB131072 ACV65692:ACX131072 AMR65692:AMT131072 AWN65692:AWP131072 BGJ65692:BGL131072 BQF65692:BQH131072 CAB65692:CAD131072 CJX65692:CJZ131072 CTT65692:CTV131072 DDP65692:DDR131072 DNL65692:DNN131072 DXH65692:DXJ131072 EHD65692:EHF131072 EQZ65692:ERB131072 FAV65692:FAX131072 FKR65692:FKT131072 FUN65692:FUP131072 GEJ65692:GEL131072 GOF65692:GOH131072 GYB65692:GYD131072 HHX65692:HHZ131072 HRT65692:HRV131072 IBP65692:IBR131072 ILL65692:ILN131072 IVH65692:IVJ131072 JFD65692:JFF131072 JOZ65692:JPB131072 JYV65692:JYX131072 KIR65692:KIT131072 KSN65692:KSP131072 LCJ65692:LCL131072 LMF65692:LMH131072 LWB65692:LWD131072 MFX65692:MFZ131072 MPT65692:MPV131072 MZP65692:MZR131072 NJL65692:NJN131072 NTH65692:NTJ131072 ODD65692:ODF131072 OMZ65692:ONB131072 OWV65692:OWX131072 PGR65692:PGT131072 PQN65692:PQP131072 QAJ65692:QAL131072 QKF65692:QKH131072 QUB65692:QUD131072 RDX65692:RDZ131072 RNT65692:RNV131072 RXP65692:RXR131072 SHL65692:SHN131072 SRH65692:SRJ131072 TBD65692:TBF131072 TKZ65692:TLB131072 TUV65692:TUX131072 UER65692:UET131072 UON65692:UOP131072 UYJ65692:UYL131072 VIF65692:VIH131072 VSB65692:VSD131072 WBX65692:WBZ131072 WLT65692:WLV131072 WVP65692:WVR131072 H131228:J196608 JD131228:JF196608 SZ131228:TB196608 ACV131228:ACX196608 AMR131228:AMT196608 AWN131228:AWP196608 BGJ131228:BGL196608 BQF131228:BQH196608 CAB131228:CAD196608 CJX131228:CJZ196608 CTT131228:CTV196608 DDP131228:DDR196608 DNL131228:DNN196608 DXH131228:DXJ196608 EHD131228:EHF196608 EQZ131228:ERB196608 FAV131228:FAX196608 FKR131228:FKT196608 FUN131228:FUP196608 GEJ131228:GEL196608 GOF131228:GOH196608 GYB131228:GYD196608 HHX131228:HHZ196608 HRT131228:HRV196608 IBP131228:IBR196608 ILL131228:ILN196608 IVH131228:IVJ196608 JFD131228:JFF196608 JOZ131228:JPB196608 JYV131228:JYX196608 KIR131228:KIT196608 KSN131228:KSP196608 LCJ131228:LCL196608 LMF131228:LMH196608 LWB131228:LWD196608 MFX131228:MFZ196608 MPT131228:MPV196608 MZP131228:MZR196608 NJL131228:NJN196608 NTH131228:NTJ196608 ODD131228:ODF196608 OMZ131228:ONB196608 OWV131228:OWX196608 PGR131228:PGT196608 PQN131228:PQP196608 QAJ131228:QAL196608 QKF131228:QKH196608 QUB131228:QUD196608 RDX131228:RDZ196608 RNT131228:RNV196608 RXP131228:RXR196608 SHL131228:SHN196608 SRH131228:SRJ196608 TBD131228:TBF196608 TKZ131228:TLB196608 TUV131228:TUX196608 UER131228:UET196608 UON131228:UOP196608 UYJ131228:UYL196608 VIF131228:VIH196608 VSB131228:VSD196608 WBX131228:WBZ196608 WLT131228:WLV196608 WVP131228:WVR196608 H196764:J262144 JD196764:JF262144 SZ196764:TB262144 ACV196764:ACX262144 AMR196764:AMT262144 AWN196764:AWP262144 BGJ196764:BGL262144 BQF196764:BQH262144 CAB196764:CAD262144 CJX196764:CJZ262144 CTT196764:CTV262144 DDP196764:DDR262144 DNL196764:DNN262144 DXH196764:DXJ262144 EHD196764:EHF262144 EQZ196764:ERB262144 FAV196764:FAX262144 FKR196764:FKT262144 FUN196764:FUP262144 GEJ196764:GEL262144 GOF196764:GOH262144 GYB196764:GYD262144 HHX196764:HHZ262144 HRT196764:HRV262144 IBP196764:IBR262144 ILL196764:ILN262144 IVH196764:IVJ262144 JFD196764:JFF262144 JOZ196764:JPB262144 JYV196764:JYX262144 KIR196764:KIT262144 KSN196764:KSP262144 LCJ196764:LCL262144 LMF196764:LMH262144 LWB196764:LWD262144 MFX196764:MFZ262144 MPT196764:MPV262144 MZP196764:MZR262144 NJL196764:NJN262144 NTH196764:NTJ262144 ODD196764:ODF262144 OMZ196764:ONB262144 OWV196764:OWX262144 PGR196764:PGT262144 PQN196764:PQP262144 QAJ196764:QAL262144 QKF196764:QKH262144 QUB196764:QUD262144 RDX196764:RDZ262144 RNT196764:RNV262144 RXP196764:RXR262144 SHL196764:SHN262144 SRH196764:SRJ262144 TBD196764:TBF262144 TKZ196764:TLB262144 TUV196764:TUX262144 UER196764:UET262144 UON196764:UOP262144 UYJ196764:UYL262144 VIF196764:VIH262144 VSB196764:VSD262144 WBX196764:WBZ262144 WLT196764:WLV262144 WVP196764:WVR262144 H262300:J327680 JD262300:JF327680 SZ262300:TB327680 ACV262300:ACX327680 AMR262300:AMT327680 AWN262300:AWP327680 BGJ262300:BGL327680 BQF262300:BQH327680 CAB262300:CAD327680 CJX262300:CJZ327680 CTT262300:CTV327680 DDP262300:DDR327680 DNL262300:DNN327680 DXH262300:DXJ327680 EHD262300:EHF327680 EQZ262300:ERB327680 FAV262300:FAX327680 FKR262300:FKT327680 FUN262300:FUP327680 GEJ262300:GEL327680 GOF262300:GOH327680 GYB262300:GYD327680 HHX262300:HHZ327680 HRT262300:HRV327680 IBP262300:IBR327680 ILL262300:ILN327680 IVH262300:IVJ327680 JFD262300:JFF327680 JOZ262300:JPB327680 JYV262300:JYX327680 KIR262300:KIT327680 KSN262300:KSP327680 LCJ262300:LCL327680 LMF262300:LMH327680 LWB262300:LWD327680 MFX262300:MFZ327680 MPT262300:MPV327680 MZP262300:MZR327680 NJL262300:NJN327680 NTH262300:NTJ327680 ODD262300:ODF327680 OMZ262300:ONB327680 OWV262300:OWX327680 PGR262300:PGT327680 PQN262300:PQP327680 QAJ262300:QAL327680 QKF262300:QKH327680 QUB262300:QUD327680 RDX262300:RDZ327680 RNT262300:RNV327680 RXP262300:RXR327680 SHL262300:SHN327680 SRH262300:SRJ327680 TBD262300:TBF327680 TKZ262300:TLB327680 TUV262300:TUX327680 UER262300:UET327680 UON262300:UOP327680 UYJ262300:UYL327680 VIF262300:VIH327680 VSB262300:VSD327680 WBX262300:WBZ327680 WLT262300:WLV327680 WVP262300:WVR327680 H327836:J393216 JD327836:JF393216 SZ327836:TB393216 ACV327836:ACX393216 AMR327836:AMT393216 AWN327836:AWP393216 BGJ327836:BGL393216 BQF327836:BQH393216 CAB327836:CAD393216 CJX327836:CJZ393216 CTT327836:CTV393216 DDP327836:DDR393216 DNL327836:DNN393216 DXH327836:DXJ393216 EHD327836:EHF393216 EQZ327836:ERB393216 FAV327836:FAX393216 FKR327836:FKT393216 FUN327836:FUP393216 GEJ327836:GEL393216 GOF327836:GOH393216 GYB327836:GYD393216 HHX327836:HHZ393216 HRT327836:HRV393216 IBP327836:IBR393216 ILL327836:ILN393216 IVH327836:IVJ393216 JFD327836:JFF393216 JOZ327836:JPB393216 JYV327836:JYX393216 KIR327836:KIT393216 KSN327836:KSP393216 LCJ327836:LCL393216 LMF327836:LMH393216 LWB327836:LWD393216 MFX327836:MFZ393216 MPT327836:MPV393216 MZP327836:MZR393216 NJL327836:NJN393216 NTH327836:NTJ393216 ODD327836:ODF393216 OMZ327836:ONB393216 OWV327836:OWX393216 PGR327836:PGT393216 PQN327836:PQP393216 QAJ327836:QAL393216 QKF327836:QKH393216 QUB327836:QUD393216 RDX327836:RDZ393216 RNT327836:RNV393216 RXP327836:RXR393216 SHL327836:SHN393216 SRH327836:SRJ393216 TBD327836:TBF393216 TKZ327836:TLB393216 TUV327836:TUX393216 UER327836:UET393216 UON327836:UOP393216 UYJ327836:UYL393216 VIF327836:VIH393216 VSB327836:VSD393216 WBX327836:WBZ393216 WLT327836:WLV393216 WVP327836:WVR393216 H393372:J458752 JD393372:JF458752 SZ393372:TB458752 ACV393372:ACX458752 AMR393372:AMT458752 AWN393372:AWP458752 BGJ393372:BGL458752 BQF393372:BQH458752 CAB393372:CAD458752 CJX393372:CJZ458752 CTT393372:CTV458752 DDP393372:DDR458752 DNL393372:DNN458752 DXH393372:DXJ458752 EHD393372:EHF458752 EQZ393372:ERB458752 FAV393372:FAX458752 FKR393372:FKT458752 FUN393372:FUP458752 GEJ393372:GEL458752 GOF393372:GOH458752 GYB393372:GYD458752 HHX393372:HHZ458752 HRT393372:HRV458752 IBP393372:IBR458752 ILL393372:ILN458752 IVH393372:IVJ458752 JFD393372:JFF458752 JOZ393372:JPB458752 JYV393372:JYX458752 KIR393372:KIT458752 KSN393372:KSP458752 LCJ393372:LCL458752 LMF393372:LMH458752 LWB393372:LWD458752 MFX393372:MFZ458752 MPT393372:MPV458752 MZP393372:MZR458752 NJL393372:NJN458752 NTH393372:NTJ458752 ODD393372:ODF458752 OMZ393372:ONB458752 OWV393372:OWX458752 PGR393372:PGT458752 PQN393372:PQP458752 QAJ393372:QAL458752 QKF393372:QKH458752 QUB393372:QUD458752 RDX393372:RDZ458752 RNT393372:RNV458752 RXP393372:RXR458752 SHL393372:SHN458752 SRH393372:SRJ458752 TBD393372:TBF458752 TKZ393372:TLB458752 TUV393372:TUX458752 UER393372:UET458752 UON393372:UOP458752 UYJ393372:UYL458752 VIF393372:VIH458752 VSB393372:VSD458752 WBX393372:WBZ458752 WLT393372:WLV458752 WVP393372:WVR458752 H458908:J524288 JD458908:JF524288 SZ458908:TB524288 ACV458908:ACX524288 AMR458908:AMT524288 AWN458908:AWP524288 BGJ458908:BGL524288 BQF458908:BQH524288 CAB458908:CAD524288 CJX458908:CJZ524288 CTT458908:CTV524288 DDP458908:DDR524288 DNL458908:DNN524288 DXH458908:DXJ524288 EHD458908:EHF524288 EQZ458908:ERB524288 FAV458908:FAX524288 FKR458908:FKT524288 FUN458908:FUP524288 GEJ458908:GEL524288 GOF458908:GOH524288 GYB458908:GYD524288 HHX458908:HHZ524288 HRT458908:HRV524288 IBP458908:IBR524288 ILL458908:ILN524288 IVH458908:IVJ524288 JFD458908:JFF524288 JOZ458908:JPB524288 JYV458908:JYX524288 KIR458908:KIT524288 KSN458908:KSP524288 LCJ458908:LCL524288 LMF458908:LMH524288 LWB458908:LWD524288 MFX458908:MFZ524288 MPT458908:MPV524288 MZP458908:MZR524288 NJL458908:NJN524288 NTH458908:NTJ524288 ODD458908:ODF524288 OMZ458908:ONB524288 OWV458908:OWX524288 PGR458908:PGT524288 PQN458908:PQP524288 QAJ458908:QAL524288 QKF458908:QKH524288 QUB458908:QUD524288 RDX458908:RDZ524288 RNT458908:RNV524288 RXP458908:RXR524288 SHL458908:SHN524288 SRH458908:SRJ524288 TBD458908:TBF524288 TKZ458908:TLB524288 TUV458908:TUX524288 UER458908:UET524288 UON458908:UOP524288 UYJ458908:UYL524288 VIF458908:VIH524288 VSB458908:VSD524288 WBX458908:WBZ524288 WLT458908:WLV524288 WVP458908:WVR524288 H524444:J589824 JD524444:JF589824 SZ524444:TB589824 ACV524444:ACX589824 AMR524444:AMT589824 AWN524444:AWP589824 BGJ524444:BGL589824 BQF524444:BQH589824 CAB524444:CAD589824 CJX524444:CJZ589824 CTT524444:CTV589824 DDP524444:DDR589824 DNL524444:DNN589824 DXH524444:DXJ589824 EHD524444:EHF589824 EQZ524444:ERB589824 FAV524444:FAX589824 FKR524444:FKT589824 FUN524444:FUP589824 GEJ524444:GEL589824 GOF524444:GOH589824 GYB524444:GYD589824 HHX524444:HHZ589824 HRT524444:HRV589824 IBP524444:IBR589824 ILL524444:ILN589824 IVH524444:IVJ589824 JFD524444:JFF589824 JOZ524444:JPB589824 JYV524444:JYX589824 KIR524444:KIT589824 KSN524444:KSP589824 LCJ524444:LCL589824 LMF524444:LMH589824 LWB524444:LWD589824 MFX524444:MFZ589824 MPT524444:MPV589824 MZP524444:MZR589824 NJL524444:NJN589824 NTH524444:NTJ589824 ODD524444:ODF589824 OMZ524444:ONB589824 OWV524444:OWX589824 PGR524444:PGT589824 PQN524444:PQP589824 QAJ524444:QAL589824 QKF524444:QKH589824 QUB524444:QUD589824 RDX524444:RDZ589824 RNT524444:RNV589824 RXP524444:RXR589824 SHL524444:SHN589824 SRH524444:SRJ589824 TBD524444:TBF589824 TKZ524444:TLB589824 TUV524444:TUX589824 UER524444:UET589824 UON524444:UOP589824 UYJ524444:UYL589824 VIF524444:VIH589824 VSB524444:VSD589824 WBX524444:WBZ589824 WLT524444:WLV589824 WVP524444:WVR589824 H589980:J655360 JD589980:JF655360 SZ589980:TB655360 ACV589980:ACX655360 AMR589980:AMT655360 AWN589980:AWP655360 BGJ589980:BGL655360 BQF589980:BQH655360 CAB589980:CAD655360 CJX589980:CJZ655360 CTT589980:CTV655360 DDP589980:DDR655360 DNL589980:DNN655360 DXH589980:DXJ655360 EHD589980:EHF655360 EQZ589980:ERB655360 FAV589980:FAX655360 FKR589980:FKT655360 FUN589980:FUP655360 GEJ589980:GEL655360 GOF589980:GOH655360 GYB589980:GYD655360 HHX589980:HHZ655360 HRT589980:HRV655360 IBP589980:IBR655360 ILL589980:ILN655360 IVH589980:IVJ655360 JFD589980:JFF655360 JOZ589980:JPB655360 JYV589980:JYX655360 KIR589980:KIT655360 KSN589980:KSP655360 LCJ589980:LCL655360 LMF589980:LMH655360 LWB589980:LWD655360 MFX589980:MFZ655360 MPT589980:MPV655360 MZP589980:MZR655360 NJL589980:NJN655360 NTH589980:NTJ655360 ODD589980:ODF655360 OMZ589980:ONB655360 OWV589980:OWX655360 PGR589980:PGT655360 PQN589980:PQP655360 QAJ589980:QAL655360 QKF589980:QKH655360 QUB589980:QUD655360 RDX589980:RDZ655360 RNT589980:RNV655360 RXP589980:RXR655360 SHL589980:SHN655360 SRH589980:SRJ655360 TBD589980:TBF655360 TKZ589980:TLB655360 TUV589980:TUX655360 UER589980:UET655360 UON589980:UOP655360 UYJ589980:UYL655360 VIF589980:VIH655360 VSB589980:VSD655360 WBX589980:WBZ655360 WLT589980:WLV655360 WVP589980:WVR655360 H655516:J720896 JD655516:JF720896 SZ655516:TB720896 ACV655516:ACX720896 AMR655516:AMT720896 AWN655516:AWP720896 BGJ655516:BGL720896 BQF655516:BQH720896 CAB655516:CAD720896 CJX655516:CJZ720896 CTT655516:CTV720896 DDP655516:DDR720896 DNL655516:DNN720896 DXH655516:DXJ720896 EHD655516:EHF720896 EQZ655516:ERB720896 FAV655516:FAX720896 FKR655516:FKT720896 FUN655516:FUP720896 GEJ655516:GEL720896 GOF655516:GOH720896 GYB655516:GYD720896 HHX655516:HHZ720896 HRT655516:HRV720896 IBP655516:IBR720896 ILL655516:ILN720896 IVH655516:IVJ720896 JFD655516:JFF720896 JOZ655516:JPB720896 JYV655516:JYX720896 KIR655516:KIT720896 KSN655516:KSP720896 LCJ655516:LCL720896 LMF655516:LMH720896 LWB655516:LWD720896 MFX655516:MFZ720896 MPT655516:MPV720896 MZP655516:MZR720896 NJL655516:NJN720896 NTH655516:NTJ720896 ODD655516:ODF720896 OMZ655516:ONB720896 OWV655516:OWX720896 PGR655516:PGT720896 PQN655516:PQP720896 QAJ655516:QAL720896 QKF655516:QKH720896 QUB655516:QUD720896 RDX655516:RDZ720896 RNT655516:RNV720896 RXP655516:RXR720896 SHL655516:SHN720896 SRH655516:SRJ720896 TBD655516:TBF720896 TKZ655516:TLB720896 TUV655516:TUX720896 UER655516:UET720896 UON655516:UOP720896 UYJ655516:UYL720896 VIF655516:VIH720896 VSB655516:VSD720896 WBX655516:WBZ720896 WLT655516:WLV720896 WVP655516:WVR720896 H721052:J786432 JD721052:JF786432 SZ721052:TB786432 ACV721052:ACX786432 AMR721052:AMT786432 AWN721052:AWP786432 BGJ721052:BGL786432 BQF721052:BQH786432 CAB721052:CAD786432 CJX721052:CJZ786432 CTT721052:CTV786432 DDP721052:DDR786432 DNL721052:DNN786432 DXH721052:DXJ786432 EHD721052:EHF786432 EQZ721052:ERB786432 FAV721052:FAX786432 FKR721052:FKT786432 FUN721052:FUP786432 GEJ721052:GEL786432 GOF721052:GOH786432 GYB721052:GYD786432 HHX721052:HHZ786432 HRT721052:HRV786432 IBP721052:IBR786432 ILL721052:ILN786432 IVH721052:IVJ786432 JFD721052:JFF786432 JOZ721052:JPB786432 JYV721052:JYX786432 KIR721052:KIT786432 KSN721052:KSP786432 LCJ721052:LCL786432 LMF721052:LMH786432 LWB721052:LWD786432 MFX721052:MFZ786432 MPT721052:MPV786432 MZP721052:MZR786432 NJL721052:NJN786432 NTH721052:NTJ786432 ODD721052:ODF786432 OMZ721052:ONB786432 OWV721052:OWX786432 PGR721052:PGT786432 PQN721052:PQP786432 QAJ721052:QAL786432 QKF721052:QKH786432 QUB721052:QUD786432 RDX721052:RDZ786432 RNT721052:RNV786432 RXP721052:RXR786432 SHL721052:SHN786432 SRH721052:SRJ786432 TBD721052:TBF786432 TKZ721052:TLB786432 TUV721052:TUX786432 UER721052:UET786432 UON721052:UOP786432 UYJ721052:UYL786432 VIF721052:VIH786432 VSB721052:VSD786432 WBX721052:WBZ786432 WLT721052:WLV786432 WVP721052:WVR786432 H786588:J851968 JD786588:JF851968 SZ786588:TB851968 ACV786588:ACX851968 AMR786588:AMT851968 AWN786588:AWP851968 BGJ786588:BGL851968 BQF786588:BQH851968 CAB786588:CAD851968 CJX786588:CJZ851968 CTT786588:CTV851968 DDP786588:DDR851968 DNL786588:DNN851968 DXH786588:DXJ851968 EHD786588:EHF851968 EQZ786588:ERB851968 FAV786588:FAX851968 FKR786588:FKT851968 FUN786588:FUP851968 GEJ786588:GEL851968 GOF786588:GOH851968 GYB786588:GYD851968 HHX786588:HHZ851968 HRT786588:HRV851968 IBP786588:IBR851968 ILL786588:ILN851968 IVH786588:IVJ851968 JFD786588:JFF851968 JOZ786588:JPB851968 JYV786588:JYX851968 KIR786588:KIT851968 KSN786588:KSP851968 LCJ786588:LCL851968 LMF786588:LMH851968 LWB786588:LWD851968 MFX786588:MFZ851968 MPT786588:MPV851968 MZP786588:MZR851968 NJL786588:NJN851968 NTH786588:NTJ851968 ODD786588:ODF851968 OMZ786588:ONB851968 OWV786588:OWX851968 PGR786588:PGT851968 PQN786588:PQP851968 QAJ786588:QAL851968 QKF786588:QKH851968 QUB786588:QUD851968 RDX786588:RDZ851968 RNT786588:RNV851968 RXP786588:RXR851968 SHL786588:SHN851968 SRH786588:SRJ851968 TBD786588:TBF851968 TKZ786588:TLB851968 TUV786588:TUX851968 UER786588:UET851968 UON786588:UOP851968 UYJ786588:UYL851968 VIF786588:VIH851968 VSB786588:VSD851968 WBX786588:WBZ851968 WLT786588:WLV851968 WVP786588:WVR851968 H852124:J917504 JD852124:JF917504 SZ852124:TB917504 ACV852124:ACX917504 AMR852124:AMT917504 AWN852124:AWP917504 BGJ852124:BGL917504 BQF852124:BQH917504 CAB852124:CAD917504 CJX852124:CJZ917504 CTT852124:CTV917504 DDP852124:DDR917504 DNL852124:DNN917504 DXH852124:DXJ917504 EHD852124:EHF917504 EQZ852124:ERB917504 FAV852124:FAX917504 FKR852124:FKT917504 FUN852124:FUP917504 GEJ852124:GEL917504 GOF852124:GOH917504 GYB852124:GYD917504 HHX852124:HHZ917504 HRT852124:HRV917504 IBP852124:IBR917504 ILL852124:ILN917504 IVH852124:IVJ917504 JFD852124:JFF917504 JOZ852124:JPB917504 JYV852124:JYX917504 KIR852124:KIT917504 KSN852124:KSP917504 LCJ852124:LCL917504 LMF852124:LMH917504 LWB852124:LWD917504 MFX852124:MFZ917504 MPT852124:MPV917504 MZP852124:MZR917504 NJL852124:NJN917504 NTH852124:NTJ917504 ODD852124:ODF917504 OMZ852124:ONB917504 OWV852124:OWX917504 PGR852124:PGT917504 PQN852124:PQP917504 QAJ852124:QAL917504 QKF852124:QKH917504 QUB852124:QUD917504 RDX852124:RDZ917504 RNT852124:RNV917504 RXP852124:RXR917504 SHL852124:SHN917504 SRH852124:SRJ917504 TBD852124:TBF917504 TKZ852124:TLB917504 TUV852124:TUX917504 UER852124:UET917504 UON852124:UOP917504 UYJ852124:UYL917504 VIF852124:VIH917504 VSB852124:VSD917504 WBX852124:WBZ917504 WLT852124:WLV917504 WVP852124:WVR917504 H917660:J983040 JD917660:JF983040 SZ917660:TB983040 ACV917660:ACX983040 AMR917660:AMT983040 AWN917660:AWP983040 BGJ917660:BGL983040 BQF917660:BQH983040 CAB917660:CAD983040 CJX917660:CJZ983040 CTT917660:CTV983040 DDP917660:DDR983040 DNL917660:DNN983040 DXH917660:DXJ983040 EHD917660:EHF983040 EQZ917660:ERB983040 FAV917660:FAX983040 FKR917660:FKT983040 FUN917660:FUP983040 GEJ917660:GEL983040 GOF917660:GOH983040 GYB917660:GYD983040 HHX917660:HHZ983040 HRT917660:HRV983040 IBP917660:IBR983040 ILL917660:ILN983040 IVH917660:IVJ983040 JFD917660:JFF983040 JOZ917660:JPB983040 JYV917660:JYX983040 KIR917660:KIT983040 KSN917660:KSP983040 LCJ917660:LCL983040 LMF917660:LMH983040 LWB917660:LWD983040 MFX917660:MFZ983040 MPT917660:MPV983040 MZP917660:MZR983040 NJL917660:NJN983040 NTH917660:NTJ983040 ODD917660:ODF983040 OMZ917660:ONB983040 OWV917660:OWX983040 PGR917660:PGT983040 PQN917660:PQP983040 QAJ917660:QAL983040 QKF917660:QKH983040 QUB917660:QUD983040 RDX917660:RDZ983040 RNT917660:RNV983040 RXP917660:RXR983040 SHL917660:SHN983040 SRH917660:SRJ983040 TBD917660:TBF983040 TKZ917660:TLB983040 TUV917660:TUX983040 UER917660:UET983040 UON917660:UOP983040 UYJ917660:UYL983040 VIF917660:VIH983040 VSB917660:VSD983040 WBX917660:WBZ983040 WLT917660:WLV983040 WVP917660:WVR983040 H983196:J1048576 JD983196:JF1048576 SZ983196:TB1048576 ACV983196:ACX1048576 AMR983196:AMT1048576 AWN983196:AWP1048576 BGJ983196:BGL1048576 BQF983196:BQH1048576 CAB983196:CAD1048576 CJX983196:CJZ1048576 CTT983196:CTV1048576 DDP983196:DDR1048576 DNL983196:DNN1048576 DXH983196:DXJ1048576 EHD983196:EHF1048576 EQZ983196:ERB1048576 FAV983196:FAX1048576 FKR983196:FKT1048576 FUN983196:FUP1048576 GEJ983196:GEL1048576 GOF983196:GOH1048576 GYB983196:GYD1048576 HHX983196:HHZ1048576 HRT983196:HRV1048576 IBP983196:IBR1048576 ILL983196:ILN1048576 IVH983196:IVJ1048576 JFD983196:JFF1048576 JOZ983196:JPB1048576 JYV983196:JYX1048576 KIR983196:KIT1048576 KSN983196:KSP1048576 LCJ983196:LCL1048576 LMF983196:LMH1048576 LWB983196:LWD1048576 MFX983196:MFZ1048576 MPT983196:MPV1048576 MZP983196:MZR1048576 NJL983196:NJN1048576 NTH983196:NTJ1048576 ODD983196:ODF1048576 OMZ983196:ONB1048576 OWV983196:OWX1048576 PGR983196:PGT1048576 PQN983196:PQP1048576 QAJ983196:QAL1048576 QKF983196:QKH1048576 QUB983196:QUD1048576 RDX983196:RDZ1048576 RNT983196:RNV1048576 RXP983196:RXR1048576 SHL983196:SHN1048576 SRH983196:SRJ1048576 TBD983196:TBF1048576 TKZ983196:TLB1048576 TUV983196:TUX1048576 UER983196:UET1048576 UON983196:UOP1048576 UYJ983196:UYL1048576 VIF983196:VIH1048576 VSB983196:VSD1048576 WBX983196:WBZ1048576 WLT983196:WLV1048576 WVP983196:WVR1048576 B157:G65536 IX157:JC65536 ST157:SY65536 ACP157:ACU65536 AML157:AMQ65536 AWH157:AWM65536 BGD157:BGI65536 BPZ157:BQE65536 BZV157:CAA65536 CJR157:CJW65536 CTN157:CTS65536 DDJ157:DDO65536 DNF157:DNK65536 DXB157:DXG65536 EGX157:EHC65536 EQT157:EQY65536 FAP157:FAU65536 FKL157:FKQ65536 FUH157:FUM65536 GED157:GEI65536 GNZ157:GOE65536 GXV157:GYA65536 HHR157:HHW65536 HRN157:HRS65536 IBJ157:IBO65536 ILF157:ILK65536 IVB157:IVG65536 JEX157:JFC65536 JOT157:JOY65536 JYP157:JYU65536 KIL157:KIQ65536 KSH157:KSM65536 LCD157:LCI65536 LLZ157:LME65536 LVV157:LWA65536 MFR157:MFW65536 MPN157:MPS65536 MZJ157:MZO65536 NJF157:NJK65536 NTB157:NTG65536 OCX157:ODC65536 OMT157:OMY65536 OWP157:OWU65536 PGL157:PGQ65536 PQH157:PQM65536 QAD157:QAI65536 QJZ157:QKE65536 QTV157:QUA65536 RDR157:RDW65536 RNN157:RNS65536 RXJ157:RXO65536 SHF157:SHK65536 SRB157:SRG65536 TAX157:TBC65536 TKT157:TKY65536 TUP157:TUU65536 UEL157:UEQ65536 UOH157:UOM65536 UYD157:UYI65536 VHZ157:VIE65536 VRV157:VSA65536 WBR157:WBW65536 WLN157:WLS65536 WVJ157:WVO65536 B65693:G131072 IX65693:JC131072 ST65693:SY131072 ACP65693:ACU131072 AML65693:AMQ131072 AWH65693:AWM131072 BGD65693:BGI131072 BPZ65693:BQE131072 BZV65693:CAA131072 CJR65693:CJW131072 CTN65693:CTS131072 DDJ65693:DDO131072 DNF65693:DNK131072 DXB65693:DXG131072 EGX65693:EHC131072 EQT65693:EQY131072 FAP65693:FAU131072 FKL65693:FKQ131072 FUH65693:FUM131072 GED65693:GEI131072 GNZ65693:GOE131072 GXV65693:GYA131072 HHR65693:HHW131072 HRN65693:HRS131072 IBJ65693:IBO131072 ILF65693:ILK131072 IVB65693:IVG131072 JEX65693:JFC131072 JOT65693:JOY131072 JYP65693:JYU131072 KIL65693:KIQ131072 KSH65693:KSM131072 LCD65693:LCI131072 LLZ65693:LME131072 LVV65693:LWA131072 MFR65693:MFW131072 MPN65693:MPS131072 MZJ65693:MZO131072 NJF65693:NJK131072 NTB65693:NTG131072 OCX65693:ODC131072 OMT65693:OMY131072 OWP65693:OWU131072 PGL65693:PGQ131072 PQH65693:PQM131072 QAD65693:QAI131072 QJZ65693:QKE131072 QTV65693:QUA131072 RDR65693:RDW131072 RNN65693:RNS131072 RXJ65693:RXO131072 SHF65693:SHK131072 SRB65693:SRG131072 TAX65693:TBC131072 TKT65693:TKY131072 TUP65693:TUU131072 UEL65693:UEQ131072 UOH65693:UOM131072 UYD65693:UYI131072 VHZ65693:VIE131072 VRV65693:VSA131072 WBR65693:WBW131072 WLN65693:WLS131072 WVJ65693:WVO131072 B131229:G196608 IX131229:JC196608 ST131229:SY196608 ACP131229:ACU196608 AML131229:AMQ196608 AWH131229:AWM196608 BGD131229:BGI196608 BPZ131229:BQE196608 BZV131229:CAA196608 CJR131229:CJW196608 CTN131229:CTS196608 DDJ131229:DDO196608 DNF131229:DNK196608 DXB131229:DXG196608 EGX131229:EHC196608 EQT131229:EQY196608 FAP131229:FAU196608 FKL131229:FKQ196608 FUH131229:FUM196608 GED131229:GEI196608 GNZ131229:GOE196608 GXV131229:GYA196608 HHR131229:HHW196608 HRN131229:HRS196608 IBJ131229:IBO196608 ILF131229:ILK196608 IVB131229:IVG196608 JEX131229:JFC196608 JOT131229:JOY196608 JYP131229:JYU196608 KIL131229:KIQ196608 KSH131229:KSM196608 LCD131229:LCI196608 LLZ131229:LME196608 LVV131229:LWA196608 MFR131229:MFW196608 MPN131229:MPS196608 MZJ131229:MZO196608 NJF131229:NJK196608 NTB131229:NTG196608 OCX131229:ODC196608 OMT131229:OMY196608 OWP131229:OWU196608 PGL131229:PGQ196608 PQH131229:PQM196608 QAD131229:QAI196608 QJZ131229:QKE196608 QTV131229:QUA196608 RDR131229:RDW196608 RNN131229:RNS196608 RXJ131229:RXO196608 SHF131229:SHK196608 SRB131229:SRG196608 TAX131229:TBC196608 TKT131229:TKY196608 TUP131229:TUU196608 UEL131229:UEQ196608 UOH131229:UOM196608 UYD131229:UYI196608 VHZ131229:VIE196608 VRV131229:VSA196608 WBR131229:WBW196608 WLN131229:WLS196608 WVJ131229:WVO196608 B196765:G262144 IX196765:JC262144 ST196765:SY262144 ACP196765:ACU262144 AML196765:AMQ262144 AWH196765:AWM262144 BGD196765:BGI262144 BPZ196765:BQE262144 BZV196765:CAA262144 CJR196765:CJW262144 CTN196765:CTS262144 DDJ196765:DDO262144 DNF196765:DNK262144 DXB196765:DXG262144 EGX196765:EHC262144 EQT196765:EQY262144 FAP196765:FAU262144 FKL196765:FKQ262144 FUH196765:FUM262144 GED196765:GEI262144 GNZ196765:GOE262144 GXV196765:GYA262144 HHR196765:HHW262144 HRN196765:HRS262144 IBJ196765:IBO262144 ILF196765:ILK262144 IVB196765:IVG262144 JEX196765:JFC262144 JOT196765:JOY262144 JYP196765:JYU262144 KIL196765:KIQ262144 KSH196765:KSM262144 LCD196765:LCI262144 LLZ196765:LME262144 LVV196765:LWA262144 MFR196765:MFW262144 MPN196765:MPS262144 MZJ196765:MZO262144 NJF196765:NJK262144 NTB196765:NTG262144 OCX196765:ODC262144 OMT196765:OMY262144 OWP196765:OWU262144 PGL196765:PGQ262144 PQH196765:PQM262144 QAD196765:QAI262144 QJZ196765:QKE262144 QTV196765:QUA262144 RDR196765:RDW262144 RNN196765:RNS262144 RXJ196765:RXO262144 SHF196765:SHK262144 SRB196765:SRG262144 TAX196765:TBC262144 TKT196765:TKY262144 TUP196765:TUU262144 UEL196765:UEQ262144 UOH196765:UOM262144 UYD196765:UYI262144 VHZ196765:VIE262144 VRV196765:VSA262144 WBR196765:WBW262144 WLN196765:WLS262144 WVJ196765:WVO262144 B262301:G327680 IX262301:JC327680 ST262301:SY327680 ACP262301:ACU327680 AML262301:AMQ327680 AWH262301:AWM327680 BGD262301:BGI327680 BPZ262301:BQE327680 BZV262301:CAA327680 CJR262301:CJW327680 CTN262301:CTS327680 DDJ262301:DDO327680 DNF262301:DNK327680 DXB262301:DXG327680 EGX262301:EHC327680 EQT262301:EQY327680 FAP262301:FAU327680 FKL262301:FKQ327680 FUH262301:FUM327680 GED262301:GEI327680 GNZ262301:GOE327680 GXV262301:GYA327680 HHR262301:HHW327680 HRN262301:HRS327680 IBJ262301:IBO327680 ILF262301:ILK327680 IVB262301:IVG327680 JEX262301:JFC327680 JOT262301:JOY327680 JYP262301:JYU327680 KIL262301:KIQ327680 KSH262301:KSM327680 LCD262301:LCI327680 LLZ262301:LME327680 LVV262301:LWA327680 MFR262301:MFW327680 MPN262301:MPS327680 MZJ262301:MZO327680 NJF262301:NJK327680 NTB262301:NTG327680 OCX262301:ODC327680 OMT262301:OMY327680 OWP262301:OWU327680 PGL262301:PGQ327680 PQH262301:PQM327680 QAD262301:QAI327680 QJZ262301:QKE327680 QTV262301:QUA327680 RDR262301:RDW327680 RNN262301:RNS327680 RXJ262301:RXO327680 SHF262301:SHK327680 SRB262301:SRG327680 TAX262301:TBC327680 TKT262301:TKY327680 TUP262301:TUU327680 UEL262301:UEQ327680 UOH262301:UOM327680 UYD262301:UYI327680 VHZ262301:VIE327680 VRV262301:VSA327680 WBR262301:WBW327680 WLN262301:WLS327680 WVJ262301:WVO327680 B327837:G393216 IX327837:JC393216 ST327837:SY393216 ACP327837:ACU393216 AML327837:AMQ393216 AWH327837:AWM393216 BGD327837:BGI393216 BPZ327837:BQE393216 BZV327837:CAA393216 CJR327837:CJW393216 CTN327837:CTS393216 DDJ327837:DDO393216 DNF327837:DNK393216 DXB327837:DXG393216 EGX327837:EHC393216 EQT327837:EQY393216 FAP327837:FAU393216 FKL327837:FKQ393216 FUH327837:FUM393216 GED327837:GEI393216 GNZ327837:GOE393216 GXV327837:GYA393216 HHR327837:HHW393216 HRN327837:HRS393216 IBJ327837:IBO393216 ILF327837:ILK393216 IVB327837:IVG393216 JEX327837:JFC393216 JOT327837:JOY393216 JYP327837:JYU393216 KIL327837:KIQ393216 KSH327837:KSM393216 LCD327837:LCI393216 LLZ327837:LME393216 LVV327837:LWA393216 MFR327837:MFW393216 MPN327837:MPS393216 MZJ327837:MZO393216 NJF327837:NJK393216 NTB327837:NTG393216 OCX327837:ODC393216 OMT327837:OMY393216 OWP327837:OWU393216 PGL327837:PGQ393216 PQH327837:PQM393216 QAD327837:QAI393216 QJZ327837:QKE393216 QTV327837:QUA393216 RDR327837:RDW393216 RNN327837:RNS393216 RXJ327837:RXO393216 SHF327837:SHK393216 SRB327837:SRG393216 TAX327837:TBC393216 TKT327837:TKY393216 TUP327837:TUU393216 UEL327837:UEQ393216 UOH327837:UOM393216 UYD327837:UYI393216 VHZ327837:VIE393216 VRV327837:VSA393216 WBR327837:WBW393216 WLN327837:WLS393216 WVJ327837:WVO393216 B393373:G458752 IX393373:JC458752 ST393373:SY458752 ACP393373:ACU458752 AML393373:AMQ458752 AWH393373:AWM458752 BGD393373:BGI458752 BPZ393373:BQE458752 BZV393373:CAA458752 CJR393373:CJW458752 CTN393373:CTS458752 DDJ393373:DDO458752 DNF393373:DNK458752 DXB393373:DXG458752 EGX393373:EHC458752 EQT393373:EQY458752 FAP393373:FAU458752 FKL393373:FKQ458752 FUH393373:FUM458752 GED393373:GEI458752 GNZ393373:GOE458752 GXV393373:GYA458752 HHR393373:HHW458752 HRN393373:HRS458752 IBJ393373:IBO458752 ILF393373:ILK458752 IVB393373:IVG458752 JEX393373:JFC458752 JOT393373:JOY458752 JYP393373:JYU458752 KIL393373:KIQ458752 KSH393373:KSM458752 LCD393373:LCI458752 LLZ393373:LME458752 LVV393373:LWA458752 MFR393373:MFW458752 MPN393373:MPS458752 MZJ393373:MZO458752 NJF393373:NJK458752 NTB393373:NTG458752 OCX393373:ODC458752 OMT393373:OMY458752 OWP393373:OWU458752 PGL393373:PGQ458752 PQH393373:PQM458752 QAD393373:QAI458752 QJZ393373:QKE458752 QTV393373:QUA458752 RDR393373:RDW458752 RNN393373:RNS458752 RXJ393373:RXO458752 SHF393373:SHK458752 SRB393373:SRG458752 TAX393373:TBC458752 TKT393373:TKY458752 TUP393373:TUU458752 UEL393373:UEQ458752 UOH393373:UOM458752 UYD393373:UYI458752 VHZ393373:VIE458752 VRV393373:VSA458752 WBR393373:WBW458752 WLN393373:WLS458752 WVJ393373:WVO458752 B458909:G524288 IX458909:JC524288 ST458909:SY524288 ACP458909:ACU524288 AML458909:AMQ524288 AWH458909:AWM524288 BGD458909:BGI524288 BPZ458909:BQE524288 BZV458909:CAA524288 CJR458909:CJW524288 CTN458909:CTS524288 DDJ458909:DDO524288 DNF458909:DNK524288 DXB458909:DXG524288 EGX458909:EHC524288 EQT458909:EQY524288 FAP458909:FAU524288 FKL458909:FKQ524288 FUH458909:FUM524288 GED458909:GEI524288 GNZ458909:GOE524288 GXV458909:GYA524288 HHR458909:HHW524288 HRN458909:HRS524288 IBJ458909:IBO524288 ILF458909:ILK524288 IVB458909:IVG524288 JEX458909:JFC524288 JOT458909:JOY524288 JYP458909:JYU524288 KIL458909:KIQ524288 KSH458909:KSM524288 LCD458909:LCI524288 LLZ458909:LME524288 LVV458909:LWA524288 MFR458909:MFW524288 MPN458909:MPS524288 MZJ458909:MZO524288 NJF458909:NJK524288 NTB458909:NTG524288 OCX458909:ODC524288 OMT458909:OMY524288 OWP458909:OWU524288 PGL458909:PGQ524288 PQH458909:PQM524288 QAD458909:QAI524288 QJZ458909:QKE524288 QTV458909:QUA524288 RDR458909:RDW524288 RNN458909:RNS524288 RXJ458909:RXO524288 SHF458909:SHK524288 SRB458909:SRG524288 TAX458909:TBC524288 TKT458909:TKY524288 TUP458909:TUU524288 UEL458909:UEQ524288 UOH458909:UOM524288 UYD458909:UYI524288 VHZ458909:VIE524288 VRV458909:VSA524288 WBR458909:WBW524288 WLN458909:WLS524288 WVJ458909:WVO524288 B524445:G589824 IX524445:JC589824 ST524445:SY589824 ACP524445:ACU589824 AML524445:AMQ589824 AWH524445:AWM589824 BGD524445:BGI589824 BPZ524445:BQE589824 BZV524445:CAA589824 CJR524445:CJW589824 CTN524445:CTS589824 DDJ524445:DDO589824 DNF524445:DNK589824 DXB524445:DXG589824 EGX524445:EHC589824 EQT524445:EQY589824 FAP524445:FAU589824 FKL524445:FKQ589824 FUH524445:FUM589824 GED524445:GEI589824 GNZ524445:GOE589824 GXV524445:GYA589824 HHR524445:HHW589824 HRN524445:HRS589824 IBJ524445:IBO589824 ILF524445:ILK589824 IVB524445:IVG589824 JEX524445:JFC589824 JOT524445:JOY589824 JYP524445:JYU589824 KIL524445:KIQ589824 KSH524445:KSM589824 LCD524445:LCI589824 LLZ524445:LME589824 LVV524445:LWA589824 MFR524445:MFW589824 MPN524445:MPS589824 MZJ524445:MZO589824 NJF524445:NJK589824 NTB524445:NTG589824 OCX524445:ODC589824 OMT524445:OMY589824 OWP524445:OWU589824 PGL524445:PGQ589824 PQH524445:PQM589824 QAD524445:QAI589824 QJZ524445:QKE589824 QTV524445:QUA589824 RDR524445:RDW589824 RNN524445:RNS589824 RXJ524445:RXO589824 SHF524445:SHK589824 SRB524445:SRG589824 TAX524445:TBC589824 TKT524445:TKY589824 TUP524445:TUU589824 UEL524445:UEQ589824 UOH524445:UOM589824 UYD524445:UYI589824 VHZ524445:VIE589824 VRV524445:VSA589824 WBR524445:WBW589824 WLN524445:WLS589824 WVJ524445:WVO589824 B589981:G655360 IX589981:JC655360 ST589981:SY655360 ACP589981:ACU655360 AML589981:AMQ655360 AWH589981:AWM655360 BGD589981:BGI655360 BPZ589981:BQE655360 BZV589981:CAA655360 CJR589981:CJW655360 CTN589981:CTS655360 DDJ589981:DDO655360 DNF589981:DNK655360 DXB589981:DXG655360 EGX589981:EHC655360 EQT589981:EQY655360 FAP589981:FAU655360 FKL589981:FKQ655360 FUH589981:FUM655360 GED589981:GEI655360 GNZ589981:GOE655360 GXV589981:GYA655360 HHR589981:HHW655360 HRN589981:HRS655360 IBJ589981:IBO655360 ILF589981:ILK655360 IVB589981:IVG655360 JEX589981:JFC655360 JOT589981:JOY655360 JYP589981:JYU655360 KIL589981:KIQ655360 KSH589981:KSM655360 LCD589981:LCI655360 LLZ589981:LME655360 LVV589981:LWA655360 MFR589981:MFW655360 MPN589981:MPS655360 MZJ589981:MZO655360 NJF589981:NJK655360 NTB589981:NTG655360 OCX589981:ODC655360 OMT589981:OMY655360 OWP589981:OWU655360 PGL589981:PGQ655360 PQH589981:PQM655360 QAD589981:QAI655360 QJZ589981:QKE655360 QTV589981:QUA655360 RDR589981:RDW655360 RNN589981:RNS655360 RXJ589981:RXO655360 SHF589981:SHK655360 SRB589981:SRG655360 TAX589981:TBC655360 TKT589981:TKY655360 TUP589981:TUU655360 UEL589981:UEQ655360 UOH589981:UOM655360 UYD589981:UYI655360 VHZ589981:VIE655360 VRV589981:VSA655360 WBR589981:WBW655360 WLN589981:WLS655360 WVJ589981:WVO655360 B655517:G720896 IX655517:JC720896 ST655517:SY720896 ACP655517:ACU720896 AML655517:AMQ720896 AWH655517:AWM720896 BGD655517:BGI720896 BPZ655517:BQE720896 BZV655517:CAA720896 CJR655517:CJW720896 CTN655517:CTS720896 DDJ655517:DDO720896 DNF655517:DNK720896 DXB655517:DXG720896 EGX655517:EHC720896 EQT655517:EQY720896 FAP655517:FAU720896 FKL655517:FKQ720896 FUH655517:FUM720896 GED655517:GEI720896 GNZ655517:GOE720896 GXV655517:GYA720896 HHR655517:HHW720896 HRN655517:HRS720896 IBJ655517:IBO720896 ILF655517:ILK720896 IVB655517:IVG720896 JEX655517:JFC720896 JOT655517:JOY720896 JYP655517:JYU720896 KIL655517:KIQ720896 KSH655517:KSM720896 LCD655517:LCI720896 LLZ655517:LME720896 LVV655517:LWA720896 MFR655517:MFW720896 MPN655517:MPS720896 MZJ655517:MZO720896 NJF655517:NJK720896 NTB655517:NTG720896 OCX655517:ODC720896 OMT655517:OMY720896 OWP655517:OWU720896 PGL655517:PGQ720896 PQH655517:PQM720896 QAD655517:QAI720896 QJZ655517:QKE720896 QTV655517:QUA720896 RDR655517:RDW720896 RNN655517:RNS720896 RXJ655517:RXO720896 SHF655517:SHK720896 SRB655517:SRG720896 TAX655517:TBC720896 TKT655517:TKY720896 TUP655517:TUU720896 UEL655517:UEQ720896 UOH655517:UOM720896 UYD655517:UYI720896 VHZ655517:VIE720896 VRV655517:VSA720896 WBR655517:WBW720896 WLN655517:WLS720896 WVJ655517:WVO720896 B721053:G786432 IX721053:JC786432 ST721053:SY786432 ACP721053:ACU786432 AML721053:AMQ786432 AWH721053:AWM786432 BGD721053:BGI786432 BPZ721053:BQE786432 BZV721053:CAA786432 CJR721053:CJW786432 CTN721053:CTS786432 DDJ721053:DDO786432 DNF721053:DNK786432 DXB721053:DXG786432 EGX721053:EHC786432 EQT721053:EQY786432 FAP721053:FAU786432 FKL721053:FKQ786432 FUH721053:FUM786432 GED721053:GEI786432 GNZ721053:GOE786432 GXV721053:GYA786432 HHR721053:HHW786432 HRN721053:HRS786432 IBJ721053:IBO786432 ILF721053:ILK786432 IVB721053:IVG786432 JEX721053:JFC786432 JOT721053:JOY786432 JYP721053:JYU786432 KIL721053:KIQ786432 KSH721053:KSM786432 LCD721053:LCI786432 LLZ721053:LME786432 LVV721053:LWA786432 MFR721053:MFW786432 MPN721053:MPS786432 MZJ721053:MZO786432 NJF721053:NJK786432 NTB721053:NTG786432 OCX721053:ODC786432 OMT721053:OMY786432 OWP721053:OWU786432 PGL721053:PGQ786432 PQH721053:PQM786432 QAD721053:QAI786432 QJZ721053:QKE786432 QTV721053:QUA786432 RDR721053:RDW786432 RNN721053:RNS786432 RXJ721053:RXO786432 SHF721053:SHK786432 SRB721053:SRG786432 TAX721053:TBC786432 TKT721053:TKY786432 TUP721053:TUU786432 UEL721053:UEQ786432 UOH721053:UOM786432 UYD721053:UYI786432 VHZ721053:VIE786432 VRV721053:VSA786432 WBR721053:WBW786432 WLN721053:WLS786432 WVJ721053:WVO786432 B786589:G851968 IX786589:JC851968 ST786589:SY851968 ACP786589:ACU851968 AML786589:AMQ851968 AWH786589:AWM851968 BGD786589:BGI851968 BPZ786589:BQE851968 BZV786589:CAA851968 CJR786589:CJW851968 CTN786589:CTS851968 DDJ786589:DDO851968 DNF786589:DNK851968 DXB786589:DXG851968 EGX786589:EHC851968 EQT786589:EQY851968 FAP786589:FAU851968 FKL786589:FKQ851968 FUH786589:FUM851968 GED786589:GEI851968 GNZ786589:GOE851968 GXV786589:GYA851968 HHR786589:HHW851968 HRN786589:HRS851968 IBJ786589:IBO851968 ILF786589:ILK851968 IVB786589:IVG851968 JEX786589:JFC851968 JOT786589:JOY851968 JYP786589:JYU851968 KIL786589:KIQ851968 KSH786589:KSM851968 LCD786589:LCI851968 LLZ786589:LME851968 LVV786589:LWA851968 MFR786589:MFW851968 MPN786589:MPS851968 MZJ786589:MZO851968 NJF786589:NJK851968 NTB786589:NTG851968 OCX786589:ODC851968 OMT786589:OMY851968 OWP786589:OWU851968 PGL786589:PGQ851968 PQH786589:PQM851968 QAD786589:QAI851968 QJZ786589:QKE851968 QTV786589:QUA851968 RDR786589:RDW851968 RNN786589:RNS851968 RXJ786589:RXO851968 SHF786589:SHK851968 SRB786589:SRG851968 TAX786589:TBC851968 TKT786589:TKY851968 TUP786589:TUU851968 UEL786589:UEQ851968 UOH786589:UOM851968 UYD786589:UYI851968 VHZ786589:VIE851968 VRV786589:VSA851968 WBR786589:WBW851968 WLN786589:WLS851968 WVJ786589:WVO851968 B852125:G917504 IX852125:JC917504 ST852125:SY917504 ACP852125:ACU917504 AML852125:AMQ917504 AWH852125:AWM917504 BGD852125:BGI917504 BPZ852125:BQE917504 BZV852125:CAA917504 CJR852125:CJW917504 CTN852125:CTS917504 DDJ852125:DDO917504 DNF852125:DNK917504 DXB852125:DXG917504 EGX852125:EHC917504 EQT852125:EQY917504 FAP852125:FAU917504 FKL852125:FKQ917504 FUH852125:FUM917504 GED852125:GEI917504 GNZ852125:GOE917504 GXV852125:GYA917504 HHR852125:HHW917504 HRN852125:HRS917504 IBJ852125:IBO917504 ILF852125:ILK917504 IVB852125:IVG917504 JEX852125:JFC917504 JOT852125:JOY917504 JYP852125:JYU917504 KIL852125:KIQ917504 KSH852125:KSM917504 LCD852125:LCI917504 LLZ852125:LME917504 LVV852125:LWA917504 MFR852125:MFW917504 MPN852125:MPS917504 MZJ852125:MZO917504 NJF852125:NJK917504 NTB852125:NTG917504 OCX852125:ODC917504 OMT852125:OMY917504 OWP852125:OWU917504 PGL852125:PGQ917504 PQH852125:PQM917504 QAD852125:QAI917504 QJZ852125:QKE917504 QTV852125:QUA917504 RDR852125:RDW917504 RNN852125:RNS917504 RXJ852125:RXO917504 SHF852125:SHK917504 SRB852125:SRG917504 TAX852125:TBC917504 TKT852125:TKY917504 TUP852125:TUU917504 UEL852125:UEQ917504 UOH852125:UOM917504 UYD852125:UYI917504 VHZ852125:VIE917504 VRV852125:VSA917504 WBR852125:WBW917504 WLN852125:WLS917504 WVJ852125:WVO917504 B917661:G983040 IX917661:JC983040 ST917661:SY983040 ACP917661:ACU983040 AML917661:AMQ983040 AWH917661:AWM983040 BGD917661:BGI983040 BPZ917661:BQE983040 BZV917661:CAA983040 CJR917661:CJW983040 CTN917661:CTS983040 DDJ917661:DDO983040 DNF917661:DNK983040 DXB917661:DXG983040 EGX917661:EHC983040 EQT917661:EQY983040 FAP917661:FAU983040 FKL917661:FKQ983040 FUH917661:FUM983040 GED917661:GEI983040 GNZ917661:GOE983040 GXV917661:GYA983040 HHR917661:HHW983040 HRN917661:HRS983040 IBJ917661:IBO983040 ILF917661:ILK983040 IVB917661:IVG983040 JEX917661:JFC983040 JOT917661:JOY983040 JYP917661:JYU983040 KIL917661:KIQ983040 KSH917661:KSM983040 LCD917661:LCI983040 LLZ917661:LME983040 LVV917661:LWA983040 MFR917661:MFW983040 MPN917661:MPS983040 MZJ917661:MZO983040 NJF917661:NJK983040 NTB917661:NTG983040 OCX917661:ODC983040 OMT917661:OMY983040 OWP917661:OWU983040 PGL917661:PGQ983040 PQH917661:PQM983040 QAD917661:QAI983040 QJZ917661:QKE983040 QTV917661:QUA983040 RDR917661:RDW983040 RNN917661:RNS983040 RXJ917661:RXO983040 SHF917661:SHK983040 SRB917661:SRG983040 TAX917661:TBC983040 TKT917661:TKY983040 TUP917661:TUU983040 UEL917661:UEQ983040 UOH917661:UOM983040 UYD917661:UYI983040 VHZ917661:VIE983040 VRV917661:VSA983040 WBR917661:WBW983040 WLN917661:WLS983040 WVJ917661:WVO983040 B983197:G1048576 IX983197:JC1048576 ST983197:SY1048576 ACP983197:ACU1048576 AML983197:AMQ1048576 AWH983197:AWM1048576 BGD983197:BGI1048576 BPZ983197:BQE1048576 BZV983197:CAA1048576 CJR983197:CJW1048576 CTN983197:CTS1048576 DDJ983197:DDO1048576 DNF983197:DNK1048576 DXB983197:DXG1048576 EGX983197:EHC1048576 EQT983197:EQY1048576 FAP983197:FAU1048576 FKL983197:FKQ1048576 FUH983197:FUM1048576 GED983197:GEI1048576 GNZ983197:GOE1048576 GXV983197:GYA1048576 HHR983197:HHW1048576 HRN983197:HRS1048576 IBJ983197:IBO1048576 ILF983197:ILK1048576 IVB983197:IVG1048576 JEX983197:JFC1048576 JOT983197:JOY1048576 JYP983197:JYU1048576 KIL983197:KIQ1048576 KSH983197:KSM1048576 LCD983197:LCI1048576 LLZ983197:LME1048576 LVV983197:LWA1048576 MFR983197:MFW1048576 MPN983197:MPS1048576 MZJ983197:MZO1048576 NJF983197:NJK1048576 NTB983197:NTG1048576 OCX983197:ODC1048576 OMT983197:OMY1048576 OWP983197:OWU1048576 PGL983197:PGQ1048576 PQH983197:PQM1048576 QAD983197:QAI1048576 QJZ983197:QKE1048576 QTV983197:QUA1048576 RDR983197:RDW1048576 RNN983197:RNS1048576 RXJ983197:RXO1048576 SHF983197:SHK1048576 SRB983197:SRG1048576 TAX983197:TBC1048576 TKT983197:TKY1048576 TUP983197:TUU1048576 UEL983197:UEQ1048576 UOH983197:UOM1048576 UYD983197:UYI1048576 VHZ983197:VIE1048576 VRV983197:VSA1048576 WBR983197:WBW1048576 WLN983197:WLS1048576 WVJ983197:WVO1048576 U157:AA65536 JQ157:JW65536 TM157:TS65536 ADI157:ADO65536 ANE157:ANK65536 AXA157:AXG65536 BGW157:BHC65536 BQS157:BQY65536 CAO157:CAU65536 CKK157:CKQ65536 CUG157:CUM65536 DEC157:DEI65536 DNY157:DOE65536 DXU157:DYA65536 EHQ157:EHW65536 ERM157:ERS65536 FBI157:FBO65536 FLE157:FLK65536 FVA157:FVG65536 GEW157:GFC65536 GOS157:GOY65536 GYO157:GYU65536 HIK157:HIQ65536 HSG157:HSM65536 ICC157:ICI65536 ILY157:IME65536 IVU157:IWA65536 JFQ157:JFW65536 JPM157:JPS65536 JZI157:JZO65536 KJE157:KJK65536 KTA157:KTG65536 LCW157:LDC65536 LMS157:LMY65536 LWO157:LWU65536 MGK157:MGQ65536 MQG157:MQM65536 NAC157:NAI65536 NJY157:NKE65536 NTU157:NUA65536 ODQ157:ODW65536 ONM157:ONS65536 OXI157:OXO65536 PHE157:PHK65536 PRA157:PRG65536 QAW157:QBC65536 QKS157:QKY65536 QUO157:QUU65536 REK157:REQ65536 ROG157:ROM65536 RYC157:RYI65536 SHY157:SIE65536 SRU157:SSA65536 TBQ157:TBW65536 TLM157:TLS65536 TVI157:TVO65536 UFE157:UFK65536 UPA157:UPG65536 UYW157:UZC65536 VIS157:VIY65536 VSO157:VSU65536 WCK157:WCQ65536 WMG157:WMM65536 WWC157:WWI65536 U65693:AA131072 JQ65693:JW131072 TM65693:TS131072 ADI65693:ADO131072 ANE65693:ANK131072 AXA65693:AXG131072 BGW65693:BHC131072 BQS65693:BQY131072 CAO65693:CAU131072 CKK65693:CKQ131072 CUG65693:CUM131072 DEC65693:DEI131072 DNY65693:DOE131072 DXU65693:DYA131072 EHQ65693:EHW131072 ERM65693:ERS131072 FBI65693:FBO131072 FLE65693:FLK131072 FVA65693:FVG131072 GEW65693:GFC131072 GOS65693:GOY131072 GYO65693:GYU131072 HIK65693:HIQ131072 HSG65693:HSM131072 ICC65693:ICI131072 ILY65693:IME131072 IVU65693:IWA131072 JFQ65693:JFW131072 JPM65693:JPS131072 JZI65693:JZO131072 KJE65693:KJK131072 KTA65693:KTG131072 LCW65693:LDC131072 LMS65693:LMY131072 LWO65693:LWU131072 MGK65693:MGQ131072 MQG65693:MQM131072 NAC65693:NAI131072 NJY65693:NKE131072 NTU65693:NUA131072 ODQ65693:ODW131072 ONM65693:ONS131072 OXI65693:OXO131072 PHE65693:PHK131072 PRA65693:PRG131072 QAW65693:QBC131072 QKS65693:QKY131072 QUO65693:QUU131072 REK65693:REQ131072 ROG65693:ROM131072 RYC65693:RYI131072 SHY65693:SIE131072 SRU65693:SSA131072 TBQ65693:TBW131072 TLM65693:TLS131072 TVI65693:TVO131072 UFE65693:UFK131072 UPA65693:UPG131072 UYW65693:UZC131072 VIS65693:VIY131072 VSO65693:VSU131072 WCK65693:WCQ131072 WMG65693:WMM131072 WWC65693:WWI131072 U131229:AA196608 JQ131229:JW196608 TM131229:TS196608 ADI131229:ADO196608 ANE131229:ANK196608 AXA131229:AXG196608 BGW131229:BHC196608 BQS131229:BQY196608 CAO131229:CAU196608 CKK131229:CKQ196608 CUG131229:CUM196608 DEC131229:DEI196608 DNY131229:DOE196608 DXU131229:DYA196608 EHQ131229:EHW196608 ERM131229:ERS196608 FBI131229:FBO196608 FLE131229:FLK196608 FVA131229:FVG196608 GEW131229:GFC196608 GOS131229:GOY196608 GYO131229:GYU196608 HIK131229:HIQ196608 HSG131229:HSM196608 ICC131229:ICI196608 ILY131229:IME196608 IVU131229:IWA196608 JFQ131229:JFW196608 JPM131229:JPS196608 JZI131229:JZO196608 KJE131229:KJK196608 KTA131229:KTG196608 LCW131229:LDC196608 LMS131229:LMY196608 LWO131229:LWU196608 MGK131229:MGQ196608 MQG131229:MQM196608 NAC131229:NAI196608 NJY131229:NKE196608 NTU131229:NUA196608 ODQ131229:ODW196608 ONM131229:ONS196608 OXI131229:OXO196608 PHE131229:PHK196608 PRA131229:PRG196608 QAW131229:QBC196608 QKS131229:QKY196608 QUO131229:QUU196608 REK131229:REQ196608 ROG131229:ROM196608 RYC131229:RYI196608 SHY131229:SIE196608 SRU131229:SSA196608 TBQ131229:TBW196608 TLM131229:TLS196608 TVI131229:TVO196608 UFE131229:UFK196608 UPA131229:UPG196608 UYW131229:UZC196608 VIS131229:VIY196608 VSO131229:VSU196608 WCK131229:WCQ196608 WMG131229:WMM196608 WWC131229:WWI196608 U196765:AA262144 JQ196765:JW262144 TM196765:TS262144 ADI196765:ADO262144 ANE196765:ANK262144 AXA196765:AXG262144 BGW196765:BHC262144 BQS196765:BQY262144 CAO196765:CAU262144 CKK196765:CKQ262144 CUG196765:CUM262144 DEC196765:DEI262144 DNY196765:DOE262144 DXU196765:DYA262144 EHQ196765:EHW262144 ERM196765:ERS262144 FBI196765:FBO262144 FLE196765:FLK262144 FVA196765:FVG262144 GEW196765:GFC262144 GOS196765:GOY262144 GYO196765:GYU262144 HIK196765:HIQ262144 HSG196765:HSM262144 ICC196765:ICI262144 ILY196765:IME262144 IVU196765:IWA262144 JFQ196765:JFW262144 JPM196765:JPS262144 JZI196765:JZO262144 KJE196765:KJK262144 KTA196765:KTG262144 LCW196765:LDC262144 LMS196765:LMY262144 LWO196765:LWU262144 MGK196765:MGQ262144 MQG196765:MQM262144 NAC196765:NAI262144 NJY196765:NKE262144 NTU196765:NUA262144 ODQ196765:ODW262144 ONM196765:ONS262144 OXI196765:OXO262144 PHE196765:PHK262144 PRA196765:PRG262144 QAW196765:QBC262144 QKS196765:QKY262144 QUO196765:QUU262144 REK196765:REQ262144 ROG196765:ROM262144 RYC196765:RYI262144 SHY196765:SIE262144 SRU196765:SSA262144 TBQ196765:TBW262144 TLM196765:TLS262144 TVI196765:TVO262144 UFE196765:UFK262144 UPA196765:UPG262144 UYW196765:UZC262144 VIS196765:VIY262144 VSO196765:VSU262144 WCK196765:WCQ262144 WMG196765:WMM262144 WWC196765:WWI262144 U262301:AA327680 JQ262301:JW327680 TM262301:TS327680 ADI262301:ADO327680 ANE262301:ANK327680 AXA262301:AXG327680 BGW262301:BHC327680 BQS262301:BQY327680 CAO262301:CAU327680 CKK262301:CKQ327680 CUG262301:CUM327680 DEC262301:DEI327680 DNY262301:DOE327680 DXU262301:DYA327680 EHQ262301:EHW327680 ERM262301:ERS327680 FBI262301:FBO327680 FLE262301:FLK327680 FVA262301:FVG327680 GEW262301:GFC327680 GOS262301:GOY327680 GYO262301:GYU327680 HIK262301:HIQ327680 HSG262301:HSM327680 ICC262301:ICI327680 ILY262301:IME327680 IVU262301:IWA327680 JFQ262301:JFW327680 JPM262301:JPS327680 JZI262301:JZO327680 KJE262301:KJK327680 KTA262301:KTG327680 LCW262301:LDC327680 LMS262301:LMY327680 LWO262301:LWU327680 MGK262301:MGQ327680 MQG262301:MQM327680 NAC262301:NAI327680 NJY262301:NKE327680 NTU262301:NUA327680 ODQ262301:ODW327680 ONM262301:ONS327680 OXI262301:OXO327680 PHE262301:PHK327680 PRA262301:PRG327680 QAW262301:QBC327680 QKS262301:QKY327680 QUO262301:QUU327680 REK262301:REQ327680 ROG262301:ROM327680 RYC262301:RYI327680 SHY262301:SIE327680 SRU262301:SSA327680 TBQ262301:TBW327680 TLM262301:TLS327680 TVI262301:TVO327680 UFE262301:UFK327680 UPA262301:UPG327680 UYW262301:UZC327680 VIS262301:VIY327680 VSO262301:VSU327680 WCK262301:WCQ327680 WMG262301:WMM327680 WWC262301:WWI327680 U327837:AA393216 JQ327837:JW393216 TM327837:TS393216 ADI327837:ADO393216 ANE327837:ANK393216 AXA327837:AXG393216 BGW327837:BHC393216 BQS327837:BQY393216 CAO327837:CAU393216 CKK327837:CKQ393216 CUG327837:CUM393216 DEC327837:DEI393216 DNY327837:DOE393216 DXU327837:DYA393216 EHQ327837:EHW393216 ERM327837:ERS393216 FBI327837:FBO393216 FLE327837:FLK393216 FVA327837:FVG393216 GEW327837:GFC393216 GOS327837:GOY393216 GYO327837:GYU393216 HIK327837:HIQ393216 HSG327837:HSM393216 ICC327837:ICI393216 ILY327837:IME393216 IVU327837:IWA393216 JFQ327837:JFW393216 JPM327837:JPS393216 JZI327837:JZO393216 KJE327837:KJK393216 KTA327837:KTG393216 LCW327837:LDC393216 LMS327837:LMY393216 LWO327837:LWU393216 MGK327837:MGQ393216 MQG327837:MQM393216 NAC327837:NAI393216 NJY327837:NKE393216 NTU327837:NUA393216 ODQ327837:ODW393216 ONM327837:ONS393216 OXI327837:OXO393216 PHE327837:PHK393216 PRA327837:PRG393216 QAW327837:QBC393216 QKS327837:QKY393216 QUO327837:QUU393216 REK327837:REQ393216 ROG327837:ROM393216 RYC327837:RYI393216 SHY327837:SIE393216 SRU327837:SSA393216 TBQ327837:TBW393216 TLM327837:TLS393216 TVI327837:TVO393216 UFE327837:UFK393216 UPA327837:UPG393216 UYW327837:UZC393216 VIS327837:VIY393216 VSO327837:VSU393216 WCK327837:WCQ393216 WMG327837:WMM393216 WWC327837:WWI393216 U393373:AA458752 JQ393373:JW458752 TM393373:TS458752 ADI393373:ADO458752 ANE393373:ANK458752 AXA393373:AXG458752 BGW393373:BHC458752 BQS393373:BQY458752 CAO393373:CAU458752 CKK393373:CKQ458752 CUG393373:CUM458752 DEC393373:DEI458752 DNY393373:DOE458752 DXU393373:DYA458752 EHQ393373:EHW458752 ERM393373:ERS458752 FBI393373:FBO458752 FLE393373:FLK458752 FVA393373:FVG458752 GEW393373:GFC458752 GOS393373:GOY458752 GYO393373:GYU458752 HIK393373:HIQ458752 HSG393373:HSM458752 ICC393373:ICI458752 ILY393373:IME458752 IVU393373:IWA458752 JFQ393373:JFW458752 JPM393373:JPS458752 JZI393373:JZO458752 KJE393373:KJK458752 KTA393373:KTG458752 LCW393373:LDC458752 LMS393373:LMY458752 LWO393373:LWU458752 MGK393373:MGQ458752 MQG393373:MQM458752 NAC393373:NAI458752 NJY393373:NKE458752 NTU393373:NUA458752 ODQ393373:ODW458752 ONM393373:ONS458752 OXI393373:OXO458752 PHE393373:PHK458752 PRA393373:PRG458752 QAW393373:QBC458752 QKS393373:QKY458752 QUO393373:QUU458752 REK393373:REQ458752 ROG393373:ROM458752 RYC393373:RYI458752 SHY393373:SIE458752 SRU393373:SSA458752 TBQ393373:TBW458752 TLM393373:TLS458752 TVI393373:TVO458752 UFE393373:UFK458752 UPA393373:UPG458752 UYW393373:UZC458752 VIS393373:VIY458752 VSO393373:VSU458752 WCK393373:WCQ458752 WMG393373:WMM458752 WWC393373:WWI458752 U458909:AA524288 JQ458909:JW524288 TM458909:TS524288 ADI458909:ADO524288 ANE458909:ANK524288 AXA458909:AXG524288 BGW458909:BHC524288 BQS458909:BQY524288 CAO458909:CAU524288 CKK458909:CKQ524288 CUG458909:CUM524288 DEC458909:DEI524288 DNY458909:DOE524288 DXU458909:DYA524288 EHQ458909:EHW524288 ERM458909:ERS524288 FBI458909:FBO524288 FLE458909:FLK524288 FVA458909:FVG524288 GEW458909:GFC524288 GOS458909:GOY524288 GYO458909:GYU524288 HIK458909:HIQ524288 HSG458909:HSM524288 ICC458909:ICI524288 ILY458909:IME524288 IVU458909:IWA524288 JFQ458909:JFW524288 JPM458909:JPS524288 JZI458909:JZO524288 KJE458909:KJK524288 KTA458909:KTG524288 LCW458909:LDC524288 LMS458909:LMY524288 LWO458909:LWU524288 MGK458909:MGQ524288 MQG458909:MQM524288 NAC458909:NAI524288 NJY458909:NKE524288 NTU458909:NUA524288 ODQ458909:ODW524288 ONM458909:ONS524288 OXI458909:OXO524288 PHE458909:PHK524288 PRA458909:PRG524288 QAW458909:QBC524288 QKS458909:QKY524288 QUO458909:QUU524288 REK458909:REQ524288 ROG458909:ROM524288 RYC458909:RYI524288 SHY458909:SIE524288 SRU458909:SSA524288 TBQ458909:TBW524288 TLM458909:TLS524288 TVI458909:TVO524288 UFE458909:UFK524288 UPA458909:UPG524288 UYW458909:UZC524288 VIS458909:VIY524288 VSO458909:VSU524288 WCK458909:WCQ524288 WMG458909:WMM524288 WWC458909:WWI524288 U524445:AA589824 JQ524445:JW589824 TM524445:TS589824 ADI524445:ADO589824 ANE524445:ANK589824 AXA524445:AXG589824 BGW524445:BHC589824 BQS524445:BQY589824 CAO524445:CAU589824 CKK524445:CKQ589824 CUG524445:CUM589824 DEC524445:DEI589824 DNY524445:DOE589824 DXU524445:DYA589824 EHQ524445:EHW589824 ERM524445:ERS589824 FBI524445:FBO589824 FLE524445:FLK589824 FVA524445:FVG589824 GEW524445:GFC589824 GOS524445:GOY589824 GYO524445:GYU589824 HIK524445:HIQ589824 HSG524445:HSM589824 ICC524445:ICI589824 ILY524445:IME589824 IVU524445:IWA589824 JFQ524445:JFW589824 JPM524445:JPS589824 JZI524445:JZO589824 KJE524445:KJK589824 KTA524445:KTG589824 LCW524445:LDC589824 LMS524445:LMY589824 LWO524445:LWU589824 MGK524445:MGQ589824 MQG524445:MQM589824 NAC524445:NAI589824 NJY524445:NKE589824 NTU524445:NUA589824 ODQ524445:ODW589824 ONM524445:ONS589824 OXI524445:OXO589824 PHE524445:PHK589824 PRA524445:PRG589824 QAW524445:QBC589824 QKS524445:QKY589824 QUO524445:QUU589824 REK524445:REQ589824 ROG524445:ROM589824 RYC524445:RYI589824 SHY524445:SIE589824 SRU524445:SSA589824 TBQ524445:TBW589824 TLM524445:TLS589824 TVI524445:TVO589824 UFE524445:UFK589824 UPA524445:UPG589824 UYW524445:UZC589824 VIS524445:VIY589824 VSO524445:VSU589824 WCK524445:WCQ589824 WMG524445:WMM589824 WWC524445:WWI589824 U589981:AA655360 JQ589981:JW655360 TM589981:TS655360 ADI589981:ADO655360 ANE589981:ANK655360 AXA589981:AXG655360 BGW589981:BHC655360 BQS589981:BQY655360 CAO589981:CAU655360 CKK589981:CKQ655360 CUG589981:CUM655360 DEC589981:DEI655360 DNY589981:DOE655360 DXU589981:DYA655360 EHQ589981:EHW655360 ERM589981:ERS655360 FBI589981:FBO655360 FLE589981:FLK655360 FVA589981:FVG655360 GEW589981:GFC655360 GOS589981:GOY655360 GYO589981:GYU655360 HIK589981:HIQ655360 HSG589981:HSM655360 ICC589981:ICI655360 ILY589981:IME655360 IVU589981:IWA655360 JFQ589981:JFW655360 JPM589981:JPS655360 JZI589981:JZO655360 KJE589981:KJK655360 KTA589981:KTG655360 LCW589981:LDC655360 LMS589981:LMY655360 LWO589981:LWU655360 MGK589981:MGQ655360 MQG589981:MQM655360 NAC589981:NAI655360 NJY589981:NKE655360 NTU589981:NUA655360 ODQ589981:ODW655360 ONM589981:ONS655360 OXI589981:OXO655360 PHE589981:PHK655360 PRA589981:PRG655360 QAW589981:QBC655360 QKS589981:QKY655360 QUO589981:QUU655360 REK589981:REQ655360 ROG589981:ROM655360 RYC589981:RYI655360 SHY589981:SIE655360 SRU589981:SSA655360 TBQ589981:TBW655360 TLM589981:TLS655360 TVI589981:TVO655360 UFE589981:UFK655360 UPA589981:UPG655360 UYW589981:UZC655360 VIS589981:VIY655360 VSO589981:VSU655360 WCK589981:WCQ655360 WMG589981:WMM655360 WWC589981:WWI655360 U655517:AA720896 JQ655517:JW720896 TM655517:TS720896 ADI655517:ADO720896 ANE655517:ANK720896 AXA655517:AXG720896 BGW655517:BHC720896 BQS655517:BQY720896 CAO655517:CAU720896 CKK655517:CKQ720896 CUG655517:CUM720896 DEC655517:DEI720896 DNY655517:DOE720896 DXU655517:DYA720896 EHQ655517:EHW720896 ERM655517:ERS720896 FBI655517:FBO720896 FLE655517:FLK720896 FVA655517:FVG720896 GEW655517:GFC720896 GOS655517:GOY720896 GYO655517:GYU720896 HIK655517:HIQ720896 HSG655517:HSM720896 ICC655517:ICI720896 ILY655517:IME720896 IVU655517:IWA720896 JFQ655517:JFW720896 JPM655517:JPS720896 JZI655517:JZO720896 KJE655517:KJK720896 KTA655517:KTG720896 LCW655517:LDC720896 LMS655517:LMY720896 LWO655517:LWU720896 MGK655517:MGQ720896 MQG655517:MQM720896 NAC655517:NAI720896 NJY655517:NKE720896 NTU655517:NUA720896 ODQ655517:ODW720896 ONM655517:ONS720896 OXI655517:OXO720896 PHE655517:PHK720896 PRA655517:PRG720896 QAW655517:QBC720896 QKS655517:QKY720896 QUO655517:QUU720896 REK655517:REQ720896 ROG655517:ROM720896 RYC655517:RYI720896 SHY655517:SIE720896 SRU655517:SSA720896 TBQ655517:TBW720896 TLM655517:TLS720896 TVI655517:TVO720896 UFE655517:UFK720896 UPA655517:UPG720896 UYW655517:UZC720896 VIS655517:VIY720896 VSO655517:VSU720896 WCK655517:WCQ720896 WMG655517:WMM720896 WWC655517:WWI720896 U721053:AA786432 JQ721053:JW786432 TM721053:TS786432 ADI721053:ADO786432 ANE721053:ANK786432 AXA721053:AXG786432 BGW721053:BHC786432 BQS721053:BQY786432 CAO721053:CAU786432 CKK721053:CKQ786432 CUG721053:CUM786432 DEC721053:DEI786432 DNY721053:DOE786432 DXU721053:DYA786432 EHQ721053:EHW786432 ERM721053:ERS786432 FBI721053:FBO786432 FLE721053:FLK786432 FVA721053:FVG786432 GEW721053:GFC786432 GOS721053:GOY786432 GYO721053:GYU786432 HIK721053:HIQ786432 HSG721053:HSM786432 ICC721053:ICI786432 ILY721053:IME786432 IVU721053:IWA786432 JFQ721053:JFW786432 JPM721053:JPS786432 JZI721053:JZO786432 KJE721053:KJK786432 KTA721053:KTG786432 LCW721053:LDC786432 LMS721053:LMY786432 LWO721053:LWU786432 MGK721053:MGQ786432 MQG721053:MQM786432 NAC721053:NAI786432 NJY721053:NKE786432 NTU721053:NUA786432 ODQ721053:ODW786432 ONM721053:ONS786432 OXI721053:OXO786432 PHE721053:PHK786432 PRA721053:PRG786432 QAW721053:QBC786432 QKS721053:QKY786432 QUO721053:QUU786432 REK721053:REQ786432 ROG721053:ROM786432 RYC721053:RYI786432 SHY721053:SIE786432 SRU721053:SSA786432 TBQ721053:TBW786432 TLM721053:TLS786432 TVI721053:TVO786432 UFE721053:UFK786432 UPA721053:UPG786432 UYW721053:UZC786432 VIS721053:VIY786432 VSO721053:VSU786432 WCK721053:WCQ786432 WMG721053:WMM786432 WWC721053:WWI786432 U786589:AA851968 JQ786589:JW851968 TM786589:TS851968 ADI786589:ADO851968 ANE786589:ANK851968 AXA786589:AXG851968 BGW786589:BHC851968 BQS786589:BQY851968 CAO786589:CAU851968 CKK786589:CKQ851968 CUG786589:CUM851968 DEC786589:DEI851968 DNY786589:DOE851968 DXU786589:DYA851968 EHQ786589:EHW851968 ERM786589:ERS851968 FBI786589:FBO851968 FLE786589:FLK851968 FVA786589:FVG851968 GEW786589:GFC851968 GOS786589:GOY851968 GYO786589:GYU851968 HIK786589:HIQ851968 HSG786589:HSM851968 ICC786589:ICI851968 ILY786589:IME851968 IVU786589:IWA851968 JFQ786589:JFW851968 JPM786589:JPS851968 JZI786589:JZO851968 KJE786589:KJK851968 KTA786589:KTG851968 LCW786589:LDC851968 LMS786589:LMY851968 LWO786589:LWU851968 MGK786589:MGQ851968 MQG786589:MQM851968 NAC786589:NAI851968 NJY786589:NKE851968 NTU786589:NUA851968 ODQ786589:ODW851968 ONM786589:ONS851968 OXI786589:OXO851968 PHE786589:PHK851968 PRA786589:PRG851968 QAW786589:QBC851968 QKS786589:QKY851968 QUO786589:QUU851968 REK786589:REQ851968 ROG786589:ROM851968 RYC786589:RYI851968 SHY786589:SIE851968 SRU786589:SSA851968 TBQ786589:TBW851968 TLM786589:TLS851968 TVI786589:TVO851968 UFE786589:UFK851968 UPA786589:UPG851968 UYW786589:UZC851968 VIS786589:VIY851968 VSO786589:VSU851968 WCK786589:WCQ851968 WMG786589:WMM851968 WWC786589:WWI851968 U852125:AA917504 JQ852125:JW917504 TM852125:TS917504 ADI852125:ADO917504 ANE852125:ANK917504 AXA852125:AXG917504 BGW852125:BHC917504 BQS852125:BQY917504 CAO852125:CAU917504 CKK852125:CKQ917504 CUG852125:CUM917504 DEC852125:DEI917504 DNY852125:DOE917504 DXU852125:DYA917504 EHQ852125:EHW917504 ERM852125:ERS917504 FBI852125:FBO917504 FLE852125:FLK917504 FVA852125:FVG917504 GEW852125:GFC917504 GOS852125:GOY917504 GYO852125:GYU917504 HIK852125:HIQ917504 HSG852125:HSM917504 ICC852125:ICI917504 ILY852125:IME917504 IVU852125:IWA917504 JFQ852125:JFW917504 JPM852125:JPS917504 JZI852125:JZO917504 KJE852125:KJK917504 KTA852125:KTG917504 LCW852125:LDC917504 LMS852125:LMY917504 LWO852125:LWU917504 MGK852125:MGQ917504 MQG852125:MQM917504 NAC852125:NAI917504 NJY852125:NKE917504 NTU852125:NUA917504 ODQ852125:ODW917504 ONM852125:ONS917504 OXI852125:OXO917504 PHE852125:PHK917504 PRA852125:PRG917504 QAW852125:QBC917504 QKS852125:QKY917504 QUO852125:QUU917504 REK852125:REQ917504 ROG852125:ROM917504 RYC852125:RYI917504 SHY852125:SIE917504 SRU852125:SSA917504 TBQ852125:TBW917504 TLM852125:TLS917504 TVI852125:TVO917504 UFE852125:UFK917504 UPA852125:UPG917504 UYW852125:UZC917504 VIS852125:VIY917504 VSO852125:VSU917504 WCK852125:WCQ917504 WMG852125:WMM917504 WWC852125:WWI917504 U917661:AA983040 JQ917661:JW983040 TM917661:TS983040 ADI917661:ADO983040 ANE917661:ANK983040 AXA917661:AXG983040 BGW917661:BHC983040 BQS917661:BQY983040 CAO917661:CAU983040 CKK917661:CKQ983040 CUG917661:CUM983040 DEC917661:DEI983040 DNY917661:DOE983040 DXU917661:DYA983040 EHQ917661:EHW983040 ERM917661:ERS983040 FBI917661:FBO983040 FLE917661:FLK983040 FVA917661:FVG983040 GEW917661:GFC983040 GOS917661:GOY983040 GYO917661:GYU983040 HIK917661:HIQ983040 HSG917661:HSM983040 ICC917661:ICI983040 ILY917661:IME983040 IVU917661:IWA983040 JFQ917661:JFW983040 JPM917661:JPS983040 JZI917661:JZO983040 KJE917661:KJK983040 KTA917661:KTG983040 LCW917661:LDC983040 LMS917661:LMY983040 LWO917661:LWU983040 MGK917661:MGQ983040 MQG917661:MQM983040 NAC917661:NAI983040 NJY917661:NKE983040 NTU917661:NUA983040 ODQ917661:ODW983040 ONM917661:ONS983040 OXI917661:OXO983040 PHE917661:PHK983040 PRA917661:PRG983040 QAW917661:QBC983040 QKS917661:QKY983040 QUO917661:QUU983040 REK917661:REQ983040 ROG917661:ROM983040 RYC917661:RYI983040 SHY917661:SIE983040 SRU917661:SSA983040 TBQ917661:TBW983040 TLM917661:TLS983040 TVI917661:TVO983040 UFE917661:UFK983040 UPA917661:UPG983040 UYW917661:UZC983040 VIS917661:VIY983040 VSO917661:VSU983040 WCK917661:WCQ983040 WMG917661:WMM983040 WWC917661:WWI983040 U983197:AA1048576 JQ983197:JW1048576 TM983197:TS1048576 ADI983197:ADO1048576 ANE983197:ANK1048576 AXA983197:AXG1048576 BGW983197:BHC1048576 BQS983197:BQY1048576 CAO983197:CAU1048576 CKK983197:CKQ1048576 CUG983197:CUM1048576 DEC983197:DEI1048576 DNY983197:DOE1048576 DXU983197:DYA1048576 EHQ983197:EHW1048576 ERM983197:ERS1048576 FBI983197:FBO1048576 FLE983197:FLK1048576 FVA983197:FVG1048576 GEW983197:GFC1048576 GOS983197:GOY1048576 GYO983197:GYU1048576 HIK983197:HIQ1048576 HSG983197:HSM1048576 ICC983197:ICI1048576 ILY983197:IME1048576 IVU983197:IWA1048576 JFQ983197:JFW1048576 JPM983197:JPS1048576 JZI983197:JZO1048576 KJE983197:KJK1048576 KTA983197:KTG1048576 LCW983197:LDC1048576 LMS983197:LMY1048576 LWO983197:LWU1048576 MGK983197:MGQ1048576 MQG983197:MQM1048576 NAC983197:NAI1048576 NJY983197:NKE1048576 NTU983197:NUA1048576 ODQ983197:ODW1048576 ONM983197:ONS1048576 OXI983197:OXO1048576 PHE983197:PHK1048576 PRA983197:PRG1048576 QAW983197:QBC1048576 QKS983197:QKY1048576 QUO983197:QUU1048576 REK983197:REQ1048576 ROG983197:ROM1048576 RYC983197:RYI1048576 SHY983197:SIE1048576 SRU983197:SSA1048576 TBQ983197:TBW1048576 TLM983197:TLS1048576 TVI983197:TVO1048576 UFE983197:UFK1048576 UPA983197:UPG1048576 UYW983197:UZC1048576 VIS983197:VIY1048576 VSO983197:VSU1048576 WCK983197:WCQ1048576 WMG983197:WMM1048576 WWC983197:WWI1048576 AB156:AI65536 JX156:KE65536 TT156:UA65536 ADP156:ADW65536 ANL156:ANS65536 AXH156:AXO65536 BHD156:BHK65536 BQZ156:BRG65536 CAV156:CBC65536 CKR156:CKY65536 CUN156:CUU65536 DEJ156:DEQ65536 DOF156:DOM65536 DYB156:DYI65536 EHX156:EIE65536 ERT156:ESA65536 FBP156:FBW65536 FLL156:FLS65536 FVH156:FVO65536 GFD156:GFK65536 GOZ156:GPG65536 GYV156:GZC65536 HIR156:HIY65536 HSN156:HSU65536 ICJ156:ICQ65536 IMF156:IMM65536 IWB156:IWI65536 JFX156:JGE65536 JPT156:JQA65536 JZP156:JZW65536 KJL156:KJS65536 KTH156:KTO65536 LDD156:LDK65536 LMZ156:LNG65536 LWV156:LXC65536 MGR156:MGY65536 MQN156:MQU65536 NAJ156:NAQ65536 NKF156:NKM65536 NUB156:NUI65536 ODX156:OEE65536 ONT156:OOA65536 OXP156:OXW65536 PHL156:PHS65536 PRH156:PRO65536 QBD156:QBK65536 QKZ156:QLG65536 QUV156:QVC65536 RER156:REY65536 RON156:ROU65536 RYJ156:RYQ65536 SIF156:SIM65536 SSB156:SSI65536 TBX156:TCE65536 TLT156:TMA65536 TVP156:TVW65536 UFL156:UFS65536 UPH156:UPO65536 UZD156:UZK65536 VIZ156:VJG65536 VSV156:VTC65536 WCR156:WCY65536 WMN156:WMU65536 WWJ156:WWQ65536 AB65692:AI131072 JX65692:KE131072 TT65692:UA131072 ADP65692:ADW131072 ANL65692:ANS131072 AXH65692:AXO131072 BHD65692:BHK131072 BQZ65692:BRG131072 CAV65692:CBC131072 CKR65692:CKY131072 CUN65692:CUU131072 DEJ65692:DEQ131072 DOF65692:DOM131072 DYB65692:DYI131072 EHX65692:EIE131072 ERT65692:ESA131072 FBP65692:FBW131072 FLL65692:FLS131072 FVH65692:FVO131072 GFD65692:GFK131072 GOZ65692:GPG131072 GYV65692:GZC131072 HIR65692:HIY131072 HSN65692:HSU131072 ICJ65692:ICQ131072 IMF65692:IMM131072 IWB65692:IWI131072 JFX65692:JGE131072 JPT65692:JQA131072 JZP65692:JZW131072 KJL65692:KJS131072 KTH65692:KTO131072 LDD65692:LDK131072 LMZ65692:LNG131072 LWV65692:LXC131072 MGR65692:MGY131072 MQN65692:MQU131072 NAJ65692:NAQ131072 NKF65692:NKM131072 NUB65692:NUI131072 ODX65692:OEE131072 ONT65692:OOA131072 OXP65692:OXW131072 PHL65692:PHS131072 PRH65692:PRO131072 QBD65692:QBK131072 QKZ65692:QLG131072 QUV65692:QVC131072 RER65692:REY131072 RON65692:ROU131072 RYJ65692:RYQ131072 SIF65692:SIM131072 SSB65692:SSI131072 TBX65692:TCE131072 TLT65692:TMA131072 TVP65692:TVW131072 UFL65692:UFS131072 UPH65692:UPO131072 UZD65692:UZK131072 VIZ65692:VJG131072 VSV65692:VTC131072 WCR65692:WCY131072 WMN65692:WMU131072 WWJ65692:WWQ131072 AB131228:AI196608 JX131228:KE196608 TT131228:UA196608 ADP131228:ADW196608 ANL131228:ANS196608 AXH131228:AXO196608 BHD131228:BHK196608 BQZ131228:BRG196608 CAV131228:CBC196608 CKR131228:CKY196608 CUN131228:CUU196608 DEJ131228:DEQ196608 DOF131228:DOM196608 DYB131228:DYI196608 EHX131228:EIE196608 ERT131228:ESA196608 FBP131228:FBW196608 FLL131228:FLS196608 FVH131228:FVO196608 GFD131228:GFK196608 GOZ131228:GPG196608 GYV131228:GZC196608 HIR131228:HIY196608 HSN131228:HSU196608 ICJ131228:ICQ196608 IMF131228:IMM196608 IWB131228:IWI196608 JFX131228:JGE196608 JPT131228:JQA196608 JZP131228:JZW196608 KJL131228:KJS196608 KTH131228:KTO196608 LDD131228:LDK196608 LMZ131228:LNG196608 LWV131228:LXC196608 MGR131228:MGY196608 MQN131228:MQU196608 NAJ131228:NAQ196608 NKF131228:NKM196608 NUB131228:NUI196608 ODX131228:OEE196608 ONT131228:OOA196608 OXP131228:OXW196608 PHL131228:PHS196608 PRH131228:PRO196608 QBD131228:QBK196608 QKZ131228:QLG196608 QUV131228:QVC196608 RER131228:REY196608 RON131228:ROU196608 RYJ131228:RYQ196608 SIF131228:SIM196608 SSB131228:SSI196608 TBX131228:TCE196608 TLT131228:TMA196608 TVP131228:TVW196608 UFL131228:UFS196608 UPH131228:UPO196608 UZD131228:UZK196608 VIZ131228:VJG196608 VSV131228:VTC196608 WCR131228:WCY196608 WMN131228:WMU196608 WWJ131228:WWQ196608 AB196764:AI262144 JX196764:KE262144 TT196764:UA262144 ADP196764:ADW262144 ANL196764:ANS262144 AXH196764:AXO262144 BHD196764:BHK262144 BQZ196764:BRG262144 CAV196764:CBC262144 CKR196764:CKY262144 CUN196764:CUU262144 DEJ196764:DEQ262144 DOF196764:DOM262144 DYB196764:DYI262144 EHX196764:EIE262144 ERT196764:ESA262144 FBP196764:FBW262144 FLL196764:FLS262144 FVH196764:FVO262144 GFD196764:GFK262144 GOZ196764:GPG262144 GYV196764:GZC262144 HIR196764:HIY262144 HSN196764:HSU262144 ICJ196764:ICQ262144 IMF196764:IMM262144 IWB196764:IWI262144 JFX196764:JGE262144 JPT196764:JQA262144 JZP196764:JZW262144 KJL196764:KJS262144 KTH196764:KTO262144 LDD196764:LDK262144 LMZ196764:LNG262144 LWV196764:LXC262144 MGR196764:MGY262144 MQN196764:MQU262144 NAJ196764:NAQ262144 NKF196764:NKM262144 NUB196764:NUI262144 ODX196764:OEE262144 ONT196764:OOA262144 OXP196764:OXW262144 PHL196764:PHS262144 PRH196764:PRO262144 QBD196764:QBK262144 QKZ196764:QLG262144 QUV196764:QVC262144 RER196764:REY262144 RON196764:ROU262144 RYJ196764:RYQ262144 SIF196764:SIM262144 SSB196764:SSI262144 TBX196764:TCE262144 TLT196764:TMA262144 TVP196764:TVW262144 UFL196764:UFS262144 UPH196764:UPO262144 UZD196764:UZK262144 VIZ196764:VJG262144 VSV196764:VTC262144 WCR196764:WCY262144 WMN196764:WMU262144 WWJ196764:WWQ262144 AB262300:AI327680 JX262300:KE327680 TT262300:UA327680 ADP262300:ADW327680 ANL262300:ANS327680 AXH262300:AXO327680 BHD262300:BHK327680 BQZ262300:BRG327680 CAV262300:CBC327680 CKR262300:CKY327680 CUN262300:CUU327680 DEJ262300:DEQ327680 DOF262300:DOM327680 DYB262300:DYI327680 EHX262300:EIE327680 ERT262300:ESA327680 FBP262300:FBW327680 FLL262300:FLS327680 FVH262300:FVO327680 GFD262300:GFK327680 GOZ262300:GPG327680 GYV262300:GZC327680 HIR262300:HIY327680 HSN262300:HSU327680 ICJ262300:ICQ327680 IMF262300:IMM327680 IWB262300:IWI327680 JFX262300:JGE327680 JPT262300:JQA327680 JZP262300:JZW327680 KJL262300:KJS327680 KTH262300:KTO327680 LDD262300:LDK327680 LMZ262300:LNG327680 LWV262300:LXC327680 MGR262300:MGY327680 MQN262300:MQU327680 NAJ262300:NAQ327680 NKF262300:NKM327680 NUB262300:NUI327680 ODX262300:OEE327680 ONT262300:OOA327680 OXP262300:OXW327680 PHL262300:PHS327680 PRH262300:PRO327680 QBD262300:QBK327680 QKZ262300:QLG327680 QUV262300:QVC327680 RER262300:REY327680 RON262300:ROU327680 RYJ262300:RYQ327680 SIF262300:SIM327680 SSB262300:SSI327680 TBX262300:TCE327680 TLT262300:TMA327680 TVP262300:TVW327680 UFL262300:UFS327680 UPH262300:UPO327680 UZD262300:UZK327680 VIZ262300:VJG327680 VSV262300:VTC327680 WCR262300:WCY327680 WMN262300:WMU327680 WWJ262300:WWQ327680 AB327836:AI393216 JX327836:KE393216 TT327836:UA393216 ADP327836:ADW393216 ANL327836:ANS393216 AXH327836:AXO393216 BHD327836:BHK393216 BQZ327836:BRG393216 CAV327836:CBC393216 CKR327836:CKY393216 CUN327836:CUU393216 DEJ327836:DEQ393216 DOF327836:DOM393216 DYB327836:DYI393216 EHX327836:EIE393216 ERT327836:ESA393216 FBP327836:FBW393216 FLL327836:FLS393216 FVH327836:FVO393216 GFD327836:GFK393216 GOZ327836:GPG393216 GYV327836:GZC393216 HIR327836:HIY393216 HSN327836:HSU393216 ICJ327836:ICQ393216 IMF327836:IMM393216 IWB327836:IWI393216 JFX327836:JGE393216 JPT327836:JQA393216 JZP327836:JZW393216 KJL327836:KJS393216 KTH327836:KTO393216 LDD327836:LDK393216 LMZ327836:LNG393216 LWV327836:LXC393216 MGR327836:MGY393216 MQN327836:MQU393216 NAJ327836:NAQ393216 NKF327836:NKM393216 NUB327836:NUI393216 ODX327836:OEE393216 ONT327836:OOA393216 OXP327836:OXW393216 PHL327836:PHS393216 PRH327836:PRO393216 QBD327836:QBK393216 QKZ327836:QLG393216 QUV327836:QVC393216 RER327836:REY393216 RON327836:ROU393216 RYJ327836:RYQ393216 SIF327836:SIM393216 SSB327836:SSI393216 TBX327836:TCE393216 TLT327836:TMA393216 TVP327836:TVW393216 UFL327836:UFS393216 UPH327836:UPO393216 UZD327836:UZK393216 VIZ327836:VJG393216 VSV327836:VTC393216 WCR327836:WCY393216 WMN327836:WMU393216 WWJ327836:WWQ393216 AB393372:AI458752 JX393372:KE458752 TT393372:UA458752 ADP393372:ADW458752 ANL393372:ANS458752 AXH393372:AXO458752 BHD393372:BHK458752 BQZ393372:BRG458752 CAV393372:CBC458752 CKR393372:CKY458752 CUN393372:CUU458752 DEJ393372:DEQ458752 DOF393372:DOM458752 DYB393372:DYI458752 EHX393372:EIE458752 ERT393372:ESA458752 FBP393372:FBW458752 FLL393372:FLS458752 FVH393372:FVO458752 GFD393372:GFK458752 GOZ393372:GPG458752 GYV393372:GZC458752 HIR393372:HIY458752 HSN393372:HSU458752 ICJ393372:ICQ458752 IMF393372:IMM458752 IWB393372:IWI458752 JFX393372:JGE458752 JPT393372:JQA458752 JZP393372:JZW458752 KJL393372:KJS458752 KTH393372:KTO458752 LDD393372:LDK458752 LMZ393372:LNG458752 LWV393372:LXC458752 MGR393372:MGY458752 MQN393372:MQU458752 NAJ393372:NAQ458752 NKF393372:NKM458752 NUB393372:NUI458752 ODX393372:OEE458752 ONT393372:OOA458752 OXP393372:OXW458752 PHL393372:PHS458752 PRH393372:PRO458752 QBD393372:QBK458752 QKZ393372:QLG458752 QUV393372:QVC458752 RER393372:REY458752 RON393372:ROU458752 RYJ393372:RYQ458752 SIF393372:SIM458752 SSB393372:SSI458752 TBX393372:TCE458752 TLT393372:TMA458752 TVP393372:TVW458752 UFL393372:UFS458752 UPH393372:UPO458752 UZD393372:UZK458752 VIZ393372:VJG458752 VSV393372:VTC458752 WCR393372:WCY458752 WMN393372:WMU458752 WWJ393372:WWQ458752 AB458908:AI524288 JX458908:KE524288 TT458908:UA524288 ADP458908:ADW524288 ANL458908:ANS524288 AXH458908:AXO524288 BHD458908:BHK524288 BQZ458908:BRG524288 CAV458908:CBC524288 CKR458908:CKY524288 CUN458908:CUU524288 DEJ458908:DEQ524288 DOF458908:DOM524288 DYB458908:DYI524288 EHX458908:EIE524288 ERT458908:ESA524288 FBP458908:FBW524288 FLL458908:FLS524288 FVH458908:FVO524288 GFD458908:GFK524288 GOZ458908:GPG524288 GYV458908:GZC524288 HIR458908:HIY524288 HSN458908:HSU524288 ICJ458908:ICQ524288 IMF458908:IMM524288 IWB458908:IWI524288 JFX458908:JGE524288 JPT458908:JQA524288 JZP458908:JZW524288 KJL458908:KJS524288 KTH458908:KTO524288 LDD458908:LDK524288 LMZ458908:LNG524288 LWV458908:LXC524288 MGR458908:MGY524288 MQN458908:MQU524288 NAJ458908:NAQ524288 NKF458908:NKM524288 NUB458908:NUI524288 ODX458908:OEE524288 ONT458908:OOA524288 OXP458908:OXW524288 PHL458908:PHS524288 PRH458908:PRO524288 QBD458908:QBK524288 QKZ458908:QLG524288 QUV458908:QVC524288 RER458908:REY524288 RON458908:ROU524288 RYJ458908:RYQ524288 SIF458908:SIM524288 SSB458908:SSI524288 TBX458908:TCE524288 TLT458908:TMA524288 TVP458908:TVW524288 UFL458908:UFS524288 UPH458908:UPO524288 UZD458908:UZK524288 VIZ458908:VJG524288 VSV458908:VTC524288 WCR458908:WCY524288 WMN458908:WMU524288 WWJ458908:WWQ524288 AB524444:AI589824 JX524444:KE589824 TT524444:UA589824 ADP524444:ADW589824 ANL524444:ANS589824 AXH524444:AXO589824 BHD524444:BHK589824 BQZ524444:BRG589824 CAV524444:CBC589824 CKR524444:CKY589824 CUN524444:CUU589824 DEJ524444:DEQ589824 DOF524444:DOM589824 DYB524444:DYI589824 EHX524444:EIE589824 ERT524444:ESA589824 FBP524444:FBW589824 FLL524444:FLS589824 FVH524444:FVO589824 GFD524444:GFK589824 GOZ524444:GPG589824 GYV524444:GZC589824 HIR524444:HIY589824 HSN524444:HSU589824 ICJ524444:ICQ589824 IMF524444:IMM589824 IWB524444:IWI589824 JFX524444:JGE589824 JPT524444:JQA589824 JZP524444:JZW589824 KJL524444:KJS589824 KTH524444:KTO589824 LDD524444:LDK589824 LMZ524444:LNG589824 LWV524444:LXC589824 MGR524444:MGY589824 MQN524444:MQU589824 NAJ524444:NAQ589824 NKF524444:NKM589824 NUB524444:NUI589824 ODX524444:OEE589824 ONT524444:OOA589824 OXP524444:OXW589824 PHL524444:PHS589824 PRH524444:PRO589824 QBD524444:QBK589824 QKZ524444:QLG589824 QUV524444:QVC589824 RER524444:REY589824 RON524444:ROU589824 RYJ524444:RYQ589824 SIF524444:SIM589824 SSB524444:SSI589824 TBX524444:TCE589824 TLT524444:TMA589824 TVP524444:TVW589824 UFL524444:UFS589824 UPH524444:UPO589824 UZD524444:UZK589824 VIZ524444:VJG589824 VSV524444:VTC589824 WCR524444:WCY589824 WMN524444:WMU589824 WWJ524444:WWQ589824 AB589980:AI655360 JX589980:KE655360 TT589980:UA655360 ADP589980:ADW655360 ANL589980:ANS655360 AXH589980:AXO655360 BHD589980:BHK655360 BQZ589980:BRG655360 CAV589980:CBC655360 CKR589980:CKY655360 CUN589980:CUU655360 DEJ589980:DEQ655360 DOF589980:DOM655360 DYB589980:DYI655360 EHX589980:EIE655360 ERT589980:ESA655360 FBP589980:FBW655360 FLL589980:FLS655360 FVH589980:FVO655360 GFD589980:GFK655360 GOZ589980:GPG655360 GYV589980:GZC655360 HIR589980:HIY655360 HSN589980:HSU655360 ICJ589980:ICQ655360 IMF589980:IMM655360 IWB589980:IWI655360 JFX589980:JGE655360 JPT589980:JQA655360 JZP589980:JZW655360 KJL589980:KJS655360 KTH589980:KTO655360 LDD589980:LDK655360 LMZ589980:LNG655360 LWV589980:LXC655360 MGR589980:MGY655360 MQN589980:MQU655360 NAJ589980:NAQ655360 NKF589980:NKM655360 NUB589980:NUI655360 ODX589980:OEE655360 ONT589980:OOA655360 OXP589980:OXW655360 PHL589980:PHS655360 PRH589980:PRO655360 QBD589980:QBK655360 QKZ589980:QLG655360 QUV589980:QVC655360 RER589980:REY655360 RON589980:ROU655360 RYJ589980:RYQ655360 SIF589980:SIM655360 SSB589980:SSI655360 TBX589980:TCE655360 TLT589980:TMA655360 TVP589980:TVW655360 UFL589980:UFS655360 UPH589980:UPO655360 UZD589980:UZK655360 VIZ589980:VJG655360 VSV589980:VTC655360 WCR589980:WCY655360 WMN589980:WMU655360 WWJ589980:WWQ655360 AB655516:AI720896 JX655516:KE720896 TT655516:UA720896 ADP655516:ADW720896 ANL655516:ANS720896 AXH655516:AXO720896 BHD655516:BHK720896 BQZ655516:BRG720896 CAV655516:CBC720896 CKR655516:CKY720896 CUN655516:CUU720896 DEJ655516:DEQ720896 DOF655516:DOM720896 DYB655516:DYI720896 EHX655516:EIE720896 ERT655516:ESA720896 FBP655516:FBW720896 FLL655516:FLS720896 FVH655516:FVO720896 GFD655516:GFK720896 GOZ655516:GPG720896 GYV655516:GZC720896 HIR655516:HIY720896 HSN655516:HSU720896 ICJ655516:ICQ720896 IMF655516:IMM720896 IWB655516:IWI720896 JFX655516:JGE720896 JPT655516:JQA720896 JZP655516:JZW720896 KJL655516:KJS720896 KTH655516:KTO720896 LDD655516:LDK720896 LMZ655516:LNG720896 LWV655516:LXC720896 MGR655516:MGY720896 MQN655516:MQU720896 NAJ655516:NAQ720896 NKF655516:NKM720896 NUB655516:NUI720896 ODX655516:OEE720896 ONT655516:OOA720896 OXP655516:OXW720896 PHL655516:PHS720896 PRH655516:PRO720896 QBD655516:QBK720896 QKZ655516:QLG720896 QUV655516:QVC720896 RER655516:REY720896 RON655516:ROU720896 RYJ655516:RYQ720896 SIF655516:SIM720896 SSB655516:SSI720896 TBX655516:TCE720896 TLT655516:TMA720896 TVP655516:TVW720896 UFL655516:UFS720896 UPH655516:UPO720896 UZD655516:UZK720896 VIZ655516:VJG720896 VSV655516:VTC720896 WCR655516:WCY720896 WMN655516:WMU720896 WWJ655516:WWQ720896 AB721052:AI786432 JX721052:KE786432 TT721052:UA786432 ADP721052:ADW786432 ANL721052:ANS786432 AXH721052:AXO786432 BHD721052:BHK786432 BQZ721052:BRG786432 CAV721052:CBC786432 CKR721052:CKY786432 CUN721052:CUU786432 DEJ721052:DEQ786432 DOF721052:DOM786432 DYB721052:DYI786432 EHX721052:EIE786432 ERT721052:ESA786432 FBP721052:FBW786432 FLL721052:FLS786432 FVH721052:FVO786432 GFD721052:GFK786432 GOZ721052:GPG786432 GYV721052:GZC786432 HIR721052:HIY786432 HSN721052:HSU786432 ICJ721052:ICQ786432 IMF721052:IMM786432 IWB721052:IWI786432 JFX721052:JGE786432 JPT721052:JQA786432 JZP721052:JZW786432 KJL721052:KJS786432 KTH721052:KTO786432 LDD721052:LDK786432 LMZ721052:LNG786432 LWV721052:LXC786432 MGR721052:MGY786432 MQN721052:MQU786432 NAJ721052:NAQ786432 NKF721052:NKM786432 NUB721052:NUI786432 ODX721052:OEE786432 ONT721052:OOA786432 OXP721052:OXW786432 PHL721052:PHS786432 PRH721052:PRO786432 QBD721052:QBK786432 QKZ721052:QLG786432 QUV721052:QVC786432 RER721052:REY786432 RON721052:ROU786432 RYJ721052:RYQ786432 SIF721052:SIM786432 SSB721052:SSI786432 TBX721052:TCE786432 TLT721052:TMA786432 TVP721052:TVW786432 UFL721052:UFS786432 UPH721052:UPO786432 UZD721052:UZK786432 VIZ721052:VJG786432 VSV721052:VTC786432 WCR721052:WCY786432 WMN721052:WMU786432 WWJ721052:WWQ786432 AB786588:AI851968 JX786588:KE851968 TT786588:UA851968 ADP786588:ADW851968 ANL786588:ANS851968 AXH786588:AXO851968 BHD786588:BHK851968 BQZ786588:BRG851968 CAV786588:CBC851968 CKR786588:CKY851968 CUN786588:CUU851968 DEJ786588:DEQ851968 DOF786588:DOM851968 DYB786588:DYI851968 EHX786588:EIE851968 ERT786588:ESA851968 FBP786588:FBW851968 FLL786588:FLS851968 FVH786588:FVO851968 GFD786588:GFK851968 GOZ786588:GPG851968 GYV786588:GZC851968 HIR786588:HIY851968 HSN786588:HSU851968 ICJ786588:ICQ851968 IMF786588:IMM851968 IWB786588:IWI851968 JFX786588:JGE851968 JPT786588:JQA851968 JZP786588:JZW851968 KJL786588:KJS851968 KTH786588:KTO851968 LDD786588:LDK851968 LMZ786588:LNG851968 LWV786588:LXC851968 MGR786588:MGY851968 MQN786588:MQU851968 NAJ786588:NAQ851968 NKF786588:NKM851968 NUB786588:NUI851968 ODX786588:OEE851968 ONT786588:OOA851968 OXP786588:OXW851968 PHL786588:PHS851968 PRH786588:PRO851968 QBD786588:QBK851968 QKZ786588:QLG851968 QUV786588:QVC851968 RER786588:REY851968 RON786588:ROU851968 RYJ786588:RYQ851968 SIF786588:SIM851968 SSB786588:SSI851968 TBX786588:TCE851968 TLT786588:TMA851968 TVP786588:TVW851968 UFL786588:UFS851968 UPH786588:UPO851968 UZD786588:UZK851968 VIZ786588:VJG851968 VSV786588:VTC851968 WCR786588:WCY851968 WMN786588:WMU851968 WWJ786588:WWQ851968 AB852124:AI917504 JX852124:KE917504 TT852124:UA917504 ADP852124:ADW917504 ANL852124:ANS917504 AXH852124:AXO917504 BHD852124:BHK917504 BQZ852124:BRG917504 CAV852124:CBC917504 CKR852124:CKY917504 CUN852124:CUU917504 DEJ852124:DEQ917504 DOF852124:DOM917504 DYB852124:DYI917504 EHX852124:EIE917504 ERT852124:ESA917504 FBP852124:FBW917504 FLL852124:FLS917504 FVH852124:FVO917504 GFD852124:GFK917504 GOZ852124:GPG917504 GYV852124:GZC917504 HIR852124:HIY917504 HSN852124:HSU917504 ICJ852124:ICQ917504 IMF852124:IMM917504 IWB852124:IWI917504 JFX852124:JGE917504 JPT852124:JQA917504 JZP852124:JZW917504 KJL852124:KJS917504 KTH852124:KTO917504 LDD852124:LDK917504 LMZ852124:LNG917504 LWV852124:LXC917504 MGR852124:MGY917504 MQN852124:MQU917504 NAJ852124:NAQ917504 NKF852124:NKM917504 NUB852124:NUI917504 ODX852124:OEE917504 ONT852124:OOA917504 OXP852124:OXW917504 PHL852124:PHS917504 PRH852124:PRO917504 QBD852124:QBK917504 QKZ852124:QLG917504 QUV852124:QVC917504 RER852124:REY917504 RON852124:ROU917504 RYJ852124:RYQ917504 SIF852124:SIM917504 SSB852124:SSI917504 TBX852124:TCE917504 TLT852124:TMA917504 TVP852124:TVW917504 UFL852124:UFS917504 UPH852124:UPO917504 UZD852124:UZK917504 VIZ852124:VJG917504 VSV852124:VTC917504 WCR852124:WCY917504 WMN852124:WMU917504 WWJ852124:WWQ917504 AB917660:AI983040 JX917660:KE983040 TT917660:UA983040 ADP917660:ADW983040 ANL917660:ANS983040 AXH917660:AXO983040 BHD917660:BHK983040 BQZ917660:BRG983040 CAV917660:CBC983040 CKR917660:CKY983040 CUN917660:CUU983040 DEJ917660:DEQ983040 DOF917660:DOM983040 DYB917660:DYI983040 EHX917660:EIE983040 ERT917660:ESA983040 FBP917660:FBW983040 FLL917660:FLS983040 FVH917660:FVO983040 GFD917660:GFK983040 GOZ917660:GPG983040 GYV917660:GZC983040 HIR917660:HIY983040 HSN917660:HSU983040 ICJ917660:ICQ983040 IMF917660:IMM983040 IWB917660:IWI983040 JFX917660:JGE983040 JPT917660:JQA983040 JZP917660:JZW983040 KJL917660:KJS983040 KTH917660:KTO983040 LDD917660:LDK983040 LMZ917660:LNG983040 LWV917660:LXC983040 MGR917660:MGY983040 MQN917660:MQU983040 NAJ917660:NAQ983040 NKF917660:NKM983040 NUB917660:NUI983040 ODX917660:OEE983040 ONT917660:OOA983040 OXP917660:OXW983040 PHL917660:PHS983040 PRH917660:PRO983040 QBD917660:QBK983040 QKZ917660:QLG983040 QUV917660:QVC983040 RER917660:REY983040 RON917660:ROU983040 RYJ917660:RYQ983040 SIF917660:SIM983040 SSB917660:SSI983040 TBX917660:TCE983040 TLT917660:TMA983040 TVP917660:TVW983040 UFL917660:UFS983040 UPH917660:UPO983040 UZD917660:UZK983040 VIZ917660:VJG983040 VSV917660:VTC983040 WCR917660:WCY983040 WMN917660:WMU983040 WWJ917660:WWQ983040 AB983196:AI1048576 JX983196:KE1048576 TT983196:UA1048576 ADP983196:ADW1048576 ANL983196:ANS1048576 AXH983196:AXO1048576 BHD983196:BHK1048576 BQZ983196:BRG1048576 CAV983196:CBC1048576 CKR983196:CKY1048576 CUN983196:CUU1048576 DEJ983196:DEQ1048576 DOF983196:DOM1048576 DYB983196:DYI1048576 EHX983196:EIE1048576 ERT983196:ESA1048576 FBP983196:FBW1048576 FLL983196:FLS1048576 FVH983196:FVO1048576 GFD983196:GFK1048576 GOZ983196:GPG1048576 GYV983196:GZC1048576 HIR983196:HIY1048576 HSN983196:HSU1048576 ICJ983196:ICQ1048576 IMF983196:IMM1048576 IWB983196:IWI1048576 JFX983196:JGE1048576 JPT983196:JQA1048576 JZP983196:JZW1048576 KJL983196:KJS1048576 KTH983196:KTO1048576 LDD983196:LDK1048576 LMZ983196:LNG1048576 LWV983196:LXC1048576 MGR983196:MGY1048576 MQN983196:MQU1048576 NAJ983196:NAQ1048576 NKF983196:NKM1048576 NUB983196:NUI1048576 ODX983196:OEE1048576 ONT983196:OOA1048576 OXP983196:OXW1048576 PHL983196:PHS1048576 PRH983196:PRO1048576 QBD983196:QBK1048576 QKZ983196:QLG1048576 QUV983196:QVC1048576 RER983196:REY1048576 RON983196:ROU1048576 RYJ983196:RYQ1048576 SIF983196:SIM1048576 SSB983196:SSI1048576 TBX983196:TCE1048576 TLT983196:TMA1048576 TVP983196:TVW1048576 UFL983196:UFS1048576 UPH983196:UPO1048576 UZD983196:UZK1048576 VIZ983196:VJG1048576 VSV983196:VTC1048576 WCR983196:WCY1048576 WMN983196:WMU1048576 WWJ983196:WWQ1048576 O156:T65536 JK156:JP65536 TG156:TL65536 ADC156:ADH65536 AMY156:AND65536 AWU156:AWZ65536 BGQ156:BGV65536 BQM156:BQR65536 CAI156:CAN65536 CKE156:CKJ65536 CUA156:CUF65536 DDW156:DEB65536 DNS156:DNX65536 DXO156:DXT65536 EHK156:EHP65536 ERG156:ERL65536 FBC156:FBH65536 FKY156:FLD65536 FUU156:FUZ65536 GEQ156:GEV65536 GOM156:GOR65536 GYI156:GYN65536 HIE156:HIJ65536 HSA156:HSF65536 IBW156:ICB65536 ILS156:ILX65536 IVO156:IVT65536 JFK156:JFP65536 JPG156:JPL65536 JZC156:JZH65536 KIY156:KJD65536 KSU156:KSZ65536 LCQ156:LCV65536 LMM156:LMR65536 LWI156:LWN65536 MGE156:MGJ65536 MQA156:MQF65536 MZW156:NAB65536 NJS156:NJX65536 NTO156:NTT65536 ODK156:ODP65536 ONG156:ONL65536 OXC156:OXH65536 PGY156:PHD65536 PQU156:PQZ65536 QAQ156:QAV65536 QKM156:QKR65536 QUI156:QUN65536 REE156:REJ65536 ROA156:ROF65536 RXW156:RYB65536 SHS156:SHX65536 SRO156:SRT65536 TBK156:TBP65536 TLG156:TLL65536 TVC156:TVH65536 UEY156:UFD65536 UOU156:UOZ65536 UYQ156:UYV65536 VIM156:VIR65536 VSI156:VSN65536 WCE156:WCJ65536 WMA156:WMF65536 WVW156:WWB65536 O65692:T131072 JK65692:JP131072 TG65692:TL131072 ADC65692:ADH131072 AMY65692:AND131072 AWU65692:AWZ131072 BGQ65692:BGV131072 BQM65692:BQR131072 CAI65692:CAN131072 CKE65692:CKJ131072 CUA65692:CUF131072 DDW65692:DEB131072 DNS65692:DNX131072 DXO65692:DXT131072 EHK65692:EHP131072 ERG65692:ERL131072 FBC65692:FBH131072 FKY65692:FLD131072 FUU65692:FUZ131072 GEQ65692:GEV131072 GOM65692:GOR131072 GYI65692:GYN131072 HIE65692:HIJ131072 HSA65692:HSF131072 IBW65692:ICB131072 ILS65692:ILX131072 IVO65692:IVT131072 JFK65692:JFP131072 JPG65692:JPL131072 JZC65692:JZH131072 KIY65692:KJD131072 KSU65692:KSZ131072 LCQ65692:LCV131072 LMM65692:LMR131072 LWI65692:LWN131072 MGE65692:MGJ131072 MQA65692:MQF131072 MZW65692:NAB131072 NJS65692:NJX131072 NTO65692:NTT131072 ODK65692:ODP131072 ONG65692:ONL131072 OXC65692:OXH131072 PGY65692:PHD131072 PQU65692:PQZ131072 QAQ65692:QAV131072 QKM65692:QKR131072 QUI65692:QUN131072 REE65692:REJ131072 ROA65692:ROF131072 RXW65692:RYB131072 SHS65692:SHX131072 SRO65692:SRT131072 TBK65692:TBP131072 TLG65692:TLL131072 TVC65692:TVH131072 UEY65692:UFD131072 UOU65692:UOZ131072 UYQ65692:UYV131072 VIM65692:VIR131072 VSI65692:VSN131072 WCE65692:WCJ131072 WMA65692:WMF131072 WVW65692:WWB131072 O131228:T196608 JK131228:JP196608 TG131228:TL196608 ADC131228:ADH196608 AMY131228:AND196608 AWU131228:AWZ196608 BGQ131228:BGV196608 BQM131228:BQR196608 CAI131228:CAN196608 CKE131228:CKJ196608 CUA131228:CUF196608 DDW131228:DEB196608 DNS131228:DNX196608 DXO131228:DXT196608 EHK131228:EHP196608 ERG131228:ERL196608 FBC131228:FBH196608 FKY131228:FLD196608 FUU131228:FUZ196608 GEQ131228:GEV196608 GOM131228:GOR196608 GYI131228:GYN196608 HIE131228:HIJ196608 HSA131228:HSF196608 IBW131228:ICB196608 ILS131228:ILX196608 IVO131228:IVT196608 JFK131228:JFP196608 JPG131228:JPL196608 JZC131228:JZH196608 KIY131228:KJD196608 KSU131228:KSZ196608 LCQ131228:LCV196608 LMM131228:LMR196608 LWI131228:LWN196608 MGE131228:MGJ196608 MQA131228:MQF196608 MZW131228:NAB196608 NJS131228:NJX196608 NTO131228:NTT196608 ODK131228:ODP196608 ONG131228:ONL196608 OXC131228:OXH196608 PGY131228:PHD196608 PQU131228:PQZ196608 QAQ131228:QAV196608 QKM131228:QKR196608 QUI131228:QUN196608 REE131228:REJ196608 ROA131228:ROF196608 RXW131228:RYB196608 SHS131228:SHX196608 SRO131228:SRT196608 TBK131228:TBP196608 TLG131228:TLL196608 TVC131228:TVH196608 UEY131228:UFD196608 UOU131228:UOZ196608 UYQ131228:UYV196608 VIM131228:VIR196608 VSI131228:VSN196608 WCE131228:WCJ196608 WMA131228:WMF196608 WVW131228:WWB196608 O196764:T262144 JK196764:JP262144 TG196764:TL262144 ADC196764:ADH262144 AMY196764:AND262144 AWU196764:AWZ262144 BGQ196764:BGV262144 BQM196764:BQR262144 CAI196764:CAN262144 CKE196764:CKJ262144 CUA196764:CUF262144 DDW196764:DEB262144 DNS196764:DNX262144 DXO196764:DXT262144 EHK196764:EHP262144 ERG196764:ERL262144 FBC196764:FBH262144 FKY196764:FLD262144 FUU196764:FUZ262144 GEQ196764:GEV262144 GOM196764:GOR262144 GYI196764:GYN262144 HIE196764:HIJ262144 HSA196764:HSF262144 IBW196764:ICB262144 ILS196764:ILX262144 IVO196764:IVT262144 JFK196764:JFP262144 JPG196764:JPL262144 JZC196764:JZH262144 KIY196764:KJD262144 KSU196764:KSZ262144 LCQ196764:LCV262144 LMM196764:LMR262144 LWI196764:LWN262144 MGE196764:MGJ262144 MQA196764:MQF262144 MZW196764:NAB262144 NJS196764:NJX262144 NTO196764:NTT262144 ODK196764:ODP262144 ONG196764:ONL262144 OXC196764:OXH262144 PGY196764:PHD262144 PQU196764:PQZ262144 QAQ196764:QAV262144 QKM196764:QKR262144 QUI196764:QUN262144 REE196764:REJ262144 ROA196764:ROF262144 RXW196764:RYB262144 SHS196764:SHX262144 SRO196764:SRT262144 TBK196764:TBP262144 TLG196764:TLL262144 TVC196764:TVH262144 UEY196764:UFD262144 UOU196764:UOZ262144 UYQ196764:UYV262144 VIM196764:VIR262144 VSI196764:VSN262144 WCE196764:WCJ262144 WMA196764:WMF262144 WVW196764:WWB262144 O262300:T327680 JK262300:JP327680 TG262300:TL327680 ADC262300:ADH327680 AMY262300:AND327680 AWU262300:AWZ327680 BGQ262300:BGV327680 BQM262300:BQR327680 CAI262300:CAN327680 CKE262300:CKJ327680 CUA262300:CUF327680 DDW262300:DEB327680 DNS262300:DNX327680 DXO262300:DXT327680 EHK262300:EHP327680 ERG262300:ERL327680 FBC262300:FBH327680 FKY262300:FLD327680 FUU262300:FUZ327680 GEQ262300:GEV327680 GOM262300:GOR327680 GYI262300:GYN327680 HIE262300:HIJ327680 HSA262300:HSF327680 IBW262300:ICB327680 ILS262300:ILX327680 IVO262300:IVT327680 JFK262300:JFP327680 JPG262300:JPL327680 JZC262300:JZH327680 KIY262300:KJD327680 KSU262300:KSZ327680 LCQ262300:LCV327680 LMM262300:LMR327680 LWI262300:LWN327680 MGE262300:MGJ327680 MQA262300:MQF327680 MZW262300:NAB327680 NJS262300:NJX327680 NTO262300:NTT327680 ODK262300:ODP327680 ONG262300:ONL327680 OXC262300:OXH327680 PGY262300:PHD327680 PQU262300:PQZ327680 QAQ262300:QAV327680 QKM262300:QKR327680 QUI262300:QUN327680 REE262300:REJ327680 ROA262300:ROF327680 RXW262300:RYB327680 SHS262300:SHX327680 SRO262300:SRT327680 TBK262300:TBP327680 TLG262300:TLL327680 TVC262300:TVH327680 UEY262300:UFD327680 UOU262300:UOZ327680 UYQ262300:UYV327680 VIM262300:VIR327680 VSI262300:VSN327680 WCE262300:WCJ327680 WMA262300:WMF327680 WVW262300:WWB327680 O327836:T393216 JK327836:JP393216 TG327836:TL393216 ADC327836:ADH393216 AMY327836:AND393216 AWU327836:AWZ393216 BGQ327836:BGV393216 BQM327836:BQR393216 CAI327836:CAN393216 CKE327836:CKJ393216 CUA327836:CUF393216 DDW327836:DEB393216 DNS327836:DNX393216 DXO327836:DXT393216 EHK327836:EHP393216 ERG327836:ERL393216 FBC327836:FBH393216 FKY327836:FLD393216 FUU327836:FUZ393216 GEQ327836:GEV393216 GOM327836:GOR393216 GYI327836:GYN393216 HIE327836:HIJ393216 HSA327836:HSF393216 IBW327836:ICB393216 ILS327836:ILX393216 IVO327836:IVT393216 JFK327836:JFP393216 JPG327836:JPL393216 JZC327836:JZH393216 KIY327836:KJD393216 KSU327836:KSZ393216 LCQ327836:LCV393216 LMM327836:LMR393216 LWI327836:LWN393216 MGE327836:MGJ393216 MQA327836:MQF393216 MZW327836:NAB393216 NJS327836:NJX393216 NTO327836:NTT393216 ODK327836:ODP393216 ONG327836:ONL393216 OXC327836:OXH393216 PGY327836:PHD393216 PQU327836:PQZ393216 QAQ327836:QAV393216 QKM327836:QKR393216 QUI327836:QUN393216 REE327836:REJ393216 ROA327836:ROF393216 RXW327836:RYB393216 SHS327836:SHX393216 SRO327836:SRT393216 TBK327836:TBP393216 TLG327836:TLL393216 TVC327836:TVH393216 UEY327836:UFD393216 UOU327836:UOZ393216 UYQ327836:UYV393216 VIM327836:VIR393216 VSI327836:VSN393216 WCE327836:WCJ393216 WMA327836:WMF393216 WVW327836:WWB393216 O393372:T458752 JK393372:JP458752 TG393372:TL458752 ADC393372:ADH458752 AMY393372:AND458752 AWU393372:AWZ458752 BGQ393372:BGV458752 BQM393372:BQR458752 CAI393372:CAN458752 CKE393372:CKJ458752 CUA393372:CUF458752 DDW393372:DEB458752 DNS393372:DNX458752 DXO393372:DXT458752 EHK393372:EHP458752 ERG393372:ERL458752 FBC393372:FBH458752 FKY393372:FLD458752 FUU393372:FUZ458752 GEQ393372:GEV458752 GOM393372:GOR458752 GYI393372:GYN458752 HIE393372:HIJ458752 HSA393372:HSF458752 IBW393372:ICB458752 ILS393372:ILX458752 IVO393372:IVT458752 JFK393372:JFP458752 JPG393372:JPL458752 JZC393372:JZH458752 KIY393372:KJD458752 KSU393372:KSZ458752 LCQ393372:LCV458752 LMM393372:LMR458752 LWI393372:LWN458752 MGE393372:MGJ458752 MQA393372:MQF458752 MZW393372:NAB458752 NJS393372:NJX458752 NTO393372:NTT458752 ODK393372:ODP458752 ONG393372:ONL458752 OXC393372:OXH458752 PGY393372:PHD458752 PQU393372:PQZ458752 QAQ393372:QAV458752 QKM393372:QKR458752 QUI393372:QUN458752 REE393372:REJ458752 ROA393372:ROF458752 RXW393372:RYB458752 SHS393372:SHX458752 SRO393372:SRT458752 TBK393372:TBP458752 TLG393372:TLL458752 TVC393372:TVH458752 UEY393372:UFD458752 UOU393372:UOZ458752 UYQ393372:UYV458752 VIM393372:VIR458752 VSI393372:VSN458752 WCE393372:WCJ458752 WMA393372:WMF458752 WVW393372:WWB458752 O458908:T524288 JK458908:JP524288 TG458908:TL524288 ADC458908:ADH524288 AMY458908:AND524288 AWU458908:AWZ524288 BGQ458908:BGV524288 BQM458908:BQR524288 CAI458908:CAN524288 CKE458908:CKJ524288 CUA458908:CUF524288 DDW458908:DEB524288 DNS458908:DNX524288 DXO458908:DXT524288 EHK458908:EHP524288 ERG458908:ERL524288 FBC458908:FBH524288 FKY458908:FLD524288 FUU458908:FUZ524288 GEQ458908:GEV524288 GOM458908:GOR524288 GYI458908:GYN524288 HIE458908:HIJ524288 HSA458908:HSF524288 IBW458908:ICB524288 ILS458908:ILX524288 IVO458908:IVT524288 JFK458908:JFP524288 JPG458908:JPL524288 JZC458908:JZH524288 KIY458908:KJD524288 KSU458908:KSZ524288 LCQ458908:LCV524288 LMM458908:LMR524288 LWI458908:LWN524288 MGE458908:MGJ524288 MQA458908:MQF524288 MZW458908:NAB524288 NJS458908:NJX524288 NTO458908:NTT524288 ODK458908:ODP524288 ONG458908:ONL524288 OXC458908:OXH524288 PGY458908:PHD524288 PQU458908:PQZ524288 QAQ458908:QAV524288 QKM458908:QKR524288 QUI458908:QUN524288 REE458908:REJ524288 ROA458908:ROF524288 RXW458908:RYB524288 SHS458908:SHX524288 SRO458908:SRT524288 TBK458908:TBP524288 TLG458908:TLL524288 TVC458908:TVH524288 UEY458908:UFD524288 UOU458908:UOZ524288 UYQ458908:UYV524288 VIM458908:VIR524288 VSI458908:VSN524288 WCE458908:WCJ524288 WMA458908:WMF524288 WVW458908:WWB524288 O524444:T589824 JK524444:JP589824 TG524444:TL589824 ADC524444:ADH589824 AMY524444:AND589824 AWU524444:AWZ589824 BGQ524444:BGV589824 BQM524444:BQR589824 CAI524444:CAN589824 CKE524444:CKJ589824 CUA524444:CUF589824 DDW524444:DEB589824 DNS524444:DNX589824 DXO524444:DXT589824 EHK524444:EHP589824 ERG524444:ERL589824 FBC524444:FBH589824 FKY524444:FLD589824 FUU524444:FUZ589824 GEQ524444:GEV589824 GOM524444:GOR589824 GYI524444:GYN589824 HIE524444:HIJ589824 HSA524444:HSF589824 IBW524444:ICB589824 ILS524444:ILX589824 IVO524444:IVT589824 JFK524444:JFP589824 JPG524444:JPL589824 JZC524444:JZH589824 KIY524444:KJD589824 KSU524444:KSZ589824 LCQ524444:LCV589824 LMM524444:LMR589824 LWI524444:LWN589824 MGE524444:MGJ589824 MQA524444:MQF589824 MZW524444:NAB589824 NJS524444:NJX589824 NTO524444:NTT589824 ODK524444:ODP589824 ONG524444:ONL589824 OXC524444:OXH589824 PGY524444:PHD589824 PQU524444:PQZ589824 QAQ524444:QAV589824 QKM524444:QKR589824 QUI524444:QUN589824 REE524444:REJ589824 ROA524444:ROF589824 RXW524444:RYB589824 SHS524444:SHX589824 SRO524444:SRT589824 TBK524444:TBP589824 TLG524444:TLL589824 TVC524444:TVH589824 UEY524444:UFD589824 UOU524444:UOZ589824 UYQ524444:UYV589824 VIM524444:VIR589824 VSI524444:VSN589824 WCE524444:WCJ589824 WMA524444:WMF589824 WVW524444:WWB589824 O589980:T655360 JK589980:JP655360 TG589980:TL655360 ADC589980:ADH655360 AMY589980:AND655360 AWU589980:AWZ655360 BGQ589980:BGV655360 BQM589980:BQR655360 CAI589980:CAN655360 CKE589980:CKJ655360 CUA589980:CUF655360 DDW589980:DEB655360 DNS589980:DNX655360 DXO589980:DXT655360 EHK589980:EHP655360 ERG589980:ERL655360 FBC589980:FBH655360 FKY589980:FLD655360 FUU589980:FUZ655360 GEQ589980:GEV655360 GOM589980:GOR655360 GYI589980:GYN655360 HIE589980:HIJ655360 HSA589980:HSF655360 IBW589980:ICB655360 ILS589980:ILX655360 IVO589980:IVT655360 JFK589980:JFP655360 JPG589980:JPL655360 JZC589980:JZH655360 KIY589980:KJD655360 KSU589980:KSZ655360 LCQ589980:LCV655360 LMM589980:LMR655360 LWI589980:LWN655360 MGE589980:MGJ655360 MQA589980:MQF655360 MZW589980:NAB655360 NJS589980:NJX655360 NTO589980:NTT655360 ODK589980:ODP655360 ONG589980:ONL655360 OXC589980:OXH655360 PGY589980:PHD655360 PQU589980:PQZ655360 QAQ589980:QAV655360 QKM589980:QKR655360 QUI589980:QUN655360 REE589980:REJ655360 ROA589980:ROF655360 RXW589980:RYB655360 SHS589980:SHX655360 SRO589980:SRT655360 TBK589980:TBP655360 TLG589980:TLL655360 TVC589980:TVH655360 UEY589980:UFD655360 UOU589980:UOZ655360 UYQ589980:UYV655360 VIM589980:VIR655360 VSI589980:VSN655360 WCE589980:WCJ655360 WMA589980:WMF655360 WVW589980:WWB655360 O655516:T720896 JK655516:JP720896 TG655516:TL720896 ADC655516:ADH720896 AMY655516:AND720896 AWU655516:AWZ720896 BGQ655516:BGV720896 BQM655516:BQR720896 CAI655516:CAN720896 CKE655516:CKJ720896 CUA655516:CUF720896 DDW655516:DEB720896 DNS655516:DNX720896 DXO655516:DXT720896 EHK655516:EHP720896 ERG655516:ERL720896 FBC655516:FBH720896 FKY655516:FLD720896 FUU655516:FUZ720896 GEQ655516:GEV720896 GOM655516:GOR720896 GYI655516:GYN720896 HIE655516:HIJ720896 HSA655516:HSF720896 IBW655516:ICB720896 ILS655516:ILX720896 IVO655516:IVT720896 JFK655516:JFP720896 JPG655516:JPL720896 JZC655516:JZH720896 KIY655516:KJD720896 KSU655516:KSZ720896 LCQ655516:LCV720896 LMM655516:LMR720896 LWI655516:LWN720896 MGE655516:MGJ720896 MQA655516:MQF720896 MZW655516:NAB720896 NJS655516:NJX720896 NTO655516:NTT720896 ODK655516:ODP720896 ONG655516:ONL720896 OXC655516:OXH720896 PGY655516:PHD720896 PQU655516:PQZ720896 QAQ655516:QAV720896 QKM655516:QKR720896 QUI655516:QUN720896 REE655516:REJ720896 ROA655516:ROF720896 RXW655516:RYB720896 SHS655516:SHX720896 SRO655516:SRT720896 TBK655516:TBP720896 TLG655516:TLL720896 TVC655516:TVH720896 UEY655516:UFD720896 UOU655516:UOZ720896 UYQ655516:UYV720896 VIM655516:VIR720896 VSI655516:VSN720896 WCE655516:WCJ720896 WMA655516:WMF720896 WVW655516:WWB720896 O721052:T786432 JK721052:JP786432 TG721052:TL786432 ADC721052:ADH786432 AMY721052:AND786432 AWU721052:AWZ786432 BGQ721052:BGV786432 BQM721052:BQR786432 CAI721052:CAN786432 CKE721052:CKJ786432 CUA721052:CUF786432 DDW721052:DEB786432 DNS721052:DNX786432 DXO721052:DXT786432 EHK721052:EHP786432 ERG721052:ERL786432 FBC721052:FBH786432 FKY721052:FLD786432 FUU721052:FUZ786432 GEQ721052:GEV786432 GOM721052:GOR786432 GYI721052:GYN786432 HIE721052:HIJ786432 HSA721052:HSF786432 IBW721052:ICB786432 ILS721052:ILX786432 IVO721052:IVT786432 JFK721052:JFP786432 JPG721052:JPL786432 JZC721052:JZH786432 KIY721052:KJD786432 KSU721052:KSZ786432 LCQ721052:LCV786432 LMM721052:LMR786432 LWI721052:LWN786432 MGE721052:MGJ786432 MQA721052:MQF786432 MZW721052:NAB786432 NJS721052:NJX786432 NTO721052:NTT786432 ODK721052:ODP786432 ONG721052:ONL786432 OXC721052:OXH786432 PGY721052:PHD786432 PQU721052:PQZ786432 QAQ721052:QAV786432 QKM721052:QKR786432 QUI721052:QUN786432 REE721052:REJ786432 ROA721052:ROF786432 RXW721052:RYB786432 SHS721052:SHX786432 SRO721052:SRT786432 TBK721052:TBP786432 TLG721052:TLL786432 TVC721052:TVH786432 UEY721052:UFD786432 UOU721052:UOZ786432 UYQ721052:UYV786432 VIM721052:VIR786432 VSI721052:VSN786432 WCE721052:WCJ786432 WMA721052:WMF786432 WVW721052:WWB786432 O786588:T851968 JK786588:JP851968 TG786588:TL851968 ADC786588:ADH851968 AMY786588:AND851968 AWU786588:AWZ851968 BGQ786588:BGV851968 BQM786588:BQR851968 CAI786588:CAN851968 CKE786588:CKJ851968 CUA786588:CUF851968 DDW786588:DEB851968 DNS786588:DNX851968 DXO786588:DXT851968 EHK786588:EHP851968 ERG786588:ERL851968 FBC786588:FBH851968 FKY786588:FLD851968 FUU786588:FUZ851968 GEQ786588:GEV851968 GOM786588:GOR851968 GYI786588:GYN851968 HIE786588:HIJ851968 HSA786588:HSF851968 IBW786588:ICB851968 ILS786588:ILX851968 IVO786588:IVT851968 JFK786588:JFP851968 JPG786588:JPL851968 JZC786588:JZH851968 KIY786588:KJD851968 KSU786588:KSZ851968 LCQ786588:LCV851968 LMM786588:LMR851968 LWI786588:LWN851968 MGE786588:MGJ851968 MQA786588:MQF851968 MZW786588:NAB851968 NJS786588:NJX851968 NTO786588:NTT851968 ODK786588:ODP851968 ONG786588:ONL851968 OXC786588:OXH851968 PGY786588:PHD851968 PQU786588:PQZ851968 QAQ786588:QAV851968 QKM786588:QKR851968 QUI786588:QUN851968 REE786588:REJ851968 ROA786588:ROF851968 RXW786588:RYB851968 SHS786588:SHX851968 SRO786588:SRT851968 TBK786588:TBP851968 TLG786588:TLL851968 TVC786588:TVH851968 UEY786588:UFD851968 UOU786588:UOZ851968 UYQ786588:UYV851968 VIM786588:VIR851968 VSI786588:VSN851968 WCE786588:WCJ851968 WMA786588:WMF851968 WVW786588:WWB851968 O852124:T917504 JK852124:JP917504 TG852124:TL917504 ADC852124:ADH917504 AMY852124:AND917504 AWU852124:AWZ917504 BGQ852124:BGV917504 BQM852124:BQR917504 CAI852124:CAN917504 CKE852124:CKJ917504 CUA852124:CUF917504 DDW852124:DEB917504 DNS852124:DNX917504 DXO852124:DXT917504 EHK852124:EHP917504 ERG852124:ERL917504 FBC852124:FBH917504 FKY852124:FLD917504 FUU852124:FUZ917504 GEQ852124:GEV917504 GOM852124:GOR917504 GYI852124:GYN917504 HIE852124:HIJ917504 HSA852124:HSF917504 IBW852124:ICB917504 ILS852124:ILX917504 IVO852124:IVT917504 JFK852124:JFP917504 JPG852124:JPL917504 JZC852124:JZH917504 KIY852124:KJD917504 KSU852124:KSZ917504 LCQ852124:LCV917504 LMM852124:LMR917504 LWI852124:LWN917504 MGE852124:MGJ917504 MQA852124:MQF917504 MZW852124:NAB917504 NJS852124:NJX917504 NTO852124:NTT917504 ODK852124:ODP917504 ONG852124:ONL917504 OXC852124:OXH917504 PGY852124:PHD917504 PQU852124:PQZ917504 QAQ852124:QAV917504 QKM852124:QKR917504 QUI852124:QUN917504 REE852124:REJ917504 ROA852124:ROF917504 RXW852124:RYB917504 SHS852124:SHX917504 SRO852124:SRT917504 TBK852124:TBP917504 TLG852124:TLL917504 TVC852124:TVH917504 UEY852124:UFD917504 UOU852124:UOZ917504 UYQ852124:UYV917504 VIM852124:VIR917504 VSI852124:VSN917504 WCE852124:WCJ917504 WMA852124:WMF917504 WVW852124:WWB917504 O917660:T983040 JK917660:JP983040 TG917660:TL983040 ADC917660:ADH983040 AMY917660:AND983040 AWU917660:AWZ983040 BGQ917660:BGV983040 BQM917660:BQR983040 CAI917660:CAN983040 CKE917660:CKJ983040 CUA917660:CUF983040 DDW917660:DEB983040 DNS917660:DNX983040 DXO917660:DXT983040 EHK917660:EHP983040 ERG917660:ERL983040 FBC917660:FBH983040 FKY917660:FLD983040 FUU917660:FUZ983040 GEQ917660:GEV983040 GOM917660:GOR983040 GYI917660:GYN983040 HIE917660:HIJ983040 HSA917660:HSF983040 IBW917660:ICB983040 ILS917660:ILX983040 IVO917660:IVT983040 JFK917660:JFP983040 JPG917660:JPL983040 JZC917660:JZH983040 KIY917660:KJD983040 KSU917660:KSZ983040 LCQ917660:LCV983040 LMM917660:LMR983040 LWI917660:LWN983040 MGE917660:MGJ983040 MQA917660:MQF983040 MZW917660:NAB983040 NJS917660:NJX983040 NTO917660:NTT983040 ODK917660:ODP983040 ONG917660:ONL983040 OXC917660:OXH983040 PGY917660:PHD983040 PQU917660:PQZ983040 QAQ917660:QAV983040 QKM917660:QKR983040 QUI917660:QUN983040 REE917660:REJ983040 ROA917660:ROF983040 RXW917660:RYB983040 SHS917660:SHX983040 SRO917660:SRT983040 TBK917660:TBP983040 TLG917660:TLL983040 TVC917660:TVH983040 UEY917660:UFD983040 UOU917660:UOZ983040 UYQ917660:UYV983040 VIM917660:VIR983040 VSI917660:VSN983040 WCE917660:WCJ983040 WMA917660:WMF983040 WVW917660:WWB983040 O983196:T1048576 JK983196:JP1048576 TG983196:TL1048576 ADC983196:ADH1048576 AMY983196:AND1048576 AWU983196:AWZ1048576 BGQ983196:BGV1048576 BQM983196:BQR1048576 CAI983196:CAN1048576 CKE983196:CKJ1048576 CUA983196:CUF1048576 DDW983196:DEB1048576 DNS983196:DNX1048576 DXO983196:DXT1048576 EHK983196:EHP1048576 ERG983196:ERL1048576 FBC983196:FBH1048576 FKY983196:FLD1048576 FUU983196:FUZ1048576 GEQ983196:GEV1048576 GOM983196:GOR1048576 GYI983196:GYN1048576 HIE983196:HIJ1048576 HSA983196:HSF1048576 IBW983196:ICB1048576 ILS983196:ILX1048576 IVO983196:IVT1048576 JFK983196:JFP1048576 JPG983196:JPL1048576 JZC983196:JZH1048576 KIY983196:KJD1048576 KSU983196:KSZ1048576 LCQ983196:LCV1048576 LMM983196:LMR1048576 LWI983196:LWN1048576 MGE983196:MGJ1048576 MQA983196:MQF1048576 MZW983196:NAB1048576 NJS983196:NJX1048576 NTO983196:NTT1048576 ODK983196:ODP1048576 ONG983196:ONL1048576 OXC983196:OXH1048576 PGY983196:PHD1048576 PQU983196:PQZ1048576 QAQ983196:QAV1048576 QKM983196:QKR1048576 QUI983196:QUN1048576 REE983196:REJ1048576 ROA983196:ROF1048576 RXW983196:RYB1048576 SHS983196:SHX1048576 SRO983196:SRT1048576 TBK983196:TBP1048576 TLG983196:TLL1048576 TVC983196:TVH1048576 UEY983196:UFD1048576 UOU983196:UOZ1048576 UYQ983196:UYV1048576 VIM983196:VIR1048576 VSI983196:VSN1048576 WCE983196:WCJ1048576 WMA983196:WMF1048576 WVW983196:WWB1048576 I10:J10 JE10:JF10 TA10:TB10 ACW10:ACX10 AMS10:AMT10 AWO10:AWP10 BGK10:BGL10 BQG10:BQH10 CAC10:CAD10 CJY10:CJZ10 CTU10:CTV10 DDQ10:DDR10 DNM10:DNN10 DXI10:DXJ10 EHE10:EHF10 ERA10:ERB10 FAW10:FAX10 FKS10:FKT10 FUO10:FUP10 GEK10:GEL10 GOG10:GOH10 GYC10:GYD10 HHY10:HHZ10 HRU10:HRV10 IBQ10:IBR10 ILM10:ILN10 IVI10:IVJ10 JFE10:JFF10 JPA10:JPB10 JYW10:JYX10 KIS10:KIT10 KSO10:KSP10 LCK10:LCL10 LMG10:LMH10 LWC10:LWD10 MFY10:MFZ10 MPU10:MPV10 MZQ10:MZR10 NJM10:NJN10 NTI10:NTJ10 ODE10:ODF10 ONA10:ONB10 OWW10:OWX10 PGS10:PGT10 PQO10:PQP10 QAK10:QAL10 QKG10:QKH10 QUC10:QUD10 RDY10:RDZ10 RNU10:RNV10 RXQ10:RXR10 SHM10:SHN10 SRI10:SRJ10 TBE10:TBF10 TLA10:TLB10 TUW10:TUX10 UES10:UET10 UOO10:UOP10 UYK10:UYL10 VIG10:VIH10 VSC10:VSD10 WBY10:WBZ10 WLU10:WLV10 WVQ10:WVR10 I65546:J65546 JE65546:JF65546 TA65546:TB65546 ACW65546:ACX65546 AMS65546:AMT65546 AWO65546:AWP65546 BGK65546:BGL65546 BQG65546:BQH65546 CAC65546:CAD65546 CJY65546:CJZ65546 CTU65546:CTV65546 DDQ65546:DDR65546 DNM65546:DNN65546 DXI65546:DXJ65546 EHE65546:EHF65546 ERA65546:ERB65546 FAW65546:FAX65546 FKS65546:FKT65546 FUO65546:FUP65546 GEK65546:GEL65546 GOG65546:GOH65546 GYC65546:GYD65546 HHY65546:HHZ65546 HRU65546:HRV65546 IBQ65546:IBR65546 ILM65546:ILN65546 IVI65546:IVJ65546 JFE65546:JFF65546 JPA65546:JPB65546 JYW65546:JYX65546 KIS65546:KIT65546 KSO65546:KSP65546 LCK65546:LCL65546 LMG65546:LMH65546 LWC65546:LWD65546 MFY65546:MFZ65546 MPU65546:MPV65546 MZQ65546:MZR65546 NJM65546:NJN65546 NTI65546:NTJ65546 ODE65546:ODF65546 ONA65546:ONB65546 OWW65546:OWX65546 PGS65546:PGT65546 PQO65546:PQP65546 QAK65546:QAL65546 QKG65546:QKH65546 QUC65546:QUD65546 RDY65546:RDZ65546 RNU65546:RNV65546 RXQ65546:RXR65546 SHM65546:SHN65546 SRI65546:SRJ65546 TBE65546:TBF65546 TLA65546:TLB65546 TUW65546:TUX65546 UES65546:UET65546 UOO65546:UOP65546 UYK65546:UYL65546 VIG65546:VIH65546 VSC65546:VSD65546 WBY65546:WBZ65546 WLU65546:WLV65546 WVQ65546:WVR65546 I131082:J131082 JE131082:JF131082 TA131082:TB131082 ACW131082:ACX131082 AMS131082:AMT131082 AWO131082:AWP131082 BGK131082:BGL131082 BQG131082:BQH131082 CAC131082:CAD131082 CJY131082:CJZ131082 CTU131082:CTV131082 DDQ131082:DDR131082 DNM131082:DNN131082 DXI131082:DXJ131082 EHE131082:EHF131082 ERA131082:ERB131082 FAW131082:FAX131082 FKS131082:FKT131082 FUO131082:FUP131082 GEK131082:GEL131082 GOG131082:GOH131082 GYC131082:GYD131082 HHY131082:HHZ131082 HRU131082:HRV131082 IBQ131082:IBR131082 ILM131082:ILN131082 IVI131082:IVJ131082 JFE131082:JFF131082 JPA131082:JPB131082 JYW131082:JYX131082 KIS131082:KIT131082 KSO131082:KSP131082 LCK131082:LCL131082 LMG131082:LMH131082 LWC131082:LWD131082 MFY131082:MFZ131082 MPU131082:MPV131082 MZQ131082:MZR131082 NJM131082:NJN131082 NTI131082:NTJ131082 ODE131082:ODF131082 ONA131082:ONB131082 OWW131082:OWX131082 PGS131082:PGT131082 PQO131082:PQP131082 QAK131082:QAL131082 QKG131082:QKH131082 QUC131082:QUD131082 RDY131082:RDZ131082 RNU131082:RNV131082 RXQ131082:RXR131082 SHM131082:SHN131082 SRI131082:SRJ131082 TBE131082:TBF131082 TLA131082:TLB131082 TUW131082:TUX131082 UES131082:UET131082 UOO131082:UOP131082 UYK131082:UYL131082 VIG131082:VIH131082 VSC131082:VSD131082 WBY131082:WBZ131082 WLU131082:WLV131082 WVQ131082:WVR131082 I196618:J196618 JE196618:JF196618 TA196618:TB196618 ACW196618:ACX196618 AMS196618:AMT196618 AWO196618:AWP196618 BGK196618:BGL196618 BQG196618:BQH196618 CAC196618:CAD196618 CJY196618:CJZ196618 CTU196618:CTV196618 DDQ196618:DDR196618 DNM196618:DNN196618 DXI196618:DXJ196618 EHE196618:EHF196618 ERA196618:ERB196618 FAW196618:FAX196618 FKS196618:FKT196618 FUO196618:FUP196618 GEK196618:GEL196618 GOG196618:GOH196618 GYC196618:GYD196618 HHY196618:HHZ196618 HRU196618:HRV196618 IBQ196618:IBR196618 ILM196618:ILN196618 IVI196618:IVJ196618 JFE196618:JFF196618 JPA196618:JPB196618 JYW196618:JYX196618 KIS196618:KIT196618 KSO196618:KSP196618 LCK196618:LCL196618 LMG196618:LMH196618 LWC196618:LWD196618 MFY196618:MFZ196618 MPU196618:MPV196618 MZQ196618:MZR196618 NJM196618:NJN196618 NTI196618:NTJ196618 ODE196618:ODF196618 ONA196618:ONB196618 OWW196618:OWX196618 PGS196618:PGT196618 PQO196618:PQP196618 QAK196618:QAL196618 QKG196618:QKH196618 QUC196618:QUD196618 RDY196618:RDZ196618 RNU196618:RNV196618 RXQ196618:RXR196618 SHM196618:SHN196618 SRI196618:SRJ196618 TBE196618:TBF196618 TLA196618:TLB196618 TUW196618:TUX196618 UES196618:UET196618 UOO196618:UOP196618 UYK196618:UYL196618 VIG196618:VIH196618 VSC196618:VSD196618 WBY196618:WBZ196618 WLU196618:WLV196618 WVQ196618:WVR196618 I262154:J262154 JE262154:JF262154 TA262154:TB262154 ACW262154:ACX262154 AMS262154:AMT262154 AWO262154:AWP262154 BGK262154:BGL262154 BQG262154:BQH262154 CAC262154:CAD262154 CJY262154:CJZ262154 CTU262154:CTV262154 DDQ262154:DDR262154 DNM262154:DNN262154 DXI262154:DXJ262154 EHE262154:EHF262154 ERA262154:ERB262154 FAW262154:FAX262154 FKS262154:FKT262154 FUO262154:FUP262154 GEK262154:GEL262154 GOG262154:GOH262154 GYC262154:GYD262154 HHY262154:HHZ262154 HRU262154:HRV262154 IBQ262154:IBR262154 ILM262154:ILN262154 IVI262154:IVJ262154 JFE262154:JFF262154 JPA262154:JPB262154 JYW262154:JYX262154 KIS262154:KIT262154 KSO262154:KSP262154 LCK262154:LCL262154 LMG262154:LMH262154 LWC262154:LWD262154 MFY262154:MFZ262154 MPU262154:MPV262154 MZQ262154:MZR262154 NJM262154:NJN262154 NTI262154:NTJ262154 ODE262154:ODF262154 ONA262154:ONB262154 OWW262154:OWX262154 PGS262154:PGT262154 PQO262154:PQP262154 QAK262154:QAL262154 QKG262154:QKH262154 QUC262154:QUD262154 RDY262154:RDZ262154 RNU262154:RNV262154 RXQ262154:RXR262154 SHM262154:SHN262154 SRI262154:SRJ262154 TBE262154:TBF262154 TLA262154:TLB262154 TUW262154:TUX262154 UES262154:UET262154 UOO262154:UOP262154 UYK262154:UYL262154 VIG262154:VIH262154 VSC262154:VSD262154 WBY262154:WBZ262154 WLU262154:WLV262154 WVQ262154:WVR262154 I327690:J327690 JE327690:JF327690 TA327690:TB327690 ACW327690:ACX327690 AMS327690:AMT327690 AWO327690:AWP327690 BGK327690:BGL327690 BQG327690:BQH327690 CAC327690:CAD327690 CJY327690:CJZ327690 CTU327690:CTV327690 DDQ327690:DDR327690 DNM327690:DNN327690 DXI327690:DXJ327690 EHE327690:EHF327690 ERA327690:ERB327690 FAW327690:FAX327690 FKS327690:FKT327690 FUO327690:FUP327690 GEK327690:GEL327690 GOG327690:GOH327690 GYC327690:GYD327690 HHY327690:HHZ327690 HRU327690:HRV327690 IBQ327690:IBR327690 ILM327690:ILN327690 IVI327690:IVJ327690 JFE327690:JFF327690 JPA327690:JPB327690 JYW327690:JYX327690 KIS327690:KIT327690 KSO327690:KSP327690 LCK327690:LCL327690 LMG327690:LMH327690 LWC327690:LWD327690 MFY327690:MFZ327690 MPU327690:MPV327690 MZQ327690:MZR327690 NJM327690:NJN327690 NTI327690:NTJ327690 ODE327690:ODF327690 ONA327690:ONB327690 OWW327690:OWX327690 PGS327690:PGT327690 PQO327690:PQP327690 QAK327690:QAL327690 QKG327690:QKH327690 QUC327690:QUD327690 RDY327690:RDZ327690 RNU327690:RNV327690 RXQ327690:RXR327690 SHM327690:SHN327690 SRI327690:SRJ327690 TBE327690:TBF327690 TLA327690:TLB327690 TUW327690:TUX327690 UES327690:UET327690 UOO327690:UOP327690 UYK327690:UYL327690 VIG327690:VIH327690 VSC327690:VSD327690 WBY327690:WBZ327690 WLU327690:WLV327690 WVQ327690:WVR327690 I393226:J393226 JE393226:JF393226 TA393226:TB393226 ACW393226:ACX393226 AMS393226:AMT393226 AWO393226:AWP393226 BGK393226:BGL393226 BQG393226:BQH393226 CAC393226:CAD393226 CJY393226:CJZ393226 CTU393226:CTV393226 DDQ393226:DDR393226 DNM393226:DNN393226 DXI393226:DXJ393226 EHE393226:EHF393226 ERA393226:ERB393226 FAW393226:FAX393226 FKS393226:FKT393226 FUO393226:FUP393226 GEK393226:GEL393226 GOG393226:GOH393226 GYC393226:GYD393226 HHY393226:HHZ393226 HRU393226:HRV393226 IBQ393226:IBR393226 ILM393226:ILN393226 IVI393226:IVJ393226 JFE393226:JFF393226 JPA393226:JPB393226 JYW393226:JYX393226 KIS393226:KIT393226 KSO393226:KSP393226 LCK393226:LCL393226 LMG393226:LMH393226 LWC393226:LWD393226 MFY393226:MFZ393226 MPU393226:MPV393226 MZQ393226:MZR393226 NJM393226:NJN393226 NTI393226:NTJ393226 ODE393226:ODF393226 ONA393226:ONB393226 OWW393226:OWX393226 PGS393226:PGT393226 PQO393226:PQP393226 QAK393226:QAL393226 QKG393226:QKH393226 QUC393226:QUD393226 RDY393226:RDZ393226 RNU393226:RNV393226 RXQ393226:RXR393226 SHM393226:SHN393226 SRI393226:SRJ393226 TBE393226:TBF393226 TLA393226:TLB393226 TUW393226:TUX393226 UES393226:UET393226 UOO393226:UOP393226 UYK393226:UYL393226 VIG393226:VIH393226 VSC393226:VSD393226 WBY393226:WBZ393226 WLU393226:WLV393226 WVQ393226:WVR393226 I458762:J458762 JE458762:JF458762 TA458762:TB458762 ACW458762:ACX458762 AMS458762:AMT458762 AWO458762:AWP458762 BGK458762:BGL458762 BQG458762:BQH458762 CAC458762:CAD458762 CJY458762:CJZ458762 CTU458762:CTV458762 DDQ458762:DDR458762 DNM458762:DNN458762 DXI458762:DXJ458762 EHE458762:EHF458762 ERA458762:ERB458762 FAW458762:FAX458762 FKS458762:FKT458762 FUO458762:FUP458762 GEK458762:GEL458762 GOG458762:GOH458762 GYC458762:GYD458762 HHY458762:HHZ458762 HRU458762:HRV458762 IBQ458762:IBR458762 ILM458762:ILN458762 IVI458762:IVJ458762 JFE458762:JFF458762 JPA458762:JPB458762 JYW458762:JYX458762 KIS458762:KIT458762 KSO458762:KSP458762 LCK458762:LCL458762 LMG458762:LMH458762 LWC458762:LWD458762 MFY458762:MFZ458762 MPU458762:MPV458762 MZQ458762:MZR458762 NJM458762:NJN458762 NTI458762:NTJ458762 ODE458762:ODF458762 ONA458762:ONB458762 OWW458762:OWX458762 PGS458762:PGT458762 PQO458762:PQP458762 QAK458762:QAL458762 QKG458762:QKH458762 QUC458762:QUD458762 RDY458762:RDZ458762 RNU458762:RNV458762 RXQ458762:RXR458762 SHM458762:SHN458762 SRI458762:SRJ458762 TBE458762:TBF458762 TLA458762:TLB458762 TUW458762:TUX458762 UES458762:UET458762 UOO458762:UOP458762 UYK458762:UYL458762 VIG458762:VIH458762 VSC458762:VSD458762 WBY458762:WBZ458762 WLU458762:WLV458762 WVQ458762:WVR458762 I524298:J524298 JE524298:JF524298 TA524298:TB524298 ACW524298:ACX524298 AMS524298:AMT524298 AWO524298:AWP524298 BGK524298:BGL524298 BQG524298:BQH524298 CAC524298:CAD524298 CJY524298:CJZ524298 CTU524298:CTV524298 DDQ524298:DDR524298 DNM524298:DNN524298 DXI524298:DXJ524298 EHE524298:EHF524298 ERA524298:ERB524298 FAW524298:FAX524298 FKS524298:FKT524298 FUO524298:FUP524298 GEK524298:GEL524298 GOG524298:GOH524298 GYC524298:GYD524298 HHY524298:HHZ524298 HRU524298:HRV524298 IBQ524298:IBR524298 ILM524298:ILN524298 IVI524298:IVJ524298 JFE524298:JFF524298 JPA524298:JPB524298 JYW524298:JYX524298 KIS524298:KIT524298 KSO524298:KSP524298 LCK524298:LCL524298 LMG524298:LMH524298 LWC524298:LWD524298 MFY524298:MFZ524298 MPU524298:MPV524298 MZQ524298:MZR524298 NJM524298:NJN524298 NTI524298:NTJ524298 ODE524298:ODF524298 ONA524298:ONB524298 OWW524298:OWX524298 PGS524298:PGT524298 PQO524298:PQP524298 QAK524298:QAL524298 QKG524298:QKH524298 QUC524298:QUD524298 RDY524298:RDZ524298 RNU524298:RNV524298 RXQ524298:RXR524298 SHM524298:SHN524298 SRI524298:SRJ524298 TBE524298:TBF524298 TLA524298:TLB524298 TUW524298:TUX524298 UES524298:UET524298 UOO524298:UOP524298 UYK524298:UYL524298 VIG524298:VIH524298 VSC524298:VSD524298 WBY524298:WBZ524298 WLU524298:WLV524298 WVQ524298:WVR524298 I589834:J589834 JE589834:JF589834 TA589834:TB589834 ACW589834:ACX589834 AMS589834:AMT589834 AWO589834:AWP589834 BGK589834:BGL589834 BQG589834:BQH589834 CAC589834:CAD589834 CJY589834:CJZ589834 CTU589834:CTV589834 DDQ589834:DDR589834 DNM589834:DNN589834 DXI589834:DXJ589834 EHE589834:EHF589834 ERA589834:ERB589834 FAW589834:FAX589834 FKS589834:FKT589834 FUO589834:FUP589834 GEK589834:GEL589834 GOG589834:GOH589834 GYC589834:GYD589834 HHY589834:HHZ589834 HRU589834:HRV589834 IBQ589834:IBR589834 ILM589834:ILN589834 IVI589834:IVJ589834 JFE589834:JFF589834 JPA589834:JPB589834 JYW589834:JYX589834 KIS589834:KIT589834 KSO589834:KSP589834 LCK589834:LCL589834 LMG589834:LMH589834 LWC589834:LWD589834 MFY589834:MFZ589834 MPU589834:MPV589834 MZQ589834:MZR589834 NJM589834:NJN589834 NTI589834:NTJ589834 ODE589834:ODF589834 ONA589834:ONB589834 OWW589834:OWX589834 PGS589834:PGT589834 PQO589834:PQP589834 QAK589834:QAL589834 QKG589834:QKH589834 QUC589834:QUD589834 RDY589834:RDZ589834 RNU589834:RNV589834 RXQ589834:RXR589834 SHM589834:SHN589834 SRI589834:SRJ589834 TBE589834:TBF589834 TLA589834:TLB589834 TUW589834:TUX589834 UES589834:UET589834 UOO589834:UOP589834 UYK589834:UYL589834 VIG589834:VIH589834 VSC589834:VSD589834 WBY589834:WBZ589834 WLU589834:WLV589834 WVQ589834:WVR589834 I655370:J655370 JE655370:JF655370 TA655370:TB655370 ACW655370:ACX655370 AMS655370:AMT655370 AWO655370:AWP655370 BGK655370:BGL655370 BQG655370:BQH655370 CAC655370:CAD655370 CJY655370:CJZ655370 CTU655370:CTV655370 DDQ655370:DDR655370 DNM655370:DNN655370 DXI655370:DXJ655370 EHE655370:EHF655370 ERA655370:ERB655370 FAW655370:FAX655370 FKS655370:FKT655370 FUO655370:FUP655370 GEK655370:GEL655370 GOG655370:GOH655370 GYC655370:GYD655370 HHY655370:HHZ655370 HRU655370:HRV655370 IBQ655370:IBR655370 ILM655370:ILN655370 IVI655370:IVJ655370 JFE655370:JFF655370 JPA655370:JPB655370 JYW655370:JYX655370 KIS655370:KIT655370 KSO655370:KSP655370 LCK655370:LCL655370 LMG655370:LMH655370 LWC655370:LWD655370 MFY655370:MFZ655370 MPU655370:MPV655370 MZQ655370:MZR655370 NJM655370:NJN655370 NTI655370:NTJ655370 ODE655370:ODF655370 ONA655370:ONB655370 OWW655370:OWX655370 PGS655370:PGT655370 PQO655370:PQP655370 QAK655370:QAL655370 QKG655370:QKH655370 QUC655370:QUD655370 RDY655370:RDZ655370 RNU655370:RNV655370 RXQ655370:RXR655370 SHM655370:SHN655370 SRI655370:SRJ655370 TBE655370:TBF655370 TLA655370:TLB655370 TUW655370:TUX655370 UES655370:UET655370 UOO655370:UOP655370 UYK655370:UYL655370 VIG655370:VIH655370 VSC655370:VSD655370 WBY655370:WBZ655370 WLU655370:WLV655370 WVQ655370:WVR655370 I720906:J720906 JE720906:JF720906 TA720906:TB720906 ACW720906:ACX720906 AMS720906:AMT720906 AWO720906:AWP720906 BGK720906:BGL720906 BQG720906:BQH720906 CAC720906:CAD720906 CJY720906:CJZ720906 CTU720906:CTV720906 DDQ720906:DDR720906 DNM720906:DNN720906 DXI720906:DXJ720906 EHE720906:EHF720906 ERA720906:ERB720906 FAW720906:FAX720906 FKS720906:FKT720906 FUO720906:FUP720906 GEK720906:GEL720906 GOG720906:GOH720906 GYC720906:GYD720906 HHY720906:HHZ720906 HRU720906:HRV720906 IBQ720906:IBR720906 ILM720906:ILN720906 IVI720906:IVJ720906 JFE720906:JFF720906 JPA720906:JPB720906 JYW720906:JYX720906 KIS720906:KIT720906 KSO720906:KSP720906 LCK720906:LCL720906 LMG720906:LMH720906 LWC720906:LWD720906 MFY720906:MFZ720906 MPU720906:MPV720906 MZQ720906:MZR720906 NJM720906:NJN720906 NTI720906:NTJ720906 ODE720906:ODF720906 ONA720906:ONB720906 OWW720906:OWX720906 PGS720906:PGT720906 PQO720906:PQP720906 QAK720906:QAL720906 QKG720906:QKH720906 QUC720906:QUD720906 RDY720906:RDZ720906 RNU720906:RNV720906 RXQ720906:RXR720906 SHM720906:SHN720906 SRI720906:SRJ720906 TBE720906:TBF720906 TLA720906:TLB720906 TUW720906:TUX720906 UES720906:UET720906 UOO720906:UOP720906 UYK720906:UYL720906 VIG720906:VIH720906 VSC720906:VSD720906 WBY720906:WBZ720906 WLU720906:WLV720906 WVQ720906:WVR720906 I786442:J786442 JE786442:JF786442 TA786442:TB786442 ACW786442:ACX786442 AMS786442:AMT786442 AWO786442:AWP786442 BGK786442:BGL786442 BQG786442:BQH786442 CAC786442:CAD786442 CJY786442:CJZ786442 CTU786442:CTV786442 DDQ786442:DDR786442 DNM786442:DNN786442 DXI786442:DXJ786442 EHE786442:EHF786442 ERA786442:ERB786442 FAW786442:FAX786442 FKS786442:FKT786442 FUO786442:FUP786442 GEK786442:GEL786442 GOG786442:GOH786442 GYC786442:GYD786442 HHY786442:HHZ786442 HRU786442:HRV786442 IBQ786442:IBR786442 ILM786442:ILN786442 IVI786442:IVJ786442 JFE786442:JFF786442 JPA786442:JPB786442 JYW786442:JYX786442 KIS786442:KIT786442 KSO786442:KSP786442 LCK786442:LCL786442 LMG786442:LMH786442 LWC786442:LWD786442 MFY786442:MFZ786442 MPU786442:MPV786442 MZQ786442:MZR786442 NJM786442:NJN786442 NTI786442:NTJ786442 ODE786442:ODF786442 ONA786442:ONB786442 OWW786442:OWX786442 PGS786442:PGT786442 PQO786442:PQP786442 QAK786442:QAL786442 QKG786442:QKH786442 QUC786442:QUD786442 RDY786442:RDZ786442 RNU786442:RNV786442 RXQ786442:RXR786442 SHM786442:SHN786442 SRI786442:SRJ786442 TBE786442:TBF786442 TLA786442:TLB786442 TUW786442:TUX786442 UES786442:UET786442 UOO786442:UOP786442 UYK786442:UYL786442 VIG786442:VIH786442 VSC786442:VSD786442 WBY786442:WBZ786442 WLU786442:WLV786442 WVQ786442:WVR786442 I851978:J851978 JE851978:JF851978 TA851978:TB851978 ACW851978:ACX851978 AMS851978:AMT851978 AWO851978:AWP851978 BGK851978:BGL851978 BQG851978:BQH851978 CAC851978:CAD851978 CJY851978:CJZ851978 CTU851978:CTV851978 DDQ851978:DDR851978 DNM851978:DNN851978 DXI851978:DXJ851978 EHE851978:EHF851978 ERA851978:ERB851978 FAW851978:FAX851978 FKS851978:FKT851978 FUO851978:FUP851978 GEK851978:GEL851978 GOG851978:GOH851978 GYC851978:GYD851978 HHY851978:HHZ851978 HRU851978:HRV851978 IBQ851978:IBR851978 ILM851978:ILN851978 IVI851978:IVJ851978 JFE851978:JFF851978 JPA851978:JPB851978 JYW851978:JYX851978 KIS851978:KIT851978 KSO851978:KSP851978 LCK851978:LCL851978 LMG851978:LMH851978 LWC851978:LWD851978 MFY851978:MFZ851978 MPU851978:MPV851978 MZQ851978:MZR851978 NJM851978:NJN851978 NTI851978:NTJ851978 ODE851978:ODF851978 ONA851978:ONB851978 OWW851978:OWX851978 PGS851978:PGT851978 PQO851978:PQP851978 QAK851978:QAL851978 QKG851978:QKH851978 QUC851978:QUD851978 RDY851978:RDZ851978 RNU851978:RNV851978 RXQ851978:RXR851978 SHM851978:SHN851978 SRI851978:SRJ851978 TBE851978:TBF851978 TLA851978:TLB851978 TUW851978:TUX851978 UES851978:UET851978 UOO851978:UOP851978 UYK851978:UYL851978 VIG851978:VIH851978 VSC851978:VSD851978 WBY851978:WBZ851978 WLU851978:WLV851978 WVQ851978:WVR851978 I917514:J917514 JE917514:JF917514 TA917514:TB917514 ACW917514:ACX917514 AMS917514:AMT917514 AWO917514:AWP917514 BGK917514:BGL917514 BQG917514:BQH917514 CAC917514:CAD917514 CJY917514:CJZ917514 CTU917514:CTV917514 DDQ917514:DDR917514 DNM917514:DNN917514 DXI917514:DXJ917514 EHE917514:EHF917514 ERA917514:ERB917514 FAW917514:FAX917514 FKS917514:FKT917514 FUO917514:FUP917514 GEK917514:GEL917514 GOG917514:GOH917514 GYC917514:GYD917514 HHY917514:HHZ917514 HRU917514:HRV917514 IBQ917514:IBR917514 ILM917514:ILN917514 IVI917514:IVJ917514 JFE917514:JFF917514 JPA917514:JPB917514 JYW917514:JYX917514 KIS917514:KIT917514 KSO917514:KSP917514 LCK917514:LCL917514 LMG917514:LMH917514 LWC917514:LWD917514 MFY917514:MFZ917514 MPU917514:MPV917514 MZQ917514:MZR917514 NJM917514:NJN917514 NTI917514:NTJ917514 ODE917514:ODF917514 ONA917514:ONB917514 OWW917514:OWX917514 PGS917514:PGT917514 PQO917514:PQP917514 QAK917514:QAL917514 QKG917514:QKH917514 QUC917514:QUD917514 RDY917514:RDZ917514 RNU917514:RNV917514 RXQ917514:RXR917514 SHM917514:SHN917514 SRI917514:SRJ917514 TBE917514:TBF917514 TLA917514:TLB917514 TUW917514:TUX917514 UES917514:UET917514 UOO917514:UOP917514 UYK917514:UYL917514 VIG917514:VIH917514 VSC917514:VSD917514 WBY917514:WBZ917514 WLU917514:WLV917514 WVQ917514:WVR917514 I983050:J983050 JE983050:JF983050 TA983050:TB983050 ACW983050:ACX983050 AMS983050:AMT983050 AWO983050:AWP983050 BGK983050:BGL983050 BQG983050:BQH983050 CAC983050:CAD983050 CJY983050:CJZ983050 CTU983050:CTV983050 DDQ983050:DDR983050 DNM983050:DNN983050 DXI983050:DXJ983050 EHE983050:EHF983050 ERA983050:ERB983050 FAW983050:FAX983050 FKS983050:FKT983050 FUO983050:FUP983050 GEK983050:GEL983050 GOG983050:GOH983050 GYC983050:GYD983050 HHY983050:HHZ983050 HRU983050:HRV983050 IBQ983050:IBR983050 ILM983050:ILN983050 IVI983050:IVJ983050 JFE983050:JFF983050 JPA983050:JPB983050 JYW983050:JYX983050 KIS983050:KIT983050 KSO983050:KSP983050 LCK983050:LCL983050 LMG983050:LMH983050 LWC983050:LWD983050 MFY983050:MFZ983050 MPU983050:MPV983050 MZQ983050:MZR983050 NJM983050:NJN983050 NTI983050:NTJ983050 ODE983050:ODF983050 ONA983050:ONB983050 OWW983050:OWX983050 PGS983050:PGT983050 PQO983050:PQP983050 QAK983050:QAL983050 QKG983050:QKH983050 QUC983050:QUD983050 RDY983050:RDZ983050 RNU983050:RNV983050 RXQ983050:RXR983050 SHM983050:SHN983050 SRI983050:SRJ983050 TBE983050:TBF983050 TLA983050:TLB983050 TUW983050:TUX983050 UES983050:UET983050 UOO983050:UOP983050 UYK983050:UYL983050 VIG983050:VIH983050 VSC983050:VSD983050 WBY983050:WBZ983050 WLU983050:WLV983050 WVQ983050:WVR983050 H10:H13 JD10:JD13 SZ10:SZ13 ACV10:ACV13 AMR10:AMR13 AWN10:AWN13 BGJ10:BGJ13 BQF10:BQF13 CAB10:CAB13 CJX10:CJX13 CTT10:CTT13 DDP10:DDP13 DNL10:DNL13 DXH10:DXH13 EHD10:EHD13 EQZ10:EQZ13 FAV10:FAV13 FKR10:FKR13 FUN10:FUN13 GEJ10:GEJ13 GOF10:GOF13 GYB10:GYB13 HHX10:HHX13 HRT10:HRT13 IBP10:IBP13 ILL10:ILL13 IVH10:IVH13 JFD10:JFD13 JOZ10:JOZ13 JYV10:JYV13 KIR10:KIR13 KSN10:KSN13 LCJ10:LCJ13 LMF10:LMF13 LWB10:LWB13 MFX10:MFX13 MPT10:MPT13 MZP10:MZP13 NJL10:NJL13 NTH10:NTH13 ODD10:ODD13 OMZ10:OMZ13 OWV10:OWV13 PGR10:PGR13 PQN10:PQN13 QAJ10:QAJ13 QKF10:QKF13 QUB10:QUB13 RDX10:RDX13 RNT10:RNT13 RXP10:RXP13 SHL10:SHL13 SRH10:SRH13 TBD10:TBD13 TKZ10:TKZ13 TUV10:TUV13 UER10:UER13 UON10:UON13 UYJ10:UYJ13 VIF10:VIF13 VSB10:VSB13 WBX10:WBX13 WLT10:WLT13 WVP10:WVP13 H65546:H65549 JD65546:JD65549 SZ65546:SZ65549 ACV65546:ACV65549 AMR65546:AMR65549 AWN65546:AWN65549 BGJ65546:BGJ65549 BQF65546:BQF65549 CAB65546:CAB65549 CJX65546:CJX65549 CTT65546:CTT65549 DDP65546:DDP65549 DNL65546:DNL65549 DXH65546:DXH65549 EHD65546:EHD65549 EQZ65546:EQZ65549 FAV65546:FAV65549 FKR65546:FKR65549 FUN65546:FUN65549 GEJ65546:GEJ65549 GOF65546:GOF65549 GYB65546:GYB65549 HHX65546:HHX65549 HRT65546:HRT65549 IBP65546:IBP65549 ILL65546:ILL65549 IVH65546:IVH65549 JFD65546:JFD65549 JOZ65546:JOZ65549 JYV65546:JYV65549 KIR65546:KIR65549 KSN65546:KSN65549 LCJ65546:LCJ65549 LMF65546:LMF65549 LWB65546:LWB65549 MFX65546:MFX65549 MPT65546:MPT65549 MZP65546:MZP65549 NJL65546:NJL65549 NTH65546:NTH65549 ODD65546:ODD65549 OMZ65546:OMZ65549 OWV65546:OWV65549 PGR65546:PGR65549 PQN65546:PQN65549 QAJ65546:QAJ65549 QKF65546:QKF65549 QUB65546:QUB65549 RDX65546:RDX65549 RNT65546:RNT65549 RXP65546:RXP65549 SHL65546:SHL65549 SRH65546:SRH65549 TBD65546:TBD65549 TKZ65546:TKZ65549 TUV65546:TUV65549 UER65546:UER65549 UON65546:UON65549 UYJ65546:UYJ65549 VIF65546:VIF65549 VSB65546:VSB65549 WBX65546:WBX65549 WLT65546:WLT65549 WVP65546:WVP65549 H131082:H131085 JD131082:JD131085 SZ131082:SZ131085 ACV131082:ACV131085 AMR131082:AMR131085 AWN131082:AWN131085 BGJ131082:BGJ131085 BQF131082:BQF131085 CAB131082:CAB131085 CJX131082:CJX131085 CTT131082:CTT131085 DDP131082:DDP131085 DNL131082:DNL131085 DXH131082:DXH131085 EHD131082:EHD131085 EQZ131082:EQZ131085 FAV131082:FAV131085 FKR131082:FKR131085 FUN131082:FUN131085 GEJ131082:GEJ131085 GOF131082:GOF131085 GYB131082:GYB131085 HHX131082:HHX131085 HRT131082:HRT131085 IBP131082:IBP131085 ILL131082:ILL131085 IVH131082:IVH131085 JFD131082:JFD131085 JOZ131082:JOZ131085 JYV131082:JYV131085 KIR131082:KIR131085 KSN131082:KSN131085 LCJ131082:LCJ131085 LMF131082:LMF131085 LWB131082:LWB131085 MFX131082:MFX131085 MPT131082:MPT131085 MZP131082:MZP131085 NJL131082:NJL131085 NTH131082:NTH131085 ODD131082:ODD131085 OMZ131082:OMZ131085 OWV131082:OWV131085 PGR131082:PGR131085 PQN131082:PQN131085 QAJ131082:QAJ131085 QKF131082:QKF131085 QUB131082:QUB131085 RDX131082:RDX131085 RNT131082:RNT131085 RXP131082:RXP131085 SHL131082:SHL131085 SRH131082:SRH131085 TBD131082:TBD131085 TKZ131082:TKZ131085 TUV131082:TUV131085 UER131082:UER131085 UON131082:UON131085 UYJ131082:UYJ131085 VIF131082:VIF131085 VSB131082:VSB131085 WBX131082:WBX131085 WLT131082:WLT131085 WVP131082:WVP131085 H196618:H196621 JD196618:JD196621 SZ196618:SZ196621 ACV196618:ACV196621 AMR196618:AMR196621 AWN196618:AWN196621 BGJ196618:BGJ196621 BQF196618:BQF196621 CAB196618:CAB196621 CJX196618:CJX196621 CTT196618:CTT196621 DDP196618:DDP196621 DNL196618:DNL196621 DXH196618:DXH196621 EHD196618:EHD196621 EQZ196618:EQZ196621 FAV196618:FAV196621 FKR196618:FKR196621 FUN196618:FUN196621 GEJ196618:GEJ196621 GOF196618:GOF196621 GYB196618:GYB196621 HHX196618:HHX196621 HRT196618:HRT196621 IBP196618:IBP196621 ILL196618:ILL196621 IVH196618:IVH196621 JFD196618:JFD196621 JOZ196618:JOZ196621 JYV196618:JYV196621 KIR196618:KIR196621 KSN196618:KSN196621 LCJ196618:LCJ196621 LMF196618:LMF196621 LWB196618:LWB196621 MFX196618:MFX196621 MPT196618:MPT196621 MZP196618:MZP196621 NJL196618:NJL196621 NTH196618:NTH196621 ODD196618:ODD196621 OMZ196618:OMZ196621 OWV196618:OWV196621 PGR196618:PGR196621 PQN196618:PQN196621 QAJ196618:QAJ196621 QKF196618:QKF196621 QUB196618:QUB196621 RDX196618:RDX196621 RNT196618:RNT196621 RXP196618:RXP196621 SHL196618:SHL196621 SRH196618:SRH196621 TBD196618:TBD196621 TKZ196618:TKZ196621 TUV196618:TUV196621 UER196618:UER196621 UON196618:UON196621 UYJ196618:UYJ196621 VIF196618:VIF196621 VSB196618:VSB196621 WBX196618:WBX196621 WLT196618:WLT196621 WVP196618:WVP196621 H262154:H262157 JD262154:JD262157 SZ262154:SZ262157 ACV262154:ACV262157 AMR262154:AMR262157 AWN262154:AWN262157 BGJ262154:BGJ262157 BQF262154:BQF262157 CAB262154:CAB262157 CJX262154:CJX262157 CTT262154:CTT262157 DDP262154:DDP262157 DNL262154:DNL262157 DXH262154:DXH262157 EHD262154:EHD262157 EQZ262154:EQZ262157 FAV262154:FAV262157 FKR262154:FKR262157 FUN262154:FUN262157 GEJ262154:GEJ262157 GOF262154:GOF262157 GYB262154:GYB262157 HHX262154:HHX262157 HRT262154:HRT262157 IBP262154:IBP262157 ILL262154:ILL262157 IVH262154:IVH262157 JFD262154:JFD262157 JOZ262154:JOZ262157 JYV262154:JYV262157 KIR262154:KIR262157 KSN262154:KSN262157 LCJ262154:LCJ262157 LMF262154:LMF262157 LWB262154:LWB262157 MFX262154:MFX262157 MPT262154:MPT262157 MZP262154:MZP262157 NJL262154:NJL262157 NTH262154:NTH262157 ODD262154:ODD262157 OMZ262154:OMZ262157 OWV262154:OWV262157 PGR262154:PGR262157 PQN262154:PQN262157 QAJ262154:QAJ262157 QKF262154:QKF262157 QUB262154:QUB262157 RDX262154:RDX262157 RNT262154:RNT262157 RXP262154:RXP262157 SHL262154:SHL262157 SRH262154:SRH262157 TBD262154:TBD262157 TKZ262154:TKZ262157 TUV262154:TUV262157 UER262154:UER262157 UON262154:UON262157 UYJ262154:UYJ262157 VIF262154:VIF262157 VSB262154:VSB262157 WBX262154:WBX262157 WLT262154:WLT262157 WVP262154:WVP262157 H327690:H327693 JD327690:JD327693 SZ327690:SZ327693 ACV327690:ACV327693 AMR327690:AMR327693 AWN327690:AWN327693 BGJ327690:BGJ327693 BQF327690:BQF327693 CAB327690:CAB327693 CJX327690:CJX327693 CTT327690:CTT327693 DDP327690:DDP327693 DNL327690:DNL327693 DXH327690:DXH327693 EHD327690:EHD327693 EQZ327690:EQZ327693 FAV327690:FAV327693 FKR327690:FKR327693 FUN327690:FUN327693 GEJ327690:GEJ327693 GOF327690:GOF327693 GYB327690:GYB327693 HHX327690:HHX327693 HRT327690:HRT327693 IBP327690:IBP327693 ILL327690:ILL327693 IVH327690:IVH327693 JFD327690:JFD327693 JOZ327690:JOZ327693 JYV327690:JYV327693 KIR327690:KIR327693 KSN327690:KSN327693 LCJ327690:LCJ327693 LMF327690:LMF327693 LWB327690:LWB327693 MFX327690:MFX327693 MPT327690:MPT327693 MZP327690:MZP327693 NJL327690:NJL327693 NTH327690:NTH327693 ODD327690:ODD327693 OMZ327690:OMZ327693 OWV327690:OWV327693 PGR327690:PGR327693 PQN327690:PQN327693 QAJ327690:QAJ327693 QKF327690:QKF327693 QUB327690:QUB327693 RDX327690:RDX327693 RNT327690:RNT327693 RXP327690:RXP327693 SHL327690:SHL327693 SRH327690:SRH327693 TBD327690:TBD327693 TKZ327690:TKZ327693 TUV327690:TUV327693 UER327690:UER327693 UON327690:UON327693 UYJ327690:UYJ327693 VIF327690:VIF327693 VSB327690:VSB327693 WBX327690:WBX327693 WLT327690:WLT327693 WVP327690:WVP327693 H393226:H393229 JD393226:JD393229 SZ393226:SZ393229 ACV393226:ACV393229 AMR393226:AMR393229 AWN393226:AWN393229 BGJ393226:BGJ393229 BQF393226:BQF393229 CAB393226:CAB393229 CJX393226:CJX393229 CTT393226:CTT393229 DDP393226:DDP393229 DNL393226:DNL393229 DXH393226:DXH393229 EHD393226:EHD393229 EQZ393226:EQZ393229 FAV393226:FAV393229 FKR393226:FKR393229 FUN393226:FUN393229 GEJ393226:GEJ393229 GOF393226:GOF393229 GYB393226:GYB393229 HHX393226:HHX393229 HRT393226:HRT393229 IBP393226:IBP393229 ILL393226:ILL393229 IVH393226:IVH393229 JFD393226:JFD393229 JOZ393226:JOZ393229 JYV393226:JYV393229 KIR393226:KIR393229 KSN393226:KSN393229 LCJ393226:LCJ393229 LMF393226:LMF393229 LWB393226:LWB393229 MFX393226:MFX393229 MPT393226:MPT393229 MZP393226:MZP393229 NJL393226:NJL393229 NTH393226:NTH393229 ODD393226:ODD393229 OMZ393226:OMZ393229 OWV393226:OWV393229 PGR393226:PGR393229 PQN393226:PQN393229 QAJ393226:QAJ393229 QKF393226:QKF393229 QUB393226:QUB393229 RDX393226:RDX393229 RNT393226:RNT393229 RXP393226:RXP393229 SHL393226:SHL393229 SRH393226:SRH393229 TBD393226:TBD393229 TKZ393226:TKZ393229 TUV393226:TUV393229 UER393226:UER393229 UON393226:UON393229 UYJ393226:UYJ393229 VIF393226:VIF393229 VSB393226:VSB393229 WBX393226:WBX393229 WLT393226:WLT393229 WVP393226:WVP393229 H458762:H458765 JD458762:JD458765 SZ458762:SZ458765 ACV458762:ACV458765 AMR458762:AMR458765 AWN458762:AWN458765 BGJ458762:BGJ458765 BQF458762:BQF458765 CAB458762:CAB458765 CJX458762:CJX458765 CTT458762:CTT458765 DDP458762:DDP458765 DNL458762:DNL458765 DXH458762:DXH458765 EHD458762:EHD458765 EQZ458762:EQZ458765 FAV458762:FAV458765 FKR458762:FKR458765 FUN458762:FUN458765 GEJ458762:GEJ458765 GOF458762:GOF458765 GYB458762:GYB458765 HHX458762:HHX458765 HRT458762:HRT458765 IBP458762:IBP458765 ILL458762:ILL458765 IVH458762:IVH458765 JFD458762:JFD458765 JOZ458762:JOZ458765 JYV458762:JYV458765 KIR458762:KIR458765 KSN458762:KSN458765 LCJ458762:LCJ458765 LMF458762:LMF458765 LWB458762:LWB458765 MFX458762:MFX458765 MPT458762:MPT458765 MZP458762:MZP458765 NJL458762:NJL458765 NTH458762:NTH458765 ODD458762:ODD458765 OMZ458762:OMZ458765 OWV458762:OWV458765 PGR458762:PGR458765 PQN458762:PQN458765 QAJ458762:QAJ458765 QKF458762:QKF458765 QUB458762:QUB458765 RDX458762:RDX458765 RNT458762:RNT458765 RXP458762:RXP458765 SHL458762:SHL458765 SRH458762:SRH458765 TBD458762:TBD458765 TKZ458762:TKZ458765 TUV458762:TUV458765 UER458762:UER458765 UON458762:UON458765 UYJ458762:UYJ458765 VIF458762:VIF458765 VSB458762:VSB458765 WBX458762:WBX458765 WLT458762:WLT458765 WVP458762:WVP458765 H524298:H524301 JD524298:JD524301 SZ524298:SZ524301 ACV524298:ACV524301 AMR524298:AMR524301 AWN524298:AWN524301 BGJ524298:BGJ524301 BQF524298:BQF524301 CAB524298:CAB524301 CJX524298:CJX524301 CTT524298:CTT524301 DDP524298:DDP524301 DNL524298:DNL524301 DXH524298:DXH524301 EHD524298:EHD524301 EQZ524298:EQZ524301 FAV524298:FAV524301 FKR524298:FKR524301 FUN524298:FUN524301 GEJ524298:GEJ524301 GOF524298:GOF524301 GYB524298:GYB524301 HHX524298:HHX524301 HRT524298:HRT524301 IBP524298:IBP524301 ILL524298:ILL524301 IVH524298:IVH524301 JFD524298:JFD524301 JOZ524298:JOZ524301 JYV524298:JYV524301 KIR524298:KIR524301 KSN524298:KSN524301 LCJ524298:LCJ524301 LMF524298:LMF524301 LWB524298:LWB524301 MFX524298:MFX524301 MPT524298:MPT524301 MZP524298:MZP524301 NJL524298:NJL524301 NTH524298:NTH524301 ODD524298:ODD524301 OMZ524298:OMZ524301 OWV524298:OWV524301 PGR524298:PGR524301 PQN524298:PQN524301 QAJ524298:QAJ524301 QKF524298:QKF524301 QUB524298:QUB524301 RDX524298:RDX524301 RNT524298:RNT524301 RXP524298:RXP524301 SHL524298:SHL524301 SRH524298:SRH524301 TBD524298:TBD524301 TKZ524298:TKZ524301 TUV524298:TUV524301 UER524298:UER524301 UON524298:UON524301 UYJ524298:UYJ524301 VIF524298:VIF524301 VSB524298:VSB524301 WBX524298:WBX524301 WLT524298:WLT524301 WVP524298:WVP524301 H589834:H589837 JD589834:JD589837 SZ589834:SZ589837 ACV589834:ACV589837 AMR589834:AMR589837 AWN589834:AWN589837 BGJ589834:BGJ589837 BQF589834:BQF589837 CAB589834:CAB589837 CJX589834:CJX589837 CTT589834:CTT589837 DDP589834:DDP589837 DNL589834:DNL589837 DXH589834:DXH589837 EHD589834:EHD589837 EQZ589834:EQZ589837 FAV589834:FAV589837 FKR589834:FKR589837 FUN589834:FUN589837 GEJ589834:GEJ589837 GOF589834:GOF589837 GYB589834:GYB589837 HHX589834:HHX589837 HRT589834:HRT589837 IBP589834:IBP589837 ILL589834:ILL589837 IVH589834:IVH589837 JFD589834:JFD589837 JOZ589834:JOZ589837 JYV589834:JYV589837 KIR589834:KIR589837 KSN589834:KSN589837 LCJ589834:LCJ589837 LMF589834:LMF589837 LWB589834:LWB589837 MFX589834:MFX589837 MPT589834:MPT589837 MZP589834:MZP589837 NJL589834:NJL589837 NTH589834:NTH589837 ODD589834:ODD589837 OMZ589834:OMZ589837 OWV589834:OWV589837 PGR589834:PGR589837 PQN589834:PQN589837 QAJ589834:QAJ589837 QKF589834:QKF589837 QUB589834:QUB589837 RDX589834:RDX589837 RNT589834:RNT589837 RXP589834:RXP589837 SHL589834:SHL589837 SRH589834:SRH589837 TBD589834:TBD589837 TKZ589834:TKZ589837 TUV589834:TUV589837 UER589834:UER589837 UON589834:UON589837 UYJ589834:UYJ589837 VIF589834:VIF589837 VSB589834:VSB589837 WBX589834:WBX589837 WLT589834:WLT589837 WVP589834:WVP589837 H655370:H655373 JD655370:JD655373 SZ655370:SZ655373 ACV655370:ACV655373 AMR655370:AMR655373 AWN655370:AWN655373 BGJ655370:BGJ655373 BQF655370:BQF655373 CAB655370:CAB655373 CJX655370:CJX655373 CTT655370:CTT655373 DDP655370:DDP655373 DNL655370:DNL655373 DXH655370:DXH655373 EHD655370:EHD655373 EQZ655370:EQZ655373 FAV655370:FAV655373 FKR655370:FKR655373 FUN655370:FUN655373 GEJ655370:GEJ655373 GOF655370:GOF655373 GYB655370:GYB655373 HHX655370:HHX655373 HRT655370:HRT655373 IBP655370:IBP655373 ILL655370:ILL655373 IVH655370:IVH655373 JFD655370:JFD655373 JOZ655370:JOZ655373 JYV655370:JYV655373 KIR655370:KIR655373 KSN655370:KSN655373 LCJ655370:LCJ655373 LMF655370:LMF655373 LWB655370:LWB655373 MFX655370:MFX655373 MPT655370:MPT655373 MZP655370:MZP655373 NJL655370:NJL655373 NTH655370:NTH655373 ODD655370:ODD655373 OMZ655370:OMZ655373 OWV655370:OWV655373 PGR655370:PGR655373 PQN655370:PQN655373 QAJ655370:QAJ655373 QKF655370:QKF655373 QUB655370:QUB655373 RDX655370:RDX655373 RNT655370:RNT655373 RXP655370:RXP655373 SHL655370:SHL655373 SRH655370:SRH655373 TBD655370:TBD655373 TKZ655370:TKZ655373 TUV655370:TUV655373 UER655370:UER655373 UON655370:UON655373 UYJ655370:UYJ655373 VIF655370:VIF655373 VSB655370:VSB655373 WBX655370:WBX655373 WLT655370:WLT655373 WVP655370:WVP655373 H720906:H720909 JD720906:JD720909 SZ720906:SZ720909 ACV720906:ACV720909 AMR720906:AMR720909 AWN720906:AWN720909 BGJ720906:BGJ720909 BQF720906:BQF720909 CAB720906:CAB720909 CJX720906:CJX720909 CTT720906:CTT720909 DDP720906:DDP720909 DNL720906:DNL720909 DXH720906:DXH720909 EHD720906:EHD720909 EQZ720906:EQZ720909 FAV720906:FAV720909 FKR720906:FKR720909 FUN720906:FUN720909 GEJ720906:GEJ720909 GOF720906:GOF720909 GYB720906:GYB720909 HHX720906:HHX720909 HRT720906:HRT720909 IBP720906:IBP720909 ILL720906:ILL720909 IVH720906:IVH720909 JFD720906:JFD720909 JOZ720906:JOZ720909 JYV720906:JYV720909 KIR720906:KIR720909 KSN720906:KSN720909 LCJ720906:LCJ720909 LMF720906:LMF720909 LWB720906:LWB720909 MFX720906:MFX720909 MPT720906:MPT720909 MZP720906:MZP720909 NJL720906:NJL720909 NTH720906:NTH720909 ODD720906:ODD720909 OMZ720906:OMZ720909 OWV720906:OWV720909 PGR720906:PGR720909 PQN720906:PQN720909 QAJ720906:QAJ720909 QKF720906:QKF720909 QUB720906:QUB720909 RDX720906:RDX720909 RNT720906:RNT720909 RXP720906:RXP720909 SHL720906:SHL720909 SRH720906:SRH720909 TBD720906:TBD720909 TKZ720906:TKZ720909 TUV720906:TUV720909 UER720906:UER720909 UON720906:UON720909 UYJ720906:UYJ720909 VIF720906:VIF720909 VSB720906:VSB720909 WBX720906:WBX720909 WLT720906:WLT720909 WVP720906:WVP720909 H786442:H786445 JD786442:JD786445 SZ786442:SZ786445 ACV786442:ACV786445 AMR786442:AMR786445 AWN786442:AWN786445 BGJ786442:BGJ786445 BQF786442:BQF786445 CAB786442:CAB786445 CJX786442:CJX786445 CTT786442:CTT786445 DDP786442:DDP786445 DNL786442:DNL786445 DXH786442:DXH786445 EHD786442:EHD786445 EQZ786442:EQZ786445 FAV786442:FAV786445 FKR786442:FKR786445 FUN786442:FUN786445 GEJ786442:GEJ786445 GOF786442:GOF786445 GYB786442:GYB786445 HHX786442:HHX786445 HRT786442:HRT786445 IBP786442:IBP786445 ILL786442:ILL786445 IVH786442:IVH786445 JFD786442:JFD786445 JOZ786442:JOZ786445 JYV786442:JYV786445 KIR786442:KIR786445 KSN786442:KSN786445 LCJ786442:LCJ786445 LMF786442:LMF786445 LWB786442:LWB786445 MFX786442:MFX786445 MPT786442:MPT786445 MZP786442:MZP786445 NJL786442:NJL786445 NTH786442:NTH786445 ODD786442:ODD786445 OMZ786442:OMZ786445 OWV786442:OWV786445 PGR786442:PGR786445 PQN786442:PQN786445 QAJ786442:QAJ786445 QKF786442:QKF786445 QUB786442:QUB786445 RDX786442:RDX786445 RNT786442:RNT786445 RXP786442:RXP786445 SHL786442:SHL786445 SRH786442:SRH786445 TBD786442:TBD786445 TKZ786442:TKZ786445 TUV786442:TUV786445 UER786442:UER786445 UON786442:UON786445 UYJ786442:UYJ786445 VIF786442:VIF786445 VSB786442:VSB786445 WBX786442:WBX786445 WLT786442:WLT786445 WVP786442:WVP786445 H851978:H851981 JD851978:JD851981 SZ851978:SZ851981 ACV851978:ACV851981 AMR851978:AMR851981 AWN851978:AWN851981 BGJ851978:BGJ851981 BQF851978:BQF851981 CAB851978:CAB851981 CJX851978:CJX851981 CTT851978:CTT851981 DDP851978:DDP851981 DNL851978:DNL851981 DXH851978:DXH851981 EHD851978:EHD851981 EQZ851978:EQZ851981 FAV851978:FAV851981 FKR851978:FKR851981 FUN851978:FUN851981 GEJ851978:GEJ851981 GOF851978:GOF851981 GYB851978:GYB851981 HHX851978:HHX851981 HRT851978:HRT851981 IBP851978:IBP851981 ILL851978:ILL851981 IVH851978:IVH851981 JFD851978:JFD851981 JOZ851978:JOZ851981 JYV851978:JYV851981 KIR851978:KIR851981 KSN851978:KSN851981 LCJ851978:LCJ851981 LMF851978:LMF851981 LWB851978:LWB851981 MFX851978:MFX851981 MPT851978:MPT851981 MZP851978:MZP851981 NJL851978:NJL851981 NTH851978:NTH851981 ODD851978:ODD851981 OMZ851978:OMZ851981 OWV851978:OWV851981 PGR851978:PGR851981 PQN851978:PQN851981 QAJ851978:QAJ851981 QKF851978:QKF851981 QUB851978:QUB851981 RDX851978:RDX851981 RNT851978:RNT851981 RXP851978:RXP851981 SHL851978:SHL851981 SRH851978:SRH851981 TBD851978:TBD851981 TKZ851978:TKZ851981 TUV851978:TUV851981 UER851978:UER851981 UON851978:UON851981 UYJ851978:UYJ851981 VIF851978:VIF851981 VSB851978:VSB851981 WBX851978:WBX851981 WLT851978:WLT851981 WVP851978:WVP851981 H917514:H917517 JD917514:JD917517 SZ917514:SZ917517 ACV917514:ACV917517 AMR917514:AMR917517 AWN917514:AWN917517 BGJ917514:BGJ917517 BQF917514:BQF917517 CAB917514:CAB917517 CJX917514:CJX917517 CTT917514:CTT917517 DDP917514:DDP917517 DNL917514:DNL917517 DXH917514:DXH917517 EHD917514:EHD917517 EQZ917514:EQZ917517 FAV917514:FAV917517 FKR917514:FKR917517 FUN917514:FUN917517 GEJ917514:GEJ917517 GOF917514:GOF917517 GYB917514:GYB917517 HHX917514:HHX917517 HRT917514:HRT917517 IBP917514:IBP917517 ILL917514:ILL917517 IVH917514:IVH917517 JFD917514:JFD917517 JOZ917514:JOZ917517 JYV917514:JYV917517 KIR917514:KIR917517 KSN917514:KSN917517 LCJ917514:LCJ917517 LMF917514:LMF917517 LWB917514:LWB917517 MFX917514:MFX917517 MPT917514:MPT917517 MZP917514:MZP917517 NJL917514:NJL917517 NTH917514:NTH917517 ODD917514:ODD917517 OMZ917514:OMZ917517 OWV917514:OWV917517 PGR917514:PGR917517 PQN917514:PQN917517 QAJ917514:QAJ917517 QKF917514:QKF917517 QUB917514:QUB917517 RDX917514:RDX917517 RNT917514:RNT917517 RXP917514:RXP917517 SHL917514:SHL917517 SRH917514:SRH917517 TBD917514:TBD917517 TKZ917514:TKZ917517 TUV917514:TUV917517 UER917514:UER917517 UON917514:UON917517 UYJ917514:UYJ917517 VIF917514:VIF917517 VSB917514:VSB917517 WBX917514:WBX917517 WLT917514:WLT917517 WVP917514:WVP917517 H983050:H983053 JD983050:JD983053 SZ983050:SZ983053 ACV983050:ACV983053 AMR983050:AMR983053 AWN983050:AWN983053 BGJ983050:BGJ983053 BQF983050:BQF983053 CAB983050:CAB983053 CJX983050:CJX983053 CTT983050:CTT983053 DDP983050:DDP983053 DNL983050:DNL983053 DXH983050:DXH983053 EHD983050:EHD983053 EQZ983050:EQZ983053 FAV983050:FAV983053 FKR983050:FKR983053 FUN983050:FUN983053 GEJ983050:GEJ983053 GOF983050:GOF983053 GYB983050:GYB983053 HHX983050:HHX983053 HRT983050:HRT983053 IBP983050:IBP983053 ILL983050:ILL983053 IVH983050:IVH983053 JFD983050:JFD983053 JOZ983050:JOZ983053 JYV983050:JYV983053 KIR983050:KIR983053 KSN983050:KSN983053 LCJ983050:LCJ983053 LMF983050:LMF983053 LWB983050:LWB983053 MFX983050:MFX983053 MPT983050:MPT983053 MZP983050:MZP983053 NJL983050:NJL983053 NTH983050:NTH983053 ODD983050:ODD983053 OMZ983050:OMZ983053 OWV983050:OWV983053 PGR983050:PGR983053 PQN983050:PQN983053 QAJ983050:QAJ983053 QKF983050:QKF983053 QUB983050:QUB983053 RDX983050:RDX983053 RNT983050:RNT983053 RXP983050:RXP983053 SHL983050:SHL983053 SRH983050:SRH983053 TBD983050:TBD983053 TKZ983050:TKZ983053 TUV983050:TUV983053 UER983050:UER983053 UON983050:UON983053 UYJ983050:UYJ983053 VIF983050:VIF983053 VSB983050:VSB983053 WBX983050:WBX983053 WLT983050:WLT983053 WVP983050:WVP983053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A5:A14 IW5:IW14 SS5:SS14 ACO5:ACO14 AMK5:AMK14 AWG5:AWG14 BGC5:BGC14 BPY5:BPY14 BZU5:BZU14 CJQ5:CJQ14 CTM5:CTM14 DDI5:DDI14 DNE5:DNE14 DXA5:DXA14 EGW5:EGW14 EQS5:EQS14 FAO5:FAO14 FKK5:FKK14 FUG5:FUG14 GEC5:GEC14 GNY5:GNY14 GXU5:GXU14 HHQ5:HHQ14 HRM5:HRM14 IBI5:IBI14 ILE5:ILE14 IVA5:IVA14 JEW5:JEW14 JOS5:JOS14 JYO5:JYO14 KIK5:KIK14 KSG5:KSG14 LCC5:LCC14 LLY5:LLY14 LVU5:LVU14 MFQ5:MFQ14 MPM5:MPM14 MZI5:MZI14 NJE5:NJE14 NTA5:NTA14 OCW5:OCW14 OMS5:OMS14 OWO5:OWO14 PGK5:PGK14 PQG5:PQG14 QAC5:QAC14 QJY5:QJY14 QTU5:QTU14 RDQ5:RDQ14 RNM5:RNM14 RXI5:RXI14 SHE5:SHE14 SRA5:SRA14 TAW5:TAW14 TKS5:TKS14 TUO5:TUO14 UEK5:UEK14 UOG5:UOG14 UYC5:UYC14 VHY5:VHY14 VRU5:VRU14 WBQ5:WBQ14 WLM5:WLM14 WVI5:WVI14 A65541:A65550 IW65541:IW65550 SS65541:SS65550 ACO65541:ACO65550 AMK65541:AMK65550 AWG65541:AWG65550 BGC65541:BGC65550 BPY65541:BPY65550 BZU65541:BZU65550 CJQ65541:CJQ65550 CTM65541:CTM65550 DDI65541:DDI65550 DNE65541:DNE65550 DXA65541:DXA65550 EGW65541:EGW65550 EQS65541:EQS65550 FAO65541:FAO65550 FKK65541:FKK65550 FUG65541:FUG65550 GEC65541:GEC65550 GNY65541:GNY65550 GXU65541:GXU65550 HHQ65541:HHQ65550 HRM65541:HRM65550 IBI65541:IBI65550 ILE65541:ILE65550 IVA65541:IVA65550 JEW65541:JEW65550 JOS65541:JOS65550 JYO65541:JYO65550 KIK65541:KIK65550 KSG65541:KSG65550 LCC65541:LCC65550 LLY65541:LLY65550 LVU65541:LVU65550 MFQ65541:MFQ65550 MPM65541:MPM65550 MZI65541:MZI65550 NJE65541:NJE65550 NTA65541:NTA65550 OCW65541:OCW65550 OMS65541:OMS65550 OWO65541:OWO65550 PGK65541:PGK65550 PQG65541:PQG65550 QAC65541:QAC65550 QJY65541:QJY65550 QTU65541:QTU65550 RDQ65541:RDQ65550 RNM65541:RNM65550 RXI65541:RXI65550 SHE65541:SHE65550 SRA65541:SRA65550 TAW65541:TAW65550 TKS65541:TKS65550 TUO65541:TUO65550 UEK65541:UEK65550 UOG65541:UOG65550 UYC65541:UYC65550 VHY65541:VHY65550 VRU65541:VRU65550 WBQ65541:WBQ65550 WLM65541:WLM65550 WVI65541:WVI65550 A131077:A131086 IW131077:IW131086 SS131077:SS131086 ACO131077:ACO131086 AMK131077:AMK131086 AWG131077:AWG131086 BGC131077:BGC131086 BPY131077:BPY131086 BZU131077:BZU131086 CJQ131077:CJQ131086 CTM131077:CTM131086 DDI131077:DDI131086 DNE131077:DNE131086 DXA131077:DXA131086 EGW131077:EGW131086 EQS131077:EQS131086 FAO131077:FAO131086 FKK131077:FKK131086 FUG131077:FUG131086 GEC131077:GEC131086 GNY131077:GNY131086 GXU131077:GXU131086 HHQ131077:HHQ131086 HRM131077:HRM131086 IBI131077:IBI131086 ILE131077:ILE131086 IVA131077:IVA131086 JEW131077:JEW131086 JOS131077:JOS131086 JYO131077:JYO131086 KIK131077:KIK131086 KSG131077:KSG131086 LCC131077:LCC131086 LLY131077:LLY131086 LVU131077:LVU131086 MFQ131077:MFQ131086 MPM131077:MPM131086 MZI131077:MZI131086 NJE131077:NJE131086 NTA131077:NTA131086 OCW131077:OCW131086 OMS131077:OMS131086 OWO131077:OWO131086 PGK131077:PGK131086 PQG131077:PQG131086 QAC131077:QAC131086 QJY131077:QJY131086 QTU131077:QTU131086 RDQ131077:RDQ131086 RNM131077:RNM131086 RXI131077:RXI131086 SHE131077:SHE131086 SRA131077:SRA131086 TAW131077:TAW131086 TKS131077:TKS131086 TUO131077:TUO131086 UEK131077:UEK131086 UOG131077:UOG131086 UYC131077:UYC131086 VHY131077:VHY131086 VRU131077:VRU131086 WBQ131077:WBQ131086 WLM131077:WLM131086 WVI131077:WVI131086 A196613:A196622 IW196613:IW196622 SS196613:SS196622 ACO196613:ACO196622 AMK196613:AMK196622 AWG196613:AWG196622 BGC196613:BGC196622 BPY196613:BPY196622 BZU196613:BZU196622 CJQ196613:CJQ196622 CTM196613:CTM196622 DDI196613:DDI196622 DNE196613:DNE196622 DXA196613:DXA196622 EGW196613:EGW196622 EQS196613:EQS196622 FAO196613:FAO196622 FKK196613:FKK196622 FUG196613:FUG196622 GEC196613:GEC196622 GNY196613:GNY196622 GXU196613:GXU196622 HHQ196613:HHQ196622 HRM196613:HRM196622 IBI196613:IBI196622 ILE196613:ILE196622 IVA196613:IVA196622 JEW196613:JEW196622 JOS196613:JOS196622 JYO196613:JYO196622 KIK196613:KIK196622 KSG196613:KSG196622 LCC196613:LCC196622 LLY196613:LLY196622 LVU196613:LVU196622 MFQ196613:MFQ196622 MPM196613:MPM196622 MZI196613:MZI196622 NJE196613:NJE196622 NTA196613:NTA196622 OCW196613:OCW196622 OMS196613:OMS196622 OWO196613:OWO196622 PGK196613:PGK196622 PQG196613:PQG196622 QAC196613:QAC196622 QJY196613:QJY196622 QTU196613:QTU196622 RDQ196613:RDQ196622 RNM196613:RNM196622 RXI196613:RXI196622 SHE196613:SHE196622 SRA196613:SRA196622 TAW196613:TAW196622 TKS196613:TKS196622 TUO196613:TUO196622 UEK196613:UEK196622 UOG196613:UOG196622 UYC196613:UYC196622 VHY196613:VHY196622 VRU196613:VRU196622 WBQ196613:WBQ196622 WLM196613:WLM196622 WVI196613:WVI196622 A262149:A262158 IW262149:IW262158 SS262149:SS262158 ACO262149:ACO262158 AMK262149:AMK262158 AWG262149:AWG262158 BGC262149:BGC262158 BPY262149:BPY262158 BZU262149:BZU262158 CJQ262149:CJQ262158 CTM262149:CTM262158 DDI262149:DDI262158 DNE262149:DNE262158 DXA262149:DXA262158 EGW262149:EGW262158 EQS262149:EQS262158 FAO262149:FAO262158 FKK262149:FKK262158 FUG262149:FUG262158 GEC262149:GEC262158 GNY262149:GNY262158 GXU262149:GXU262158 HHQ262149:HHQ262158 HRM262149:HRM262158 IBI262149:IBI262158 ILE262149:ILE262158 IVA262149:IVA262158 JEW262149:JEW262158 JOS262149:JOS262158 JYO262149:JYO262158 KIK262149:KIK262158 KSG262149:KSG262158 LCC262149:LCC262158 LLY262149:LLY262158 LVU262149:LVU262158 MFQ262149:MFQ262158 MPM262149:MPM262158 MZI262149:MZI262158 NJE262149:NJE262158 NTA262149:NTA262158 OCW262149:OCW262158 OMS262149:OMS262158 OWO262149:OWO262158 PGK262149:PGK262158 PQG262149:PQG262158 QAC262149:QAC262158 QJY262149:QJY262158 QTU262149:QTU262158 RDQ262149:RDQ262158 RNM262149:RNM262158 RXI262149:RXI262158 SHE262149:SHE262158 SRA262149:SRA262158 TAW262149:TAW262158 TKS262149:TKS262158 TUO262149:TUO262158 UEK262149:UEK262158 UOG262149:UOG262158 UYC262149:UYC262158 VHY262149:VHY262158 VRU262149:VRU262158 WBQ262149:WBQ262158 WLM262149:WLM262158 WVI262149:WVI262158 A327685:A327694 IW327685:IW327694 SS327685:SS327694 ACO327685:ACO327694 AMK327685:AMK327694 AWG327685:AWG327694 BGC327685:BGC327694 BPY327685:BPY327694 BZU327685:BZU327694 CJQ327685:CJQ327694 CTM327685:CTM327694 DDI327685:DDI327694 DNE327685:DNE327694 DXA327685:DXA327694 EGW327685:EGW327694 EQS327685:EQS327694 FAO327685:FAO327694 FKK327685:FKK327694 FUG327685:FUG327694 GEC327685:GEC327694 GNY327685:GNY327694 GXU327685:GXU327694 HHQ327685:HHQ327694 HRM327685:HRM327694 IBI327685:IBI327694 ILE327685:ILE327694 IVA327685:IVA327694 JEW327685:JEW327694 JOS327685:JOS327694 JYO327685:JYO327694 KIK327685:KIK327694 KSG327685:KSG327694 LCC327685:LCC327694 LLY327685:LLY327694 LVU327685:LVU327694 MFQ327685:MFQ327694 MPM327685:MPM327694 MZI327685:MZI327694 NJE327685:NJE327694 NTA327685:NTA327694 OCW327685:OCW327694 OMS327685:OMS327694 OWO327685:OWO327694 PGK327685:PGK327694 PQG327685:PQG327694 QAC327685:QAC327694 QJY327685:QJY327694 QTU327685:QTU327694 RDQ327685:RDQ327694 RNM327685:RNM327694 RXI327685:RXI327694 SHE327685:SHE327694 SRA327685:SRA327694 TAW327685:TAW327694 TKS327685:TKS327694 TUO327685:TUO327694 UEK327685:UEK327694 UOG327685:UOG327694 UYC327685:UYC327694 VHY327685:VHY327694 VRU327685:VRU327694 WBQ327685:WBQ327694 WLM327685:WLM327694 WVI327685:WVI327694 A393221:A393230 IW393221:IW393230 SS393221:SS393230 ACO393221:ACO393230 AMK393221:AMK393230 AWG393221:AWG393230 BGC393221:BGC393230 BPY393221:BPY393230 BZU393221:BZU393230 CJQ393221:CJQ393230 CTM393221:CTM393230 DDI393221:DDI393230 DNE393221:DNE393230 DXA393221:DXA393230 EGW393221:EGW393230 EQS393221:EQS393230 FAO393221:FAO393230 FKK393221:FKK393230 FUG393221:FUG393230 GEC393221:GEC393230 GNY393221:GNY393230 GXU393221:GXU393230 HHQ393221:HHQ393230 HRM393221:HRM393230 IBI393221:IBI393230 ILE393221:ILE393230 IVA393221:IVA393230 JEW393221:JEW393230 JOS393221:JOS393230 JYO393221:JYO393230 KIK393221:KIK393230 KSG393221:KSG393230 LCC393221:LCC393230 LLY393221:LLY393230 LVU393221:LVU393230 MFQ393221:MFQ393230 MPM393221:MPM393230 MZI393221:MZI393230 NJE393221:NJE393230 NTA393221:NTA393230 OCW393221:OCW393230 OMS393221:OMS393230 OWO393221:OWO393230 PGK393221:PGK393230 PQG393221:PQG393230 QAC393221:QAC393230 QJY393221:QJY393230 QTU393221:QTU393230 RDQ393221:RDQ393230 RNM393221:RNM393230 RXI393221:RXI393230 SHE393221:SHE393230 SRA393221:SRA393230 TAW393221:TAW393230 TKS393221:TKS393230 TUO393221:TUO393230 UEK393221:UEK393230 UOG393221:UOG393230 UYC393221:UYC393230 VHY393221:VHY393230 VRU393221:VRU393230 WBQ393221:WBQ393230 WLM393221:WLM393230 WVI393221:WVI393230 A458757:A458766 IW458757:IW458766 SS458757:SS458766 ACO458757:ACO458766 AMK458757:AMK458766 AWG458757:AWG458766 BGC458757:BGC458766 BPY458757:BPY458766 BZU458757:BZU458766 CJQ458757:CJQ458766 CTM458757:CTM458766 DDI458757:DDI458766 DNE458757:DNE458766 DXA458757:DXA458766 EGW458757:EGW458766 EQS458757:EQS458766 FAO458757:FAO458766 FKK458757:FKK458766 FUG458757:FUG458766 GEC458757:GEC458766 GNY458757:GNY458766 GXU458757:GXU458766 HHQ458757:HHQ458766 HRM458757:HRM458766 IBI458757:IBI458766 ILE458757:ILE458766 IVA458757:IVA458766 JEW458757:JEW458766 JOS458757:JOS458766 JYO458757:JYO458766 KIK458757:KIK458766 KSG458757:KSG458766 LCC458757:LCC458766 LLY458757:LLY458766 LVU458757:LVU458766 MFQ458757:MFQ458766 MPM458757:MPM458766 MZI458757:MZI458766 NJE458757:NJE458766 NTA458757:NTA458766 OCW458757:OCW458766 OMS458757:OMS458766 OWO458757:OWO458766 PGK458757:PGK458766 PQG458757:PQG458766 QAC458757:QAC458766 QJY458757:QJY458766 QTU458757:QTU458766 RDQ458757:RDQ458766 RNM458757:RNM458766 RXI458757:RXI458766 SHE458757:SHE458766 SRA458757:SRA458766 TAW458757:TAW458766 TKS458757:TKS458766 TUO458757:TUO458766 UEK458757:UEK458766 UOG458757:UOG458766 UYC458757:UYC458766 VHY458757:VHY458766 VRU458757:VRU458766 WBQ458757:WBQ458766 WLM458757:WLM458766 WVI458757:WVI458766 A524293:A524302 IW524293:IW524302 SS524293:SS524302 ACO524293:ACO524302 AMK524293:AMK524302 AWG524293:AWG524302 BGC524293:BGC524302 BPY524293:BPY524302 BZU524293:BZU524302 CJQ524293:CJQ524302 CTM524293:CTM524302 DDI524293:DDI524302 DNE524293:DNE524302 DXA524293:DXA524302 EGW524293:EGW524302 EQS524293:EQS524302 FAO524293:FAO524302 FKK524293:FKK524302 FUG524293:FUG524302 GEC524293:GEC524302 GNY524293:GNY524302 GXU524293:GXU524302 HHQ524293:HHQ524302 HRM524293:HRM524302 IBI524293:IBI524302 ILE524293:ILE524302 IVA524293:IVA524302 JEW524293:JEW524302 JOS524293:JOS524302 JYO524293:JYO524302 KIK524293:KIK524302 KSG524293:KSG524302 LCC524293:LCC524302 LLY524293:LLY524302 LVU524293:LVU524302 MFQ524293:MFQ524302 MPM524293:MPM524302 MZI524293:MZI524302 NJE524293:NJE524302 NTA524293:NTA524302 OCW524293:OCW524302 OMS524293:OMS524302 OWO524293:OWO524302 PGK524293:PGK524302 PQG524293:PQG524302 QAC524293:QAC524302 QJY524293:QJY524302 QTU524293:QTU524302 RDQ524293:RDQ524302 RNM524293:RNM524302 RXI524293:RXI524302 SHE524293:SHE524302 SRA524293:SRA524302 TAW524293:TAW524302 TKS524293:TKS524302 TUO524293:TUO524302 UEK524293:UEK524302 UOG524293:UOG524302 UYC524293:UYC524302 VHY524293:VHY524302 VRU524293:VRU524302 WBQ524293:WBQ524302 WLM524293:WLM524302 WVI524293:WVI524302 A589829:A589838 IW589829:IW589838 SS589829:SS589838 ACO589829:ACO589838 AMK589829:AMK589838 AWG589829:AWG589838 BGC589829:BGC589838 BPY589829:BPY589838 BZU589829:BZU589838 CJQ589829:CJQ589838 CTM589829:CTM589838 DDI589829:DDI589838 DNE589829:DNE589838 DXA589829:DXA589838 EGW589829:EGW589838 EQS589829:EQS589838 FAO589829:FAO589838 FKK589829:FKK589838 FUG589829:FUG589838 GEC589829:GEC589838 GNY589829:GNY589838 GXU589829:GXU589838 HHQ589829:HHQ589838 HRM589829:HRM589838 IBI589829:IBI589838 ILE589829:ILE589838 IVA589829:IVA589838 JEW589829:JEW589838 JOS589829:JOS589838 JYO589829:JYO589838 KIK589829:KIK589838 KSG589829:KSG589838 LCC589829:LCC589838 LLY589829:LLY589838 LVU589829:LVU589838 MFQ589829:MFQ589838 MPM589829:MPM589838 MZI589829:MZI589838 NJE589829:NJE589838 NTA589829:NTA589838 OCW589829:OCW589838 OMS589829:OMS589838 OWO589829:OWO589838 PGK589829:PGK589838 PQG589829:PQG589838 QAC589829:QAC589838 QJY589829:QJY589838 QTU589829:QTU589838 RDQ589829:RDQ589838 RNM589829:RNM589838 RXI589829:RXI589838 SHE589829:SHE589838 SRA589829:SRA589838 TAW589829:TAW589838 TKS589829:TKS589838 TUO589829:TUO589838 UEK589829:UEK589838 UOG589829:UOG589838 UYC589829:UYC589838 VHY589829:VHY589838 VRU589829:VRU589838 WBQ589829:WBQ589838 WLM589829:WLM589838 WVI589829:WVI589838 A655365:A655374 IW655365:IW655374 SS655365:SS655374 ACO655365:ACO655374 AMK655365:AMK655374 AWG655365:AWG655374 BGC655365:BGC655374 BPY655365:BPY655374 BZU655365:BZU655374 CJQ655365:CJQ655374 CTM655365:CTM655374 DDI655365:DDI655374 DNE655365:DNE655374 DXA655365:DXA655374 EGW655365:EGW655374 EQS655365:EQS655374 FAO655365:FAO655374 FKK655365:FKK655374 FUG655365:FUG655374 GEC655365:GEC655374 GNY655365:GNY655374 GXU655365:GXU655374 HHQ655365:HHQ655374 HRM655365:HRM655374 IBI655365:IBI655374 ILE655365:ILE655374 IVA655365:IVA655374 JEW655365:JEW655374 JOS655365:JOS655374 JYO655365:JYO655374 KIK655365:KIK655374 KSG655365:KSG655374 LCC655365:LCC655374 LLY655365:LLY655374 LVU655365:LVU655374 MFQ655365:MFQ655374 MPM655365:MPM655374 MZI655365:MZI655374 NJE655365:NJE655374 NTA655365:NTA655374 OCW655365:OCW655374 OMS655365:OMS655374 OWO655365:OWO655374 PGK655365:PGK655374 PQG655365:PQG655374 QAC655365:QAC655374 QJY655365:QJY655374 QTU655365:QTU655374 RDQ655365:RDQ655374 RNM655365:RNM655374 RXI655365:RXI655374 SHE655365:SHE655374 SRA655365:SRA655374 TAW655365:TAW655374 TKS655365:TKS655374 TUO655365:TUO655374 UEK655365:UEK655374 UOG655365:UOG655374 UYC655365:UYC655374 VHY655365:VHY655374 VRU655365:VRU655374 WBQ655365:WBQ655374 WLM655365:WLM655374 WVI655365:WVI655374 A720901:A720910 IW720901:IW720910 SS720901:SS720910 ACO720901:ACO720910 AMK720901:AMK720910 AWG720901:AWG720910 BGC720901:BGC720910 BPY720901:BPY720910 BZU720901:BZU720910 CJQ720901:CJQ720910 CTM720901:CTM720910 DDI720901:DDI720910 DNE720901:DNE720910 DXA720901:DXA720910 EGW720901:EGW720910 EQS720901:EQS720910 FAO720901:FAO720910 FKK720901:FKK720910 FUG720901:FUG720910 GEC720901:GEC720910 GNY720901:GNY720910 GXU720901:GXU720910 HHQ720901:HHQ720910 HRM720901:HRM720910 IBI720901:IBI720910 ILE720901:ILE720910 IVA720901:IVA720910 JEW720901:JEW720910 JOS720901:JOS720910 JYO720901:JYO720910 KIK720901:KIK720910 KSG720901:KSG720910 LCC720901:LCC720910 LLY720901:LLY720910 LVU720901:LVU720910 MFQ720901:MFQ720910 MPM720901:MPM720910 MZI720901:MZI720910 NJE720901:NJE720910 NTA720901:NTA720910 OCW720901:OCW720910 OMS720901:OMS720910 OWO720901:OWO720910 PGK720901:PGK720910 PQG720901:PQG720910 QAC720901:QAC720910 QJY720901:QJY720910 QTU720901:QTU720910 RDQ720901:RDQ720910 RNM720901:RNM720910 RXI720901:RXI720910 SHE720901:SHE720910 SRA720901:SRA720910 TAW720901:TAW720910 TKS720901:TKS720910 TUO720901:TUO720910 UEK720901:UEK720910 UOG720901:UOG720910 UYC720901:UYC720910 VHY720901:VHY720910 VRU720901:VRU720910 WBQ720901:WBQ720910 WLM720901:WLM720910 WVI720901:WVI720910 A786437:A786446 IW786437:IW786446 SS786437:SS786446 ACO786437:ACO786446 AMK786437:AMK786446 AWG786437:AWG786446 BGC786437:BGC786446 BPY786437:BPY786446 BZU786437:BZU786446 CJQ786437:CJQ786446 CTM786437:CTM786446 DDI786437:DDI786446 DNE786437:DNE786446 DXA786437:DXA786446 EGW786437:EGW786446 EQS786437:EQS786446 FAO786437:FAO786446 FKK786437:FKK786446 FUG786437:FUG786446 GEC786437:GEC786446 GNY786437:GNY786446 GXU786437:GXU786446 HHQ786437:HHQ786446 HRM786437:HRM786446 IBI786437:IBI786446 ILE786437:ILE786446 IVA786437:IVA786446 JEW786437:JEW786446 JOS786437:JOS786446 JYO786437:JYO786446 KIK786437:KIK786446 KSG786437:KSG786446 LCC786437:LCC786446 LLY786437:LLY786446 LVU786437:LVU786446 MFQ786437:MFQ786446 MPM786437:MPM786446 MZI786437:MZI786446 NJE786437:NJE786446 NTA786437:NTA786446 OCW786437:OCW786446 OMS786437:OMS786446 OWO786437:OWO786446 PGK786437:PGK786446 PQG786437:PQG786446 QAC786437:QAC786446 QJY786437:QJY786446 QTU786437:QTU786446 RDQ786437:RDQ786446 RNM786437:RNM786446 RXI786437:RXI786446 SHE786437:SHE786446 SRA786437:SRA786446 TAW786437:TAW786446 TKS786437:TKS786446 TUO786437:TUO786446 UEK786437:UEK786446 UOG786437:UOG786446 UYC786437:UYC786446 VHY786437:VHY786446 VRU786437:VRU786446 WBQ786437:WBQ786446 WLM786437:WLM786446 WVI786437:WVI786446 A851973:A851982 IW851973:IW851982 SS851973:SS851982 ACO851973:ACO851982 AMK851973:AMK851982 AWG851973:AWG851982 BGC851973:BGC851982 BPY851973:BPY851982 BZU851973:BZU851982 CJQ851973:CJQ851982 CTM851973:CTM851982 DDI851973:DDI851982 DNE851973:DNE851982 DXA851973:DXA851982 EGW851973:EGW851982 EQS851973:EQS851982 FAO851973:FAO851982 FKK851973:FKK851982 FUG851973:FUG851982 GEC851973:GEC851982 GNY851973:GNY851982 GXU851973:GXU851982 HHQ851973:HHQ851982 HRM851973:HRM851982 IBI851973:IBI851982 ILE851973:ILE851982 IVA851973:IVA851982 JEW851973:JEW851982 JOS851973:JOS851982 JYO851973:JYO851982 KIK851973:KIK851982 KSG851973:KSG851982 LCC851973:LCC851982 LLY851973:LLY851982 LVU851973:LVU851982 MFQ851973:MFQ851982 MPM851973:MPM851982 MZI851973:MZI851982 NJE851973:NJE851982 NTA851973:NTA851982 OCW851973:OCW851982 OMS851973:OMS851982 OWO851973:OWO851982 PGK851973:PGK851982 PQG851973:PQG851982 QAC851973:QAC851982 QJY851973:QJY851982 QTU851973:QTU851982 RDQ851973:RDQ851982 RNM851973:RNM851982 RXI851973:RXI851982 SHE851973:SHE851982 SRA851973:SRA851982 TAW851973:TAW851982 TKS851973:TKS851982 TUO851973:TUO851982 UEK851973:UEK851982 UOG851973:UOG851982 UYC851973:UYC851982 VHY851973:VHY851982 VRU851973:VRU851982 WBQ851973:WBQ851982 WLM851973:WLM851982 WVI851973:WVI851982 A917509:A917518 IW917509:IW917518 SS917509:SS917518 ACO917509:ACO917518 AMK917509:AMK917518 AWG917509:AWG917518 BGC917509:BGC917518 BPY917509:BPY917518 BZU917509:BZU917518 CJQ917509:CJQ917518 CTM917509:CTM917518 DDI917509:DDI917518 DNE917509:DNE917518 DXA917509:DXA917518 EGW917509:EGW917518 EQS917509:EQS917518 FAO917509:FAO917518 FKK917509:FKK917518 FUG917509:FUG917518 GEC917509:GEC917518 GNY917509:GNY917518 GXU917509:GXU917518 HHQ917509:HHQ917518 HRM917509:HRM917518 IBI917509:IBI917518 ILE917509:ILE917518 IVA917509:IVA917518 JEW917509:JEW917518 JOS917509:JOS917518 JYO917509:JYO917518 KIK917509:KIK917518 KSG917509:KSG917518 LCC917509:LCC917518 LLY917509:LLY917518 LVU917509:LVU917518 MFQ917509:MFQ917518 MPM917509:MPM917518 MZI917509:MZI917518 NJE917509:NJE917518 NTA917509:NTA917518 OCW917509:OCW917518 OMS917509:OMS917518 OWO917509:OWO917518 PGK917509:PGK917518 PQG917509:PQG917518 QAC917509:QAC917518 QJY917509:QJY917518 QTU917509:QTU917518 RDQ917509:RDQ917518 RNM917509:RNM917518 RXI917509:RXI917518 SHE917509:SHE917518 SRA917509:SRA917518 TAW917509:TAW917518 TKS917509:TKS917518 TUO917509:TUO917518 UEK917509:UEK917518 UOG917509:UOG917518 UYC917509:UYC917518 VHY917509:VHY917518 VRU917509:VRU917518 WBQ917509:WBQ917518 WLM917509:WLM917518 WVI917509:WVI917518 A983045:A983054 IW983045:IW983054 SS983045:SS983054 ACO983045:ACO983054 AMK983045:AMK983054 AWG983045:AWG983054 BGC983045:BGC983054 BPY983045:BPY983054 BZU983045:BZU983054 CJQ983045:CJQ983054 CTM983045:CTM983054 DDI983045:DDI983054 DNE983045:DNE983054 DXA983045:DXA983054 EGW983045:EGW983054 EQS983045:EQS983054 FAO983045:FAO983054 FKK983045:FKK983054 FUG983045:FUG983054 GEC983045:GEC983054 GNY983045:GNY983054 GXU983045:GXU983054 HHQ983045:HHQ983054 HRM983045:HRM983054 IBI983045:IBI983054 ILE983045:ILE983054 IVA983045:IVA983054 JEW983045:JEW983054 JOS983045:JOS983054 JYO983045:JYO983054 KIK983045:KIK983054 KSG983045:KSG983054 LCC983045:LCC983054 LLY983045:LLY983054 LVU983045:LVU983054 MFQ983045:MFQ983054 MPM983045:MPM983054 MZI983045:MZI983054 NJE983045:NJE983054 NTA983045:NTA983054 OCW983045:OCW983054 OMS983045:OMS983054 OWO983045:OWO983054 PGK983045:PGK983054 PQG983045:PQG983054 QAC983045:QAC983054 QJY983045:QJY983054 QTU983045:QTU983054 RDQ983045:RDQ983054 RNM983045:RNM983054 RXI983045:RXI983054 SHE983045:SHE983054 SRA983045:SRA983054 TAW983045:TAW983054 TKS983045:TKS983054 TUO983045:TUO983054 UEK983045:UEK983054 UOG983045:UOG983054 UYC983045:UYC983054 VHY983045:VHY983054 VRU983045:VRU983054 WBQ983045:WBQ983054 WLM983045:WLM983054 WVI983045:WVI983054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O131082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O196618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O262154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O327690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O393226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O458762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O524298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O589834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O655370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O720906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O786442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O851978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O917514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O983050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Q10:R10 JM10:JN10 TI10:TJ10 ADE10:ADF10 ANA10:ANB10 AWW10:AWX10 BGS10:BGT10 BQO10:BQP10 CAK10:CAL10 CKG10:CKH10 CUC10:CUD10 DDY10:DDZ10 DNU10:DNV10 DXQ10:DXR10 EHM10:EHN10 ERI10:ERJ10 FBE10:FBF10 FLA10:FLB10 FUW10:FUX10 GES10:GET10 GOO10:GOP10 GYK10:GYL10 HIG10:HIH10 HSC10:HSD10 IBY10:IBZ10 ILU10:ILV10 IVQ10:IVR10 JFM10:JFN10 JPI10:JPJ10 JZE10:JZF10 KJA10:KJB10 KSW10:KSX10 LCS10:LCT10 LMO10:LMP10 LWK10:LWL10 MGG10:MGH10 MQC10:MQD10 MZY10:MZZ10 NJU10:NJV10 NTQ10:NTR10 ODM10:ODN10 ONI10:ONJ10 OXE10:OXF10 PHA10:PHB10 PQW10:PQX10 QAS10:QAT10 QKO10:QKP10 QUK10:QUL10 REG10:REH10 ROC10:ROD10 RXY10:RXZ10 SHU10:SHV10 SRQ10:SRR10 TBM10:TBN10 TLI10:TLJ10 TVE10:TVF10 UFA10:UFB10 UOW10:UOX10 UYS10:UYT10 VIO10:VIP10 VSK10:VSL10 WCG10:WCH10 WMC10:WMD10 WVY10:WVZ10 Q65546:R65546 JM65546:JN65546 TI65546:TJ65546 ADE65546:ADF65546 ANA65546:ANB65546 AWW65546:AWX65546 BGS65546:BGT65546 BQO65546:BQP65546 CAK65546:CAL65546 CKG65546:CKH65546 CUC65546:CUD65546 DDY65546:DDZ65546 DNU65546:DNV65546 DXQ65546:DXR65546 EHM65546:EHN65546 ERI65546:ERJ65546 FBE65546:FBF65546 FLA65546:FLB65546 FUW65546:FUX65546 GES65546:GET65546 GOO65546:GOP65546 GYK65546:GYL65546 HIG65546:HIH65546 HSC65546:HSD65546 IBY65546:IBZ65546 ILU65546:ILV65546 IVQ65546:IVR65546 JFM65546:JFN65546 JPI65546:JPJ65546 JZE65546:JZF65546 KJA65546:KJB65546 KSW65546:KSX65546 LCS65546:LCT65546 LMO65546:LMP65546 LWK65546:LWL65546 MGG65546:MGH65546 MQC65546:MQD65546 MZY65546:MZZ65546 NJU65546:NJV65546 NTQ65546:NTR65546 ODM65546:ODN65546 ONI65546:ONJ65546 OXE65546:OXF65546 PHA65546:PHB65546 PQW65546:PQX65546 QAS65546:QAT65546 QKO65546:QKP65546 QUK65546:QUL65546 REG65546:REH65546 ROC65546:ROD65546 RXY65546:RXZ65546 SHU65546:SHV65546 SRQ65546:SRR65546 TBM65546:TBN65546 TLI65546:TLJ65546 TVE65546:TVF65546 UFA65546:UFB65546 UOW65546:UOX65546 UYS65546:UYT65546 VIO65546:VIP65546 VSK65546:VSL65546 WCG65546:WCH65546 WMC65546:WMD65546 WVY65546:WVZ65546 Q131082:R131082 JM131082:JN131082 TI131082:TJ131082 ADE131082:ADF131082 ANA131082:ANB131082 AWW131082:AWX131082 BGS131082:BGT131082 BQO131082:BQP131082 CAK131082:CAL131082 CKG131082:CKH131082 CUC131082:CUD131082 DDY131082:DDZ131082 DNU131082:DNV131082 DXQ131082:DXR131082 EHM131082:EHN131082 ERI131082:ERJ131082 FBE131082:FBF131082 FLA131082:FLB131082 FUW131082:FUX131082 GES131082:GET131082 GOO131082:GOP131082 GYK131082:GYL131082 HIG131082:HIH131082 HSC131082:HSD131082 IBY131082:IBZ131082 ILU131082:ILV131082 IVQ131082:IVR131082 JFM131082:JFN131082 JPI131082:JPJ131082 JZE131082:JZF131082 KJA131082:KJB131082 KSW131082:KSX131082 LCS131082:LCT131082 LMO131082:LMP131082 LWK131082:LWL131082 MGG131082:MGH131082 MQC131082:MQD131082 MZY131082:MZZ131082 NJU131082:NJV131082 NTQ131082:NTR131082 ODM131082:ODN131082 ONI131082:ONJ131082 OXE131082:OXF131082 PHA131082:PHB131082 PQW131082:PQX131082 QAS131082:QAT131082 QKO131082:QKP131082 QUK131082:QUL131082 REG131082:REH131082 ROC131082:ROD131082 RXY131082:RXZ131082 SHU131082:SHV131082 SRQ131082:SRR131082 TBM131082:TBN131082 TLI131082:TLJ131082 TVE131082:TVF131082 UFA131082:UFB131082 UOW131082:UOX131082 UYS131082:UYT131082 VIO131082:VIP131082 VSK131082:VSL131082 WCG131082:WCH131082 WMC131082:WMD131082 WVY131082:WVZ131082 Q196618:R196618 JM196618:JN196618 TI196618:TJ196618 ADE196618:ADF196618 ANA196618:ANB196618 AWW196618:AWX196618 BGS196618:BGT196618 BQO196618:BQP196618 CAK196618:CAL196618 CKG196618:CKH196618 CUC196618:CUD196618 DDY196618:DDZ196618 DNU196618:DNV196618 DXQ196618:DXR196618 EHM196618:EHN196618 ERI196618:ERJ196618 FBE196618:FBF196618 FLA196618:FLB196618 FUW196618:FUX196618 GES196618:GET196618 GOO196618:GOP196618 GYK196618:GYL196618 HIG196618:HIH196618 HSC196618:HSD196618 IBY196618:IBZ196618 ILU196618:ILV196618 IVQ196618:IVR196618 JFM196618:JFN196618 JPI196618:JPJ196618 JZE196618:JZF196618 KJA196618:KJB196618 KSW196618:KSX196618 LCS196618:LCT196618 LMO196618:LMP196618 LWK196618:LWL196618 MGG196618:MGH196618 MQC196618:MQD196618 MZY196618:MZZ196618 NJU196618:NJV196618 NTQ196618:NTR196618 ODM196618:ODN196618 ONI196618:ONJ196618 OXE196618:OXF196618 PHA196618:PHB196618 PQW196618:PQX196618 QAS196618:QAT196618 QKO196618:QKP196618 QUK196618:QUL196618 REG196618:REH196618 ROC196618:ROD196618 RXY196618:RXZ196618 SHU196618:SHV196618 SRQ196618:SRR196618 TBM196618:TBN196618 TLI196618:TLJ196618 TVE196618:TVF196618 UFA196618:UFB196618 UOW196618:UOX196618 UYS196618:UYT196618 VIO196618:VIP196618 VSK196618:VSL196618 WCG196618:WCH196618 WMC196618:WMD196618 WVY196618:WVZ196618 Q262154:R262154 JM262154:JN262154 TI262154:TJ262154 ADE262154:ADF262154 ANA262154:ANB262154 AWW262154:AWX262154 BGS262154:BGT262154 BQO262154:BQP262154 CAK262154:CAL262154 CKG262154:CKH262154 CUC262154:CUD262154 DDY262154:DDZ262154 DNU262154:DNV262154 DXQ262154:DXR262154 EHM262154:EHN262154 ERI262154:ERJ262154 FBE262154:FBF262154 FLA262154:FLB262154 FUW262154:FUX262154 GES262154:GET262154 GOO262154:GOP262154 GYK262154:GYL262154 HIG262154:HIH262154 HSC262154:HSD262154 IBY262154:IBZ262154 ILU262154:ILV262154 IVQ262154:IVR262154 JFM262154:JFN262154 JPI262154:JPJ262154 JZE262154:JZF262154 KJA262154:KJB262154 KSW262154:KSX262154 LCS262154:LCT262154 LMO262154:LMP262154 LWK262154:LWL262154 MGG262154:MGH262154 MQC262154:MQD262154 MZY262154:MZZ262154 NJU262154:NJV262154 NTQ262154:NTR262154 ODM262154:ODN262154 ONI262154:ONJ262154 OXE262154:OXF262154 PHA262154:PHB262154 PQW262154:PQX262154 QAS262154:QAT262154 QKO262154:QKP262154 QUK262154:QUL262154 REG262154:REH262154 ROC262154:ROD262154 RXY262154:RXZ262154 SHU262154:SHV262154 SRQ262154:SRR262154 TBM262154:TBN262154 TLI262154:TLJ262154 TVE262154:TVF262154 UFA262154:UFB262154 UOW262154:UOX262154 UYS262154:UYT262154 VIO262154:VIP262154 VSK262154:VSL262154 WCG262154:WCH262154 WMC262154:WMD262154 WVY262154:WVZ262154 Q327690:R327690 JM327690:JN327690 TI327690:TJ327690 ADE327690:ADF327690 ANA327690:ANB327690 AWW327690:AWX327690 BGS327690:BGT327690 BQO327690:BQP327690 CAK327690:CAL327690 CKG327690:CKH327690 CUC327690:CUD327690 DDY327690:DDZ327690 DNU327690:DNV327690 DXQ327690:DXR327690 EHM327690:EHN327690 ERI327690:ERJ327690 FBE327690:FBF327690 FLA327690:FLB327690 FUW327690:FUX327690 GES327690:GET327690 GOO327690:GOP327690 GYK327690:GYL327690 HIG327690:HIH327690 HSC327690:HSD327690 IBY327690:IBZ327690 ILU327690:ILV327690 IVQ327690:IVR327690 JFM327690:JFN327690 JPI327690:JPJ327690 JZE327690:JZF327690 KJA327690:KJB327690 KSW327690:KSX327690 LCS327690:LCT327690 LMO327690:LMP327690 LWK327690:LWL327690 MGG327690:MGH327690 MQC327690:MQD327690 MZY327690:MZZ327690 NJU327690:NJV327690 NTQ327690:NTR327690 ODM327690:ODN327690 ONI327690:ONJ327690 OXE327690:OXF327690 PHA327690:PHB327690 PQW327690:PQX327690 QAS327690:QAT327690 QKO327690:QKP327690 QUK327690:QUL327690 REG327690:REH327690 ROC327690:ROD327690 RXY327690:RXZ327690 SHU327690:SHV327690 SRQ327690:SRR327690 TBM327690:TBN327690 TLI327690:TLJ327690 TVE327690:TVF327690 UFA327690:UFB327690 UOW327690:UOX327690 UYS327690:UYT327690 VIO327690:VIP327690 VSK327690:VSL327690 WCG327690:WCH327690 WMC327690:WMD327690 WVY327690:WVZ327690 Q393226:R393226 JM393226:JN393226 TI393226:TJ393226 ADE393226:ADF393226 ANA393226:ANB393226 AWW393226:AWX393226 BGS393226:BGT393226 BQO393226:BQP393226 CAK393226:CAL393226 CKG393226:CKH393226 CUC393226:CUD393226 DDY393226:DDZ393226 DNU393226:DNV393226 DXQ393226:DXR393226 EHM393226:EHN393226 ERI393226:ERJ393226 FBE393226:FBF393226 FLA393226:FLB393226 FUW393226:FUX393226 GES393226:GET393226 GOO393226:GOP393226 GYK393226:GYL393226 HIG393226:HIH393226 HSC393226:HSD393226 IBY393226:IBZ393226 ILU393226:ILV393226 IVQ393226:IVR393226 JFM393226:JFN393226 JPI393226:JPJ393226 JZE393226:JZF393226 KJA393226:KJB393226 KSW393226:KSX393226 LCS393226:LCT393226 LMO393226:LMP393226 LWK393226:LWL393226 MGG393226:MGH393226 MQC393226:MQD393226 MZY393226:MZZ393226 NJU393226:NJV393226 NTQ393226:NTR393226 ODM393226:ODN393226 ONI393226:ONJ393226 OXE393226:OXF393226 PHA393226:PHB393226 PQW393226:PQX393226 QAS393226:QAT393226 QKO393226:QKP393226 QUK393226:QUL393226 REG393226:REH393226 ROC393226:ROD393226 RXY393226:RXZ393226 SHU393226:SHV393226 SRQ393226:SRR393226 TBM393226:TBN393226 TLI393226:TLJ393226 TVE393226:TVF393226 UFA393226:UFB393226 UOW393226:UOX393226 UYS393226:UYT393226 VIO393226:VIP393226 VSK393226:VSL393226 WCG393226:WCH393226 WMC393226:WMD393226 WVY393226:WVZ393226 Q458762:R458762 JM458762:JN458762 TI458762:TJ458762 ADE458762:ADF458762 ANA458762:ANB458762 AWW458762:AWX458762 BGS458762:BGT458762 BQO458762:BQP458762 CAK458762:CAL458762 CKG458762:CKH458762 CUC458762:CUD458762 DDY458762:DDZ458762 DNU458762:DNV458762 DXQ458762:DXR458762 EHM458762:EHN458762 ERI458762:ERJ458762 FBE458762:FBF458762 FLA458762:FLB458762 FUW458762:FUX458762 GES458762:GET458762 GOO458762:GOP458762 GYK458762:GYL458762 HIG458762:HIH458762 HSC458762:HSD458762 IBY458762:IBZ458762 ILU458762:ILV458762 IVQ458762:IVR458762 JFM458762:JFN458762 JPI458762:JPJ458762 JZE458762:JZF458762 KJA458762:KJB458762 KSW458762:KSX458762 LCS458762:LCT458762 LMO458762:LMP458762 LWK458762:LWL458762 MGG458762:MGH458762 MQC458762:MQD458762 MZY458762:MZZ458762 NJU458762:NJV458762 NTQ458762:NTR458762 ODM458762:ODN458762 ONI458762:ONJ458762 OXE458762:OXF458762 PHA458762:PHB458762 PQW458762:PQX458762 QAS458762:QAT458762 QKO458762:QKP458762 QUK458762:QUL458762 REG458762:REH458762 ROC458762:ROD458762 RXY458762:RXZ458762 SHU458762:SHV458762 SRQ458762:SRR458762 TBM458762:TBN458762 TLI458762:TLJ458762 TVE458762:TVF458762 UFA458762:UFB458762 UOW458762:UOX458762 UYS458762:UYT458762 VIO458762:VIP458762 VSK458762:VSL458762 WCG458762:WCH458762 WMC458762:WMD458762 WVY458762:WVZ458762 Q524298:R524298 JM524298:JN524298 TI524298:TJ524298 ADE524298:ADF524298 ANA524298:ANB524298 AWW524298:AWX524298 BGS524298:BGT524298 BQO524298:BQP524298 CAK524298:CAL524298 CKG524298:CKH524298 CUC524298:CUD524298 DDY524298:DDZ524298 DNU524298:DNV524298 DXQ524298:DXR524298 EHM524298:EHN524298 ERI524298:ERJ524298 FBE524298:FBF524298 FLA524298:FLB524298 FUW524298:FUX524298 GES524298:GET524298 GOO524298:GOP524298 GYK524298:GYL524298 HIG524298:HIH524298 HSC524298:HSD524298 IBY524298:IBZ524298 ILU524298:ILV524298 IVQ524298:IVR524298 JFM524298:JFN524298 JPI524298:JPJ524298 JZE524298:JZF524298 KJA524298:KJB524298 KSW524298:KSX524298 LCS524298:LCT524298 LMO524298:LMP524298 LWK524298:LWL524298 MGG524298:MGH524298 MQC524298:MQD524298 MZY524298:MZZ524298 NJU524298:NJV524298 NTQ524298:NTR524298 ODM524298:ODN524298 ONI524298:ONJ524298 OXE524298:OXF524298 PHA524298:PHB524298 PQW524298:PQX524298 QAS524298:QAT524298 QKO524298:QKP524298 QUK524298:QUL524298 REG524298:REH524298 ROC524298:ROD524298 RXY524298:RXZ524298 SHU524298:SHV524298 SRQ524298:SRR524298 TBM524298:TBN524298 TLI524298:TLJ524298 TVE524298:TVF524298 UFA524298:UFB524298 UOW524298:UOX524298 UYS524298:UYT524298 VIO524298:VIP524298 VSK524298:VSL524298 WCG524298:WCH524298 WMC524298:WMD524298 WVY524298:WVZ524298 Q589834:R589834 JM589834:JN589834 TI589834:TJ589834 ADE589834:ADF589834 ANA589834:ANB589834 AWW589834:AWX589834 BGS589834:BGT589834 BQO589834:BQP589834 CAK589834:CAL589834 CKG589834:CKH589834 CUC589834:CUD589834 DDY589834:DDZ589834 DNU589834:DNV589834 DXQ589834:DXR589834 EHM589834:EHN589834 ERI589834:ERJ589834 FBE589834:FBF589834 FLA589834:FLB589834 FUW589834:FUX589834 GES589834:GET589834 GOO589834:GOP589834 GYK589834:GYL589834 HIG589834:HIH589834 HSC589834:HSD589834 IBY589834:IBZ589834 ILU589834:ILV589834 IVQ589834:IVR589834 JFM589834:JFN589834 JPI589834:JPJ589834 JZE589834:JZF589834 KJA589834:KJB589834 KSW589834:KSX589834 LCS589834:LCT589834 LMO589834:LMP589834 LWK589834:LWL589834 MGG589834:MGH589834 MQC589834:MQD589834 MZY589834:MZZ589834 NJU589834:NJV589834 NTQ589834:NTR589834 ODM589834:ODN589834 ONI589834:ONJ589834 OXE589834:OXF589834 PHA589834:PHB589834 PQW589834:PQX589834 QAS589834:QAT589834 QKO589834:QKP589834 QUK589834:QUL589834 REG589834:REH589834 ROC589834:ROD589834 RXY589834:RXZ589834 SHU589834:SHV589834 SRQ589834:SRR589834 TBM589834:TBN589834 TLI589834:TLJ589834 TVE589834:TVF589834 UFA589834:UFB589834 UOW589834:UOX589834 UYS589834:UYT589834 VIO589834:VIP589834 VSK589834:VSL589834 WCG589834:WCH589834 WMC589834:WMD589834 WVY589834:WVZ589834 Q655370:R655370 JM655370:JN655370 TI655370:TJ655370 ADE655370:ADF655370 ANA655370:ANB655370 AWW655370:AWX655370 BGS655370:BGT655370 BQO655370:BQP655370 CAK655370:CAL655370 CKG655370:CKH655370 CUC655370:CUD655370 DDY655370:DDZ655370 DNU655370:DNV655370 DXQ655370:DXR655370 EHM655370:EHN655370 ERI655370:ERJ655370 FBE655370:FBF655370 FLA655370:FLB655370 FUW655370:FUX655370 GES655370:GET655370 GOO655370:GOP655370 GYK655370:GYL655370 HIG655370:HIH655370 HSC655370:HSD655370 IBY655370:IBZ655370 ILU655370:ILV655370 IVQ655370:IVR655370 JFM655370:JFN655370 JPI655370:JPJ655370 JZE655370:JZF655370 KJA655370:KJB655370 KSW655370:KSX655370 LCS655370:LCT655370 LMO655370:LMP655370 LWK655370:LWL655370 MGG655370:MGH655370 MQC655370:MQD655370 MZY655370:MZZ655370 NJU655370:NJV655370 NTQ655370:NTR655370 ODM655370:ODN655370 ONI655370:ONJ655370 OXE655370:OXF655370 PHA655370:PHB655370 PQW655370:PQX655370 QAS655370:QAT655370 QKO655370:QKP655370 QUK655370:QUL655370 REG655370:REH655370 ROC655370:ROD655370 RXY655370:RXZ655370 SHU655370:SHV655370 SRQ655370:SRR655370 TBM655370:TBN655370 TLI655370:TLJ655370 TVE655370:TVF655370 UFA655370:UFB655370 UOW655370:UOX655370 UYS655370:UYT655370 VIO655370:VIP655370 VSK655370:VSL655370 WCG655370:WCH655370 WMC655370:WMD655370 WVY655370:WVZ655370 Q720906:R720906 JM720906:JN720906 TI720906:TJ720906 ADE720906:ADF720906 ANA720906:ANB720906 AWW720906:AWX720906 BGS720906:BGT720906 BQO720906:BQP720906 CAK720906:CAL720906 CKG720906:CKH720906 CUC720906:CUD720906 DDY720906:DDZ720906 DNU720906:DNV720906 DXQ720906:DXR720906 EHM720906:EHN720906 ERI720906:ERJ720906 FBE720906:FBF720906 FLA720906:FLB720906 FUW720906:FUX720906 GES720906:GET720906 GOO720906:GOP720906 GYK720906:GYL720906 HIG720906:HIH720906 HSC720906:HSD720906 IBY720906:IBZ720906 ILU720906:ILV720906 IVQ720906:IVR720906 JFM720906:JFN720906 JPI720906:JPJ720906 JZE720906:JZF720906 KJA720906:KJB720906 KSW720906:KSX720906 LCS720906:LCT720906 LMO720906:LMP720906 LWK720906:LWL720906 MGG720906:MGH720906 MQC720906:MQD720906 MZY720906:MZZ720906 NJU720906:NJV720906 NTQ720906:NTR720906 ODM720906:ODN720906 ONI720906:ONJ720906 OXE720906:OXF720906 PHA720906:PHB720906 PQW720906:PQX720906 QAS720906:QAT720906 QKO720906:QKP720906 QUK720906:QUL720906 REG720906:REH720906 ROC720906:ROD720906 RXY720906:RXZ720906 SHU720906:SHV720906 SRQ720906:SRR720906 TBM720906:TBN720906 TLI720906:TLJ720906 TVE720906:TVF720906 UFA720906:UFB720906 UOW720906:UOX720906 UYS720906:UYT720906 VIO720906:VIP720906 VSK720906:VSL720906 WCG720906:WCH720906 WMC720906:WMD720906 WVY720906:WVZ720906 Q786442:R786442 JM786442:JN786442 TI786442:TJ786442 ADE786442:ADF786442 ANA786442:ANB786442 AWW786442:AWX786442 BGS786442:BGT786442 BQO786442:BQP786442 CAK786442:CAL786442 CKG786442:CKH786442 CUC786442:CUD786442 DDY786442:DDZ786442 DNU786442:DNV786442 DXQ786442:DXR786442 EHM786442:EHN786442 ERI786442:ERJ786442 FBE786442:FBF786442 FLA786442:FLB786442 FUW786442:FUX786442 GES786442:GET786442 GOO786442:GOP786442 GYK786442:GYL786442 HIG786442:HIH786442 HSC786442:HSD786442 IBY786442:IBZ786442 ILU786442:ILV786442 IVQ786442:IVR786442 JFM786442:JFN786442 JPI786442:JPJ786442 JZE786442:JZF786442 KJA786442:KJB786442 KSW786442:KSX786442 LCS786442:LCT786442 LMO786442:LMP786442 LWK786442:LWL786442 MGG786442:MGH786442 MQC786442:MQD786442 MZY786442:MZZ786442 NJU786442:NJV786442 NTQ786442:NTR786442 ODM786442:ODN786442 ONI786442:ONJ786442 OXE786442:OXF786442 PHA786442:PHB786442 PQW786442:PQX786442 QAS786442:QAT786442 QKO786442:QKP786442 QUK786442:QUL786442 REG786442:REH786442 ROC786442:ROD786442 RXY786442:RXZ786442 SHU786442:SHV786442 SRQ786442:SRR786442 TBM786442:TBN786442 TLI786442:TLJ786442 TVE786442:TVF786442 UFA786442:UFB786442 UOW786442:UOX786442 UYS786442:UYT786442 VIO786442:VIP786442 VSK786442:VSL786442 WCG786442:WCH786442 WMC786442:WMD786442 WVY786442:WVZ786442 Q851978:R851978 JM851978:JN851978 TI851978:TJ851978 ADE851978:ADF851978 ANA851978:ANB851978 AWW851978:AWX851978 BGS851978:BGT851978 BQO851978:BQP851978 CAK851978:CAL851978 CKG851978:CKH851978 CUC851978:CUD851978 DDY851978:DDZ851978 DNU851978:DNV851978 DXQ851978:DXR851978 EHM851978:EHN851978 ERI851978:ERJ851978 FBE851978:FBF851978 FLA851978:FLB851978 FUW851978:FUX851978 GES851978:GET851978 GOO851978:GOP851978 GYK851978:GYL851978 HIG851978:HIH851978 HSC851978:HSD851978 IBY851978:IBZ851978 ILU851978:ILV851978 IVQ851978:IVR851978 JFM851978:JFN851978 JPI851978:JPJ851978 JZE851978:JZF851978 KJA851978:KJB851978 KSW851978:KSX851978 LCS851978:LCT851978 LMO851978:LMP851978 LWK851978:LWL851978 MGG851978:MGH851978 MQC851978:MQD851978 MZY851978:MZZ851978 NJU851978:NJV851978 NTQ851978:NTR851978 ODM851978:ODN851978 ONI851978:ONJ851978 OXE851978:OXF851978 PHA851978:PHB851978 PQW851978:PQX851978 QAS851978:QAT851978 QKO851978:QKP851978 QUK851978:QUL851978 REG851978:REH851978 ROC851978:ROD851978 RXY851978:RXZ851978 SHU851978:SHV851978 SRQ851978:SRR851978 TBM851978:TBN851978 TLI851978:TLJ851978 TVE851978:TVF851978 UFA851978:UFB851978 UOW851978:UOX851978 UYS851978:UYT851978 VIO851978:VIP851978 VSK851978:VSL851978 WCG851978:WCH851978 WMC851978:WMD851978 WVY851978:WVZ851978 Q917514:R917514 JM917514:JN917514 TI917514:TJ917514 ADE917514:ADF917514 ANA917514:ANB917514 AWW917514:AWX917514 BGS917514:BGT917514 BQO917514:BQP917514 CAK917514:CAL917514 CKG917514:CKH917514 CUC917514:CUD917514 DDY917514:DDZ917514 DNU917514:DNV917514 DXQ917514:DXR917514 EHM917514:EHN917514 ERI917514:ERJ917514 FBE917514:FBF917514 FLA917514:FLB917514 FUW917514:FUX917514 GES917514:GET917514 GOO917514:GOP917514 GYK917514:GYL917514 HIG917514:HIH917514 HSC917514:HSD917514 IBY917514:IBZ917514 ILU917514:ILV917514 IVQ917514:IVR917514 JFM917514:JFN917514 JPI917514:JPJ917514 JZE917514:JZF917514 KJA917514:KJB917514 KSW917514:KSX917514 LCS917514:LCT917514 LMO917514:LMP917514 LWK917514:LWL917514 MGG917514:MGH917514 MQC917514:MQD917514 MZY917514:MZZ917514 NJU917514:NJV917514 NTQ917514:NTR917514 ODM917514:ODN917514 ONI917514:ONJ917514 OXE917514:OXF917514 PHA917514:PHB917514 PQW917514:PQX917514 QAS917514:QAT917514 QKO917514:QKP917514 QUK917514:QUL917514 REG917514:REH917514 ROC917514:ROD917514 RXY917514:RXZ917514 SHU917514:SHV917514 SRQ917514:SRR917514 TBM917514:TBN917514 TLI917514:TLJ917514 TVE917514:TVF917514 UFA917514:UFB917514 UOW917514:UOX917514 UYS917514:UYT917514 VIO917514:VIP917514 VSK917514:VSL917514 WCG917514:WCH917514 WMC917514:WMD917514 WVY917514:WVZ917514 Q983050:R983050 JM983050:JN983050 TI983050:TJ983050 ADE983050:ADF983050 ANA983050:ANB983050 AWW983050:AWX983050 BGS983050:BGT983050 BQO983050:BQP983050 CAK983050:CAL983050 CKG983050:CKH983050 CUC983050:CUD983050 DDY983050:DDZ983050 DNU983050:DNV983050 DXQ983050:DXR983050 EHM983050:EHN983050 ERI983050:ERJ983050 FBE983050:FBF983050 FLA983050:FLB983050 FUW983050:FUX983050 GES983050:GET983050 GOO983050:GOP983050 GYK983050:GYL983050 HIG983050:HIH983050 HSC983050:HSD983050 IBY983050:IBZ983050 ILU983050:ILV983050 IVQ983050:IVR983050 JFM983050:JFN983050 JPI983050:JPJ983050 JZE983050:JZF983050 KJA983050:KJB983050 KSW983050:KSX983050 LCS983050:LCT983050 LMO983050:LMP983050 LWK983050:LWL983050 MGG983050:MGH983050 MQC983050:MQD983050 MZY983050:MZZ983050 NJU983050:NJV983050 NTQ983050:NTR983050 ODM983050:ODN983050 ONI983050:ONJ983050 OXE983050:OXF983050 PHA983050:PHB983050 PQW983050:PQX983050 QAS983050:QAT983050 QKO983050:QKP983050 QUK983050:QUL983050 REG983050:REH983050 ROC983050:ROD983050 RXY983050:RXZ983050 SHU983050:SHV983050 SRQ983050:SRR983050 TBM983050:TBN983050 TLI983050:TLJ983050 TVE983050:TVF983050 UFA983050:UFB983050 UOW983050:UOX983050 UYS983050:UYT983050 VIO983050:VIP983050 VSK983050:VSL983050 WCG983050:WCH983050 WMC983050:WMD983050 WVY983050:WVZ983050 AE10:AF13 KA10:KB13 TW10:TX13 ADS10:ADT13 ANO10:ANP13 AXK10:AXL13 BHG10:BHH13 BRC10:BRD13 CAY10:CAZ13 CKU10:CKV13 CUQ10:CUR13 DEM10:DEN13 DOI10:DOJ13 DYE10:DYF13 EIA10:EIB13 ERW10:ERX13 FBS10:FBT13 FLO10:FLP13 FVK10:FVL13 GFG10:GFH13 GPC10:GPD13 GYY10:GYZ13 HIU10:HIV13 HSQ10:HSR13 ICM10:ICN13 IMI10:IMJ13 IWE10:IWF13 JGA10:JGB13 JPW10:JPX13 JZS10:JZT13 KJO10:KJP13 KTK10:KTL13 LDG10:LDH13 LNC10:LND13 LWY10:LWZ13 MGU10:MGV13 MQQ10:MQR13 NAM10:NAN13 NKI10:NKJ13 NUE10:NUF13 OEA10:OEB13 ONW10:ONX13 OXS10:OXT13 PHO10:PHP13 PRK10:PRL13 QBG10:QBH13 QLC10:QLD13 QUY10:QUZ13 REU10:REV13 ROQ10:ROR13 RYM10:RYN13 SII10:SIJ13 SSE10:SSF13 TCA10:TCB13 TLW10:TLX13 TVS10:TVT13 UFO10:UFP13 UPK10:UPL13 UZG10:UZH13 VJC10:VJD13 VSY10:VSZ13 WCU10:WCV13 WMQ10:WMR13 WWM10:WWN13 AE65546:AF65549 KA65546:KB65549 TW65546:TX65549 ADS65546:ADT65549 ANO65546:ANP65549 AXK65546:AXL65549 BHG65546:BHH65549 BRC65546:BRD65549 CAY65546:CAZ65549 CKU65546:CKV65549 CUQ65546:CUR65549 DEM65546:DEN65549 DOI65546:DOJ65549 DYE65546:DYF65549 EIA65546:EIB65549 ERW65546:ERX65549 FBS65546:FBT65549 FLO65546:FLP65549 FVK65546:FVL65549 GFG65546:GFH65549 GPC65546:GPD65549 GYY65546:GYZ65549 HIU65546:HIV65549 HSQ65546:HSR65549 ICM65546:ICN65549 IMI65546:IMJ65549 IWE65546:IWF65549 JGA65546:JGB65549 JPW65546:JPX65549 JZS65546:JZT65549 KJO65546:KJP65549 KTK65546:KTL65549 LDG65546:LDH65549 LNC65546:LND65549 LWY65546:LWZ65549 MGU65546:MGV65549 MQQ65546:MQR65549 NAM65546:NAN65549 NKI65546:NKJ65549 NUE65546:NUF65549 OEA65546:OEB65549 ONW65546:ONX65549 OXS65546:OXT65549 PHO65546:PHP65549 PRK65546:PRL65549 QBG65546:QBH65549 QLC65546:QLD65549 QUY65546:QUZ65549 REU65546:REV65549 ROQ65546:ROR65549 RYM65546:RYN65549 SII65546:SIJ65549 SSE65546:SSF65549 TCA65546:TCB65549 TLW65546:TLX65549 TVS65546:TVT65549 UFO65546:UFP65549 UPK65546:UPL65549 UZG65546:UZH65549 VJC65546:VJD65549 VSY65546:VSZ65549 WCU65546:WCV65549 WMQ65546:WMR65549 WWM65546:WWN65549 AE131082:AF131085 KA131082:KB131085 TW131082:TX131085 ADS131082:ADT131085 ANO131082:ANP131085 AXK131082:AXL131085 BHG131082:BHH131085 BRC131082:BRD131085 CAY131082:CAZ131085 CKU131082:CKV131085 CUQ131082:CUR131085 DEM131082:DEN131085 DOI131082:DOJ131085 DYE131082:DYF131085 EIA131082:EIB131085 ERW131082:ERX131085 FBS131082:FBT131085 FLO131082:FLP131085 FVK131082:FVL131085 GFG131082:GFH131085 GPC131082:GPD131085 GYY131082:GYZ131085 HIU131082:HIV131085 HSQ131082:HSR131085 ICM131082:ICN131085 IMI131082:IMJ131085 IWE131082:IWF131085 JGA131082:JGB131085 JPW131082:JPX131085 JZS131082:JZT131085 KJO131082:KJP131085 KTK131082:KTL131085 LDG131082:LDH131085 LNC131082:LND131085 LWY131082:LWZ131085 MGU131082:MGV131085 MQQ131082:MQR131085 NAM131082:NAN131085 NKI131082:NKJ131085 NUE131082:NUF131085 OEA131082:OEB131085 ONW131082:ONX131085 OXS131082:OXT131085 PHO131082:PHP131085 PRK131082:PRL131085 QBG131082:QBH131085 QLC131082:QLD131085 QUY131082:QUZ131085 REU131082:REV131085 ROQ131082:ROR131085 RYM131082:RYN131085 SII131082:SIJ131085 SSE131082:SSF131085 TCA131082:TCB131085 TLW131082:TLX131085 TVS131082:TVT131085 UFO131082:UFP131085 UPK131082:UPL131085 UZG131082:UZH131085 VJC131082:VJD131085 VSY131082:VSZ131085 WCU131082:WCV131085 WMQ131082:WMR131085 WWM131082:WWN131085 AE196618:AF196621 KA196618:KB196621 TW196618:TX196621 ADS196618:ADT196621 ANO196618:ANP196621 AXK196618:AXL196621 BHG196618:BHH196621 BRC196618:BRD196621 CAY196618:CAZ196621 CKU196618:CKV196621 CUQ196618:CUR196621 DEM196618:DEN196621 DOI196618:DOJ196621 DYE196618:DYF196621 EIA196618:EIB196621 ERW196618:ERX196621 FBS196618:FBT196621 FLO196618:FLP196621 FVK196618:FVL196621 GFG196618:GFH196621 GPC196618:GPD196621 GYY196618:GYZ196621 HIU196618:HIV196621 HSQ196618:HSR196621 ICM196618:ICN196621 IMI196618:IMJ196621 IWE196618:IWF196621 JGA196618:JGB196621 JPW196618:JPX196621 JZS196618:JZT196621 KJO196618:KJP196621 KTK196618:KTL196621 LDG196618:LDH196621 LNC196618:LND196621 LWY196618:LWZ196621 MGU196618:MGV196621 MQQ196618:MQR196621 NAM196618:NAN196621 NKI196618:NKJ196621 NUE196618:NUF196621 OEA196618:OEB196621 ONW196618:ONX196621 OXS196618:OXT196621 PHO196618:PHP196621 PRK196618:PRL196621 QBG196618:QBH196621 QLC196618:QLD196621 QUY196618:QUZ196621 REU196618:REV196621 ROQ196618:ROR196621 RYM196618:RYN196621 SII196618:SIJ196621 SSE196618:SSF196621 TCA196618:TCB196621 TLW196618:TLX196621 TVS196618:TVT196621 UFO196618:UFP196621 UPK196618:UPL196621 UZG196618:UZH196621 VJC196618:VJD196621 VSY196618:VSZ196621 WCU196618:WCV196621 WMQ196618:WMR196621 WWM196618:WWN196621 AE262154:AF262157 KA262154:KB262157 TW262154:TX262157 ADS262154:ADT262157 ANO262154:ANP262157 AXK262154:AXL262157 BHG262154:BHH262157 BRC262154:BRD262157 CAY262154:CAZ262157 CKU262154:CKV262157 CUQ262154:CUR262157 DEM262154:DEN262157 DOI262154:DOJ262157 DYE262154:DYF262157 EIA262154:EIB262157 ERW262154:ERX262157 FBS262154:FBT262157 FLO262154:FLP262157 FVK262154:FVL262157 GFG262154:GFH262157 GPC262154:GPD262157 GYY262154:GYZ262157 HIU262154:HIV262157 HSQ262154:HSR262157 ICM262154:ICN262157 IMI262154:IMJ262157 IWE262154:IWF262157 JGA262154:JGB262157 JPW262154:JPX262157 JZS262154:JZT262157 KJO262154:KJP262157 KTK262154:KTL262157 LDG262154:LDH262157 LNC262154:LND262157 LWY262154:LWZ262157 MGU262154:MGV262157 MQQ262154:MQR262157 NAM262154:NAN262157 NKI262154:NKJ262157 NUE262154:NUF262157 OEA262154:OEB262157 ONW262154:ONX262157 OXS262154:OXT262157 PHO262154:PHP262157 PRK262154:PRL262157 QBG262154:QBH262157 QLC262154:QLD262157 QUY262154:QUZ262157 REU262154:REV262157 ROQ262154:ROR262157 RYM262154:RYN262157 SII262154:SIJ262157 SSE262154:SSF262157 TCA262154:TCB262157 TLW262154:TLX262157 TVS262154:TVT262157 UFO262154:UFP262157 UPK262154:UPL262157 UZG262154:UZH262157 VJC262154:VJD262157 VSY262154:VSZ262157 WCU262154:WCV262157 WMQ262154:WMR262157 WWM262154:WWN262157 AE327690:AF327693 KA327690:KB327693 TW327690:TX327693 ADS327690:ADT327693 ANO327690:ANP327693 AXK327690:AXL327693 BHG327690:BHH327693 BRC327690:BRD327693 CAY327690:CAZ327693 CKU327690:CKV327693 CUQ327690:CUR327693 DEM327690:DEN327693 DOI327690:DOJ327693 DYE327690:DYF327693 EIA327690:EIB327693 ERW327690:ERX327693 FBS327690:FBT327693 FLO327690:FLP327693 FVK327690:FVL327693 GFG327690:GFH327693 GPC327690:GPD327693 GYY327690:GYZ327693 HIU327690:HIV327693 HSQ327690:HSR327693 ICM327690:ICN327693 IMI327690:IMJ327693 IWE327690:IWF327693 JGA327690:JGB327693 JPW327690:JPX327693 JZS327690:JZT327693 KJO327690:KJP327693 KTK327690:KTL327693 LDG327690:LDH327693 LNC327690:LND327693 LWY327690:LWZ327693 MGU327690:MGV327693 MQQ327690:MQR327693 NAM327690:NAN327693 NKI327690:NKJ327693 NUE327690:NUF327693 OEA327690:OEB327693 ONW327690:ONX327693 OXS327690:OXT327693 PHO327690:PHP327693 PRK327690:PRL327693 QBG327690:QBH327693 QLC327690:QLD327693 QUY327690:QUZ327693 REU327690:REV327693 ROQ327690:ROR327693 RYM327690:RYN327693 SII327690:SIJ327693 SSE327690:SSF327693 TCA327690:TCB327693 TLW327690:TLX327693 TVS327690:TVT327693 UFO327690:UFP327693 UPK327690:UPL327693 UZG327690:UZH327693 VJC327690:VJD327693 VSY327690:VSZ327693 WCU327690:WCV327693 WMQ327690:WMR327693 WWM327690:WWN327693 AE393226:AF393229 KA393226:KB393229 TW393226:TX393229 ADS393226:ADT393229 ANO393226:ANP393229 AXK393226:AXL393229 BHG393226:BHH393229 BRC393226:BRD393229 CAY393226:CAZ393229 CKU393226:CKV393229 CUQ393226:CUR393229 DEM393226:DEN393229 DOI393226:DOJ393229 DYE393226:DYF393229 EIA393226:EIB393229 ERW393226:ERX393229 FBS393226:FBT393229 FLO393226:FLP393229 FVK393226:FVL393229 GFG393226:GFH393229 GPC393226:GPD393229 GYY393226:GYZ393229 HIU393226:HIV393229 HSQ393226:HSR393229 ICM393226:ICN393229 IMI393226:IMJ393229 IWE393226:IWF393229 JGA393226:JGB393229 JPW393226:JPX393229 JZS393226:JZT393229 KJO393226:KJP393229 KTK393226:KTL393229 LDG393226:LDH393229 LNC393226:LND393229 LWY393226:LWZ393229 MGU393226:MGV393229 MQQ393226:MQR393229 NAM393226:NAN393229 NKI393226:NKJ393229 NUE393226:NUF393229 OEA393226:OEB393229 ONW393226:ONX393229 OXS393226:OXT393229 PHO393226:PHP393229 PRK393226:PRL393229 QBG393226:QBH393229 QLC393226:QLD393229 QUY393226:QUZ393229 REU393226:REV393229 ROQ393226:ROR393229 RYM393226:RYN393229 SII393226:SIJ393229 SSE393226:SSF393229 TCA393226:TCB393229 TLW393226:TLX393229 TVS393226:TVT393229 UFO393226:UFP393229 UPK393226:UPL393229 UZG393226:UZH393229 VJC393226:VJD393229 VSY393226:VSZ393229 WCU393226:WCV393229 WMQ393226:WMR393229 WWM393226:WWN393229 AE458762:AF458765 KA458762:KB458765 TW458762:TX458765 ADS458762:ADT458765 ANO458762:ANP458765 AXK458762:AXL458765 BHG458762:BHH458765 BRC458762:BRD458765 CAY458762:CAZ458765 CKU458762:CKV458765 CUQ458762:CUR458765 DEM458762:DEN458765 DOI458762:DOJ458765 DYE458762:DYF458765 EIA458762:EIB458765 ERW458762:ERX458765 FBS458762:FBT458765 FLO458762:FLP458765 FVK458762:FVL458765 GFG458762:GFH458765 GPC458762:GPD458765 GYY458762:GYZ458765 HIU458762:HIV458765 HSQ458762:HSR458765 ICM458762:ICN458765 IMI458762:IMJ458765 IWE458762:IWF458765 JGA458762:JGB458765 JPW458762:JPX458765 JZS458762:JZT458765 KJO458762:KJP458765 KTK458762:KTL458765 LDG458762:LDH458765 LNC458762:LND458765 LWY458762:LWZ458765 MGU458762:MGV458765 MQQ458762:MQR458765 NAM458762:NAN458765 NKI458762:NKJ458765 NUE458762:NUF458765 OEA458762:OEB458765 ONW458762:ONX458765 OXS458762:OXT458765 PHO458762:PHP458765 PRK458762:PRL458765 QBG458762:QBH458765 QLC458762:QLD458765 QUY458762:QUZ458765 REU458762:REV458765 ROQ458762:ROR458765 RYM458762:RYN458765 SII458762:SIJ458765 SSE458762:SSF458765 TCA458762:TCB458765 TLW458762:TLX458765 TVS458762:TVT458765 UFO458762:UFP458765 UPK458762:UPL458765 UZG458762:UZH458765 VJC458762:VJD458765 VSY458762:VSZ458765 WCU458762:WCV458765 WMQ458762:WMR458765 WWM458762:WWN458765 AE524298:AF524301 KA524298:KB524301 TW524298:TX524301 ADS524298:ADT524301 ANO524298:ANP524301 AXK524298:AXL524301 BHG524298:BHH524301 BRC524298:BRD524301 CAY524298:CAZ524301 CKU524298:CKV524301 CUQ524298:CUR524301 DEM524298:DEN524301 DOI524298:DOJ524301 DYE524298:DYF524301 EIA524298:EIB524301 ERW524298:ERX524301 FBS524298:FBT524301 FLO524298:FLP524301 FVK524298:FVL524301 GFG524298:GFH524301 GPC524298:GPD524301 GYY524298:GYZ524301 HIU524298:HIV524301 HSQ524298:HSR524301 ICM524298:ICN524301 IMI524298:IMJ524301 IWE524298:IWF524301 JGA524298:JGB524301 JPW524298:JPX524301 JZS524298:JZT524301 KJO524298:KJP524301 KTK524298:KTL524301 LDG524298:LDH524301 LNC524298:LND524301 LWY524298:LWZ524301 MGU524298:MGV524301 MQQ524298:MQR524301 NAM524298:NAN524301 NKI524298:NKJ524301 NUE524298:NUF524301 OEA524298:OEB524301 ONW524298:ONX524301 OXS524298:OXT524301 PHO524298:PHP524301 PRK524298:PRL524301 QBG524298:QBH524301 QLC524298:QLD524301 QUY524298:QUZ524301 REU524298:REV524301 ROQ524298:ROR524301 RYM524298:RYN524301 SII524298:SIJ524301 SSE524298:SSF524301 TCA524298:TCB524301 TLW524298:TLX524301 TVS524298:TVT524301 UFO524298:UFP524301 UPK524298:UPL524301 UZG524298:UZH524301 VJC524298:VJD524301 VSY524298:VSZ524301 WCU524298:WCV524301 WMQ524298:WMR524301 WWM524298:WWN524301 AE589834:AF589837 KA589834:KB589837 TW589834:TX589837 ADS589834:ADT589837 ANO589834:ANP589837 AXK589834:AXL589837 BHG589834:BHH589837 BRC589834:BRD589837 CAY589834:CAZ589837 CKU589834:CKV589837 CUQ589834:CUR589837 DEM589834:DEN589837 DOI589834:DOJ589837 DYE589834:DYF589837 EIA589834:EIB589837 ERW589834:ERX589837 FBS589834:FBT589837 FLO589834:FLP589837 FVK589834:FVL589837 GFG589834:GFH589837 GPC589834:GPD589837 GYY589834:GYZ589837 HIU589834:HIV589837 HSQ589834:HSR589837 ICM589834:ICN589837 IMI589834:IMJ589837 IWE589834:IWF589837 JGA589834:JGB589837 JPW589834:JPX589837 JZS589834:JZT589837 KJO589834:KJP589837 KTK589834:KTL589837 LDG589834:LDH589837 LNC589834:LND589837 LWY589834:LWZ589837 MGU589834:MGV589837 MQQ589834:MQR589837 NAM589834:NAN589837 NKI589834:NKJ589837 NUE589834:NUF589837 OEA589834:OEB589837 ONW589834:ONX589837 OXS589834:OXT589837 PHO589834:PHP589837 PRK589834:PRL589837 QBG589834:QBH589837 QLC589834:QLD589837 QUY589834:QUZ589837 REU589834:REV589837 ROQ589834:ROR589837 RYM589834:RYN589837 SII589834:SIJ589837 SSE589834:SSF589837 TCA589834:TCB589837 TLW589834:TLX589837 TVS589834:TVT589837 UFO589834:UFP589837 UPK589834:UPL589837 UZG589834:UZH589837 VJC589834:VJD589837 VSY589834:VSZ589837 WCU589834:WCV589837 WMQ589834:WMR589837 WWM589834:WWN589837 AE655370:AF655373 KA655370:KB655373 TW655370:TX655373 ADS655370:ADT655373 ANO655370:ANP655373 AXK655370:AXL655373 BHG655370:BHH655373 BRC655370:BRD655373 CAY655370:CAZ655373 CKU655370:CKV655373 CUQ655370:CUR655373 DEM655370:DEN655373 DOI655370:DOJ655373 DYE655370:DYF655373 EIA655370:EIB655373 ERW655370:ERX655373 FBS655370:FBT655373 FLO655370:FLP655373 FVK655370:FVL655373 GFG655370:GFH655373 GPC655370:GPD655373 GYY655370:GYZ655373 HIU655370:HIV655373 HSQ655370:HSR655373 ICM655370:ICN655373 IMI655370:IMJ655373 IWE655370:IWF655373 JGA655370:JGB655373 JPW655370:JPX655373 JZS655370:JZT655373 KJO655370:KJP655373 KTK655370:KTL655373 LDG655370:LDH655373 LNC655370:LND655373 LWY655370:LWZ655373 MGU655370:MGV655373 MQQ655370:MQR655373 NAM655370:NAN655373 NKI655370:NKJ655373 NUE655370:NUF655373 OEA655370:OEB655373 ONW655370:ONX655373 OXS655370:OXT655373 PHO655370:PHP655373 PRK655370:PRL655373 QBG655370:QBH655373 QLC655370:QLD655373 QUY655370:QUZ655373 REU655370:REV655373 ROQ655370:ROR655373 RYM655370:RYN655373 SII655370:SIJ655373 SSE655370:SSF655373 TCA655370:TCB655373 TLW655370:TLX655373 TVS655370:TVT655373 UFO655370:UFP655373 UPK655370:UPL655373 UZG655370:UZH655373 VJC655370:VJD655373 VSY655370:VSZ655373 WCU655370:WCV655373 WMQ655370:WMR655373 WWM655370:WWN655373 AE720906:AF720909 KA720906:KB720909 TW720906:TX720909 ADS720906:ADT720909 ANO720906:ANP720909 AXK720906:AXL720909 BHG720906:BHH720909 BRC720906:BRD720909 CAY720906:CAZ720909 CKU720906:CKV720909 CUQ720906:CUR720909 DEM720906:DEN720909 DOI720906:DOJ720909 DYE720906:DYF720909 EIA720906:EIB720909 ERW720906:ERX720909 FBS720906:FBT720909 FLO720906:FLP720909 FVK720906:FVL720909 GFG720906:GFH720909 GPC720906:GPD720909 GYY720906:GYZ720909 HIU720906:HIV720909 HSQ720906:HSR720909 ICM720906:ICN720909 IMI720906:IMJ720909 IWE720906:IWF720909 JGA720906:JGB720909 JPW720906:JPX720909 JZS720906:JZT720909 KJO720906:KJP720909 KTK720906:KTL720909 LDG720906:LDH720909 LNC720906:LND720909 LWY720906:LWZ720909 MGU720906:MGV720909 MQQ720906:MQR720909 NAM720906:NAN720909 NKI720906:NKJ720909 NUE720906:NUF720909 OEA720906:OEB720909 ONW720906:ONX720909 OXS720906:OXT720909 PHO720906:PHP720909 PRK720906:PRL720909 QBG720906:QBH720909 QLC720906:QLD720909 QUY720906:QUZ720909 REU720906:REV720909 ROQ720906:ROR720909 RYM720906:RYN720909 SII720906:SIJ720909 SSE720906:SSF720909 TCA720906:TCB720909 TLW720906:TLX720909 TVS720906:TVT720909 UFO720906:UFP720909 UPK720906:UPL720909 UZG720906:UZH720909 VJC720906:VJD720909 VSY720906:VSZ720909 WCU720906:WCV720909 WMQ720906:WMR720909 WWM720906:WWN720909 AE786442:AF786445 KA786442:KB786445 TW786442:TX786445 ADS786442:ADT786445 ANO786442:ANP786445 AXK786442:AXL786445 BHG786442:BHH786445 BRC786442:BRD786445 CAY786442:CAZ786445 CKU786442:CKV786445 CUQ786442:CUR786445 DEM786442:DEN786445 DOI786442:DOJ786445 DYE786442:DYF786445 EIA786442:EIB786445 ERW786442:ERX786445 FBS786442:FBT786445 FLO786442:FLP786445 FVK786442:FVL786445 GFG786442:GFH786445 GPC786442:GPD786445 GYY786442:GYZ786445 HIU786442:HIV786445 HSQ786442:HSR786445 ICM786442:ICN786445 IMI786442:IMJ786445 IWE786442:IWF786445 JGA786442:JGB786445 JPW786442:JPX786445 JZS786442:JZT786445 KJO786442:KJP786445 KTK786442:KTL786445 LDG786442:LDH786445 LNC786442:LND786445 LWY786442:LWZ786445 MGU786442:MGV786445 MQQ786442:MQR786445 NAM786442:NAN786445 NKI786442:NKJ786445 NUE786442:NUF786445 OEA786442:OEB786445 ONW786442:ONX786445 OXS786442:OXT786445 PHO786442:PHP786445 PRK786442:PRL786445 QBG786442:QBH786445 QLC786442:QLD786445 QUY786442:QUZ786445 REU786442:REV786445 ROQ786442:ROR786445 RYM786442:RYN786445 SII786442:SIJ786445 SSE786442:SSF786445 TCA786442:TCB786445 TLW786442:TLX786445 TVS786442:TVT786445 UFO786442:UFP786445 UPK786442:UPL786445 UZG786442:UZH786445 VJC786442:VJD786445 VSY786442:VSZ786445 WCU786442:WCV786445 WMQ786442:WMR786445 WWM786442:WWN786445 AE851978:AF851981 KA851978:KB851981 TW851978:TX851981 ADS851978:ADT851981 ANO851978:ANP851981 AXK851978:AXL851981 BHG851978:BHH851981 BRC851978:BRD851981 CAY851978:CAZ851981 CKU851978:CKV851981 CUQ851978:CUR851981 DEM851978:DEN851981 DOI851978:DOJ851981 DYE851978:DYF851981 EIA851978:EIB851981 ERW851978:ERX851981 FBS851978:FBT851981 FLO851978:FLP851981 FVK851978:FVL851981 GFG851978:GFH851981 GPC851978:GPD851981 GYY851978:GYZ851981 HIU851978:HIV851981 HSQ851978:HSR851981 ICM851978:ICN851981 IMI851978:IMJ851981 IWE851978:IWF851981 JGA851978:JGB851981 JPW851978:JPX851981 JZS851978:JZT851981 KJO851978:KJP851981 KTK851978:KTL851981 LDG851978:LDH851981 LNC851978:LND851981 LWY851978:LWZ851981 MGU851978:MGV851981 MQQ851978:MQR851981 NAM851978:NAN851981 NKI851978:NKJ851981 NUE851978:NUF851981 OEA851978:OEB851981 ONW851978:ONX851981 OXS851978:OXT851981 PHO851978:PHP851981 PRK851978:PRL851981 QBG851978:QBH851981 QLC851978:QLD851981 QUY851978:QUZ851981 REU851978:REV851981 ROQ851978:ROR851981 RYM851978:RYN851981 SII851978:SIJ851981 SSE851978:SSF851981 TCA851978:TCB851981 TLW851978:TLX851981 TVS851978:TVT851981 UFO851978:UFP851981 UPK851978:UPL851981 UZG851978:UZH851981 VJC851978:VJD851981 VSY851978:VSZ851981 WCU851978:WCV851981 WMQ851978:WMR851981 WWM851978:WWN851981 AE917514:AF917517 KA917514:KB917517 TW917514:TX917517 ADS917514:ADT917517 ANO917514:ANP917517 AXK917514:AXL917517 BHG917514:BHH917517 BRC917514:BRD917517 CAY917514:CAZ917517 CKU917514:CKV917517 CUQ917514:CUR917517 DEM917514:DEN917517 DOI917514:DOJ917517 DYE917514:DYF917517 EIA917514:EIB917517 ERW917514:ERX917517 FBS917514:FBT917517 FLO917514:FLP917517 FVK917514:FVL917517 GFG917514:GFH917517 GPC917514:GPD917517 GYY917514:GYZ917517 HIU917514:HIV917517 HSQ917514:HSR917517 ICM917514:ICN917517 IMI917514:IMJ917517 IWE917514:IWF917517 JGA917514:JGB917517 JPW917514:JPX917517 JZS917514:JZT917517 KJO917514:KJP917517 KTK917514:KTL917517 LDG917514:LDH917517 LNC917514:LND917517 LWY917514:LWZ917517 MGU917514:MGV917517 MQQ917514:MQR917517 NAM917514:NAN917517 NKI917514:NKJ917517 NUE917514:NUF917517 OEA917514:OEB917517 ONW917514:ONX917517 OXS917514:OXT917517 PHO917514:PHP917517 PRK917514:PRL917517 QBG917514:QBH917517 QLC917514:QLD917517 QUY917514:QUZ917517 REU917514:REV917517 ROQ917514:ROR917517 RYM917514:RYN917517 SII917514:SIJ917517 SSE917514:SSF917517 TCA917514:TCB917517 TLW917514:TLX917517 TVS917514:TVT917517 UFO917514:UFP917517 UPK917514:UPL917517 UZG917514:UZH917517 VJC917514:VJD917517 VSY917514:VSZ917517 WCU917514:WCV917517 WMQ917514:WMR917517 WWM917514:WWN917517 AE983050:AF983053 KA983050:KB983053 TW983050:TX983053 ADS983050:ADT983053 ANO983050:ANP983053 AXK983050:AXL983053 BHG983050:BHH983053 BRC983050:BRD983053 CAY983050:CAZ983053 CKU983050:CKV983053 CUQ983050:CUR983053 DEM983050:DEN983053 DOI983050:DOJ983053 DYE983050:DYF983053 EIA983050:EIB983053 ERW983050:ERX983053 FBS983050:FBT983053 FLO983050:FLP983053 FVK983050:FVL983053 GFG983050:GFH983053 GPC983050:GPD983053 GYY983050:GYZ983053 HIU983050:HIV983053 HSQ983050:HSR983053 ICM983050:ICN983053 IMI983050:IMJ983053 IWE983050:IWF983053 JGA983050:JGB983053 JPW983050:JPX983053 JZS983050:JZT983053 KJO983050:KJP983053 KTK983050:KTL983053 LDG983050:LDH983053 LNC983050:LND983053 LWY983050:LWZ983053 MGU983050:MGV983053 MQQ983050:MQR983053 NAM983050:NAN983053 NKI983050:NKJ983053 NUE983050:NUF983053 OEA983050:OEB983053 ONW983050:ONX983053 OXS983050:OXT983053 PHO983050:PHP983053 PRK983050:PRL983053 QBG983050:QBH983053 QLC983050:QLD983053 QUY983050:QUZ983053 REU983050:REV983053 ROQ983050:ROR983053 RYM983050:RYN983053 SII983050:SIJ983053 SSE983050:SSF983053 TCA983050:TCB983053 TLW983050:TLX983053 TVS983050:TVT983053 UFO983050:UFP983053 UPK983050:UPL983053 UZG983050:UZH983053 VJC983050:VJD983053 VSY983050:VSZ983053 WCU983050:WCV983053 WMQ983050:WMR983053 WWM983050:WWN983053 AH10:AI10 KD10:KE10 TZ10:UA10 ADV10:ADW10 ANR10:ANS10 AXN10:AXO10 BHJ10:BHK10 BRF10:BRG10 CBB10:CBC10 CKX10:CKY10 CUT10:CUU10 DEP10:DEQ10 DOL10:DOM10 DYH10:DYI10 EID10:EIE10 ERZ10:ESA10 FBV10:FBW10 FLR10:FLS10 FVN10:FVO10 GFJ10:GFK10 GPF10:GPG10 GZB10:GZC10 HIX10:HIY10 HST10:HSU10 ICP10:ICQ10 IML10:IMM10 IWH10:IWI10 JGD10:JGE10 JPZ10:JQA10 JZV10:JZW10 KJR10:KJS10 KTN10:KTO10 LDJ10:LDK10 LNF10:LNG10 LXB10:LXC10 MGX10:MGY10 MQT10:MQU10 NAP10:NAQ10 NKL10:NKM10 NUH10:NUI10 OED10:OEE10 ONZ10:OOA10 OXV10:OXW10 PHR10:PHS10 PRN10:PRO10 QBJ10:QBK10 QLF10:QLG10 QVB10:QVC10 REX10:REY10 ROT10:ROU10 RYP10:RYQ10 SIL10:SIM10 SSH10:SSI10 TCD10:TCE10 TLZ10:TMA10 TVV10:TVW10 UFR10:UFS10 UPN10:UPO10 UZJ10:UZK10 VJF10:VJG10 VTB10:VTC10 WCX10:WCY10 WMT10:WMU10 WWP10:WWQ10 AH65546:AI65546 KD65546:KE65546 TZ65546:UA65546 ADV65546:ADW65546 ANR65546:ANS65546 AXN65546:AXO65546 BHJ65546:BHK65546 BRF65546:BRG65546 CBB65546:CBC65546 CKX65546:CKY65546 CUT65546:CUU65546 DEP65546:DEQ65546 DOL65546:DOM65546 DYH65546:DYI65546 EID65546:EIE65546 ERZ65546:ESA65546 FBV65546:FBW65546 FLR65546:FLS65546 FVN65546:FVO65546 GFJ65546:GFK65546 GPF65546:GPG65546 GZB65546:GZC65546 HIX65546:HIY65546 HST65546:HSU65546 ICP65546:ICQ65546 IML65546:IMM65546 IWH65546:IWI65546 JGD65546:JGE65546 JPZ65546:JQA65546 JZV65546:JZW65546 KJR65546:KJS65546 KTN65546:KTO65546 LDJ65546:LDK65546 LNF65546:LNG65546 LXB65546:LXC65546 MGX65546:MGY65546 MQT65546:MQU65546 NAP65546:NAQ65546 NKL65546:NKM65546 NUH65546:NUI65546 OED65546:OEE65546 ONZ65546:OOA65546 OXV65546:OXW65546 PHR65546:PHS65546 PRN65546:PRO65546 QBJ65546:QBK65546 QLF65546:QLG65546 QVB65546:QVC65546 REX65546:REY65546 ROT65546:ROU65546 RYP65546:RYQ65546 SIL65546:SIM65546 SSH65546:SSI65546 TCD65546:TCE65546 TLZ65546:TMA65546 TVV65546:TVW65546 UFR65546:UFS65546 UPN65546:UPO65546 UZJ65546:UZK65546 VJF65546:VJG65546 VTB65546:VTC65546 WCX65546:WCY65546 WMT65546:WMU65546 WWP65546:WWQ65546 AH131082:AI131082 KD131082:KE131082 TZ131082:UA131082 ADV131082:ADW131082 ANR131082:ANS131082 AXN131082:AXO131082 BHJ131082:BHK131082 BRF131082:BRG131082 CBB131082:CBC131082 CKX131082:CKY131082 CUT131082:CUU131082 DEP131082:DEQ131082 DOL131082:DOM131082 DYH131082:DYI131082 EID131082:EIE131082 ERZ131082:ESA131082 FBV131082:FBW131082 FLR131082:FLS131082 FVN131082:FVO131082 GFJ131082:GFK131082 GPF131082:GPG131082 GZB131082:GZC131082 HIX131082:HIY131082 HST131082:HSU131082 ICP131082:ICQ131082 IML131082:IMM131082 IWH131082:IWI131082 JGD131082:JGE131082 JPZ131082:JQA131082 JZV131082:JZW131082 KJR131082:KJS131082 KTN131082:KTO131082 LDJ131082:LDK131082 LNF131082:LNG131082 LXB131082:LXC131082 MGX131082:MGY131082 MQT131082:MQU131082 NAP131082:NAQ131082 NKL131082:NKM131082 NUH131082:NUI131082 OED131082:OEE131082 ONZ131082:OOA131082 OXV131082:OXW131082 PHR131082:PHS131082 PRN131082:PRO131082 QBJ131082:QBK131082 QLF131082:QLG131082 QVB131082:QVC131082 REX131082:REY131082 ROT131082:ROU131082 RYP131082:RYQ131082 SIL131082:SIM131082 SSH131082:SSI131082 TCD131082:TCE131082 TLZ131082:TMA131082 TVV131082:TVW131082 UFR131082:UFS131082 UPN131082:UPO131082 UZJ131082:UZK131082 VJF131082:VJG131082 VTB131082:VTC131082 WCX131082:WCY131082 WMT131082:WMU131082 WWP131082:WWQ131082 AH196618:AI196618 KD196618:KE196618 TZ196618:UA196618 ADV196618:ADW196618 ANR196618:ANS196618 AXN196618:AXO196618 BHJ196618:BHK196618 BRF196618:BRG196618 CBB196618:CBC196618 CKX196618:CKY196618 CUT196618:CUU196618 DEP196618:DEQ196618 DOL196618:DOM196618 DYH196618:DYI196618 EID196618:EIE196618 ERZ196618:ESA196618 FBV196618:FBW196618 FLR196618:FLS196618 FVN196618:FVO196618 GFJ196618:GFK196618 GPF196618:GPG196618 GZB196618:GZC196618 HIX196618:HIY196618 HST196618:HSU196618 ICP196618:ICQ196618 IML196618:IMM196618 IWH196618:IWI196618 JGD196618:JGE196618 JPZ196618:JQA196618 JZV196618:JZW196618 KJR196618:KJS196618 KTN196618:KTO196618 LDJ196618:LDK196618 LNF196618:LNG196618 LXB196618:LXC196618 MGX196618:MGY196618 MQT196618:MQU196618 NAP196618:NAQ196618 NKL196618:NKM196618 NUH196618:NUI196618 OED196618:OEE196618 ONZ196618:OOA196618 OXV196618:OXW196618 PHR196618:PHS196618 PRN196618:PRO196618 QBJ196618:QBK196618 QLF196618:QLG196618 QVB196618:QVC196618 REX196618:REY196618 ROT196618:ROU196618 RYP196618:RYQ196618 SIL196618:SIM196618 SSH196618:SSI196618 TCD196618:TCE196618 TLZ196618:TMA196618 TVV196618:TVW196618 UFR196618:UFS196618 UPN196618:UPO196618 UZJ196618:UZK196618 VJF196618:VJG196618 VTB196618:VTC196618 WCX196618:WCY196618 WMT196618:WMU196618 WWP196618:WWQ196618 AH262154:AI262154 KD262154:KE262154 TZ262154:UA262154 ADV262154:ADW262154 ANR262154:ANS262154 AXN262154:AXO262154 BHJ262154:BHK262154 BRF262154:BRG262154 CBB262154:CBC262154 CKX262154:CKY262154 CUT262154:CUU262154 DEP262154:DEQ262154 DOL262154:DOM262154 DYH262154:DYI262154 EID262154:EIE262154 ERZ262154:ESA262154 FBV262154:FBW262154 FLR262154:FLS262154 FVN262154:FVO262154 GFJ262154:GFK262154 GPF262154:GPG262154 GZB262154:GZC262154 HIX262154:HIY262154 HST262154:HSU262154 ICP262154:ICQ262154 IML262154:IMM262154 IWH262154:IWI262154 JGD262154:JGE262154 JPZ262154:JQA262154 JZV262154:JZW262154 KJR262154:KJS262154 KTN262154:KTO262154 LDJ262154:LDK262154 LNF262154:LNG262154 LXB262154:LXC262154 MGX262154:MGY262154 MQT262154:MQU262154 NAP262154:NAQ262154 NKL262154:NKM262154 NUH262154:NUI262154 OED262154:OEE262154 ONZ262154:OOA262154 OXV262154:OXW262154 PHR262154:PHS262154 PRN262154:PRO262154 QBJ262154:QBK262154 QLF262154:QLG262154 QVB262154:QVC262154 REX262154:REY262154 ROT262154:ROU262154 RYP262154:RYQ262154 SIL262154:SIM262154 SSH262154:SSI262154 TCD262154:TCE262154 TLZ262154:TMA262154 TVV262154:TVW262154 UFR262154:UFS262154 UPN262154:UPO262154 UZJ262154:UZK262154 VJF262154:VJG262154 VTB262154:VTC262154 WCX262154:WCY262154 WMT262154:WMU262154 WWP262154:WWQ262154 AH327690:AI327690 KD327690:KE327690 TZ327690:UA327690 ADV327690:ADW327690 ANR327690:ANS327690 AXN327690:AXO327690 BHJ327690:BHK327690 BRF327690:BRG327690 CBB327690:CBC327690 CKX327690:CKY327690 CUT327690:CUU327690 DEP327690:DEQ327690 DOL327690:DOM327690 DYH327690:DYI327690 EID327690:EIE327690 ERZ327690:ESA327690 FBV327690:FBW327690 FLR327690:FLS327690 FVN327690:FVO327690 GFJ327690:GFK327690 GPF327690:GPG327690 GZB327690:GZC327690 HIX327690:HIY327690 HST327690:HSU327690 ICP327690:ICQ327690 IML327690:IMM327690 IWH327690:IWI327690 JGD327690:JGE327690 JPZ327690:JQA327690 JZV327690:JZW327690 KJR327690:KJS327690 KTN327690:KTO327690 LDJ327690:LDK327690 LNF327690:LNG327690 LXB327690:LXC327690 MGX327690:MGY327690 MQT327690:MQU327690 NAP327690:NAQ327690 NKL327690:NKM327690 NUH327690:NUI327690 OED327690:OEE327690 ONZ327690:OOA327690 OXV327690:OXW327690 PHR327690:PHS327690 PRN327690:PRO327690 QBJ327690:QBK327690 QLF327690:QLG327690 QVB327690:QVC327690 REX327690:REY327690 ROT327690:ROU327690 RYP327690:RYQ327690 SIL327690:SIM327690 SSH327690:SSI327690 TCD327690:TCE327690 TLZ327690:TMA327690 TVV327690:TVW327690 UFR327690:UFS327690 UPN327690:UPO327690 UZJ327690:UZK327690 VJF327690:VJG327690 VTB327690:VTC327690 WCX327690:WCY327690 WMT327690:WMU327690 WWP327690:WWQ327690 AH393226:AI393226 KD393226:KE393226 TZ393226:UA393226 ADV393226:ADW393226 ANR393226:ANS393226 AXN393226:AXO393226 BHJ393226:BHK393226 BRF393226:BRG393226 CBB393226:CBC393226 CKX393226:CKY393226 CUT393226:CUU393226 DEP393226:DEQ393226 DOL393226:DOM393226 DYH393226:DYI393226 EID393226:EIE393226 ERZ393226:ESA393226 FBV393226:FBW393226 FLR393226:FLS393226 FVN393226:FVO393226 GFJ393226:GFK393226 GPF393226:GPG393226 GZB393226:GZC393226 HIX393226:HIY393226 HST393226:HSU393226 ICP393226:ICQ393226 IML393226:IMM393226 IWH393226:IWI393226 JGD393226:JGE393226 JPZ393226:JQA393226 JZV393226:JZW393226 KJR393226:KJS393226 KTN393226:KTO393226 LDJ393226:LDK393226 LNF393226:LNG393226 LXB393226:LXC393226 MGX393226:MGY393226 MQT393226:MQU393226 NAP393226:NAQ393226 NKL393226:NKM393226 NUH393226:NUI393226 OED393226:OEE393226 ONZ393226:OOA393226 OXV393226:OXW393226 PHR393226:PHS393226 PRN393226:PRO393226 QBJ393226:QBK393226 QLF393226:QLG393226 QVB393226:QVC393226 REX393226:REY393226 ROT393226:ROU393226 RYP393226:RYQ393226 SIL393226:SIM393226 SSH393226:SSI393226 TCD393226:TCE393226 TLZ393226:TMA393226 TVV393226:TVW393226 UFR393226:UFS393226 UPN393226:UPO393226 UZJ393226:UZK393226 VJF393226:VJG393226 VTB393226:VTC393226 WCX393226:WCY393226 WMT393226:WMU393226 WWP393226:WWQ393226 AH458762:AI458762 KD458762:KE458762 TZ458762:UA458762 ADV458762:ADW458762 ANR458762:ANS458762 AXN458762:AXO458762 BHJ458762:BHK458762 BRF458762:BRG458762 CBB458762:CBC458762 CKX458762:CKY458762 CUT458762:CUU458762 DEP458762:DEQ458762 DOL458762:DOM458762 DYH458762:DYI458762 EID458762:EIE458762 ERZ458762:ESA458762 FBV458762:FBW458762 FLR458762:FLS458762 FVN458762:FVO458762 GFJ458762:GFK458762 GPF458762:GPG458762 GZB458762:GZC458762 HIX458762:HIY458762 HST458762:HSU458762 ICP458762:ICQ458762 IML458762:IMM458762 IWH458762:IWI458762 JGD458762:JGE458762 JPZ458762:JQA458762 JZV458762:JZW458762 KJR458762:KJS458762 KTN458762:KTO458762 LDJ458762:LDK458762 LNF458762:LNG458762 LXB458762:LXC458762 MGX458762:MGY458762 MQT458762:MQU458762 NAP458762:NAQ458762 NKL458762:NKM458762 NUH458762:NUI458762 OED458762:OEE458762 ONZ458762:OOA458762 OXV458762:OXW458762 PHR458762:PHS458762 PRN458762:PRO458762 QBJ458762:QBK458762 QLF458762:QLG458762 QVB458762:QVC458762 REX458762:REY458762 ROT458762:ROU458762 RYP458762:RYQ458762 SIL458762:SIM458762 SSH458762:SSI458762 TCD458762:TCE458762 TLZ458762:TMA458762 TVV458762:TVW458762 UFR458762:UFS458762 UPN458762:UPO458762 UZJ458762:UZK458762 VJF458762:VJG458762 VTB458762:VTC458762 WCX458762:WCY458762 WMT458762:WMU458762 WWP458762:WWQ458762 AH524298:AI524298 KD524298:KE524298 TZ524298:UA524298 ADV524298:ADW524298 ANR524298:ANS524298 AXN524298:AXO524298 BHJ524298:BHK524298 BRF524298:BRG524298 CBB524298:CBC524298 CKX524298:CKY524298 CUT524298:CUU524298 DEP524298:DEQ524298 DOL524298:DOM524298 DYH524298:DYI524298 EID524298:EIE524298 ERZ524298:ESA524298 FBV524298:FBW524298 FLR524298:FLS524298 FVN524298:FVO524298 GFJ524298:GFK524298 GPF524298:GPG524298 GZB524298:GZC524298 HIX524298:HIY524298 HST524298:HSU524298 ICP524298:ICQ524298 IML524298:IMM524298 IWH524298:IWI524298 JGD524298:JGE524298 JPZ524298:JQA524298 JZV524298:JZW524298 KJR524298:KJS524298 KTN524298:KTO524298 LDJ524298:LDK524298 LNF524298:LNG524298 LXB524298:LXC524298 MGX524298:MGY524298 MQT524298:MQU524298 NAP524298:NAQ524298 NKL524298:NKM524298 NUH524298:NUI524298 OED524298:OEE524298 ONZ524298:OOA524298 OXV524298:OXW524298 PHR524298:PHS524298 PRN524298:PRO524298 QBJ524298:QBK524298 QLF524298:QLG524298 QVB524298:QVC524298 REX524298:REY524298 ROT524298:ROU524298 RYP524298:RYQ524298 SIL524298:SIM524298 SSH524298:SSI524298 TCD524298:TCE524298 TLZ524298:TMA524298 TVV524298:TVW524298 UFR524298:UFS524298 UPN524298:UPO524298 UZJ524298:UZK524298 VJF524298:VJG524298 VTB524298:VTC524298 WCX524298:WCY524298 WMT524298:WMU524298 WWP524298:WWQ524298 AH589834:AI589834 KD589834:KE589834 TZ589834:UA589834 ADV589834:ADW589834 ANR589834:ANS589834 AXN589834:AXO589834 BHJ589834:BHK589834 BRF589834:BRG589834 CBB589834:CBC589834 CKX589834:CKY589834 CUT589834:CUU589834 DEP589834:DEQ589834 DOL589834:DOM589834 DYH589834:DYI589834 EID589834:EIE589834 ERZ589834:ESA589834 FBV589834:FBW589834 FLR589834:FLS589834 FVN589834:FVO589834 GFJ589834:GFK589834 GPF589834:GPG589834 GZB589834:GZC589834 HIX589834:HIY589834 HST589834:HSU589834 ICP589834:ICQ589834 IML589834:IMM589834 IWH589834:IWI589834 JGD589834:JGE589834 JPZ589834:JQA589834 JZV589834:JZW589834 KJR589834:KJS589834 KTN589834:KTO589834 LDJ589834:LDK589834 LNF589834:LNG589834 LXB589834:LXC589834 MGX589834:MGY589834 MQT589834:MQU589834 NAP589834:NAQ589834 NKL589834:NKM589834 NUH589834:NUI589834 OED589834:OEE589834 ONZ589834:OOA589834 OXV589834:OXW589834 PHR589834:PHS589834 PRN589834:PRO589834 QBJ589834:QBK589834 QLF589834:QLG589834 QVB589834:QVC589834 REX589834:REY589834 ROT589834:ROU589834 RYP589834:RYQ589834 SIL589834:SIM589834 SSH589834:SSI589834 TCD589834:TCE589834 TLZ589834:TMA589834 TVV589834:TVW589834 UFR589834:UFS589834 UPN589834:UPO589834 UZJ589834:UZK589834 VJF589834:VJG589834 VTB589834:VTC589834 WCX589834:WCY589834 WMT589834:WMU589834 WWP589834:WWQ589834 AH655370:AI655370 KD655370:KE655370 TZ655370:UA655370 ADV655370:ADW655370 ANR655370:ANS655370 AXN655370:AXO655370 BHJ655370:BHK655370 BRF655370:BRG655370 CBB655370:CBC655370 CKX655370:CKY655370 CUT655370:CUU655370 DEP655370:DEQ655370 DOL655370:DOM655370 DYH655370:DYI655370 EID655370:EIE655370 ERZ655370:ESA655370 FBV655370:FBW655370 FLR655370:FLS655370 FVN655370:FVO655370 GFJ655370:GFK655370 GPF655370:GPG655370 GZB655370:GZC655370 HIX655370:HIY655370 HST655370:HSU655370 ICP655370:ICQ655370 IML655370:IMM655370 IWH655370:IWI655370 JGD655370:JGE655370 JPZ655370:JQA655370 JZV655370:JZW655370 KJR655370:KJS655370 KTN655370:KTO655370 LDJ655370:LDK655370 LNF655370:LNG655370 LXB655370:LXC655370 MGX655370:MGY655370 MQT655370:MQU655370 NAP655370:NAQ655370 NKL655370:NKM655370 NUH655370:NUI655370 OED655370:OEE655370 ONZ655370:OOA655370 OXV655370:OXW655370 PHR655370:PHS655370 PRN655370:PRO655370 QBJ655370:QBK655370 QLF655370:QLG655370 QVB655370:QVC655370 REX655370:REY655370 ROT655370:ROU655370 RYP655370:RYQ655370 SIL655370:SIM655370 SSH655370:SSI655370 TCD655370:TCE655370 TLZ655370:TMA655370 TVV655370:TVW655370 UFR655370:UFS655370 UPN655370:UPO655370 UZJ655370:UZK655370 VJF655370:VJG655370 VTB655370:VTC655370 WCX655370:WCY655370 WMT655370:WMU655370 WWP655370:WWQ655370 AH720906:AI720906 KD720906:KE720906 TZ720906:UA720906 ADV720906:ADW720906 ANR720906:ANS720906 AXN720906:AXO720906 BHJ720906:BHK720906 BRF720906:BRG720906 CBB720906:CBC720906 CKX720906:CKY720906 CUT720906:CUU720906 DEP720906:DEQ720906 DOL720906:DOM720906 DYH720906:DYI720906 EID720906:EIE720906 ERZ720906:ESA720906 FBV720906:FBW720906 FLR720906:FLS720906 FVN720906:FVO720906 GFJ720906:GFK720906 GPF720906:GPG720906 GZB720906:GZC720906 HIX720906:HIY720906 HST720906:HSU720906 ICP720906:ICQ720906 IML720906:IMM720906 IWH720906:IWI720906 JGD720906:JGE720906 JPZ720906:JQA720906 JZV720906:JZW720906 KJR720906:KJS720906 KTN720906:KTO720906 LDJ720906:LDK720906 LNF720906:LNG720906 LXB720906:LXC720906 MGX720906:MGY720906 MQT720906:MQU720906 NAP720906:NAQ720906 NKL720906:NKM720906 NUH720906:NUI720906 OED720906:OEE720906 ONZ720906:OOA720906 OXV720906:OXW720906 PHR720906:PHS720906 PRN720906:PRO720906 QBJ720906:QBK720906 QLF720906:QLG720906 QVB720906:QVC720906 REX720906:REY720906 ROT720906:ROU720906 RYP720906:RYQ720906 SIL720906:SIM720906 SSH720906:SSI720906 TCD720906:TCE720906 TLZ720906:TMA720906 TVV720906:TVW720906 UFR720906:UFS720906 UPN720906:UPO720906 UZJ720906:UZK720906 VJF720906:VJG720906 VTB720906:VTC720906 WCX720906:WCY720906 WMT720906:WMU720906 WWP720906:WWQ720906 AH786442:AI786442 KD786442:KE786442 TZ786442:UA786442 ADV786442:ADW786442 ANR786442:ANS786442 AXN786442:AXO786442 BHJ786442:BHK786442 BRF786442:BRG786442 CBB786442:CBC786442 CKX786442:CKY786442 CUT786442:CUU786442 DEP786442:DEQ786442 DOL786442:DOM786442 DYH786442:DYI786442 EID786442:EIE786442 ERZ786442:ESA786442 FBV786442:FBW786442 FLR786442:FLS786442 FVN786442:FVO786442 GFJ786442:GFK786442 GPF786442:GPG786442 GZB786442:GZC786442 HIX786442:HIY786442 HST786442:HSU786442 ICP786442:ICQ786442 IML786442:IMM786442 IWH786442:IWI786442 JGD786442:JGE786442 JPZ786442:JQA786442 JZV786442:JZW786442 KJR786442:KJS786442 KTN786442:KTO786442 LDJ786442:LDK786442 LNF786442:LNG786442 LXB786442:LXC786442 MGX786442:MGY786442 MQT786442:MQU786442 NAP786442:NAQ786442 NKL786442:NKM786442 NUH786442:NUI786442 OED786442:OEE786442 ONZ786442:OOA786442 OXV786442:OXW786442 PHR786442:PHS786442 PRN786442:PRO786442 QBJ786442:QBK786442 QLF786442:QLG786442 QVB786442:QVC786442 REX786442:REY786442 ROT786442:ROU786442 RYP786442:RYQ786442 SIL786442:SIM786442 SSH786442:SSI786442 TCD786442:TCE786442 TLZ786442:TMA786442 TVV786442:TVW786442 UFR786442:UFS786442 UPN786442:UPO786442 UZJ786442:UZK786442 VJF786442:VJG786442 VTB786442:VTC786442 WCX786442:WCY786442 WMT786442:WMU786442 WWP786442:WWQ786442 AH851978:AI851978 KD851978:KE851978 TZ851978:UA851978 ADV851978:ADW851978 ANR851978:ANS851978 AXN851978:AXO851978 BHJ851978:BHK851978 BRF851978:BRG851978 CBB851978:CBC851978 CKX851978:CKY851978 CUT851978:CUU851978 DEP851978:DEQ851978 DOL851978:DOM851978 DYH851978:DYI851978 EID851978:EIE851978 ERZ851978:ESA851978 FBV851978:FBW851978 FLR851978:FLS851978 FVN851978:FVO851978 GFJ851978:GFK851978 GPF851978:GPG851978 GZB851978:GZC851978 HIX851978:HIY851978 HST851978:HSU851978 ICP851978:ICQ851978 IML851978:IMM851978 IWH851978:IWI851978 JGD851978:JGE851978 JPZ851978:JQA851978 JZV851978:JZW851978 KJR851978:KJS851978 KTN851978:KTO851978 LDJ851978:LDK851978 LNF851978:LNG851978 LXB851978:LXC851978 MGX851978:MGY851978 MQT851978:MQU851978 NAP851978:NAQ851978 NKL851978:NKM851978 NUH851978:NUI851978 OED851978:OEE851978 ONZ851978:OOA851978 OXV851978:OXW851978 PHR851978:PHS851978 PRN851978:PRO851978 QBJ851978:QBK851978 QLF851978:QLG851978 QVB851978:QVC851978 REX851978:REY851978 ROT851978:ROU851978 RYP851978:RYQ851978 SIL851978:SIM851978 SSH851978:SSI851978 TCD851978:TCE851978 TLZ851978:TMA851978 TVV851978:TVW851978 UFR851978:UFS851978 UPN851978:UPO851978 UZJ851978:UZK851978 VJF851978:VJG851978 VTB851978:VTC851978 WCX851978:WCY851978 WMT851978:WMU851978 WWP851978:WWQ851978 AH917514:AI917514 KD917514:KE917514 TZ917514:UA917514 ADV917514:ADW917514 ANR917514:ANS917514 AXN917514:AXO917514 BHJ917514:BHK917514 BRF917514:BRG917514 CBB917514:CBC917514 CKX917514:CKY917514 CUT917514:CUU917514 DEP917514:DEQ917514 DOL917514:DOM917514 DYH917514:DYI917514 EID917514:EIE917514 ERZ917514:ESA917514 FBV917514:FBW917514 FLR917514:FLS917514 FVN917514:FVO917514 GFJ917514:GFK917514 GPF917514:GPG917514 GZB917514:GZC917514 HIX917514:HIY917514 HST917514:HSU917514 ICP917514:ICQ917514 IML917514:IMM917514 IWH917514:IWI917514 JGD917514:JGE917514 JPZ917514:JQA917514 JZV917514:JZW917514 KJR917514:KJS917514 KTN917514:KTO917514 LDJ917514:LDK917514 LNF917514:LNG917514 LXB917514:LXC917514 MGX917514:MGY917514 MQT917514:MQU917514 NAP917514:NAQ917514 NKL917514:NKM917514 NUH917514:NUI917514 OED917514:OEE917514 ONZ917514:OOA917514 OXV917514:OXW917514 PHR917514:PHS917514 PRN917514:PRO917514 QBJ917514:QBK917514 QLF917514:QLG917514 QVB917514:QVC917514 REX917514:REY917514 ROT917514:ROU917514 RYP917514:RYQ917514 SIL917514:SIM917514 SSH917514:SSI917514 TCD917514:TCE917514 TLZ917514:TMA917514 TVV917514:TVW917514 UFR917514:UFS917514 UPN917514:UPO917514 UZJ917514:UZK917514 VJF917514:VJG917514 VTB917514:VTC917514 WCX917514:WCY917514 WMT917514:WMU917514 WWP917514:WWQ917514 AH983050:AI983050 KD983050:KE983050 TZ983050:UA983050 ADV983050:ADW983050 ANR983050:ANS983050 AXN983050:AXO983050 BHJ983050:BHK983050 BRF983050:BRG983050 CBB983050:CBC983050 CKX983050:CKY983050 CUT983050:CUU983050 DEP983050:DEQ983050 DOL983050:DOM983050 DYH983050:DYI983050 EID983050:EIE983050 ERZ983050:ESA983050 FBV983050:FBW983050 FLR983050:FLS983050 FVN983050:FVO983050 GFJ983050:GFK983050 GPF983050:GPG983050 GZB983050:GZC983050 HIX983050:HIY983050 HST983050:HSU983050 ICP983050:ICQ983050 IML983050:IMM983050 IWH983050:IWI983050 JGD983050:JGE983050 JPZ983050:JQA983050 JZV983050:JZW983050 KJR983050:KJS983050 KTN983050:KTO983050 LDJ983050:LDK983050 LNF983050:LNG983050 LXB983050:LXC983050 MGX983050:MGY983050 MQT983050:MQU983050 NAP983050:NAQ983050 NKL983050:NKM983050 NUH983050:NUI983050 OED983050:OEE983050 ONZ983050:OOA983050 OXV983050:OXW983050 PHR983050:PHS983050 PRN983050:PRO983050 QBJ983050:QBK983050 QLF983050:QLG983050 QVB983050:QVC983050 REX983050:REY983050 ROT983050:ROU983050 RYP983050:RYQ983050 SIL983050:SIM983050 SSH983050:SSI983050 TCD983050:TCE983050 TLZ983050:TMA983050 TVV983050:TVW983050 UFR983050:UFS983050 UPN983050:UPO983050 UZJ983050:UZK983050 VJF983050:VJG983050 VTB983050:VTC983050 WCX983050:WCY983050 WMT983050:WMU983050 WWP983050:WWQ983050 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V10:X10 JR10:JT10 TN10:TP10 ADJ10:ADL10 ANF10:ANH10 AXB10:AXD10 BGX10:BGZ10 BQT10:BQV10 CAP10:CAR10 CKL10:CKN10 CUH10:CUJ10 DED10:DEF10 DNZ10:DOB10 DXV10:DXX10 EHR10:EHT10 ERN10:ERP10 FBJ10:FBL10 FLF10:FLH10 FVB10:FVD10 GEX10:GEZ10 GOT10:GOV10 GYP10:GYR10 HIL10:HIN10 HSH10:HSJ10 ICD10:ICF10 ILZ10:IMB10 IVV10:IVX10 JFR10:JFT10 JPN10:JPP10 JZJ10:JZL10 KJF10:KJH10 KTB10:KTD10 LCX10:LCZ10 LMT10:LMV10 LWP10:LWR10 MGL10:MGN10 MQH10:MQJ10 NAD10:NAF10 NJZ10:NKB10 NTV10:NTX10 ODR10:ODT10 ONN10:ONP10 OXJ10:OXL10 PHF10:PHH10 PRB10:PRD10 QAX10:QAZ10 QKT10:QKV10 QUP10:QUR10 REL10:REN10 ROH10:ROJ10 RYD10:RYF10 SHZ10:SIB10 SRV10:SRX10 TBR10:TBT10 TLN10:TLP10 TVJ10:TVL10 UFF10:UFH10 UPB10:UPD10 UYX10:UYZ10 VIT10:VIV10 VSP10:VSR10 WCL10:WCN10 WMH10:WMJ10 WWD10:WWF10 V65546:X65546 JR65546:JT65546 TN65546:TP65546 ADJ65546:ADL65546 ANF65546:ANH65546 AXB65546:AXD65546 BGX65546:BGZ65546 BQT65546:BQV65546 CAP65546:CAR65546 CKL65546:CKN65546 CUH65546:CUJ65546 DED65546:DEF65546 DNZ65546:DOB65546 DXV65546:DXX65546 EHR65546:EHT65546 ERN65546:ERP65546 FBJ65546:FBL65546 FLF65546:FLH65546 FVB65546:FVD65546 GEX65546:GEZ65546 GOT65546:GOV65546 GYP65546:GYR65546 HIL65546:HIN65546 HSH65546:HSJ65546 ICD65546:ICF65546 ILZ65546:IMB65546 IVV65546:IVX65546 JFR65546:JFT65546 JPN65546:JPP65546 JZJ65546:JZL65546 KJF65546:KJH65546 KTB65546:KTD65546 LCX65546:LCZ65546 LMT65546:LMV65546 LWP65546:LWR65546 MGL65546:MGN65546 MQH65546:MQJ65546 NAD65546:NAF65546 NJZ65546:NKB65546 NTV65546:NTX65546 ODR65546:ODT65546 ONN65546:ONP65546 OXJ65546:OXL65546 PHF65546:PHH65546 PRB65546:PRD65546 QAX65546:QAZ65546 QKT65546:QKV65546 QUP65546:QUR65546 REL65546:REN65546 ROH65546:ROJ65546 RYD65546:RYF65546 SHZ65546:SIB65546 SRV65546:SRX65546 TBR65546:TBT65546 TLN65546:TLP65546 TVJ65546:TVL65546 UFF65546:UFH65546 UPB65546:UPD65546 UYX65546:UYZ65546 VIT65546:VIV65546 VSP65546:VSR65546 WCL65546:WCN65546 WMH65546:WMJ65546 WWD65546:WWF65546 V131082:X131082 JR131082:JT131082 TN131082:TP131082 ADJ131082:ADL131082 ANF131082:ANH131082 AXB131082:AXD131082 BGX131082:BGZ131082 BQT131082:BQV131082 CAP131082:CAR131082 CKL131082:CKN131082 CUH131082:CUJ131082 DED131082:DEF131082 DNZ131082:DOB131082 DXV131082:DXX131082 EHR131082:EHT131082 ERN131082:ERP131082 FBJ131082:FBL131082 FLF131082:FLH131082 FVB131082:FVD131082 GEX131082:GEZ131082 GOT131082:GOV131082 GYP131082:GYR131082 HIL131082:HIN131082 HSH131082:HSJ131082 ICD131082:ICF131082 ILZ131082:IMB131082 IVV131082:IVX131082 JFR131082:JFT131082 JPN131082:JPP131082 JZJ131082:JZL131082 KJF131082:KJH131082 KTB131082:KTD131082 LCX131082:LCZ131082 LMT131082:LMV131082 LWP131082:LWR131082 MGL131082:MGN131082 MQH131082:MQJ131082 NAD131082:NAF131082 NJZ131082:NKB131082 NTV131082:NTX131082 ODR131082:ODT131082 ONN131082:ONP131082 OXJ131082:OXL131082 PHF131082:PHH131082 PRB131082:PRD131082 QAX131082:QAZ131082 QKT131082:QKV131082 QUP131082:QUR131082 REL131082:REN131082 ROH131082:ROJ131082 RYD131082:RYF131082 SHZ131082:SIB131082 SRV131082:SRX131082 TBR131082:TBT131082 TLN131082:TLP131082 TVJ131082:TVL131082 UFF131082:UFH131082 UPB131082:UPD131082 UYX131082:UYZ131082 VIT131082:VIV131082 VSP131082:VSR131082 WCL131082:WCN131082 WMH131082:WMJ131082 WWD131082:WWF131082 V196618:X196618 JR196618:JT196618 TN196618:TP196618 ADJ196618:ADL196618 ANF196618:ANH196618 AXB196618:AXD196618 BGX196618:BGZ196618 BQT196618:BQV196618 CAP196618:CAR196618 CKL196618:CKN196618 CUH196618:CUJ196618 DED196618:DEF196618 DNZ196618:DOB196618 DXV196618:DXX196618 EHR196618:EHT196618 ERN196618:ERP196618 FBJ196618:FBL196618 FLF196618:FLH196618 FVB196618:FVD196618 GEX196618:GEZ196618 GOT196618:GOV196618 GYP196618:GYR196618 HIL196618:HIN196618 HSH196618:HSJ196618 ICD196618:ICF196618 ILZ196618:IMB196618 IVV196618:IVX196618 JFR196618:JFT196618 JPN196618:JPP196618 JZJ196618:JZL196618 KJF196618:KJH196618 KTB196618:KTD196618 LCX196618:LCZ196618 LMT196618:LMV196618 LWP196618:LWR196618 MGL196618:MGN196618 MQH196618:MQJ196618 NAD196618:NAF196618 NJZ196618:NKB196618 NTV196618:NTX196618 ODR196618:ODT196618 ONN196618:ONP196618 OXJ196618:OXL196618 PHF196618:PHH196618 PRB196618:PRD196618 QAX196618:QAZ196618 QKT196618:QKV196618 QUP196618:QUR196618 REL196618:REN196618 ROH196618:ROJ196618 RYD196618:RYF196618 SHZ196618:SIB196618 SRV196618:SRX196618 TBR196618:TBT196618 TLN196618:TLP196618 TVJ196618:TVL196618 UFF196618:UFH196618 UPB196618:UPD196618 UYX196618:UYZ196618 VIT196618:VIV196618 VSP196618:VSR196618 WCL196618:WCN196618 WMH196618:WMJ196618 WWD196618:WWF196618 V262154:X262154 JR262154:JT262154 TN262154:TP262154 ADJ262154:ADL262154 ANF262154:ANH262154 AXB262154:AXD262154 BGX262154:BGZ262154 BQT262154:BQV262154 CAP262154:CAR262154 CKL262154:CKN262154 CUH262154:CUJ262154 DED262154:DEF262154 DNZ262154:DOB262154 DXV262154:DXX262154 EHR262154:EHT262154 ERN262154:ERP262154 FBJ262154:FBL262154 FLF262154:FLH262154 FVB262154:FVD262154 GEX262154:GEZ262154 GOT262154:GOV262154 GYP262154:GYR262154 HIL262154:HIN262154 HSH262154:HSJ262154 ICD262154:ICF262154 ILZ262154:IMB262154 IVV262154:IVX262154 JFR262154:JFT262154 JPN262154:JPP262154 JZJ262154:JZL262154 KJF262154:KJH262154 KTB262154:KTD262154 LCX262154:LCZ262154 LMT262154:LMV262154 LWP262154:LWR262154 MGL262154:MGN262154 MQH262154:MQJ262154 NAD262154:NAF262154 NJZ262154:NKB262154 NTV262154:NTX262154 ODR262154:ODT262154 ONN262154:ONP262154 OXJ262154:OXL262154 PHF262154:PHH262154 PRB262154:PRD262154 QAX262154:QAZ262154 QKT262154:QKV262154 QUP262154:QUR262154 REL262154:REN262154 ROH262154:ROJ262154 RYD262154:RYF262154 SHZ262154:SIB262154 SRV262154:SRX262154 TBR262154:TBT262154 TLN262154:TLP262154 TVJ262154:TVL262154 UFF262154:UFH262154 UPB262154:UPD262154 UYX262154:UYZ262154 VIT262154:VIV262154 VSP262154:VSR262154 WCL262154:WCN262154 WMH262154:WMJ262154 WWD262154:WWF262154 V327690:X327690 JR327690:JT327690 TN327690:TP327690 ADJ327690:ADL327690 ANF327690:ANH327690 AXB327690:AXD327690 BGX327690:BGZ327690 BQT327690:BQV327690 CAP327690:CAR327690 CKL327690:CKN327690 CUH327690:CUJ327690 DED327690:DEF327690 DNZ327690:DOB327690 DXV327690:DXX327690 EHR327690:EHT327690 ERN327690:ERP327690 FBJ327690:FBL327690 FLF327690:FLH327690 FVB327690:FVD327690 GEX327690:GEZ327690 GOT327690:GOV327690 GYP327690:GYR327690 HIL327690:HIN327690 HSH327690:HSJ327690 ICD327690:ICF327690 ILZ327690:IMB327690 IVV327690:IVX327690 JFR327690:JFT327690 JPN327690:JPP327690 JZJ327690:JZL327690 KJF327690:KJH327690 KTB327690:KTD327690 LCX327690:LCZ327690 LMT327690:LMV327690 LWP327690:LWR327690 MGL327690:MGN327690 MQH327690:MQJ327690 NAD327690:NAF327690 NJZ327690:NKB327690 NTV327690:NTX327690 ODR327690:ODT327690 ONN327690:ONP327690 OXJ327690:OXL327690 PHF327690:PHH327690 PRB327690:PRD327690 QAX327690:QAZ327690 QKT327690:QKV327690 QUP327690:QUR327690 REL327690:REN327690 ROH327690:ROJ327690 RYD327690:RYF327690 SHZ327690:SIB327690 SRV327690:SRX327690 TBR327690:TBT327690 TLN327690:TLP327690 TVJ327690:TVL327690 UFF327690:UFH327690 UPB327690:UPD327690 UYX327690:UYZ327690 VIT327690:VIV327690 VSP327690:VSR327690 WCL327690:WCN327690 WMH327690:WMJ327690 WWD327690:WWF327690 V393226:X393226 JR393226:JT393226 TN393226:TP393226 ADJ393226:ADL393226 ANF393226:ANH393226 AXB393226:AXD393226 BGX393226:BGZ393226 BQT393226:BQV393226 CAP393226:CAR393226 CKL393226:CKN393226 CUH393226:CUJ393226 DED393226:DEF393226 DNZ393226:DOB393226 DXV393226:DXX393226 EHR393226:EHT393226 ERN393226:ERP393226 FBJ393226:FBL393226 FLF393226:FLH393226 FVB393226:FVD393226 GEX393226:GEZ393226 GOT393226:GOV393226 GYP393226:GYR393226 HIL393226:HIN393226 HSH393226:HSJ393226 ICD393226:ICF393226 ILZ393226:IMB393226 IVV393226:IVX393226 JFR393226:JFT393226 JPN393226:JPP393226 JZJ393226:JZL393226 KJF393226:KJH393226 KTB393226:KTD393226 LCX393226:LCZ393226 LMT393226:LMV393226 LWP393226:LWR393226 MGL393226:MGN393226 MQH393226:MQJ393226 NAD393226:NAF393226 NJZ393226:NKB393226 NTV393226:NTX393226 ODR393226:ODT393226 ONN393226:ONP393226 OXJ393226:OXL393226 PHF393226:PHH393226 PRB393226:PRD393226 QAX393226:QAZ393226 QKT393226:QKV393226 QUP393226:QUR393226 REL393226:REN393226 ROH393226:ROJ393226 RYD393226:RYF393226 SHZ393226:SIB393226 SRV393226:SRX393226 TBR393226:TBT393226 TLN393226:TLP393226 TVJ393226:TVL393226 UFF393226:UFH393226 UPB393226:UPD393226 UYX393226:UYZ393226 VIT393226:VIV393226 VSP393226:VSR393226 WCL393226:WCN393226 WMH393226:WMJ393226 WWD393226:WWF393226 V458762:X458762 JR458762:JT458762 TN458762:TP458762 ADJ458762:ADL458762 ANF458762:ANH458762 AXB458762:AXD458762 BGX458762:BGZ458762 BQT458762:BQV458762 CAP458762:CAR458762 CKL458762:CKN458762 CUH458762:CUJ458762 DED458762:DEF458762 DNZ458762:DOB458762 DXV458762:DXX458762 EHR458762:EHT458762 ERN458762:ERP458762 FBJ458762:FBL458762 FLF458762:FLH458762 FVB458762:FVD458762 GEX458762:GEZ458762 GOT458762:GOV458762 GYP458762:GYR458762 HIL458762:HIN458762 HSH458762:HSJ458762 ICD458762:ICF458762 ILZ458762:IMB458762 IVV458762:IVX458762 JFR458762:JFT458762 JPN458762:JPP458762 JZJ458762:JZL458762 KJF458762:KJH458762 KTB458762:KTD458762 LCX458762:LCZ458762 LMT458762:LMV458762 LWP458762:LWR458762 MGL458762:MGN458762 MQH458762:MQJ458762 NAD458762:NAF458762 NJZ458762:NKB458762 NTV458762:NTX458762 ODR458762:ODT458762 ONN458762:ONP458762 OXJ458762:OXL458762 PHF458762:PHH458762 PRB458762:PRD458762 QAX458762:QAZ458762 QKT458762:QKV458762 QUP458762:QUR458762 REL458762:REN458762 ROH458762:ROJ458762 RYD458762:RYF458762 SHZ458762:SIB458762 SRV458762:SRX458762 TBR458762:TBT458762 TLN458762:TLP458762 TVJ458762:TVL458762 UFF458762:UFH458762 UPB458762:UPD458762 UYX458762:UYZ458762 VIT458762:VIV458762 VSP458762:VSR458762 WCL458762:WCN458762 WMH458762:WMJ458762 WWD458762:WWF458762 V524298:X524298 JR524298:JT524298 TN524298:TP524298 ADJ524298:ADL524298 ANF524298:ANH524298 AXB524298:AXD524298 BGX524298:BGZ524298 BQT524298:BQV524298 CAP524298:CAR524298 CKL524298:CKN524298 CUH524298:CUJ524298 DED524298:DEF524298 DNZ524298:DOB524298 DXV524298:DXX524298 EHR524298:EHT524298 ERN524298:ERP524298 FBJ524298:FBL524298 FLF524298:FLH524298 FVB524298:FVD524298 GEX524298:GEZ524298 GOT524298:GOV524298 GYP524298:GYR524298 HIL524298:HIN524298 HSH524298:HSJ524298 ICD524298:ICF524298 ILZ524298:IMB524298 IVV524298:IVX524298 JFR524298:JFT524298 JPN524298:JPP524298 JZJ524298:JZL524298 KJF524298:KJH524298 KTB524298:KTD524298 LCX524298:LCZ524298 LMT524298:LMV524298 LWP524298:LWR524298 MGL524298:MGN524298 MQH524298:MQJ524298 NAD524298:NAF524298 NJZ524298:NKB524298 NTV524298:NTX524298 ODR524298:ODT524298 ONN524298:ONP524298 OXJ524298:OXL524298 PHF524298:PHH524298 PRB524298:PRD524298 QAX524298:QAZ524298 QKT524298:QKV524298 QUP524298:QUR524298 REL524298:REN524298 ROH524298:ROJ524298 RYD524298:RYF524298 SHZ524298:SIB524298 SRV524298:SRX524298 TBR524298:TBT524298 TLN524298:TLP524298 TVJ524298:TVL524298 UFF524298:UFH524298 UPB524298:UPD524298 UYX524298:UYZ524298 VIT524298:VIV524298 VSP524298:VSR524298 WCL524298:WCN524298 WMH524298:WMJ524298 WWD524298:WWF524298 V589834:X589834 JR589834:JT589834 TN589834:TP589834 ADJ589834:ADL589834 ANF589834:ANH589834 AXB589834:AXD589834 BGX589834:BGZ589834 BQT589834:BQV589834 CAP589834:CAR589834 CKL589834:CKN589834 CUH589834:CUJ589834 DED589834:DEF589834 DNZ589834:DOB589834 DXV589834:DXX589834 EHR589834:EHT589834 ERN589834:ERP589834 FBJ589834:FBL589834 FLF589834:FLH589834 FVB589834:FVD589834 GEX589834:GEZ589834 GOT589834:GOV589834 GYP589834:GYR589834 HIL589834:HIN589834 HSH589834:HSJ589834 ICD589834:ICF589834 ILZ589834:IMB589834 IVV589834:IVX589834 JFR589834:JFT589834 JPN589834:JPP589834 JZJ589834:JZL589834 KJF589834:KJH589834 KTB589834:KTD589834 LCX589834:LCZ589834 LMT589834:LMV589834 LWP589834:LWR589834 MGL589834:MGN589834 MQH589834:MQJ589834 NAD589834:NAF589834 NJZ589834:NKB589834 NTV589834:NTX589834 ODR589834:ODT589834 ONN589834:ONP589834 OXJ589834:OXL589834 PHF589834:PHH589834 PRB589834:PRD589834 QAX589834:QAZ589834 QKT589834:QKV589834 QUP589834:QUR589834 REL589834:REN589834 ROH589834:ROJ589834 RYD589834:RYF589834 SHZ589834:SIB589834 SRV589834:SRX589834 TBR589834:TBT589834 TLN589834:TLP589834 TVJ589834:TVL589834 UFF589834:UFH589834 UPB589834:UPD589834 UYX589834:UYZ589834 VIT589834:VIV589834 VSP589834:VSR589834 WCL589834:WCN589834 WMH589834:WMJ589834 WWD589834:WWF589834 V655370:X655370 JR655370:JT655370 TN655370:TP655370 ADJ655370:ADL655370 ANF655370:ANH655370 AXB655370:AXD655370 BGX655370:BGZ655370 BQT655370:BQV655370 CAP655370:CAR655370 CKL655370:CKN655370 CUH655370:CUJ655370 DED655370:DEF655370 DNZ655370:DOB655370 DXV655370:DXX655370 EHR655370:EHT655370 ERN655370:ERP655370 FBJ655370:FBL655370 FLF655370:FLH655370 FVB655370:FVD655370 GEX655370:GEZ655370 GOT655370:GOV655370 GYP655370:GYR655370 HIL655370:HIN655370 HSH655370:HSJ655370 ICD655370:ICF655370 ILZ655370:IMB655370 IVV655370:IVX655370 JFR655370:JFT655370 JPN655370:JPP655370 JZJ655370:JZL655370 KJF655370:KJH655370 KTB655370:KTD655370 LCX655370:LCZ655370 LMT655370:LMV655370 LWP655370:LWR655370 MGL655370:MGN655370 MQH655370:MQJ655370 NAD655370:NAF655370 NJZ655370:NKB655370 NTV655370:NTX655370 ODR655370:ODT655370 ONN655370:ONP655370 OXJ655370:OXL655370 PHF655370:PHH655370 PRB655370:PRD655370 QAX655370:QAZ655370 QKT655370:QKV655370 QUP655370:QUR655370 REL655370:REN655370 ROH655370:ROJ655370 RYD655370:RYF655370 SHZ655370:SIB655370 SRV655370:SRX655370 TBR655370:TBT655370 TLN655370:TLP655370 TVJ655370:TVL655370 UFF655370:UFH655370 UPB655370:UPD655370 UYX655370:UYZ655370 VIT655370:VIV655370 VSP655370:VSR655370 WCL655370:WCN655370 WMH655370:WMJ655370 WWD655370:WWF655370 V720906:X720906 JR720906:JT720906 TN720906:TP720906 ADJ720906:ADL720906 ANF720906:ANH720906 AXB720906:AXD720906 BGX720906:BGZ720906 BQT720906:BQV720906 CAP720906:CAR720906 CKL720906:CKN720906 CUH720906:CUJ720906 DED720906:DEF720906 DNZ720906:DOB720906 DXV720906:DXX720906 EHR720906:EHT720906 ERN720906:ERP720906 FBJ720906:FBL720906 FLF720906:FLH720906 FVB720906:FVD720906 GEX720906:GEZ720906 GOT720906:GOV720906 GYP720906:GYR720906 HIL720906:HIN720906 HSH720906:HSJ720906 ICD720906:ICF720906 ILZ720906:IMB720906 IVV720906:IVX720906 JFR720906:JFT720906 JPN720906:JPP720906 JZJ720906:JZL720906 KJF720906:KJH720906 KTB720906:KTD720906 LCX720906:LCZ720906 LMT720906:LMV720906 LWP720906:LWR720906 MGL720906:MGN720906 MQH720906:MQJ720906 NAD720906:NAF720906 NJZ720906:NKB720906 NTV720906:NTX720906 ODR720906:ODT720906 ONN720906:ONP720906 OXJ720906:OXL720906 PHF720906:PHH720906 PRB720906:PRD720906 QAX720906:QAZ720906 QKT720906:QKV720906 QUP720906:QUR720906 REL720906:REN720906 ROH720906:ROJ720906 RYD720906:RYF720906 SHZ720906:SIB720906 SRV720906:SRX720906 TBR720906:TBT720906 TLN720906:TLP720906 TVJ720906:TVL720906 UFF720906:UFH720906 UPB720906:UPD720906 UYX720906:UYZ720906 VIT720906:VIV720906 VSP720906:VSR720906 WCL720906:WCN720906 WMH720906:WMJ720906 WWD720906:WWF720906 V786442:X786442 JR786442:JT786442 TN786442:TP786442 ADJ786442:ADL786442 ANF786442:ANH786442 AXB786442:AXD786442 BGX786442:BGZ786442 BQT786442:BQV786442 CAP786442:CAR786442 CKL786442:CKN786442 CUH786442:CUJ786442 DED786442:DEF786442 DNZ786442:DOB786442 DXV786442:DXX786442 EHR786442:EHT786442 ERN786442:ERP786442 FBJ786442:FBL786442 FLF786442:FLH786442 FVB786442:FVD786442 GEX786442:GEZ786442 GOT786442:GOV786442 GYP786442:GYR786442 HIL786442:HIN786442 HSH786442:HSJ786442 ICD786442:ICF786442 ILZ786442:IMB786442 IVV786442:IVX786442 JFR786442:JFT786442 JPN786442:JPP786442 JZJ786442:JZL786442 KJF786442:KJH786442 KTB786442:KTD786442 LCX786442:LCZ786442 LMT786442:LMV786442 LWP786442:LWR786442 MGL786442:MGN786442 MQH786442:MQJ786442 NAD786442:NAF786442 NJZ786442:NKB786442 NTV786442:NTX786442 ODR786442:ODT786442 ONN786442:ONP786442 OXJ786442:OXL786442 PHF786442:PHH786442 PRB786442:PRD786442 QAX786442:QAZ786442 QKT786442:QKV786442 QUP786442:QUR786442 REL786442:REN786442 ROH786442:ROJ786442 RYD786442:RYF786442 SHZ786442:SIB786442 SRV786442:SRX786442 TBR786442:TBT786442 TLN786442:TLP786442 TVJ786442:TVL786442 UFF786442:UFH786442 UPB786442:UPD786442 UYX786442:UYZ786442 VIT786442:VIV786442 VSP786442:VSR786442 WCL786442:WCN786442 WMH786442:WMJ786442 WWD786442:WWF786442 V851978:X851978 JR851978:JT851978 TN851978:TP851978 ADJ851978:ADL851978 ANF851978:ANH851978 AXB851978:AXD851978 BGX851978:BGZ851978 BQT851978:BQV851978 CAP851978:CAR851978 CKL851978:CKN851978 CUH851978:CUJ851978 DED851978:DEF851978 DNZ851978:DOB851978 DXV851978:DXX851978 EHR851978:EHT851978 ERN851978:ERP851978 FBJ851978:FBL851978 FLF851978:FLH851978 FVB851978:FVD851978 GEX851978:GEZ851978 GOT851978:GOV851978 GYP851978:GYR851978 HIL851978:HIN851978 HSH851978:HSJ851978 ICD851978:ICF851978 ILZ851978:IMB851978 IVV851978:IVX851978 JFR851978:JFT851978 JPN851978:JPP851978 JZJ851978:JZL851978 KJF851978:KJH851978 KTB851978:KTD851978 LCX851978:LCZ851978 LMT851978:LMV851978 LWP851978:LWR851978 MGL851978:MGN851978 MQH851978:MQJ851978 NAD851978:NAF851978 NJZ851978:NKB851978 NTV851978:NTX851978 ODR851978:ODT851978 ONN851978:ONP851978 OXJ851978:OXL851978 PHF851978:PHH851978 PRB851978:PRD851978 QAX851978:QAZ851978 QKT851978:QKV851978 QUP851978:QUR851978 REL851978:REN851978 ROH851978:ROJ851978 RYD851978:RYF851978 SHZ851978:SIB851978 SRV851978:SRX851978 TBR851978:TBT851978 TLN851978:TLP851978 TVJ851978:TVL851978 UFF851978:UFH851978 UPB851978:UPD851978 UYX851978:UYZ851978 VIT851978:VIV851978 VSP851978:VSR851978 WCL851978:WCN851978 WMH851978:WMJ851978 WWD851978:WWF851978 V917514:X917514 JR917514:JT917514 TN917514:TP917514 ADJ917514:ADL917514 ANF917514:ANH917514 AXB917514:AXD917514 BGX917514:BGZ917514 BQT917514:BQV917514 CAP917514:CAR917514 CKL917514:CKN917514 CUH917514:CUJ917514 DED917514:DEF917514 DNZ917514:DOB917514 DXV917514:DXX917514 EHR917514:EHT917514 ERN917514:ERP917514 FBJ917514:FBL917514 FLF917514:FLH917514 FVB917514:FVD917514 GEX917514:GEZ917514 GOT917514:GOV917514 GYP917514:GYR917514 HIL917514:HIN917514 HSH917514:HSJ917514 ICD917514:ICF917514 ILZ917514:IMB917514 IVV917514:IVX917514 JFR917514:JFT917514 JPN917514:JPP917514 JZJ917514:JZL917514 KJF917514:KJH917514 KTB917514:KTD917514 LCX917514:LCZ917514 LMT917514:LMV917514 LWP917514:LWR917514 MGL917514:MGN917514 MQH917514:MQJ917514 NAD917514:NAF917514 NJZ917514:NKB917514 NTV917514:NTX917514 ODR917514:ODT917514 ONN917514:ONP917514 OXJ917514:OXL917514 PHF917514:PHH917514 PRB917514:PRD917514 QAX917514:QAZ917514 QKT917514:QKV917514 QUP917514:QUR917514 REL917514:REN917514 ROH917514:ROJ917514 RYD917514:RYF917514 SHZ917514:SIB917514 SRV917514:SRX917514 TBR917514:TBT917514 TLN917514:TLP917514 TVJ917514:TVL917514 UFF917514:UFH917514 UPB917514:UPD917514 UYX917514:UYZ917514 VIT917514:VIV917514 VSP917514:VSR917514 WCL917514:WCN917514 WMH917514:WMJ917514 WWD917514:WWF917514 V983050:X983050 JR983050:JT983050 TN983050:TP983050 ADJ983050:ADL983050 ANF983050:ANH983050 AXB983050:AXD983050 BGX983050:BGZ983050 BQT983050:BQV983050 CAP983050:CAR983050 CKL983050:CKN983050 CUH983050:CUJ983050 DED983050:DEF983050 DNZ983050:DOB983050 DXV983050:DXX983050 EHR983050:EHT983050 ERN983050:ERP983050 FBJ983050:FBL983050 FLF983050:FLH983050 FVB983050:FVD983050 GEX983050:GEZ983050 GOT983050:GOV983050 GYP983050:GYR983050 HIL983050:HIN983050 HSH983050:HSJ983050 ICD983050:ICF983050 ILZ983050:IMB983050 IVV983050:IVX983050 JFR983050:JFT983050 JPN983050:JPP983050 JZJ983050:JZL983050 KJF983050:KJH983050 KTB983050:KTD983050 LCX983050:LCZ983050 LMT983050:LMV983050 LWP983050:LWR983050 MGL983050:MGN983050 MQH983050:MQJ983050 NAD983050:NAF983050 NJZ983050:NKB983050 NTV983050:NTX983050 ODR983050:ODT983050 ONN983050:ONP983050 OXJ983050:OXL983050 PHF983050:PHH983050 PRB983050:PRD983050 QAX983050:QAZ983050 QKT983050:QKV983050 QUP983050:QUR983050 REL983050:REN983050 ROH983050:ROJ983050 RYD983050:RYF983050 SHZ983050:SIB983050 SRV983050:SRX983050 TBR983050:TBT983050 TLN983050:TLP983050 TVJ983050:TVL983050 UFF983050:UFH983050 UPB983050:UPD983050 UYX983050:UYZ983050 VIT983050:VIV983050 VSP983050:VSR983050 WCL983050:WCN983050 WMH983050:WMJ983050 WWD983050:WWF983050 Y10:Z13 JU10:JV13 TQ10:TR13 ADM10:ADN13 ANI10:ANJ13 AXE10:AXF13 BHA10:BHB13 BQW10:BQX13 CAS10:CAT13 CKO10:CKP13 CUK10:CUL13 DEG10:DEH13 DOC10:DOD13 DXY10:DXZ13 EHU10:EHV13 ERQ10:ERR13 FBM10:FBN13 FLI10:FLJ13 FVE10:FVF13 GFA10:GFB13 GOW10:GOX13 GYS10:GYT13 HIO10:HIP13 HSK10:HSL13 ICG10:ICH13 IMC10:IMD13 IVY10:IVZ13 JFU10:JFV13 JPQ10:JPR13 JZM10:JZN13 KJI10:KJJ13 KTE10:KTF13 LDA10:LDB13 LMW10:LMX13 LWS10:LWT13 MGO10:MGP13 MQK10:MQL13 NAG10:NAH13 NKC10:NKD13 NTY10:NTZ13 ODU10:ODV13 ONQ10:ONR13 OXM10:OXN13 PHI10:PHJ13 PRE10:PRF13 QBA10:QBB13 QKW10:QKX13 QUS10:QUT13 REO10:REP13 ROK10:ROL13 RYG10:RYH13 SIC10:SID13 SRY10:SRZ13 TBU10:TBV13 TLQ10:TLR13 TVM10:TVN13 UFI10:UFJ13 UPE10:UPF13 UZA10:UZB13 VIW10:VIX13 VSS10:VST13 WCO10:WCP13 WMK10:WML13 WWG10:WWH13 Y65546:Z65549 JU65546:JV65549 TQ65546:TR65549 ADM65546:ADN65549 ANI65546:ANJ65549 AXE65546:AXF65549 BHA65546:BHB65549 BQW65546:BQX65549 CAS65546:CAT65549 CKO65546:CKP65549 CUK65546:CUL65549 DEG65546:DEH65549 DOC65546:DOD65549 DXY65546:DXZ65549 EHU65546:EHV65549 ERQ65546:ERR65549 FBM65546:FBN65549 FLI65546:FLJ65549 FVE65546:FVF65549 GFA65546:GFB65549 GOW65546:GOX65549 GYS65546:GYT65549 HIO65546:HIP65549 HSK65546:HSL65549 ICG65546:ICH65549 IMC65546:IMD65549 IVY65546:IVZ65549 JFU65546:JFV65549 JPQ65546:JPR65549 JZM65546:JZN65549 KJI65546:KJJ65549 KTE65546:KTF65549 LDA65546:LDB65549 LMW65546:LMX65549 LWS65546:LWT65549 MGO65546:MGP65549 MQK65546:MQL65549 NAG65546:NAH65549 NKC65546:NKD65549 NTY65546:NTZ65549 ODU65546:ODV65549 ONQ65546:ONR65549 OXM65546:OXN65549 PHI65546:PHJ65549 PRE65546:PRF65549 QBA65546:QBB65549 QKW65546:QKX65549 QUS65546:QUT65549 REO65546:REP65549 ROK65546:ROL65549 RYG65546:RYH65549 SIC65546:SID65549 SRY65546:SRZ65549 TBU65546:TBV65549 TLQ65546:TLR65549 TVM65546:TVN65549 UFI65546:UFJ65549 UPE65546:UPF65549 UZA65546:UZB65549 VIW65546:VIX65549 VSS65546:VST65549 WCO65546:WCP65549 WMK65546:WML65549 WWG65546:WWH65549 Y131082:Z131085 JU131082:JV131085 TQ131082:TR131085 ADM131082:ADN131085 ANI131082:ANJ131085 AXE131082:AXF131085 BHA131082:BHB131085 BQW131082:BQX131085 CAS131082:CAT131085 CKO131082:CKP131085 CUK131082:CUL131085 DEG131082:DEH131085 DOC131082:DOD131085 DXY131082:DXZ131085 EHU131082:EHV131085 ERQ131082:ERR131085 FBM131082:FBN131085 FLI131082:FLJ131085 FVE131082:FVF131085 GFA131082:GFB131085 GOW131082:GOX131085 GYS131082:GYT131085 HIO131082:HIP131085 HSK131082:HSL131085 ICG131082:ICH131085 IMC131082:IMD131085 IVY131082:IVZ131085 JFU131082:JFV131085 JPQ131082:JPR131085 JZM131082:JZN131085 KJI131082:KJJ131085 KTE131082:KTF131085 LDA131082:LDB131085 LMW131082:LMX131085 LWS131082:LWT131085 MGO131082:MGP131085 MQK131082:MQL131085 NAG131082:NAH131085 NKC131082:NKD131085 NTY131082:NTZ131085 ODU131082:ODV131085 ONQ131082:ONR131085 OXM131082:OXN131085 PHI131082:PHJ131085 PRE131082:PRF131085 QBA131082:QBB131085 QKW131082:QKX131085 QUS131082:QUT131085 REO131082:REP131085 ROK131082:ROL131085 RYG131082:RYH131085 SIC131082:SID131085 SRY131082:SRZ131085 TBU131082:TBV131085 TLQ131082:TLR131085 TVM131082:TVN131085 UFI131082:UFJ131085 UPE131082:UPF131085 UZA131082:UZB131085 VIW131082:VIX131085 VSS131082:VST131085 WCO131082:WCP131085 WMK131082:WML131085 WWG131082:WWH131085 Y196618:Z196621 JU196618:JV196621 TQ196618:TR196621 ADM196618:ADN196621 ANI196618:ANJ196621 AXE196618:AXF196621 BHA196618:BHB196621 BQW196618:BQX196621 CAS196618:CAT196621 CKO196618:CKP196621 CUK196618:CUL196621 DEG196618:DEH196621 DOC196618:DOD196621 DXY196618:DXZ196621 EHU196618:EHV196621 ERQ196618:ERR196621 FBM196618:FBN196621 FLI196618:FLJ196621 FVE196618:FVF196621 GFA196618:GFB196621 GOW196618:GOX196621 GYS196618:GYT196621 HIO196618:HIP196621 HSK196618:HSL196621 ICG196618:ICH196621 IMC196618:IMD196621 IVY196618:IVZ196621 JFU196618:JFV196621 JPQ196618:JPR196621 JZM196618:JZN196621 KJI196618:KJJ196621 KTE196618:KTF196621 LDA196618:LDB196621 LMW196618:LMX196621 LWS196618:LWT196621 MGO196618:MGP196621 MQK196618:MQL196621 NAG196618:NAH196621 NKC196618:NKD196621 NTY196618:NTZ196621 ODU196618:ODV196621 ONQ196618:ONR196621 OXM196618:OXN196621 PHI196618:PHJ196621 PRE196618:PRF196621 QBA196618:QBB196621 QKW196618:QKX196621 QUS196618:QUT196621 REO196618:REP196621 ROK196618:ROL196621 RYG196618:RYH196621 SIC196618:SID196621 SRY196618:SRZ196621 TBU196618:TBV196621 TLQ196618:TLR196621 TVM196618:TVN196621 UFI196618:UFJ196621 UPE196618:UPF196621 UZA196618:UZB196621 VIW196618:VIX196621 VSS196618:VST196621 WCO196618:WCP196621 WMK196618:WML196621 WWG196618:WWH196621 Y262154:Z262157 JU262154:JV262157 TQ262154:TR262157 ADM262154:ADN262157 ANI262154:ANJ262157 AXE262154:AXF262157 BHA262154:BHB262157 BQW262154:BQX262157 CAS262154:CAT262157 CKO262154:CKP262157 CUK262154:CUL262157 DEG262154:DEH262157 DOC262154:DOD262157 DXY262154:DXZ262157 EHU262154:EHV262157 ERQ262154:ERR262157 FBM262154:FBN262157 FLI262154:FLJ262157 FVE262154:FVF262157 GFA262154:GFB262157 GOW262154:GOX262157 GYS262154:GYT262157 HIO262154:HIP262157 HSK262154:HSL262157 ICG262154:ICH262157 IMC262154:IMD262157 IVY262154:IVZ262157 JFU262154:JFV262157 JPQ262154:JPR262157 JZM262154:JZN262157 KJI262154:KJJ262157 KTE262154:KTF262157 LDA262154:LDB262157 LMW262154:LMX262157 LWS262154:LWT262157 MGO262154:MGP262157 MQK262154:MQL262157 NAG262154:NAH262157 NKC262154:NKD262157 NTY262154:NTZ262157 ODU262154:ODV262157 ONQ262154:ONR262157 OXM262154:OXN262157 PHI262154:PHJ262157 PRE262154:PRF262157 QBA262154:QBB262157 QKW262154:QKX262157 QUS262154:QUT262157 REO262154:REP262157 ROK262154:ROL262157 RYG262154:RYH262157 SIC262154:SID262157 SRY262154:SRZ262157 TBU262154:TBV262157 TLQ262154:TLR262157 TVM262154:TVN262157 UFI262154:UFJ262157 UPE262154:UPF262157 UZA262154:UZB262157 VIW262154:VIX262157 VSS262154:VST262157 WCO262154:WCP262157 WMK262154:WML262157 WWG262154:WWH262157 Y327690:Z327693 JU327690:JV327693 TQ327690:TR327693 ADM327690:ADN327693 ANI327690:ANJ327693 AXE327690:AXF327693 BHA327690:BHB327693 BQW327690:BQX327693 CAS327690:CAT327693 CKO327690:CKP327693 CUK327690:CUL327693 DEG327690:DEH327693 DOC327690:DOD327693 DXY327690:DXZ327693 EHU327690:EHV327693 ERQ327690:ERR327693 FBM327690:FBN327693 FLI327690:FLJ327693 FVE327690:FVF327693 GFA327690:GFB327693 GOW327690:GOX327693 GYS327690:GYT327693 HIO327690:HIP327693 HSK327690:HSL327693 ICG327690:ICH327693 IMC327690:IMD327693 IVY327690:IVZ327693 JFU327690:JFV327693 JPQ327690:JPR327693 JZM327690:JZN327693 KJI327690:KJJ327693 KTE327690:KTF327693 LDA327690:LDB327693 LMW327690:LMX327693 LWS327690:LWT327693 MGO327690:MGP327693 MQK327690:MQL327693 NAG327690:NAH327693 NKC327690:NKD327693 NTY327690:NTZ327693 ODU327690:ODV327693 ONQ327690:ONR327693 OXM327690:OXN327693 PHI327690:PHJ327693 PRE327690:PRF327693 QBA327690:QBB327693 QKW327690:QKX327693 QUS327690:QUT327693 REO327690:REP327693 ROK327690:ROL327693 RYG327690:RYH327693 SIC327690:SID327693 SRY327690:SRZ327693 TBU327690:TBV327693 TLQ327690:TLR327693 TVM327690:TVN327693 UFI327690:UFJ327693 UPE327690:UPF327693 UZA327690:UZB327693 VIW327690:VIX327693 VSS327690:VST327693 WCO327690:WCP327693 WMK327690:WML327693 WWG327690:WWH327693 Y393226:Z393229 JU393226:JV393229 TQ393226:TR393229 ADM393226:ADN393229 ANI393226:ANJ393229 AXE393226:AXF393229 BHA393226:BHB393229 BQW393226:BQX393229 CAS393226:CAT393229 CKO393226:CKP393229 CUK393226:CUL393229 DEG393226:DEH393229 DOC393226:DOD393229 DXY393226:DXZ393229 EHU393226:EHV393229 ERQ393226:ERR393229 FBM393226:FBN393229 FLI393226:FLJ393229 FVE393226:FVF393229 GFA393226:GFB393229 GOW393226:GOX393229 GYS393226:GYT393229 HIO393226:HIP393229 HSK393226:HSL393229 ICG393226:ICH393229 IMC393226:IMD393229 IVY393226:IVZ393229 JFU393226:JFV393229 JPQ393226:JPR393229 JZM393226:JZN393229 KJI393226:KJJ393229 KTE393226:KTF393229 LDA393226:LDB393229 LMW393226:LMX393229 LWS393226:LWT393229 MGO393226:MGP393229 MQK393226:MQL393229 NAG393226:NAH393229 NKC393226:NKD393229 NTY393226:NTZ393229 ODU393226:ODV393229 ONQ393226:ONR393229 OXM393226:OXN393229 PHI393226:PHJ393229 PRE393226:PRF393229 QBA393226:QBB393229 QKW393226:QKX393229 QUS393226:QUT393229 REO393226:REP393229 ROK393226:ROL393229 RYG393226:RYH393229 SIC393226:SID393229 SRY393226:SRZ393229 TBU393226:TBV393229 TLQ393226:TLR393229 TVM393226:TVN393229 UFI393226:UFJ393229 UPE393226:UPF393229 UZA393226:UZB393229 VIW393226:VIX393229 VSS393226:VST393229 WCO393226:WCP393229 WMK393226:WML393229 WWG393226:WWH393229 Y458762:Z458765 JU458762:JV458765 TQ458762:TR458765 ADM458762:ADN458765 ANI458762:ANJ458765 AXE458762:AXF458765 BHA458762:BHB458765 BQW458762:BQX458765 CAS458762:CAT458765 CKO458762:CKP458765 CUK458762:CUL458765 DEG458762:DEH458765 DOC458762:DOD458765 DXY458762:DXZ458765 EHU458762:EHV458765 ERQ458762:ERR458765 FBM458762:FBN458765 FLI458762:FLJ458765 FVE458762:FVF458765 GFA458762:GFB458765 GOW458762:GOX458765 GYS458762:GYT458765 HIO458762:HIP458765 HSK458762:HSL458765 ICG458762:ICH458765 IMC458762:IMD458765 IVY458762:IVZ458765 JFU458762:JFV458765 JPQ458762:JPR458765 JZM458762:JZN458765 KJI458762:KJJ458765 KTE458762:KTF458765 LDA458762:LDB458765 LMW458762:LMX458765 LWS458762:LWT458765 MGO458762:MGP458765 MQK458762:MQL458765 NAG458762:NAH458765 NKC458762:NKD458765 NTY458762:NTZ458765 ODU458762:ODV458765 ONQ458762:ONR458765 OXM458762:OXN458765 PHI458762:PHJ458765 PRE458762:PRF458765 QBA458762:QBB458765 QKW458762:QKX458765 QUS458762:QUT458765 REO458762:REP458765 ROK458762:ROL458765 RYG458762:RYH458765 SIC458762:SID458765 SRY458762:SRZ458765 TBU458762:TBV458765 TLQ458762:TLR458765 TVM458762:TVN458765 UFI458762:UFJ458765 UPE458762:UPF458765 UZA458762:UZB458765 VIW458762:VIX458765 VSS458762:VST458765 WCO458762:WCP458765 WMK458762:WML458765 WWG458762:WWH458765 Y524298:Z524301 JU524298:JV524301 TQ524298:TR524301 ADM524298:ADN524301 ANI524298:ANJ524301 AXE524298:AXF524301 BHA524298:BHB524301 BQW524298:BQX524301 CAS524298:CAT524301 CKO524298:CKP524301 CUK524298:CUL524301 DEG524298:DEH524301 DOC524298:DOD524301 DXY524298:DXZ524301 EHU524298:EHV524301 ERQ524298:ERR524301 FBM524298:FBN524301 FLI524298:FLJ524301 FVE524298:FVF524301 GFA524298:GFB524301 GOW524298:GOX524301 GYS524298:GYT524301 HIO524298:HIP524301 HSK524298:HSL524301 ICG524298:ICH524301 IMC524298:IMD524301 IVY524298:IVZ524301 JFU524298:JFV524301 JPQ524298:JPR524301 JZM524298:JZN524301 KJI524298:KJJ524301 KTE524298:KTF524301 LDA524298:LDB524301 LMW524298:LMX524301 LWS524298:LWT524301 MGO524298:MGP524301 MQK524298:MQL524301 NAG524298:NAH524301 NKC524298:NKD524301 NTY524298:NTZ524301 ODU524298:ODV524301 ONQ524298:ONR524301 OXM524298:OXN524301 PHI524298:PHJ524301 PRE524298:PRF524301 QBA524298:QBB524301 QKW524298:QKX524301 QUS524298:QUT524301 REO524298:REP524301 ROK524298:ROL524301 RYG524298:RYH524301 SIC524298:SID524301 SRY524298:SRZ524301 TBU524298:TBV524301 TLQ524298:TLR524301 TVM524298:TVN524301 UFI524298:UFJ524301 UPE524298:UPF524301 UZA524298:UZB524301 VIW524298:VIX524301 VSS524298:VST524301 WCO524298:WCP524301 WMK524298:WML524301 WWG524298:WWH524301 Y589834:Z589837 JU589834:JV589837 TQ589834:TR589837 ADM589834:ADN589837 ANI589834:ANJ589837 AXE589834:AXF589837 BHA589834:BHB589837 BQW589834:BQX589837 CAS589834:CAT589837 CKO589834:CKP589837 CUK589834:CUL589837 DEG589834:DEH589837 DOC589834:DOD589837 DXY589834:DXZ589837 EHU589834:EHV589837 ERQ589834:ERR589837 FBM589834:FBN589837 FLI589834:FLJ589837 FVE589834:FVF589837 GFA589834:GFB589837 GOW589834:GOX589837 GYS589834:GYT589837 HIO589834:HIP589837 HSK589834:HSL589837 ICG589834:ICH589837 IMC589834:IMD589837 IVY589834:IVZ589837 JFU589834:JFV589837 JPQ589834:JPR589837 JZM589834:JZN589837 KJI589834:KJJ589837 KTE589834:KTF589837 LDA589834:LDB589837 LMW589834:LMX589837 LWS589834:LWT589837 MGO589834:MGP589837 MQK589834:MQL589837 NAG589834:NAH589837 NKC589834:NKD589837 NTY589834:NTZ589837 ODU589834:ODV589837 ONQ589834:ONR589837 OXM589834:OXN589837 PHI589834:PHJ589837 PRE589834:PRF589837 QBA589834:QBB589837 QKW589834:QKX589837 QUS589834:QUT589837 REO589834:REP589837 ROK589834:ROL589837 RYG589834:RYH589837 SIC589834:SID589837 SRY589834:SRZ589837 TBU589834:TBV589837 TLQ589834:TLR589837 TVM589834:TVN589837 UFI589834:UFJ589837 UPE589834:UPF589837 UZA589834:UZB589837 VIW589834:VIX589837 VSS589834:VST589837 WCO589834:WCP589837 WMK589834:WML589837 WWG589834:WWH589837 Y655370:Z655373 JU655370:JV655373 TQ655370:TR655373 ADM655370:ADN655373 ANI655370:ANJ655373 AXE655370:AXF655373 BHA655370:BHB655373 BQW655370:BQX655373 CAS655370:CAT655373 CKO655370:CKP655373 CUK655370:CUL655373 DEG655370:DEH655373 DOC655370:DOD655373 DXY655370:DXZ655373 EHU655370:EHV655373 ERQ655370:ERR655373 FBM655370:FBN655373 FLI655370:FLJ655373 FVE655370:FVF655373 GFA655370:GFB655373 GOW655370:GOX655373 GYS655370:GYT655373 HIO655370:HIP655373 HSK655370:HSL655373 ICG655370:ICH655373 IMC655370:IMD655373 IVY655370:IVZ655373 JFU655370:JFV655373 JPQ655370:JPR655373 JZM655370:JZN655373 KJI655370:KJJ655373 KTE655370:KTF655373 LDA655370:LDB655373 LMW655370:LMX655373 LWS655370:LWT655373 MGO655370:MGP655373 MQK655370:MQL655373 NAG655370:NAH655373 NKC655370:NKD655373 NTY655370:NTZ655373 ODU655370:ODV655373 ONQ655370:ONR655373 OXM655370:OXN655373 PHI655370:PHJ655373 PRE655370:PRF655373 QBA655370:QBB655373 QKW655370:QKX655373 QUS655370:QUT655373 REO655370:REP655373 ROK655370:ROL655373 RYG655370:RYH655373 SIC655370:SID655373 SRY655370:SRZ655373 TBU655370:TBV655373 TLQ655370:TLR655373 TVM655370:TVN655373 UFI655370:UFJ655373 UPE655370:UPF655373 UZA655370:UZB655373 VIW655370:VIX655373 VSS655370:VST655373 WCO655370:WCP655373 WMK655370:WML655373 WWG655370:WWH655373 Y720906:Z720909 JU720906:JV720909 TQ720906:TR720909 ADM720906:ADN720909 ANI720906:ANJ720909 AXE720906:AXF720909 BHA720906:BHB720909 BQW720906:BQX720909 CAS720906:CAT720909 CKO720906:CKP720909 CUK720906:CUL720909 DEG720906:DEH720909 DOC720906:DOD720909 DXY720906:DXZ720909 EHU720906:EHV720909 ERQ720906:ERR720909 FBM720906:FBN720909 FLI720906:FLJ720909 FVE720906:FVF720909 GFA720906:GFB720909 GOW720906:GOX720909 GYS720906:GYT720909 HIO720906:HIP720909 HSK720906:HSL720909 ICG720906:ICH720909 IMC720906:IMD720909 IVY720906:IVZ720909 JFU720906:JFV720909 JPQ720906:JPR720909 JZM720906:JZN720909 KJI720906:KJJ720909 KTE720906:KTF720909 LDA720906:LDB720909 LMW720906:LMX720909 LWS720906:LWT720909 MGO720906:MGP720909 MQK720906:MQL720909 NAG720906:NAH720909 NKC720906:NKD720909 NTY720906:NTZ720909 ODU720906:ODV720909 ONQ720906:ONR720909 OXM720906:OXN720909 PHI720906:PHJ720909 PRE720906:PRF720909 QBA720906:QBB720909 QKW720906:QKX720909 QUS720906:QUT720909 REO720906:REP720909 ROK720906:ROL720909 RYG720906:RYH720909 SIC720906:SID720909 SRY720906:SRZ720909 TBU720906:TBV720909 TLQ720906:TLR720909 TVM720906:TVN720909 UFI720906:UFJ720909 UPE720906:UPF720909 UZA720906:UZB720909 VIW720906:VIX720909 VSS720906:VST720909 WCO720906:WCP720909 WMK720906:WML720909 WWG720906:WWH720909 Y786442:Z786445 JU786442:JV786445 TQ786442:TR786445 ADM786442:ADN786445 ANI786442:ANJ786445 AXE786442:AXF786445 BHA786442:BHB786445 BQW786442:BQX786445 CAS786442:CAT786445 CKO786442:CKP786445 CUK786442:CUL786445 DEG786442:DEH786445 DOC786442:DOD786445 DXY786442:DXZ786445 EHU786442:EHV786445 ERQ786442:ERR786445 FBM786442:FBN786445 FLI786442:FLJ786445 FVE786442:FVF786445 GFA786442:GFB786445 GOW786442:GOX786445 GYS786442:GYT786445 HIO786442:HIP786445 HSK786442:HSL786445 ICG786442:ICH786445 IMC786442:IMD786445 IVY786442:IVZ786445 JFU786442:JFV786445 JPQ786442:JPR786445 JZM786442:JZN786445 KJI786442:KJJ786445 KTE786442:KTF786445 LDA786442:LDB786445 LMW786442:LMX786445 LWS786442:LWT786445 MGO786442:MGP786445 MQK786442:MQL786445 NAG786442:NAH786445 NKC786442:NKD786445 NTY786442:NTZ786445 ODU786442:ODV786445 ONQ786442:ONR786445 OXM786442:OXN786445 PHI786442:PHJ786445 PRE786442:PRF786445 QBA786442:QBB786445 QKW786442:QKX786445 QUS786442:QUT786445 REO786442:REP786445 ROK786442:ROL786445 RYG786442:RYH786445 SIC786442:SID786445 SRY786442:SRZ786445 TBU786442:TBV786445 TLQ786442:TLR786445 TVM786442:TVN786445 UFI786442:UFJ786445 UPE786442:UPF786445 UZA786442:UZB786445 VIW786442:VIX786445 VSS786442:VST786445 WCO786442:WCP786445 WMK786442:WML786445 WWG786442:WWH786445 Y851978:Z851981 JU851978:JV851981 TQ851978:TR851981 ADM851978:ADN851981 ANI851978:ANJ851981 AXE851978:AXF851981 BHA851978:BHB851981 BQW851978:BQX851981 CAS851978:CAT851981 CKO851978:CKP851981 CUK851978:CUL851981 DEG851978:DEH851981 DOC851978:DOD851981 DXY851978:DXZ851981 EHU851978:EHV851981 ERQ851978:ERR851981 FBM851978:FBN851981 FLI851978:FLJ851981 FVE851978:FVF851981 GFA851978:GFB851981 GOW851978:GOX851981 GYS851978:GYT851981 HIO851978:HIP851981 HSK851978:HSL851981 ICG851978:ICH851981 IMC851978:IMD851981 IVY851978:IVZ851981 JFU851978:JFV851981 JPQ851978:JPR851981 JZM851978:JZN851981 KJI851978:KJJ851981 KTE851978:KTF851981 LDA851978:LDB851981 LMW851978:LMX851981 LWS851978:LWT851981 MGO851978:MGP851981 MQK851978:MQL851981 NAG851978:NAH851981 NKC851978:NKD851981 NTY851978:NTZ851981 ODU851978:ODV851981 ONQ851978:ONR851981 OXM851978:OXN851981 PHI851978:PHJ851981 PRE851978:PRF851981 QBA851978:QBB851981 QKW851978:QKX851981 QUS851978:QUT851981 REO851978:REP851981 ROK851978:ROL851981 RYG851978:RYH851981 SIC851978:SID851981 SRY851978:SRZ851981 TBU851978:TBV851981 TLQ851978:TLR851981 TVM851978:TVN851981 UFI851978:UFJ851981 UPE851978:UPF851981 UZA851978:UZB851981 VIW851978:VIX851981 VSS851978:VST851981 WCO851978:WCP851981 WMK851978:WML851981 WWG851978:WWH851981 Y917514:Z917517 JU917514:JV917517 TQ917514:TR917517 ADM917514:ADN917517 ANI917514:ANJ917517 AXE917514:AXF917517 BHA917514:BHB917517 BQW917514:BQX917517 CAS917514:CAT917517 CKO917514:CKP917517 CUK917514:CUL917517 DEG917514:DEH917517 DOC917514:DOD917517 DXY917514:DXZ917517 EHU917514:EHV917517 ERQ917514:ERR917517 FBM917514:FBN917517 FLI917514:FLJ917517 FVE917514:FVF917517 GFA917514:GFB917517 GOW917514:GOX917517 GYS917514:GYT917517 HIO917514:HIP917517 HSK917514:HSL917517 ICG917514:ICH917517 IMC917514:IMD917517 IVY917514:IVZ917517 JFU917514:JFV917517 JPQ917514:JPR917517 JZM917514:JZN917517 KJI917514:KJJ917517 KTE917514:KTF917517 LDA917514:LDB917517 LMW917514:LMX917517 LWS917514:LWT917517 MGO917514:MGP917517 MQK917514:MQL917517 NAG917514:NAH917517 NKC917514:NKD917517 NTY917514:NTZ917517 ODU917514:ODV917517 ONQ917514:ONR917517 OXM917514:OXN917517 PHI917514:PHJ917517 PRE917514:PRF917517 QBA917514:QBB917517 QKW917514:QKX917517 QUS917514:QUT917517 REO917514:REP917517 ROK917514:ROL917517 RYG917514:RYH917517 SIC917514:SID917517 SRY917514:SRZ917517 TBU917514:TBV917517 TLQ917514:TLR917517 TVM917514:TVN917517 UFI917514:UFJ917517 UPE917514:UPF917517 UZA917514:UZB917517 VIW917514:VIX917517 VSS917514:VST917517 WCO917514:WCP917517 WMK917514:WML917517 WWG917514:WWH917517 Y983050:Z983053 JU983050:JV983053 TQ983050:TR983053 ADM983050:ADN983053 ANI983050:ANJ983053 AXE983050:AXF983053 BHA983050:BHB983053 BQW983050:BQX983053 CAS983050:CAT983053 CKO983050:CKP983053 CUK983050:CUL983053 DEG983050:DEH983053 DOC983050:DOD983053 DXY983050:DXZ983053 EHU983050:EHV983053 ERQ983050:ERR983053 FBM983050:FBN983053 FLI983050:FLJ983053 FVE983050:FVF983053 GFA983050:GFB983053 GOW983050:GOX983053 GYS983050:GYT983053 HIO983050:HIP983053 HSK983050:HSL983053 ICG983050:ICH983053 IMC983050:IMD983053 IVY983050:IVZ983053 JFU983050:JFV983053 JPQ983050:JPR983053 JZM983050:JZN983053 KJI983050:KJJ983053 KTE983050:KTF983053 LDA983050:LDB983053 LMW983050:LMX983053 LWS983050:LWT983053 MGO983050:MGP983053 MQK983050:MQL983053 NAG983050:NAH983053 NKC983050:NKD983053 NTY983050:NTZ983053 ODU983050:ODV983053 ONQ983050:ONR983053 OXM983050:OXN983053 PHI983050:PHJ983053 PRE983050:PRF983053 QBA983050:QBB983053 QKW983050:QKX983053 QUS983050:QUT983053 REO983050:REP983053 ROK983050:ROL983053 RYG983050:RYH983053 SIC983050:SID983053 SRY983050:SRZ983053 TBU983050:TBV983053 TLQ983050:TLR983053 TVM983050:TVN983053 UFI983050:UFJ983053 UPE983050:UPF983053 UZA983050:UZB983053 VIW983050:VIX983053 VSS983050:VST983053 WCO983050:WCP983053 WMK983050:WML983053 WWG983050:WWH983053 S10:T13 JO10:JP13 TK10:TL13 ADG10:ADH13 ANC10:AND13 AWY10:AWZ13 BGU10:BGV13 BQQ10:BQR13 CAM10:CAN13 CKI10:CKJ13 CUE10:CUF13 DEA10:DEB13 DNW10:DNX13 DXS10:DXT13 EHO10:EHP13 ERK10:ERL13 FBG10:FBH13 FLC10:FLD13 FUY10:FUZ13 GEU10:GEV13 GOQ10:GOR13 GYM10:GYN13 HII10:HIJ13 HSE10:HSF13 ICA10:ICB13 ILW10:ILX13 IVS10:IVT13 JFO10:JFP13 JPK10:JPL13 JZG10:JZH13 KJC10:KJD13 KSY10:KSZ13 LCU10:LCV13 LMQ10:LMR13 LWM10:LWN13 MGI10:MGJ13 MQE10:MQF13 NAA10:NAB13 NJW10:NJX13 NTS10:NTT13 ODO10:ODP13 ONK10:ONL13 OXG10:OXH13 PHC10:PHD13 PQY10:PQZ13 QAU10:QAV13 QKQ10:QKR13 QUM10:QUN13 REI10:REJ13 ROE10:ROF13 RYA10:RYB13 SHW10:SHX13 SRS10:SRT13 TBO10:TBP13 TLK10:TLL13 TVG10:TVH13 UFC10:UFD13 UOY10:UOZ13 UYU10:UYV13 VIQ10:VIR13 VSM10:VSN13 WCI10:WCJ13 WME10:WMF13 WWA10:WWB13 S65546:T65549 JO65546:JP65549 TK65546:TL65549 ADG65546:ADH65549 ANC65546:AND65549 AWY65546:AWZ65549 BGU65546:BGV65549 BQQ65546:BQR65549 CAM65546:CAN65549 CKI65546:CKJ65549 CUE65546:CUF65549 DEA65546:DEB65549 DNW65546:DNX65549 DXS65546:DXT65549 EHO65546:EHP65549 ERK65546:ERL65549 FBG65546:FBH65549 FLC65546:FLD65549 FUY65546:FUZ65549 GEU65546:GEV65549 GOQ65546:GOR65549 GYM65546:GYN65549 HII65546:HIJ65549 HSE65546:HSF65549 ICA65546:ICB65549 ILW65546:ILX65549 IVS65546:IVT65549 JFO65546:JFP65549 JPK65546:JPL65549 JZG65546:JZH65549 KJC65546:KJD65549 KSY65546:KSZ65549 LCU65546:LCV65549 LMQ65546:LMR65549 LWM65546:LWN65549 MGI65546:MGJ65549 MQE65546:MQF65549 NAA65546:NAB65549 NJW65546:NJX65549 NTS65546:NTT65549 ODO65546:ODP65549 ONK65546:ONL65549 OXG65546:OXH65549 PHC65546:PHD65549 PQY65546:PQZ65549 QAU65546:QAV65549 QKQ65546:QKR65549 QUM65546:QUN65549 REI65546:REJ65549 ROE65546:ROF65549 RYA65546:RYB65549 SHW65546:SHX65549 SRS65546:SRT65549 TBO65546:TBP65549 TLK65546:TLL65549 TVG65546:TVH65549 UFC65546:UFD65549 UOY65546:UOZ65549 UYU65546:UYV65549 VIQ65546:VIR65549 VSM65546:VSN65549 WCI65546:WCJ65549 WME65546:WMF65549 WWA65546:WWB65549 S131082:T131085 JO131082:JP131085 TK131082:TL131085 ADG131082:ADH131085 ANC131082:AND131085 AWY131082:AWZ131085 BGU131082:BGV131085 BQQ131082:BQR131085 CAM131082:CAN131085 CKI131082:CKJ131085 CUE131082:CUF131085 DEA131082:DEB131085 DNW131082:DNX131085 DXS131082:DXT131085 EHO131082:EHP131085 ERK131082:ERL131085 FBG131082:FBH131085 FLC131082:FLD131085 FUY131082:FUZ131085 GEU131082:GEV131085 GOQ131082:GOR131085 GYM131082:GYN131085 HII131082:HIJ131085 HSE131082:HSF131085 ICA131082:ICB131085 ILW131082:ILX131085 IVS131082:IVT131085 JFO131082:JFP131085 JPK131082:JPL131085 JZG131082:JZH131085 KJC131082:KJD131085 KSY131082:KSZ131085 LCU131082:LCV131085 LMQ131082:LMR131085 LWM131082:LWN131085 MGI131082:MGJ131085 MQE131082:MQF131085 NAA131082:NAB131085 NJW131082:NJX131085 NTS131082:NTT131085 ODO131082:ODP131085 ONK131082:ONL131085 OXG131082:OXH131085 PHC131082:PHD131085 PQY131082:PQZ131085 QAU131082:QAV131085 QKQ131082:QKR131085 QUM131082:QUN131085 REI131082:REJ131085 ROE131082:ROF131085 RYA131082:RYB131085 SHW131082:SHX131085 SRS131082:SRT131085 TBO131082:TBP131085 TLK131082:TLL131085 TVG131082:TVH131085 UFC131082:UFD131085 UOY131082:UOZ131085 UYU131082:UYV131085 VIQ131082:VIR131085 VSM131082:VSN131085 WCI131082:WCJ131085 WME131082:WMF131085 WWA131082:WWB131085 S196618:T196621 JO196618:JP196621 TK196618:TL196621 ADG196618:ADH196621 ANC196618:AND196621 AWY196618:AWZ196621 BGU196618:BGV196621 BQQ196618:BQR196621 CAM196618:CAN196621 CKI196618:CKJ196621 CUE196618:CUF196621 DEA196618:DEB196621 DNW196618:DNX196621 DXS196618:DXT196621 EHO196618:EHP196621 ERK196618:ERL196621 FBG196618:FBH196621 FLC196618:FLD196621 FUY196618:FUZ196621 GEU196618:GEV196621 GOQ196618:GOR196621 GYM196618:GYN196621 HII196618:HIJ196621 HSE196618:HSF196621 ICA196618:ICB196621 ILW196618:ILX196621 IVS196618:IVT196621 JFO196618:JFP196621 JPK196618:JPL196621 JZG196618:JZH196621 KJC196618:KJD196621 KSY196618:KSZ196621 LCU196618:LCV196621 LMQ196618:LMR196621 LWM196618:LWN196621 MGI196618:MGJ196621 MQE196618:MQF196621 NAA196618:NAB196621 NJW196618:NJX196621 NTS196618:NTT196621 ODO196618:ODP196621 ONK196618:ONL196621 OXG196618:OXH196621 PHC196618:PHD196621 PQY196618:PQZ196621 QAU196618:QAV196621 QKQ196618:QKR196621 QUM196618:QUN196621 REI196618:REJ196621 ROE196618:ROF196621 RYA196618:RYB196621 SHW196618:SHX196621 SRS196618:SRT196621 TBO196618:TBP196621 TLK196618:TLL196621 TVG196618:TVH196621 UFC196618:UFD196621 UOY196618:UOZ196621 UYU196618:UYV196621 VIQ196618:VIR196621 VSM196618:VSN196621 WCI196618:WCJ196621 WME196618:WMF196621 WWA196618:WWB196621 S262154:T262157 JO262154:JP262157 TK262154:TL262157 ADG262154:ADH262157 ANC262154:AND262157 AWY262154:AWZ262157 BGU262154:BGV262157 BQQ262154:BQR262157 CAM262154:CAN262157 CKI262154:CKJ262157 CUE262154:CUF262157 DEA262154:DEB262157 DNW262154:DNX262157 DXS262154:DXT262157 EHO262154:EHP262157 ERK262154:ERL262157 FBG262154:FBH262157 FLC262154:FLD262157 FUY262154:FUZ262157 GEU262154:GEV262157 GOQ262154:GOR262157 GYM262154:GYN262157 HII262154:HIJ262157 HSE262154:HSF262157 ICA262154:ICB262157 ILW262154:ILX262157 IVS262154:IVT262157 JFO262154:JFP262157 JPK262154:JPL262157 JZG262154:JZH262157 KJC262154:KJD262157 KSY262154:KSZ262157 LCU262154:LCV262157 LMQ262154:LMR262157 LWM262154:LWN262157 MGI262154:MGJ262157 MQE262154:MQF262157 NAA262154:NAB262157 NJW262154:NJX262157 NTS262154:NTT262157 ODO262154:ODP262157 ONK262154:ONL262157 OXG262154:OXH262157 PHC262154:PHD262157 PQY262154:PQZ262157 QAU262154:QAV262157 QKQ262154:QKR262157 QUM262154:QUN262157 REI262154:REJ262157 ROE262154:ROF262157 RYA262154:RYB262157 SHW262154:SHX262157 SRS262154:SRT262157 TBO262154:TBP262157 TLK262154:TLL262157 TVG262154:TVH262157 UFC262154:UFD262157 UOY262154:UOZ262157 UYU262154:UYV262157 VIQ262154:VIR262157 VSM262154:VSN262157 WCI262154:WCJ262157 WME262154:WMF262157 WWA262154:WWB262157 S327690:T327693 JO327690:JP327693 TK327690:TL327693 ADG327690:ADH327693 ANC327690:AND327693 AWY327690:AWZ327693 BGU327690:BGV327693 BQQ327690:BQR327693 CAM327690:CAN327693 CKI327690:CKJ327693 CUE327690:CUF327693 DEA327690:DEB327693 DNW327690:DNX327693 DXS327690:DXT327693 EHO327690:EHP327693 ERK327690:ERL327693 FBG327690:FBH327693 FLC327690:FLD327693 FUY327690:FUZ327693 GEU327690:GEV327693 GOQ327690:GOR327693 GYM327690:GYN327693 HII327690:HIJ327693 HSE327690:HSF327693 ICA327690:ICB327693 ILW327690:ILX327693 IVS327690:IVT327693 JFO327690:JFP327693 JPK327690:JPL327693 JZG327690:JZH327693 KJC327690:KJD327693 KSY327690:KSZ327693 LCU327690:LCV327693 LMQ327690:LMR327693 LWM327690:LWN327693 MGI327690:MGJ327693 MQE327690:MQF327693 NAA327690:NAB327693 NJW327690:NJX327693 NTS327690:NTT327693 ODO327690:ODP327693 ONK327690:ONL327693 OXG327690:OXH327693 PHC327690:PHD327693 PQY327690:PQZ327693 QAU327690:QAV327693 QKQ327690:QKR327693 QUM327690:QUN327693 REI327690:REJ327693 ROE327690:ROF327693 RYA327690:RYB327693 SHW327690:SHX327693 SRS327690:SRT327693 TBO327690:TBP327693 TLK327690:TLL327693 TVG327690:TVH327693 UFC327690:UFD327693 UOY327690:UOZ327693 UYU327690:UYV327693 VIQ327690:VIR327693 VSM327690:VSN327693 WCI327690:WCJ327693 WME327690:WMF327693 WWA327690:WWB327693 S393226:T393229 JO393226:JP393229 TK393226:TL393229 ADG393226:ADH393229 ANC393226:AND393229 AWY393226:AWZ393229 BGU393226:BGV393229 BQQ393226:BQR393229 CAM393226:CAN393229 CKI393226:CKJ393229 CUE393226:CUF393229 DEA393226:DEB393229 DNW393226:DNX393229 DXS393226:DXT393229 EHO393226:EHP393229 ERK393226:ERL393229 FBG393226:FBH393229 FLC393226:FLD393229 FUY393226:FUZ393229 GEU393226:GEV393229 GOQ393226:GOR393229 GYM393226:GYN393229 HII393226:HIJ393229 HSE393226:HSF393229 ICA393226:ICB393229 ILW393226:ILX393229 IVS393226:IVT393229 JFO393226:JFP393229 JPK393226:JPL393229 JZG393226:JZH393229 KJC393226:KJD393229 KSY393226:KSZ393229 LCU393226:LCV393229 LMQ393226:LMR393229 LWM393226:LWN393229 MGI393226:MGJ393229 MQE393226:MQF393229 NAA393226:NAB393229 NJW393226:NJX393229 NTS393226:NTT393229 ODO393226:ODP393229 ONK393226:ONL393229 OXG393226:OXH393229 PHC393226:PHD393229 PQY393226:PQZ393229 QAU393226:QAV393229 QKQ393226:QKR393229 QUM393226:QUN393229 REI393226:REJ393229 ROE393226:ROF393229 RYA393226:RYB393229 SHW393226:SHX393229 SRS393226:SRT393229 TBO393226:TBP393229 TLK393226:TLL393229 TVG393226:TVH393229 UFC393226:UFD393229 UOY393226:UOZ393229 UYU393226:UYV393229 VIQ393226:VIR393229 VSM393226:VSN393229 WCI393226:WCJ393229 WME393226:WMF393229 WWA393226:WWB393229 S458762:T458765 JO458762:JP458765 TK458762:TL458765 ADG458762:ADH458765 ANC458762:AND458765 AWY458762:AWZ458765 BGU458762:BGV458765 BQQ458762:BQR458765 CAM458762:CAN458765 CKI458762:CKJ458765 CUE458762:CUF458765 DEA458762:DEB458765 DNW458762:DNX458765 DXS458762:DXT458765 EHO458762:EHP458765 ERK458762:ERL458765 FBG458762:FBH458765 FLC458762:FLD458765 FUY458762:FUZ458765 GEU458762:GEV458765 GOQ458762:GOR458765 GYM458762:GYN458765 HII458762:HIJ458765 HSE458762:HSF458765 ICA458762:ICB458765 ILW458762:ILX458765 IVS458762:IVT458765 JFO458762:JFP458765 JPK458762:JPL458765 JZG458762:JZH458765 KJC458762:KJD458765 KSY458762:KSZ458765 LCU458762:LCV458765 LMQ458762:LMR458765 LWM458762:LWN458765 MGI458762:MGJ458765 MQE458762:MQF458765 NAA458762:NAB458765 NJW458762:NJX458765 NTS458762:NTT458765 ODO458762:ODP458765 ONK458762:ONL458765 OXG458762:OXH458765 PHC458762:PHD458765 PQY458762:PQZ458765 QAU458762:QAV458765 QKQ458762:QKR458765 QUM458762:QUN458765 REI458762:REJ458765 ROE458762:ROF458765 RYA458762:RYB458765 SHW458762:SHX458765 SRS458762:SRT458765 TBO458762:TBP458765 TLK458762:TLL458765 TVG458762:TVH458765 UFC458762:UFD458765 UOY458762:UOZ458765 UYU458762:UYV458765 VIQ458762:VIR458765 VSM458762:VSN458765 WCI458762:WCJ458765 WME458762:WMF458765 WWA458762:WWB458765 S524298:T524301 JO524298:JP524301 TK524298:TL524301 ADG524298:ADH524301 ANC524298:AND524301 AWY524298:AWZ524301 BGU524298:BGV524301 BQQ524298:BQR524301 CAM524298:CAN524301 CKI524298:CKJ524301 CUE524298:CUF524301 DEA524298:DEB524301 DNW524298:DNX524301 DXS524298:DXT524301 EHO524298:EHP524301 ERK524298:ERL524301 FBG524298:FBH524301 FLC524298:FLD524301 FUY524298:FUZ524301 GEU524298:GEV524301 GOQ524298:GOR524301 GYM524298:GYN524301 HII524298:HIJ524301 HSE524298:HSF524301 ICA524298:ICB524301 ILW524298:ILX524301 IVS524298:IVT524301 JFO524298:JFP524301 JPK524298:JPL524301 JZG524298:JZH524301 KJC524298:KJD524301 KSY524298:KSZ524301 LCU524298:LCV524301 LMQ524298:LMR524301 LWM524298:LWN524301 MGI524298:MGJ524301 MQE524298:MQF524301 NAA524298:NAB524301 NJW524298:NJX524301 NTS524298:NTT524301 ODO524298:ODP524301 ONK524298:ONL524301 OXG524298:OXH524301 PHC524298:PHD524301 PQY524298:PQZ524301 QAU524298:QAV524301 QKQ524298:QKR524301 QUM524298:QUN524301 REI524298:REJ524301 ROE524298:ROF524301 RYA524298:RYB524301 SHW524298:SHX524301 SRS524298:SRT524301 TBO524298:TBP524301 TLK524298:TLL524301 TVG524298:TVH524301 UFC524298:UFD524301 UOY524298:UOZ524301 UYU524298:UYV524301 VIQ524298:VIR524301 VSM524298:VSN524301 WCI524298:WCJ524301 WME524298:WMF524301 WWA524298:WWB524301 S589834:T589837 JO589834:JP589837 TK589834:TL589837 ADG589834:ADH589837 ANC589834:AND589837 AWY589834:AWZ589837 BGU589834:BGV589837 BQQ589834:BQR589837 CAM589834:CAN589837 CKI589834:CKJ589837 CUE589834:CUF589837 DEA589834:DEB589837 DNW589834:DNX589837 DXS589834:DXT589837 EHO589834:EHP589837 ERK589834:ERL589837 FBG589834:FBH589837 FLC589834:FLD589837 FUY589834:FUZ589837 GEU589834:GEV589837 GOQ589834:GOR589837 GYM589834:GYN589837 HII589834:HIJ589837 HSE589834:HSF589837 ICA589834:ICB589837 ILW589834:ILX589837 IVS589834:IVT589837 JFO589834:JFP589837 JPK589834:JPL589837 JZG589834:JZH589837 KJC589834:KJD589837 KSY589834:KSZ589837 LCU589834:LCV589837 LMQ589834:LMR589837 LWM589834:LWN589837 MGI589834:MGJ589837 MQE589834:MQF589837 NAA589834:NAB589837 NJW589834:NJX589837 NTS589834:NTT589837 ODO589834:ODP589837 ONK589834:ONL589837 OXG589834:OXH589837 PHC589834:PHD589837 PQY589834:PQZ589837 QAU589834:QAV589837 QKQ589834:QKR589837 QUM589834:QUN589837 REI589834:REJ589837 ROE589834:ROF589837 RYA589834:RYB589837 SHW589834:SHX589837 SRS589834:SRT589837 TBO589834:TBP589837 TLK589834:TLL589837 TVG589834:TVH589837 UFC589834:UFD589837 UOY589834:UOZ589837 UYU589834:UYV589837 VIQ589834:VIR589837 VSM589834:VSN589837 WCI589834:WCJ589837 WME589834:WMF589837 WWA589834:WWB589837 S655370:T655373 JO655370:JP655373 TK655370:TL655373 ADG655370:ADH655373 ANC655370:AND655373 AWY655370:AWZ655373 BGU655370:BGV655373 BQQ655370:BQR655373 CAM655370:CAN655373 CKI655370:CKJ655373 CUE655370:CUF655373 DEA655370:DEB655373 DNW655370:DNX655373 DXS655370:DXT655373 EHO655370:EHP655373 ERK655370:ERL655373 FBG655370:FBH655373 FLC655370:FLD655373 FUY655370:FUZ655373 GEU655370:GEV655373 GOQ655370:GOR655373 GYM655370:GYN655373 HII655370:HIJ655373 HSE655370:HSF655373 ICA655370:ICB655373 ILW655370:ILX655373 IVS655370:IVT655373 JFO655370:JFP655373 JPK655370:JPL655373 JZG655370:JZH655373 KJC655370:KJD655373 KSY655370:KSZ655373 LCU655370:LCV655373 LMQ655370:LMR655373 LWM655370:LWN655373 MGI655370:MGJ655373 MQE655370:MQF655373 NAA655370:NAB655373 NJW655370:NJX655373 NTS655370:NTT655373 ODO655370:ODP655373 ONK655370:ONL655373 OXG655370:OXH655373 PHC655370:PHD655373 PQY655370:PQZ655373 QAU655370:QAV655373 QKQ655370:QKR655373 QUM655370:QUN655373 REI655370:REJ655373 ROE655370:ROF655373 RYA655370:RYB655373 SHW655370:SHX655373 SRS655370:SRT655373 TBO655370:TBP655373 TLK655370:TLL655373 TVG655370:TVH655373 UFC655370:UFD655373 UOY655370:UOZ655373 UYU655370:UYV655373 VIQ655370:VIR655373 VSM655370:VSN655373 WCI655370:WCJ655373 WME655370:WMF655373 WWA655370:WWB655373 S720906:T720909 JO720906:JP720909 TK720906:TL720909 ADG720906:ADH720909 ANC720906:AND720909 AWY720906:AWZ720909 BGU720906:BGV720909 BQQ720906:BQR720909 CAM720906:CAN720909 CKI720906:CKJ720909 CUE720906:CUF720909 DEA720906:DEB720909 DNW720906:DNX720909 DXS720906:DXT720909 EHO720906:EHP720909 ERK720906:ERL720909 FBG720906:FBH720909 FLC720906:FLD720909 FUY720906:FUZ720909 GEU720906:GEV720909 GOQ720906:GOR720909 GYM720906:GYN720909 HII720906:HIJ720909 HSE720906:HSF720909 ICA720906:ICB720909 ILW720906:ILX720909 IVS720906:IVT720909 JFO720906:JFP720909 JPK720906:JPL720909 JZG720906:JZH720909 KJC720906:KJD720909 KSY720906:KSZ720909 LCU720906:LCV720909 LMQ720906:LMR720909 LWM720906:LWN720909 MGI720906:MGJ720909 MQE720906:MQF720909 NAA720906:NAB720909 NJW720906:NJX720909 NTS720906:NTT720909 ODO720906:ODP720909 ONK720906:ONL720909 OXG720906:OXH720909 PHC720906:PHD720909 PQY720906:PQZ720909 QAU720906:QAV720909 QKQ720906:QKR720909 QUM720906:QUN720909 REI720906:REJ720909 ROE720906:ROF720909 RYA720906:RYB720909 SHW720906:SHX720909 SRS720906:SRT720909 TBO720906:TBP720909 TLK720906:TLL720909 TVG720906:TVH720909 UFC720906:UFD720909 UOY720906:UOZ720909 UYU720906:UYV720909 VIQ720906:VIR720909 VSM720906:VSN720909 WCI720906:WCJ720909 WME720906:WMF720909 WWA720906:WWB720909 S786442:T786445 JO786442:JP786445 TK786442:TL786445 ADG786442:ADH786445 ANC786442:AND786445 AWY786442:AWZ786445 BGU786442:BGV786445 BQQ786442:BQR786445 CAM786442:CAN786445 CKI786442:CKJ786445 CUE786442:CUF786445 DEA786442:DEB786445 DNW786442:DNX786445 DXS786442:DXT786445 EHO786442:EHP786445 ERK786442:ERL786445 FBG786442:FBH786445 FLC786442:FLD786445 FUY786442:FUZ786445 GEU786442:GEV786445 GOQ786442:GOR786445 GYM786442:GYN786445 HII786442:HIJ786445 HSE786442:HSF786445 ICA786442:ICB786445 ILW786442:ILX786445 IVS786442:IVT786445 JFO786442:JFP786445 JPK786442:JPL786445 JZG786442:JZH786445 KJC786442:KJD786445 KSY786442:KSZ786445 LCU786442:LCV786445 LMQ786442:LMR786445 LWM786442:LWN786445 MGI786442:MGJ786445 MQE786442:MQF786445 NAA786442:NAB786445 NJW786442:NJX786445 NTS786442:NTT786445 ODO786442:ODP786445 ONK786442:ONL786445 OXG786442:OXH786445 PHC786442:PHD786445 PQY786442:PQZ786445 QAU786442:QAV786445 QKQ786442:QKR786445 QUM786442:QUN786445 REI786442:REJ786445 ROE786442:ROF786445 RYA786442:RYB786445 SHW786442:SHX786445 SRS786442:SRT786445 TBO786442:TBP786445 TLK786442:TLL786445 TVG786442:TVH786445 UFC786442:UFD786445 UOY786442:UOZ786445 UYU786442:UYV786445 VIQ786442:VIR786445 VSM786442:VSN786445 WCI786442:WCJ786445 WME786442:WMF786445 WWA786442:WWB786445 S851978:T851981 JO851978:JP851981 TK851978:TL851981 ADG851978:ADH851981 ANC851978:AND851981 AWY851978:AWZ851981 BGU851978:BGV851981 BQQ851978:BQR851981 CAM851978:CAN851981 CKI851978:CKJ851981 CUE851978:CUF851981 DEA851978:DEB851981 DNW851978:DNX851981 DXS851978:DXT851981 EHO851978:EHP851981 ERK851978:ERL851981 FBG851978:FBH851981 FLC851978:FLD851981 FUY851978:FUZ851981 GEU851978:GEV851981 GOQ851978:GOR851981 GYM851978:GYN851981 HII851978:HIJ851981 HSE851978:HSF851981 ICA851978:ICB851981 ILW851978:ILX851981 IVS851978:IVT851981 JFO851978:JFP851981 JPK851978:JPL851981 JZG851978:JZH851981 KJC851978:KJD851981 KSY851978:KSZ851981 LCU851978:LCV851981 LMQ851978:LMR851981 LWM851978:LWN851981 MGI851978:MGJ851981 MQE851978:MQF851981 NAA851978:NAB851981 NJW851978:NJX851981 NTS851978:NTT851981 ODO851978:ODP851981 ONK851978:ONL851981 OXG851978:OXH851981 PHC851978:PHD851981 PQY851978:PQZ851981 QAU851978:QAV851981 QKQ851978:QKR851981 QUM851978:QUN851981 REI851978:REJ851981 ROE851978:ROF851981 RYA851978:RYB851981 SHW851978:SHX851981 SRS851978:SRT851981 TBO851978:TBP851981 TLK851978:TLL851981 TVG851978:TVH851981 UFC851978:UFD851981 UOY851978:UOZ851981 UYU851978:UYV851981 VIQ851978:VIR851981 VSM851978:VSN851981 WCI851978:WCJ851981 WME851978:WMF851981 WWA851978:WWB851981 S917514:T917517 JO917514:JP917517 TK917514:TL917517 ADG917514:ADH917517 ANC917514:AND917517 AWY917514:AWZ917517 BGU917514:BGV917517 BQQ917514:BQR917517 CAM917514:CAN917517 CKI917514:CKJ917517 CUE917514:CUF917517 DEA917514:DEB917517 DNW917514:DNX917517 DXS917514:DXT917517 EHO917514:EHP917517 ERK917514:ERL917517 FBG917514:FBH917517 FLC917514:FLD917517 FUY917514:FUZ917517 GEU917514:GEV917517 GOQ917514:GOR917517 GYM917514:GYN917517 HII917514:HIJ917517 HSE917514:HSF917517 ICA917514:ICB917517 ILW917514:ILX917517 IVS917514:IVT917517 JFO917514:JFP917517 JPK917514:JPL917517 JZG917514:JZH917517 KJC917514:KJD917517 KSY917514:KSZ917517 LCU917514:LCV917517 LMQ917514:LMR917517 LWM917514:LWN917517 MGI917514:MGJ917517 MQE917514:MQF917517 NAA917514:NAB917517 NJW917514:NJX917517 NTS917514:NTT917517 ODO917514:ODP917517 ONK917514:ONL917517 OXG917514:OXH917517 PHC917514:PHD917517 PQY917514:PQZ917517 QAU917514:QAV917517 QKQ917514:QKR917517 QUM917514:QUN917517 REI917514:REJ917517 ROE917514:ROF917517 RYA917514:RYB917517 SHW917514:SHX917517 SRS917514:SRT917517 TBO917514:TBP917517 TLK917514:TLL917517 TVG917514:TVH917517 UFC917514:UFD917517 UOY917514:UOZ917517 UYU917514:UYV917517 VIQ917514:VIR917517 VSM917514:VSN917517 WCI917514:WCJ917517 WME917514:WMF917517 WWA917514:WWB917517 S983050:T983053 JO983050:JP983053 TK983050:TL983053 ADG983050:ADH983053 ANC983050:AND983053 AWY983050:AWZ983053 BGU983050:BGV983053 BQQ983050:BQR983053 CAM983050:CAN983053 CKI983050:CKJ983053 CUE983050:CUF983053 DEA983050:DEB983053 DNW983050:DNX983053 DXS983050:DXT983053 EHO983050:EHP983053 ERK983050:ERL983053 FBG983050:FBH983053 FLC983050:FLD983053 FUY983050:FUZ983053 GEU983050:GEV983053 GOQ983050:GOR983053 GYM983050:GYN983053 HII983050:HIJ983053 HSE983050:HSF983053 ICA983050:ICB983053 ILW983050:ILX983053 IVS983050:IVT983053 JFO983050:JFP983053 JPK983050:JPL983053 JZG983050:JZH983053 KJC983050:KJD983053 KSY983050:KSZ983053 LCU983050:LCV983053 LMQ983050:LMR983053 LWM983050:LWN983053 MGI983050:MGJ983053 MQE983050:MQF983053 NAA983050:NAB983053 NJW983050:NJX983053 NTS983050:NTT983053 ODO983050:ODP983053 ONK983050:ONL983053 OXG983050:OXH983053 PHC983050:PHD983053 PQY983050:PQZ983053 QAU983050:QAV983053 QKQ983050:QKR983053 QUM983050:QUN983053 REI983050:REJ983053 ROE983050:ROF983053 RYA983050:RYB983053 SHW983050:SHX983053 SRS983050:SRT983053 TBO983050:TBP983053 TLK983050:TLL983053 TVG983050:TVH983053 UFC983050:UFD983053 UOY983050:UOZ983053 UYU983050:UYV983053 VIQ983050:VIR983053 VSM983050:VSN983053 WCI983050:WCJ983053 WME983050:WMF983053 WWA983050:WWB983053 B1:U4 IX1:JQ4 ST1:TM4 ACP1:ADI4 AML1:ANE4 AWH1:AXA4 BGD1:BGW4 BPZ1:BQS4 BZV1:CAO4 CJR1:CKK4 CTN1:CUG4 DDJ1:DEC4 DNF1:DNY4 DXB1:DXU4 EGX1:EHQ4 EQT1:ERM4 FAP1:FBI4 FKL1:FLE4 FUH1:FVA4 GED1:GEW4 GNZ1:GOS4 GXV1:GYO4 HHR1:HIK4 HRN1:HSG4 IBJ1:ICC4 ILF1:ILY4 IVB1:IVU4 JEX1:JFQ4 JOT1:JPM4 JYP1:JZI4 KIL1:KJE4 KSH1:KTA4 LCD1:LCW4 LLZ1:LMS4 LVV1:LWO4 MFR1:MGK4 MPN1:MQG4 MZJ1:NAC4 NJF1:NJY4 NTB1:NTU4 OCX1:ODQ4 OMT1:ONM4 OWP1:OXI4 PGL1:PHE4 PQH1:PRA4 QAD1:QAW4 QJZ1:QKS4 QTV1:QUO4 RDR1:REK4 RNN1:ROG4 RXJ1:RYC4 SHF1:SHY4 SRB1:SRU4 TAX1:TBQ4 TKT1:TLM4 TUP1:TVI4 UEL1:UFE4 UOH1:UPA4 UYD1:UYW4 VHZ1:VIS4 VRV1:VSO4 WBR1:WCK4 WLN1:WMG4 WVJ1:WWC4 B65537:U65540 IX65537:JQ65540 ST65537:TM65540 ACP65537:ADI65540 AML65537:ANE65540 AWH65537:AXA65540 BGD65537:BGW65540 BPZ65537:BQS65540 BZV65537:CAO65540 CJR65537:CKK65540 CTN65537:CUG65540 DDJ65537:DEC65540 DNF65537:DNY65540 DXB65537:DXU65540 EGX65537:EHQ65540 EQT65537:ERM65540 FAP65537:FBI65540 FKL65537:FLE65540 FUH65537:FVA65540 GED65537:GEW65540 GNZ65537:GOS65540 GXV65537:GYO65540 HHR65537:HIK65540 HRN65537:HSG65540 IBJ65537:ICC65540 ILF65537:ILY65540 IVB65537:IVU65540 JEX65537:JFQ65540 JOT65537:JPM65540 JYP65537:JZI65540 KIL65537:KJE65540 KSH65537:KTA65540 LCD65537:LCW65540 LLZ65537:LMS65540 LVV65537:LWO65540 MFR65537:MGK65540 MPN65537:MQG65540 MZJ65537:NAC65540 NJF65537:NJY65540 NTB65537:NTU65540 OCX65537:ODQ65540 OMT65537:ONM65540 OWP65537:OXI65540 PGL65537:PHE65540 PQH65537:PRA65540 QAD65537:QAW65540 QJZ65537:QKS65540 QTV65537:QUO65540 RDR65537:REK65540 RNN65537:ROG65540 RXJ65537:RYC65540 SHF65537:SHY65540 SRB65537:SRU65540 TAX65537:TBQ65540 TKT65537:TLM65540 TUP65537:TVI65540 UEL65537:UFE65540 UOH65537:UPA65540 UYD65537:UYW65540 VHZ65537:VIS65540 VRV65537:VSO65540 WBR65537:WCK65540 WLN65537:WMG65540 WVJ65537:WWC65540 B131073:U131076 IX131073:JQ131076 ST131073:TM131076 ACP131073:ADI131076 AML131073:ANE131076 AWH131073:AXA131076 BGD131073:BGW131076 BPZ131073:BQS131076 BZV131073:CAO131076 CJR131073:CKK131076 CTN131073:CUG131076 DDJ131073:DEC131076 DNF131073:DNY131076 DXB131073:DXU131076 EGX131073:EHQ131076 EQT131073:ERM131076 FAP131073:FBI131076 FKL131073:FLE131076 FUH131073:FVA131076 GED131073:GEW131076 GNZ131073:GOS131076 GXV131073:GYO131076 HHR131073:HIK131076 HRN131073:HSG131076 IBJ131073:ICC131076 ILF131073:ILY131076 IVB131073:IVU131076 JEX131073:JFQ131076 JOT131073:JPM131076 JYP131073:JZI131076 KIL131073:KJE131076 KSH131073:KTA131076 LCD131073:LCW131076 LLZ131073:LMS131076 LVV131073:LWO131076 MFR131073:MGK131076 MPN131073:MQG131076 MZJ131073:NAC131076 NJF131073:NJY131076 NTB131073:NTU131076 OCX131073:ODQ131076 OMT131073:ONM131076 OWP131073:OXI131076 PGL131073:PHE131076 PQH131073:PRA131076 QAD131073:QAW131076 QJZ131073:QKS131076 QTV131073:QUO131076 RDR131073:REK131076 RNN131073:ROG131076 RXJ131073:RYC131076 SHF131073:SHY131076 SRB131073:SRU131076 TAX131073:TBQ131076 TKT131073:TLM131076 TUP131073:TVI131076 UEL131073:UFE131076 UOH131073:UPA131076 UYD131073:UYW131076 VHZ131073:VIS131076 VRV131073:VSO131076 WBR131073:WCK131076 WLN131073:WMG131076 WVJ131073:WWC131076 B196609:U196612 IX196609:JQ196612 ST196609:TM196612 ACP196609:ADI196612 AML196609:ANE196612 AWH196609:AXA196612 BGD196609:BGW196612 BPZ196609:BQS196612 BZV196609:CAO196612 CJR196609:CKK196612 CTN196609:CUG196612 DDJ196609:DEC196612 DNF196609:DNY196612 DXB196609:DXU196612 EGX196609:EHQ196612 EQT196609:ERM196612 FAP196609:FBI196612 FKL196609:FLE196612 FUH196609:FVA196612 GED196609:GEW196612 GNZ196609:GOS196612 GXV196609:GYO196612 HHR196609:HIK196612 HRN196609:HSG196612 IBJ196609:ICC196612 ILF196609:ILY196612 IVB196609:IVU196612 JEX196609:JFQ196612 JOT196609:JPM196612 JYP196609:JZI196612 KIL196609:KJE196612 KSH196609:KTA196612 LCD196609:LCW196612 LLZ196609:LMS196612 LVV196609:LWO196612 MFR196609:MGK196612 MPN196609:MQG196612 MZJ196609:NAC196612 NJF196609:NJY196612 NTB196609:NTU196612 OCX196609:ODQ196612 OMT196609:ONM196612 OWP196609:OXI196612 PGL196609:PHE196612 PQH196609:PRA196612 QAD196609:QAW196612 QJZ196609:QKS196612 QTV196609:QUO196612 RDR196609:REK196612 RNN196609:ROG196612 RXJ196609:RYC196612 SHF196609:SHY196612 SRB196609:SRU196612 TAX196609:TBQ196612 TKT196609:TLM196612 TUP196609:TVI196612 UEL196609:UFE196612 UOH196609:UPA196612 UYD196609:UYW196612 VHZ196609:VIS196612 VRV196609:VSO196612 WBR196609:WCK196612 WLN196609:WMG196612 WVJ196609:WWC196612 B262145:U262148 IX262145:JQ262148 ST262145:TM262148 ACP262145:ADI262148 AML262145:ANE262148 AWH262145:AXA262148 BGD262145:BGW262148 BPZ262145:BQS262148 BZV262145:CAO262148 CJR262145:CKK262148 CTN262145:CUG262148 DDJ262145:DEC262148 DNF262145:DNY262148 DXB262145:DXU262148 EGX262145:EHQ262148 EQT262145:ERM262148 FAP262145:FBI262148 FKL262145:FLE262148 FUH262145:FVA262148 GED262145:GEW262148 GNZ262145:GOS262148 GXV262145:GYO262148 HHR262145:HIK262148 HRN262145:HSG262148 IBJ262145:ICC262148 ILF262145:ILY262148 IVB262145:IVU262148 JEX262145:JFQ262148 JOT262145:JPM262148 JYP262145:JZI262148 KIL262145:KJE262148 KSH262145:KTA262148 LCD262145:LCW262148 LLZ262145:LMS262148 LVV262145:LWO262148 MFR262145:MGK262148 MPN262145:MQG262148 MZJ262145:NAC262148 NJF262145:NJY262148 NTB262145:NTU262148 OCX262145:ODQ262148 OMT262145:ONM262148 OWP262145:OXI262148 PGL262145:PHE262148 PQH262145:PRA262148 QAD262145:QAW262148 QJZ262145:QKS262148 QTV262145:QUO262148 RDR262145:REK262148 RNN262145:ROG262148 RXJ262145:RYC262148 SHF262145:SHY262148 SRB262145:SRU262148 TAX262145:TBQ262148 TKT262145:TLM262148 TUP262145:TVI262148 UEL262145:UFE262148 UOH262145:UPA262148 UYD262145:UYW262148 VHZ262145:VIS262148 VRV262145:VSO262148 WBR262145:WCK262148 WLN262145:WMG262148 WVJ262145:WWC262148 B327681:U327684 IX327681:JQ327684 ST327681:TM327684 ACP327681:ADI327684 AML327681:ANE327684 AWH327681:AXA327684 BGD327681:BGW327684 BPZ327681:BQS327684 BZV327681:CAO327684 CJR327681:CKK327684 CTN327681:CUG327684 DDJ327681:DEC327684 DNF327681:DNY327684 DXB327681:DXU327684 EGX327681:EHQ327684 EQT327681:ERM327684 FAP327681:FBI327684 FKL327681:FLE327684 FUH327681:FVA327684 GED327681:GEW327684 GNZ327681:GOS327684 GXV327681:GYO327684 HHR327681:HIK327684 HRN327681:HSG327684 IBJ327681:ICC327684 ILF327681:ILY327684 IVB327681:IVU327684 JEX327681:JFQ327684 JOT327681:JPM327684 JYP327681:JZI327684 KIL327681:KJE327684 KSH327681:KTA327684 LCD327681:LCW327684 LLZ327681:LMS327684 LVV327681:LWO327684 MFR327681:MGK327684 MPN327681:MQG327684 MZJ327681:NAC327684 NJF327681:NJY327684 NTB327681:NTU327684 OCX327681:ODQ327684 OMT327681:ONM327684 OWP327681:OXI327684 PGL327681:PHE327684 PQH327681:PRA327684 QAD327681:QAW327684 QJZ327681:QKS327684 QTV327681:QUO327684 RDR327681:REK327684 RNN327681:ROG327684 RXJ327681:RYC327684 SHF327681:SHY327684 SRB327681:SRU327684 TAX327681:TBQ327684 TKT327681:TLM327684 TUP327681:TVI327684 UEL327681:UFE327684 UOH327681:UPA327684 UYD327681:UYW327684 VHZ327681:VIS327684 VRV327681:VSO327684 WBR327681:WCK327684 WLN327681:WMG327684 WVJ327681:WWC327684 B393217:U393220 IX393217:JQ393220 ST393217:TM393220 ACP393217:ADI393220 AML393217:ANE393220 AWH393217:AXA393220 BGD393217:BGW393220 BPZ393217:BQS393220 BZV393217:CAO393220 CJR393217:CKK393220 CTN393217:CUG393220 DDJ393217:DEC393220 DNF393217:DNY393220 DXB393217:DXU393220 EGX393217:EHQ393220 EQT393217:ERM393220 FAP393217:FBI393220 FKL393217:FLE393220 FUH393217:FVA393220 GED393217:GEW393220 GNZ393217:GOS393220 GXV393217:GYO393220 HHR393217:HIK393220 HRN393217:HSG393220 IBJ393217:ICC393220 ILF393217:ILY393220 IVB393217:IVU393220 JEX393217:JFQ393220 JOT393217:JPM393220 JYP393217:JZI393220 KIL393217:KJE393220 KSH393217:KTA393220 LCD393217:LCW393220 LLZ393217:LMS393220 LVV393217:LWO393220 MFR393217:MGK393220 MPN393217:MQG393220 MZJ393217:NAC393220 NJF393217:NJY393220 NTB393217:NTU393220 OCX393217:ODQ393220 OMT393217:ONM393220 OWP393217:OXI393220 PGL393217:PHE393220 PQH393217:PRA393220 QAD393217:QAW393220 QJZ393217:QKS393220 QTV393217:QUO393220 RDR393217:REK393220 RNN393217:ROG393220 RXJ393217:RYC393220 SHF393217:SHY393220 SRB393217:SRU393220 TAX393217:TBQ393220 TKT393217:TLM393220 TUP393217:TVI393220 UEL393217:UFE393220 UOH393217:UPA393220 UYD393217:UYW393220 VHZ393217:VIS393220 VRV393217:VSO393220 WBR393217:WCK393220 WLN393217:WMG393220 WVJ393217:WWC393220 B458753:U458756 IX458753:JQ458756 ST458753:TM458756 ACP458753:ADI458756 AML458753:ANE458756 AWH458753:AXA458756 BGD458753:BGW458756 BPZ458753:BQS458756 BZV458753:CAO458756 CJR458753:CKK458756 CTN458753:CUG458756 DDJ458753:DEC458756 DNF458753:DNY458756 DXB458753:DXU458756 EGX458753:EHQ458756 EQT458753:ERM458756 FAP458753:FBI458756 FKL458753:FLE458756 FUH458753:FVA458756 GED458753:GEW458756 GNZ458753:GOS458756 GXV458753:GYO458756 HHR458753:HIK458756 HRN458753:HSG458756 IBJ458753:ICC458756 ILF458753:ILY458756 IVB458753:IVU458756 JEX458753:JFQ458756 JOT458753:JPM458756 JYP458753:JZI458756 KIL458753:KJE458756 KSH458753:KTA458756 LCD458753:LCW458756 LLZ458753:LMS458756 LVV458753:LWO458756 MFR458753:MGK458756 MPN458753:MQG458756 MZJ458753:NAC458756 NJF458753:NJY458756 NTB458753:NTU458756 OCX458753:ODQ458756 OMT458753:ONM458756 OWP458753:OXI458756 PGL458753:PHE458756 PQH458753:PRA458756 QAD458753:QAW458756 QJZ458753:QKS458756 QTV458753:QUO458756 RDR458753:REK458756 RNN458753:ROG458756 RXJ458753:RYC458756 SHF458753:SHY458756 SRB458753:SRU458756 TAX458753:TBQ458756 TKT458753:TLM458756 TUP458753:TVI458756 UEL458753:UFE458756 UOH458753:UPA458756 UYD458753:UYW458756 VHZ458753:VIS458756 VRV458753:VSO458756 WBR458753:WCK458756 WLN458753:WMG458756 WVJ458753:WWC458756 B524289:U524292 IX524289:JQ524292 ST524289:TM524292 ACP524289:ADI524292 AML524289:ANE524292 AWH524289:AXA524292 BGD524289:BGW524292 BPZ524289:BQS524292 BZV524289:CAO524292 CJR524289:CKK524292 CTN524289:CUG524292 DDJ524289:DEC524292 DNF524289:DNY524292 DXB524289:DXU524292 EGX524289:EHQ524292 EQT524289:ERM524292 FAP524289:FBI524292 FKL524289:FLE524292 FUH524289:FVA524292 GED524289:GEW524292 GNZ524289:GOS524292 GXV524289:GYO524292 HHR524289:HIK524292 HRN524289:HSG524292 IBJ524289:ICC524292 ILF524289:ILY524292 IVB524289:IVU524292 JEX524289:JFQ524292 JOT524289:JPM524292 JYP524289:JZI524292 KIL524289:KJE524292 KSH524289:KTA524292 LCD524289:LCW524292 LLZ524289:LMS524292 LVV524289:LWO524292 MFR524289:MGK524292 MPN524289:MQG524292 MZJ524289:NAC524292 NJF524289:NJY524292 NTB524289:NTU524292 OCX524289:ODQ524292 OMT524289:ONM524292 OWP524289:OXI524292 PGL524289:PHE524292 PQH524289:PRA524292 QAD524289:QAW524292 QJZ524289:QKS524292 QTV524289:QUO524292 RDR524289:REK524292 RNN524289:ROG524292 RXJ524289:RYC524292 SHF524289:SHY524292 SRB524289:SRU524292 TAX524289:TBQ524292 TKT524289:TLM524292 TUP524289:TVI524292 UEL524289:UFE524292 UOH524289:UPA524292 UYD524289:UYW524292 VHZ524289:VIS524292 VRV524289:VSO524292 WBR524289:WCK524292 WLN524289:WMG524292 WVJ524289:WWC524292 B589825:U589828 IX589825:JQ589828 ST589825:TM589828 ACP589825:ADI589828 AML589825:ANE589828 AWH589825:AXA589828 BGD589825:BGW589828 BPZ589825:BQS589828 BZV589825:CAO589828 CJR589825:CKK589828 CTN589825:CUG589828 DDJ589825:DEC589828 DNF589825:DNY589828 DXB589825:DXU589828 EGX589825:EHQ589828 EQT589825:ERM589828 FAP589825:FBI589828 FKL589825:FLE589828 FUH589825:FVA589828 GED589825:GEW589828 GNZ589825:GOS589828 GXV589825:GYO589828 HHR589825:HIK589828 HRN589825:HSG589828 IBJ589825:ICC589828 ILF589825:ILY589828 IVB589825:IVU589828 JEX589825:JFQ589828 JOT589825:JPM589828 JYP589825:JZI589828 KIL589825:KJE589828 KSH589825:KTA589828 LCD589825:LCW589828 LLZ589825:LMS589828 LVV589825:LWO589828 MFR589825:MGK589828 MPN589825:MQG589828 MZJ589825:NAC589828 NJF589825:NJY589828 NTB589825:NTU589828 OCX589825:ODQ589828 OMT589825:ONM589828 OWP589825:OXI589828 PGL589825:PHE589828 PQH589825:PRA589828 QAD589825:QAW589828 QJZ589825:QKS589828 QTV589825:QUO589828 RDR589825:REK589828 RNN589825:ROG589828 RXJ589825:RYC589828 SHF589825:SHY589828 SRB589825:SRU589828 TAX589825:TBQ589828 TKT589825:TLM589828 TUP589825:TVI589828 UEL589825:UFE589828 UOH589825:UPA589828 UYD589825:UYW589828 VHZ589825:VIS589828 VRV589825:VSO589828 WBR589825:WCK589828 WLN589825:WMG589828 WVJ589825:WWC589828 B655361:U655364 IX655361:JQ655364 ST655361:TM655364 ACP655361:ADI655364 AML655361:ANE655364 AWH655361:AXA655364 BGD655361:BGW655364 BPZ655361:BQS655364 BZV655361:CAO655364 CJR655361:CKK655364 CTN655361:CUG655364 DDJ655361:DEC655364 DNF655361:DNY655364 DXB655361:DXU655364 EGX655361:EHQ655364 EQT655361:ERM655364 FAP655361:FBI655364 FKL655361:FLE655364 FUH655361:FVA655364 GED655361:GEW655364 GNZ655361:GOS655364 GXV655361:GYO655364 HHR655361:HIK655364 HRN655361:HSG655364 IBJ655361:ICC655364 ILF655361:ILY655364 IVB655361:IVU655364 JEX655361:JFQ655364 JOT655361:JPM655364 JYP655361:JZI655364 KIL655361:KJE655364 KSH655361:KTA655364 LCD655361:LCW655364 LLZ655361:LMS655364 LVV655361:LWO655364 MFR655361:MGK655364 MPN655361:MQG655364 MZJ655361:NAC655364 NJF655361:NJY655364 NTB655361:NTU655364 OCX655361:ODQ655364 OMT655361:ONM655364 OWP655361:OXI655364 PGL655361:PHE655364 PQH655361:PRA655364 QAD655361:QAW655364 QJZ655361:QKS655364 QTV655361:QUO655364 RDR655361:REK655364 RNN655361:ROG655364 RXJ655361:RYC655364 SHF655361:SHY655364 SRB655361:SRU655364 TAX655361:TBQ655364 TKT655361:TLM655364 TUP655361:TVI655364 UEL655361:UFE655364 UOH655361:UPA655364 UYD655361:UYW655364 VHZ655361:VIS655364 VRV655361:VSO655364 WBR655361:WCK655364 WLN655361:WMG655364 WVJ655361:WWC655364 B720897:U720900 IX720897:JQ720900 ST720897:TM720900 ACP720897:ADI720900 AML720897:ANE720900 AWH720897:AXA720900 BGD720897:BGW720900 BPZ720897:BQS720900 BZV720897:CAO720900 CJR720897:CKK720900 CTN720897:CUG720900 DDJ720897:DEC720900 DNF720897:DNY720900 DXB720897:DXU720900 EGX720897:EHQ720900 EQT720897:ERM720900 FAP720897:FBI720900 FKL720897:FLE720900 FUH720897:FVA720900 GED720897:GEW720900 GNZ720897:GOS720900 GXV720897:GYO720900 HHR720897:HIK720900 HRN720897:HSG720900 IBJ720897:ICC720900 ILF720897:ILY720900 IVB720897:IVU720900 JEX720897:JFQ720900 JOT720897:JPM720900 JYP720897:JZI720900 KIL720897:KJE720900 KSH720897:KTA720900 LCD720897:LCW720900 LLZ720897:LMS720900 LVV720897:LWO720900 MFR720897:MGK720900 MPN720897:MQG720900 MZJ720897:NAC720900 NJF720897:NJY720900 NTB720897:NTU720900 OCX720897:ODQ720900 OMT720897:ONM720900 OWP720897:OXI720900 PGL720897:PHE720900 PQH720897:PRA720900 QAD720897:QAW720900 QJZ720897:QKS720900 QTV720897:QUO720900 RDR720897:REK720900 RNN720897:ROG720900 RXJ720897:RYC720900 SHF720897:SHY720900 SRB720897:SRU720900 TAX720897:TBQ720900 TKT720897:TLM720900 TUP720897:TVI720900 UEL720897:UFE720900 UOH720897:UPA720900 UYD720897:UYW720900 VHZ720897:VIS720900 VRV720897:VSO720900 WBR720897:WCK720900 WLN720897:WMG720900 WVJ720897:WWC720900 B786433:U786436 IX786433:JQ786436 ST786433:TM786436 ACP786433:ADI786436 AML786433:ANE786436 AWH786433:AXA786436 BGD786433:BGW786436 BPZ786433:BQS786436 BZV786433:CAO786436 CJR786433:CKK786436 CTN786433:CUG786436 DDJ786433:DEC786436 DNF786433:DNY786436 DXB786433:DXU786436 EGX786433:EHQ786436 EQT786433:ERM786436 FAP786433:FBI786436 FKL786433:FLE786436 FUH786433:FVA786436 GED786433:GEW786436 GNZ786433:GOS786436 GXV786433:GYO786436 HHR786433:HIK786436 HRN786433:HSG786436 IBJ786433:ICC786436 ILF786433:ILY786436 IVB786433:IVU786436 JEX786433:JFQ786436 JOT786433:JPM786436 JYP786433:JZI786436 KIL786433:KJE786436 KSH786433:KTA786436 LCD786433:LCW786436 LLZ786433:LMS786436 LVV786433:LWO786436 MFR786433:MGK786436 MPN786433:MQG786436 MZJ786433:NAC786436 NJF786433:NJY786436 NTB786433:NTU786436 OCX786433:ODQ786436 OMT786433:ONM786436 OWP786433:OXI786436 PGL786433:PHE786436 PQH786433:PRA786436 QAD786433:QAW786436 QJZ786433:QKS786436 QTV786433:QUO786436 RDR786433:REK786436 RNN786433:ROG786436 RXJ786433:RYC786436 SHF786433:SHY786436 SRB786433:SRU786436 TAX786433:TBQ786436 TKT786433:TLM786436 TUP786433:TVI786436 UEL786433:UFE786436 UOH786433:UPA786436 UYD786433:UYW786436 VHZ786433:VIS786436 VRV786433:VSO786436 WBR786433:WCK786436 WLN786433:WMG786436 WVJ786433:WWC786436 B851969:U851972 IX851969:JQ851972 ST851969:TM851972 ACP851969:ADI851972 AML851969:ANE851972 AWH851969:AXA851972 BGD851969:BGW851972 BPZ851969:BQS851972 BZV851969:CAO851972 CJR851969:CKK851972 CTN851969:CUG851972 DDJ851969:DEC851972 DNF851969:DNY851972 DXB851969:DXU851972 EGX851969:EHQ851972 EQT851969:ERM851972 FAP851969:FBI851972 FKL851969:FLE851972 FUH851969:FVA851972 GED851969:GEW851972 GNZ851969:GOS851972 GXV851969:GYO851972 HHR851969:HIK851972 HRN851969:HSG851972 IBJ851969:ICC851972 ILF851969:ILY851972 IVB851969:IVU851972 JEX851969:JFQ851972 JOT851969:JPM851972 JYP851969:JZI851972 KIL851969:KJE851972 KSH851969:KTA851972 LCD851969:LCW851972 LLZ851969:LMS851972 LVV851969:LWO851972 MFR851969:MGK851972 MPN851969:MQG851972 MZJ851969:NAC851972 NJF851969:NJY851972 NTB851969:NTU851972 OCX851969:ODQ851972 OMT851969:ONM851972 OWP851969:OXI851972 PGL851969:PHE851972 PQH851969:PRA851972 QAD851969:QAW851972 QJZ851969:QKS851972 QTV851969:QUO851972 RDR851969:REK851972 RNN851969:ROG851972 RXJ851969:RYC851972 SHF851969:SHY851972 SRB851969:SRU851972 TAX851969:TBQ851972 TKT851969:TLM851972 TUP851969:TVI851972 UEL851969:UFE851972 UOH851969:UPA851972 UYD851969:UYW851972 VHZ851969:VIS851972 VRV851969:VSO851972 WBR851969:WCK851972 WLN851969:WMG851972 WVJ851969:WWC851972 B917505:U917508 IX917505:JQ917508 ST917505:TM917508 ACP917505:ADI917508 AML917505:ANE917508 AWH917505:AXA917508 BGD917505:BGW917508 BPZ917505:BQS917508 BZV917505:CAO917508 CJR917505:CKK917508 CTN917505:CUG917508 DDJ917505:DEC917508 DNF917505:DNY917508 DXB917505:DXU917508 EGX917505:EHQ917508 EQT917505:ERM917508 FAP917505:FBI917508 FKL917505:FLE917508 FUH917505:FVA917508 GED917505:GEW917508 GNZ917505:GOS917508 GXV917505:GYO917508 HHR917505:HIK917508 HRN917505:HSG917508 IBJ917505:ICC917508 ILF917505:ILY917508 IVB917505:IVU917508 JEX917505:JFQ917508 JOT917505:JPM917508 JYP917505:JZI917508 KIL917505:KJE917508 KSH917505:KTA917508 LCD917505:LCW917508 LLZ917505:LMS917508 LVV917505:LWO917508 MFR917505:MGK917508 MPN917505:MQG917508 MZJ917505:NAC917508 NJF917505:NJY917508 NTB917505:NTU917508 OCX917505:ODQ917508 OMT917505:ONM917508 OWP917505:OXI917508 PGL917505:PHE917508 PQH917505:PRA917508 QAD917505:QAW917508 QJZ917505:QKS917508 QTV917505:QUO917508 RDR917505:REK917508 RNN917505:ROG917508 RXJ917505:RYC917508 SHF917505:SHY917508 SRB917505:SRU917508 TAX917505:TBQ917508 TKT917505:TLM917508 TUP917505:TVI917508 UEL917505:UFE917508 UOH917505:UPA917508 UYD917505:UYW917508 VHZ917505:VIS917508 VRV917505:VSO917508 WBR917505:WCK917508 WLN917505:WMG917508 WVJ917505:WWC917508 B983041:U983044 IX983041:JQ983044 ST983041:TM983044 ACP983041:ADI983044 AML983041:ANE983044 AWH983041:AXA983044 BGD983041:BGW983044 BPZ983041:BQS983044 BZV983041:CAO983044 CJR983041:CKK983044 CTN983041:CUG983044 DDJ983041:DEC983044 DNF983041:DNY983044 DXB983041:DXU983044 EGX983041:EHQ983044 EQT983041:ERM983044 FAP983041:FBI983044 FKL983041:FLE983044 FUH983041:FVA983044 GED983041:GEW983044 GNZ983041:GOS983044 GXV983041:GYO983044 HHR983041:HIK983044 HRN983041:HSG983044 IBJ983041:ICC983044 ILF983041:ILY983044 IVB983041:IVU983044 JEX983041:JFQ983044 JOT983041:JPM983044 JYP983041:JZI983044 KIL983041:KJE983044 KSH983041:KTA983044 LCD983041:LCW983044 LLZ983041:LMS983044 LVV983041:LWO983044 MFR983041:MGK983044 MPN983041:MQG983044 MZJ983041:NAC983044 NJF983041:NJY983044 NTB983041:NTU983044 OCX983041:ODQ983044 OMT983041:ONM983044 OWP983041:OXI983044 PGL983041:PHE983044 PQH983041:PRA983044 QAD983041:QAW983044 QJZ983041:QKS983044 QTV983041:QUO983044 RDR983041:REK983044 RNN983041:ROG983044 RXJ983041:RYC983044 SHF983041:SHY983044 SRB983041:SRU983044 TAX983041:TBQ983044 TKT983041:TLM983044 TUP983041:TVI983044 UEL983041:UFE983044 UOH983041:UPA983044 UYD983041:UYW983044 VHZ983041:VIS983044 VRV983041:VSO983044 WBR983041:WCK983044 WLN983041:WMG983044 WVJ983041:WWC983044 AF155:AG155 KB155:KC155 TX155:TY155 ADT155:ADU155 ANP155:ANQ155 AXL155:AXM155 BHH155:BHI155 BRD155:BRE155 CAZ155:CBA155 CKV155:CKW155 CUR155:CUS155 DEN155:DEO155 DOJ155:DOK155 DYF155:DYG155 EIB155:EIC155 ERX155:ERY155 FBT155:FBU155 FLP155:FLQ155 FVL155:FVM155 GFH155:GFI155 GPD155:GPE155 GYZ155:GZA155 HIV155:HIW155 HSR155:HSS155 ICN155:ICO155 IMJ155:IMK155 IWF155:IWG155 JGB155:JGC155 JPX155:JPY155 JZT155:JZU155 KJP155:KJQ155 KTL155:KTM155 LDH155:LDI155 LND155:LNE155 LWZ155:LXA155 MGV155:MGW155 MQR155:MQS155 NAN155:NAO155 NKJ155:NKK155 NUF155:NUG155 OEB155:OEC155 ONX155:ONY155 OXT155:OXU155 PHP155:PHQ155 PRL155:PRM155 QBH155:QBI155 QLD155:QLE155 QUZ155:QVA155 REV155:REW155 ROR155:ROS155 RYN155:RYO155 SIJ155:SIK155 SSF155:SSG155 TCB155:TCC155 TLX155:TLY155 TVT155:TVU155 UFP155:UFQ155 UPL155:UPM155 UZH155:UZI155 VJD155:VJE155 VSZ155:VTA155 WCV155:WCW155 WMR155:WMS155 WWN155:WWO155 AF65691:AG65691 KB65691:KC65691 TX65691:TY65691 ADT65691:ADU65691 ANP65691:ANQ65691 AXL65691:AXM65691 BHH65691:BHI65691 BRD65691:BRE65691 CAZ65691:CBA65691 CKV65691:CKW65691 CUR65691:CUS65691 DEN65691:DEO65691 DOJ65691:DOK65691 DYF65691:DYG65691 EIB65691:EIC65691 ERX65691:ERY65691 FBT65691:FBU65691 FLP65691:FLQ65691 FVL65691:FVM65691 GFH65691:GFI65691 GPD65691:GPE65691 GYZ65691:GZA65691 HIV65691:HIW65691 HSR65691:HSS65691 ICN65691:ICO65691 IMJ65691:IMK65691 IWF65691:IWG65691 JGB65691:JGC65691 JPX65691:JPY65691 JZT65691:JZU65691 KJP65691:KJQ65691 KTL65691:KTM65691 LDH65691:LDI65691 LND65691:LNE65691 LWZ65691:LXA65691 MGV65691:MGW65691 MQR65691:MQS65691 NAN65691:NAO65691 NKJ65691:NKK65691 NUF65691:NUG65691 OEB65691:OEC65691 ONX65691:ONY65691 OXT65691:OXU65691 PHP65691:PHQ65691 PRL65691:PRM65691 QBH65691:QBI65691 QLD65691:QLE65691 QUZ65691:QVA65691 REV65691:REW65691 ROR65691:ROS65691 RYN65691:RYO65691 SIJ65691:SIK65691 SSF65691:SSG65691 TCB65691:TCC65691 TLX65691:TLY65691 TVT65691:TVU65691 UFP65691:UFQ65691 UPL65691:UPM65691 UZH65691:UZI65691 VJD65691:VJE65691 VSZ65691:VTA65691 WCV65691:WCW65691 WMR65691:WMS65691 WWN65691:WWO65691 AF131227:AG131227 KB131227:KC131227 TX131227:TY131227 ADT131227:ADU131227 ANP131227:ANQ131227 AXL131227:AXM131227 BHH131227:BHI131227 BRD131227:BRE131227 CAZ131227:CBA131227 CKV131227:CKW131227 CUR131227:CUS131227 DEN131227:DEO131227 DOJ131227:DOK131227 DYF131227:DYG131227 EIB131227:EIC131227 ERX131227:ERY131227 FBT131227:FBU131227 FLP131227:FLQ131227 FVL131227:FVM131227 GFH131227:GFI131227 GPD131227:GPE131227 GYZ131227:GZA131227 HIV131227:HIW131227 HSR131227:HSS131227 ICN131227:ICO131227 IMJ131227:IMK131227 IWF131227:IWG131227 JGB131227:JGC131227 JPX131227:JPY131227 JZT131227:JZU131227 KJP131227:KJQ131227 KTL131227:KTM131227 LDH131227:LDI131227 LND131227:LNE131227 LWZ131227:LXA131227 MGV131227:MGW131227 MQR131227:MQS131227 NAN131227:NAO131227 NKJ131227:NKK131227 NUF131227:NUG131227 OEB131227:OEC131227 ONX131227:ONY131227 OXT131227:OXU131227 PHP131227:PHQ131227 PRL131227:PRM131227 QBH131227:QBI131227 QLD131227:QLE131227 QUZ131227:QVA131227 REV131227:REW131227 ROR131227:ROS131227 RYN131227:RYO131227 SIJ131227:SIK131227 SSF131227:SSG131227 TCB131227:TCC131227 TLX131227:TLY131227 TVT131227:TVU131227 UFP131227:UFQ131227 UPL131227:UPM131227 UZH131227:UZI131227 VJD131227:VJE131227 VSZ131227:VTA131227 WCV131227:WCW131227 WMR131227:WMS131227 WWN131227:WWO131227 AF196763:AG196763 KB196763:KC196763 TX196763:TY196763 ADT196763:ADU196763 ANP196763:ANQ196763 AXL196763:AXM196763 BHH196763:BHI196763 BRD196763:BRE196763 CAZ196763:CBA196763 CKV196763:CKW196763 CUR196763:CUS196763 DEN196763:DEO196763 DOJ196763:DOK196763 DYF196763:DYG196763 EIB196763:EIC196763 ERX196763:ERY196763 FBT196763:FBU196763 FLP196763:FLQ196763 FVL196763:FVM196763 GFH196763:GFI196763 GPD196763:GPE196763 GYZ196763:GZA196763 HIV196763:HIW196763 HSR196763:HSS196763 ICN196763:ICO196763 IMJ196763:IMK196763 IWF196763:IWG196763 JGB196763:JGC196763 JPX196763:JPY196763 JZT196763:JZU196763 KJP196763:KJQ196763 KTL196763:KTM196763 LDH196763:LDI196763 LND196763:LNE196763 LWZ196763:LXA196763 MGV196763:MGW196763 MQR196763:MQS196763 NAN196763:NAO196763 NKJ196763:NKK196763 NUF196763:NUG196763 OEB196763:OEC196763 ONX196763:ONY196763 OXT196763:OXU196763 PHP196763:PHQ196763 PRL196763:PRM196763 QBH196763:QBI196763 QLD196763:QLE196763 QUZ196763:QVA196763 REV196763:REW196763 ROR196763:ROS196763 RYN196763:RYO196763 SIJ196763:SIK196763 SSF196763:SSG196763 TCB196763:TCC196763 TLX196763:TLY196763 TVT196763:TVU196763 UFP196763:UFQ196763 UPL196763:UPM196763 UZH196763:UZI196763 VJD196763:VJE196763 VSZ196763:VTA196763 WCV196763:WCW196763 WMR196763:WMS196763 WWN196763:WWO196763 AF262299:AG262299 KB262299:KC262299 TX262299:TY262299 ADT262299:ADU262299 ANP262299:ANQ262299 AXL262299:AXM262299 BHH262299:BHI262299 BRD262299:BRE262299 CAZ262299:CBA262299 CKV262299:CKW262299 CUR262299:CUS262299 DEN262299:DEO262299 DOJ262299:DOK262299 DYF262299:DYG262299 EIB262299:EIC262299 ERX262299:ERY262299 FBT262299:FBU262299 FLP262299:FLQ262299 FVL262299:FVM262299 GFH262299:GFI262299 GPD262299:GPE262299 GYZ262299:GZA262299 HIV262299:HIW262299 HSR262299:HSS262299 ICN262299:ICO262299 IMJ262299:IMK262299 IWF262299:IWG262299 JGB262299:JGC262299 JPX262299:JPY262299 JZT262299:JZU262299 KJP262299:KJQ262299 KTL262299:KTM262299 LDH262299:LDI262299 LND262299:LNE262299 LWZ262299:LXA262299 MGV262299:MGW262299 MQR262299:MQS262299 NAN262299:NAO262299 NKJ262299:NKK262299 NUF262299:NUG262299 OEB262299:OEC262299 ONX262299:ONY262299 OXT262299:OXU262299 PHP262299:PHQ262299 PRL262299:PRM262299 QBH262299:QBI262299 QLD262299:QLE262299 QUZ262299:QVA262299 REV262299:REW262299 ROR262299:ROS262299 RYN262299:RYO262299 SIJ262299:SIK262299 SSF262299:SSG262299 TCB262299:TCC262299 TLX262299:TLY262299 TVT262299:TVU262299 UFP262299:UFQ262299 UPL262299:UPM262299 UZH262299:UZI262299 VJD262299:VJE262299 VSZ262299:VTA262299 WCV262299:WCW262299 WMR262299:WMS262299 WWN262299:WWO262299 AF327835:AG327835 KB327835:KC327835 TX327835:TY327835 ADT327835:ADU327835 ANP327835:ANQ327835 AXL327835:AXM327835 BHH327835:BHI327835 BRD327835:BRE327835 CAZ327835:CBA327835 CKV327835:CKW327835 CUR327835:CUS327835 DEN327835:DEO327835 DOJ327835:DOK327835 DYF327835:DYG327835 EIB327835:EIC327835 ERX327835:ERY327835 FBT327835:FBU327835 FLP327835:FLQ327835 FVL327835:FVM327835 GFH327835:GFI327835 GPD327835:GPE327835 GYZ327835:GZA327835 HIV327835:HIW327835 HSR327835:HSS327835 ICN327835:ICO327835 IMJ327835:IMK327835 IWF327835:IWG327835 JGB327835:JGC327835 JPX327835:JPY327835 JZT327835:JZU327835 KJP327835:KJQ327835 KTL327835:KTM327835 LDH327835:LDI327835 LND327835:LNE327835 LWZ327835:LXA327835 MGV327835:MGW327835 MQR327835:MQS327835 NAN327835:NAO327835 NKJ327835:NKK327835 NUF327835:NUG327835 OEB327835:OEC327835 ONX327835:ONY327835 OXT327835:OXU327835 PHP327835:PHQ327835 PRL327835:PRM327835 QBH327835:QBI327835 QLD327835:QLE327835 QUZ327835:QVA327835 REV327835:REW327835 ROR327835:ROS327835 RYN327835:RYO327835 SIJ327835:SIK327835 SSF327835:SSG327835 TCB327835:TCC327835 TLX327835:TLY327835 TVT327835:TVU327835 UFP327835:UFQ327835 UPL327835:UPM327835 UZH327835:UZI327835 VJD327835:VJE327835 VSZ327835:VTA327835 WCV327835:WCW327835 WMR327835:WMS327835 WWN327835:WWO327835 AF393371:AG393371 KB393371:KC393371 TX393371:TY393371 ADT393371:ADU393371 ANP393371:ANQ393371 AXL393371:AXM393371 BHH393371:BHI393371 BRD393371:BRE393371 CAZ393371:CBA393371 CKV393371:CKW393371 CUR393371:CUS393371 DEN393371:DEO393371 DOJ393371:DOK393371 DYF393371:DYG393371 EIB393371:EIC393371 ERX393371:ERY393371 FBT393371:FBU393371 FLP393371:FLQ393371 FVL393371:FVM393371 GFH393371:GFI393371 GPD393371:GPE393371 GYZ393371:GZA393371 HIV393371:HIW393371 HSR393371:HSS393371 ICN393371:ICO393371 IMJ393371:IMK393371 IWF393371:IWG393371 JGB393371:JGC393371 JPX393371:JPY393371 JZT393371:JZU393371 KJP393371:KJQ393371 KTL393371:KTM393371 LDH393371:LDI393371 LND393371:LNE393371 LWZ393371:LXA393371 MGV393371:MGW393371 MQR393371:MQS393371 NAN393371:NAO393371 NKJ393371:NKK393371 NUF393371:NUG393371 OEB393371:OEC393371 ONX393371:ONY393371 OXT393371:OXU393371 PHP393371:PHQ393371 PRL393371:PRM393371 QBH393371:QBI393371 QLD393371:QLE393371 QUZ393371:QVA393371 REV393371:REW393371 ROR393371:ROS393371 RYN393371:RYO393371 SIJ393371:SIK393371 SSF393371:SSG393371 TCB393371:TCC393371 TLX393371:TLY393371 TVT393371:TVU393371 UFP393371:UFQ393371 UPL393371:UPM393371 UZH393371:UZI393371 VJD393371:VJE393371 VSZ393371:VTA393371 WCV393371:WCW393371 WMR393371:WMS393371 WWN393371:WWO393371 AF458907:AG458907 KB458907:KC458907 TX458907:TY458907 ADT458907:ADU458907 ANP458907:ANQ458907 AXL458907:AXM458907 BHH458907:BHI458907 BRD458907:BRE458907 CAZ458907:CBA458907 CKV458907:CKW458907 CUR458907:CUS458907 DEN458907:DEO458907 DOJ458907:DOK458907 DYF458907:DYG458907 EIB458907:EIC458907 ERX458907:ERY458907 FBT458907:FBU458907 FLP458907:FLQ458907 FVL458907:FVM458907 GFH458907:GFI458907 GPD458907:GPE458907 GYZ458907:GZA458907 HIV458907:HIW458907 HSR458907:HSS458907 ICN458907:ICO458907 IMJ458907:IMK458907 IWF458907:IWG458907 JGB458907:JGC458907 JPX458907:JPY458907 JZT458907:JZU458907 KJP458907:KJQ458907 KTL458907:KTM458907 LDH458907:LDI458907 LND458907:LNE458907 LWZ458907:LXA458907 MGV458907:MGW458907 MQR458907:MQS458907 NAN458907:NAO458907 NKJ458907:NKK458907 NUF458907:NUG458907 OEB458907:OEC458907 ONX458907:ONY458907 OXT458907:OXU458907 PHP458907:PHQ458907 PRL458907:PRM458907 QBH458907:QBI458907 QLD458907:QLE458907 QUZ458907:QVA458907 REV458907:REW458907 ROR458907:ROS458907 RYN458907:RYO458907 SIJ458907:SIK458907 SSF458907:SSG458907 TCB458907:TCC458907 TLX458907:TLY458907 TVT458907:TVU458907 UFP458907:UFQ458907 UPL458907:UPM458907 UZH458907:UZI458907 VJD458907:VJE458907 VSZ458907:VTA458907 WCV458907:WCW458907 WMR458907:WMS458907 WWN458907:WWO458907 AF524443:AG524443 KB524443:KC524443 TX524443:TY524443 ADT524443:ADU524443 ANP524443:ANQ524443 AXL524443:AXM524443 BHH524443:BHI524443 BRD524443:BRE524443 CAZ524443:CBA524443 CKV524443:CKW524443 CUR524443:CUS524443 DEN524443:DEO524443 DOJ524443:DOK524443 DYF524443:DYG524443 EIB524443:EIC524443 ERX524443:ERY524443 FBT524443:FBU524443 FLP524443:FLQ524443 FVL524443:FVM524443 GFH524443:GFI524443 GPD524443:GPE524443 GYZ524443:GZA524443 HIV524443:HIW524443 HSR524443:HSS524443 ICN524443:ICO524443 IMJ524443:IMK524443 IWF524443:IWG524443 JGB524443:JGC524443 JPX524443:JPY524443 JZT524443:JZU524443 KJP524443:KJQ524443 KTL524443:KTM524443 LDH524443:LDI524443 LND524443:LNE524443 LWZ524443:LXA524443 MGV524443:MGW524443 MQR524443:MQS524443 NAN524443:NAO524443 NKJ524443:NKK524443 NUF524443:NUG524443 OEB524443:OEC524443 ONX524443:ONY524443 OXT524443:OXU524443 PHP524443:PHQ524443 PRL524443:PRM524443 QBH524443:QBI524443 QLD524443:QLE524443 QUZ524443:QVA524443 REV524443:REW524443 ROR524443:ROS524443 RYN524443:RYO524443 SIJ524443:SIK524443 SSF524443:SSG524443 TCB524443:TCC524443 TLX524443:TLY524443 TVT524443:TVU524443 UFP524443:UFQ524443 UPL524443:UPM524443 UZH524443:UZI524443 VJD524443:VJE524443 VSZ524443:VTA524443 WCV524443:WCW524443 WMR524443:WMS524443 WWN524443:WWO524443 AF589979:AG589979 KB589979:KC589979 TX589979:TY589979 ADT589979:ADU589979 ANP589979:ANQ589979 AXL589979:AXM589979 BHH589979:BHI589979 BRD589979:BRE589979 CAZ589979:CBA589979 CKV589979:CKW589979 CUR589979:CUS589979 DEN589979:DEO589979 DOJ589979:DOK589979 DYF589979:DYG589979 EIB589979:EIC589979 ERX589979:ERY589979 FBT589979:FBU589979 FLP589979:FLQ589979 FVL589979:FVM589979 GFH589979:GFI589979 GPD589979:GPE589979 GYZ589979:GZA589979 HIV589979:HIW589979 HSR589979:HSS589979 ICN589979:ICO589979 IMJ589979:IMK589979 IWF589979:IWG589979 JGB589979:JGC589979 JPX589979:JPY589979 JZT589979:JZU589979 KJP589979:KJQ589979 KTL589979:KTM589979 LDH589979:LDI589979 LND589979:LNE589979 LWZ589979:LXA589979 MGV589979:MGW589979 MQR589979:MQS589979 NAN589979:NAO589979 NKJ589979:NKK589979 NUF589979:NUG589979 OEB589979:OEC589979 ONX589979:ONY589979 OXT589979:OXU589979 PHP589979:PHQ589979 PRL589979:PRM589979 QBH589979:QBI589979 QLD589979:QLE589979 QUZ589979:QVA589979 REV589979:REW589979 ROR589979:ROS589979 RYN589979:RYO589979 SIJ589979:SIK589979 SSF589979:SSG589979 TCB589979:TCC589979 TLX589979:TLY589979 TVT589979:TVU589979 UFP589979:UFQ589979 UPL589979:UPM589979 UZH589979:UZI589979 VJD589979:VJE589979 VSZ589979:VTA589979 WCV589979:WCW589979 WMR589979:WMS589979 WWN589979:WWO589979 AF655515:AG655515 KB655515:KC655515 TX655515:TY655515 ADT655515:ADU655515 ANP655515:ANQ655515 AXL655515:AXM655515 BHH655515:BHI655515 BRD655515:BRE655515 CAZ655515:CBA655515 CKV655515:CKW655515 CUR655515:CUS655515 DEN655515:DEO655515 DOJ655515:DOK655515 DYF655515:DYG655515 EIB655515:EIC655515 ERX655515:ERY655515 FBT655515:FBU655515 FLP655515:FLQ655515 FVL655515:FVM655515 GFH655515:GFI655515 GPD655515:GPE655515 GYZ655515:GZA655515 HIV655515:HIW655515 HSR655515:HSS655515 ICN655515:ICO655515 IMJ655515:IMK655515 IWF655515:IWG655515 JGB655515:JGC655515 JPX655515:JPY655515 JZT655515:JZU655515 KJP655515:KJQ655515 KTL655515:KTM655515 LDH655515:LDI655515 LND655515:LNE655515 LWZ655515:LXA655515 MGV655515:MGW655515 MQR655515:MQS655515 NAN655515:NAO655515 NKJ655515:NKK655515 NUF655515:NUG655515 OEB655515:OEC655515 ONX655515:ONY655515 OXT655515:OXU655515 PHP655515:PHQ655515 PRL655515:PRM655515 QBH655515:QBI655515 QLD655515:QLE655515 QUZ655515:QVA655515 REV655515:REW655515 ROR655515:ROS655515 RYN655515:RYO655515 SIJ655515:SIK655515 SSF655515:SSG655515 TCB655515:TCC655515 TLX655515:TLY655515 TVT655515:TVU655515 UFP655515:UFQ655515 UPL655515:UPM655515 UZH655515:UZI655515 VJD655515:VJE655515 VSZ655515:VTA655515 WCV655515:WCW655515 WMR655515:WMS655515 WWN655515:WWO655515 AF721051:AG721051 KB721051:KC721051 TX721051:TY721051 ADT721051:ADU721051 ANP721051:ANQ721051 AXL721051:AXM721051 BHH721051:BHI721051 BRD721051:BRE721051 CAZ721051:CBA721051 CKV721051:CKW721051 CUR721051:CUS721051 DEN721051:DEO721051 DOJ721051:DOK721051 DYF721051:DYG721051 EIB721051:EIC721051 ERX721051:ERY721051 FBT721051:FBU721051 FLP721051:FLQ721051 FVL721051:FVM721051 GFH721051:GFI721051 GPD721051:GPE721051 GYZ721051:GZA721051 HIV721051:HIW721051 HSR721051:HSS721051 ICN721051:ICO721051 IMJ721051:IMK721051 IWF721051:IWG721051 JGB721051:JGC721051 JPX721051:JPY721051 JZT721051:JZU721051 KJP721051:KJQ721051 KTL721051:KTM721051 LDH721051:LDI721051 LND721051:LNE721051 LWZ721051:LXA721051 MGV721051:MGW721051 MQR721051:MQS721051 NAN721051:NAO721051 NKJ721051:NKK721051 NUF721051:NUG721051 OEB721051:OEC721051 ONX721051:ONY721051 OXT721051:OXU721051 PHP721051:PHQ721051 PRL721051:PRM721051 QBH721051:QBI721051 QLD721051:QLE721051 QUZ721051:QVA721051 REV721051:REW721051 ROR721051:ROS721051 RYN721051:RYO721051 SIJ721051:SIK721051 SSF721051:SSG721051 TCB721051:TCC721051 TLX721051:TLY721051 TVT721051:TVU721051 UFP721051:UFQ721051 UPL721051:UPM721051 UZH721051:UZI721051 VJD721051:VJE721051 VSZ721051:VTA721051 WCV721051:WCW721051 WMR721051:WMS721051 WWN721051:WWO721051 AF786587:AG786587 KB786587:KC786587 TX786587:TY786587 ADT786587:ADU786587 ANP786587:ANQ786587 AXL786587:AXM786587 BHH786587:BHI786587 BRD786587:BRE786587 CAZ786587:CBA786587 CKV786587:CKW786587 CUR786587:CUS786587 DEN786587:DEO786587 DOJ786587:DOK786587 DYF786587:DYG786587 EIB786587:EIC786587 ERX786587:ERY786587 FBT786587:FBU786587 FLP786587:FLQ786587 FVL786587:FVM786587 GFH786587:GFI786587 GPD786587:GPE786587 GYZ786587:GZA786587 HIV786587:HIW786587 HSR786587:HSS786587 ICN786587:ICO786587 IMJ786587:IMK786587 IWF786587:IWG786587 JGB786587:JGC786587 JPX786587:JPY786587 JZT786587:JZU786587 KJP786587:KJQ786587 KTL786587:KTM786587 LDH786587:LDI786587 LND786587:LNE786587 LWZ786587:LXA786587 MGV786587:MGW786587 MQR786587:MQS786587 NAN786587:NAO786587 NKJ786587:NKK786587 NUF786587:NUG786587 OEB786587:OEC786587 ONX786587:ONY786587 OXT786587:OXU786587 PHP786587:PHQ786587 PRL786587:PRM786587 QBH786587:QBI786587 QLD786587:QLE786587 QUZ786587:QVA786587 REV786587:REW786587 ROR786587:ROS786587 RYN786587:RYO786587 SIJ786587:SIK786587 SSF786587:SSG786587 TCB786587:TCC786587 TLX786587:TLY786587 TVT786587:TVU786587 UFP786587:UFQ786587 UPL786587:UPM786587 UZH786587:UZI786587 VJD786587:VJE786587 VSZ786587:VTA786587 WCV786587:WCW786587 WMR786587:WMS786587 WWN786587:WWO786587 AF852123:AG852123 KB852123:KC852123 TX852123:TY852123 ADT852123:ADU852123 ANP852123:ANQ852123 AXL852123:AXM852123 BHH852123:BHI852123 BRD852123:BRE852123 CAZ852123:CBA852123 CKV852123:CKW852123 CUR852123:CUS852123 DEN852123:DEO852123 DOJ852123:DOK852123 DYF852123:DYG852123 EIB852123:EIC852123 ERX852123:ERY852123 FBT852123:FBU852123 FLP852123:FLQ852123 FVL852123:FVM852123 GFH852123:GFI852123 GPD852123:GPE852123 GYZ852123:GZA852123 HIV852123:HIW852123 HSR852123:HSS852123 ICN852123:ICO852123 IMJ852123:IMK852123 IWF852123:IWG852123 JGB852123:JGC852123 JPX852123:JPY852123 JZT852123:JZU852123 KJP852123:KJQ852123 KTL852123:KTM852123 LDH852123:LDI852123 LND852123:LNE852123 LWZ852123:LXA852123 MGV852123:MGW852123 MQR852123:MQS852123 NAN852123:NAO852123 NKJ852123:NKK852123 NUF852123:NUG852123 OEB852123:OEC852123 ONX852123:ONY852123 OXT852123:OXU852123 PHP852123:PHQ852123 PRL852123:PRM852123 QBH852123:QBI852123 QLD852123:QLE852123 QUZ852123:QVA852123 REV852123:REW852123 ROR852123:ROS852123 RYN852123:RYO852123 SIJ852123:SIK852123 SSF852123:SSG852123 TCB852123:TCC852123 TLX852123:TLY852123 TVT852123:TVU852123 UFP852123:UFQ852123 UPL852123:UPM852123 UZH852123:UZI852123 VJD852123:VJE852123 VSZ852123:VTA852123 WCV852123:WCW852123 WMR852123:WMS852123 WWN852123:WWO852123 AF917659:AG917659 KB917659:KC917659 TX917659:TY917659 ADT917659:ADU917659 ANP917659:ANQ917659 AXL917659:AXM917659 BHH917659:BHI917659 BRD917659:BRE917659 CAZ917659:CBA917659 CKV917659:CKW917659 CUR917659:CUS917659 DEN917659:DEO917659 DOJ917659:DOK917659 DYF917659:DYG917659 EIB917659:EIC917659 ERX917659:ERY917659 FBT917659:FBU917659 FLP917659:FLQ917659 FVL917659:FVM917659 GFH917659:GFI917659 GPD917659:GPE917659 GYZ917659:GZA917659 HIV917659:HIW917659 HSR917659:HSS917659 ICN917659:ICO917659 IMJ917659:IMK917659 IWF917659:IWG917659 JGB917659:JGC917659 JPX917659:JPY917659 JZT917659:JZU917659 KJP917659:KJQ917659 KTL917659:KTM917659 LDH917659:LDI917659 LND917659:LNE917659 LWZ917659:LXA917659 MGV917659:MGW917659 MQR917659:MQS917659 NAN917659:NAO917659 NKJ917659:NKK917659 NUF917659:NUG917659 OEB917659:OEC917659 ONX917659:ONY917659 OXT917659:OXU917659 PHP917659:PHQ917659 PRL917659:PRM917659 QBH917659:QBI917659 QLD917659:QLE917659 QUZ917659:QVA917659 REV917659:REW917659 ROR917659:ROS917659 RYN917659:RYO917659 SIJ917659:SIK917659 SSF917659:SSG917659 TCB917659:TCC917659 TLX917659:TLY917659 TVT917659:TVU917659 UFP917659:UFQ917659 UPL917659:UPM917659 UZH917659:UZI917659 VJD917659:VJE917659 VSZ917659:VTA917659 WCV917659:WCW917659 WMR917659:WMS917659 WWN917659:WWO917659 AF983195:AG983195 KB983195:KC983195 TX983195:TY983195 ADT983195:ADU983195 ANP983195:ANQ983195 AXL983195:AXM983195 BHH983195:BHI983195 BRD983195:BRE983195 CAZ983195:CBA983195 CKV983195:CKW983195 CUR983195:CUS983195 DEN983195:DEO983195 DOJ983195:DOK983195 DYF983195:DYG983195 EIB983195:EIC983195 ERX983195:ERY983195 FBT983195:FBU983195 FLP983195:FLQ983195 FVL983195:FVM983195 GFH983195:GFI983195 GPD983195:GPE983195 GYZ983195:GZA983195 HIV983195:HIW983195 HSR983195:HSS983195 ICN983195:ICO983195 IMJ983195:IMK983195 IWF983195:IWG983195 JGB983195:JGC983195 JPX983195:JPY983195 JZT983195:JZU983195 KJP983195:KJQ983195 KTL983195:KTM983195 LDH983195:LDI983195 LND983195:LNE983195 LWZ983195:LXA983195 MGV983195:MGW983195 MQR983195:MQS983195 NAN983195:NAO983195 NKJ983195:NKK983195 NUF983195:NUG983195 OEB983195:OEC983195 ONX983195:ONY983195 OXT983195:OXU983195 PHP983195:PHQ983195 PRL983195:PRM983195 QBH983195:QBI983195 QLD983195:QLE983195 QUZ983195:QVA983195 REV983195:REW983195 ROR983195:ROS983195 RYN983195:RYO983195 SIJ983195:SIK983195 SSF983195:SSG983195 TCB983195:TCC983195 TLX983195:TLY983195 TVT983195:TVU983195 UFP983195:UFQ983195 UPL983195:UPM983195 UZH983195:UZI983195 VJD983195:VJE983195 VSZ983195:VTA983195 WCV983195:WCW983195 WMR983195:WMS983195 WWN983195:WWO983195 X1:IV5 JT1:SR5 TP1:ACN5 ADL1:AMJ5 ANH1:AWF5 AXD1:BGB5 BGZ1:BPX5 BQV1:BZT5 CAR1:CJP5 CKN1:CTL5 CUJ1:DDH5 DEF1:DND5 DOB1:DWZ5 DXX1:EGV5 EHT1:EQR5 ERP1:FAN5 FBL1:FKJ5 FLH1:FUF5 FVD1:GEB5 GEZ1:GNX5 GOV1:GXT5 GYR1:HHP5 HIN1:HRL5 HSJ1:IBH5 ICF1:ILD5 IMB1:IUZ5 IVX1:JEV5 JFT1:JOR5 JPP1:JYN5 JZL1:KIJ5 KJH1:KSF5 KTD1:LCB5 LCZ1:LLX5 LMV1:LVT5 LWR1:MFP5 MGN1:MPL5 MQJ1:MZH5 NAF1:NJD5 NKB1:NSZ5 NTX1:OCV5 ODT1:OMR5 ONP1:OWN5 OXL1:PGJ5 PHH1:PQF5 PRD1:QAB5 QAZ1:QJX5 QKV1:QTT5 QUR1:RDP5 REN1:RNL5 ROJ1:RXH5 RYF1:SHD5 SIB1:SQZ5 SRX1:TAV5 TBT1:TKR5 TLP1:TUN5 TVL1:UEJ5 UFH1:UOF5 UPD1:UYB5 UYZ1:VHX5 VIV1:VRT5 VSR1:WBP5 WCN1:WLL5 WMJ1:WVH5 WWF1:XFD5 X65537:IV65541 JT65537:SR65541 TP65537:ACN65541 ADL65537:AMJ65541 ANH65537:AWF65541 AXD65537:BGB65541 BGZ65537:BPX65541 BQV65537:BZT65541 CAR65537:CJP65541 CKN65537:CTL65541 CUJ65537:DDH65541 DEF65537:DND65541 DOB65537:DWZ65541 DXX65537:EGV65541 EHT65537:EQR65541 ERP65537:FAN65541 FBL65537:FKJ65541 FLH65537:FUF65541 FVD65537:GEB65541 GEZ65537:GNX65541 GOV65537:GXT65541 GYR65537:HHP65541 HIN65537:HRL65541 HSJ65537:IBH65541 ICF65537:ILD65541 IMB65537:IUZ65541 IVX65537:JEV65541 JFT65537:JOR65541 JPP65537:JYN65541 JZL65537:KIJ65541 KJH65537:KSF65541 KTD65537:LCB65541 LCZ65537:LLX65541 LMV65537:LVT65541 LWR65537:MFP65541 MGN65537:MPL65541 MQJ65537:MZH65541 NAF65537:NJD65541 NKB65537:NSZ65541 NTX65537:OCV65541 ODT65537:OMR65541 ONP65537:OWN65541 OXL65537:PGJ65541 PHH65537:PQF65541 PRD65537:QAB65541 QAZ65537:QJX65541 QKV65537:QTT65541 QUR65537:RDP65541 REN65537:RNL65541 ROJ65537:RXH65541 RYF65537:SHD65541 SIB65537:SQZ65541 SRX65537:TAV65541 TBT65537:TKR65541 TLP65537:TUN65541 TVL65537:UEJ65541 UFH65537:UOF65541 UPD65537:UYB65541 UYZ65537:VHX65541 VIV65537:VRT65541 VSR65537:WBP65541 WCN65537:WLL65541 WMJ65537:WVH65541 WWF65537:XFD65541 X131073:IV131077 JT131073:SR131077 TP131073:ACN131077 ADL131073:AMJ131077 ANH131073:AWF131077 AXD131073:BGB131077 BGZ131073:BPX131077 BQV131073:BZT131077 CAR131073:CJP131077 CKN131073:CTL131077 CUJ131073:DDH131077 DEF131073:DND131077 DOB131073:DWZ131077 DXX131073:EGV131077 EHT131073:EQR131077 ERP131073:FAN131077 FBL131073:FKJ131077 FLH131073:FUF131077 FVD131073:GEB131077 GEZ131073:GNX131077 GOV131073:GXT131077 GYR131073:HHP131077 HIN131073:HRL131077 HSJ131073:IBH131077 ICF131073:ILD131077 IMB131073:IUZ131077 IVX131073:JEV131077 JFT131073:JOR131077 JPP131073:JYN131077 JZL131073:KIJ131077 KJH131073:KSF131077 KTD131073:LCB131077 LCZ131073:LLX131077 LMV131073:LVT131077 LWR131073:MFP131077 MGN131073:MPL131077 MQJ131073:MZH131077 NAF131073:NJD131077 NKB131073:NSZ131077 NTX131073:OCV131077 ODT131073:OMR131077 ONP131073:OWN131077 OXL131073:PGJ131077 PHH131073:PQF131077 PRD131073:QAB131077 QAZ131073:QJX131077 QKV131073:QTT131077 QUR131073:RDP131077 REN131073:RNL131077 ROJ131073:RXH131077 RYF131073:SHD131077 SIB131073:SQZ131077 SRX131073:TAV131077 TBT131073:TKR131077 TLP131073:TUN131077 TVL131073:UEJ131077 UFH131073:UOF131077 UPD131073:UYB131077 UYZ131073:VHX131077 VIV131073:VRT131077 VSR131073:WBP131077 WCN131073:WLL131077 WMJ131073:WVH131077 WWF131073:XFD131077 X196609:IV196613 JT196609:SR196613 TP196609:ACN196613 ADL196609:AMJ196613 ANH196609:AWF196613 AXD196609:BGB196613 BGZ196609:BPX196613 BQV196609:BZT196613 CAR196609:CJP196613 CKN196609:CTL196613 CUJ196609:DDH196613 DEF196609:DND196613 DOB196609:DWZ196613 DXX196609:EGV196613 EHT196609:EQR196613 ERP196609:FAN196613 FBL196609:FKJ196613 FLH196609:FUF196613 FVD196609:GEB196613 GEZ196609:GNX196613 GOV196609:GXT196613 GYR196609:HHP196613 HIN196609:HRL196613 HSJ196609:IBH196613 ICF196609:ILD196613 IMB196609:IUZ196613 IVX196609:JEV196613 JFT196609:JOR196613 JPP196609:JYN196613 JZL196609:KIJ196613 KJH196609:KSF196613 KTD196609:LCB196613 LCZ196609:LLX196613 LMV196609:LVT196613 LWR196609:MFP196613 MGN196609:MPL196613 MQJ196609:MZH196613 NAF196609:NJD196613 NKB196609:NSZ196613 NTX196609:OCV196613 ODT196609:OMR196613 ONP196609:OWN196613 OXL196609:PGJ196613 PHH196609:PQF196613 PRD196609:QAB196613 QAZ196609:QJX196613 QKV196609:QTT196613 QUR196609:RDP196613 REN196609:RNL196613 ROJ196609:RXH196613 RYF196609:SHD196613 SIB196609:SQZ196613 SRX196609:TAV196613 TBT196609:TKR196613 TLP196609:TUN196613 TVL196609:UEJ196613 UFH196609:UOF196613 UPD196609:UYB196613 UYZ196609:VHX196613 VIV196609:VRT196613 VSR196609:WBP196613 WCN196609:WLL196613 WMJ196609:WVH196613 WWF196609:XFD196613 X262145:IV262149 JT262145:SR262149 TP262145:ACN262149 ADL262145:AMJ262149 ANH262145:AWF262149 AXD262145:BGB262149 BGZ262145:BPX262149 BQV262145:BZT262149 CAR262145:CJP262149 CKN262145:CTL262149 CUJ262145:DDH262149 DEF262145:DND262149 DOB262145:DWZ262149 DXX262145:EGV262149 EHT262145:EQR262149 ERP262145:FAN262149 FBL262145:FKJ262149 FLH262145:FUF262149 FVD262145:GEB262149 GEZ262145:GNX262149 GOV262145:GXT262149 GYR262145:HHP262149 HIN262145:HRL262149 HSJ262145:IBH262149 ICF262145:ILD262149 IMB262145:IUZ262149 IVX262145:JEV262149 JFT262145:JOR262149 JPP262145:JYN262149 JZL262145:KIJ262149 KJH262145:KSF262149 KTD262145:LCB262149 LCZ262145:LLX262149 LMV262145:LVT262149 LWR262145:MFP262149 MGN262145:MPL262149 MQJ262145:MZH262149 NAF262145:NJD262149 NKB262145:NSZ262149 NTX262145:OCV262149 ODT262145:OMR262149 ONP262145:OWN262149 OXL262145:PGJ262149 PHH262145:PQF262149 PRD262145:QAB262149 QAZ262145:QJX262149 QKV262145:QTT262149 QUR262145:RDP262149 REN262145:RNL262149 ROJ262145:RXH262149 RYF262145:SHD262149 SIB262145:SQZ262149 SRX262145:TAV262149 TBT262145:TKR262149 TLP262145:TUN262149 TVL262145:UEJ262149 UFH262145:UOF262149 UPD262145:UYB262149 UYZ262145:VHX262149 VIV262145:VRT262149 VSR262145:WBP262149 WCN262145:WLL262149 WMJ262145:WVH262149 WWF262145:XFD262149 X327681:IV327685 JT327681:SR327685 TP327681:ACN327685 ADL327681:AMJ327685 ANH327681:AWF327685 AXD327681:BGB327685 BGZ327681:BPX327685 BQV327681:BZT327685 CAR327681:CJP327685 CKN327681:CTL327685 CUJ327681:DDH327685 DEF327681:DND327685 DOB327681:DWZ327685 DXX327681:EGV327685 EHT327681:EQR327685 ERP327681:FAN327685 FBL327681:FKJ327685 FLH327681:FUF327685 FVD327681:GEB327685 GEZ327681:GNX327685 GOV327681:GXT327685 GYR327681:HHP327685 HIN327681:HRL327685 HSJ327681:IBH327685 ICF327681:ILD327685 IMB327681:IUZ327685 IVX327681:JEV327685 JFT327681:JOR327685 JPP327681:JYN327685 JZL327681:KIJ327685 KJH327681:KSF327685 KTD327681:LCB327685 LCZ327681:LLX327685 LMV327681:LVT327685 LWR327681:MFP327685 MGN327681:MPL327685 MQJ327681:MZH327685 NAF327681:NJD327685 NKB327681:NSZ327685 NTX327681:OCV327685 ODT327681:OMR327685 ONP327681:OWN327685 OXL327681:PGJ327685 PHH327681:PQF327685 PRD327681:QAB327685 QAZ327681:QJX327685 QKV327681:QTT327685 QUR327681:RDP327685 REN327681:RNL327685 ROJ327681:RXH327685 RYF327681:SHD327685 SIB327681:SQZ327685 SRX327681:TAV327685 TBT327681:TKR327685 TLP327681:TUN327685 TVL327681:UEJ327685 UFH327681:UOF327685 UPD327681:UYB327685 UYZ327681:VHX327685 VIV327681:VRT327685 VSR327681:WBP327685 WCN327681:WLL327685 WMJ327681:WVH327685 WWF327681:XFD327685 X393217:IV393221 JT393217:SR393221 TP393217:ACN393221 ADL393217:AMJ393221 ANH393217:AWF393221 AXD393217:BGB393221 BGZ393217:BPX393221 BQV393217:BZT393221 CAR393217:CJP393221 CKN393217:CTL393221 CUJ393217:DDH393221 DEF393217:DND393221 DOB393217:DWZ393221 DXX393217:EGV393221 EHT393217:EQR393221 ERP393217:FAN393221 FBL393217:FKJ393221 FLH393217:FUF393221 FVD393217:GEB393221 GEZ393217:GNX393221 GOV393217:GXT393221 GYR393217:HHP393221 HIN393217:HRL393221 HSJ393217:IBH393221 ICF393217:ILD393221 IMB393217:IUZ393221 IVX393217:JEV393221 JFT393217:JOR393221 JPP393217:JYN393221 JZL393217:KIJ393221 KJH393217:KSF393221 KTD393217:LCB393221 LCZ393217:LLX393221 LMV393217:LVT393221 LWR393217:MFP393221 MGN393217:MPL393221 MQJ393217:MZH393221 NAF393217:NJD393221 NKB393217:NSZ393221 NTX393217:OCV393221 ODT393217:OMR393221 ONP393217:OWN393221 OXL393217:PGJ393221 PHH393217:PQF393221 PRD393217:QAB393221 QAZ393217:QJX393221 QKV393217:QTT393221 QUR393217:RDP393221 REN393217:RNL393221 ROJ393217:RXH393221 RYF393217:SHD393221 SIB393217:SQZ393221 SRX393217:TAV393221 TBT393217:TKR393221 TLP393217:TUN393221 TVL393217:UEJ393221 UFH393217:UOF393221 UPD393217:UYB393221 UYZ393217:VHX393221 VIV393217:VRT393221 VSR393217:WBP393221 WCN393217:WLL393221 WMJ393217:WVH393221 WWF393217:XFD393221 X458753:IV458757 JT458753:SR458757 TP458753:ACN458757 ADL458753:AMJ458757 ANH458753:AWF458757 AXD458753:BGB458757 BGZ458753:BPX458757 BQV458753:BZT458757 CAR458753:CJP458757 CKN458753:CTL458757 CUJ458753:DDH458757 DEF458753:DND458757 DOB458753:DWZ458757 DXX458753:EGV458757 EHT458753:EQR458757 ERP458753:FAN458757 FBL458753:FKJ458757 FLH458753:FUF458757 FVD458753:GEB458757 GEZ458753:GNX458757 GOV458753:GXT458757 GYR458753:HHP458757 HIN458753:HRL458757 HSJ458753:IBH458757 ICF458753:ILD458757 IMB458753:IUZ458757 IVX458753:JEV458757 JFT458753:JOR458757 JPP458753:JYN458757 JZL458753:KIJ458757 KJH458753:KSF458757 KTD458753:LCB458757 LCZ458753:LLX458757 LMV458753:LVT458757 LWR458753:MFP458757 MGN458753:MPL458757 MQJ458753:MZH458757 NAF458753:NJD458757 NKB458753:NSZ458757 NTX458753:OCV458757 ODT458753:OMR458757 ONP458753:OWN458757 OXL458753:PGJ458757 PHH458753:PQF458757 PRD458753:QAB458757 QAZ458753:QJX458757 QKV458753:QTT458757 QUR458753:RDP458757 REN458753:RNL458757 ROJ458753:RXH458757 RYF458753:SHD458757 SIB458753:SQZ458757 SRX458753:TAV458757 TBT458753:TKR458757 TLP458753:TUN458757 TVL458753:UEJ458757 UFH458753:UOF458757 UPD458753:UYB458757 UYZ458753:VHX458757 VIV458753:VRT458757 VSR458753:WBP458757 WCN458753:WLL458757 WMJ458753:WVH458757 WWF458753:XFD458757 X524289:IV524293 JT524289:SR524293 TP524289:ACN524293 ADL524289:AMJ524293 ANH524289:AWF524293 AXD524289:BGB524293 BGZ524289:BPX524293 BQV524289:BZT524293 CAR524289:CJP524293 CKN524289:CTL524293 CUJ524289:DDH524293 DEF524289:DND524293 DOB524289:DWZ524293 DXX524289:EGV524293 EHT524289:EQR524293 ERP524289:FAN524293 FBL524289:FKJ524293 FLH524289:FUF524293 FVD524289:GEB524293 GEZ524289:GNX524293 GOV524289:GXT524293 GYR524289:HHP524293 HIN524289:HRL524293 HSJ524289:IBH524293 ICF524289:ILD524293 IMB524289:IUZ524293 IVX524289:JEV524293 JFT524289:JOR524293 JPP524289:JYN524293 JZL524289:KIJ524293 KJH524289:KSF524293 KTD524289:LCB524293 LCZ524289:LLX524293 LMV524289:LVT524293 LWR524289:MFP524293 MGN524289:MPL524293 MQJ524289:MZH524293 NAF524289:NJD524293 NKB524289:NSZ524293 NTX524289:OCV524293 ODT524289:OMR524293 ONP524289:OWN524293 OXL524289:PGJ524293 PHH524289:PQF524293 PRD524289:QAB524293 QAZ524289:QJX524293 QKV524289:QTT524293 QUR524289:RDP524293 REN524289:RNL524293 ROJ524289:RXH524293 RYF524289:SHD524293 SIB524289:SQZ524293 SRX524289:TAV524293 TBT524289:TKR524293 TLP524289:TUN524293 TVL524289:UEJ524293 UFH524289:UOF524293 UPD524289:UYB524293 UYZ524289:VHX524293 VIV524289:VRT524293 VSR524289:WBP524293 WCN524289:WLL524293 WMJ524289:WVH524293 WWF524289:XFD524293 X589825:IV589829 JT589825:SR589829 TP589825:ACN589829 ADL589825:AMJ589829 ANH589825:AWF589829 AXD589825:BGB589829 BGZ589825:BPX589829 BQV589825:BZT589829 CAR589825:CJP589829 CKN589825:CTL589829 CUJ589825:DDH589829 DEF589825:DND589829 DOB589825:DWZ589829 DXX589825:EGV589829 EHT589825:EQR589829 ERP589825:FAN589829 FBL589825:FKJ589829 FLH589825:FUF589829 FVD589825:GEB589829 GEZ589825:GNX589829 GOV589825:GXT589829 GYR589825:HHP589829 HIN589825:HRL589829 HSJ589825:IBH589829 ICF589825:ILD589829 IMB589825:IUZ589829 IVX589825:JEV589829 JFT589825:JOR589829 JPP589825:JYN589829 JZL589825:KIJ589829 KJH589825:KSF589829 KTD589825:LCB589829 LCZ589825:LLX589829 LMV589825:LVT589829 LWR589825:MFP589829 MGN589825:MPL589829 MQJ589825:MZH589829 NAF589825:NJD589829 NKB589825:NSZ589829 NTX589825:OCV589829 ODT589825:OMR589829 ONP589825:OWN589829 OXL589825:PGJ589829 PHH589825:PQF589829 PRD589825:QAB589829 QAZ589825:QJX589829 QKV589825:QTT589829 QUR589825:RDP589829 REN589825:RNL589829 ROJ589825:RXH589829 RYF589825:SHD589829 SIB589825:SQZ589829 SRX589825:TAV589829 TBT589825:TKR589829 TLP589825:TUN589829 TVL589825:UEJ589829 UFH589825:UOF589829 UPD589825:UYB589829 UYZ589825:VHX589829 VIV589825:VRT589829 VSR589825:WBP589829 WCN589825:WLL589829 WMJ589825:WVH589829 WWF589825:XFD589829 X655361:IV655365 JT655361:SR655365 TP655361:ACN655365 ADL655361:AMJ655365 ANH655361:AWF655365 AXD655361:BGB655365 BGZ655361:BPX655365 BQV655361:BZT655365 CAR655361:CJP655365 CKN655361:CTL655365 CUJ655361:DDH655365 DEF655361:DND655365 DOB655361:DWZ655365 DXX655361:EGV655365 EHT655361:EQR655365 ERP655361:FAN655365 FBL655361:FKJ655365 FLH655361:FUF655365 FVD655361:GEB655365 GEZ655361:GNX655365 GOV655361:GXT655365 GYR655361:HHP655365 HIN655361:HRL655365 HSJ655361:IBH655365 ICF655361:ILD655365 IMB655361:IUZ655365 IVX655361:JEV655365 JFT655361:JOR655365 JPP655361:JYN655365 JZL655361:KIJ655365 KJH655361:KSF655365 KTD655361:LCB655365 LCZ655361:LLX655365 LMV655361:LVT655365 LWR655361:MFP655365 MGN655361:MPL655365 MQJ655361:MZH655365 NAF655361:NJD655365 NKB655361:NSZ655365 NTX655361:OCV655365 ODT655361:OMR655365 ONP655361:OWN655365 OXL655361:PGJ655365 PHH655361:PQF655365 PRD655361:QAB655365 QAZ655361:QJX655365 QKV655361:QTT655365 QUR655361:RDP655365 REN655361:RNL655365 ROJ655361:RXH655365 RYF655361:SHD655365 SIB655361:SQZ655365 SRX655361:TAV655365 TBT655361:TKR655365 TLP655361:TUN655365 TVL655361:UEJ655365 UFH655361:UOF655365 UPD655361:UYB655365 UYZ655361:VHX655365 VIV655361:VRT655365 VSR655361:WBP655365 WCN655361:WLL655365 WMJ655361:WVH655365 WWF655361:XFD655365 X720897:IV720901 JT720897:SR720901 TP720897:ACN720901 ADL720897:AMJ720901 ANH720897:AWF720901 AXD720897:BGB720901 BGZ720897:BPX720901 BQV720897:BZT720901 CAR720897:CJP720901 CKN720897:CTL720901 CUJ720897:DDH720901 DEF720897:DND720901 DOB720897:DWZ720901 DXX720897:EGV720901 EHT720897:EQR720901 ERP720897:FAN720901 FBL720897:FKJ720901 FLH720897:FUF720901 FVD720897:GEB720901 GEZ720897:GNX720901 GOV720897:GXT720901 GYR720897:HHP720901 HIN720897:HRL720901 HSJ720897:IBH720901 ICF720897:ILD720901 IMB720897:IUZ720901 IVX720897:JEV720901 JFT720897:JOR720901 JPP720897:JYN720901 JZL720897:KIJ720901 KJH720897:KSF720901 KTD720897:LCB720901 LCZ720897:LLX720901 LMV720897:LVT720901 LWR720897:MFP720901 MGN720897:MPL720901 MQJ720897:MZH720901 NAF720897:NJD720901 NKB720897:NSZ720901 NTX720897:OCV720901 ODT720897:OMR720901 ONP720897:OWN720901 OXL720897:PGJ720901 PHH720897:PQF720901 PRD720897:QAB720901 QAZ720897:QJX720901 QKV720897:QTT720901 QUR720897:RDP720901 REN720897:RNL720901 ROJ720897:RXH720901 RYF720897:SHD720901 SIB720897:SQZ720901 SRX720897:TAV720901 TBT720897:TKR720901 TLP720897:TUN720901 TVL720897:UEJ720901 UFH720897:UOF720901 UPD720897:UYB720901 UYZ720897:VHX720901 VIV720897:VRT720901 VSR720897:WBP720901 WCN720897:WLL720901 WMJ720897:WVH720901 WWF720897:XFD720901 X786433:IV786437 JT786433:SR786437 TP786433:ACN786437 ADL786433:AMJ786437 ANH786433:AWF786437 AXD786433:BGB786437 BGZ786433:BPX786437 BQV786433:BZT786437 CAR786433:CJP786437 CKN786433:CTL786437 CUJ786433:DDH786437 DEF786433:DND786437 DOB786433:DWZ786437 DXX786433:EGV786437 EHT786433:EQR786437 ERP786433:FAN786437 FBL786433:FKJ786437 FLH786433:FUF786437 FVD786433:GEB786437 GEZ786433:GNX786437 GOV786433:GXT786437 GYR786433:HHP786437 HIN786433:HRL786437 HSJ786433:IBH786437 ICF786433:ILD786437 IMB786433:IUZ786437 IVX786433:JEV786437 JFT786433:JOR786437 JPP786433:JYN786437 JZL786433:KIJ786437 KJH786433:KSF786437 KTD786433:LCB786437 LCZ786433:LLX786437 LMV786433:LVT786437 LWR786433:MFP786437 MGN786433:MPL786437 MQJ786433:MZH786437 NAF786433:NJD786437 NKB786433:NSZ786437 NTX786433:OCV786437 ODT786433:OMR786437 ONP786433:OWN786437 OXL786433:PGJ786437 PHH786433:PQF786437 PRD786433:QAB786437 QAZ786433:QJX786437 QKV786433:QTT786437 QUR786433:RDP786437 REN786433:RNL786437 ROJ786433:RXH786437 RYF786433:SHD786437 SIB786433:SQZ786437 SRX786433:TAV786437 TBT786433:TKR786437 TLP786433:TUN786437 TVL786433:UEJ786437 UFH786433:UOF786437 UPD786433:UYB786437 UYZ786433:VHX786437 VIV786433:VRT786437 VSR786433:WBP786437 WCN786433:WLL786437 WMJ786433:WVH786437 WWF786433:XFD786437 X851969:IV851973 JT851969:SR851973 TP851969:ACN851973 ADL851969:AMJ851973 ANH851969:AWF851973 AXD851969:BGB851973 BGZ851969:BPX851973 BQV851969:BZT851973 CAR851969:CJP851973 CKN851969:CTL851973 CUJ851969:DDH851973 DEF851969:DND851973 DOB851969:DWZ851973 DXX851969:EGV851973 EHT851969:EQR851973 ERP851969:FAN851973 FBL851969:FKJ851973 FLH851969:FUF851973 FVD851969:GEB851973 GEZ851969:GNX851973 GOV851969:GXT851973 GYR851969:HHP851973 HIN851969:HRL851973 HSJ851969:IBH851973 ICF851969:ILD851973 IMB851969:IUZ851973 IVX851969:JEV851973 JFT851969:JOR851973 JPP851969:JYN851973 JZL851969:KIJ851973 KJH851969:KSF851973 KTD851969:LCB851973 LCZ851969:LLX851973 LMV851969:LVT851973 LWR851969:MFP851973 MGN851969:MPL851973 MQJ851969:MZH851973 NAF851969:NJD851973 NKB851969:NSZ851973 NTX851969:OCV851973 ODT851969:OMR851973 ONP851969:OWN851973 OXL851969:PGJ851973 PHH851969:PQF851973 PRD851969:QAB851973 QAZ851969:QJX851973 QKV851969:QTT851973 QUR851969:RDP851973 REN851969:RNL851973 ROJ851969:RXH851973 RYF851969:SHD851973 SIB851969:SQZ851973 SRX851969:TAV851973 TBT851969:TKR851973 TLP851969:TUN851973 TVL851969:UEJ851973 UFH851969:UOF851973 UPD851969:UYB851973 UYZ851969:VHX851973 VIV851969:VRT851973 VSR851969:WBP851973 WCN851969:WLL851973 WMJ851969:WVH851973 WWF851969:XFD851973 X917505:IV917509 JT917505:SR917509 TP917505:ACN917509 ADL917505:AMJ917509 ANH917505:AWF917509 AXD917505:BGB917509 BGZ917505:BPX917509 BQV917505:BZT917509 CAR917505:CJP917509 CKN917505:CTL917509 CUJ917505:DDH917509 DEF917505:DND917509 DOB917505:DWZ917509 DXX917505:EGV917509 EHT917505:EQR917509 ERP917505:FAN917509 FBL917505:FKJ917509 FLH917505:FUF917509 FVD917505:GEB917509 GEZ917505:GNX917509 GOV917505:GXT917509 GYR917505:HHP917509 HIN917505:HRL917509 HSJ917505:IBH917509 ICF917505:ILD917509 IMB917505:IUZ917509 IVX917505:JEV917509 JFT917505:JOR917509 JPP917505:JYN917509 JZL917505:KIJ917509 KJH917505:KSF917509 KTD917505:LCB917509 LCZ917505:LLX917509 LMV917505:LVT917509 LWR917505:MFP917509 MGN917505:MPL917509 MQJ917505:MZH917509 NAF917505:NJD917509 NKB917505:NSZ917509 NTX917505:OCV917509 ODT917505:OMR917509 ONP917505:OWN917509 OXL917505:PGJ917509 PHH917505:PQF917509 PRD917505:QAB917509 QAZ917505:QJX917509 QKV917505:QTT917509 QUR917505:RDP917509 REN917505:RNL917509 ROJ917505:RXH917509 RYF917505:SHD917509 SIB917505:SQZ917509 SRX917505:TAV917509 TBT917505:TKR917509 TLP917505:TUN917509 TVL917505:UEJ917509 UFH917505:UOF917509 UPD917505:UYB917509 UYZ917505:VHX917509 VIV917505:VRT917509 VSR917505:WBP917509 WCN917505:WLL917509 WMJ917505:WVH917509 WWF917505:XFD917509 X983041:IV983045 JT983041:SR983045 TP983041:ACN983045 ADL983041:AMJ983045 ANH983041:AWF983045 AXD983041:BGB983045 BGZ983041:BPX983045 BQV983041:BZT983045 CAR983041:CJP983045 CKN983041:CTL983045 CUJ983041:DDH983045 DEF983041:DND983045 DOB983041:DWZ983045 DXX983041:EGV983045 EHT983041:EQR983045 ERP983041:FAN983045 FBL983041:FKJ983045 FLH983041:FUF983045 FVD983041:GEB983045 GEZ983041:GNX983045 GOV983041:GXT983045 GYR983041:HHP983045 HIN983041:HRL983045 HSJ983041:IBH983045 ICF983041:ILD983045 IMB983041:IUZ983045 IVX983041:JEV983045 JFT983041:JOR983045 JPP983041:JYN983045 JZL983041:KIJ983045 KJH983041:KSF983045 KTD983041:LCB983045 LCZ983041:LLX983045 LMV983041:LVT983045 LWR983041:MFP983045 MGN983041:MPL983045 MQJ983041:MZH983045 NAF983041:NJD983045 NKB983041:NSZ983045 NTX983041:OCV983045 ODT983041:OMR983045 ONP983041:OWN983045 OXL983041:PGJ983045 PHH983041:PQF983045 PRD983041:QAB983045 QAZ983041:QJX983045 QKV983041:QTT983045 QUR983041:RDP983045 REN983041:RNL983045 ROJ983041:RXH983045 RYF983041:SHD983045 SIB983041:SQZ983045 SRX983041:TAV983045 TBT983041:TKR983045 TLP983041:TUN983045 TVL983041:UEJ983045 UFH983041:UOF983045 UPD983041:UYB983045 UYZ983041:VHX983045 VIV983041:VRT983045 VSR983041:WBP983045 WCN983041:WLL983045 WMJ983041:WVH983045 WWF983041:XFD983045 J14:J85 JF14:JF85 TB14:TB85 ACX14:ACX85 AMT14:AMT85 AWP14:AWP85 BGL14:BGL85 BQH14:BQH85 CAD14:CAD85 CJZ14:CJZ85 CTV14:CTV85 DDR14:DDR85 DNN14:DNN85 DXJ14:DXJ85 EHF14:EHF85 ERB14:ERB85 FAX14:FAX85 FKT14:FKT85 FUP14:FUP85 GEL14:GEL85 GOH14:GOH85 GYD14:GYD85 HHZ14:HHZ85 HRV14:HRV85 IBR14:IBR85 ILN14:ILN85 IVJ14:IVJ85 JFF14:JFF85 JPB14:JPB85 JYX14:JYX85 KIT14:KIT85 KSP14:KSP85 LCL14:LCL85 LMH14:LMH85 LWD14:LWD85 MFZ14:MFZ85 MPV14:MPV85 MZR14:MZR85 NJN14:NJN85 NTJ14:NTJ85 ODF14:ODF85 ONB14:ONB85 OWX14:OWX85 PGT14:PGT85 PQP14:PQP85 QAL14:QAL85 QKH14:QKH85 QUD14:QUD85 RDZ14:RDZ85 RNV14:RNV85 RXR14:RXR85 SHN14:SHN85 SRJ14:SRJ85 TBF14:TBF85 TLB14:TLB85 TUX14:TUX85 UET14:UET85 UOP14:UOP85 UYL14:UYL85 VIH14:VIH85 VSD14:VSD85 WBZ14:WBZ85 WLV14:WLV85 WVR14:WVR85 J65550:J65621 JF65550:JF65621 TB65550:TB65621 ACX65550:ACX65621 AMT65550:AMT65621 AWP65550:AWP65621 BGL65550:BGL65621 BQH65550:BQH65621 CAD65550:CAD65621 CJZ65550:CJZ65621 CTV65550:CTV65621 DDR65550:DDR65621 DNN65550:DNN65621 DXJ65550:DXJ65621 EHF65550:EHF65621 ERB65550:ERB65621 FAX65550:FAX65621 FKT65550:FKT65621 FUP65550:FUP65621 GEL65550:GEL65621 GOH65550:GOH65621 GYD65550:GYD65621 HHZ65550:HHZ65621 HRV65550:HRV65621 IBR65550:IBR65621 ILN65550:ILN65621 IVJ65550:IVJ65621 JFF65550:JFF65621 JPB65550:JPB65621 JYX65550:JYX65621 KIT65550:KIT65621 KSP65550:KSP65621 LCL65550:LCL65621 LMH65550:LMH65621 LWD65550:LWD65621 MFZ65550:MFZ65621 MPV65550:MPV65621 MZR65550:MZR65621 NJN65550:NJN65621 NTJ65550:NTJ65621 ODF65550:ODF65621 ONB65550:ONB65621 OWX65550:OWX65621 PGT65550:PGT65621 PQP65550:PQP65621 QAL65550:QAL65621 QKH65550:QKH65621 QUD65550:QUD65621 RDZ65550:RDZ65621 RNV65550:RNV65621 RXR65550:RXR65621 SHN65550:SHN65621 SRJ65550:SRJ65621 TBF65550:TBF65621 TLB65550:TLB65621 TUX65550:TUX65621 UET65550:UET65621 UOP65550:UOP65621 UYL65550:UYL65621 VIH65550:VIH65621 VSD65550:VSD65621 WBZ65550:WBZ65621 WLV65550:WLV65621 WVR65550:WVR65621 J131086:J131157 JF131086:JF131157 TB131086:TB131157 ACX131086:ACX131157 AMT131086:AMT131157 AWP131086:AWP131157 BGL131086:BGL131157 BQH131086:BQH131157 CAD131086:CAD131157 CJZ131086:CJZ131157 CTV131086:CTV131157 DDR131086:DDR131157 DNN131086:DNN131157 DXJ131086:DXJ131157 EHF131086:EHF131157 ERB131086:ERB131157 FAX131086:FAX131157 FKT131086:FKT131157 FUP131086:FUP131157 GEL131086:GEL131157 GOH131086:GOH131157 GYD131086:GYD131157 HHZ131086:HHZ131157 HRV131086:HRV131157 IBR131086:IBR131157 ILN131086:ILN131157 IVJ131086:IVJ131157 JFF131086:JFF131157 JPB131086:JPB131157 JYX131086:JYX131157 KIT131086:KIT131157 KSP131086:KSP131157 LCL131086:LCL131157 LMH131086:LMH131157 LWD131086:LWD131157 MFZ131086:MFZ131157 MPV131086:MPV131157 MZR131086:MZR131157 NJN131086:NJN131157 NTJ131086:NTJ131157 ODF131086:ODF131157 ONB131086:ONB131157 OWX131086:OWX131157 PGT131086:PGT131157 PQP131086:PQP131157 QAL131086:QAL131157 QKH131086:QKH131157 QUD131086:QUD131157 RDZ131086:RDZ131157 RNV131086:RNV131157 RXR131086:RXR131157 SHN131086:SHN131157 SRJ131086:SRJ131157 TBF131086:TBF131157 TLB131086:TLB131157 TUX131086:TUX131157 UET131086:UET131157 UOP131086:UOP131157 UYL131086:UYL131157 VIH131086:VIH131157 VSD131086:VSD131157 WBZ131086:WBZ131157 WLV131086:WLV131157 WVR131086:WVR131157 J196622:J196693 JF196622:JF196693 TB196622:TB196693 ACX196622:ACX196693 AMT196622:AMT196693 AWP196622:AWP196693 BGL196622:BGL196693 BQH196622:BQH196693 CAD196622:CAD196693 CJZ196622:CJZ196693 CTV196622:CTV196693 DDR196622:DDR196693 DNN196622:DNN196693 DXJ196622:DXJ196693 EHF196622:EHF196693 ERB196622:ERB196693 FAX196622:FAX196693 FKT196622:FKT196693 FUP196622:FUP196693 GEL196622:GEL196693 GOH196622:GOH196693 GYD196622:GYD196693 HHZ196622:HHZ196693 HRV196622:HRV196693 IBR196622:IBR196693 ILN196622:ILN196693 IVJ196622:IVJ196693 JFF196622:JFF196693 JPB196622:JPB196693 JYX196622:JYX196693 KIT196622:KIT196693 KSP196622:KSP196693 LCL196622:LCL196693 LMH196622:LMH196693 LWD196622:LWD196693 MFZ196622:MFZ196693 MPV196622:MPV196693 MZR196622:MZR196693 NJN196622:NJN196693 NTJ196622:NTJ196693 ODF196622:ODF196693 ONB196622:ONB196693 OWX196622:OWX196693 PGT196622:PGT196693 PQP196622:PQP196693 QAL196622:QAL196693 QKH196622:QKH196693 QUD196622:QUD196693 RDZ196622:RDZ196693 RNV196622:RNV196693 RXR196622:RXR196693 SHN196622:SHN196693 SRJ196622:SRJ196693 TBF196622:TBF196693 TLB196622:TLB196693 TUX196622:TUX196693 UET196622:UET196693 UOP196622:UOP196693 UYL196622:UYL196693 VIH196622:VIH196693 VSD196622:VSD196693 WBZ196622:WBZ196693 WLV196622:WLV196693 WVR196622:WVR196693 J262158:J262229 JF262158:JF262229 TB262158:TB262229 ACX262158:ACX262229 AMT262158:AMT262229 AWP262158:AWP262229 BGL262158:BGL262229 BQH262158:BQH262229 CAD262158:CAD262229 CJZ262158:CJZ262229 CTV262158:CTV262229 DDR262158:DDR262229 DNN262158:DNN262229 DXJ262158:DXJ262229 EHF262158:EHF262229 ERB262158:ERB262229 FAX262158:FAX262229 FKT262158:FKT262229 FUP262158:FUP262229 GEL262158:GEL262229 GOH262158:GOH262229 GYD262158:GYD262229 HHZ262158:HHZ262229 HRV262158:HRV262229 IBR262158:IBR262229 ILN262158:ILN262229 IVJ262158:IVJ262229 JFF262158:JFF262229 JPB262158:JPB262229 JYX262158:JYX262229 KIT262158:KIT262229 KSP262158:KSP262229 LCL262158:LCL262229 LMH262158:LMH262229 LWD262158:LWD262229 MFZ262158:MFZ262229 MPV262158:MPV262229 MZR262158:MZR262229 NJN262158:NJN262229 NTJ262158:NTJ262229 ODF262158:ODF262229 ONB262158:ONB262229 OWX262158:OWX262229 PGT262158:PGT262229 PQP262158:PQP262229 QAL262158:QAL262229 QKH262158:QKH262229 QUD262158:QUD262229 RDZ262158:RDZ262229 RNV262158:RNV262229 RXR262158:RXR262229 SHN262158:SHN262229 SRJ262158:SRJ262229 TBF262158:TBF262229 TLB262158:TLB262229 TUX262158:TUX262229 UET262158:UET262229 UOP262158:UOP262229 UYL262158:UYL262229 VIH262158:VIH262229 VSD262158:VSD262229 WBZ262158:WBZ262229 WLV262158:WLV262229 WVR262158:WVR262229 J327694:J327765 JF327694:JF327765 TB327694:TB327765 ACX327694:ACX327765 AMT327694:AMT327765 AWP327694:AWP327765 BGL327694:BGL327765 BQH327694:BQH327765 CAD327694:CAD327765 CJZ327694:CJZ327765 CTV327694:CTV327765 DDR327694:DDR327765 DNN327694:DNN327765 DXJ327694:DXJ327765 EHF327694:EHF327765 ERB327694:ERB327765 FAX327694:FAX327765 FKT327694:FKT327765 FUP327694:FUP327765 GEL327694:GEL327765 GOH327694:GOH327765 GYD327694:GYD327765 HHZ327694:HHZ327765 HRV327694:HRV327765 IBR327694:IBR327765 ILN327694:ILN327765 IVJ327694:IVJ327765 JFF327694:JFF327765 JPB327694:JPB327765 JYX327694:JYX327765 KIT327694:KIT327765 KSP327694:KSP327765 LCL327694:LCL327765 LMH327694:LMH327765 LWD327694:LWD327765 MFZ327694:MFZ327765 MPV327694:MPV327765 MZR327694:MZR327765 NJN327694:NJN327765 NTJ327694:NTJ327765 ODF327694:ODF327765 ONB327694:ONB327765 OWX327694:OWX327765 PGT327694:PGT327765 PQP327694:PQP327765 QAL327694:QAL327765 QKH327694:QKH327765 QUD327694:QUD327765 RDZ327694:RDZ327765 RNV327694:RNV327765 RXR327694:RXR327765 SHN327694:SHN327765 SRJ327694:SRJ327765 TBF327694:TBF327765 TLB327694:TLB327765 TUX327694:TUX327765 UET327694:UET327765 UOP327694:UOP327765 UYL327694:UYL327765 VIH327694:VIH327765 VSD327694:VSD327765 WBZ327694:WBZ327765 WLV327694:WLV327765 WVR327694:WVR327765 J393230:J393301 JF393230:JF393301 TB393230:TB393301 ACX393230:ACX393301 AMT393230:AMT393301 AWP393230:AWP393301 BGL393230:BGL393301 BQH393230:BQH393301 CAD393230:CAD393301 CJZ393230:CJZ393301 CTV393230:CTV393301 DDR393230:DDR393301 DNN393230:DNN393301 DXJ393230:DXJ393301 EHF393230:EHF393301 ERB393230:ERB393301 FAX393230:FAX393301 FKT393230:FKT393301 FUP393230:FUP393301 GEL393230:GEL393301 GOH393230:GOH393301 GYD393230:GYD393301 HHZ393230:HHZ393301 HRV393230:HRV393301 IBR393230:IBR393301 ILN393230:ILN393301 IVJ393230:IVJ393301 JFF393230:JFF393301 JPB393230:JPB393301 JYX393230:JYX393301 KIT393230:KIT393301 KSP393230:KSP393301 LCL393230:LCL393301 LMH393230:LMH393301 LWD393230:LWD393301 MFZ393230:MFZ393301 MPV393230:MPV393301 MZR393230:MZR393301 NJN393230:NJN393301 NTJ393230:NTJ393301 ODF393230:ODF393301 ONB393230:ONB393301 OWX393230:OWX393301 PGT393230:PGT393301 PQP393230:PQP393301 QAL393230:QAL393301 QKH393230:QKH393301 QUD393230:QUD393301 RDZ393230:RDZ393301 RNV393230:RNV393301 RXR393230:RXR393301 SHN393230:SHN393301 SRJ393230:SRJ393301 TBF393230:TBF393301 TLB393230:TLB393301 TUX393230:TUX393301 UET393230:UET393301 UOP393230:UOP393301 UYL393230:UYL393301 VIH393230:VIH393301 VSD393230:VSD393301 WBZ393230:WBZ393301 WLV393230:WLV393301 WVR393230:WVR393301 J458766:J458837 JF458766:JF458837 TB458766:TB458837 ACX458766:ACX458837 AMT458766:AMT458837 AWP458766:AWP458837 BGL458766:BGL458837 BQH458766:BQH458837 CAD458766:CAD458837 CJZ458766:CJZ458837 CTV458766:CTV458837 DDR458766:DDR458837 DNN458766:DNN458837 DXJ458766:DXJ458837 EHF458766:EHF458837 ERB458766:ERB458837 FAX458766:FAX458837 FKT458766:FKT458837 FUP458766:FUP458837 GEL458766:GEL458837 GOH458766:GOH458837 GYD458766:GYD458837 HHZ458766:HHZ458837 HRV458766:HRV458837 IBR458766:IBR458837 ILN458766:ILN458837 IVJ458766:IVJ458837 JFF458766:JFF458837 JPB458766:JPB458837 JYX458766:JYX458837 KIT458766:KIT458837 KSP458766:KSP458837 LCL458766:LCL458837 LMH458766:LMH458837 LWD458766:LWD458837 MFZ458766:MFZ458837 MPV458766:MPV458837 MZR458766:MZR458837 NJN458766:NJN458837 NTJ458766:NTJ458837 ODF458766:ODF458837 ONB458766:ONB458837 OWX458766:OWX458837 PGT458766:PGT458837 PQP458766:PQP458837 QAL458766:QAL458837 QKH458766:QKH458837 QUD458766:QUD458837 RDZ458766:RDZ458837 RNV458766:RNV458837 RXR458766:RXR458837 SHN458766:SHN458837 SRJ458766:SRJ458837 TBF458766:TBF458837 TLB458766:TLB458837 TUX458766:TUX458837 UET458766:UET458837 UOP458766:UOP458837 UYL458766:UYL458837 VIH458766:VIH458837 VSD458766:VSD458837 WBZ458766:WBZ458837 WLV458766:WLV458837 WVR458766:WVR458837 J524302:J524373 JF524302:JF524373 TB524302:TB524373 ACX524302:ACX524373 AMT524302:AMT524373 AWP524302:AWP524373 BGL524302:BGL524373 BQH524302:BQH524373 CAD524302:CAD524373 CJZ524302:CJZ524373 CTV524302:CTV524373 DDR524302:DDR524373 DNN524302:DNN524373 DXJ524302:DXJ524373 EHF524302:EHF524373 ERB524302:ERB524373 FAX524302:FAX524373 FKT524302:FKT524373 FUP524302:FUP524373 GEL524302:GEL524373 GOH524302:GOH524373 GYD524302:GYD524373 HHZ524302:HHZ524373 HRV524302:HRV524373 IBR524302:IBR524373 ILN524302:ILN524373 IVJ524302:IVJ524373 JFF524302:JFF524373 JPB524302:JPB524373 JYX524302:JYX524373 KIT524302:KIT524373 KSP524302:KSP524373 LCL524302:LCL524373 LMH524302:LMH524373 LWD524302:LWD524373 MFZ524302:MFZ524373 MPV524302:MPV524373 MZR524302:MZR524373 NJN524302:NJN524373 NTJ524302:NTJ524373 ODF524302:ODF524373 ONB524302:ONB524373 OWX524302:OWX524373 PGT524302:PGT524373 PQP524302:PQP524373 QAL524302:QAL524373 QKH524302:QKH524373 QUD524302:QUD524373 RDZ524302:RDZ524373 RNV524302:RNV524373 RXR524302:RXR524373 SHN524302:SHN524373 SRJ524302:SRJ524373 TBF524302:TBF524373 TLB524302:TLB524373 TUX524302:TUX524373 UET524302:UET524373 UOP524302:UOP524373 UYL524302:UYL524373 VIH524302:VIH524373 VSD524302:VSD524373 WBZ524302:WBZ524373 WLV524302:WLV524373 WVR524302:WVR524373 J589838:J589909 JF589838:JF589909 TB589838:TB589909 ACX589838:ACX589909 AMT589838:AMT589909 AWP589838:AWP589909 BGL589838:BGL589909 BQH589838:BQH589909 CAD589838:CAD589909 CJZ589838:CJZ589909 CTV589838:CTV589909 DDR589838:DDR589909 DNN589838:DNN589909 DXJ589838:DXJ589909 EHF589838:EHF589909 ERB589838:ERB589909 FAX589838:FAX589909 FKT589838:FKT589909 FUP589838:FUP589909 GEL589838:GEL589909 GOH589838:GOH589909 GYD589838:GYD589909 HHZ589838:HHZ589909 HRV589838:HRV589909 IBR589838:IBR589909 ILN589838:ILN589909 IVJ589838:IVJ589909 JFF589838:JFF589909 JPB589838:JPB589909 JYX589838:JYX589909 KIT589838:KIT589909 KSP589838:KSP589909 LCL589838:LCL589909 LMH589838:LMH589909 LWD589838:LWD589909 MFZ589838:MFZ589909 MPV589838:MPV589909 MZR589838:MZR589909 NJN589838:NJN589909 NTJ589838:NTJ589909 ODF589838:ODF589909 ONB589838:ONB589909 OWX589838:OWX589909 PGT589838:PGT589909 PQP589838:PQP589909 QAL589838:QAL589909 QKH589838:QKH589909 QUD589838:QUD589909 RDZ589838:RDZ589909 RNV589838:RNV589909 RXR589838:RXR589909 SHN589838:SHN589909 SRJ589838:SRJ589909 TBF589838:TBF589909 TLB589838:TLB589909 TUX589838:TUX589909 UET589838:UET589909 UOP589838:UOP589909 UYL589838:UYL589909 VIH589838:VIH589909 VSD589838:VSD589909 WBZ589838:WBZ589909 WLV589838:WLV589909 WVR589838:WVR589909 J655374:J655445 JF655374:JF655445 TB655374:TB655445 ACX655374:ACX655445 AMT655374:AMT655445 AWP655374:AWP655445 BGL655374:BGL655445 BQH655374:BQH655445 CAD655374:CAD655445 CJZ655374:CJZ655445 CTV655374:CTV655445 DDR655374:DDR655445 DNN655374:DNN655445 DXJ655374:DXJ655445 EHF655374:EHF655445 ERB655374:ERB655445 FAX655374:FAX655445 FKT655374:FKT655445 FUP655374:FUP655445 GEL655374:GEL655445 GOH655374:GOH655445 GYD655374:GYD655445 HHZ655374:HHZ655445 HRV655374:HRV655445 IBR655374:IBR655445 ILN655374:ILN655445 IVJ655374:IVJ655445 JFF655374:JFF655445 JPB655374:JPB655445 JYX655374:JYX655445 KIT655374:KIT655445 KSP655374:KSP655445 LCL655374:LCL655445 LMH655374:LMH655445 LWD655374:LWD655445 MFZ655374:MFZ655445 MPV655374:MPV655445 MZR655374:MZR655445 NJN655374:NJN655445 NTJ655374:NTJ655445 ODF655374:ODF655445 ONB655374:ONB655445 OWX655374:OWX655445 PGT655374:PGT655445 PQP655374:PQP655445 QAL655374:QAL655445 QKH655374:QKH655445 QUD655374:QUD655445 RDZ655374:RDZ655445 RNV655374:RNV655445 RXR655374:RXR655445 SHN655374:SHN655445 SRJ655374:SRJ655445 TBF655374:TBF655445 TLB655374:TLB655445 TUX655374:TUX655445 UET655374:UET655445 UOP655374:UOP655445 UYL655374:UYL655445 VIH655374:VIH655445 VSD655374:VSD655445 WBZ655374:WBZ655445 WLV655374:WLV655445 WVR655374:WVR655445 J720910:J720981 JF720910:JF720981 TB720910:TB720981 ACX720910:ACX720981 AMT720910:AMT720981 AWP720910:AWP720981 BGL720910:BGL720981 BQH720910:BQH720981 CAD720910:CAD720981 CJZ720910:CJZ720981 CTV720910:CTV720981 DDR720910:DDR720981 DNN720910:DNN720981 DXJ720910:DXJ720981 EHF720910:EHF720981 ERB720910:ERB720981 FAX720910:FAX720981 FKT720910:FKT720981 FUP720910:FUP720981 GEL720910:GEL720981 GOH720910:GOH720981 GYD720910:GYD720981 HHZ720910:HHZ720981 HRV720910:HRV720981 IBR720910:IBR720981 ILN720910:ILN720981 IVJ720910:IVJ720981 JFF720910:JFF720981 JPB720910:JPB720981 JYX720910:JYX720981 KIT720910:KIT720981 KSP720910:KSP720981 LCL720910:LCL720981 LMH720910:LMH720981 LWD720910:LWD720981 MFZ720910:MFZ720981 MPV720910:MPV720981 MZR720910:MZR720981 NJN720910:NJN720981 NTJ720910:NTJ720981 ODF720910:ODF720981 ONB720910:ONB720981 OWX720910:OWX720981 PGT720910:PGT720981 PQP720910:PQP720981 QAL720910:QAL720981 QKH720910:QKH720981 QUD720910:QUD720981 RDZ720910:RDZ720981 RNV720910:RNV720981 RXR720910:RXR720981 SHN720910:SHN720981 SRJ720910:SRJ720981 TBF720910:TBF720981 TLB720910:TLB720981 TUX720910:TUX720981 UET720910:UET720981 UOP720910:UOP720981 UYL720910:UYL720981 VIH720910:VIH720981 VSD720910:VSD720981 WBZ720910:WBZ720981 WLV720910:WLV720981 WVR720910:WVR720981 J786446:J786517 JF786446:JF786517 TB786446:TB786517 ACX786446:ACX786517 AMT786446:AMT786517 AWP786446:AWP786517 BGL786446:BGL786517 BQH786446:BQH786517 CAD786446:CAD786517 CJZ786446:CJZ786517 CTV786446:CTV786517 DDR786446:DDR786517 DNN786446:DNN786517 DXJ786446:DXJ786517 EHF786446:EHF786517 ERB786446:ERB786517 FAX786446:FAX786517 FKT786446:FKT786517 FUP786446:FUP786517 GEL786446:GEL786517 GOH786446:GOH786517 GYD786446:GYD786517 HHZ786446:HHZ786517 HRV786446:HRV786517 IBR786446:IBR786517 ILN786446:ILN786517 IVJ786446:IVJ786517 JFF786446:JFF786517 JPB786446:JPB786517 JYX786446:JYX786517 KIT786446:KIT786517 KSP786446:KSP786517 LCL786446:LCL786517 LMH786446:LMH786517 LWD786446:LWD786517 MFZ786446:MFZ786517 MPV786446:MPV786517 MZR786446:MZR786517 NJN786446:NJN786517 NTJ786446:NTJ786517 ODF786446:ODF786517 ONB786446:ONB786517 OWX786446:OWX786517 PGT786446:PGT786517 PQP786446:PQP786517 QAL786446:QAL786517 QKH786446:QKH786517 QUD786446:QUD786517 RDZ786446:RDZ786517 RNV786446:RNV786517 RXR786446:RXR786517 SHN786446:SHN786517 SRJ786446:SRJ786517 TBF786446:TBF786517 TLB786446:TLB786517 TUX786446:TUX786517 UET786446:UET786517 UOP786446:UOP786517 UYL786446:UYL786517 VIH786446:VIH786517 VSD786446:VSD786517 WBZ786446:WBZ786517 WLV786446:WLV786517 WVR786446:WVR786517 J851982:J852053 JF851982:JF852053 TB851982:TB852053 ACX851982:ACX852053 AMT851982:AMT852053 AWP851982:AWP852053 BGL851982:BGL852053 BQH851982:BQH852053 CAD851982:CAD852053 CJZ851982:CJZ852053 CTV851982:CTV852053 DDR851982:DDR852053 DNN851982:DNN852053 DXJ851982:DXJ852053 EHF851982:EHF852053 ERB851982:ERB852053 FAX851982:FAX852053 FKT851982:FKT852053 FUP851982:FUP852053 GEL851982:GEL852053 GOH851982:GOH852053 GYD851982:GYD852053 HHZ851982:HHZ852053 HRV851982:HRV852053 IBR851982:IBR852053 ILN851982:ILN852053 IVJ851982:IVJ852053 JFF851982:JFF852053 JPB851982:JPB852053 JYX851982:JYX852053 KIT851982:KIT852053 KSP851982:KSP852053 LCL851982:LCL852053 LMH851982:LMH852053 LWD851982:LWD852053 MFZ851982:MFZ852053 MPV851982:MPV852053 MZR851982:MZR852053 NJN851982:NJN852053 NTJ851982:NTJ852053 ODF851982:ODF852053 ONB851982:ONB852053 OWX851982:OWX852053 PGT851982:PGT852053 PQP851982:PQP852053 QAL851982:QAL852053 QKH851982:QKH852053 QUD851982:QUD852053 RDZ851982:RDZ852053 RNV851982:RNV852053 RXR851982:RXR852053 SHN851982:SHN852053 SRJ851982:SRJ852053 TBF851982:TBF852053 TLB851982:TLB852053 TUX851982:TUX852053 UET851982:UET852053 UOP851982:UOP852053 UYL851982:UYL852053 VIH851982:VIH852053 VSD851982:VSD852053 WBZ851982:WBZ852053 WLV851982:WLV852053 WVR851982:WVR852053 J917518:J917589 JF917518:JF917589 TB917518:TB917589 ACX917518:ACX917589 AMT917518:AMT917589 AWP917518:AWP917589 BGL917518:BGL917589 BQH917518:BQH917589 CAD917518:CAD917589 CJZ917518:CJZ917589 CTV917518:CTV917589 DDR917518:DDR917589 DNN917518:DNN917589 DXJ917518:DXJ917589 EHF917518:EHF917589 ERB917518:ERB917589 FAX917518:FAX917589 FKT917518:FKT917589 FUP917518:FUP917589 GEL917518:GEL917589 GOH917518:GOH917589 GYD917518:GYD917589 HHZ917518:HHZ917589 HRV917518:HRV917589 IBR917518:IBR917589 ILN917518:ILN917589 IVJ917518:IVJ917589 JFF917518:JFF917589 JPB917518:JPB917589 JYX917518:JYX917589 KIT917518:KIT917589 KSP917518:KSP917589 LCL917518:LCL917589 LMH917518:LMH917589 LWD917518:LWD917589 MFZ917518:MFZ917589 MPV917518:MPV917589 MZR917518:MZR917589 NJN917518:NJN917589 NTJ917518:NTJ917589 ODF917518:ODF917589 ONB917518:ONB917589 OWX917518:OWX917589 PGT917518:PGT917589 PQP917518:PQP917589 QAL917518:QAL917589 QKH917518:QKH917589 QUD917518:QUD917589 RDZ917518:RDZ917589 RNV917518:RNV917589 RXR917518:RXR917589 SHN917518:SHN917589 SRJ917518:SRJ917589 TBF917518:TBF917589 TLB917518:TLB917589 TUX917518:TUX917589 UET917518:UET917589 UOP917518:UOP917589 UYL917518:UYL917589 VIH917518:VIH917589 VSD917518:VSD917589 WBZ917518:WBZ917589 WLV917518:WLV917589 WVR917518:WVR917589 J983054:J983125 JF983054:JF983125 TB983054:TB983125 ACX983054:ACX983125 AMT983054:AMT983125 AWP983054:AWP983125 BGL983054:BGL983125 BQH983054:BQH983125 CAD983054:CAD983125 CJZ983054:CJZ983125 CTV983054:CTV983125 DDR983054:DDR983125 DNN983054:DNN983125 DXJ983054:DXJ983125 EHF983054:EHF983125 ERB983054:ERB983125 FAX983054:FAX983125 FKT983054:FKT983125 FUP983054:FUP983125 GEL983054:GEL983125 GOH983054:GOH983125 GYD983054:GYD983125 HHZ983054:HHZ983125 HRV983054:HRV983125 IBR983054:IBR983125 ILN983054:ILN983125 IVJ983054:IVJ983125 JFF983054:JFF983125 JPB983054:JPB983125 JYX983054:JYX983125 KIT983054:KIT983125 KSP983054:KSP983125 LCL983054:LCL983125 LMH983054:LMH983125 LWD983054:LWD983125 MFZ983054:MFZ983125 MPV983054:MPV983125 MZR983054:MZR983125 NJN983054:NJN983125 NTJ983054:NTJ983125 ODF983054:ODF983125 ONB983054:ONB983125 OWX983054:OWX983125 PGT983054:PGT983125 PQP983054:PQP983125 QAL983054:QAL983125 QKH983054:QKH983125 QUD983054:QUD983125 RDZ983054:RDZ983125 RNV983054:RNV983125 RXR983054:RXR983125 SHN983054:SHN983125 SRJ983054:SRJ983125 TBF983054:TBF983125 TLB983054:TLB983125 TUX983054:TUX983125 UET983054:UET983125 UOP983054:UOP983125 UYL983054:UYL983125 VIH983054:VIH983125 VSD983054:VSD983125 WBZ983054:WBZ983125 WLV983054:WLV983125 WVR983054:WVR983125 K10:L85 JG10:JH85 TC10:TD85 ACY10:ACZ85 AMU10:AMV85 AWQ10:AWR85 BGM10:BGN85 BQI10:BQJ85 CAE10:CAF85 CKA10:CKB85 CTW10:CTX85 DDS10:DDT85 DNO10:DNP85 DXK10:DXL85 EHG10:EHH85 ERC10:ERD85 FAY10:FAZ85 FKU10:FKV85 FUQ10:FUR85 GEM10:GEN85 GOI10:GOJ85 GYE10:GYF85 HIA10:HIB85 HRW10:HRX85 IBS10:IBT85 ILO10:ILP85 IVK10:IVL85 JFG10:JFH85 JPC10:JPD85 JYY10:JYZ85 KIU10:KIV85 KSQ10:KSR85 LCM10:LCN85 LMI10:LMJ85 LWE10:LWF85 MGA10:MGB85 MPW10:MPX85 MZS10:MZT85 NJO10:NJP85 NTK10:NTL85 ODG10:ODH85 ONC10:OND85 OWY10:OWZ85 PGU10:PGV85 PQQ10:PQR85 QAM10:QAN85 QKI10:QKJ85 QUE10:QUF85 REA10:REB85 RNW10:RNX85 RXS10:RXT85 SHO10:SHP85 SRK10:SRL85 TBG10:TBH85 TLC10:TLD85 TUY10:TUZ85 UEU10:UEV85 UOQ10:UOR85 UYM10:UYN85 VII10:VIJ85 VSE10:VSF85 WCA10:WCB85 WLW10:WLX85 WVS10:WVT85 K65546:L65621 JG65546:JH65621 TC65546:TD65621 ACY65546:ACZ65621 AMU65546:AMV65621 AWQ65546:AWR65621 BGM65546:BGN65621 BQI65546:BQJ65621 CAE65546:CAF65621 CKA65546:CKB65621 CTW65546:CTX65621 DDS65546:DDT65621 DNO65546:DNP65621 DXK65546:DXL65621 EHG65546:EHH65621 ERC65546:ERD65621 FAY65546:FAZ65621 FKU65546:FKV65621 FUQ65546:FUR65621 GEM65546:GEN65621 GOI65546:GOJ65621 GYE65546:GYF65621 HIA65546:HIB65621 HRW65546:HRX65621 IBS65546:IBT65621 ILO65546:ILP65621 IVK65546:IVL65621 JFG65546:JFH65621 JPC65546:JPD65621 JYY65546:JYZ65621 KIU65546:KIV65621 KSQ65546:KSR65621 LCM65546:LCN65621 LMI65546:LMJ65621 LWE65546:LWF65621 MGA65546:MGB65621 MPW65546:MPX65621 MZS65546:MZT65621 NJO65546:NJP65621 NTK65546:NTL65621 ODG65546:ODH65621 ONC65546:OND65621 OWY65546:OWZ65621 PGU65546:PGV65621 PQQ65546:PQR65621 QAM65546:QAN65621 QKI65546:QKJ65621 QUE65546:QUF65621 REA65546:REB65621 RNW65546:RNX65621 RXS65546:RXT65621 SHO65546:SHP65621 SRK65546:SRL65621 TBG65546:TBH65621 TLC65546:TLD65621 TUY65546:TUZ65621 UEU65546:UEV65621 UOQ65546:UOR65621 UYM65546:UYN65621 VII65546:VIJ65621 VSE65546:VSF65621 WCA65546:WCB65621 WLW65546:WLX65621 WVS65546:WVT65621 K131082:L131157 JG131082:JH131157 TC131082:TD131157 ACY131082:ACZ131157 AMU131082:AMV131157 AWQ131082:AWR131157 BGM131082:BGN131157 BQI131082:BQJ131157 CAE131082:CAF131157 CKA131082:CKB131157 CTW131082:CTX131157 DDS131082:DDT131157 DNO131082:DNP131157 DXK131082:DXL131157 EHG131082:EHH131157 ERC131082:ERD131157 FAY131082:FAZ131157 FKU131082:FKV131157 FUQ131082:FUR131157 GEM131082:GEN131157 GOI131082:GOJ131157 GYE131082:GYF131157 HIA131082:HIB131157 HRW131082:HRX131157 IBS131082:IBT131157 ILO131082:ILP131157 IVK131082:IVL131157 JFG131082:JFH131157 JPC131082:JPD131157 JYY131082:JYZ131157 KIU131082:KIV131157 KSQ131082:KSR131157 LCM131082:LCN131157 LMI131082:LMJ131157 LWE131082:LWF131157 MGA131082:MGB131157 MPW131082:MPX131157 MZS131082:MZT131157 NJO131082:NJP131157 NTK131082:NTL131157 ODG131082:ODH131157 ONC131082:OND131157 OWY131082:OWZ131157 PGU131082:PGV131157 PQQ131082:PQR131157 QAM131082:QAN131157 QKI131082:QKJ131157 QUE131082:QUF131157 REA131082:REB131157 RNW131082:RNX131157 RXS131082:RXT131157 SHO131082:SHP131157 SRK131082:SRL131157 TBG131082:TBH131157 TLC131082:TLD131157 TUY131082:TUZ131157 UEU131082:UEV131157 UOQ131082:UOR131157 UYM131082:UYN131157 VII131082:VIJ131157 VSE131082:VSF131157 WCA131082:WCB131157 WLW131082:WLX131157 WVS131082:WVT131157 K196618:L196693 JG196618:JH196693 TC196618:TD196693 ACY196618:ACZ196693 AMU196618:AMV196693 AWQ196618:AWR196693 BGM196618:BGN196693 BQI196618:BQJ196693 CAE196618:CAF196693 CKA196618:CKB196693 CTW196618:CTX196693 DDS196618:DDT196693 DNO196618:DNP196693 DXK196618:DXL196693 EHG196618:EHH196693 ERC196618:ERD196693 FAY196618:FAZ196693 FKU196618:FKV196693 FUQ196618:FUR196693 GEM196618:GEN196693 GOI196618:GOJ196693 GYE196618:GYF196693 HIA196618:HIB196693 HRW196618:HRX196693 IBS196618:IBT196693 ILO196618:ILP196693 IVK196618:IVL196693 JFG196618:JFH196693 JPC196618:JPD196693 JYY196618:JYZ196693 KIU196618:KIV196693 KSQ196618:KSR196693 LCM196618:LCN196693 LMI196618:LMJ196693 LWE196618:LWF196693 MGA196618:MGB196693 MPW196618:MPX196693 MZS196618:MZT196693 NJO196618:NJP196693 NTK196618:NTL196693 ODG196618:ODH196693 ONC196618:OND196693 OWY196618:OWZ196693 PGU196618:PGV196693 PQQ196618:PQR196693 QAM196618:QAN196693 QKI196618:QKJ196693 QUE196618:QUF196693 REA196618:REB196693 RNW196618:RNX196693 RXS196618:RXT196693 SHO196618:SHP196693 SRK196618:SRL196693 TBG196618:TBH196693 TLC196618:TLD196693 TUY196618:TUZ196693 UEU196618:UEV196693 UOQ196618:UOR196693 UYM196618:UYN196693 VII196618:VIJ196693 VSE196618:VSF196693 WCA196618:WCB196693 WLW196618:WLX196693 WVS196618:WVT196693 K262154:L262229 JG262154:JH262229 TC262154:TD262229 ACY262154:ACZ262229 AMU262154:AMV262229 AWQ262154:AWR262229 BGM262154:BGN262229 BQI262154:BQJ262229 CAE262154:CAF262229 CKA262154:CKB262229 CTW262154:CTX262229 DDS262154:DDT262229 DNO262154:DNP262229 DXK262154:DXL262229 EHG262154:EHH262229 ERC262154:ERD262229 FAY262154:FAZ262229 FKU262154:FKV262229 FUQ262154:FUR262229 GEM262154:GEN262229 GOI262154:GOJ262229 GYE262154:GYF262229 HIA262154:HIB262229 HRW262154:HRX262229 IBS262154:IBT262229 ILO262154:ILP262229 IVK262154:IVL262229 JFG262154:JFH262229 JPC262154:JPD262229 JYY262154:JYZ262229 KIU262154:KIV262229 KSQ262154:KSR262229 LCM262154:LCN262229 LMI262154:LMJ262229 LWE262154:LWF262229 MGA262154:MGB262229 MPW262154:MPX262229 MZS262154:MZT262229 NJO262154:NJP262229 NTK262154:NTL262229 ODG262154:ODH262229 ONC262154:OND262229 OWY262154:OWZ262229 PGU262154:PGV262229 PQQ262154:PQR262229 QAM262154:QAN262229 QKI262154:QKJ262229 QUE262154:QUF262229 REA262154:REB262229 RNW262154:RNX262229 RXS262154:RXT262229 SHO262154:SHP262229 SRK262154:SRL262229 TBG262154:TBH262229 TLC262154:TLD262229 TUY262154:TUZ262229 UEU262154:UEV262229 UOQ262154:UOR262229 UYM262154:UYN262229 VII262154:VIJ262229 VSE262154:VSF262229 WCA262154:WCB262229 WLW262154:WLX262229 WVS262154:WVT262229 K327690:L327765 JG327690:JH327765 TC327690:TD327765 ACY327690:ACZ327765 AMU327690:AMV327765 AWQ327690:AWR327765 BGM327690:BGN327765 BQI327690:BQJ327765 CAE327690:CAF327765 CKA327690:CKB327765 CTW327690:CTX327765 DDS327690:DDT327765 DNO327690:DNP327765 DXK327690:DXL327765 EHG327690:EHH327765 ERC327690:ERD327765 FAY327690:FAZ327765 FKU327690:FKV327765 FUQ327690:FUR327765 GEM327690:GEN327765 GOI327690:GOJ327765 GYE327690:GYF327765 HIA327690:HIB327765 HRW327690:HRX327765 IBS327690:IBT327765 ILO327690:ILP327765 IVK327690:IVL327765 JFG327690:JFH327765 JPC327690:JPD327765 JYY327690:JYZ327765 KIU327690:KIV327765 KSQ327690:KSR327765 LCM327690:LCN327765 LMI327690:LMJ327765 LWE327690:LWF327765 MGA327690:MGB327765 MPW327690:MPX327765 MZS327690:MZT327765 NJO327690:NJP327765 NTK327690:NTL327765 ODG327690:ODH327765 ONC327690:OND327765 OWY327690:OWZ327765 PGU327690:PGV327765 PQQ327690:PQR327765 QAM327690:QAN327765 QKI327690:QKJ327765 QUE327690:QUF327765 REA327690:REB327765 RNW327690:RNX327765 RXS327690:RXT327765 SHO327690:SHP327765 SRK327690:SRL327765 TBG327690:TBH327765 TLC327690:TLD327765 TUY327690:TUZ327765 UEU327690:UEV327765 UOQ327690:UOR327765 UYM327690:UYN327765 VII327690:VIJ327765 VSE327690:VSF327765 WCA327690:WCB327765 WLW327690:WLX327765 WVS327690:WVT327765 K393226:L393301 JG393226:JH393301 TC393226:TD393301 ACY393226:ACZ393301 AMU393226:AMV393301 AWQ393226:AWR393301 BGM393226:BGN393301 BQI393226:BQJ393301 CAE393226:CAF393301 CKA393226:CKB393301 CTW393226:CTX393301 DDS393226:DDT393301 DNO393226:DNP393301 DXK393226:DXL393301 EHG393226:EHH393301 ERC393226:ERD393301 FAY393226:FAZ393301 FKU393226:FKV393301 FUQ393226:FUR393301 GEM393226:GEN393301 GOI393226:GOJ393301 GYE393226:GYF393301 HIA393226:HIB393301 HRW393226:HRX393301 IBS393226:IBT393301 ILO393226:ILP393301 IVK393226:IVL393301 JFG393226:JFH393301 JPC393226:JPD393301 JYY393226:JYZ393301 KIU393226:KIV393301 KSQ393226:KSR393301 LCM393226:LCN393301 LMI393226:LMJ393301 LWE393226:LWF393301 MGA393226:MGB393301 MPW393226:MPX393301 MZS393226:MZT393301 NJO393226:NJP393301 NTK393226:NTL393301 ODG393226:ODH393301 ONC393226:OND393301 OWY393226:OWZ393301 PGU393226:PGV393301 PQQ393226:PQR393301 QAM393226:QAN393301 QKI393226:QKJ393301 QUE393226:QUF393301 REA393226:REB393301 RNW393226:RNX393301 RXS393226:RXT393301 SHO393226:SHP393301 SRK393226:SRL393301 TBG393226:TBH393301 TLC393226:TLD393301 TUY393226:TUZ393301 UEU393226:UEV393301 UOQ393226:UOR393301 UYM393226:UYN393301 VII393226:VIJ393301 VSE393226:VSF393301 WCA393226:WCB393301 WLW393226:WLX393301 WVS393226:WVT393301 K458762:L458837 JG458762:JH458837 TC458762:TD458837 ACY458762:ACZ458837 AMU458762:AMV458837 AWQ458762:AWR458837 BGM458762:BGN458837 BQI458762:BQJ458837 CAE458762:CAF458837 CKA458762:CKB458837 CTW458762:CTX458837 DDS458762:DDT458837 DNO458762:DNP458837 DXK458762:DXL458837 EHG458762:EHH458837 ERC458762:ERD458837 FAY458762:FAZ458837 FKU458762:FKV458837 FUQ458762:FUR458837 GEM458762:GEN458837 GOI458762:GOJ458837 GYE458762:GYF458837 HIA458762:HIB458837 HRW458762:HRX458837 IBS458762:IBT458837 ILO458762:ILP458837 IVK458762:IVL458837 JFG458762:JFH458837 JPC458762:JPD458837 JYY458762:JYZ458837 KIU458762:KIV458837 KSQ458762:KSR458837 LCM458762:LCN458837 LMI458762:LMJ458837 LWE458762:LWF458837 MGA458762:MGB458837 MPW458762:MPX458837 MZS458762:MZT458837 NJO458762:NJP458837 NTK458762:NTL458837 ODG458762:ODH458837 ONC458762:OND458837 OWY458762:OWZ458837 PGU458762:PGV458837 PQQ458762:PQR458837 QAM458762:QAN458837 QKI458762:QKJ458837 QUE458762:QUF458837 REA458762:REB458837 RNW458762:RNX458837 RXS458762:RXT458837 SHO458762:SHP458837 SRK458762:SRL458837 TBG458762:TBH458837 TLC458762:TLD458837 TUY458762:TUZ458837 UEU458762:UEV458837 UOQ458762:UOR458837 UYM458762:UYN458837 VII458762:VIJ458837 VSE458762:VSF458837 WCA458762:WCB458837 WLW458762:WLX458837 WVS458762:WVT458837 K524298:L524373 JG524298:JH524373 TC524298:TD524373 ACY524298:ACZ524373 AMU524298:AMV524373 AWQ524298:AWR524373 BGM524298:BGN524373 BQI524298:BQJ524373 CAE524298:CAF524373 CKA524298:CKB524373 CTW524298:CTX524373 DDS524298:DDT524373 DNO524298:DNP524373 DXK524298:DXL524373 EHG524298:EHH524373 ERC524298:ERD524373 FAY524298:FAZ524373 FKU524298:FKV524373 FUQ524298:FUR524373 GEM524298:GEN524373 GOI524298:GOJ524373 GYE524298:GYF524373 HIA524298:HIB524373 HRW524298:HRX524373 IBS524298:IBT524373 ILO524298:ILP524373 IVK524298:IVL524373 JFG524298:JFH524373 JPC524298:JPD524373 JYY524298:JYZ524373 KIU524298:KIV524373 KSQ524298:KSR524373 LCM524298:LCN524373 LMI524298:LMJ524373 LWE524298:LWF524373 MGA524298:MGB524373 MPW524298:MPX524373 MZS524298:MZT524373 NJO524298:NJP524373 NTK524298:NTL524373 ODG524298:ODH524373 ONC524298:OND524373 OWY524298:OWZ524373 PGU524298:PGV524373 PQQ524298:PQR524373 QAM524298:QAN524373 QKI524298:QKJ524373 QUE524298:QUF524373 REA524298:REB524373 RNW524298:RNX524373 RXS524298:RXT524373 SHO524298:SHP524373 SRK524298:SRL524373 TBG524298:TBH524373 TLC524298:TLD524373 TUY524298:TUZ524373 UEU524298:UEV524373 UOQ524298:UOR524373 UYM524298:UYN524373 VII524298:VIJ524373 VSE524298:VSF524373 WCA524298:WCB524373 WLW524298:WLX524373 WVS524298:WVT524373 K589834:L589909 JG589834:JH589909 TC589834:TD589909 ACY589834:ACZ589909 AMU589834:AMV589909 AWQ589834:AWR589909 BGM589834:BGN589909 BQI589834:BQJ589909 CAE589834:CAF589909 CKA589834:CKB589909 CTW589834:CTX589909 DDS589834:DDT589909 DNO589834:DNP589909 DXK589834:DXL589909 EHG589834:EHH589909 ERC589834:ERD589909 FAY589834:FAZ589909 FKU589834:FKV589909 FUQ589834:FUR589909 GEM589834:GEN589909 GOI589834:GOJ589909 GYE589834:GYF589909 HIA589834:HIB589909 HRW589834:HRX589909 IBS589834:IBT589909 ILO589834:ILP589909 IVK589834:IVL589909 JFG589834:JFH589909 JPC589834:JPD589909 JYY589834:JYZ589909 KIU589834:KIV589909 KSQ589834:KSR589909 LCM589834:LCN589909 LMI589834:LMJ589909 LWE589834:LWF589909 MGA589834:MGB589909 MPW589834:MPX589909 MZS589834:MZT589909 NJO589834:NJP589909 NTK589834:NTL589909 ODG589834:ODH589909 ONC589834:OND589909 OWY589834:OWZ589909 PGU589834:PGV589909 PQQ589834:PQR589909 QAM589834:QAN589909 QKI589834:QKJ589909 QUE589834:QUF589909 REA589834:REB589909 RNW589834:RNX589909 RXS589834:RXT589909 SHO589834:SHP589909 SRK589834:SRL589909 TBG589834:TBH589909 TLC589834:TLD589909 TUY589834:TUZ589909 UEU589834:UEV589909 UOQ589834:UOR589909 UYM589834:UYN589909 VII589834:VIJ589909 VSE589834:VSF589909 WCA589834:WCB589909 WLW589834:WLX589909 WVS589834:WVT589909 K655370:L655445 JG655370:JH655445 TC655370:TD655445 ACY655370:ACZ655445 AMU655370:AMV655445 AWQ655370:AWR655445 BGM655370:BGN655445 BQI655370:BQJ655445 CAE655370:CAF655445 CKA655370:CKB655445 CTW655370:CTX655445 DDS655370:DDT655445 DNO655370:DNP655445 DXK655370:DXL655445 EHG655370:EHH655445 ERC655370:ERD655445 FAY655370:FAZ655445 FKU655370:FKV655445 FUQ655370:FUR655445 GEM655370:GEN655445 GOI655370:GOJ655445 GYE655370:GYF655445 HIA655370:HIB655445 HRW655370:HRX655445 IBS655370:IBT655445 ILO655370:ILP655445 IVK655370:IVL655445 JFG655370:JFH655445 JPC655370:JPD655445 JYY655370:JYZ655445 KIU655370:KIV655445 KSQ655370:KSR655445 LCM655370:LCN655445 LMI655370:LMJ655445 LWE655370:LWF655445 MGA655370:MGB655445 MPW655370:MPX655445 MZS655370:MZT655445 NJO655370:NJP655445 NTK655370:NTL655445 ODG655370:ODH655445 ONC655370:OND655445 OWY655370:OWZ655445 PGU655370:PGV655445 PQQ655370:PQR655445 QAM655370:QAN655445 QKI655370:QKJ655445 QUE655370:QUF655445 REA655370:REB655445 RNW655370:RNX655445 RXS655370:RXT655445 SHO655370:SHP655445 SRK655370:SRL655445 TBG655370:TBH655445 TLC655370:TLD655445 TUY655370:TUZ655445 UEU655370:UEV655445 UOQ655370:UOR655445 UYM655370:UYN655445 VII655370:VIJ655445 VSE655370:VSF655445 WCA655370:WCB655445 WLW655370:WLX655445 WVS655370:WVT655445 K720906:L720981 JG720906:JH720981 TC720906:TD720981 ACY720906:ACZ720981 AMU720906:AMV720981 AWQ720906:AWR720981 BGM720906:BGN720981 BQI720906:BQJ720981 CAE720906:CAF720981 CKA720906:CKB720981 CTW720906:CTX720981 DDS720906:DDT720981 DNO720906:DNP720981 DXK720906:DXL720981 EHG720906:EHH720981 ERC720906:ERD720981 FAY720906:FAZ720981 FKU720906:FKV720981 FUQ720906:FUR720981 GEM720906:GEN720981 GOI720906:GOJ720981 GYE720906:GYF720981 HIA720906:HIB720981 HRW720906:HRX720981 IBS720906:IBT720981 ILO720906:ILP720981 IVK720906:IVL720981 JFG720906:JFH720981 JPC720906:JPD720981 JYY720906:JYZ720981 KIU720906:KIV720981 KSQ720906:KSR720981 LCM720906:LCN720981 LMI720906:LMJ720981 LWE720906:LWF720981 MGA720906:MGB720981 MPW720906:MPX720981 MZS720906:MZT720981 NJO720906:NJP720981 NTK720906:NTL720981 ODG720906:ODH720981 ONC720906:OND720981 OWY720906:OWZ720981 PGU720906:PGV720981 PQQ720906:PQR720981 QAM720906:QAN720981 QKI720906:QKJ720981 QUE720906:QUF720981 REA720906:REB720981 RNW720906:RNX720981 RXS720906:RXT720981 SHO720906:SHP720981 SRK720906:SRL720981 TBG720906:TBH720981 TLC720906:TLD720981 TUY720906:TUZ720981 UEU720906:UEV720981 UOQ720906:UOR720981 UYM720906:UYN720981 VII720906:VIJ720981 VSE720906:VSF720981 WCA720906:WCB720981 WLW720906:WLX720981 WVS720906:WVT720981 K786442:L786517 JG786442:JH786517 TC786442:TD786517 ACY786442:ACZ786517 AMU786442:AMV786517 AWQ786442:AWR786517 BGM786442:BGN786517 BQI786442:BQJ786517 CAE786442:CAF786517 CKA786442:CKB786517 CTW786442:CTX786517 DDS786442:DDT786517 DNO786442:DNP786517 DXK786442:DXL786517 EHG786442:EHH786517 ERC786442:ERD786517 FAY786442:FAZ786517 FKU786442:FKV786517 FUQ786442:FUR786517 GEM786442:GEN786517 GOI786442:GOJ786517 GYE786442:GYF786517 HIA786442:HIB786517 HRW786442:HRX786517 IBS786442:IBT786517 ILO786442:ILP786517 IVK786442:IVL786517 JFG786442:JFH786517 JPC786442:JPD786517 JYY786442:JYZ786517 KIU786442:KIV786517 KSQ786442:KSR786517 LCM786442:LCN786517 LMI786442:LMJ786517 LWE786442:LWF786517 MGA786442:MGB786517 MPW786442:MPX786517 MZS786442:MZT786517 NJO786442:NJP786517 NTK786442:NTL786517 ODG786442:ODH786517 ONC786442:OND786517 OWY786442:OWZ786517 PGU786442:PGV786517 PQQ786442:PQR786517 QAM786442:QAN786517 QKI786442:QKJ786517 QUE786442:QUF786517 REA786442:REB786517 RNW786442:RNX786517 RXS786442:RXT786517 SHO786442:SHP786517 SRK786442:SRL786517 TBG786442:TBH786517 TLC786442:TLD786517 TUY786442:TUZ786517 UEU786442:UEV786517 UOQ786442:UOR786517 UYM786442:UYN786517 VII786442:VIJ786517 VSE786442:VSF786517 WCA786442:WCB786517 WLW786442:WLX786517 WVS786442:WVT786517 K851978:L852053 JG851978:JH852053 TC851978:TD852053 ACY851978:ACZ852053 AMU851978:AMV852053 AWQ851978:AWR852053 BGM851978:BGN852053 BQI851978:BQJ852053 CAE851978:CAF852053 CKA851978:CKB852053 CTW851978:CTX852053 DDS851978:DDT852053 DNO851978:DNP852053 DXK851978:DXL852053 EHG851978:EHH852053 ERC851978:ERD852053 FAY851978:FAZ852053 FKU851978:FKV852053 FUQ851978:FUR852053 GEM851978:GEN852053 GOI851978:GOJ852053 GYE851978:GYF852053 HIA851978:HIB852053 HRW851978:HRX852053 IBS851978:IBT852053 ILO851978:ILP852053 IVK851978:IVL852053 JFG851978:JFH852053 JPC851978:JPD852053 JYY851978:JYZ852053 KIU851978:KIV852053 KSQ851978:KSR852053 LCM851978:LCN852053 LMI851978:LMJ852053 LWE851978:LWF852053 MGA851978:MGB852053 MPW851978:MPX852053 MZS851978:MZT852053 NJO851978:NJP852053 NTK851978:NTL852053 ODG851978:ODH852053 ONC851978:OND852053 OWY851978:OWZ852053 PGU851978:PGV852053 PQQ851978:PQR852053 QAM851978:QAN852053 QKI851978:QKJ852053 QUE851978:QUF852053 REA851978:REB852053 RNW851978:RNX852053 RXS851978:RXT852053 SHO851978:SHP852053 SRK851978:SRL852053 TBG851978:TBH852053 TLC851978:TLD852053 TUY851978:TUZ852053 UEU851978:UEV852053 UOQ851978:UOR852053 UYM851978:UYN852053 VII851978:VIJ852053 VSE851978:VSF852053 WCA851978:WCB852053 WLW851978:WLX852053 WVS851978:WVT852053 K917514:L917589 JG917514:JH917589 TC917514:TD917589 ACY917514:ACZ917589 AMU917514:AMV917589 AWQ917514:AWR917589 BGM917514:BGN917589 BQI917514:BQJ917589 CAE917514:CAF917589 CKA917514:CKB917589 CTW917514:CTX917589 DDS917514:DDT917589 DNO917514:DNP917589 DXK917514:DXL917589 EHG917514:EHH917589 ERC917514:ERD917589 FAY917514:FAZ917589 FKU917514:FKV917589 FUQ917514:FUR917589 GEM917514:GEN917589 GOI917514:GOJ917589 GYE917514:GYF917589 HIA917514:HIB917589 HRW917514:HRX917589 IBS917514:IBT917589 ILO917514:ILP917589 IVK917514:IVL917589 JFG917514:JFH917589 JPC917514:JPD917589 JYY917514:JYZ917589 KIU917514:KIV917589 KSQ917514:KSR917589 LCM917514:LCN917589 LMI917514:LMJ917589 LWE917514:LWF917589 MGA917514:MGB917589 MPW917514:MPX917589 MZS917514:MZT917589 NJO917514:NJP917589 NTK917514:NTL917589 ODG917514:ODH917589 ONC917514:OND917589 OWY917514:OWZ917589 PGU917514:PGV917589 PQQ917514:PQR917589 QAM917514:QAN917589 QKI917514:QKJ917589 QUE917514:QUF917589 REA917514:REB917589 RNW917514:RNX917589 RXS917514:RXT917589 SHO917514:SHP917589 SRK917514:SRL917589 TBG917514:TBH917589 TLC917514:TLD917589 TUY917514:TUZ917589 UEU917514:UEV917589 UOQ917514:UOR917589 UYM917514:UYN917589 VII917514:VIJ917589 VSE917514:VSF917589 WCA917514:WCB917589 WLW917514:WLX917589 WVS917514:WVT917589 K983050:L983125 JG983050:JH983125 TC983050:TD983125 ACY983050:ACZ983125 AMU983050:AMV983125 AWQ983050:AWR983125 BGM983050:BGN983125 BQI983050:BQJ983125 CAE983050:CAF983125 CKA983050:CKB983125 CTW983050:CTX983125 DDS983050:DDT983125 DNO983050:DNP983125 DXK983050:DXL983125 EHG983050:EHH983125 ERC983050:ERD983125 FAY983050:FAZ983125 FKU983050:FKV983125 FUQ983050:FUR983125 GEM983050:GEN983125 GOI983050:GOJ983125 GYE983050:GYF983125 HIA983050:HIB983125 HRW983050:HRX983125 IBS983050:IBT983125 ILO983050:ILP983125 IVK983050:IVL983125 JFG983050:JFH983125 JPC983050:JPD983125 JYY983050:JYZ983125 KIU983050:KIV983125 KSQ983050:KSR983125 LCM983050:LCN983125 LMI983050:LMJ983125 LWE983050:LWF983125 MGA983050:MGB983125 MPW983050:MPX983125 MZS983050:MZT983125 NJO983050:NJP983125 NTK983050:NTL983125 ODG983050:ODH983125 ONC983050:OND983125 OWY983050:OWZ983125 PGU983050:PGV983125 PQQ983050:PQR983125 QAM983050:QAN983125 QKI983050:QKJ983125 QUE983050:QUF983125 REA983050:REB983125 RNW983050:RNX983125 RXS983050:RXT983125 SHO983050:SHP983125 SRK983050:SRL983125 TBG983050:TBH983125 TLC983050:TLD983125 TUY983050:TUZ983125 UEU983050:UEV983125 UOQ983050:UOR983125 UYM983050:UYN983125 VII983050:VIJ983125 VSE983050:VSF983125 WCA983050:WCB983125 WLW983050:WLX983125 WVS983050:WVT983125 C10:D85 IY10:IZ85 SU10:SV85 ACQ10:ACR85 AMM10:AMN85 AWI10:AWJ85 BGE10:BGF85 BQA10:BQB85 BZW10:BZX85 CJS10:CJT85 CTO10:CTP85 DDK10:DDL85 DNG10:DNH85 DXC10:DXD85 EGY10:EGZ85 EQU10:EQV85 FAQ10:FAR85 FKM10:FKN85 FUI10:FUJ85 GEE10:GEF85 GOA10:GOB85 GXW10:GXX85 HHS10:HHT85 HRO10:HRP85 IBK10:IBL85 ILG10:ILH85 IVC10:IVD85 JEY10:JEZ85 JOU10:JOV85 JYQ10:JYR85 KIM10:KIN85 KSI10:KSJ85 LCE10:LCF85 LMA10:LMB85 LVW10:LVX85 MFS10:MFT85 MPO10:MPP85 MZK10:MZL85 NJG10:NJH85 NTC10:NTD85 OCY10:OCZ85 OMU10:OMV85 OWQ10:OWR85 PGM10:PGN85 PQI10:PQJ85 QAE10:QAF85 QKA10:QKB85 QTW10:QTX85 RDS10:RDT85 RNO10:RNP85 RXK10:RXL85 SHG10:SHH85 SRC10:SRD85 TAY10:TAZ85 TKU10:TKV85 TUQ10:TUR85 UEM10:UEN85 UOI10:UOJ85 UYE10:UYF85 VIA10:VIB85 VRW10:VRX85 WBS10:WBT85 WLO10:WLP85 WVK10:WVL85 C65546:D65621 IY65546:IZ65621 SU65546:SV65621 ACQ65546:ACR65621 AMM65546:AMN65621 AWI65546:AWJ65621 BGE65546:BGF65621 BQA65546:BQB65621 BZW65546:BZX65621 CJS65546:CJT65621 CTO65546:CTP65621 DDK65546:DDL65621 DNG65546:DNH65621 DXC65546:DXD65621 EGY65546:EGZ65621 EQU65546:EQV65621 FAQ65546:FAR65621 FKM65546:FKN65621 FUI65546:FUJ65621 GEE65546:GEF65621 GOA65546:GOB65621 GXW65546:GXX65621 HHS65546:HHT65621 HRO65546:HRP65621 IBK65546:IBL65621 ILG65546:ILH65621 IVC65546:IVD65621 JEY65546:JEZ65621 JOU65546:JOV65621 JYQ65546:JYR65621 KIM65546:KIN65621 KSI65546:KSJ65621 LCE65546:LCF65621 LMA65546:LMB65621 LVW65546:LVX65621 MFS65546:MFT65621 MPO65546:MPP65621 MZK65546:MZL65621 NJG65546:NJH65621 NTC65546:NTD65621 OCY65546:OCZ65621 OMU65546:OMV65621 OWQ65546:OWR65621 PGM65546:PGN65621 PQI65546:PQJ65621 QAE65546:QAF65621 QKA65546:QKB65621 QTW65546:QTX65621 RDS65546:RDT65621 RNO65546:RNP65621 RXK65546:RXL65621 SHG65546:SHH65621 SRC65546:SRD65621 TAY65546:TAZ65621 TKU65546:TKV65621 TUQ65546:TUR65621 UEM65546:UEN65621 UOI65546:UOJ65621 UYE65546:UYF65621 VIA65546:VIB65621 VRW65546:VRX65621 WBS65546:WBT65621 WLO65546:WLP65621 WVK65546:WVL65621 C131082:D131157 IY131082:IZ131157 SU131082:SV131157 ACQ131082:ACR131157 AMM131082:AMN131157 AWI131082:AWJ131157 BGE131082:BGF131157 BQA131082:BQB131157 BZW131082:BZX131157 CJS131082:CJT131157 CTO131082:CTP131157 DDK131082:DDL131157 DNG131082:DNH131157 DXC131082:DXD131157 EGY131082:EGZ131157 EQU131082:EQV131157 FAQ131082:FAR131157 FKM131082:FKN131157 FUI131082:FUJ131157 GEE131082:GEF131157 GOA131082:GOB131157 GXW131082:GXX131157 HHS131082:HHT131157 HRO131082:HRP131157 IBK131082:IBL131157 ILG131082:ILH131157 IVC131082:IVD131157 JEY131082:JEZ131157 JOU131082:JOV131157 JYQ131082:JYR131157 KIM131082:KIN131157 KSI131082:KSJ131157 LCE131082:LCF131157 LMA131082:LMB131157 LVW131082:LVX131157 MFS131082:MFT131157 MPO131082:MPP131157 MZK131082:MZL131157 NJG131082:NJH131157 NTC131082:NTD131157 OCY131082:OCZ131157 OMU131082:OMV131157 OWQ131082:OWR131157 PGM131082:PGN131157 PQI131082:PQJ131157 QAE131082:QAF131157 QKA131082:QKB131157 QTW131082:QTX131157 RDS131082:RDT131157 RNO131082:RNP131157 RXK131082:RXL131157 SHG131082:SHH131157 SRC131082:SRD131157 TAY131082:TAZ131157 TKU131082:TKV131157 TUQ131082:TUR131157 UEM131082:UEN131157 UOI131082:UOJ131157 UYE131082:UYF131157 VIA131082:VIB131157 VRW131082:VRX131157 WBS131082:WBT131157 WLO131082:WLP131157 WVK131082:WVL131157 C196618:D196693 IY196618:IZ196693 SU196618:SV196693 ACQ196618:ACR196693 AMM196618:AMN196693 AWI196618:AWJ196693 BGE196618:BGF196693 BQA196618:BQB196693 BZW196618:BZX196693 CJS196618:CJT196693 CTO196618:CTP196693 DDK196618:DDL196693 DNG196618:DNH196693 DXC196618:DXD196693 EGY196618:EGZ196693 EQU196618:EQV196693 FAQ196618:FAR196693 FKM196618:FKN196693 FUI196618:FUJ196693 GEE196618:GEF196693 GOA196618:GOB196693 GXW196618:GXX196693 HHS196618:HHT196693 HRO196618:HRP196693 IBK196618:IBL196693 ILG196618:ILH196693 IVC196618:IVD196693 JEY196618:JEZ196693 JOU196618:JOV196693 JYQ196618:JYR196693 KIM196618:KIN196693 KSI196618:KSJ196693 LCE196618:LCF196693 LMA196618:LMB196693 LVW196618:LVX196693 MFS196618:MFT196693 MPO196618:MPP196693 MZK196618:MZL196693 NJG196618:NJH196693 NTC196618:NTD196693 OCY196618:OCZ196693 OMU196618:OMV196693 OWQ196618:OWR196693 PGM196618:PGN196693 PQI196618:PQJ196693 QAE196618:QAF196693 QKA196618:QKB196693 QTW196618:QTX196693 RDS196618:RDT196693 RNO196618:RNP196693 RXK196618:RXL196693 SHG196618:SHH196693 SRC196618:SRD196693 TAY196618:TAZ196693 TKU196618:TKV196693 TUQ196618:TUR196693 UEM196618:UEN196693 UOI196618:UOJ196693 UYE196618:UYF196693 VIA196618:VIB196693 VRW196618:VRX196693 WBS196618:WBT196693 WLO196618:WLP196693 WVK196618:WVL196693 C262154:D262229 IY262154:IZ262229 SU262154:SV262229 ACQ262154:ACR262229 AMM262154:AMN262229 AWI262154:AWJ262229 BGE262154:BGF262229 BQA262154:BQB262229 BZW262154:BZX262229 CJS262154:CJT262229 CTO262154:CTP262229 DDK262154:DDL262229 DNG262154:DNH262229 DXC262154:DXD262229 EGY262154:EGZ262229 EQU262154:EQV262229 FAQ262154:FAR262229 FKM262154:FKN262229 FUI262154:FUJ262229 GEE262154:GEF262229 GOA262154:GOB262229 GXW262154:GXX262229 HHS262154:HHT262229 HRO262154:HRP262229 IBK262154:IBL262229 ILG262154:ILH262229 IVC262154:IVD262229 JEY262154:JEZ262229 JOU262154:JOV262229 JYQ262154:JYR262229 KIM262154:KIN262229 KSI262154:KSJ262229 LCE262154:LCF262229 LMA262154:LMB262229 LVW262154:LVX262229 MFS262154:MFT262229 MPO262154:MPP262229 MZK262154:MZL262229 NJG262154:NJH262229 NTC262154:NTD262229 OCY262154:OCZ262229 OMU262154:OMV262229 OWQ262154:OWR262229 PGM262154:PGN262229 PQI262154:PQJ262229 QAE262154:QAF262229 QKA262154:QKB262229 QTW262154:QTX262229 RDS262154:RDT262229 RNO262154:RNP262229 RXK262154:RXL262229 SHG262154:SHH262229 SRC262154:SRD262229 TAY262154:TAZ262229 TKU262154:TKV262229 TUQ262154:TUR262229 UEM262154:UEN262229 UOI262154:UOJ262229 UYE262154:UYF262229 VIA262154:VIB262229 VRW262154:VRX262229 WBS262154:WBT262229 WLO262154:WLP262229 WVK262154:WVL262229 C327690:D327765 IY327690:IZ327765 SU327690:SV327765 ACQ327690:ACR327765 AMM327690:AMN327765 AWI327690:AWJ327765 BGE327690:BGF327765 BQA327690:BQB327765 BZW327690:BZX327765 CJS327690:CJT327765 CTO327690:CTP327765 DDK327690:DDL327765 DNG327690:DNH327765 DXC327690:DXD327765 EGY327690:EGZ327765 EQU327690:EQV327765 FAQ327690:FAR327765 FKM327690:FKN327765 FUI327690:FUJ327765 GEE327690:GEF327765 GOA327690:GOB327765 GXW327690:GXX327765 HHS327690:HHT327765 HRO327690:HRP327765 IBK327690:IBL327765 ILG327690:ILH327765 IVC327690:IVD327765 JEY327690:JEZ327765 JOU327690:JOV327765 JYQ327690:JYR327765 KIM327690:KIN327765 KSI327690:KSJ327765 LCE327690:LCF327765 LMA327690:LMB327765 LVW327690:LVX327765 MFS327690:MFT327765 MPO327690:MPP327765 MZK327690:MZL327765 NJG327690:NJH327765 NTC327690:NTD327765 OCY327690:OCZ327765 OMU327690:OMV327765 OWQ327690:OWR327765 PGM327690:PGN327765 PQI327690:PQJ327765 QAE327690:QAF327765 QKA327690:QKB327765 QTW327690:QTX327765 RDS327690:RDT327765 RNO327690:RNP327765 RXK327690:RXL327765 SHG327690:SHH327765 SRC327690:SRD327765 TAY327690:TAZ327765 TKU327690:TKV327765 TUQ327690:TUR327765 UEM327690:UEN327765 UOI327690:UOJ327765 UYE327690:UYF327765 VIA327690:VIB327765 VRW327690:VRX327765 WBS327690:WBT327765 WLO327690:WLP327765 WVK327690:WVL327765 C393226:D393301 IY393226:IZ393301 SU393226:SV393301 ACQ393226:ACR393301 AMM393226:AMN393301 AWI393226:AWJ393301 BGE393226:BGF393301 BQA393226:BQB393301 BZW393226:BZX393301 CJS393226:CJT393301 CTO393226:CTP393301 DDK393226:DDL393301 DNG393226:DNH393301 DXC393226:DXD393301 EGY393226:EGZ393301 EQU393226:EQV393301 FAQ393226:FAR393301 FKM393226:FKN393301 FUI393226:FUJ393301 GEE393226:GEF393301 GOA393226:GOB393301 GXW393226:GXX393301 HHS393226:HHT393301 HRO393226:HRP393301 IBK393226:IBL393301 ILG393226:ILH393301 IVC393226:IVD393301 JEY393226:JEZ393301 JOU393226:JOV393301 JYQ393226:JYR393301 KIM393226:KIN393301 KSI393226:KSJ393301 LCE393226:LCF393301 LMA393226:LMB393301 LVW393226:LVX393301 MFS393226:MFT393301 MPO393226:MPP393301 MZK393226:MZL393301 NJG393226:NJH393301 NTC393226:NTD393301 OCY393226:OCZ393301 OMU393226:OMV393301 OWQ393226:OWR393301 PGM393226:PGN393301 PQI393226:PQJ393301 QAE393226:QAF393301 QKA393226:QKB393301 QTW393226:QTX393301 RDS393226:RDT393301 RNO393226:RNP393301 RXK393226:RXL393301 SHG393226:SHH393301 SRC393226:SRD393301 TAY393226:TAZ393301 TKU393226:TKV393301 TUQ393226:TUR393301 UEM393226:UEN393301 UOI393226:UOJ393301 UYE393226:UYF393301 VIA393226:VIB393301 VRW393226:VRX393301 WBS393226:WBT393301 WLO393226:WLP393301 WVK393226:WVL393301 C458762:D458837 IY458762:IZ458837 SU458762:SV458837 ACQ458762:ACR458837 AMM458762:AMN458837 AWI458762:AWJ458837 BGE458762:BGF458837 BQA458762:BQB458837 BZW458762:BZX458837 CJS458762:CJT458837 CTO458762:CTP458837 DDK458762:DDL458837 DNG458762:DNH458837 DXC458762:DXD458837 EGY458762:EGZ458837 EQU458762:EQV458837 FAQ458762:FAR458837 FKM458762:FKN458837 FUI458762:FUJ458837 GEE458762:GEF458837 GOA458762:GOB458837 GXW458762:GXX458837 HHS458762:HHT458837 HRO458762:HRP458837 IBK458762:IBL458837 ILG458762:ILH458837 IVC458762:IVD458837 JEY458762:JEZ458837 JOU458762:JOV458837 JYQ458762:JYR458837 KIM458762:KIN458837 KSI458762:KSJ458837 LCE458762:LCF458837 LMA458762:LMB458837 LVW458762:LVX458837 MFS458762:MFT458837 MPO458762:MPP458837 MZK458762:MZL458837 NJG458762:NJH458837 NTC458762:NTD458837 OCY458762:OCZ458837 OMU458762:OMV458837 OWQ458762:OWR458837 PGM458762:PGN458837 PQI458762:PQJ458837 QAE458762:QAF458837 QKA458762:QKB458837 QTW458762:QTX458837 RDS458762:RDT458837 RNO458762:RNP458837 RXK458762:RXL458837 SHG458762:SHH458837 SRC458762:SRD458837 TAY458762:TAZ458837 TKU458762:TKV458837 TUQ458762:TUR458837 UEM458762:UEN458837 UOI458762:UOJ458837 UYE458762:UYF458837 VIA458762:VIB458837 VRW458762:VRX458837 WBS458762:WBT458837 WLO458762:WLP458837 WVK458762:WVL458837 C524298:D524373 IY524298:IZ524373 SU524298:SV524373 ACQ524298:ACR524373 AMM524298:AMN524373 AWI524298:AWJ524373 BGE524298:BGF524373 BQA524298:BQB524373 BZW524298:BZX524373 CJS524298:CJT524373 CTO524298:CTP524373 DDK524298:DDL524373 DNG524298:DNH524373 DXC524298:DXD524373 EGY524298:EGZ524373 EQU524298:EQV524373 FAQ524298:FAR524373 FKM524298:FKN524373 FUI524298:FUJ524373 GEE524298:GEF524373 GOA524298:GOB524373 GXW524298:GXX524373 HHS524298:HHT524373 HRO524298:HRP524373 IBK524298:IBL524373 ILG524298:ILH524373 IVC524298:IVD524373 JEY524298:JEZ524373 JOU524298:JOV524373 JYQ524298:JYR524373 KIM524298:KIN524373 KSI524298:KSJ524373 LCE524298:LCF524373 LMA524298:LMB524373 LVW524298:LVX524373 MFS524298:MFT524373 MPO524298:MPP524373 MZK524298:MZL524373 NJG524298:NJH524373 NTC524298:NTD524373 OCY524298:OCZ524373 OMU524298:OMV524373 OWQ524298:OWR524373 PGM524298:PGN524373 PQI524298:PQJ524373 QAE524298:QAF524373 QKA524298:QKB524373 QTW524298:QTX524373 RDS524298:RDT524373 RNO524298:RNP524373 RXK524298:RXL524373 SHG524298:SHH524373 SRC524298:SRD524373 TAY524298:TAZ524373 TKU524298:TKV524373 TUQ524298:TUR524373 UEM524298:UEN524373 UOI524298:UOJ524373 UYE524298:UYF524373 VIA524298:VIB524373 VRW524298:VRX524373 WBS524298:WBT524373 WLO524298:WLP524373 WVK524298:WVL524373 C589834:D589909 IY589834:IZ589909 SU589834:SV589909 ACQ589834:ACR589909 AMM589834:AMN589909 AWI589834:AWJ589909 BGE589834:BGF589909 BQA589834:BQB589909 BZW589834:BZX589909 CJS589834:CJT589909 CTO589834:CTP589909 DDK589834:DDL589909 DNG589834:DNH589909 DXC589834:DXD589909 EGY589834:EGZ589909 EQU589834:EQV589909 FAQ589834:FAR589909 FKM589834:FKN589909 FUI589834:FUJ589909 GEE589834:GEF589909 GOA589834:GOB589909 GXW589834:GXX589909 HHS589834:HHT589909 HRO589834:HRP589909 IBK589834:IBL589909 ILG589834:ILH589909 IVC589834:IVD589909 JEY589834:JEZ589909 JOU589834:JOV589909 JYQ589834:JYR589909 KIM589834:KIN589909 KSI589834:KSJ589909 LCE589834:LCF589909 LMA589834:LMB589909 LVW589834:LVX589909 MFS589834:MFT589909 MPO589834:MPP589909 MZK589834:MZL589909 NJG589834:NJH589909 NTC589834:NTD589909 OCY589834:OCZ589909 OMU589834:OMV589909 OWQ589834:OWR589909 PGM589834:PGN589909 PQI589834:PQJ589909 QAE589834:QAF589909 QKA589834:QKB589909 QTW589834:QTX589909 RDS589834:RDT589909 RNO589834:RNP589909 RXK589834:RXL589909 SHG589834:SHH589909 SRC589834:SRD589909 TAY589834:TAZ589909 TKU589834:TKV589909 TUQ589834:TUR589909 UEM589834:UEN589909 UOI589834:UOJ589909 UYE589834:UYF589909 VIA589834:VIB589909 VRW589834:VRX589909 WBS589834:WBT589909 WLO589834:WLP589909 WVK589834:WVL589909 C655370:D655445 IY655370:IZ655445 SU655370:SV655445 ACQ655370:ACR655445 AMM655370:AMN655445 AWI655370:AWJ655445 BGE655370:BGF655445 BQA655370:BQB655445 BZW655370:BZX655445 CJS655370:CJT655445 CTO655370:CTP655445 DDK655370:DDL655445 DNG655370:DNH655445 DXC655370:DXD655445 EGY655370:EGZ655445 EQU655370:EQV655445 FAQ655370:FAR655445 FKM655370:FKN655445 FUI655370:FUJ655445 GEE655370:GEF655445 GOA655370:GOB655445 GXW655370:GXX655445 HHS655370:HHT655445 HRO655370:HRP655445 IBK655370:IBL655445 ILG655370:ILH655445 IVC655370:IVD655445 JEY655370:JEZ655445 JOU655370:JOV655445 JYQ655370:JYR655445 KIM655370:KIN655445 KSI655370:KSJ655445 LCE655370:LCF655445 LMA655370:LMB655445 LVW655370:LVX655445 MFS655370:MFT655445 MPO655370:MPP655445 MZK655370:MZL655445 NJG655370:NJH655445 NTC655370:NTD655445 OCY655370:OCZ655445 OMU655370:OMV655445 OWQ655370:OWR655445 PGM655370:PGN655445 PQI655370:PQJ655445 QAE655370:QAF655445 QKA655370:QKB655445 QTW655370:QTX655445 RDS655370:RDT655445 RNO655370:RNP655445 RXK655370:RXL655445 SHG655370:SHH655445 SRC655370:SRD655445 TAY655370:TAZ655445 TKU655370:TKV655445 TUQ655370:TUR655445 UEM655370:UEN655445 UOI655370:UOJ655445 UYE655370:UYF655445 VIA655370:VIB655445 VRW655370:VRX655445 WBS655370:WBT655445 WLO655370:WLP655445 WVK655370:WVL655445 C720906:D720981 IY720906:IZ720981 SU720906:SV720981 ACQ720906:ACR720981 AMM720906:AMN720981 AWI720906:AWJ720981 BGE720906:BGF720981 BQA720906:BQB720981 BZW720906:BZX720981 CJS720906:CJT720981 CTO720906:CTP720981 DDK720906:DDL720981 DNG720906:DNH720981 DXC720906:DXD720981 EGY720906:EGZ720981 EQU720906:EQV720981 FAQ720906:FAR720981 FKM720906:FKN720981 FUI720906:FUJ720981 GEE720906:GEF720981 GOA720906:GOB720981 GXW720906:GXX720981 HHS720906:HHT720981 HRO720906:HRP720981 IBK720906:IBL720981 ILG720906:ILH720981 IVC720906:IVD720981 JEY720906:JEZ720981 JOU720906:JOV720981 JYQ720906:JYR720981 KIM720906:KIN720981 KSI720906:KSJ720981 LCE720906:LCF720981 LMA720906:LMB720981 LVW720906:LVX720981 MFS720906:MFT720981 MPO720906:MPP720981 MZK720906:MZL720981 NJG720906:NJH720981 NTC720906:NTD720981 OCY720906:OCZ720981 OMU720906:OMV720981 OWQ720906:OWR720981 PGM720906:PGN720981 PQI720906:PQJ720981 QAE720906:QAF720981 QKA720906:QKB720981 QTW720906:QTX720981 RDS720906:RDT720981 RNO720906:RNP720981 RXK720906:RXL720981 SHG720906:SHH720981 SRC720906:SRD720981 TAY720906:TAZ720981 TKU720906:TKV720981 TUQ720906:TUR720981 UEM720906:UEN720981 UOI720906:UOJ720981 UYE720906:UYF720981 VIA720906:VIB720981 VRW720906:VRX720981 WBS720906:WBT720981 WLO720906:WLP720981 WVK720906:WVL720981 C786442:D786517 IY786442:IZ786517 SU786442:SV786517 ACQ786442:ACR786517 AMM786442:AMN786517 AWI786442:AWJ786517 BGE786442:BGF786517 BQA786442:BQB786517 BZW786442:BZX786517 CJS786442:CJT786517 CTO786442:CTP786517 DDK786442:DDL786517 DNG786442:DNH786517 DXC786442:DXD786517 EGY786442:EGZ786517 EQU786442:EQV786517 FAQ786442:FAR786517 FKM786442:FKN786517 FUI786442:FUJ786517 GEE786442:GEF786517 GOA786442:GOB786517 GXW786442:GXX786517 HHS786442:HHT786517 HRO786442:HRP786517 IBK786442:IBL786517 ILG786442:ILH786517 IVC786442:IVD786517 JEY786442:JEZ786517 JOU786442:JOV786517 JYQ786442:JYR786517 KIM786442:KIN786517 KSI786442:KSJ786517 LCE786442:LCF786517 LMA786442:LMB786517 LVW786442:LVX786517 MFS786442:MFT786517 MPO786442:MPP786517 MZK786442:MZL786517 NJG786442:NJH786517 NTC786442:NTD786517 OCY786442:OCZ786517 OMU786442:OMV786517 OWQ786442:OWR786517 PGM786442:PGN786517 PQI786442:PQJ786517 QAE786442:QAF786517 QKA786442:QKB786517 QTW786442:QTX786517 RDS786442:RDT786517 RNO786442:RNP786517 RXK786442:RXL786517 SHG786442:SHH786517 SRC786442:SRD786517 TAY786442:TAZ786517 TKU786442:TKV786517 TUQ786442:TUR786517 UEM786442:UEN786517 UOI786442:UOJ786517 UYE786442:UYF786517 VIA786442:VIB786517 VRW786442:VRX786517 WBS786442:WBT786517 WLO786442:WLP786517 WVK786442:WVL786517 C851978:D852053 IY851978:IZ852053 SU851978:SV852053 ACQ851978:ACR852053 AMM851978:AMN852053 AWI851978:AWJ852053 BGE851978:BGF852053 BQA851978:BQB852053 BZW851978:BZX852053 CJS851978:CJT852053 CTO851978:CTP852053 DDK851978:DDL852053 DNG851978:DNH852053 DXC851978:DXD852053 EGY851978:EGZ852053 EQU851978:EQV852053 FAQ851978:FAR852053 FKM851978:FKN852053 FUI851978:FUJ852053 GEE851978:GEF852053 GOA851978:GOB852053 GXW851978:GXX852053 HHS851978:HHT852053 HRO851978:HRP852053 IBK851978:IBL852053 ILG851978:ILH852053 IVC851978:IVD852053 JEY851978:JEZ852053 JOU851978:JOV852053 JYQ851978:JYR852053 KIM851978:KIN852053 KSI851978:KSJ852053 LCE851978:LCF852053 LMA851978:LMB852053 LVW851978:LVX852053 MFS851978:MFT852053 MPO851978:MPP852053 MZK851978:MZL852053 NJG851978:NJH852053 NTC851978:NTD852053 OCY851978:OCZ852053 OMU851978:OMV852053 OWQ851978:OWR852053 PGM851978:PGN852053 PQI851978:PQJ852053 QAE851978:QAF852053 QKA851978:QKB852053 QTW851978:QTX852053 RDS851978:RDT852053 RNO851978:RNP852053 RXK851978:RXL852053 SHG851978:SHH852053 SRC851978:SRD852053 TAY851978:TAZ852053 TKU851978:TKV852053 TUQ851978:TUR852053 UEM851978:UEN852053 UOI851978:UOJ852053 UYE851978:UYF852053 VIA851978:VIB852053 VRW851978:VRX852053 WBS851978:WBT852053 WLO851978:WLP852053 WVK851978:WVL852053 C917514:D917589 IY917514:IZ917589 SU917514:SV917589 ACQ917514:ACR917589 AMM917514:AMN917589 AWI917514:AWJ917589 BGE917514:BGF917589 BQA917514:BQB917589 BZW917514:BZX917589 CJS917514:CJT917589 CTO917514:CTP917589 DDK917514:DDL917589 DNG917514:DNH917589 DXC917514:DXD917589 EGY917514:EGZ917589 EQU917514:EQV917589 FAQ917514:FAR917589 FKM917514:FKN917589 FUI917514:FUJ917589 GEE917514:GEF917589 GOA917514:GOB917589 GXW917514:GXX917589 HHS917514:HHT917589 HRO917514:HRP917589 IBK917514:IBL917589 ILG917514:ILH917589 IVC917514:IVD917589 JEY917514:JEZ917589 JOU917514:JOV917589 JYQ917514:JYR917589 KIM917514:KIN917589 KSI917514:KSJ917589 LCE917514:LCF917589 LMA917514:LMB917589 LVW917514:LVX917589 MFS917514:MFT917589 MPO917514:MPP917589 MZK917514:MZL917589 NJG917514:NJH917589 NTC917514:NTD917589 OCY917514:OCZ917589 OMU917514:OMV917589 OWQ917514:OWR917589 PGM917514:PGN917589 PQI917514:PQJ917589 QAE917514:QAF917589 QKA917514:QKB917589 QTW917514:QTX917589 RDS917514:RDT917589 RNO917514:RNP917589 RXK917514:RXL917589 SHG917514:SHH917589 SRC917514:SRD917589 TAY917514:TAZ917589 TKU917514:TKV917589 TUQ917514:TUR917589 UEM917514:UEN917589 UOI917514:UOJ917589 UYE917514:UYF917589 VIA917514:VIB917589 VRW917514:VRX917589 WBS917514:WBT917589 WLO917514:WLP917589 WVK917514:WVL917589 C983050:D983125 IY983050:IZ983125 SU983050:SV983125 ACQ983050:ACR983125 AMM983050:AMN983125 AWI983050:AWJ983125 BGE983050:BGF983125 BQA983050:BQB983125 BZW983050:BZX983125 CJS983050:CJT983125 CTO983050:CTP983125 DDK983050:DDL983125 DNG983050:DNH983125 DXC983050:DXD983125 EGY983050:EGZ983125 EQU983050:EQV983125 FAQ983050:FAR983125 FKM983050:FKN983125 FUI983050:FUJ983125 GEE983050:GEF983125 GOA983050:GOB983125 GXW983050:GXX983125 HHS983050:HHT983125 HRO983050:HRP983125 IBK983050:IBL983125 ILG983050:ILH983125 IVC983050:IVD983125 JEY983050:JEZ983125 JOU983050:JOV983125 JYQ983050:JYR983125 KIM983050:KIN983125 KSI983050:KSJ983125 LCE983050:LCF983125 LMA983050:LMB983125 LVW983050:LVX983125 MFS983050:MFT983125 MPO983050:MPP983125 MZK983050:MZL983125 NJG983050:NJH983125 NTC983050:NTD983125 OCY983050:OCZ983125 OMU983050:OMV983125 OWQ983050:OWR983125 PGM983050:PGN983125 PQI983050:PQJ983125 QAE983050:QAF983125 QKA983050:QKB983125 QTW983050:QTX983125 RDS983050:RDT983125 RNO983050:RNP983125 RXK983050:RXL983125 SHG983050:SHH983125 SRC983050:SRD983125 TAY983050:TAZ983125 TKU983050:TKV983125 TUQ983050:TUR983125 UEM983050:UEN983125 UOI983050:UOJ983125 UYE983050:UYF983125 VIA983050:VIB983125 VRW983050:VRX983125 WBS983050:WBT983125 WLO983050:WLP983125 WVK983050:WVL983125 B14:B85 IX14:IX85 ST14:ST85 ACP14:ACP85 AML14:AML85 AWH14:AWH85 BGD14:BGD85 BPZ14:BPZ85 BZV14:BZV85 CJR14:CJR85 CTN14:CTN85 DDJ14:DDJ85 DNF14:DNF85 DXB14:DXB85 EGX14:EGX85 EQT14:EQT85 FAP14:FAP85 FKL14:FKL85 FUH14:FUH85 GED14:GED85 GNZ14:GNZ85 GXV14:GXV85 HHR14:HHR85 HRN14:HRN85 IBJ14:IBJ85 ILF14:ILF85 IVB14:IVB85 JEX14:JEX85 JOT14:JOT85 JYP14:JYP85 KIL14:KIL85 KSH14:KSH85 LCD14:LCD85 LLZ14:LLZ85 LVV14:LVV85 MFR14:MFR85 MPN14:MPN85 MZJ14:MZJ85 NJF14:NJF85 NTB14:NTB85 OCX14:OCX85 OMT14:OMT85 OWP14:OWP85 PGL14:PGL85 PQH14:PQH85 QAD14:QAD85 QJZ14:QJZ85 QTV14:QTV85 RDR14:RDR85 RNN14:RNN85 RXJ14:RXJ85 SHF14:SHF85 SRB14:SRB85 TAX14:TAX85 TKT14:TKT85 TUP14:TUP85 UEL14:UEL85 UOH14:UOH85 UYD14:UYD85 VHZ14:VHZ85 VRV14:VRV85 WBR14:WBR85 WLN14:WLN85 WVJ14:WVJ85 B65550:B65621 IX65550:IX65621 ST65550:ST65621 ACP65550:ACP65621 AML65550:AML65621 AWH65550:AWH65621 BGD65550:BGD65621 BPZ65550:BPZ65621 BZV65550:BZV65621 CJR65550:CJR65621 CTN65550:CTN65621 DDJ65550:DDJ65621 DNF65550:DNF65621 DXB65550:DXB65621 EGX65550:EGX65621 EQT65550:EQT65621 FAP65550:FAP65621 FKL65550:FKL65621 FUH65550:FUH65621 GED65550:GED65621 GNZ65550:GNZ65621 GXV65550:GXV65621 HHR65550:HHR65621 HRN65550:HRN65621 IBJ65550:IBJ65621 ILF65550:ILF65621 IVB65550:IVB65621 JEX65550:JEX65621 JOT65550:JOT65621 JYP65550:JYP65621 KIL65550:KIL65621 KSH65550:KSH65621 LCD65550:LCD65621 LLZ65550:LLZ65621 LVV65550:LVV65621 MFR65550:MFR65621 MPN65550:MPN65621 MZJ65550:MZJ65621 NJF65550:NJF65621 NTB65550:NTB65621 OCX65550:OCX65621 OMT65550:OMT65621 OWP65550:OWP65621 PGL65550:PGL65621 PQH65550:PQH65621 QAD65550:QAD65621 QJZ65550:QJZ65621 QTV65550:QTV65621 RDR65550:RDR65621 RNN65550:RNN65621 RXJ65550:RXJ65621 SHF65550:SHF65621 SRB65550:SRB65621 TAX65550:TAX65621 TKT65550:TKT65621 TUP65550:TUP65621 UEL65550:UEL65621 UOH65550:UOH65621 UYD65550:UYD65621 VHZ65550:VHZ65621 VRV65550:VRV65621 WBR65550:WBR65621 WLN65550:WLN65621 WVJ65550:WVJ65621 B131086:B131157 IX131086:IX131157 ST131086:ST131157 ACP131086:ACP131157 AML131086:AML131157 AWH131086:AWH131157 BGD131086:BGD131157 BPZ131086:BPZ131157 BZV131086:BZV131157 CJR131086:CJR131157 CTN131086:CTN131157 DDJ131086:DDJ131157 DNF131086:DNF131157 DXB131086:DXB131157 EGX131086:EGX131157 EQT131086:EQT131157 FAP131086:FAP131157 FKL131086:FKL131157 FUH131086:FUH131157 GED131086:GED131157 GNZ131086:GNZ131157 GXV131086:GXV131157 HHR131086:HHR131157 HRN131086:HRN131157 IBJ131086:IBJ131157 ILF131086:ILF131157 IVB131086:IVB131157 JEX131086:JEX131157 JOT131086:JOT131157 JYP131086:JYP131157 KIL131086:KIL131157 KSH131086:KSH131157 LCD131086:LCD131157 LLZ131086:LLZ131157 LVV131086:LVV131157 MFR131086:MFR131157 MPN131086:MPN131157 MZJ131086:MZJ131157 NJF131086:NJF131157 NTB131086:NTB131157 OCX131086:OCX131157 OMT131086:OMT131157 OWP131086:OWP131157 PGL131086:PGL131157 PQH131086:PQH131157 QAD131086:QAD131157 QJZ131086:QJZ131157 QTV131086:QTV131157 RDR131086:RDR131157 RNN131086:RNN131157 RXJ131086:RXJ131157 SHF131086:SHF131157 SRB131086:SRB131157 TAX131086:TAX131157 TKT131086:TKT131157 TUP131086:TUP131157 UEL131086:UEL131157 UOH131086:UOH131157 UYD131086:UYD131157 VHZ131086:VHZ131157 VRV131086:VRV131157 WBR131086:WBR131157 WLN131086:WLN131157 WVJ131086:WVJ131157 B196622:B196693 IX196622:IX196693 ST196622:ST196693 ACP196622:ACP196693 AML196622:AML196693 AWH196622:AWH196693 BGD196622:BGD196693 BPZ196622:BPZ196693 BZV196622:BZV196693 CJR196622:CJR196693 CTN196622:CTN196693 DDJ196622:DDJ196693 DNF196622:DNF196693 DXB196622:DXB196693 EGX196622:EGX196693 EQT196622:EQT196693 FAP196622:FAP196693 FKL196622:FKL196693 FUH196622:FUH196693 GED196622:GED196693 GNZ196622:GNZ196693 GXV196622:GXV196693 HHR196622:HHR196693 HRN196622:HRN196693 IBJ196622:IBJ196693 ILF196622:ILF196693 IVB196622:IVB196693 JEX196622:JEX196693 JOT196622:JOT196693 JYP196622:JYP196693 KIL196622:KIL196693 KSH196622:KSH196693 LCD196622:LCD196693 LLZ196622:LLZ196693 LVV196622:LVV196693 MFR196622:MFR196693 MPN196622:MPN196693 MZJ196622:MZJ196693 NJF196622:NJF196693 NTB196622:NTB196693 OCX196622:OCX196693 OMT196622:OMT196693 OWP196622:OWP196693 PGL196622:PGL196693 PQH196622:PQH196693 QAD196622:QAD196693 QJZ196622:QJZ196693 QTV196622:QTV196693 RDR196622:RDR196693 RNN196622:RNN196693 RXJ196622:RXJ196693 SHF196622:SHF196693 SRB196622:SRB196693 TAX196622:TAX196693 TKT196622:TKT196693 TUP196622:TUP196693 UEL196622:UEL196693 UOH196622:UOH196693 UYD196622:UYD196693 VHZ196622:VHZ196693 VRV196622:VRV196693 WBR196622:WBR196693 WLN196622:WLN196693 WVJ196622:WVJ196693 B262158:B262229 IX262158:IX262229 ST262158:ST262229 ACP262158:ACP262229 AML262158:AML262229 AWH262158:AWH262229 BGD262158:BGD262229 BPZ262158:BPZ262229 BZV262158:BZV262229 CJR262158:CJR262229 CTN262158:CTN262229 DDJ262158:DDJ262229 DNF262158:DNF262229 DXB262158:DXB262229 EGX262158:EGX262229 EQT262158:EQT262229 FAP262158:FAP262229 FKL262158:FKL262229 FUH262158:FUH262229 GED262158:GED262229 GNZ262158:GNZ262229 GXV262158:GXV262229 HHR262158:HHR262229 HRN262158:HRN262229 IBJ262158:IBJ262229 ILF262158:ILF262229 IVB262158:IVB262229 JEX262158:JEX262229 JOT262158:JOT262229 JYP262158:JYP262229 KIL262158:KIL262229 KSH262158:KSH262229 LCD262158:LCD262229 LLZ262158:LLZ262229 LVV262158:LVV262229 MFR262158:MFR262229 MPN262158:MPN262229 MZJ262158:MZJ262229 NJF262158:NJF262229 NTB262158:NTB262229 OCX262158:OCX262229 OMT262158:OMT262229 OWP262158:OWP262229 PGL262158:PGL262229 PQH262158:PQH262229 QAD262158:QAD262229 QJZ262158:QJZ262229 QTV262158:QTV262229 RDR262158:RDR262229 RNN262158:RNN262229 RXJ262158:RXJ262229 SHF262158:SHF262229 SRB262158:SRB262229 TAX262158:TAX262229 TKT262158:TKT262229 TUP262158:TUP262229 UEL262158:UEL262229 UOH262158:UOH262229 UYD262158:UYD262229 VHZ262158:VHZ262229 VRV262158:VRV262229 WBR262158:WBR262229 WLN262158:WLN262229 WVJ262158:WVJ262229 B327694:B327765 IX327694:IX327765 ST327694:ST327765 ACP327694:ACP327765 AML327694:AML327765 AWH327694:AWH327765 BGD327694:BGD327765 BPZ327694:BPZ327765 BZV327694:BZV327765 CJR327694:CJR327765 CTN327694:CTN327765 DDJ327694:DDJ327765 DNF327694:DNF327765 DXB327694:DXB327765 EGX327694:EGX327765 EQT327694:EQT327765 FAP327694:FAP327765 FKL327694:FKL327765 FUH327694:FUH327765 GED327694:GED327765 GNZ327694:GNZ327765 GXV327694:GXV327765 HHR327694:HHR327765 HRN327694:HRN327765 IBJ327694:IBJ327765 ILF327694:ILF327765 IVB327694:IVB327765 JEX327694:JEX327765 JOT327694:JOT327765 JYP327694:JYP327765 KIL327694:KIL327765 KSH327694:KSH327765 LCD327694:LCD327765 LLZ327694:LLZ327765 LVV327694:LVV327765 MFR327694:MFR327765 MPN327694:MPN327765 MZJ327694:MZJ327765 NJF327694:NJF327765 NTB327694:NTB327765 OCX327694:OCX327765 OMT327694:OMT327765 OWP327694:OWP327765 PGL327694:PGL327765 PQH327694:PQH327765 QAD327694:QAD327765 QJZ327694:QJZ327765 QTV327694:QTV327765 RDR327694:RDR327765 RNN327694:RNN327765 RXJ327694:RXJ327765 SHF327694:SHF327765 SRB327694:SRB327765 TAX327694:TAX327765 TKT327694:TKT327765 TUP327694:TUP327765 UEL327694:UEL327765 UOH327694:UOH327765 UYD327694:UYD327765 VHZ327694:VHZ327765 VRV327694:VRV327765 WBR327694:WBR327765 WLN327694:WLN327765 WVJ327694:WVJ327765 B393230:B393301 IX393230:IX393301 ST393230:ST393301 ACP393230:ACP393301 AML393230:AML393301 AWH393230:AWH393301 BGD393230:BGD393301 BPZ393230:BPZ393301 BZV393230:BZV393301 CJR393230:CJR393301 CTN393230:CTN393301 DDJ393230:DDJ393301 DNF393230:DNF393301 DXB393230:DXB393301 EGX393230:EGX393301 EQT393230:EQT393301 FAP393230:FAP393301 FKL393230:FKL393301 FUH393230:FUH393301 GED393230:GED393301 GNZ393230:GNZ393301 GXV393230:GXV393301 HHR393230:HHR393301 HRN393230:HRN393301 IBJ393230:IBJ393301 ILF393230:ILF393301 IVB393230:IVB393301 JEX393230:JEX393301 JOT393230:JOT393301 JYP393230:JYP393301 KIL393230:KIL393301 KSH393230:KSH393301 LCD393230:LCD393301 LLZ393230:LLZ393301 LVV393230:LVV393301 MFR393230:MFR393301 MPN393230:MPN393301 MZJ393230:MZJ393301 NJF393230:NJF393301 NTB393230:NTB393301 OCX393230:OCX393301 OMT393230:OMT393301 OWP393230:OWP393301 PGL393230:PGL393301 PQH393230:PQH393301 QAD393230:QAD393301 QJZ393230:QJZ393301 QTV393230:QTV393301 RDR393230:RDR393301 RNN393230:RNN393301 RXJ393230:RXJ393301 SHF393230:SHF393301 SRB393230:SRB393301 TAX393230:TAX393301 TKT393230:TKT393301 TUP393230:TUP393301 UEL393230:UEL393301 UOH393230:UOH393301 UYD393230:UYD393301 VHZ393230:VHZ393301 VRV393230:VRV393301 WBR393230:WBR393301 WLN393230:WLN393301 WVJ393230:WVJ393301 B458766:B458837 IX458766:IX458837 ST458766:ST458837 ACP458766:ACP458837 AML458766:AML458837 AWH458766:AWH458837 BGD458766:BGD458837 BPZ458766:BPZ458837 BZV458766:BZV458837 CJR458766:CJR458837 CTN458766:CTN458837 DDJ458766:DDJ458837 DNF458766:DNF458837 DXB458766:DXB458837 EGX458766:EGX458837 EQT458766:EQT458837 FAP458766:FAP458837 FKL458766:FKL458837 FUH458766:FUH458837 GED458766:GED458837 GNZ458766:GNZ458837 GXV458766:GXV458837 HHR458766:HHR458837 HRN458766:HRN458837 IBJ458766:IBJ458837 ILF458766:ILF458837 IVB458766:IVB458837 JEX458766:JEX458837 JOT458766:JOT458837 JYP458766:JYP458837 KIL458766:KIL458837 KSH458766:KSH458837 LCD458766:LCD458837 LLZ458766:LLZ458837 LVV458766:LVV458837 MFR458766:MFR458837 MPN458766:MPN458837 MZJ458766:MZJ458837 NJF458766:NJF458837 NTB458766:NTB458837 OCX458766:OCX458837 OMT458766:OMT458837 OWP458766:OWP458837 PGL458766:PGL458837 PQH458766:PQH458837 QAD458766:QAD458837 QJZ458766:QJZ458837 QTV458766:QTV458837 RDR458766:RDR458837 RNN458766:RNN458837 RXJ458766:RXJ458837 SHF458766:SHF458837 SRB458766:SRB458837 TAX458766:TAX458837 TKT458766:TKT458837 TUP458766:TUP458837 UEL458766:UEL458837 UOH458766:UOH458837 UYD458766:UYD458837 VHZ458766:VHZ458837 VRV458766:VRV458837 WBR458766:WBR458837 WLN458766:WLN458837 WVJ458766:WVJ458837 B524302:B524373 IX524302:IX524373 ST524302:ST524373 ACP524302:ACP524373 AML524302:AML524373 AWH524302:AWH524373 BGD524302:BGD524373 BPZ524302:BPZ524373 BZV524302:BZV524373 CJR524302:CJR524373 CTN524302:CTN524373 DDJ524302:DDJ524373 DNF524302:DNF524373 DXB524302:DXB524373 EGX524302:EGX524373 EQT524302:EQT524373 FAP524302:FAP524373 FKL524302:FKL524373 FUH524302:FUH524373 GED524302:GED524373 GNZ524302:GNZ524373 GXV524302:GXV524373 HHR524302:HHR524373 HRN524302:HRN524373 IBJ524302:IBJ524373 ILF524302:ILF524373 IVB524302:IVB524373 JEX524302:JEX524373 JOT524302:JOT524373 JYP524302:JYP524373 KIL524302:KIL524373 KSH524302:KSH524373 LCD524302:LCD524373 LLZ524302:LLZ524373 LVV524302:LVV524373 MFR524302:MFR524373 MPN524302:MPN524373 MZJ524302:MZJ524373 NJF524302:NJF524373 NTB524302:NTB524373 OCX524302:OCX524373 OMT524302:OMT524373 OWP524302:OWP524373 PGL524302:PGL524373 PQH524302:PQH524373 QAD524302:QAD524373 QJZ524302:QJZ524373 QTV524302:QTV524373 RDR524302:RDR524373 RNN524302:RNN524373 RXJ524302:RXJ524373 SHF524302:SHF524373 SRB524302:SRB524373 TAX524302:TAX524373 TKT524302:TKT524373 TUP524302:TUP524373 UEL524302:UEL524373 UOH524302:UOH524373 UYD524302:UYD524373 VHZ524302:VHZ524373 VRV524302:VRV524373 WBR524302:WBR524373 WLN524302:WLN524373 WVJ524302:WVJ524373 B589838:B589909 IX589838:IX589909 ST589838:ST589909 ACP589838:ACP589909 AML589838:AML589909 AWH589838:AWH589909 BGD589838:BGD589909 BPZ589838:BPZ589909 BZV589838:BZV589909 CJR589838:CJR589909 CTN589838:CTN589909 DDJ589838:DDJ589909 DNF589838:DNF589909 DXB589838:DXB589909 EGX589838:EGX589909 EQT589838:EQT589909 FAP589838:FAP589909 FKL589838:FKL589909 FUH589838:FUH589909 GED589838:GED589909 GNZ589838:GNZ589909 GXV589838:GXV589909 HHR589838:HHR589909 HRN589838:HRN589909 IBJ589838:IBJ589909 ILF589838:ILF589909 IVB589838:IVB589909 JEX589838:JEX589909 JOT589838:JOT589909 JYP589838:JYP589909 KIL589838:KIL589909 KSH589838:KSH589909 LCD589838:LCD589909 LLZ589838:LLZ589909 LVV589838:LVV589909 MFR589838:MFR589909 MPN589838:MPN589909 MZJ589838:MZJ589909 NJF589838:NJF589909 NTB589838:NTB589909 OCX589838:OCX589909 OMT589838:OMT589909 OWP589838:OWP589909 PGL589838:PGL589909 PQH589838:PQH589909 QAD589838:QAD589909 QJZ589838:QJZ589909 QTV589838:QTV589909 RDR589838:RDR589909 RNN589838:RNN589909 RXJ589838:RXJ589909 SHF589838:SHF589909 SRB589838:SRB589909 TAX589838:TAX589909 TKT589838:TKT589909 TUP589838:TUP589909 UEL589838:UEL589909 UOH589838:UOH589909 UYD589838:UYD589909 VHZ589838:VHZ589909 VRV589838:VRV589909 WBR589838:WBR589909 WLN589838:WLN589909 WVJ589838:WVJ589909 B655374:B655445 IX655374:IX655445 ST655374:ST655445 ACP655374:ACP655445 AML655374:AML655445 AWH655374:AWH655445 BGD655374:BGD655445 BPZ655374:BPZ655445 BZV655374:BZV655445 CJR655374:CJR655445 CTN655374:CTN655445 DDJ655374:DDJ655445 DNF655374:DNF655445 DXB655374:DXB655445 EGX655374:EGX655445 EQT655374:EQT655445 FAP655374:FAP655445 FKL655374:FKL655445 FUH655374:FUH655445 GED655374:GED655445 GNZ655374:GNZ655445 GXV655374:GXV655445 HHR655374:HHR655445 HRN655374:HRN655445 IBJ655374:IBJ655445 ILF655374:ILF655445 IVB655374:IVB655445 JEX655374:JEX655445 JOT655374:JOT655445 JYP655374:JYP655445 KIL655374:KIL655445 KSH655374:KSH655445 LCD655374:LCD655445 LLZ655374:LLZ655445 LVV655374:LVV655445 MFR655374:MFR655445 MPN655374:MPN655445 MZJ655374:MZJ655445 NJF655374:NJF655445 NTB655374:NTB655445 OCX655374:OCX655445 OMT655374:OMT655445 OWP655374:OWP655445 PGL655374:PGL655445 PQH655374:PQH655445 QAD655374:QAD655445 QJZ655374:QJZ655445 QTV655374:QTV655445 RDR655374:RDR655445 RNN655374:RNN655445 RXJ655374:RXJ655445 SHF655374:SHF655445 SRB655374:SRB655445 TAX655374:TAX655445 TKT655374:TKT655445 TUP655374:TUP655445 UEL655374:UEL655445 UOH655374:UOH655445 UYD655374:UYD655445 VHZ655374:VHZ655445 VRV655374:VRV655445 WBR655374:WBR655445 WLN655374:WLN655445 WVJ655374:WVJ655445 B720910:B720981 IX720910:IX720981 ST720910:ST720981 ACP720910:ACP720981 AML720910:AML720981 AWH720910:AWH720981 BGD720910:BGD720981 BPZ720910:BPZ720981 BZV720910:BZV720981 CJR720910:CJR720981 CTN720910:CTN720981 DDJ720910:DDJ720981 DNF720910:DNF720981 DXB720910:DXB720981 EGX720910:EGX720981 EQT720910:EQT720981 FAP720910:FAP720981 FKL720910:FKL720981 FUH720910:FUH720981 GED720910:GED720981 GNZ720910:GNZ720981 GXV720910:GXV720981 HHR720910:HHR720981 HRN720910:HRN720981 IBJ720910:IBJ720981 ILF720910:ILF720981 IVB720910:IVB720981 JEX720910:JEX720981 JOT720910:JOT720981 JYP720910:JYP720981 KIL720910:KIL720981 KSH720910:KSH720981 LCD720910:LCD720981 LLZ720910:LLZ720981 LVV720910:LVV720981 MFR720910:MFR720981 MPN720910:MPN720981 MZJ720910:MZJ720981 NJF720910:NJF720981 NTB720910:NTB720981 OCX720910:OCX720981 OMT720910:OMT720981 OWP720910:OWP720981 PGL720910:PGL720981 PQH720910:PQH720981 QAD720910:QAD720981 QJZ720910:QJZ720981 QTV720910:QTV720981 RDR720910:RDR720981 RNN720910:RNN720981 RXJ720910:RXJ720981 SHF720910:SHF720981 SRB720910:SRB720981 TAX720910:TAX720981 TKT720910:TKT720981 TUP720910:TUP720981 UEL720910:UEL720981 UOH720910:UOH720981 UYD720910:UYD720981 VHZ720910:VHZ720981 VRV720910:VRV720981 WBR720910:WBR720981 WLN720910:WLN720981 WVJ720910:WVJ720981 B786446:B786517 IX786446:IX786517 ST786446:ST786517 ACP786446:ACP786517 AML786446:AML786517 AWH786446:AWH786517 BGD786446:BGD786517 BPZ786446:BPZ786517 BZV786446:BZV786517 CJR786446:CJR786517 CTN786446:CTN786517 DDJ786446:DDJ786517 DNF786446:DNF786517 DXB786446:DXB786517 EGX786446:EGX786517 EQT786446:EQT786517 FAP786446:FAP786517 FKL786446:FKL786517 FUH786446:FUH786517 GED786446:GED786517 GNZ786446:GNZ786517 GXV786446:GXV786517 HHR786446:HHR786517 HRN786446:HRN786517 IBJ786446:IBJ786517 ILF786446:ILF786517 IVB786446:IVB786517 JEX786446:JEX786517 JOT786446:JOT786517 JYP786446:JYP786517 KIL786446:KIL786517 KSH786446:KSH786517 LCD786446:LCD786517 LLZ786446:LLZ786517 LVV786446:LVV786517 MFR786446:MFR786517 MPN786446:MPN786517 MZJ786446:MZJ786517 NJF786446:NJF786517 NTB786446:NTB786517 OCX786446:OCX786517 OMT786446:OMT786517 OWP786446:OWP786517 PGL786446:PGL786517 PQH786446:PQH786517 QAD786446:QAD786517 QJZ786446:QJZ786517 QTV786446:QTV786517 RDR786446:RDR786517 RNN786446:RNN786517 RXJ786446:RXJ786517 SHF786446:SHF786517 SRB786446:SRB786517 TAX786446:TAX786517 TKT786446:TKT786517 TUP786446:TUP786517 UEL786446:UEL786517 UOH786446:UOH786517 UYD786446:UYD786517 VHZ786446:VHZ786517 VRV786446:VRV786517 WBR786446:WBR786517 WLN786446:WLN786517 WVJ786446:WVJ786517 B851982:B852053 IX851982:IX852053 ST851982:ST852053 ACP851982:ACP852053 AML851982:AML852053 AWH851982:AWH852053 BGD851982:BGD852053 BPZ851982:BPZ852053 BZV851982:BZV852053 CJR851982:CJR852053 CTN851982:CTN852053 DDJ851982:DDJ852053 DNF851982:DNF852053 DXB851982:DXB852053 EGX851982:EGX852053 EQT851982:EQT852053 FAP851982:FAP852053 FKL851982:FKL852053 FUH851982:FUH852053 GED851982:GED852053 GNZ851982:GNZ852053 GXV851982:GXV852053 HHR851982:HHR852053 HRN851982:HRN852053 IBJ851982:IBJ852053 ILF851982:ILF852053 IVB851982:IVB852053 JEX851982:JEX852053 JOT851982:JOT852053 JYP851982:JYP852053 KIL851982:KIL852053 KSH851982:KSH852053 LCD851982:LCD852053 LLZ851982:LLZ852053 LVV851982:LVV852053 MFR851982:MFR852053 MPN851982:MPN852053 MZJ851982:MZJ852053 NJF851982:NJF852053 NTB851982:NTB852053 OCX851982:OCX852053 OMT851982:OMT852053 OWP851982:OWP852053 PGL851982:PGL852053 PQH851982:PQH852053 QAD851982:QAD852053 QJZ851982:QJZ852053 QTV851982:QTV852053 RDR851982:RDR852053 RNN851982:RNN852053 RXJ851982:RXJ852053 SHF851982:SHF852053 SRB851982:SRB852053 TAX851982:TAX852053 TKT851982:TKT852053 TUP851982:TUP852053 UEL851982:UEL852053 UOH851982:UOH852053 UYD851982:UYD852053 VHZ851982:VHZ852053 VRV851982:VRV852053 WBR851982:WBR852053 WLN851982:WLN852053 WVJ851982:WVJ852053 B917518:B917589 IX917518:IX917589 ST917518:ST917589 ACP917518:ACP917589 AML917518:AML917589 AWH917518:AWH917589 BGD917518:BGD917589 BPZ917518:BPZ917589 BZV917518:BZV917589 CJR917518:CJR917589 CTN917518:CTN917589 DDJ917518:DDJ917589 DNF917518:DNF917589 DXB917518:DXB917589 EGX917518:EGX917589 EQT917518:EQT917589 FAP917518:FAP917589 FKL917518:FKL917589 FUH917518:FUH917589 GED917518:GED917589 GNZ917518:GNZ917589 GXV917518:GXV917589 HHR917518:HHR917589 HRN917518:HRN917589 IBJ917518:IBJ917589 ILF917518:ILF917589 IVB917518:IVB917589 JEX917518:JEX917589 JOT917518:JOT917589 JYP917518:JYP917589 KIL917518:KIL917589 KSH917518:KSH917589 LCD917518:LCD917589 LLZ917518:LLZ917589 LVV917518:LVV917589 MFR917518:MFR917589 MPN917518:MPN917589 MZJ917518:MZJ917589 NJF917518:NJF917589 NTB917518:NTB917589 OCX917518:OCX917589 OMT917518:OMT917589 OWP917518:OWP917589 PGL917518:PGL917589 PQH917518:PQH917589 QAD917518:QAD917589 QJZ917518:QJZ917589 QTV917518:QTV917589 RDR917518:RDR917589 RNN917518:RNN917589 RXJ917518:RXJ917589 SHF917518:SHF917589 SRB917518:SRB917589 TAX917518:TAX917589 TKT917518:TKT917589 TUP917518:TUP917589 UEL917518:UEL917589 UOH917518:UOH917589 UYD917518:UYD917589 VHZ917518:VHZ917589 VRV917518:VRV917589 WBR917518:WBR917589 WLN917518:WLN917589 WVJ917518:WVJ917589 B983054:B983125 IX983054:IX983125 ST983054:ST983125 ACP983054:ACP983125 AML983054:AML983125 AWH983054:AWH983125 BGD983054:BGD983125 BPZ983054:BPZ983125 BZV983054:BZV983125 CJR983054:CJR983125 CTN983054:CTN983125 DDJ983054:DDJ983125 DNF983054:DNF983125 DXB983054:DXB983125 EGX983054:EGX983125 EQT983054:EQT983125 FAP983054:FAP983125 FKL983054:FKL983125 FUH983054:FUH983125 GED983054:GED983125 GNZ983054:GNZ983125 GXV983054:GXV983125 HHR983054:HHR983125 HRN983054:HRN983125 IBJ983054:IBJ983125 ILF983054:ILF983125 IVB983054:IVB983125 JEX983054:JEX983125 JOT983054:JOT983125 JYP983054:JYP983125 KIL983054:KIL983125 KSH983054:KSH983125 LCD983054:LCD983125 LLZ983054:LLZ983125 LVV983054:LVV983125 MFR983054:MFR983125 MPN983054:MPN983125 MZJ983054:MZJ983125 NJF983054:NJF983125 NTB983054:NTB983125 OCX983054:OCX983125 OMT983054:OMT983125 OWP983054:OWP983125 PGL983054:PGL983125 PQH983054:PQH983125 QAD983054:QAD983125 QJZ983054:QJZ983125 QTV983054:QTV983125 RDR983054:RDR983125 RNN983054:RNN983125 RXJ983054:RXJ983125 SHF983054:SHF983125 SRB983054:SRB983125 TAX983054:TAX983125 TKT983054:TKT983125 TUP983054:TUP983125 UEL983054:UEL983125 UOH983054:UOH983125 UYD983054:UYD983125 VHZ983054:VHZ983125 VRV983054:VRV983125 WBR983054:WBR983125 WLN983054:WLN983125 WVJ983054:WVJ983125 E14:E85 JA14:JA85 SW14:SW85 ACS14:ACS85 AMO14:AMO85 AWK14:AWK85 BGG14:BGG85 BQC14:BQC85 BZY14:BZY85 CJU14:CJU85 CTQ14:CTQ85 DDM14:DDM85 DNI14:DNI85 DXE14:DXE85 EHA14:EHA85 EQW14:EQW85 FAS14:FAS85 FKO14:FKO85 FUK14:FUK85 GEG14:GEG85 GOC14:GOC85 GXY14:GXY85 HHU14:HHU85 HRQ14:HRQ85 IBM14:IBM85 ILI14:ILI85 IVE14:IVE85 JFA14:JFA85 JOW14:JOW85 JYS14:JYS85 KIO14:KIO85 KSK14:KSK85 LCG14:LCG85 LMC14:LMC85 LVY14:LVY85 MFU14:MFU85 MPQ14:MPQ85 MZM14:MZM85 NJI14:NJI85 NTE14:NTE85 ODA14:ODA85 OMW14:OMW85 OWS14:OWS85 PGO14:PGO85 PQK14:PQK85 QAG14:QAG85 QKC14:QKC85 QTY14:QTY85 RDU14:RDU85 RNQ14:RNQ85 RXM14:RXM85 SHI14:SHI85 SRE14:SRE85 TBA14:TBA85 TKW14:TKW85 TUS14:TUS85 UEO14:UEO85 UOK14:UOK85 UYG14:UYG85 VIC14:VIC85 VRY14:VRY85 WBU14:WBU85 WLQ14:WLQ85 WVM14:WVM85 E65550:E65621 JA65550:JA65621 SW65550:SW65621 ACS65550:ACS65621 AMO65550:AMO65621 AWK65550:AWK65621 BGG65550:BGG65621 BQC65550:BQC65621 BZY65550:BZY65621 CJU65550:CJU65621 CTQ65550:CTQ65621 DDM65550:DDM65621 DNI65550:DNI65621 DXE65550:DXE65621 EHA65550:EHA65621 EQW65550:EQW65621 FAS65550:FAS65621 FKO65550:FKO65621 FUK65550:FUK65621 GEG65550:GEG65621 GOC65550:GOC65621 GXY65550:GXY65621 HHU65550:HHU65621 HRQ65550:HRQ65621 IBM65550:IBM65621 ILI65550:ILI65621 IVE65550:IVE65621 JFA65550:JFA65621 JOW65550:JOW65621 JYS65550:JYS65621 KIO65550:KIO65621 KSK65550:KSK65621 LCG65550:LCG65621 LMC65550:LMC65621 LVY65550:LVY65621 MFU65550:MFU65621 MPQ65550:MPQ65621 MZM65550:MZM65621 NJI65550:NJI65621 NTE65550:NTE65621 ODA65550:ODA65621 OMW65550:OMW65621 OWS65550:OWS65621 PGO65550:PGO65621 PQK65550:PQK65621 QAG65550:QAG65621 QKC65550:QKC65621 QTY65550:QTY65621 RDU65550:RDU65621 RNQ65550:RNQ65621 RXM65550:RXM65621 SHI65550:SHI65621 SRE65550:SRE65621 TBA65550:TBA65621 TKW65550:TKW65621 TUS65550:TUS65621 UEO65550:UEO65621 UOK65550:UOK65621 UYG65550:UYG65621 VIC65550:VIC65621 VRY65550:VRY65621 WBU65550:WBU65621 WLQ65550:WLQ65621 WVM65550:WVM65621 E131086:E131157 JA131086:JA131157 SW131086:SW131157 ACS131086:ACS131157 AMO131086:AMO131157 AWK131086:AWK131157 BGG131086:BGG131157 BQC131086:BQC131157 BZY131086:BZY131157 CJU131086:CJU131157 CTQ131086:CTQ131157 DDM131086:DDM131157 DNI131086:DNI131157 DXE131086:DXE131157 EHA131086:EHA131157 EQW131086:EQW131157 FAS131086:FAS131157 FKO131086:FKO131157 FUK131086:FUK131157 GEG131086:GEG131157 GOC131086:GOC131157 GXY131086:GXY131157 HHU131086:HHU131157 HRQ131086:HRQ131157 IBM131086:IBM131157 ILI131086:ILI131157 IVE131086:IVE131157 JFA131086:JFA131157 JOW131086:JOW131157 JYS131086:JYS131157 KIO131086:KIO131157 KSK131086:KSK131157 LCG131086:LCG131157 LMC131086:LMC131157 LVY131086:LVY131157 MFU131086:MFU131157 MPQ131086:MPQ131157 MZM131086:MZM131157 NJI131086:NJI131157 NTE131086:NTE131157 ODA131086:ODA131157 OMW131086:OMW131157 OWS131086:OWS131157 PGO131086:PGO131157 PQK131086:PQK131157 QAG131086:QAG131157 QKC131086:QKC131157 QTY131086:QTY131157 RDU131086:RDU131157 RNQ131086:RNQ131157 RXM131086:RXM131157 SHI131086:SHI131157 SRE131086:SRE131157 TBA131086:TBA131157 TKW131086:TKW131157 TUS131086:TUS131157 UEO131086:UEO131157 UOK131086:UOK131157 UYG131086:UYG131157 VIC131086:VIC131157 VRY131086:VRY131157 WBU131086:WBU131157 WLQ131086:WLQ131157 WVM131086:WVM131157 E196622:E196693 JA196622:JA196693 SW196622:SW196693 ACS196622:ACS196693 AMO196622:AMO196693 AWK196622:AWK196693 BGG196622:BGG196693 BQC196622:BQC196693 BZY196622:BZY196693 CJU196622:CJU196693 CTQ196622:CTQ196693 DDM196622:DDM196693 DNI196622:DNI196693 DXE196622:DXE196693 EHA196622:EHA196693 EQW196622:EQW196693 FAS196622:FAS196693 FKO196622:FKO196693 FUK196622:FUK196693 GEG196622:GEG196693 GOC196622:GOC196693 GXY196622:GXY196693 HHU196622:HHU196693 HRQ196622:HRQ196693 IBM196622:IBM196693 ILI196622:ILI196693 IVE196622:IVE196693 JFA196622:JFA196693 JOW196622:JOW196693 JYS196622:JYS196693 KIO196622:KIO196693 KSK196622:KSK196693 LCG196622:LCG196693 LMC196622:LMC196693 LVY196622:LVY196693 MFU196622:MFU196693 MPQ196622:MPQ196693 MZM196622:MZM196693 NJI196622:NJI196693 NTE196622:NTE196693 ODA196622:ODA196693 OMW196622:OMW196693 OWS196622:OWS196693 PGO196622:PGO196693 PQK196622:PQK196693 QAG196622:QAG196693 QKC196622:QKC196693 QTY196622:QTY196693 RDU196622:RDU196693 RNQ196622:RNQ196693 RXM196622:RXM196693 SHI196622:SHI196693 SRE196622:SRE196693 TBA196622:TBA196693 TKW196622:TKW196693 TUS196622:TUS196693 UEO196622:UEO196693 UOK196622:UOK196693 UYG196622:UYG196693 VIC196622:VIC196693 VRY196622:VRY196693 WBU196622:WBU196693 WLQ196622:WLQ196693 WVM196622:WVM196693 E262158:E262229 JA262158:JA262229 SW262158:SW262229 ACS262158:ACS262229 AMO262158:AMO262229 AWK262158:AWK262229 BGG262158:BGG262229 BQC262158:BQC262229 BZY262158:BZY262229 CJU262158:CJU262229 CTQ262158:CTQ262229 DDM262158:DDM262229 DNI262158:DNI262229 DXE262158:DXE262229 EHA262158:EHA262229 EQW262158:EQW262229 FAS262158:FAS262229 FKO262158:FKO262229 FUK262158:FUK262229 GEG262158:GEG262229 GOC262158:GOC262229 GXY262158:GXY262229 HHU262158:HHU262229 HRQ262158:HRQ262229 IBM262158:IBM262229 ILI262158:ILI262229 IVE262158:IVE262229 JFA262158:JFA262229 JOW262158:JOW262229 JYS262158:JYS262229 KIO262158:KIO262229 KSK262158:KSK262229 LCG262158:LCG262229 LMC262158:LMC262229 LVY262158:LVY262229 MFU262158:MFU262229 MPQ262158:MPQ262229 MZM262158:MZM262229 NJI262158:NJI262229 NTE262158:NTE262229 ODA262158:ODA262229 OMW262158:OMW262229 OWS262158:OWS262229 PGO262158:PGO262229 PQK262158:PQK262229 QAG262158:QAG262229 QKC262158:QKC262229 QTY262158:QTY262229 RDU262158:RDU262229 RNQ262158:RNQ262229 RXM262158:RXM262229 SHI262158:SHI262229 SRE262158:SRE262229 TBA262158:TBA262229 TKW262158:TKW262229 TUS262158:TUS262229 UEO262158:UEO262229 UOK262158:UOK262229 UYG262158:UYG262229 VIC262158:VIC262229 VRY262158:VRY262229 WBU262158:WBU262229 WLQ262158:WLQ262229 WVM262158:WVM262229 E327694:E327765 JA327694:JA327765 SW327694:SW327765 ACS327694:ACS327765 AMO327694:AMO327765 AWK327694:AWK327765 BGG327694:BGG327765 BQC327694:BQC327765 BZY327694:BZY327765 CJU327694:CJU327765 CTQ327694:CTQ327765 DDM327694:DDM327765 DNI327694:DNI327765 DXE327694:DXE327765 EHA327694:EHA327765 EQW327694:EQW327765 FAS327694:FAS327765 FKO327694:FKO327765 FUK327694:FUK327765 GEG327694:GEG327765 GOC327694:GOC327765 GXY327694:GXY327765 HHU327694:HHU327765 HRQ327694:HRQ327765 IBM327694:IBM327765 ILI327694:ILI327765 IVE327694:IVE327765 JFA327694:JFA327765 JOW327694:JOW327765 JYS327694:JYS327765 KIO327694:KIO327765 KSK327694:KSK327765 LCG327694:LCG327765 LMC327694:LMC327765 LVY327694:LVY327765 MFU327694:MFU327765 MPQ327694:MPQ327765 MZM327694:MZM327765 NJI327694:NJI327765 NTE327694:NTE327765 ODA327694:ODA327765 OMW327694:OMW327765 OWS327694:OWS327765 PGO327694:PGO327765 PQK327694:PQK327765 QAG327694:QAG327765 QKC327694:QKC327765 QTY327694:QTY327765 RDU327694:RDU327765 RNQ327694:RNQ327765 RXM327694:RXM327765 SHI327694:SHI327765 SRE327694:SRE327765 TBA327694:TBA327765 TKW327694:TKW327765 TUS327694:TUS327765 UEO327694:UEO327765 UOK327694:UOK327765 UYG327694:UYG327765 VIC327694:VIC327765 VRY327694:VRY327765 WBU327694:WBU327765 WLQ327694:WLQ327765 WVM327694:WVM327765 E393230:E393301 JA393230:JA393301 SW393230:SW393301 ACS393230:ACS393301 AMO393230:AMO393301 AWK393230:AWK393301 BGG393230:BGG393301 BQC393230:BQC393301 BZY393230:BZY393301 CJU393230:CJU393301 CTQ393230:CTQ393301 DDM393230:DDM393301 DNI393230:DNI393301 DXE393230:DXE393301 EHA393230:EHA393301 EQW393230:EQW393301 FAS393230:FAS393301 FKO393230:FKO393301 FUK393230:FUK393301 GEG393230:GEG393301 GOC393230:GOC393301 GXY393230:GXY393301 HHU393230:HHU393301 HRQ393230:HRQ393301 IBM393230:IBM393301 ILI393230:ILI393301 IVE393230:IVE393301 JFA393230:JFA393301 JOW393230:JOW393301 JYS393230:JYS393301 KIO393230:KIO393301 KSK393230:KSK393301 LCG393230:LCG393301 LMC393230:LMC393301 LVY393230:LVY393301 MFU393230:MFU393301 MPQ393230:MPQ393301 MZM393230:MZM393301 NJI393230:NJI393301 NTE393230:NTE393301 ODA393230:ODA393301 OMW393230:OMW393301 OWS393230:OWS393301 PGO393230:PGO393301 PQK393230:PQK393301 QAG393230:QAG393301 QKC393230:QKC393301 QTY393230:QTY393301 RDU393230:RDU393301 RNQ393230:RNQ393301 RXM393230:RXM393301 SHI393230:SHI393301 SRE393230:SRE393301 TBA393230:TBA393301 TKW393230:TKW393301 TUS393230:TUS393301 UEO393230:UEO393301 UOK393230:UOK393301 UYG393230:UYG393301 VIC393230:VIC393301 VRY393230:VRY393301 WBU393230:WBU393301 WLQ393230:WLQ393301 WVM393230:WVM393301 E458766:E458837 JA458766:JA458837 SW458766:SW458837 ACS458766:ACS458837 AMO458766:AMO458837 AWK458766:AWK458837 BGG458766:BGG458837 BQC458766:BQC458837 BZY458766:BZY458837 CJU458766:CJU458837 CTQ458766:CTQ458837 DDM458766:DDM458837 DNI458766:DNI458837 DXE458766:DXE458837 EHA458766:EHA458837 EQW458766:EQW458837 FAS458766:FAS458837 FKO458766:FKO458837 FUK458766:FUK458837 GEG458766:GEG458837 GOC458766:GOC458837 GXY458766:GXY458837 HHU458766:HHU458837 HRQ458766:HRQ458837 IBM458766:IBM458837 ILI458766:ILI458837 IVE458766:IVE458837 JFA458766:JFA458837 JOW458766:JOW458837 JYS458766:JYS458837 KIO458766:KIO458837 KSK458766:KSK458837 LCG458766:LCG458837 LMC458766:LMC458837 LVY458766:LVY458837 MFU458766:MFU458837 MPQ458766:MPQ458837 MZM458766:MZM458837 NJI458766:NJI458837 NTE458766:NTE458837 ODA458766:ODA458837 OMW458766:OMW458837 OWS458766:OWS458837 PGO458766:PGO458837 PQK458766:PQK458837 QAG458766:QAG458837 QKC458766:QKC458837 QTY458766:QTY458837 RDU458766:RDU458837 RNQ458766:RNQ458837 RXM458766:RXM458837 SHI458766:SHI458837 SRE458766:SRE458837 TBA458766:TBA458837 TKW458766:TKW458837 TUS458766:TUS458837 UEO458766:UEO458837 UOK458766:UOK458837 UYG458766:UYG458837 VIC458766:VIC458837 VRY458766:VRY458837 WBU458766:WBU458837 WLQ458766:WLQ458837 WVM458766:WVM458837 E524302:E524373 JA524302:JA524373 SW524302:SW524373 ACS524302:ACS524373 AMO524302:AMO524373 AWK524302:AWK524373 BGG524302:BGG524373 BQC524302:BQC524373 BZY524302:BZY524373 CJU524302:CJU524373 CTQ524302:CTQ524373 DDM524302:DDM524373 DNI524302:DNI524373 DXE524302:DXE524373 EHA524302:EHA524373 EQW524302:EQW524373 FAS524302:FAS524373 FKO524302:FKO524373 FUK524302:FUK524373 GEG524302:GEG524373 GOC524302:GOC524373 GXY524302:GXY524373 HHU524302:HHU524373 HRQ524302:HRQ524373 IBM524302:IBM524373 ILI524302:ILI524373 IVE524302:IVE524373 JFA524302:JFA524373 JOW524302:JOW524373 JYS524302:JYS524373 KIO524302:KIO524373 KSK524302:KSK524373 LCG524302:LCG524373 LMC524302:LMC524373 LVY524302:LVY524373 MFU524302:MFU524373 MPQ524302:MPQ524373 MZM524302:MZM524373 NJI524302:NJI524373 NTE524302:NTE524373 ODA524302:ODA524373 OMW524302:OMW524373 OWS524302:OWS524373 PGO524302:PGO524373 PQK524302:PQK524373 QAG524302:QAG524373 QKC524302:QKC524373 QTY524302:QTY524373 RDU524302:RDU524373 RNQ524302:RNQ524373 RXM524302:RXM524373 SHI524302:SHI524373 SRE524302:SRE524373 TBA524302:TBA524373 TKW524302:TKW524373 TUS524302:TUS524373 UEO524302:UEO524373 UOK524302:UOK524373 UYG524302:UYG524373 VIC524302:VIC524373 VRY524302:VRY524373 WBU524302:WBU524373 WLQ524302:WLQ524373 WVM524302:WVM524373 E589838:E589909 JA589838:JA589909 SW589838:SW589909 ACS589838:ACS589909 AMO589838:AMO589909 AWK589838:AWK589909 BGG589838:BGG589909 BQC589838:BQC589909 BZY589838:BZY589909 CJU589838:CJU589909 CTQ589838:CTQ589909 DDM589838:DDM589909 DNI589838:DNI589909 DXE589838:DXE589909 EHA589838:EHA589909 EQW589838:EQW589909 FAS589838:FAS589909 FKO589838:FKO589909 FUK589838:FUK589909 GEG589838:GEG589909 GOC589838:GOC589909 GXY589838:GXY589909 HHU589838:HHU589909 HRQ589838:HRQ589909 IBM589838:IBM589909 ILI589838:ILI589909 IVE589838:IVE589909 JFA589838:JFA589909 JOW589838:JOW589909 JYS589838:JYS589909 KIO589838:KIO589909 KSK589838:KSK589909 LCG589838:LCG589909 LMC589838:LMC589909 LVY589838:LVY589909 MFU589838:MFU589909 MPQ589838:MPQ589909 MZM589838:MZM589909 NJI589838:NJI589909 NTE589838:NTE589909 ODA589838:ODA589909 OMW589838:OMW589909 OWS589838:OWS589909 PGO589838:PGO589909 PQK589838:PQK589909 QAG589838:QAG589909 QKC589838:QKC589909 QTY589838:QTY589909 RDU589838:RDU589909 RNQ589838:RNQ589909 RXM589838:RXM589909 SHI589838:SHI589909 SRE589838:SRE589909 TBA589838:TBA589909 TKW589838:TKW589909 TUS589838:TUS589909 UEO589838:UEO589909 UOK589838:UOK589909 UYG589838:UYG589909 VIC589838:VIC589909 VRY589838:VRY589909 WBU589838:WBU589909 WLQ589838:WLQ589909 WVM589838:WVM589909 E655374:E655445 JA655374:JA655445 SW655374:SW655445 ACS655374:ACS655445 AMO655374:AMO655445 AWK655374:AWK655445 BGG655374:BGG655445 BQC655374:BQC655445 BZY655374:BZY655445 CJU655374:CJU655445 CTQ655374:CTQ655445 DDM655374:DDM655445 DNI655374:DNI655445 DXE655374:DXE655445 EHA655374:EHA655445 EQW655374:EQW655445 FAS655374:FAS655445 FKO655374:FKO655445 FUK655374:FUK655445 GEG655374:GEG655445 GOC655374:GOC655445 GXY655374:GXY655445 HHU655374:HHU655445 HRQ655374:HRQ655445 IBM655374:IBM655445 ILI655374:ILI655445 IVE655374:IVE655445 JFA655374:JFA655445 JOW655374:JOW655445 JYS655374:JYS655445 KIO655374:KIO655445 KSK655374:KSK655445 LCG655374:LCG655445 LMC655374:LMC655445 LVY655374:LVY655445 MFU655374:MFU655445 MPQ655374:MPQ655445 MZM655374:MZM655445 NJI655374:NJI655445 NTE655374:NTE655445 ODA655374:ODA655445 OMW655374:OMW655445 OWS655374:OWS655445 PGO655374:PGO655445 PQK655374:PQK655445 QAG655374:QAG655445 QKC655374:QKC655445 QTY655374:QTY655445 RDU655374:RDU655445 RNQ655374:RNQ655445 RXM655374:RXM655445 SHI655374:SHI655445 SRE655374:SRE655445 TBA655374:TBA655445 TKW655374:TKW655445 TUS655374:TUS655445 UEO655374:UEO655445 UOK655374:UOK655445 UYG655374:UYG655445 VIC655374:VIC655445 VRY655374:VRY655445 WBU655374:WBU655445 WLQ655374:WLQ655445 WVM655374:WVM655445 E720910:E720981 JA720910:JA720981 SW720910:SW720981 ACS720910:ACS720981 AMO720910:AMO720981 AWK720910:AWK720981 BGG720910:BGG720981 BQC720910:BQC720981 BZY720910:BZY720981 CJU720910:CJU720981 CTQ720910:CTQ720981 DDM720910:DDM720981 DNI720910:DNI720981 DXE720910:DXE720981 EHA720910:EHA720981 EQW720910:EQW720981 FAS720910:FAS720981 FKO720910:FKO720981 FUK720910:FUK720981 GEG720910:GEG720981 GOC720910:GOC720981 GXY720910:GXY720981 HHU720910:HHU720981 HRQ720910:HRQ720981 IBM720910:IBM720981 ILI720910:ILI720981 IVE720910:IVE720981 JFA720910:JFA720981 JOW720910:JOW720981 JYS720910:JYS720981 KIO720910:KIO720981 KSK720910:KSK720981 LCG720910:LCG720981 LMC720910:LMC720981 LVY720910:LVY720981 MFU720910:MFU720981 MPQ720910:MPQ720981 MZM720910:MZM720981 NJI720910:NJI720981 NTE720910:NTE720981 ODA720910:ODA720981 OMW720910:OMW720981 OWS720910:OWS720981 PGO720910:PGO720981 PQK720910:PQK720981 QAG720910:QAG720981 QKC720910:QKC720981 QTY720910:QTY720981 RDU720910:RDU720981 RNQ720910:RNQ720981 RXM720910:RXM720981 SHI720910:SHI720981 SRE720910:SRE720981 TBA720910:TBA720981 TKW720910:TKW720981 TUS720910:TUS720981 UEO720910:UEO720981 UOK720910:UOK720981 UYG720910:UYG720981 VIC720910:VIC720981 VRY720910:VRY720981 WBU720910:WBU720981 WLQ720910:WLQ720981 WVM720910:WVM720981 E786446:E786517 JA786446:JA786517 SW786446:SW786517 ACS786446:ACS786517 AMO786446:AMO786517 AWK786446:AWK786517 BGG786446:BGG786517 BQC786446:BQC786517 BZY786446:BZY786517 CJU786446:CJU786517 CTQ786446:CTQ786517 DDM786446:DDM786517 DNI786446:DNI786517 DXE786446:DXE786517 EHA786446:EHA786517 EQW786446:EQW786517 FAS786446:FAS786517 FKO786446:FKO786517 FUK786446:FUK786517 GEG786446:GEG786517 GOC786446:GOC786517 GXY786446:GXY786517 HHU786446:HHU786517 HRQ786446:HRQ786517 IBM786446:IBM786517 ILI786446:ILI786517 IVE786446:IVE786517 JFA786446:JFA786517 JOW786446:JOW786517 JYS786446:JYS786517 KIO786446:KIO786517 KSK786446:KSK786517 LCG786446:LCG786517 LMC786446:LMC786517 LVY786446:LVY786517 MFU786446:MFU786517 MPQ786446:MPQ786517 MZM786446:MZM786517 NJI786446:NJI786517 NTE786446:NTE786517 ODA786446:ODA786517 OMW786446:OMW786517 OWS786446:OWS786517 PGO786446:PGO786517 PQK786446:PQK786517 QAG786446:QAG786517 QKC786446:QKC786517 QTY786446:QTY786517 RDU786446:RDU786517 RNQ786446:RNQ786517 RXM786446:RXM786517 SHI786446:SHI786517 SRE786446:SRE786517 TBA786446:TBA786517 TKW786446:TKW786517 TUS786446:TUS786517 UEO786446:UEO786517 UOK786446:UOK786517 UYG786446:UYG786517 VIC786446:VIC786517 VRY786446:VRY786517 WBU786446:WBU786517 WLQ786446:WLQ786517 WVM786446:WVM786517 E851982:E852053 JA851982:JA852053 SW851982:SW852053 ACS851982:ACS852053 AMO851982:AMO852053 AWK851982:AWK852053 BGG851982:BGG852053 BQC851982:BQC852053 BZY851982:BZY852053 CJU851982:CJU852053 CTQ851982:CTQ852053 DDM851982:DDM852053 DNI851982:DNI852053 DXE851982:DXE852053 EHA851982:EHA852053 EQW851982:EQW852053 FAS851982:FAS852053 FKO851982:FKO852053 FUK851982:FUK852053 GEG851982:GEG852053 GOC851982:GOC852053 GXY851982:GXY852053 HHU851982:HHU852053 HRQ851982:HRQ852053 IBM851982:IBM852053 ILI851982:ILI852053 IVE851982:IVE852053 JFA851982:JFA852053 JOW851982:JOW852053 JYS851982:JYS852053 KIO851982:KIO852053 KSK851982:KSK852053 LCG851982:LCG852053 LMC851982:LMC852053 LVY851982:LVY852053 MFU851982:MFU852053 MPQ851982:MPQ852053 MZM851982:MZM852053 NJI851982:NJI852053 NTE851982:NTE852053 ODA851982:ODA852053 OMW851982:OMW852053 OWS851982:OWS852053 PGO851982:PGO852053 PQK851982:PQK852053 QAG851982:QAG852053 QKC851982:QKC852053 QTY851982:QTY852053 RDU851982:RDU852053 RNQ851982:RNQ852053 RXM851982:RXM852053 SHI851982:SHI852053 SRE851982:SRE852053 TBA851982:TBA852053 TKW851982:TKW852053 TUS851982:TUS852053 UEO851982:UEO852053 UOK851982:UOK852053 UYG851982:UYG852053 VIC851982:VIC852053 VRY851982:VRY852053 WBU851982:WBU852053 WLQ851982:WLQ852053 WVM851982:WVM852053 E917518:E917589 JA917518:JA917589 SW917518:SW917589 ACS917518:ACS917589 AMO917518:AMO917589 AWK917518:AWK917589 BGG917518:BGG917589 BQC917518:BQC917589 BZY917518:BZY917589 CJU917518:CJU917589 CTQ917518:CTQ917589 DDM917518:DDM917589 DNI917518:DNI917589 DXE917518:DXE917589 EHA917518:EHA917589 EQW917518:EQW917589 FAS917518:FAS917589 FKO917518:FKO917589 FUK917518:FUK917589 GEG917518:GEG917589 GOC917518:GOC917589 GXY917518:GXY917589 HHU917518:HHU917589 HRQ917518:HRQ917589 IBM917518:IBM917589 ILI917518:ILI917589 IVE917518:IVE917589 JFA917518:JFA917589 JOW917518:JOW917589 JYS917518:JYS917589 KIO917518:KIO917589 KSK917518:KSK917589 LCG917518:LCG917589 LMC917518:LMC917589 LVY917518:LVY917589 MFU917518:MFU917589 MPQ917518:MPQ917589 MZM917518:MZM917589 NJI917518:NJI917589 NTE917518:NTE917589 ODA917518:ODA917589 OMW917518:OMW917589 OWS917518:OWS917589 PGO917518:PGO917589 PQK917518:PQK917589 QAG917518:QAG917589 QKC917518:QKC917589 QTY917518:QTY917589 RDU917518:RDU917589 RNQ917518:RNQ917589 RXM917518:RXM917589 SHI917518:SHI917589 SRE917518:SRE917589 TBA917518:TBA917589 TKW917518:TKW917589 TUS917518:TUS917589 UEO917518:UEO917589 UOK917518:UOK917589 UYG917518:UYG917589 VIC917518:VIC917589 VRY917518:VRY917589 WBU917518:WBU917589 WLQ917518:WLQ917589 WVM917518:WVM917589 E983054:E983125 JA983054:JA983125 SW983054:SW983125 ACS983054:ACS983125 AMO983054:AMO983125 AWK983054:AWK983125 BGG983054:BGG983125 BQC983054:BQC983125 BZY983054:BZY983125 CJU983054:CJU983125 CTQ983054:CTQ983125 DDM983054:DDM983125 DNI983054:DNI983125 DXE983054:DXE983125 EHA983054:EHA983125 EQW983054:EQW983125 FAS983054:FAS983125 FKO983054:FKO983125 FUK983054:FUK983125 GEG983054:GEG983125 GOC983054:GOC983125 GXY983054:GXY983125 HHU983054:HHU983125 HRQ983054:HRQ983125 IBM983054:IBM983125 ILI983054:ILI983125 IVE983054:IVE983125 JFA983054:JFA983125 JOW983054:JOW983125 JYS983054:JYS983125 KIO983054:KIO983125 KSK983054:KSK983125 LCG983054:LCG983125 LMC983054:LMC983125 LVY983054:LVY983125 MFU983054:MFU983125 MPQ983054:MPQ983125 MZM983054:MZM983125 NJI983054:NJI983125 NTE983054:NTE983125 ODA983054:ODA983125 OMW983054:OMW983125 OWS983054:OWS983125 PGO983054:PGO983125 PQK983054:PQK983125 QAG983054:QAG983125 QKC983054:QKC983125 QTY983054:QTY983125 RDU983054:RDU983125 RNQ983054:RNQ983125 RXM983054:RXM983125 SHI983054:SHI983125 SRE983054:SRE983125 TBA983054:TBA983125 TKW983054:TKW983125 TUS983054:TUS983125 UEO983054:UEO983125 UOK983054:UOK983125 UYG983054:UYG983125 VIC983054:VIC983125 VRY983054:VRY983125 WBU983054:WBU983125 WLQ983054:WLQ983125 WVM983054:WVM983125 M14:O85 JI14:JK85 TE14:TG85 ADA14:ADC85 AMW14:AMY85 AWS14:AWU85 BGO14:BGQ85 BQK14:BQM85 CAG14:CAI85 CKC14:CKE85 CTY14:CUA85 DDU14:DDW85 DNQ14:DNS85 DXM14:DXO85 EHI14:EHK85 ERE14:ERG85 FBA14:FBC85 FKW14:FKY85 FUS14:FUU85 GEO14:GEQ85 GOK14:GOM85 GYG14:GYI85 HIC14:HIE85 HRY14:HSA85 IBU14:IBW85 ILQ14:ILS85 IVM14:IVO85 JFI14:JFK85 JPE14:JPG85 JZA14:JZC85 KIW14:KIY85 KSS14:KSU85 LCO14:LCQ85 LMK14:LMM85 LWG14:LWI85 MGC14:MGE85 MPY14:MQA85 MZU14:MZW85 NJQ14:NJS85 NTM14:NTO85 ODI14:ODK85 ONE14:ONG85 OXA14:OXC85 PGW14:PGY85 PQS14:PQU85 QAO14:QAQ85 QKK14:QKM85 QUG14:QUI85 REC14:REE85 RNY14:ROA85 RXU14:RXW85 SHQ14:SHS85 SRM14:SRO85 TBI14:TBK85 TLE14:TLG85 TVA14:TVC85 UEW14:UEY85 UOS14:UOU85 UYO14:UYQ85 VIK14:VIM85 VSG14:VSI85 WCC14:WCE85 WLY14:WMA85 WVU14:WVW85 M65550:O65621 JI65550:JK65621 TE65550:TG65621 ADA65550:ADC65621 AMW65550:AMY65621 AWS65550:AWU65621 BGO65550:BGQ65621 BQK65550:BQM65621 CAG65550:CAI65621 CKC65550:CKE65621 CTY65550:CUA65621 DDU65550:DDW65621 DNQ65550:DNS65621 DXM65550:DXO65621 EHI65550:EHK65621 ERE65550:ERG65621 FBA65550:FBC65621 FKW65550:FKY65621 FUS65550:FUU65621 GEO65550:GEQ65621 GOK65550:GOM65621 GYG65550:GYI65621 HIC65550:HIE65621 HRY65550:HSA65621 IBU65550:IBW65621 ILQ65550:ILS65621 IVM65550:IVO65621 JFI65550:JFK65621 JPE65550:JPG65621 JZA65550:JZC65621 KIW65550:KIY65621 KSS65550:KSU65621 LCO65550:LCQ65621 LMK65550:LMM65621 LWG65550:LWI65621 MGC65550:MGE65621 MPY65550:MQA65621 MZU65550:MZW65621 NJQ65550:NJS65621 NTM65550:NTO65621 ODI65550:ODK65621 ONE65550:ONG65621 OXA65550:OXC65621 PGW65550:PGY65621 PQS65550:PQU65621 QAO65550:QAQ65621 QKK65550:QKM65621 QUG65550:QUI65621 REC65550:REE65621 RNY65550:ROA65621 RXU65550:RXW65621 SHQ65550:SHS65621 SRM65550:SRO65621 TBI65550:TBK65621 TLE65550:TLG65621 TVA65550:TVC65621 UEW65550:UEY65621 UOS65550:UOU65621 UYO65550:UYQ65621 VIK65550:VIM65621 VSG65550:VSI65621 WCC65550:WCE65621 WLY65550:WMA65621 WVU65550:WVW65621 M131086:O131157 JI131086:JK131157 TE131086:TG131157 ADA131086:ADC131157 AMW131086:AMY131157 AWS131086:AWU131157 BGO131086:BGQ131157 BQK131086:BQM131157 CAG131086:CAI131157 CKC131086:CKE131157 CTY131086:CUA131157 DDU131086:DDW131157 DNQ131086:DNS131157 DXM131086:DXO131157 EHI131086:EHK131157 ERE131086:ERG131157 FBA131086:FBC131157 FKW131086:FKY131157 FUS131086:FUU131157 GEO131086:GEQ131157 GOK131086:GOM131157 GYG131086:GYI131157 HIC131086:HIE131157 HRY131086:HSA131157 IBU131086:IBW131157 ILQ131086:ILS131157 IVM131086:IVO131157 JFI131086:JFK131157 JPE131086:JPG131157 JZA131086:JZC131157 KIW131086:KIY131157 KSS131086:KSU131157 LCO131086:LCQ131157 LMK131086:LMM131157 LWG131086:LWI131157 MGC131086:MGE131157 MPY131086:MQA131157 MZU131086:MZW131157 NJQ131086:NJS131157 NTM131086:NTO131157 ODI131086:ODK131157 ONE131086:ONG131157 OXA131086:OXC131157 PGW131086:PGY131157 PQS131086:PQU131157 QAO131086:QAQ131157 QKK131086:QKM131157 QUG131086:QUI131157 REC131086:REE131157 RNY131086:ROA131157 RXU131086:RXW131157 SHQ131086:SHS131157 SRM131086:SRO131157 TBI131086:TBK131157 TLE131086:TLG131157 TVA131086:TVC131157 UEW131086:UEY131157 UOS131086:UOU131157 UYO131086:UYQ131157 VIK131086:VIM131157 VSG131086:VSI131157 WCC131086:WCE131157 WLY131086:WMA131157 WVU131086:WVW131157 M196622:O196693 JI196622:JK196693 TE196622:TG196693 ADA196622:ADC196693 AMW196622:AMY196693 AWS196622:AWU196693 BGO196622:BGQ196693 BQK196622:BQM196693 CAG196622:CAI196693 CKC196622:CKE196693 CTY196622:CUA196693 DDU196622:DDW196693 DNQ196622:DNS196693 DXM196622:DXO196693 EHI196622:EHK196693 ERE196622:ERG196693 FBA196622:FBC196693 FKW196622:FKY196693 FUS196622:FUU196693 GEO196622:GEQ196693 GOK196622:GOM196693 GYG196622:GYI196693 HIC196622:HIE196693 HRY196622:HSA196693 IBU196622:IBW196693 ILQ196622:ILS196693 IVM196622:IVO196693 JFI196622:JFK196693 JPE196622:JPG196693 JZA196622:JZC196693 KIW196622:KIY196693 KSS196622:KSU196693 LCO196622:LCQ196693 LMK196622:LMM196693 LWG196622:LWI196693 MGC196622:MGE196693 MPY196622:MQA196693 MZU196622:MZW196693 NJQ196622:NJS196693 NTM196622:NTO196693 ODI196622:ODK196693 ONE196622:ONG196693 OXA196622:OXC196693 PGW196622:PGY196693 PQS196622:PQU196693 QAO196622:QAQ196693 QKK196622:QKM196693 QUG196622:QUI196693 REC196622:REE196693 RNY196622:ROA196693 RXU196622:RXW196693 SHQ196622:SHS196693 SRM196622:SRO196693 TBI196622:TBK196693 TLE196622:TLG196693 TVA196622:TVC196693 UEW196622:UEY196693 UOS196622:UOU196693 UYO196622:UYQ196693 VIK196622:VIM196693 VSG196622:VSI196693 WCC196622:WCE196693 WLY196622:WMA196693 WVU196622:WVW196693 M262158:O262229 JI262158:JK262229 TE262158:TG262229 ADA262158:ADC262229 AMW262158:AMY262229 AWS262158:AWU262229 BGO262158:BGQ262229 BQK262158:BQM262229 CAG262158:CAI262229 CKC262158:CKE262229 CTY262158:CUA262229 DDU262158:DDW262229 DNQ262158:DNS262229 DXM262158:DXO262229 EHI262158:EHK262229 ERE262158:ERG262229 FBA262158:FBC262229 FKW262158:FKY262229 FUS262158:FUU262229 GEO262158:GEQ262229 GOK262158:GOM262229 GYG262158:GYI262229 HIC262158:HIE262229 HRY262158:HSA262229 IBU262158:IBW262229 ILQ262158:ILS262229 IVM262158:IVO262229 JFI262158:JFK262229 JPE262158:JPG262229 JZA262158:JZC262229 KIW262158:KIY262229 KSS262158:KSU262229 LCO262158:LCQ262229 LMK262158:LMM262229 LWG262158:LWI262229 MGC262158:MGE262229 MPY262158:MQA262229 MZU262158:MZW262229 NJQ262158:NJS262229 NTM262158:NTO262229 ODI262158:ODK262229 ONE262158:ONG262229 OXA262158:OXC262229 PGW262158:PGY262229 PQS262158:PQU262229 QAO262158:QAQ262229 QKK262158:QKM262229 QUG262158:QUI262229 REC262158:REE262229 RNY262158:ROA262229 RXU262158:RXW262229 SHQ262158:SHS262229 SRM262158:SRO262229 TBI262158:TBK262229 TLE262158:TLG262229 TVA262158:TVC262229 UEW262158:UEY262229 UOS262158:UOU262229 UYO262158:UYQ262229 VIK262158:VIM262229 VSG262158:VSI262229 WCC262158:WCE262229 WLY262158:WMA262229 WVU262158:WVW262229 M327694:O327765 JI327694:JK327765 TE327694:TG327765 ADA327694:ADC327765 AMW327694:AMY327765 AWS327694:AWU327765 BGO327694:BGQ327765 BQK327694:BQM327765 CAG327694:CAI327765 CKC327694:CKE327765 CTY327694:CUA327765 DDU327694:DDW327765 DNQ327694:DNS327765 DXM327694:DXO327765 EHI327694:EHK327765 ERE327694:ERG327765 FBA327694:FBC327765 FKW327694:FKY327765 FUS327694:FUU327765 GEO327694:GEQ327765 GOK327694:GOM327765 GYG327694:GYI327765 HIC327694:HIE327765 HRY327694:HSA327765 IBU327694:IBW327765 ILQ327694:ILS327765 IVM327694:IVO327765 JFI327694:JFK327765 JPE327694:JPG327765 JZA327694:JZC327765 KIW327694:KIY327765 KSS327694:KSU327765 LCO327694:LCQ327765 LMK327694:LMM327765 LWG327694:LWI327765 MGC327694:MGE327765 MPY327694:MQA327765 MZU327694:MZW327765 NJQ327694:NJS327765 NTM327694:NTO327765 ODI327694:ODK327765 ONE327694:ONG327765 OXA327694:OXC327765 PGW327694:PGY327765 PQS327694:PQU327765 QAO327694:QAQ327765 QKK327694:QKM327765 QUG327694:QUI327765 REC327694:REE327765 RNY327694:ROA327765 RXU327694:RXW327765 SHQ327694:SHS327765 SRM327694:SRO327765 TBI327694:TBK327765 TLE327694:TLG327765 TVA327694:TVC327765 UEW327694:UEY327765 UOS327694:UOU327765 UYO327694:UYQ327765 VIK327694:VIM327765 VSG327694:VSI327765 WCC327694:WCE327765 WLY327694:WMA327765 WVU327694:WVW327765 M393230:O393301 JI393230:JK393301 TE393230:TG393301 ADA393230:ADC393301 AMW393230:AMY393301 AWS393230:AWU393301 BGO393230:BGQ393301 BQK393230:BQM393301 CAG393230:CAI393301 CKC393230:CKE393301 CTY393230:CUA393301 DDU393230:DDW393301 DNQ393230:DNS393301 DXM393230:DXO393301 EHI393230:EHK393301 ERE393230:ERG393301 FBA393230:FBC393301 FKW393230:FKY393301 FUS393230:FUU393301 GEO393230:GEQ393301 GOK393230:GOM393301 GYG393230:GYI393301 HIC393230:HIE393301 HRY393230:HSA393301 IBU393230:IBW393301 ILQ393230:ILS393301 IVM393230:IVO393301 JFI393230:JFK393301 JPE393230:JPG393301 JZA393230:JZC393301 KIW393230:KIY393301 KSS393230:KSU393301 LCO393230:LCQ393301 LMK393230:LMM393301 LWG393230:LWI393301 MGC393230:MGE393301 MPY393230:MQA393301 MZU393230:MZW393301 NJQ393230:NJS393301 NTM393230:NTO393301 ODI393230:ODK393301 ONE393230:ONG393301 OXA393230:OXC393301 PGW393230:PGY393301 PQS393230:PQU393301 QAO393230:QAQ393301 QKK393230:QKM393301 QUG393230:QUI393301 REC393230:REE393301 RNY393230:ROA393301 RXU393230:RXW393301 SHQ393230:SHS393301 SRM393230:SRO393301 TBI393230:TBK393301 TLE393230:TLG393301 TVA393230:TVC393301 UEW393230:UEY393301 UOS393230:UOU393301 UYO393230:UYQ393301 VIK393230:VIM393301 VSG393230:VSI393301 WCC393230:WCE393301 WLY393230:WMA393301 WVU393230:WVW393301 M458766:O458837 JI458766:JK458837 TE458766:TG458837 ADA458766:ADC458837 AMW458766:AMY458837 AWS458766:AWU458837 BGO458766:BGQ458837 BQK458766:BQM458837 CAG458766:CAI458837 CKC458766:CKE458837 CTY458766:CUA458837 DDU458766:DDW458837 DNQ458766:DNS458837 DXM458766:DXO458837 EHI458766:EHK458837 ERE458766:ERG458837 FBA458766:FBC458837 FKW458766:FKY458837 FUS458766:FUU458837 GEO458766:GEQ458837 GOK458766:GOM458837 GYG458766:GYI458837 HIC458766:HIE458837 HRY458766:HSA458837 IBU458766:IBW458837 ILQ458766:ILS458837 IVM458766:IVO458837 JFI458766:JFK458837 JPE458766:JPG458837 JZA458766:JZC458837 KIW458766:KIY458837 KSS458766:KSU458837 LCO458766:LCQ458837 LMK458766:LMM458837 LWG458766:LWI458837 MGC458766:MGE458837 MPY458766:MQA458837 MZU458766:MZW458837 NJQ458766:NJS458837 NTM458766:NTO458837 ODI458766:ODK458837 ONE458766:ONG458837 OXA458766:OXC458837 PGW458766:PGY458837 PQS458766:PQU458837 QAO458766:QAQ458837 QKK458766:QKM458837 QUG458766:QUI458837 REC458766:REE458837 RNY458766:ROA458837 RXU458766:RXW458837 SHQ458766:SHS458837 SRM458766:SRO458837 TBI458766:TBK458837 TLE458766:TLG458837 TVA458766:TVC458837 UEW458766:UEY458837 UOS458766:UOU458837 UYO458766:UYQ458837 VIK458766:VIM458837 VSG458766:VSI458837 WCC458766:WCE458837 WLY458766:WMA458837 WVU458766:WVW458837 M524302:O524373 JI524302:JK524373 TE524302:TG524373 ADA524302:ADC524373 AMW524302:AMY524373 AWS524302:AWU524373 BGO524302:BGQ524373 BQK524302:BQM524373 CAG524302:CAI524373 CKC524302:CKE524373 CTY524302:CUA524373 DDU524302:DDW524373 DNQ524302:DNS524373 DXM524302:DXO524373 EHI524302:EHK524373 ERE524302:ERG524373 FBA524302:FBC524373 FKW524302:FKY524373 FUS524302:FUU524373 GEO524302:GEQ524373 GOK524302:GOM524373 GYG524302:GYI524373 HIC524302:HIE524373 HRY524302:HSA524373 IBU524302:IBW524373 ILQ524302:ILS524373 IVM524302:IVO524373 JFI524302:JFK524373 JPE524302:JPG524373 JZA524302:JZC524373 KIW524302:KIY524373 KSS524302:KSU524373 LCO524302:LCQ524373 LMK524302:LMM524373 LWG524302:LWI524373 MGC524302:MGE524373 MPY524302:MQA524373 MZU524302:MZW524373 NJQ524302:NJS524373 NTM524302:NTO524373 ODI524302:ODK524373 ONE524302:ONG524373 OXA524302:OXC524373 PGW524302:PGY524373 PQS524302:PQU524373 QAO524302:QAQ524373 QKK524302:QKM524373 QUG524302:QUI524373 REC524302:REE524373 RNY524302:ROA524373 RXU524302:RXW524373 SHQ524302:SHS524373 SRM524302:SRO524373 TBI524302:TBK524373 TLE524302:TLG524373 TVA524302:TVC524373 UEW524302:UEY524373 UOS524302:UOU524373 UYO524302:UYQ524373 VIK524302:VIM524373 VSG524302:VSI524373 WCC524302:WCE524373 WLY524302:WMA524373 WVU524302:WVW524373 M589838:O589909 JI589838:JK589909 TE589838:TG589909 ADA589838:ADC589909 AMW589838:AMY589909 AWS589838:AWU589909 BGO589838:BGQ589909 BQK589838:BQM589909 CAG589838:CAI589909 CKC589838:CKE589909 CTY589838:CUA589909 DDU589838:DDW589909 DNQ589838:DNS589909 DXM589838:DXO589909 EHI589838:EHK589909 ERE589838:ERG589909 FBA589838:FBC589909 FKW589838:FKY589909 FUS589838:FUU589909 GEO589838:GEQ589909 GOK589838:GOM589909 GYG589838:GYI589909 HIC589838:HIE589909 HRY589838:HSA589909 IBU589838:IBW589909 ILQ589838:ILS589909 IVM589838:IVO589909 JFI589838:JFK589909 JPE589838:JPG589909 JZA589838:JZC589909 KIW589838:KIY589909 KSS589838:KSU589909 LCO589838:LCQ589909 LMK589838:LMM589909 LWG589838:LWI589909 MGC589838:MGE589909 MPY589838:MQA589909 MZU589838:MZW589909 NJQ589838:NJS589909 NTM589838:NTO589909 ODI589838:ODK589909 ONE589838:ONG589909 OXA589838:OXC589909 PGW589838:PGY589909 PQS589838:PQU589909 QAO589838:QAQ589909 QKK589838:QKM589909 QUG589838:QUI589909 REC589838:REE589909 RNY589838:ROA589909 RXU589838:RXW589909 SHQ589838:SHS589909 SRM589838:SRO589909 TBI589838:TBK589909 TLE589838:TLG589909 TVA589838:TVC589909 UEW589838:UEY589909 UOS589838:UOU589909 UYO589838:UYQ589909 VIK589838:VIM589909 VSG589838:VSI589909 WCC589838:WCE589909 WLY589838:WMA589909 WVU589838:WVW589909 M655374:O655445 JI655374:JK655445 TE655374:TG655445 ADA655374:ADC655445 AMW655374:AMY655445 AWS655374:AWU655445 BGO655374:BGQ655445 BQK655374:BQM655445 CAG655374:CAI655445 CKC655374:CKE655445 CTY655374:CUA655445 DDU655374:DDW655445 DNQ655374:DNS655445 DXM655374:DXO655445 EHI655374:EHK655445 ERE655374:ERG655445 FBA655374:FBC655445 FKW655374:FKY655445 FUS655374:FUU655445 GEO655374:GEQ655445 GOK655374:GOM655445 GYG655374:GYI655445 HIC655374:HIE655445 HRY655374:HSA655445 IBU655374:IBW655445 ILQ655374:ILS655445 IVM655374:IVO655445 JFI655374:JFK655445 JPE655374:JPG655445 JZA655374:JZC655445 KIW655374:KIY655445 KSS655374:KSU655445 LCO655374:LCQ655445 LMK655374:LMM655445 LWG655374:LWI655445 MGC655374:MGE655445 MPY655374:MQA655445 MZU655374:MZW655445 NJQ655374:NJS655445 NTM655374:NTO655445 ODI655374:ODK655445 ONE655374:ONG655445 OXA655374:OXC655445 PGW655374:PGY655445 PQS655374:PQU655445 QAO655374:QAQ655445 QKK655374:QKM655445 QUG655374:QUI655445 REC655374:REE655445 RNY655374:ROA655445 RXU655374:RXW655445 SHQ655374:SHS655445 SRM655374:SRO655445 TBI655374:TBK655445 TLE655374:TLG655445 TVA655374:TVC655445 UEW655374:UEY655445 UOS655374:UOU655445 UYO655374:UYQ655445 VIK655374:VIM655445 VSG655374:VSI655445 WCC655374:WCE655445 WLY655374:WMA655445 WVU655374:WVW655445 M720910:O720981 JI720910:JK720981 TE720910:TG720981 ADA720910:ADC720981 AMW720910:AMY720981 AWS720910:AWU720981 BGO720910:BGQ720981 BQK720910:BQM720981 CAG720910:CAI720981 CKC720910:CKE720981 CTY720910:CUA720981 DDU720910:DDW720981 DNQ720910:DNS720981 DXM720910:DXO720981 EHI720910:EHK720981 ERE720910:ERG720981 FBA720910:FBC720981 FKW720910:FKY720981 FUS720910:FUU720981 GEO720910:GEQ720981 GOK720910:GOM720981 GYG720910:GYI720981 HIC720910:HIE720981 HRY720910:HSA720981 IBU720910:IBW720981 ILQ720910:ILS720981 IVM720910:IVO720981 JFI720910:JFK720981 JPE720910:JPG720981 JZA720910:JZC720981 KIW720910:KIY720981 KSS720910:KSU720981 LCO720910:LCQ720981 LMK720910:LMM720981 LWG720910:LWI720981 MGC720910:MGE720981 MPY720910:MQA720981 MZU720910:MZW720981 NJQ720910:NJS720981 NTM720910:NTO720981 ODI720910:ODK720981 ONE720910:ONG720981 OXA720910:OXC720981 PGW720910:PGY720981 PQS720910:PQU720981 QAO720910:QAQ720981 QKK720910:QKM720981 QUG720910:QUI720981 REC720910:REE720981 RNY720910:ROA720981 RXU720910:RXW720981 SHQ720910:SHS720981 SRM720910:SRO720981 TBI720910:TBK720981 TLE720910:TLG720981 TVA720910:TVC720981 UEW720910:UEY720981 UOS720910:UOU720981 UYO720910:UYQ720981 VIK720910:VIM720981 VSG720910:VSI720981 WCC720910:WCE720981 WLY720910:WMA720981 WVU720910:WVW720981 M786446:O786517 JI786446:JK786517 TE786446:TG786517 ADA786446:ADC786517 AMW786446:AMY786517 AWS786446:AWU786517 BGO786446:BGQ786517 BQK786446:BQM786517 CAG786446:CAI786517 CKC786446:CKE786517 CTY786446:CUA786517 DDU786446:DDW786517 DNQ786446:DNS786517 DXM786446:DXO786517 EHI786446:EHK786517 ERE786446:ERG786517 FBA786446:FBC786517 FKW786446:FKY786517 FUS786446:FUU786517 GEO786446:GEQ786517 GOK786446:GOM786517 GYG786446:GYI786517 HIC786446:HIE786517 HRY786446:HSA786517 IBU786446:IBW786517 ILQ786446:ILS786517 IVM786446:IVO786517 JFI786446:JFK786517 JPE786446:JPG786517 JZA786446:JZC786517 KIW786446:KIY786517 KSS786446:KSU786517 LCO786446:LCQ786517 LMK786446:LMM786517 LWG786446:LWI786517 MGC786446:MGE786517 MPY786446:MQA786517 MZU786446:MZW786517 NJQ786446:NJS786517 NTM786446:NTO786517 ODI786446:ODK786517 ONE786446:ONG786517 OXA786446:OXC786517 PGW786446:PGY786517 PQS786446:PQU786517 QAO786446:QAQ786517 QKK786446:QKM786517 QUG786446:QUI786517 REC786446:REE786517 RNY786446:ROA786517 RXU786446:RXW786517 SHQ786446:SHS786517 SRM786446:SRO786517 TBI786446:TBK786517 TLE786446:TLG786517 TVA786446:TVC786517 UEW786446:UEY786517 UOS786446:UOU786517 UYO786446:UYQ786517 VIK786446:VIM786517 VSG786446:VSI786517 WCC786446:WCE786517 WLY786446:WMA786517 WVU786446:WVW786517 M851982:O852053 JI851982:JK852053 TE851982:TG852053 ADA851982:ADC852053 AMW851982:AMY852053 AWS851982:AWU852053 BGO851982:BGQ852053 BQK851982:BQM852053 CAG851982:CAI852053 CKC851982:CKE852053 CTY851982:CUA852053 DDU851982:DDW852053 DNQ851982:DNS852053 DXM851982:DXO852053 EHI851982:EHK852053 ERE851982:ERG852053 FBA851982:FBC852053 FKW851982:FKY852053 FUS851982:FUU852053 GEO851982:GEQ852053 GOK851982:GOM852053 GYG851982:GYI852053 HIC851982:HIE852053 HRY851982:HSA852053 IBU851982:IBW852053 ILQ851982:ILS852053 IVM851982:IVO852053 JFI851982:JFK852053 JPE851982:JPG852053 JZA851982:JZC852053 KIW851982:KIY852053 KSS851982:KSU852053 LCO851982:LCQ852053 LMK851982:LMM852053 LWG851982:LWI852053 MGC851982:MGE852053 MPY851982:MQA852053 MZU851982:MZW852053 NJQ851982:NJS852053 NTM851982:NTO852053 ODI851982:ODK852053 ONE851982:ONG852053 OXA851982:OXC852053 PGW851982:PGY852053 PQS851982:PQU852053 QAO851982:QAQ852053 QKK851982:QKM852053 QUG851982:QUI852053 REC851982:REE852053 RNY851982:ROA852053 RXU851982:RXW852053 SHQ851982:SHS852053 SRM851982:SRO852053 TBI851982:TBK852053 TLE851982:TLG852053 TVA851982:TVC852053 UEW851982:UEY852053 UOS851982:UOU852053 UYO851982:UYQ852053 VIK851982:VIM852053 VSG851982:VSI852053 WCC851982:WCE852053 WLY851982:WMA852053 WVU851982:WVW852053 M917518:O917589 JI917518:JK917589 TE917518:TG917589 ADA917518:ADC917589 AMW917518:AMY917589 AWS917518:AWU917589 BGO917518:BGQ917589 BQK917518:BQM917589 CAG917518:CAI917589 CKC917518:CKE917589 CTY917518:CUA917589 DDU917518:DDW917589 DNQ917518:DNS917589 DXM917518:DXO917589 EHI917518:EHK917589 ERE917518:ERG917589 FBA917518:FBC917589 FKW917518:FKY917589 FUS917518:FUU917589 GEO917518:GEQ917589 GOK917518:GOM917589 GYG917518:GYI917589 HIC917518:HIE917589 HRY917518:HSA917589 IBU917518:IBW917589 ILQ917518:ILS917589 IVM917518:IVO917589 JFI917518:JFK917589 JPE917518:JPG917589 JZA917518:JZC917589 KIW917518:KIY917589 KSS917518:KSU917589 LCO917518:LCQ917589 LMK917518:LMM917589 LWG917518:LWI917589 MGC917518:MGE917589 MPY917518:MQA917589 MZU917518:MZW917589 NJQ917518:NJS917589 NTM917518:NTO917589 ODI917518:ODK917589 ONE917518:ONG917589 OXA917518:OXC917589 PGW917518:PGY917589 PQS917518:PQU917589 QAO917518:QAQ917589 QKK917518:QKM917589 QUG917518:QUI917589 REC917518:REE917589 RNY917518:ROA917589 RXU917518:RXW917589 SHQ917518:SHS917589 SRM917518:SRO917589 TBI917518:TBK917589 TLE917518:TLG917589 TVA917518:TVC917589 UEW917518:UEY917589 UOS917518:UOU917589 UYO917518:UYQ917589 VIK917518:VIM917589 VSG917518:VSI917589 WCC917518:WCE917589 WLY917518:WMA917589 WVU917518:WVW917589 M983054:O983125 JI983054:JK983125 TE983054:TG983125 ADA983054:ADC983125 AMW983054:AMY983125 AWS983054:AWU983125 BGO983054:BGQ983125 BQK983054:BQM983125 CAG983054:CAI983125 CKC983054:CKE983125 CTY983054:CUA983125 DDU983054:DDW983125 DNQ983054:DNS983125 DXM983054:DXO983125 EHI983054:EHK983125 ERE983054:ERG983125 FBA983054:FBC983125 FKW983054:FKY983125 FUS983054:FUU983125 GEO983054:GEQ983125 GOK983054:GOM983125 GYG983054:GYI983125 HIC983054:HIE983125 HRY983054:HSA983125 IBU983054:IBW983125 ILQ983054:ILS983125 IVM983054:IVO983125 JFI983054:JFK983125 JPE983054:JPG983125 JZA983054:JZC983125 KIW983054:KIY983125 KSS983054:KSU983125 LCO983054:LCQ983125 LMK983054:LMM983125 LWG983054:LWI983125 MGC983054:MGE983125 MPY983054:MQA983125 MZU983054:MZW983125 NJQ983054:NJS983125 NTM983054:NTO983125 ODI983054:ODK983125 ONE983054:ONG983125 OXA983054:OXC983125 PGW983054:PGY983125 PQS983054:PQU983125 QAO983054:QAQ983125 QKK983054:QKM983125 QUG983054:QUI983125 REC983054:REE983125 RNY983054:ROA983125 RXU983054:RXW983125 SHQ983054:SHS983125 SRM983054:SRO983125 TBI983054:TBK983125 TLE983054:TLG983125 TVA983054:TVC983125 UEW983054:UEY983125 UOS983054:UOU983125 UYO983054:UYQ983125 VIK983054:VIM983125 VSG983054:VSI983125 WCC983054:WCE983125 WLY983054:WMA983125 WVU983054:WVW983125 M145:T151 JI145:JP151 TE145:TL151 ADA145:ADH151 AMW145:AND151 AWS145:AWZ151 BGO145:BGV151 BQK145:BQR151 CAG145:CAN151 CKC145:CKJ151 CTY145:CUF151 DDU145:DEB151 DNQ145:DNX151 DXM145:DXT151 EHI145:EHP151 ERE145:ERL151 FBA145:FBH151 FKW145:FLD151 FUS145:FUZ151 GEO145:GEV151 GOK145:GOR151 GYG145:GYN151 HIC145:HIJ151 HRY145:HSF151 IBU145:ICB151 ILQ145:ILX151 IVM145:IVT151 JFI145:JFP151 JPE145:JPL151 JZA145:JZH151 KIW145:KJD151 KSS145:KSZ151 LCO145:LCV151 LMK145:LMR151 LWG145:LWN151 MGC145:MGJ151 MPY145:MQF151 MZU145:NAB151 NJQ145:NJX151 NTM145:NTT151 ODI145:ODP151 ONE145:ONL151 OXA145:OXH151 PGW145:PHD151 PQS145:PQZ151 QAO145:QAV151 QKK145:QKR151 QUG145:QUN151 REC145:REJ151 RNY145:ROF151 RXU145:RYB151 SHQ145:SHX151 SRM145:SRT151 TBI145:TBP151 TLE145:TLL151 TVA145:TVH151 UEW145:UFD151 UOS145:UOZ151 UYO145:UYV151 VIK145:VIR151 VSG145:VSN151 WCC145:WCJ151 WLY145:WMF151 WVU145:WWB151 M65681:T65687 JI65681:JP65687 TE65681:TL65687 ADA65681:ADH65687 AMW65681:AND65687 AWS65681:AWZ65687 BGO65681:BGV65687 BQK65681:BQR65687 CAG65681:CAN65687 CKC65681:CKJ65687 CTY65681:CUF65687 DDU65681:DEB65687 DNQ65681:DNX65687 DXM65681:DXT65687 EHI65681:EHP65687 ERE65681:ERL65687 FBA65681:FBH65687 FKW65681:FLD65687 FUS65681:FUZ65687 GEO65681:GEV65687 GOK65681:GOR65687 GYG65681:GYN65687 HIC65681:HIJ65687 HRY65681:HSF65687 IBU65681:ICB65687 ILQ65681:ILX65687 IVM65681:IVT65687 JFI65681:JFP65687 JPE65681:JPL65687 JZA65681:JZH65687 KIW65681:KJD65687 KSS65681:KSZ65687 LCO65681:LCV65687 LMK65681:LMR65687 LWG65681:LWN65687 MGC65681:MGJ65687 MPY65681:MQF65687 MZU65681:NAB65687 NJQ65681:NJX65687 NTM65681:NTT65687 ODI65681:ODP65687 ONE65681:ONL65687 OXA65681:OXH65687 PGW65681:PHD65687 PQS65681:PQZ65687 QAO65681:QAV65687 QKK65681:QKR65687 QUG65681:QUN65687 REC65681:REJ65687 RNY65681:ROF65687 RXU65681:RYB65687 SHQ65681:SHX65687 SRM65681:SRT65687 TBI65681:TBP65687 TLE65681:TLL65687 TVA65681:TVH65687 UEW65681:UFD65687 UOS65681:UOZ65687 UYO65681:UYV65687 VIK65681:VIR65687 VSG65681:VSN65687 WCC65681:WCJ65687 WLY65681:WMF65687 WVU65681:WWB65687 M131217:T131223 JI131217:JP131223 TE131217:TL131223 ADA131217:ADH131223 AMW131217:AND131223 AWS131217:AWZ131223 BGO131217:BGV131223 BQK131217:BQR131223 CAG131217:CAN131223 CKC131217:CKJ131223 CTY131217:CUF131223 DDU131217:DEB131223 DNQ131217:DNX131223 DXM131217:DXT131223 EHI131217:EHP131223 ERE131217:ERL131223 FBA131217:FBH131223 FKW131217:FLD131223 FUS131217:FUZ131223 GEO131217:GEV131223 GOK131217:GOR131223 GYG131217:GYN131223 HIC131217:HIJ131223 HRY131217:HSF131223 IBU131217:ICB131223 ILQ131217:ILX131223 IVM131217:IVT131223 JFI131217:JFP131223 JPE131217:JPL131223 JZA131217:JZH131223 KIW131217:KJD131223 KSS131217:KSZ131223 LCO131217:LCV131223 LMK131217:LMR131223 LWG131217:LWN131223 MGC131217:MGJ131223 MPY131217:MQF131223 MZU131217:NAB131223 NJQ131217:NJX131223 NTM131217:NTT131223 ODI131217:ODP131223 ONE131217:ONL131223 OXA131217:OXH131223 PGW131217:PHD131223 PQS131217:PQZ131223 QAO131217:QAV131223 QKK131217:QKR131223 QUG131217:QUN131223 REC131217:REJ131223 RNY131217:ROF131223 RXU131217:RYB131223 SHQ131217:SHX131223 SRM131217:SRT131223 TBI131217:TBP131223 TLE131217:TLL131223 TVA131217:TVH131223 UEW131217:UFD131223 UOS131217:UOZ131223 UYO131217:UYV131223 VIK131217:VIR131223 VSG131217:VSN131223 WCC131217:WCJ131223 WLY131217:WMF131223 WVU131217:WWB131223 M196753:T196759 JI196753:JP196759 TE196753:TL196759 ADA196753:ADH196759 AMW196753:AND196759 AWS196753:AWZ196759 BGO196753:BGV196759 BQK196753:BQR196759 CAG196753:CAN196759 CKC196753:CKJ196759 CTY196753:CUF196759 DDU196753:DEB196759 DNQ196753:DNX196759 DXM196753:DXT196759 EHI196753:EHP196759 ERE196753:ERL196759 FBA196753:FBH196759 FKW196753:FLD196759 FUS196753:FUZ196759 GEO196753:GEV196759 GOK196753:GOR196759 GYG196753:GYN196759 HIC196753:HIJ196759 HRY196753:HSF196759 IBU196753:ICB196759 ILQ196753:ILX196759 IVM196753:IVT196759 JFI196753:JFP196759 JPE196753:JPL196759 JZA196753:JZH196759 KIW196753:KJD196759 KSS196753:KSZ196759 LCO196753:LCV196759 LMK196753:LMR196759 LWG196753:LWN196759 MGC196753:MGJ196759 MPY196753:MQF196759 MZU196753:NAB196759 NJQ196753:NJX196759 NTM196753:NTT196759 ODI196753:ODP196759 ONE196753:ONL196759 OXA196753:OXH196759 PGW196753:PHD196759 PQS196753:PQZ196759 QAO196753:QAV196759 QKK196753:QKR196759 QUG196753:QUN196759 REC196753:REJ196759 RNY196753:ROF196759 RXU196753:RYB196759 SHQ196753:SHX196759 SRM196753:SRT196759 TBI196753:TBP196759 TLE196753:TLL196759 TVA196753:TVH196759 UEW196753:UFD196759 UOS196753:UOZ196759 UYO196753:UYV196759 VIK196753:VIR196759 VSG196753:VSN196759 WCC196753:WCJ196759 WLY196753:WMF196759 WVU196753:WWB196759 M262289:T262295 JI262289:JP262295 TE262289:TL262295 ADA262289:ADH262295 AMW262289:AND262295 AWS262289:AWZ262295 BGO262289:BGV262295 BQK262289:BQR262295 CAG262289:CAN262295 CKC262289:CKJ262295 CTY262289:CUF262295 DDU262289:DEB262295 DNQ262289:DNX262295 DXM262289:DXT262295 EHI262289:EHP262295 ERE262289:ERL262295 FBA262289:FBH262295 FKW262289:FLD262295 FUS262289:FUZ262295 GEO262289:GEV262295 GOK262289:GOR262295 GYG262289:GYN262295 HIC262289:HIJ262295 HRY262289:HSF262295 IBU262289:ICB262295 ILQ262289:ILX262295 IVM262289:IVT262295 JFI262289:JFP262295 JPE262289:JPL262295 JZA262289:JZH262295 KIW262289:KJD262295 KSS262289:KSZ262295 LCO262289:LCV262295 LMK262289:LMR262295 LWG262289:LWN262295 MGC262289:MGJ262295 MPY262289:MQF262295 MZU262289:NAB262295 NJQ262289:NJX262295 NTM262289:NTT262295 ODI262289:ODP262295 ONE262289:ONL262295 OXA262289:OXH262295 PGW262289:PHD262295 PQS262289:PQZ262295 QAO262289:QAV262295 QKK262289:QKR262295 QUG262289:QUN262295 REC262289:REJ262295 RNY262289:ROF262295 RXU262289:RYB262295 SHQ262289:SHX262295 SRM262289:SRT262295 TBI262289:TBP262295 TLE262289:TLL262295 TVA262289:TVH262295 UEW262289:UFD262295 UOS262289:UOZ262295 UYO262289:UYV262295 VIK262289:VIR262295 VSG262289:VSN262295 WCC262289:WCJ262295 WLY262289:WMF262295 WVU262289:WWB262295 M327825:T327831 JI327825:JP327831 TE327825:TL327831 ADA327825:ADH327831 AMW327825:AND327831 AWS327825:AWZ327831 BGO327825:BGV327831 BQK327825:BQR327831 CAG327825:CAN327831 CKC327825:CKJ327831 CTY327825:CUF327831 DDU327825:DEB327831 DNQ327825:DNX327831 DXM327825:DXT327831 EHI327825:EHP327831 ERE327825:ERL327831 FBA327825:FBH327831 FKW327825:FLD327831 FUS327825:FUZ327831 GEO327825:GEV327831 GOK327825:GOR327831 GYG327825:GYN327831 HIC327825:HIJ327831 HRY327825:HSF327831 IBU327825:ICB327831 ILQ327825:ILX327831 IVM327825:IVT327831 JFI327825:JFP327831 JPE327825:JPL327831 JZA327825:JZH327831 KIW327825:KJD327831 KSS327825:KSZ327831 LCO327825:LCV327831 LMK327825:LMR327831 LWG327825:LWN327831 MGC327825:MGJ327831 MPY327825:MQF327831 MZU327825:NAB327831 NJQ327825:NJX327831 NTM327825:NTT327831 ODI327825:ODP327831 ONE327825:ONL327831 OXA327825:OXH327831 PGW327825:PHD327831 PQS327825:PQZ327831 QAO327825:QAV327831 QKK327825:QKR327831 QUG327825:QUN327831 REC327825:REJ327831 RNY327825:ROF327831 RXU327825:RYB327831 SHQ327825:SHX327831 SRM327825:SRT327831 TBI327825:TBP327831 TLE327825:TLL327831 TVA327825:TVH327831 UEW327825:UFD327831 UOS327825:UOZ327831 UYO327825:UYV327831 VIK327825:VIR327831 VSG327825:VSN327831 WCC327825:WCJ327831 WLY327825:WMF327831 WVU327825:WWB327831 M393361:T393367 JI393361:JP393367 TE393361:TL393367 ADA393361:ADH393367 AMW393361:AND393367 AWS393361:AWZ393367 BGO393361:BGV393367 BQK393361:BQR393367 CAG393361:CAN393367 CKC393361:CKJ393367 CTY393361:CUF393367 DDU393361:DEB393367 DNQ393361:DNX393367 DXM393361:DXT393367 EHI393361:EHP393367 ERE393361:ERL393367 FBA393361:FBH393367 FKW393361:FLD393367 FUS393361:FUZ393367 GEO393361:GEV393367 GOK393361:GOR393367 GYG393361:GYN393367 HIC393361:HIJ393367 HRY393361:HSF393367 IBU393361:ICB393367 ILQ393361:ILX393367 IVM393361:IVT393367 JFI393361:JFP393367 JPE393361:JPL393367 JZA393361:JZH393367 KIW393361:KJD393367 KSS393361:KSZ393367 LCO393361:LCV393367 LMK393361:LMR393367 LWG393361:LWN393367 MGC393361:MGJ393367 MPY393361:MQF393367 MZU393361:NAB393367 NJQ393361:NJX393367 NTM393361:NTT393367 ODI393361:ODP393367 ONE393361:ONL393367 OXA393361:OXH393367 PGW393361:PHD393367 PQS393361:PQZ393367 QAO393361:QAV393367 QKK393361:QKR393367 QUG393361:QUN393367 REC393361:REJ393367 RNY393361:ROF393367 RXU393361:RYB393367 SHQ393361:SHX393367 SRM393361:SRT393367 TBI393361:TBP393367 TLE393361:TLL393367 TVA393361:TVH393367 UEW393361:UFD393367 UOS393361:UOZ393367 UYO393361:UYV393367 VIK393361:VIR393367 VSG393361:VSN393367 WCC393361:WCJ393367 WLY393361:WMF393367 WVU393361:WWB393367 M458897:T458903 JI458897:JP458903 TE458897:TL458903 ADA458897:ADH458903 AMW458897:AND458903 AWS458897:AWZ458903 BGO458897:BGV458903 BQK458897:BQR458903 CAG458897:CAN458903 CKC458897:CKJ458903 CTY458897:CUF458903 DDU458897:DEB458903 DNQ458897:DNX458903 DXM458897:DXT458903 EHI458897:EHP458903 ERE458897:ERL458903 FBA458897:FBH458903 FKW458897:FLD458903 FUS458897:FUZ458903 GEO458897:GEV458903 GOK458897:GOR458903 GYG458897:GYN458903 HIC458897:HIJ458903 HRY458897:HSF458903 IBU458897:ICB458903 ILQ458897:ILX458903 IVM458897:IVT458903 JFI458897:JFP458903 JPE458897:JPL458903 JZA458897:JZH458903 KIW458897:KJD458903 KSS458897:KSZ458903 LCO458897:LCV458903 LMK458897:LMR458903 LWG458897:LWN458903 MGC458897:MGJ458903 MPY458897:MQF458903 MZU458897:NAB458903 NJQ458897:NJX458903 NTM458897:NTT458903 ODI458897:ODP458903 ONE458897:ONL458903 OXA458897:OXH458903 PGW458897:PHD458903 PQS458897:PQZ458903 QAO458897:QAV458903 QKK458897:QKR458903 QUG458897:QUN458903 REC458897:REJ458903 RNY458897:ROF458903 RXU458897:RYB458903 SHQ458897:SHX458903 SRM458897:SRT458903 TBI458897:TBP458903 TLE458897:TLL458903 TVA458897:TVH458903 UEW458897:UFD458903 UOS458897:UOZ458903 UYO458897:UYV458903 VIK458897:VIR458903 VSG458897:VSN458903 WCC458897:WCJ458903 WLY458897:WMF458903 WVU458897:WWB458903 M524433:T524439 JI524433:JP524439 TE524433:TL524439 ADA524433:ADH524439 AMW524433:AND524439 AWS524433:AWZ524439 BGO524433:BGV524439 BQK524433:BQR524439 CAG524433:CAN524439 CKC524433:CKJ524439 CTY524433:CUF524439 DDU524433:DEB524439 DNQ524433:DNX524439 DXM524433:DXT524439 EHI524433:EHP524439 ERE524433:ERL524439 FBA524433:FBH524439 FKW524433:FLD524439 FUS524433:FUZ524439 GEO524433:GEV524439 GOK524433:GOR524439 GYG524433:GYN524439 HIC524433:HIJ524439 HRY524433:HSF524439 IBU524433:ICB524439 ILQ524433:ILX524439 IVM524433:IVT524439 JFI524433:JFP524439 JPE524433:JPL524439 JZA524433:JZH524439 KIW524433:KJD524439 KSS524433:KSZ524439 LCO524433:LCV524439 LMK524433:LMR524439 LWG524433:LWN524439 MGC524433:MGJ524439 MPY524433:MQF524439 MZU524433:NAB524439 NJQ524433:NJX524439 NTM524433:NTT524439 ODI524433:ODP524439 ONE524433:ONL524439 OXA524433:OXH524439 PGW524433:PHD524439 PQS524433:PQZ524439 QAO524433:QAV524439 QKK524433:QKR524439 QUG524433:QUN524439 REC524433:REJ524439 RNY524433:ROF524439 RXU524433:RYB524439 SHQ524433:SHX524439 SRM524433:SRT524439 TBI524433:TBP524439 TLE524433:TLL524439 TVA524433:TVH524439 UEW524433:UFD524439 UOS524433:UOZ524439 UYO524433:UYV524439 VIK524433:VIR524439 VSG524433:VSN524439 WCC524433:WCJ524439 WLY524433:WMF524439 WVU524433:WWB524439 M589969:T589975 JI589969:JP589975 TE589969:TL589975 ADA589969:ADH589975 AMW589969:AND589975 AWS589969:AWZ589975 BGO589969:BGV589975 BQK589969:BQR589975 CAG589969:CAN589975 CKC589969:CKJ589975 CTY589969:CUF589975 DDU589969:DEB589975 DNQ589969:DNX589975 DXM589969:DXT589975 EHI589969:EHP589975 ERE589969:ERL589975 FBA589969:FBH589975 FKW589969:FLD589975 FUS589969:FUZ589975 GEO589969:GEV589975 GOK589969:GOR589975 GYG589969:GYN589975 HIC589969:HIJ589975 HRY589969:HSF589975 IBU589969:ICB589975 ILQ589969:ILX589975 IVM589969:IVT589975 JFI589969:JFP589975 JPE589969:JPL589975 JZA589969:JZH589975 KIW589969:KJD589975 KSS589969:KSZ589975 LCO589969:LCV589975 LMK589969:LMR589975 LWG589969:LWN589975 MGC589969:MGJ589975 MPY589969:MQF589975 MZU589969:NAB589975 NJQ589969:NJX589975 NTM589969:NTT589975 ODI589969:ODP589975 ONE589969:ONL589975 OXA589969:OXH589975 PGW589969:PHD589975 PQS589969:PQZ589975 QAO589969:QAV589975 QKK589969:QKR589975 QUG589969:QUN589975 REC589969:REJ589975 RNY589969:ROF589975 RXU589969:RYB589975 SHQ589969:SHX589975 SRM589969:SRT589975 TBI589969:TBP589975 TLE589969:TLL589975 TVA589969:TVH589975 UEW589969:UFD589975 UOS589969:UOZ589975 UYO589969:UYV589975 VIK589969:VIR589975 VSG589969:VSN589975 WCC589969:WCJ589975 WLY589969:WMF589975 WVU589969:WWB589975 M655505:T655511 JI655505:JP655511 TE655505:TL655511 ADA655505:ADH655511 AMW655505:AND655511 AWS655505:AWZ655511 BGO655505:BGV655511 BQK655505:BQR655511 CAG655505:CAN655511 CKC655505:CKJ655511 CTY655505:CUF655511 DDU655505:DEB655511 DNQ655505:DNX655511 DXM655505:DXT655511 EHI655505:EHP655511 ERE655505:ERL655511 FBA655505:FBH655511 FKW655505:FLD655511 FUS655505:FUZ655511 GEO655505:GEV655511 GOK655505:GOR655511 GYG655505:GYN655511 HIC655505:HIJ655511 HRY655505:HSF655511 IBU655505:ICB655511 ILQ655505:ILX655511 IVM655505:IVT655511 JFI655505:JFP655511 JPE655505:JPL655511 JZA655505:JZH655511 KIW655505:KJD655511 KSS655505:KSZ655511 LCO655505:LCV655511 LMK655505:LMR655511 LWG655505:LWN655511 MGC655505:MGJ655511 MPY655505:MQF655511 MZU655505:NAB655511 NJQ655505:NJX655511 NTM655505:NTT655511 ODI655505:ODP655511 ONE655505:ONL655511 OXA655505:OXH655511 PGW655505:PHD655511 PQS655505:PQZ655511 QAO655505:QAV655511 QKK655505:QKR655511 QUG655505:QUN655511 REC655505:REJ655511 RNY655505:ROF655511 RXU655505:RYB655511 SHQ655505:SHX655511 SRM655505:SRT655511 TBI655505:TBP655511 TLE655505:TLL655511 TVA655505:TVH655511 UEW655505:UFD655511 UOS655505:UOZ655511 UYO655505:UYV655511 VIK655505:VIR655511 VSG655505:VSN655511 WCC655505:WCJ655511 WLY655505:WMF655511 WVU655505:WWB655511 M721041:T721047 JI721041:JP721047 TE721041:TL721047 ADA721041:ADH721047 AMW721041:AND721047 AWS721041:AWZ721047 BGO721041:BGV721047 BQK721041:BQR721047 CAG721041:CAN721047 CKC721041:CKJ721047 CTY721041:CUF721047 DDU721041:DEB721047 DNQ721041:DNX721047 DXM721041:DXT721047 EHI721041:EHP721047 ERE721041:ERL721047 FBA721041:FBH721047 FKW721041:FLD721047 FUS721041:FUZ721047 GEO721041:GEV721047 GOK721041:GOR721047 GYG721041:GYN721047 HIC721041:HIJ721047 HRY721041:HSF721047 IBU721041:ICB721047 ILQ721041:ILX721047 IVM721041:IVT721047 JFI721041:JFP721047 JPE721041:JPL721047 JZA721041:JZH721047 KIW721041:KJD721047 KSS721041:KSZ721047 LCO721041:LCV721047 LMK721041:LMR721047 LWG721041:LWN721047 MGC721041:MGJ721047 MPY721041:MQF721047 MZU721041:NAB721047 NJQ721041:NJX721047 NTM721041:NTT721047 ODI721041:ODP721047 ONE721041:ONL721047 OXA721041:OXH721047 PGW721041:PHD721047 PQS721041:PQZ721047 QAO721041:QAV721047 QKK721041:QKR721047 QUG721041:QUN721047 REC721041:REJ721047 RNY721041:ROF721047 RXU721041:RYB721047 SHQ721041:SHX721047 SRM721041:SRT721047 TBI721041:TBP721047 TLE721041:TLL721047 TVA721041:TVH721047 UEW721041:UFD721047 UOS721041:UOZ721047 UYO721041:UYV721047 VIK721041:VIR721047 VSG721041:VSN721047 WCC721041:WCJ721047 WLY721041:WMF721047 WVU721041:WWB721047 M786577:T786583 JI786577:JP786583 TE786577:TL786583 ADA786577:ADH786583 AMW786577:AND786583 AWS786577:AWZ786583 BGO786577:BGV786583 BQK786577:BQR786583 CAG786577:CAN786583 CKC786577:CKJ786583 CTY786577:CUF786583 DDU786577:DEB786583 DNQ786577:DNX786583 DXM786577:DXT786583 EHI786577:EHP786583 ERE786577:ERL786583 FBA786577:FBH786583 FKW786577:FLD786583 FUS786577:FUZ786583 GEO786577:GEV786583 GOK786577:GOR786583 GYG786577:GYN786583 HIC786577:HIJ786583 HRY786577:HSF786583 IBU786577:ICB786583 ILQ786577:ILX786583 IVM786577:IVT786583 JFI786577:JFP786583 JPE786577:JPL786583 JZA786577:JZH786583 KIW786577:KJD786583 KSS786577:KSZ786583 LCO786577:LCV786583 LMK786577:LMR786583 LWG786577:LWN786583 MGC786577:MGJ786583 MPY786577:MQF786583 MZU786577:NAB786583 NJQ786577:NJX786583 NTM786577:NTT786583 ODI786577:ODP786583 ONE786577:ONL786583 OXA786577:OXH786583 PGW786577:PHD786583 PQS786577:PQZ786583 QAO786577:QAV786583 QKK786577:QKR786583 QUG786577:QUN786583 REC786577:REJ786583 RNY786577:ROF786583 RXU786577:RYB786583 SHQ786577:SHX786583 SRM786577:SRT786583 TBI786577:TBP786583 TLE786577:TLL786583 TVA786577:TVH786583 UEW786577:UFD786583 UOS786577:UOZ786583 UYO786577:UYV786583 VIK786577:VIR786583 VSG786577:VSN786583 WCC786577:WCJ786583 WLY786577:WMF786583 WVU786577:WWB786583 M852113:T852119 JI852113:JP852119 TE852113:TL852119 ADA852113:ADH852119 AMW852113:AND852119 AWS852113:AWZ852119 BGO852113:BGV852119 BQK852113:BQR852119 CAG852113:CAN852119 CKC852113:CKJ852119 CTY852113:CUF852119 DDU852113:DEB852119 DNQ852113:DNX852119 DXM852113:DXT852119 EHI852113:EHP852119 ERE852113:ERL852119 FBA852113:FBH852119 FKW852113:FLD852119 FUS852113:FUZ852119 GEO852113:GEV852119 GOK852113:GOR852119 GYG852113:GYN852119 HIC852113:HIJ852119 HRY852113:HSF852119 IBU852113:ICB852119 ILQ852113:ILX852119 IVM852113:IVT852119 JFI852113:JFP852119 JPE852113:JPL852119 JZA852113:JZH852119 KIW852113:KJD852119 KSS852113:KSZ852119 LCO852113:LCV852119 LMK852113:LMR852119 LWG852113:LWN852119 MGC852113:MGJ852119 MPY852113:MQF852119 MZU852113:NAB852119 NJQ852113:NJX852119 NTM852113:NTT852119 ODI852113:ODP852119 ONE852113:ONL852119 OXA852113:OXH852119 PGW852113:PHD852119 PQS852113:PQZ852119 QAO852113:QAV852119 QKK852113:QKR852119 QUG852113:QUN852119 REC852113:REJ852119 RNY852113:ROF852119 RXU852113:RYB852119 SHQ852113:SHX852119 SRM852113:SRT852119 TBI852113:TBP852119 TLE852113:TLL852119 TVA852113:TVH852119 UEW852113:UFD852119 UOS852113:UOZ852119 UYO852113:UYV852119 VIK852113:VIR852119 VSG852113:VSN852119 WCC852113:WCJ852119 WLY852113:WMF852119 WVU852113:WWB852119 M917649:T917655 JI917649:JP917655 TE917649:TL917655 ADA917649:ADH917655 AMW917649:AND917655 AWS917649:AWZ917655 BGO917649:BGV917655 BQK917649:BQR917655 CAG917649:CAN917655 CKC917649:CKJ917655 CTY917649:CUF917655 DDU917649:DEB917655 DNQ917649:DNX917655 DXM917649:DXT917655 EHI917649:EHP917655 ERE917649:ERL917655 FBA917649:FBH917655 FKW917649:FLD917655 FUS917649:FUZ917655 GEO917649:GEV917655 GOK917649:GOR917655 GYG917649:GYN917655 HIC917649:HIJ917655 HRY917649:HSF917655 IBU917649:ICB917655 ILQ917649:ILX917655 IVM917649:IVT917655 JFI917649:JFP917655 JPE917649:JPL917655 JZA917649:JZH917655 KIW917649:KJD917655 KSS917649:KSZ917655 LCO917649:LCV917655 LMK917649:LMR917655 LWG917649:LWN917655 MGC917649:MGJ917655 MPY917649:MQF917655 MZU917649:NAB917655 NJQ917649:NJX917655 NTM917649:NTT917655 ODI917649:ODP917655 ONE917649:ONL917655 OXA917649:OXH917655 PGW917649:PHD917655 PQS917649:PQZ917655 QAO917649:QAV917655 QKK917649:QKR917655 QUG917649:QUN917655 REC917649:REJ917655 RNY917649:ROF917655 RXU917649:RYB917655 SHQ917649:SHX917655 SRM917649:SRT917655 TBI917649:TBP917655 TLE917649:TLL917655 TVA917649:TVH917655 UEW917649:UFD917655 UOS917649:UOZ917655 UYO917649:UYV917655 VIK917649:VIR917655 VSG917649:VSN917655 WCC917649:WCJ917655 WLY917649:WMF917655 WVU917649:WWB917655 M983185:T983191 JI983185:JP983191 TE983185:TL983191 ADA983185:ADH983191 AMW983185:AND983191 AWS983185:AWZ983191 BGO983185:BGV983191 BQK983185:BQR983191 CAG983185:CAN983191 CKC983185:CKJ983191 CTY983185:CUF983191 DDU983185:DEB983191 DNQ983185:DNX983191 DXM983185:DXT983191 EHI983185:EHP983191 ERE983185:ERL983191 FBA983185:FBH983191 FKW983185:FLD983191 FUS983185:FUZ983191 GEO983185:GEV983191 GOK983185:GOR983191 GYG983185:GYN983191 HIC983185:HIJ983191 HRY983185:HSF983191 IBU983185:ICB983191 ILQ983185:ILX983191 IVM983185:IVT983191 JFI983185:JFP983191 JPE983185:JPL983191 JZA983185:JZH983191 KIW983185:KJD983191 KSS983185:KSZ983191 LCO983185:LCV983191 LMK983185:LMR983191 LWG983185:LWN983191 MGC983185:MGJ983191 MPY983185:MQF983191 MZU983185:NAB983191 NJQ983185:NJX983191 NTM983185:NTT983191 ODI983185:ODP983191 ONE983185:ONL983191 OXA983185:OXH983191 PGW983185:PHD983191 PQS983185:PQZ983191 QAO983185:QAV983191 QKK983185:QKR983191 QUG983185:QUN983191 REC983185:REJ983191 RNY983185:ROF983191 RXU983185:RYB983191 SHQ983185:SHX983191 SRM983185:SRT983191 TBI983185:TBP983191 TLE983185:TLL983191 TVA983185:TVH983191 UEW983185:UFD983191 UOS983185:UOZ983191 UYO983185:UYV983191 VIK983185:VIR983191 VSG983185:VSN983191 WCC983185:WCJ983191 WLY983185:WMF983191 WVU983185:WWB983191 Q14:T144 JM14:JP144 TI14:TL144 ADE14:ADH144 ANA14:AND144 AWW14:AWZ144 BGS14:BGV144 BQO14:BQR144 CAK14:CAN144 CKG14:CKJ144 CUC14:CUF144 DDY14:DEB144 DNU14:DNX144 DXQ14:DXT144 EHM14:EHP144 ERI14:ERL144 FBE14:FBH144 FLA14:FLD144 FUW14:FUZ144 GES14:GEV144 GOO14:GOR144 GYK14:GYN144 HIG14:HIJ144 HSC14:HSF144 IBY14:ICB144 ILU14:ILX144 IVQ14:IVT144 JFM14:JFP144 JPI14:JPL144 JZE14:JZH144 KJA14:KJD144 KSW14:KSZ144 LCS14:LCV144 LMO14:LMR144 LWK14:LWN144 MGG14:MGJ144 MQC14:MQF144 MZY14:NAB144 NJU14:NJX144 NTQ14:NTT144 ODM14:ODP144 ONI14:ONL144 OXE14:OXH144 PHA14:PHD144 PQW14:PQZ144 QAS14:QAV144 QKO14:QKR144 QUK14:QUN144 REG14:REJ144 ROC14:ROF144 RXY14:RYB144 SHU14:SHX144 SRQ14:SRT144 TBM14:TBP144 TLI14:TLL144 TVE14:TVH144 UFA14:UFD144 UOW14:UOZ144 UYS14:UYV144 VIO14:VIR144 VSK14:VSN144 WCG14:WCJ144 WMC14:WMF144 WVY14:WWB144 Q65550:T65680 JM65550:JP65680 TI65550:TL65680 ADE65550:ADH65680 ANA65550:AND65680 AWW65550:AWZ65680 BGS65550:BGV65680 BQO65550:BQR65680 CAK65550:CAN65680 CKG65550:CKJ65680 CUC65550:CUF65680 DDY65550:DEB65680 DNU65550:DNX65680 DXQ65550:DXT65680 EHM65550:EHP65680 ERI65550:ERL65680 FBE65550:FBH65680 FLA65550:FLD65680 FUW65550:FUZ65680 GES65550:GEV65680 GOO65550:GOR65680 GYK65550:GYN65680 HIG65550:HIJ65680 HSC65550:HSF65680 IBY65550:ICB65680 ILU65550:ILX65680 IVQ65550:IVT65680 JFM65550:JFP65680 JPI65550:JPL65680 JZE65550:JZH65680 KJA65550:KJD65680 KSW65550:KSZ65680 LCS65550:LCV65680 LMO65550:LMR65680 LWK65550:LWN65680 MGG65550:MGJ65680 MQC65550:MQF65680 MZY65550:NAB65680 NJU65550:NJX65680 NTQ65550:NTT65680 ODM65550:ODP65680 ONI65550:ONL65680 OXE65550:OXH65680 PHA65550:PHD65680 PQW65550:PQZ65680 QAS65550:QAV65680 QKO65550:QKR65680 QUK65550:QUN65680 REG65550:REJ65680 ROC65550:ROF65680 RXY65550:RYB65680 SHU65550:SHX65680 SRQ65550:SRT65680 TBM65550:TBP65680 TLI65550:TLL65680 TVE65550:TVH65680 UFA65550:UFD65680 UOW65550:UOZ65680 UYS65550:UYV65680 VIO65550:VIR65680 VSK65550:VSN65680 WCG65550:WCJ65680 WMC65550:WMF65680 WVY65550:WWB65680 Q131086:T131216 JM131086:JP131216 TI131086:TL131216 ADE131086:ADH131216 ANA131086:AND131216 AWW131086:AWZ131216 BGS131086:BGV131216 BQO131086:BQR131216 CAK131086:CAN131216 CKG131086:CKJ131216 CUC131086:CUF131216 DDY131086:DEB131216 DNU131086:DNX131216 DXQ131086:DXT131216 EHM131086:EHP131216 ERI131086:ERL131216 FBE131086:FBH131216 FLA131086:FLD131216 FUW131086:FUZ131216 GES131086:GEV131216 GOO131086:GOR131216 GYK131086:GYN131216 HIG131086:HIJ131216 HSC131086:HSF131216 IBY131086:ICB131216 ILU131086:ILX131216 IVQ131086:IVT131216 JFM131086:JFP131216 JPI131086:JPL131216 JZE131086:JZH131216 KJA131086:KJD131216 KSW131086:KSZ131216 LCS131086:LCV131216 LMO131086:LMR131216 LWK131086:LWN131216 MGG131086:MGJ131216 MQC131086:MQF131216 MZY131086:NAB131216 NJU131086:NJX131216 NTQ131086:NTT131216 ODM131086:ODP131216 ONI131086:ONL131216 OXE131086:OXH131216 PHA131086:PHD131216 PQW131086:PQZ131216 QAS131086:QAV131216 QKO131086:QKR131216 QUK131086:QUN131216 REG131086:REJ131216 ROC131086:ROF131216 RXY131086:RYB131216 SHU131086:SHX131216 SRQ131086:SRT131216 TBM131086:TBP131216 TLI131086:TLL131216 TVE131086:TVH131216 UFA131086:UFD131216 UOW131086:UOZ131216 UYS131086:UYV131216 VIO131086:VIR131216 VSK131086:VSN131216 WCG131086:WCJ131216 WMC131086:WMF131216 WVY131086:WWB131216 Q196622:T196752 JM196622:JP196752 TI196622:TL196752 ADE196622:ADH196752 ANA196622:AND196752 AWW196622:AWZ196752 BGS196622:BGV196752 BQO196622:BQR196752 CAK196622:CAN196752 CKG196622:CKJ196752 CUC196622:CUF196752 DDY196622:DEB196752 DNU196622:DNX196752 DXQ196622:DXT196752 EHM196622:EHP196752 ERI196622:ERL196752 FBE196622:FBH196752 FLA196622:FLD196752 FUW196622:FUZ196752 GES196622:GEV196752 GOO196622:GOR196752 GYK196622:GYN196752 HIG196622:HIJ196752 HSC196622:HSF196752 IBY196622:ICB196752 ILU196622:ILX196752 IVQ196622:IVT196752 JFM196622:JFP196752 JPI196622:JPL196752 JZE196622:JZH196752 KJA196622:KJD196752 KSW196622:KSZ196752 LCS196622:LCV196752 LMO196622:LMR196752 LWK196622:LWN196752 MGG196622:MGJ196752 MQC196622:MQF196752 MZY196622:NAB196752 NJU196622:NJX196752 NTQ196622:NTT196752 ODM196622:ODP196752 ONI196622:ONL196752 OXE196622:OXH196752 PHA196622:PHD196752 PQW196622:PQZ196752 QAS196622:QAV196752 QKO196622:QKR196752 QUK196622:QUN196752 REG196622:REJ196752 ROC196622:ROF196752 RXY196622:RYB196752 SHU196622:SHX196752 SRQ196622:SRT196752 TBM196622:TBP196752 TLI196622:TLL196752 TVE196622:TVH196752 UFA196622:UFD196752 UOW196622:UOZ196752 UYS196622:UYV196752 VIO196622:VIR196752 VSK196622:VSN196752 WCG196622:WCJ196752 WMC196622:WMF196752 WVY196622:WWB196752 Q262158:T262288 JM262158:JP262288 TI262158:TL262288 ADE262158:ADH262288 ANA262158:AND262288 AWW262158:AWZ262288 BGS262158:BGV262288 BQO262158:BQR262288 CAK262158:CAN262288 CKG262158:CKJ262288 CUC262158:CUF262288 DDY262158:DEB262288 DNU262158:DNX262288 DXQ262158:DXT262288 EHM262158:EHP262288 ERI262158:ERL262288 FBE262158:FBH262288 FLA262158:FLD262288 FUW262158:FUZ262288 GES262158:GEV262288 GOO262158:GOR262288 GYK262158:GYN262288 HIG262158:HIJ262288 HSC262158:HSF262288 IBY262158:ICB262288 ILU262158:ILX262288 IVQ262158:IVT262288 JFM262158:JFP262288 JPI262158:JPL262288 JZE262158:JZH262288 KJA262158:KJD262288 KSW262158:KSZ262288 LCS262158:LCV262288 LMO262158:LMR262288 LWK262158:LWN262288 MGG262158:MGJ262288 MQC262158:MQF262288 MZY262158:NAB262288 NJU262158:NJX262288 NTQ262158:NTT262288 ODM262158:ODP262288 ONI262158:ONL262288 OXE262158:OXH262288 PHA262158:PHD262288 PQW262158:PQZ262288 QAS262158:QAV262288 QKO262158:QKR262288 QUK262158:QUN262288 REG262158:REJ262288 ROC262158:ROF262288 RXY262158:RYB262288 SHU262158:SHX262288 SRQ262158:SRT262288 TBM262158:TBP262288 TLI262158:TLL262288 TVE262158:TVH262288 UFA262158:UFD262288 UOW262158:UOZ262288 UYS262158:UYV262288 VIO262158:VIR262288 VSK262158:VSN262288 WCG262158:WCJ262288 WMC262158:WMF262288 WVY262158:WWB262288 Q327694:T327824 JM327694:JP327824 TI327694:TL327824 ADE327694:ADH327824 ANA327694:AND327824 AWW327694:AWZ327824 BGS327694:BGV327824 BQO327694:BQR327824 CAK327694:CAN327824 CKG327694:CKJ327824 CUC327694:CUF327824 DDY327694:DEB327824 DNU327694:DNX327824 DXQ327694:DXT327824 EHM327694:EHP327824 ERI327694:ERL327824 FBE327694:FBH327824 FLA327694:FLD327824 FUW327694:FUZ327824 GES327694:GEV327824 GOO327694:GOR327824 GYK327694:GYN327824 HIG327694:HIJ327824 HSC327694:HSF327824 IBY327694:ICB327824 ILU327694:ILX327824 IVQ327694:IVT327824 JFM327694:JFP327824 JPI327694:JPL327824 JZE327694:JZH327824 KJA327694:KJD327824 KSW327694:KSZ327824 LCS327694:LCV327824 LMO327694:LMR327824 LWK327694:LWN327824 MGG327694:MGJ327824 MQC327694:MQF327824 MZY327694:NAB327824 NJU327694:NJX327824 NTQ327694:NTT327824 ODM327694:ODP327824 ONI327694:ONL327824 OXE327694:OXH327824 PHA327694:PHD327824 PQW327694:PQZ327824 QAS327694:QAV327824 QKO327694:QKR327824 QUK327694:QUN327824 REG327694:REJ327824 ROC327694:ROF327824 RXY327694:RYB327824 SHU327694:SHX327824 SRQ327694:SRT327824 TBM327694:TBP327824 TLI327694:TLL327824 TVE327694:TVH327824 UFA327694:UFD327824 UOW327694:UOZ327824 UYS327694:UYV327824 VIO327694:VIR327824 VSK327694:VSN327824 WCG327694:WCJ327824 WMC327694:WMF327824 WVY327694:WWB327824 Q393230:T393360 JM393230:JP393360 TI393230:TL393360 ADE393230:ADH393360 ANA393230:AND393360 AWW393230:AWZ393360 BGS393230:BGV393360 BQO393230:BQR393360 CAK393230:CAN393360 CKG393230:CKJ393360 CUC393230:CUF393360 DDY393230:DEB393360 DNU393230:DNX393360 DXQ393230:DXT393360 EHM393230:EHP393360 ERI393230:ERL393360 FBE393230:FBH393360 FLA393230:FLD393360 FUW393230:FUZ393360 GES393230:GEV393360 GOO393230:GOR393360 GYK393230:GYN393360 HIG393230:HIJ393360 HSC393230:HSF393360 IBY393230:ICB393360 ILU393230:ILX393360 IVQ393230:IVT393360 JFM393230:JFP393360 JPI393230:JPL393360 JZE393230:JZH393360 KJA393230:KJD393360 KSW393230:KSZ393360 LCS393230:LCV393360 LMO393230:LMR393360 LWK393230:LWN393360 MGG393230:MGJ393360 MQC393230:MQF393360 MZY393230:NAB393360 NJU393230:NJX393360 NTQ393230:NTT393360 ODM393230:ODP393360 ONI393230:ONL393360 OXE393230:OXH393360 PHA393230:PHD393360 PQW393230:PQZ393360 QAS393230:QAV393360 QKO393230:QKR393360 QUK393230:QUN393360 REG393230:REJ393360 ROC393230:ROF393360 RXY393230:RYB393360 SHU393230:SHX393360 SRQ393230:SRT393360 TBM393230:TBP393360 TLI393230:TLL393360 TVE393230:TVH393360 UFA393230:UFD393360 UOW393230:UOZ393360 UYS393230:UYV393360 VIO393230:VIR393360 VSK393230:VSN393360 WCG393230:WCJ393360 WMC393230:WMF393360 WVY393230:WWB393360 Q458766:T458896 JM458766:JP458896 TI458766:TL458896 ADE458766:ADH458896 ANA458766:AND458896 AWW458766:AWZ458896 BGS458766:BGV458896 BQO458766:BQR458896 CAK458766:CAN458896 CKG458766:CKJ458896 CUC458766:CUF458896 DDY458766:DEB458896 DNU458766:DNX458896 DXQ458766:DXT458896 EHM458766:EHP458896 ERI458766:ERL458896 FBE458766:FBH458896 FLA458766:FLD458896 FUW458766:FUZ458896 GES458766:GEV458896 GOO458766:GOR458896 GYK458766:GYN458896 HIG458766:HIJ458896 HSC458766:HSF458896 IBY458766:ICB458896 ILU458766:ILX458896 IVQ458766:IVT458896 JFM458766:JFP458896 JPI458766:JPL458896 JZE458766:JZH458896 KJA458766:KJD458896 KSW458766:KSZ458896 LCS458766:LCV458896 LMO458766:LMR458896 LWK458766:LWN458896 MGG458766:MGJ458896 MQC458766:MQF458896 MZY458766:NAB458896 NJU458766:NJX458896 NTQ458766:NTT458896 ODM458766:ODP458896 ONI458766:ONL458896 OXE458766:OXH458896 PHA458766:PHD458896 PQW458766:PQZ458896 QAS458766:QAV458896 QKO458766:QKR458896 QUK458766:QUN458896 REG458766:REJ458896 ROC458766:ROF458896 RXY458766:RYB458896 SHU458766:SHX458896 SRQ458766:SRT458896 TBM458766:TBP458896 TLI458766:TLL458896 TVE458766:TVH458896 UFA458766:UFD458896 UOW458766:UOZ458896 UYS458766:UYV458896 VIO458766:VIR458896 VSK458766:VSN458896 WCG458766:WCJ458896 WMC458766:WMF458896 WVY458766:WWB458896 Q524302:T524432 JM524302:JP524432 TI524302:TL524432 ADE524302:ADH524432 ANA524302:AND524432 AWW524302:AWZ524432 BGS524302:BGV524432 BQO524302:BQR524432 CAK524302:CAN524432 CKG524302:CKJ524432 CUC524302:CUF524432 DDY524302:DEB524432 DNU524302:DNX524432 DXQ524302:DXT524432 EHM524302:EHP524432 ERI524302:ERL524432 FBE524302:FBH524432 FLA524302:FLD524432 FUW524302:FUZ524432 GES524302:GEV524432 GOO524302:GOR524432 GYK524302:GYN524432 HIG524302:HIJ524432 HSC524302:HSF524432 IBY524302:ICB524432 ILU524302:ILX524432 IVQ524302:IVT524432 JFM524302:JFP524432 JPI524302:JPL524432 JZE524302:JZH524432 KJA524302:KJD524432 KSW524302:KSZ524432 LCS524302:LCV524432 LMO524302:LMR524432 LWK524302:LWN524432 MGG524302:MGJ524432 MQC524302:MQF524432 MZY524302:NAB524432 NJU524302:NJX524432 NTQ524302:NTT524432 ODM524302:ODP524432 ONI524302:ONL524432 OXE524302:OXH524432 PHA524302:PHD524432 PQW524302:PQZ524432 QAS524302:QAV524432 QKO524302:QKR524432 QUK524302:QUN524432 REG524302:REJ524432 ROC524302:ROF524432 RXY524302:RYB524432 SHU524302:SHX524432 SRQ524302:SRT524432 TBM524302:TBP524432 TLI524302:TLL524432 TVE524302:TVH524432 UFA524302:UFD524432 UOW524302:UOZ524432 UYS524302:UYV524432 VIO524302:VIR524432 VSK524302:VSN524432 WCG524302:WCJ524432 WMC524302:WMF524432 WVY524302:WWB524432 Q589838:T589968 JM589838:JP589968 TI589838:TL589968 ADE589838:ADH589968 ANA589838:AND589968 AWW589838:AWZ589968 BGS589838:BGV589968 BQO589838:BQR589968 CAK589838:CAN589968 CKG589838:CKJ589968 CUC589838:CUF589968 DDY589838:DEB589968 DNU589838:DNX589968 DXQ589838:DXT589968 EHM589838:EHP589968 ERI589838:ERL589968 FBE589838:FBH589968 FLA589838:FLD589968 FUW589838:FUZ589968 GES589838:GEV589968 GOO589838:GOR589968 GYK589838:GYN589968 HIG589838:HIJ589968 HSC589838:HSF589968 IBY589838:ICB589968 ILU589838:ILX589968 IVQ589838:IVT589968 JFM589838:JFP589968 JPI589838:JPL589968 JZE589838:JZH589968 KJA589838:KJD589968 KSW589838:KSZ589968 LCS589838:LCV589968 LMO589838:LMR589968 LWK589838:LWN589968 MGG589838:MGJ589968 MQC589838:MQF589968 MZY589838:NAB589968 NJU589838:NJX589968 NTQ589838:NTT589968 ODM589838:ODP589968 ONI589838:ONL589968 OXE589838:OXH589968 PHA589838:PHD589968 PQW589838:PQZ589968 QAS589838:QAV589968 QKO589838:QKR589968 QUK589838:QUN589968 REG589838:REJ589968 ROC589838:ROF589968 RXY589838:RYB589968 SHU589838:SHX589968 SRQ589838:SRT589968 TBM589838:TBP589968 TLI589838:TLL589968 TVE589838:TVH589968 UFA589838:UFD589968 UOW589838:UOZ589968 UYS589838:UYV589968 VIO589838:VIR589968 VSK589838:VSN589968 WCG589838:WCJ589968 WMC589838:WMF589968 WVY589838:WWB589968 Q655374:T655504 JM655374:JP655504 TI655374:TL655504 ADE655374:ADH655504 ANA655374:AND655504 AWW655374:AWZ655504 BGS655374:BGV655504 BQO655374:BQR655504 CAK655374:CAN655504 CKG655374:CKJ655504 CUC655374:CUF655504 DDY655374:DEB655504 DNU655374:DNX655504 DXQ655374:DXT655504 EHM655374:EHP655504 ERI655374:ERL655504 FBE655374:FBH655504 FLA655374:FLD655504 FUW655374:FUZ655504 GES655374:GEV655504 GOO655374:GOR655504 GYK655374:GYN655504 HIG655374:HIJ655504 HSC655374:HSF655504 IBY655374:ICB655504 ILU655374:ILX655504 IVQ655374:IVT655504 JFM655374:JFP655504 JPI655374:JPL655504 JZE655374:JZH655504 KJA655374:KJD655504 KSW655374:KSZ655504 LCS655374:LCV655504 LMO655374:LMR655504 LWK655374:LWN655504 MGG655374:MGJ655504 MQC655374:MQF655504 MZY655374:NAB655504 NJU655374:NJX655504 NTQ655374:NTT655504 ODM655374:ODP655504 ONI655374:ONL655504 OXE655374:OXH655504 PHA655374:PHD655504 PQW655374:PQZ655504 QAS655374:QAV655504 QKO655374:QKR655504 QUK655374:QUN655504 REG655374:REJ655504 ROC655374:ROF655504 RXY655374:RYB655504 SHU655374:SHX655504 SRQ655374:SRT655504 TBM655374:TBP655504 TLI655374:TLL655504 TVE655374:TVH655504 UFA655374:UFD655504 UOW655374:UOZ655504 UYS655374:UYV655504 VIO655374:VIR655504 VSK655374:VSN655504 WCG655374:WCJ655504 WMC655374:WMF655504 WVY655374:WWB655504 Q720910:T721040 JM720910:JP721040 TI720910:TL721040 ADE720910:ADH721040 ANA720910:AND721040 AWW720910:AWZ721040 BGS720910:BGV721040 BQO720910:BQR721040 CAK720910:CAN721040 CKG720910:CKJ721040 CUC720910:CUF721040 DDY720910:DEB721040 DNU720910:DNX721040 DXQ720910:DXT721040 EHM720910:EHP721040 ERI720910:ERL721040 FBE720910:FBH721040 FLA720910:FLD721040 FUW720910:FUZ721040 GES720910:GEV721040 GOO720910:GOR721040 GYK720910:GYN721040 HIG720910:HIJ721040 HSC720910:HSF721040 IBY720910:ICB721040 ILU720910:ILX721040 IVQ720910:IVT721040 JFM720910:JFP721040 JPI720910:JPL721040 JZE720910:JZH721040 KJA720910:KJD721040 KSW720910:KSZ721040 LCS720910:LCV721040 LMO720910:LMR721040 LWK720910:LWN721040 MGG720910:MGJ721040 MQC720910:MQF721040 MZY720910:NAB721040 NJU720910:NJX721040 NTQ720910:NTT721040 ODM720910:ODP721040 ONI720910:ONL721040 OXE720910:OXH721040 PHA720910:PHD721040 PQW720910:PQZ721040 QAS720910:QAV721040 QKO720910:QKR721040 QUK720910:QUN721040 REG720910:REJ721040 ROC720910:ROF721040 RXY720910:RYB721040 SHU720910:SHX721040 SRQ720910:SRT721040 TBM720910:TBP721040 TLI720910:TLL721040 TVE720910:TVH721040 UFA720910:UFD721040 UOW720910:UOZ721040 UYS720910:UYV721040 VIO720910:VIR721040 VSK720910:VSN721040 WCG720910:WCJ721040 WMC720910:WMF721040 WVY720910:WWB721040 Q786446:T786576 JM786446:JP786576 TI786446:TL786576 ADE786446:ADH786576 ANA786446:AND786576 AWW786446:AWZ786576 BGS786446:BGV786576 BQO786446:BQR786576 CAK786446:CAN786576 CKG786446:CKJ786576 CUC786446:CUF786576 DDY786446:DEB786576 DNU786446:DNX786576 DXQ786446:DXT786576 EHM786446:EHP786576 ERI786446:ERL786576 FBE786446:FBH786576 FLA786446:FLD786576 FUW786446:FUZ786576 GES786446:GEV786576 GOO786446:GOR786576 GYK786446:GYN786576 HIG786446:HIJ786576 HSC786446:HSF786576 IBY786446:ICB786576 ILU786446:ILX786576 IVQ786446:IVT786576 JFM786446:JFP786576 JPI786446:JPL786576 JZE786446:JZH786576 KJA786446:KJD786576 KSW786446:KSZ786576 LCS786446:LCV786576 LMO786446:LMR786576 LWK786446:LWN786576 MGG786446:MGJ786576 MQC786446:MQF786576 MZY786446:NAB786576 NJU786446:NJX786576 NTQ786446:NTT786576 ODM786446:ODP786576 ONI786446:ONL786576 OXE786446:OXH786576 PHA786446:PHD786576 PQW786446:PQZ786576 QAS786446:QAV786576 QKO786446:QKR786576 QUK786446:QUN786576 REG786446:REJ786576 ROC786446:ROF786576 RXY786446:RYB786576 SHU786446:SHX786576 SRQ786446:SRT786576 TBM786446:TBP786576 TLI786446:TLL786576 TVE786446:TVH786576 UFA786446:UFD786576 UOW786446:UOZ786576 UYS786446:UYV786576 VIO786446:VIR786576 VSK786446:VSN786576 WCG786446:WCJ786576 WMC786446:WMF786576 WVY786446:WWB786576 Q851982:T852112 JM851982:JP852112 TI851982:TL852112 ADE851982:ADH852112 ANA851982:AND852112 AWW851982:AWZ852112 BGS851982:BGV852112 BQO851982:BQR852112 CAK851982:CAN852112 CKG851982:CKJ852112 CUC851982:CUF852112 DDY851982:DEB852112 DNU851982:DNX852112 DXQ851982:DXT852112 EHM851982:EHP852112 ERI851982:ERL852112 FBE851982:FBH852112 FLA851982:FLD852112 FUW851982:FUZ852112 GES851982:GEV852112 GOO851982:GOR852112 GYK851982:GYN852112 HIG851982:HIJ852112 HSC851982:HSF852112 IBY851982:ICB852112 ILU851982:ILX852112 IVQ851982:IVT852112 JFM851982:JFP852112 JPI851982:JPL852112 JZE851982:JZH852112 KJA851982:KJD852112 KSW851982:KSZ852112 LCS851982:LCV852112 LMO851982:LMR852112 LWK851982:LWN852112 MGG851982:MGJ852112 MQC851982:MQF852112 MZY851982:NAB852112 NJU851982:NJX852112 NTQ851982:NTT852112 ODM851982:ODP852112 ONI851982:ONL852112 OXE851982:OXH852112 PHA851982:PHD852112 PQW851982:PQZ852112 QAS851982:QAV852112 QKO851982:QKR852112 QUK851982:QUN852112 REG851982:REJ852112 ROC851982:ROF852112 RXY851982:RYB852112 SHU851982:SHX852112 SRQ851982:SRT852112 TBM851982:TBP852112 TLI851982:TLL852112 TVE851982:TVH852112 UFA851982:UFD852112 UOW851982:UOZ852112 UYS851982:UYV852112 VIO851982:VIR852112 VSK851982:VSN852112 WCG851982:WCJ852112 WMC851982:WMF852112 WVY851982:WWB852112 Q917518:T917648 JM917518:JP917648 TI917518:TL917648 ADE917518:ADH917648 ANA917518:AND917648 AWW917518:AWZ917648 BGS917518:BGV917648 BQO917518:BQR917648 CAK917518:CAN917648 CKG917518:CKJ917648 CUC917518:CUF917648 DDY917518:DEB917648 DNU917518:DNX917648 DXQ917518:DXT917648 EHM917518:EHP917648 ERI917518:ERL917648 FBE917518:FBH917648 FLA917518:FLD917648 FUW917518:FUZ917648 GES917518:GEV917648 GOO917518:GOR917648 GYK917518:GYN917648 HIG917518:HIJ917648 HSC917518:HSF917648 IBY917518:ICB917648 ILU917518:ILX917648 IVQ917518:IVT917648 JFM917518:JFP917648 JPI917518:JPL917648 JZE917518:JZH917648 KJA917518:KJD917648 KSW917518:KSZ917648 LCS917518:LCV917648 LMO917518:LMR917648 LWK917518:LWN917648 MGG917518:MGJ917648 MQC917518:MQF917648 MZY917518:NAB917648 NJU917518:NJX917648 NTQ917518:NTT917648 ODM917518:ODP917648 ONI917518:ONL917648 OXE917518:OXH917648 PHA917518:PHD917648 PQW917518:PQZ917648 QAS917518:QAV917648 QKO917518:QKR917648 QUK917518:QUN917648 REG917518:REJ917648 ROC917518:ROF917648 RXY917518:RYB917648 SHU917518:SHX917648 SRQ917518:SRT917648 TBM917518:TBP917648 TLI917518:TLL917648 TVE917518:TVH917648 UFA917518:UFD917648 UOW917518:UOZ917648 UYS917518:UYV917648 VIO917518:VIR917648 VSK917518:VSN917648 WCG917518:WCJ917648 WMC917518:WMF917648 WVY917518:WWB917648 Q983054:T983184 JM983054:JP983184 TI983054:TL983184 ADE983054:ADH983184 ANA983054:AND983184 AWW983054:AWZ983184 BGS983054:BGV983184 BQO983054:BQR983184 CAK983054:CAN983184 CKG983054:CKJ983184 CUC983054:CUF983184 DDY983054:DEB983184 DNU983054:DNX983184 DXQ983054:DXT983184 EHM983054:EHP983184 ERI983054:ERL983184 FBE983054:FBH983184 FLA983054:FLD983184 FUW983054:FUZ983184 GES983054:GEV983184 GOO983054:GOR983184 GYK983054:GYN983184 HIG983054:HIJ983184 HSC983054:HSF983184 IBY983054:ICB983184 ILU983054:ILX983184 IVQ983054:IVT983184 JFM983054:JFP983184 JPI983054:JPL983184 JZE983054:JZH983184 KJA983054:KJD983184 KSW983054:KSZ983184 LCS983054:LCV983184 LMO983054:LMR983184 LWK983054:LWN983184 MGG983054:MGJ983184 MQC983054:MQF983184 MZY983054:NAB983184 NJU983054:NJX983184 NTQ983054:NTT983184 ODM983054:ODP983184 ONI983054:ONL983184 OXE983054:OXH983184 PHA983054:PHD983184 PQW983054:PQZ983184 QAS983054:QAV983184 QKO983054:QKR983184 QUK983054:QUN983184 REG983054:REJ983184 ROC983054:ROF983184 RXY983054:RYB983184 SHU983054:SHX983184 SRQ983054:SRT983184 TBM983054:TBP983184 TLI983054:TLL983184 TVE983054:TVH983184 UFA983054:UFD983184 UOW983054:UOZ983184 UYS983054:UYV983184 VIO983054:VIR983184 VSK983054:VSN983184 WCG983054:WCJ983184 WMC983054:WMF983184 WVY983054:WWB983184 AB14:AI151 JX14:KE151 TT14:UA151 ADP14:ADW151 ANL14:ANS151 AXH14:AXO151 BHD14:BHK151 BQZ14:BRG151 CAV14:CBC151 CKR14:CKY151 CUN14:CUU151 DEJ14:DEQ151 DOF14:DOM151 DYB14:DYI151 EHX14:EIE151 ERT14:ESA151 FBP14:FBW151 FLL14:FLS151 FVH14:FVO151 GFD14:GFK151 GOZ14:GPG151 GYV14:GZC151 HIR14:HIY151 HSN14:HSU151 ICJ14:ICQ151 IMF14:IMM151 IWB14:IWI151 JFX14:JGE151 JPT14:JQA151 JZP14:JZW151 KJL14:KJS151 KTH14:KTO151 LDD14:LDK151 LMZ14:LNG151 LWV14:LXC151 MGR14:MGY151 MQN14:MQU151 NAJ14:NAQ151 NKF14:NKM151 NUB14:NUI151 ODX14:OEE151 ONT14:OOA151 OXP14:OXW151 PHL14:PHS151 PRH14:PRO151 QBD14:QBK151 QKZ14:QLG151 QUV14:QVC151 RER14:REY151 RON14:ROU151 RYJ14:RYQ151 SIF14:SIM151 SSB14:SSI151 TBX14:TCE151 TLT14:TMA151 TVP14:TVW151 UFL14:UFS151 UPH14:UPO151 UZD14:UZK151 VIZ14:VJG151 VSV14:VTC151 WCR14:WCY151 WMN14:WMU151 WWJ14:WWQ151 AB65550:AI65687 JX65550:KE65687 TT65550:UA65687 ADP65550:ADW65687 ANL65550:ANS65687 AXH65550:AXO65687 BHD65550:BHK65687 BQZ65550:BRG65687 CAV65550:CBC65687 CKR65550:CKY65687 CUN65550:CUU65687 DEJ65550:DEQ65687 DOF65550:DOM65687 DYB65550:DYI65687 EHX65550:EIE65687 ERT65550:ESA65687 FBP65550:FBW65687 FLL65550:FLS65687 FVH65550:FVO65687 GFD65550:GFK65687 GOZ65550:GPG65687 GYV65550:GZC65687 HIR65550:HIY65687 HSN65550:HSU65687 ICJ65550:ICQ65687 IMF65550:IMM65687 IWB65550:IWI65687 JFX65550:JGE65687 JPT65550:JQA65687 JZP65550:JZW65687 KJL65550:KJS65687 KTH65550:KTO65687 LDD65550:LDK65687 LMZ65550:LNG65687 LWV65550:LXC65687 MGR65550:MGY65687 MQN65550:MQU65687 NAJ65550:NAQ65687 NKF65550:NKM65687 NUB65550:NUI65687 ODX65550:OEE65687 ONT65550:OOA65687 OXP65550:OXW65687 PHL65550:PHS65687 PRH65550:PRO65687 QBD65550:QBK65687 QKZ65550:QLG65687 QUV65550:QVC65687 RER65550:REY65687 RON65550:ROU65687 RYJ65550:RYQ65687 SIF65550:SIM65687 SSB65550:SSI65687 TBX65550:TCE65687 TLT65550:TMA65687 TVP65550:TVW65687 UFL65550:UFS65687 UPH65550:UPO65687 UZD65550:UZK65687 VIZ65550:VJG65687 VSV65550:VTC65687 WCR65550:WCY65687 WMN65550:WMU65687 WWJ65550:WWQ65687 AB131086:AI131223 JX131086:KE131223 TT131086:UA131223 ADP131086:ADW131223 ANL131086:ANS131223 AXH131086:AXO131223 BHD131086:BHK131223 BQZ131086:BRG131223 CAV131086:CBC131223 CKR131086:CKY131223 CUN131086:CUU131223 DEJ131086:DEQ131223 DOF131086:DOM131223 DYB131086:DYI131223 EHX131086:EIE131223 ERT131086:ESA131223 FBP131086:FBW131223 FLL131086:FLS131223 FVH131086:FVO131223 GFD131086:GFK131223 GOZ131086:GPG131223 GYV131086:GZC131223 HIR131086:HIY131223 HSN131086:HSU131223 ICJ131086:ICQ131223 IMF131086:IMM131223 IWB131086:IWI131223 JFX131086:JGE131223 JPT131086:JQA131223 JZP131086:JZW131223 KJL131086:KJS131223 KTH131086:KTO131223 LDD131086:LDK131223 LMZ131086:LNG131223 LWV131086:LXC131223 MGR131086:MGY131223 MQN131086:MQU131223 NAJ131086:NAQ131223 NKF131086:NKM131223 NUB131086:NUI131223 ODX131086:OEE131223 ONT131086:OOA131223 OXP131086:OXW131223 PHL131086:PHS131223 PRH131086:PRO131223 QBD131086:QBK131223 QKZ131086:QLG131223 QUV131086:QVC131223 RER131086:REY131223 RON131086:ROU131223 RYJ131086:RYQ131223 SIF131086:SIM131223 SSB131086:SSI131223 TBX131086:TCE131223 TLT131086:TMA131223 TVP131086:TVW131223 UFL131086:UFS131223 UPH131086:UPO131223 UZD131086:UZK131223 VIZ131086:VJG131223 VSV131086:VTC131223 WCR131086:WCY131223 WMN131086:WMU131223 WWJ131086:WWQ131223 AB196622:AI196759 JX196622:KE196759 TT196622:UA196759 ADP196622:ADW196759 ANL196622:ANS196759 AXH196622:AXO196759 BHD196622:BHK196759 BQZ196622:BRG196759 CAV196622:CBC196759 CKR196622:CKY196759 CUN196622:CUU196759 DEJ196622:DEQ196759 DOF196622:DOM196759 DYB196622:DYI196759 EHX196622:EIE196759 ERT196622:ESA196759 FBP196622:FBW196759 FLL196622:FLS196759 FVH196622:FVO196759 GFD196622:GFK196759 GOZ196622:GPG196759 GYV196622:GZC196759 HIR196622:HIY196759 HSN196622:HSU196759 ICJ196622:ICQ196759 IMF196622:IMM196759 IWB196622:IWI196759 JFX196622:JGE196759 JPT196622:JQA196759 JZP196622:JZW196759 KJL196622:KJS196759 KTH196622:KTO196759 LDD196622:LDK196759 LMZ196622:LNG196759 LWV196622:LXC196759 MGR196622:MGY196759 MQN196622:MQU196759 NAJ196622:NAQ196759 NKF196622:NKM196759 NUB196622:NUI196759 ODX196622:OEE196759 ONT196622:OOA196759 OXP196622:OXW196759 PHL196622:PHS196759 PRH196622:PRO196759 QBD196622:QBK196759 QKZ196622:QLG196759 QUV196622:QVC196759 RER196622:REY196759 RON196622:ROU196759 RYJ196622:RYQ196759 SIF196622:SIM196759 SSB196622:SSI196759 TBX196622:TCE196759 TLT196622:TMA196759 TVP196622:TVW196759 UFL196622:UFS196759 UPH196622:UPO196759 UZD196622:UZK196759 VIZ196622:VJG196759 VSV196622:VTC196759 WCR196622:WCY196759 WMN196622:WMU196759 WWJ196622:WWQ196759 AB262158:AI262295 JX262158:KE262295 TT262158:UA262295 ADP262158:ADW262295 ANL262158:ANS262295 AXH262158:AXO262295 BHD262158:BHK262295 BQZ262158:BRG262295 CAV262158:CBC262295 CKR262158:CKY262295 CUN262158:CUU262295 DEJ262158:DEQ262295 DOF262158:DOM262295 DYB262158:DYI262295 EHX262158:EIE262295 ERT262158:ESA262295 FBP262158:FBW262295 FLL262158:FLS262295 FVH262158:FVO262295 GFD262158:GFK262295 GOZ262158:GPG262295 GYV262158:GZC262295 HIR262158:HIY262295 HSN262158:HSU262295 ICJ262158:ICQ262295 IMF262158:IMM262295 IWB262158:IWI262295 JFX262158:JGE262295 JPT262158:JQA262295 JZP262158:JZW262295 KJL262158:KJS262295 KTH262158:KTO262295 LDD262158:LDK262295 LMZ262158:LNG262295 LWV262158:LXC262295 MGR262158:MGY262295 MQN262158:MQU262295 NAJ262158:NAQ262295 NKF262158:NKM262295 NUB262158:NUI262295 ODX262158:OEE262295 ONT262158:OOA262295 OXP262158:OXW262295 PHL262158:PHS262295 PRH262158:PRO262295 QBD262158:QBK262295 QKZ262158:QLG262295 QUV262158:QVC262295 RER262158:REY262295 RON262158:ROU262295 RYJ262158:RYQ262295 SIF262158:SIM262295 SSB262158:SSI262295 TBX262158:TCE262295 TLT262158:TMA262295 TVP262158:TVW262295 UFL262158:UFS262295 UPH262158:UPO262295 UZD262158:UZK262295 VIZ262158:VJG262295 VSV262158:VTC262295 WCR262158:WCY262295 WMN262158:WMU262295 WWJ262158:WWQ262295 AB327694:AI327831 JX327694:KE327831 TT327694:UA327831 ADP327694:ADW327831 ANL327694:ANS327831 AXH327694:AXO327831 BHD327694:BHK327831 BQZ327694:BRG327831 CAV327694:CBC327831 CKR327694:CKY327831 CUN327694:CUU327831 DEJ327694:DEQ327831 DOF327694:DOM327831 DYB327694:DYI327831 EHX327694:EIE327831 ERT327694:ESA327831 FBP327694:FBW327831 FLL327694:FLS327831 FVH327694:FVO327831 GFD327694:GFK327831 GOZ327694:GPG327831 GYV327694:GZC327831 HIR327694:HIY327831 HSN327694:HSU327831 ICJ327694:ICQ327831 IMF327694:IMM327831 IWB327694:IWI327831 JFX327694:JGE327831 JPT327694:JQA327831 JZP327694:JZW327831 KJL327694:KJS327831 KTH327694:KTO327831 LDD327694:LDK327831 LMZ327694:LNG327831 LWV327694:LXC327831 MGR327694:MGY327831 MQN327694:MQU327831 NAJ327694:NAQ327831 NKF327694:NKM327831 NUB327694:NUI327831 ODX327694:OEE327831 ONT327694:OOA327831 OXP327694:OXW327831 PHL327694:PHS327831 PRH327694:PRO327831 QBD327694:QBK327831 QKZ327694:QLG327831 QUV327694:QVC327831 RER327694:REY327831 RON327694:ROU327831 RYJ327694:RYQ327831 SIF327694:SIM327831 SSB327694:SSI327831 TBX327694:TCE327831 TLT327694:TMA327831 TVP327694:TVW327831 UFL327694:UFS327831 UPH327694:UPO327831 UZD327694:UZK327831 VIZ327694:VJG327831 VSV327694:VTC327831 WCR327694:WCY327831 WMN327694:WMU327831 WWJ327694:WWQ327831 AB393230:AI393367 JX393230:KE393367 TT393230:UA393367 ADP393230:ADW393367 ANL393230:ANS393367 AXH393230:AXO393367 BHD393230:BHK393367 BQZ393230:BRG393367 CAV393230:CBC393367 CKR393230:CKY393367 CUN393230:CUU393367 DEJ393230:DEQ393367 DOF393230:DOM393367 DYB393230:DYI393367 EHX393230:EIE393367 ERT393230:ESA393367 FBP393230:FBW393367 FLL393230:FLS393367 FVH393230:FVO393367 GFD393230:GFK393367 GOZ393230:GPG393367 GYV393230:GZC393367 HIR393230:HIY393367 HSN393230:HSU393367 ICJ393230:ICQ393367 IMF393230:IMM393367 IWB393230:IWI393367 JFX393230:JGE393367 JPT393230:JQA393367 JZP393230:JZW393367 KJL393230:KJS393367 KTH393230:KTO393367 LDD393230:LDK393367 LMZ393230:LNG393367 LWV393230:LXC393367 MGR393230:MGY393367 MQN393230:MQU393367 NAJ393230:NAQ393367 NKF393230:NKM393367 NUB393230:NUI393367 ODX393230:OEE393367 ONT393230:OOA393367 OXP393230:OXW393367 PHL393230:PHS393367 PRH393230:PRO393367 QBD393230:QBK393367 QKZ393230:QLG393367 QUV393230:QVC393367 RER393230:REY393367 RON393230:ROU393367 RYJ393230:RYQ393367 SIF393230:SIM393367 SSB393230:SSI393367 TBX393230:TCE393367 TLT393230:TMA393367 TVP393230:TVW393367 UFL393230:UFS393367 UPH393230:UPO393367 UZD393230:UZK393367 VIZ393230:VJG393367 VSV393230:VTC393367 WCR393230:WCY393367 WMN393230:WMU393367 WWJ393230:WWQ393367 AB458766:AI458903 JX458766:KE458903 TT458766:UA458903 ADP458766:ADW458903 ANL458766:ANS458903 AXH458766:AXO458903 BHD458766:BHK458903 BQZ458766:BRG458903 CAV458766:CBC458903 CKR458766:CKY458903 CUN458766:CUU458903 DEJ458766:DEQ458903 DOF458766:DOM458903 DYB458766:DYI458903 EHX458766:EIE458903 ERT458766:ESA458903 FBP458766:FBW458903 FLL458766:FLS458903 FVH458766:FVO458903 GFD458766:GFK458903 GOZ458766:GPG458903 GYV458766:GZC458903 HIR458766:HIY458903 HSN458766:HSU458903 ICJ458766:ICQ458903 IMF458766:IMM458903 IWB458766:IWI458903 JFX458766:JGE458903 JPT458766:JQA458903 JZP458766:JZW458903 KJL458766:KJS458903 KTH458766:KTO458903 LDD458766:LDK458903 LMZ458766:LNG458903 LWV458766:LXC458903 MGR458766:MGY458903 MQN458766:MQU458903 NAJ458766:NAQ458903 NKF458766:NKM458903 NUB458766:NUI458903 ODX458766:OEE458903 ONT458766:OOA458903 OXP458766:OXW458903 PHL458766:PHS458903 PRH458766:PRO458903 QBD458766:QBK458903 QKZ458766:QLG458903 QUV458766:QVC458903 RER458766:REY458903 RON458766:ROU458903 RYJ458766:RYQ458903 SIF458766:SIM458903 SSB458766:SSI458903 TBX458766:TCE458903 TLT458766:TMA458903 TVP458766:TVW458903 UFL458766:UFS458903 UPH458766:UPO458903 UZD458766:UZK458903 VIZ458766:VJG458903 VSV458766:VTC458903 WCR458766:WCY458903 WMN458766:WMU458903 WWJ458766:WWQ458903 AB524302:AI524439 JX524302:KE524439 TT524302:UA524439 ADP524302:ADW524439 ANL524302:ANS524439 AXH524302:AXO524439 BHD524302:BHK524439 BQZ524302:BRG524439 CAV524302:CBC524439 CKR524302:CKY524439 CUN524302:CUU524439 DEJ524302:DEQ524439 DOF524302:DOM524439 DYB524302:DYI524439 EHX524302:EIE524439 ERT524302:ESA524439 FBP524302:FBW524439 FLL524302:FLS524439 FVH524302:FVO524439 GFD524302:GFK524439 GOZ524302:GPG524439 GYV524302:GZC524439 HIR524302:HIY524439 HSN524302:HSU524439 ICJ524302:ICQ524439 IMF524302:IMM524439 IWB524302:IWI524439 JFX524302:JGE524439 JPT524302:JQA524439 JZP524302:JZW524439 KJL524302:KJS524439 KTH524302:KTO524439 LDD524302:LDK524439 LMZ524302:LNG524439 LWV524302:LXC524439 MGR524302:MGY524439 MQN524302:MQU524439 NAJ524302:NAQ524439 NKF524302:NKM524439 NUB524302:NUI524439 ODX524302:OEE524439 ONT524302:OOA524439 OXP524302:OXW524439 PHL524302:PHS524439 PRH524302:PRO524439 QBD524302:QBK524439 QKZ524302:QLG524439 QUV524302:QVC524439 RER524302:REY524439 RON524302:ROU524439 RYJ524302:RYQ524439 SIF524302:SIM524439 SSB524302:SSI524439 TBX524302:TCE524439 TLT524302:TMA524439 TVP524302:TVW524439 UFL524302:UFS524439 UPH524302:UPO524439 UZD524302:UZK524439 VIZ524302:VJG524439 VSV524302:VTC524439 WCR524302:WCY524439 WMN524302:WMU524439 WWJ524302:WWQ524439 AB589838:AI589975 JX589838:KE589975 TT589838:UA589975 ADP589838:ADW589975 ANL589838:ANS589975 AXH589838:AXO589975 BHD589838:BHK589975 BQZ589838:BRG589975 CAV589838:CBC589975 CKR589838:CKY589975 CUN589838:CUU589975 DEJ589838:DEQ589975 DOF589838:DOM589975 DYB589838:DYI589975 EHX589838:EIE589975 ERT589838:ESA589975 FBP589838:FBW589975 FLL589838:FLS589975 FVH589838:FVO589975 GFD589838:GFK589975 GOZ589838:GPG589975 GYV589838:GZC589975 HIR589838:HIY589975 HSN589838:HSU589975 ICJ589838:ICQ589975 IMF589838:IMM589975 IWB589838:IWI589975 JFX589838:JGE589975 JPT589838:JQA589975 JZP589838:JZW589975 KJL589838:KJS589975 KTH589838:KTO589975 LDD589838:LDK589975 LMZ589838:LNG589975 LWV589838:LXC589975 MGR589838:MGY589975 MQN589838:MQU589975 NAJ589838:NAQ589975 NKF589838:NKM589975 NUB589838:NUI589975 ODX589838:OEE589975 ONT589838:OOA589975 OXP589838:OXW589975 PHL589838:PHS589975 PRH589838:PRO589975 QBD589838:QBK589975 QKZ589838:QLG589975 QUV589838:QVC589975 RER589838:REY589975 RON589838:ROU589975 RYJ589838:RYQ589975 SIF589838:SIM589975 SSB589838:SSI589975 TBX589838:TCE589975 TLT589838:TMA589975 TVP589838:TVW589975 UFL589838:UFS589975 UPH589838:UPO589975 UZD589838:UZK589975 VIZ589838:VJG589975 VSV589838:VTC589975 WCR589838:WCY589975 WMN589838:WMU589975 WWJ589838:WWQ589975 AB655374:AI655511 JX655374:KE655511 TT655374:UA655511 ADP655374:ADW655511 ANL655374:ANS655511 AXH655374:AXO655511 BHD655374:BHK655511 BQZ655374:BRG655511 CAV655374:CBC655511 CKR655374:CKY655511 CUN655374:CUU655511 DEJ655374:DEQ655511 DOF655374:DOM655511 DYB655374:DYI655511 EHX655374:EIE655511 ERT655374:ESA655511 FBP655374:FBW655511 FLL655374:FLS655511 FVH655374:FVO655511 GFD655374:GFK655511 GOZ655374:GPG655511 GYV655374:GZC655511 HIR655374:HIY655511 HSN655374:HSU655511 ICJ655374:ICQ655511 IMF655374:IMM655511 IWB655374:IWI655511 JFX655374:JGE655511 JPT655374:JQA655511 JZP655374:JZW655511 KJL655374:KJS655511 KTH655374:KTO655511 LDD655374:LDK655511 LMZ655374:LNG655511 LWV655374:LXC655511 MGR655374:MGY655511 MQN655374:MQU655511 NAJ655374:NAQ655511 NKF655374:NKM655511 NUB655374:NUI655511 ODX655374:OEE655511 ONT655374:OOA655511 OXP655374:OXW655511 PHL655374:PHS655511 PRH655374:PRO655511 QBD655374:QBK655511 QKZ655374:QLG655511 QUV655374:QVC655511 RER655374:REY655511 RON655374:ROU655511 RYJ655374:RYQ655511 SIF655374:SIM655511 SSB655374:SSI655511 TBX655374:TCE655511 TLT655374:TMA655511 TVP655374:TVW655511 UFL655374:UFS655511 UPH655374:UPO655511 UZD655374:UZK655511 VIZ655374:VJG655511 VSV655374:VTC655511 WCR655374:WCY655511 WMN655374:WMU655511 WWJ655374:WWQ655511 AB720910:AI721047 JX720910:KE721047 TT720910:UA721047 ADP720910:ADW721047 ANL720910:ANS721047 AXH720910:AXO721047 BHD720910:BHK721047 BQZ720910:BRG721047 CAV720910:CBC721047 CKR720910:CKY721047 CUN720910:CUU721047 DEJ720910:DEQ721047 DOF720910:DOM721047 DYB720910:DYI721047 EHX720910:EIE721047 ERT720910:ESA721047 FBP720910:FBW721047 FLL720910:FLS721047 FVH720910:FVO721047 GFD720910:GFK721047 GOZ720910:GPG721047 GYV720910:GZC721047 HIR720910:HIY721047 HSN720910:HSU721047 ICJ720910:ICQ721047 IMF720910:IMM721047 IWB720910:IWI721047 JFX720910:JGE721047 JPT720910:JQA721047 JZP720910:JZW721047 KJL720910:KJS721047 KTH720910:KTO721047 LDD720910:LDK721047 LMZ720910:LNG721047 LWV720910:LXC721047 MGR720910:MGY721047 MQN720910:MQU721047 NAJ720910:NAQ721047 NKF720910:NKM721047 NUB720910:NUI721047 ODX720910:OEE721047 ONT720910:OOA721047 OXP720910:OXW721047 PHL720910:PHS721047 PRH720910:PRO721047 QBD720910:QBK721047 QKZ720910:QLG721047 QUV720910:QVC721047 RER720910:REY721047 RON720910:ROU721047 RYJ720910:RYQ721047 SIF720910:SIM721047 SSB720910:SSI721047 TBX720910:TCE721047 TLT720910:TMA721047 TVP720910:TVW721047 UFL720910:UFS721047 UPH720910:UPO721047 UZD720910:UZK721047 VIZ720910:VJG721047 VSV720910:VTC721047 WCR720910:WCY721047 WMN720910:WMU721047 WWJ720910:WWQ721047 AB786446:AI786583 JX786446:KE786583 TT786446:UA786583 ADP786446:ADW786583 ANL786446:ANS786583 AXH786446:AXO786583 BHD786446:BHK786583 BQZ786446:BRG786583 CAV786446:CBC786583 CKR786446:CKY786583 CUN786446:CUU786583 DEJ786446:DEQ786583 DOF786446:DOM786583 DYB786446:DYI786583 EHX786446:EIE786583 ERT786446:ESA786583 FBP786446:FBW786583 FLL786446:FLS786583 FVH786446:FVO786583 GFD786446:GFK786583 GOZ786446:GPG786583 GYV786446:GZC786583 HIR786446:HIY786583 HSN786446:HSU786583 ICJ786446:ICQ786583 IMF786446:IMM786583 IWB786446:IWI786583 JFX786446:JGE786583 JPT786446:JQA786583 JZP786446:JZW786583 KJL786446:KJS786583 KTH786446:KTO786583 LDD786446:LDK786583 LMZ786446:LNG786583 LWV786446:LXC786583 MGR786446:MGY786583 MQN786446:MQU786583 NAJ786446:NAQ786583 NKF786446:NKM786583 NUB786446:NUI786583 ODX786446:OEE786583 ONT786446:OOA786583 OXP786446:OXW786583 PHL786446:PHS786583 PRH786446:PRO786583 QBD786446:QBK786583 QKZ786446:QLG786583 QUV786446:QVC786583 RER786446:REY786583 RON786446:ROU786583 RYJ786446:RYQ786583 SIF786446:SIM786583 SSB786446:SSI786583 TBX786446:TCE786583 TLT786446:TMA786583 TVP786446:TVW786583 UFL786446:UFS786583 UPH786446:UPO786583 UZD786446:UZK786583 VIZ786446:VJG786583 VSV786446:VTC786583 WCR786446:WCY786583 WMN786446:WMU786583 WWJ786446:WWQ786583 AB851982:AI852119 JX851982:KE852119 TT851982:UA852119 ADP851982:ADW852119 ANL851982:ANS852119 AXH851982:AXO852119 BHD851982:BHK852119 BQZ851982:BRG852119 CAV851982:CBC852119 CKR851982:CKY852119 CUN851982:CUU852119 DEJ851982:DEQ852119 DOF851982:DOM852119 DYB851982:DYI852119 EHX851982:EIE852119 ERT851982:ESA852119 FBP851982:FBW852119 FLL851982:FLS852119 FVH851982:FVO852119 GFD851982:GFK852119 GOZ851982:GPG852119 GYV851982:GZC852119 HIR851982:HIY852119 HSN851982:HSU852119 ICJ851982:ICQ852119 IMF851982:IMM852119 IWB851982:IWI852119 JFX851982:JGE852119 JPT851982:JQA852119 JZP851982:JZW852119 KJL851982:KJS852119 KTH851982:KTO852119 LDD851982:LDK852119 LMZ851982:LNG852119 LWV851982:LXC852119 MGR851982:MGY852119 MQN851982:MQU852119 NAJ851982:NAQ852119 NKF851982:NKM852119 NUB851982:NUI852119 ODX851982:OEE852119 ONT851982:OOA852119 OXP851982:OXW852119 PHL851982:PHS852119 PRH851982:PRO852119 QBD851982:QBK852119 QKZ851982:QLG852119 QUV851982:QVC852119 RER851982:REY852119 RON851982:ROU852119 RYJ851982:RYQ852119 SIF851982:SIM852119 SSB851982:SSI852119 TBX851982:TCE852119 TLT851982:TMA852119 TVP851982:TVW852119 UFL851982:UFS852119 UPH851982:UPO852119 UZD851982:UZK852119 VIZ851982:VJG852119 VSV851982:VTC852119 WCR851982:WCY852119 WMN851982:WMU852119 WWJ851982:WWQ852119 AB917518:AI917655 JX917518:KE917655 TT917518:UA917655 ADP917518:ADW917655 ANL917518:ANS917655 AXH917518:AXO917655 BHD917518:BHK917655 BQZ917518:BRG917655 CAV917518:CBC917655 CKR917518:CKY917655 CUN917518:CUU917655 DEJ917518:DEQ917655 DOF917518:DOM917655 DYB917518:DYI917655 EHX917518:EIE917655 ERT917518:ESA917655 FBP917518:FBW917655 FLL917518:FLS917655 FVH917518:FVO917655 GFD917518:GFK917655 GOZ917518:GPG917655 GYV917518:GZC917655 HIR917518:HIY917655 HSN917518:HSU917655 ICJ917518:ICQ917655 IMF917518:IMM917655 IWB917518:IWI917655 JFX917518:JGE917655 JPT917518:JQA917655 JZP917518:JZW917655 KJL917518:KJS917655 KTH917518:KTO917655 LDD917518:LDK917655 LMZ917518:LNG917655 LWV917518:LXC917655 MGR917518:MGY917655 MQN917518:MQU917655 NAJ917518:NAQ917655 NKF917518:NKM917655 NUB917518:NUI917655 ODX917518:OEE917655 ONT917518:OOA917655 OXP917518:OXW917655 PHL917518:PHS917655 PRH917518:PRO917655 QBD917518:QBK917655 QKZ917518:QLG917655 QUV917518:QVC917655 RER917518:REY917655 RON917518:ROU917655 RYJ917518:RYQ917655 SIF917518:SIM917655 SSB917518:SSI917655 TBX917518:TCE917655 TLT917518:TMA917655 TVP917518:TVW917655 UFL917518:UFS917655 UPH917518:UPO917655 UZD917518:UZK917655 VIZ917518:VJG917655 VSV917518:VTC917655 WCR917518:WCY917655 WMN917518:WMU917655 WWJ917518:WWQ917655 AB983054:AI983191 JX983054:KE983191 TT983054:UA983191 ADP983054:ADW983191 ANL983054:ANS983191 AXH983054:AXO983191 BHD983054:BHK983191 BQZ983054:BRG983191 CAV983054:CBC983191 CKR983054:CKY983191 CUN983054:CUU983191 DEJ983054:DEQ983191 DOF983054:DOM983191 DYB983054:DYI983191 EHX983054:EIE983191 ERT983054:ESA983191 FBP983054:FBW983191 FLL983054:FLS983191 FVH983054:FVO983191 GFD983054:GFK983191 GOZ983054:GPG983191 GYV983054:GZC983191 HIR983054:HIY983191 HSN983054:HSU983191 ICJ983054:ICQ983191 IMF983054:IMM983191 IWB983054:IWI983191 JFX983054:JGE983191 JPT983054:JQA983191 JZP983054:JZW983191 KJL983054:KJS983191 KTH983054:KTO983191 LDD983054:LDK983191 LMZ983054:LNG983191 LWV983054:LXC983191 MGR983054:MGY983191 MQN983054:MQU983191 NAJ983054:NAQ983191 NKF983054:NKM983191 NUB983054:NUI983191 ODX983054:OEE983191 ONT983054:OOA983191 OXP983054:OXW983191 PHL983054:PHS983191 PRH983054:PRO983191 QBD983054:QBK983191 QKZ983054:QLG983191 QUV983054:QVC983191 RER983054:REY983191 RON983054:ROU983191 RYJ983054:RYQ983191 SIF983054:SIM983191 SSB983054:SSI983191 TBX983054:TCE983191 TLT983054:TMA983191 TVP983054:TVW983191 UFL983054:UFS983191 UPH983054:UPO983191 UZD983054:UZK983191 VIZ983054:VJG983191 VSV983054:VTC983191 WCR983054:WCY983191 WMN983054:WMU983191 WWJ983054:WWQ983191 R152:R155 JN152:JN155 TJ152:TJ155 ADF152:ADF155 ANB152:ANB155 AWX152:AWX155 BGT152:BGT155 BQP152:BQP155 CAL152:CAL155 CKH152:CKH155 CUD152:CUD155 DDZ152:DDZ155 DNV152:DNV155 DXR152:DXR155 EHN152:EHN155 ERJ152:ERJ155 FBF152:FBF155 FLB152:FLB155 FUX152:FUX155 GET152:GET155 GOP152:GOP155 GYL152:GYL155 HIH152:HIH155 HSD152:HSD155 IBZ152:IBZ155 ILV152:ILV155 IVR152:IVR155 JFN152:JFN155 JPJ152:JPJ155 JZF152:JZF155 KJB152:KJB155 KSX152:KSX155 LCT152:LCT155 LMP152:LMP155 LWL152:LWL155 MGH152:MGH155 MQD152:MQD155 MZZ152:MZZ155 NJV152:NJV155 NTR152:NTR155 ODN152:ODN155 ONJ152:ONJ155 OXF152:OXF155 PHB152:PHB155 PQX152:PQX155 QAT152:QAT155 QKP152:QKP155 QUL152:QUL155 REH152:REH155 ROD152:ROD155 RXZ152:RXZ155 SHV152:SHV155 SRR152:SRR155 TBN152:TBN155 TLJ152:TLJ155 TVF152:TVF155 UFB152:UFB155 UOX152:UOX155 UYT152:UYT155 VIP152:VIP155 VSL152:VSL155 WCH152:WCH155 WMD152:WMD155 WVZ152:WVZ155 R65688:R65691 JN65688:JN65691 TJ65688:TJ65691 ADF65688:ADF65691 ANB65688:ANB65691 AWX65688:AWX65691 BGT65688:BGT65691 BQP65688:BQP65691 CAL65688:CAL65691 CKH65688:CKH65691 CUD65688:CUD65691 DDZ65688:DDZ65691 DNV65688:DNV65691 DXR65688:DXR65691 EHN65688:EHN65691 ERJ65688:ERJ65691 FBF65688:FBF65691 FLB65688:FLB65691 FUX65688:FUX65691 GET65688:GET65691 GOP65688:GOP65691 GYL65688:GYL65691 HIH65688:HIH65691 HSD65688:HSD65691 IBZ65688:IBZ65691 ILV65688:ILV65691 IVR65688:IVR65691 JFN65688:JFN65691 JPJ65688:JPJ65691 JZF65688:JZF65691 KJB65688:KJB65691 KSX65688:KSX65691 LCT65688:LCT65691 LMP65688:LMP65691 LWL65688:LWL65691 MGH65688:MGH65691 MQD65688:MQD65691 MZZ65688:MZZ65691 NJV65688:NJV65691 NTR65688:NTR65691 ODN65688:ODN65691 ONJ65688:ONJ65691 OXF65688:OXF65691 PHB65688:PHB65691 PQX65688:PQX65691 QAT65688:QAT65691 QKP65688:QKP65691 QUL65688:QUL65691 REH65688:REH65691 ROD65688:ROD65691 RXZ65688:RXZ65691 SHV65688:SHV65691 SRR65688:SRR65691 TBN65688:TBN65691 TLJ65688:TLJ65691 TVF65688:TVF65691 UFB65688:UFB65691 UOX65688:UOX65691 UYT65688:UYT65691 VIP65688:VIP65691 VSL65688:VSL65691 WCH65688:WCH65691 WMD65688:WMD65691 WVZ65688:WVZ65691 R131224:R131227 JN131224:JN131227 TJ131224:TJ131227 ADF131224:ADF131227 ANB131224:ANB131227 AWX131224:AWX131227 BGT131224:BGT131227 BQP131224:BQP131227 CAL131224:CAL131227 CKH131224:CKH131227 CUD131224:CUD131227 DDZ131224:DDZ131227 DNV131224:DNV131227 DXR131224:DXR131227 EHN131224:EHN131227 ERJ131224:ERJ131227 FBF131224:FBF131227 FLB131224:FLB131227 FUX131224:FUX131227 GET131224:GET131227 GOP131224:GOP131227 GYL131224:GYL131227 HIH131224:HIH131227 HSD131224:HSD131227 IBZ131224:IBZ131227 ILV131224:ILV131227 IVR131224:IVR131227 JFN131224:JFN131227 JPJ131224:JPJ131227 JZF131224:JZF131227 KJB131224:KJB131227 KSX131224:KSX131227 LCT131224:LCT131227 LMP131224:LMP131227 LWL131224:LWL131227 MGH131224:MGH131227 MQD131224:MQD131227 MZZ131224:MZZ131227 NJV131224:NJV131227 NTR131224:NTR131227 ODN131224:ODN131227 ONJ131224:ONJ131227 OXF131224:OXF131227 PHB131224:PHB131227 PQX131224:PQX131227 QAT131224:QAT131227 QKP131224:QKP131227 QUL131224:QUL131227 REH131224:REH131227 ROD131224:ROD131227 RXZ131224:RXZ131227 SHV131224:SHV131227 SRR131224:SRR131227 TBN131224:TBN131227 TLJ131224:TLJ131227 TVF131224:TVF131227 UFB131224:UFB131227 UOX131224:UOX131227 UYT131224:UYT131227 VIP131224:VIP131227 VSL131224:VSL131227 WCH131224:WCH131227 WMD131224:WMD131227 WVZ131224:WVZ131227 R196760:R196763 JN196760:JN196763 TJ196760:TJ196763 ADF196760:ADF196763 ANB196760:ANB196763 AWX196760:AWX196763 BGT196760:BGT196763 BQP196760:BQP196763 CAL196760:CAL196763 CKH196760:CKH196763 CUD196760:CUD196763 DDZ196760:DDZ196763 DNV196760:DNV196763 DXR196760:DXR196763 EHN196760:EHN196763 ERJ196760:ERJ196763 FBF196760:FBF196763 FLB196760:FLB196763 FUX196760:FUX196763 GET196760:GET196763 GOP196760:GOP196763 GYL196760:GYL196763 HIH196760:HIH196763 HSD196760:HSD196763 IBZ196760:IBZ196763 ILV196760:ILV196763 IVR196760:IVR196763 JFN196760:JFN196763 JPJ196760:JPJ196763 JZF196760:JZF196763 KJB196760:KJB196763 KSX196760:KSX196763 LCT196760:LCT196763 LMP196760:LMP196763 LWL196760:LWL196763 MGH196760:MGH196763 MQD196760:MQD196763 MZZ196760:MZZ196763 NJV196760:NJV196763 NTR196760:NTR196763 ODN196760:ODN196763 ONJ196760:ONJ196763 OXF196760:OXF196763 PHB196760:PHB196763 PQX196760:PQX196763 QAT196760:QAT196763 QKP196760:QKP196763 QUL196760:QUL196763 REH196760:REH196763 ROD196760:ROD196763 RXZ196760:RXZ196763 SHV196760:SHV196763 SRR196760:SRR196763 TBN196760:TBN196763 TLJ196760:TLJ196763 TVF196760:TVF196763 UFB196760:UFB196763 UOX196760:UOX196763 UYT196760:UYT196763 VIP196760:VIP196763 VSL196760:VSL196763 WCH196760:WCH196763 WMD196760:WMD196763 WVZ196760:WVZ196763 R262296:R262299 JN262296:JN262299 TJ262296:TJ262299 ADF262296:ADF262299 ANB262296:ANB262299 AWX262296:AWX262299 BGT262296:BGT262299 BQP262296:BQP262299 CAL262296:CAL262299 CKH262296:CKH262299 CUD262296:CUD262299 DDZ262296:DDZ262299 DNV262296:DNV262299 DXR262296:DXR262299 EHN262296:EHN262299 ERJ262296:ERJ262299 FBF262296:FBF262299 FLB262296:FLB262299 FUX262296:FUX262299 GET262296:GET262299 GOP262296:GOP262299 GYL262296:GYL262299 HIH262296:HIH262299 HSD262296:HSD262299 IBZ262296:IBZ262299 ILV262296:ILV262299 IVR262296:IVR262299 JFN262296:JFN262299 JPJ262296:JPJ262299 JZF262296:JZF262299 KJB262296:KJB262299 KSX262296:KSX262299 LCT262296:LCT262299 LMP262296:LMP262299 LWL262296:LWL262299 MGH262296:MGH262299 MQD262296:MQD262299 MZZ262296:MZZ262299 NJV262296:NJV262299 NTR262296:NTR262299 ODN262296:ODN262299 ONJ262296:ONJ262299 OXF262296:OXF262299 PHB262296:PHB262299 PQX262296:PQX262299 QAT262296:QAT262299 QKP262296:QKP262299 QUL262296:QUL262299 REH262296:REH262299 ROD262296:ROD262299 RXZ262296:RXZ262299 SHV262296:SHV262299 SRR262296:SRR262299 TBN262296:TBN262299 TLJ262296:TLJ262299 TVF262296:TVF262299 UFB262296:UFB262299 UOX262296:UOX262299 UYT262296:UYT262299 VIP262296:VIP262299 VSL262296:VSL262299 WCH262296:WCH262299 WMD262296:WMD262299 WVZ262296:WVZ262299 R327832:R327835 JN327832:JN327835 TJ327832:TJ327835 ADF327832:ADF327835 ANB327832:ANB327835 AWX327832:AWX327835 BGT327832:BGT327835 BQP327832:BQP327835 CAL327832:CAL327835 CKH327832:CKH327835 CUD327832:CUD327835 DDZ327832:DDZ327835 DNV327832:DNV327835 DXR327832:DXR327835 EHN327832:EHN327835 ERJ327832:ERJ327835 FBF327832:FBF327835 FLB327832:FLB327835 FUX327832:FUX327835 GET327832:GET327835 GOP327832:GOP327835 GYL327832:GYL327835 HIH327832:HIH327835 HSD327832:HSD327835 IBZ327832:IBZ327835 ILV327832:ILV327835 IVR327832:IVR327835 JFN327832:JFN327835 JPJ327832:JPJ327835 JZF327832:JZF327835 KJB327832:KJB327835 KSX327832:KSX327835 LCT327832:LCT327835 LMP327832:LMP327835 LWL327832:LWL327835 MGH327832:MGH327835 MQD327832:MQD327835 MZZ327832:MZZ327835 NJV327832:NJV327835 NTR327832:NTR327835 ODN327832:ODN327835 ONJ327832:ONJ327835 OXF327832:OXF327835 PHB327832:PHB327835 PQX327832:PQX327835 QAT327832:QAT327835 QKP327832:QKP327835 QUL327832:QUL327835 REH327832:REH327835 ROD327832:ROD327835 RXZ327832:RXZ327835 SHV327832:SHV327835 SRR327832:SRR327835 TBN327832:TBN327835 TLJ327832:TLJ327835 TVF327832:TVF327835 UFB327832:UFB327835 UOX327832:UOX327835 UYT327832:UYT327835 VIP327832:VIP327835 VSL327832:VSL327835 WCH327832:WCH327835 WMD327832:WMD327835 WVZ327832:WVZ327835 R393368:R393371 JN393368:JN393371 TJ393368:TJ393371 ADF393368:ADF393371 ANB393368:ANB393371 AWX393368:AWX393371 BGT393368:BGT393371 BQP393368:BQP393371 CAL393368:CAL393371 CKH393368:CKH393371 CUD393368:CUD393371 DDZ393368:DDZ393371 DNV393368:DNV393371 DXR393368:DXR393371 EHN393368:EHN393371 ERJ393368:ERJ393371 FBF393368:FBF393371 FLB393368:FLB393371 FUX393368:FUX393371 GET393368:GET393371 GOP393368:GOP393371 GYL393368:GYL393371 HIH393368:HIH393371 HSD393368:HSD393371 IBZ393368:IBZ393371 ILV393368:ILV393371 IVR393368:IVR393371 JFN393368:JFN393371 JPJ393368:JPJ393371 JZF393368:JZF393371 KJB393368:KJB393371 KSX393368:KSX393371 LCT393368:LCT393371 LMP393368:LMP393371 LWL393368:LWL393371 MGH393368:MGH393371 MQD393368:MQD393371 MZZ393368:MZZ393371 NJV393368:NJV393371 NTR393368:NTR393371 ODN393368:ODN393371 ONJ393368:ONJ393371 OXF393368:OXF393371 PHB393368:PHB393371 PQX393368:PQX393371 QAT393368:QAT393371 QKP393368:QKP393371 QUL393368:QUL393371 REH393368:REH393371 ROD393368:ROD393371 RXZ393368:RXZ393371 SHV393368:SHV393371 SRR393368:SRR393371 TBN393368:TBN393371 TLJ393368:TLJ393371 TVF393368:TVF393371 UFB393368:UFB393371 UOX393368:UOX393371 UYT393368:UYT393371 VIP393368:VIP393371 VSL393368:VSL393371 WCH393368:WCH393371 WMD393368:WMD393371 WVZ393368:WVZ393371 R458904:R458907 JN458904:JN458907 TJ458904:TJ458907 ADF458904:ADF458907 ANB458904:ANB458907 AWX458904:AWX458907 BGT458904:BGT458907 BQP458904:BQP458907 CAL458904:CAL458907 CKH458904:CKH458907 CUD458904:CUD458907 DDZ458904:DDZ458907 DNV458904:DNV458907 DXR458904:DXR458907 EHN458904:EHN458907 ERJ458904:ERJ458907 FBF458904:FBF458907 FLB458904:FLB458907 FUX458904:FUX458907 GET458904:GET458907 GOP458904:GOP458907 GYL458904:GYL458907 HIH458904:HIH458907 HSD458904:HSD458907 IBZ458904:IBZ458907 ILV458904:ILV458907 IVR458904:IVR458907 JFN458904:JFN458907 JPJ458904:JPJ458907 JZF458904:JZF458907 KJB458904:KJB458907 KSX458904:KSX458907 LCT458904:LCT458907 LMP458904:LMP458907 LWL458904:LWL458907 MGH458904:MGH458907 MQD458904:MQD458907 MZZ458904:MZZ458907 NJV458904:NJV458907 NTR458904:NTR458907 ODN458904:ODN458907 ONJ458904:ONJ458907 OXF458904:OXF458907 PHB458904:PHB458907 PQX458904:PQX458907 QAT458904:QAT458907 QKP458904:QKP458907 QUL458904:QUL458907 REH458904:REH458907 ROD458904:ROD458907 RXZ458904:RXZ458907 SHV458904:SHV458907 SRR458904:SRR458907 TBN458904:TBN458907 TLJ458904:TLJ458907 TVF458904:TVF458907 UFB458904:UFB458907 UOX458904:UOX458907 UYT458904:UYT458907 VIP458904:VIP458907 VSL458904:VSL458907 WCH458904:WCH458907 WMD458904:WMD458907 WVZ458904:WVZ458907 R524440:R524443 JN524440:JN524443 TJ524440:TJ524443 ADF524440:ADF524443 ANB524440:ANB524443 AWX524440:AWX524443 BGT524440:BGT524443 BQP524440:BQP524443 CAL524440:CAL524443 CKH524440:CKH524443 CUD524440:CUD524443 DDZ524440:DDZ524443 DNV524440:DNV524443 DXR524440:DXR524443 EHN524440:EHN524443 ERJ524440:ERJ524443 FBF524440:FBF524443 FLB524440:FLB524443 FUX524440:FUX524443 GET524440:GET524443 GOP524440:GOP524443 GYL524440:GYL524443 HIH524440:HIH524443 HSD524440:HSD524443 IBZ524440:IBZ524443 ILV524440:ILV524443 IVR524440:IVR524443 JFN524440:JFN524443 JPJ524440:JPJ524443 JZF524440:JZF524443 KJB524440:KJB524443 KSX524440:KSX524443 LCT524440:LCT524443 LMP524440:LMP524443 LWL524440:LWL524443 MGH524440:MGH524443 MQD524440:MQD524443 MZZ524440:MZZ524443 NJV524440:NJV524443 NTR524440:NTR524443 ODN524440:ODN524443 ONJ524440:ONJ524443 OXF524440:OXF524443 PHB524440:PHB524443 PQX524440:PQX524443 QAT524440:QAT524443 QKP524440:QKP524443 QUL524440:QUL524443 REH524440:REH524443 ROD524440:ROD524443 RXZ524440:RXZ524443 SHV524440:SHV524443 SRR524440:SRR524443 TBN524440:TBN524443 TLJ524440:TLJ524443 TVF524440:TVF524443 UFB524440:UFB524443 UOX524440:UOX524443 UYT524440:UYT524443 VIP524440:VIP524443 VSL524440:VSL524443 WCH524440:WCH524443 WMD524440:WMD524443 WVZ524440:WVZ524443 R589976:R589979 JN589976:JN589979 TJ589976:TJ589979 ADF589976:ADF589979 ANB589976:ANB589979 AWX589976:AWX589979 BGT589976:BGT589979 BQP589976:BQP589979 CAL589976:CAL589979 CKH589976:CKH589979 CUD589976:CUD589979 DDZ589976:DDZ589979 DNV589976:DNV589979 DXR589976:DXR589979 EHN589976:EHN589979 ERJ589976:ERJ589979 FBF589976:FBF589979 FLB589976:FLB589979 FUX589976:FUX589979 GET589976:GET589979 GOP589976:GOP589979 GYL589976:GYL589979 HIH589976:HIH589979 HSD589976:HSD589979 IBZ589976:IBZ589979 ILV589976:ILV589979 IVR589976:IVR589979 JFN589976:JFN589979 JPJ589976:JPJ589979 JZF589976:JZF589979 KJB589976:KJB589979 KSX589976:KSX589979 LCT589976:LCT589979 LMP589976:LMP589979 LWL589976:LWL589979 MGH589976:MGH589979 MQD589976:MQD589979 MZZ589976:MZZ589979 NJV589976:NJV589979 NTR589976:NTR589979 ODN589976:ODN589979 ONJ589976:ONJ589979 OXF589976:OXF589979 PHB589976:PHB589979 PQX589976:PQX589979 QAT589976:QAT589979 QKP589976:QKP589979 QUL589976:QUL589979 REH589976:REH589979 ROD589976:ROD589979 RXZ589976:RXZ589979 SHV589976:SHV589979 SRR589976:SRR589979 TBN589976:TBN589979 TLJ589976:TLJ589979 TVF589976:TVF589979 UFB589976:UFB589979 UOX589976:UOX589979 UYT589976:UYT589979 VIP589976:VIP589979 VSL589976:VSL589979 WCH589976:WCH589979 WMD589976:WMD589979 WVZ589976:WVZ589979 R655512:R655515 JN655512:JN655515 TJ655512:TJ655515 ADF655512:ADF655515 ANB655512:ANB655515 AWX655512:AWX655515 BGT655512:BGT655515 BQP655512:BQP655515 CAL655512:CAL655515 CKH655512:CKH655515 CUD655512:CUD655515 DDZ655512:DDZ655515 DNV655512:DNV655515 DXR655512:DXR655515 EHN655512:EHN655515 ERJ655512:ERJ655515 FBF655512:FBF655515 FLB655512:FLB655515 FUX655512:FUX655515 GET655512:GET655515 GOP655512:GOP655515 GYL655512:GYL655515 HIH655512:HIH655515 HSD655512:HSD655515 IBZ655512:IBZ655515 ILV655512:ILV655515 IVR655512:IVR655515 JFN655512:JFN655515 JPJ655512:JPJ655515 JZF655512:JZF655515 KJB655512:KJB655515 KSX655512:KSX655515 LCT655512:LCT655515 LMP655512:LMP655515 LWL655512:LWL655515 MGH655512:MGH655515 MQD655512:MQD655515 MZZ655512:MZZ655515 NJV655512:NJV655515 NTR655512:NTR655515 ODN655512:ODN655515 ONJ655512:ONJ655515 OXF655512:OXF655515 PHB655512:PHB655515 PQX655512:PQX655515 QAT655512:QAT655515 QKP655512:QKP655515 QUL655512:QUL655515 REH655512:REH655515 ROD655512:ROD655515 RXZ655512:RXZ655515 SHV655512:SHV655515 SRR655512:SRR655515 TBN655512:TBN655515 TLJ655512:TLJ655515 TVF655512:TVF655515 UFB655512:UFB655515 UOX655512:UOX655515 UYT655512:UYT655515 VIP655512:VIP655515 VSL655512:VSL655515 WCH655512:WCH655515 WMD655512:WMD655515 WVZ655512:WVZ655515 R721048:R721051 JN721048:JN721051 TJ721048:TJ721051 ADF721048:ADF721051 ANB721048:ANB721051 AWX721048:AWX721051 BGT721048:BGT721051 BQP721048:BQP721051 CAL721048:CAL721051 CKH721048:CKH721051 CUD721048:CUD721051 DDZ721048:DDZ721051 DNV721048:DNV721051 DXR721048:DXR721051 EHN721048:EHN721051 ERJ721048:ERJ721051 FBF721048:FBF721051 FLB721048:FLB721051 FUX721048:FUX721051 GET721048:GET721051 GOP721048:GOP721051 GYL721048:GYL721051 HIH721048:HIH721051 HSD721048:HSD721051 IBZ721048:IBZ721051 ILV721048:ILV721051 IVR721048:IVR721051 JFN721048:JFN721051 JPJ721048:JPJ721051 JZF721048:JZF721051 KJB721048:KJB721051 KSX721048:KSX721051 LCT721048:LCT721051 LMP721048:LMP721051 LWL721048:LWL721051 MGH721048:MGH721051 MQD721048:MQD721051 MZZ721048:MZZ721051 NJV721048:NJV721051 NTR721048:NTR721051 ODN721048:ODN721051 ONJ721048:ONJ721051 OXF721048:OXF721051 PHB721048:PHB721051 PQX721048:PQX721051 QAT721048:QAT721051 QKP721048:QKP721051 QUL721048:QUL721051 REH721048:REH721051 ROD721048:ROD721051 RXZ721048:RXZ721051 SHV721048:SHV721051 SRR721048:SRR721051 TBN721048:TBN721051 TLJ721048:TLJ721051 TVF721048:TVF721051 UFB721048:UFB721051 UOX721048:UOX721051 UYT721048:UYT721051 VIP721048:VIP721051 VSL721048:VSL721051 WCH721048:WCH721051 WMD721048:WMD721051 WVZ721048:WVZ721051 R786584:R786587 JN786584:JN786587 TJ786584:TJ786587 ADF786584:ADF786587 ANB786584:ANB786587 AWX786584:AWX786587 BGT786584:BGT786587 BQP786584:BQP786587 CAL786584:CAL786587 CKH786584:CKH786587 CUD786584:CUD786587 DDZ786584:DDZ786587 DNV786584:DNV786587 DXR786584:DXR786587 EHN786584:EHN786587 ERJ786584:ERJ786587 FBF786584:FBF786587 FLB786584:FLB786587 FUX786584:FUX786587 GET786584:GET786587 GOP786584:GOP786587 GYL786584:GYL786587 HIH786584:HIH786587 HSD786584:HSD786587 IBZ786584:IBZ786587 ILV786584:ILV786587 IVR786584:IVR786587 JFN786584:JFN786587 JPJ786584:JPJ786587 JZF786584:JZF786587 KJB786584:KJB786587 KSX786584:KSX786587 LCT786584:LCT786587 LMP786584:LMP786587 LWL786584:LWL786587 MGH786584:MGH786587 MQD786584:MQD786587 MZZ786584:MZZ786587 NJV786584:NJV786587 NTR786584:NTR786587 ODN786584:ODN786587 ONJ786584:ONJ786587 OXF786584:OXF786587 PHB786584:PHB786587 PQX786584:PQX786587 QAT786584:QAT786587 QKP786584:QKP786587 QUL786584:QUL786587 REH786584:REH786587 ROD786584:ROD786587 RXZ786584:RXZ786587 SHV786584:SHV786587 SRR786584:SRR786587 TBN786584:TBN786587 TLJ786584:TLJ786587 TVF786584:TVF786587 UFB786584:UFB786587 UOX786584:UOX786587 UYT786584:UYT786587 VIP786584:VIP786587 VSL786584:VSL786587 WCH786584:WCH786587 WMD786584:WMD786587 WVZ786584:WVZ786587 R852120:R852123 JN852120:JN852123 TJ852120:TJ852123 ADF852120:ADF852123 ANB852120:ANB852123 AWX852120:AWX852123 BGT852120:BGT852123 BQP852120:BQP852123 CAL852120:CAL852123 CKH852120:CKH852123 CUD852120:CUD852123 DDZ852120:DDZ852123 DNV852120:DNV852123 DXR852120:DXR852123 EHN852120:EHN852123 ERJ852120:ERJ852123 FBF852120:FBF852123 FLB852120:FLB852123 FUX852120:FUX852123 GET852120:GET852123 GOP852120:GOP852123 GYL852120:GYL852123 HIH852120:HIH852123 HSD852120:HSD852123 IBZ852120:IBZ852123 ILV852120:ILV852123 IVR852120:IVR852123 JFN852120:JFN852123 JPJ852120:JPJ852123 JZF852120:JZF852123 KJB852120:KJB852123 KSX852120:KSX852123 LCT852120:LCT852123 LMP852120:LMP852123 LWL852120:LWL852123 MGH852120:MGH852123 MQD852120:MQD852123 MZZ852120:MZZ852123 NJV852120:NJV852123 NTR852120:NTR852123 ODN852120:ODN852123 ONJ852120:ONJ852123 OXF852120:OXF852123 PHB852120:PHB852123 PQX852120:PQX852123 QAT852120:QAT852123 QKP852120:QKP852123 QUL852120:QUL852123 REH852120:REH852123 ROD852120:ROD852123 RXZ852120:RXZ852123 SHV852120:SHV852123 SRR852120:SRR852123 TBN852120:TBN852123 TLJ852120:TLJ852123 TVF852120:TVF852123 UFB852120:UFB852123 UOX852120:UOX852123 UYT852120:UYT852123 VIP852120:VIP852123 VSL852120:VSL852123 WCH852120:WCH852123 WMD852120:WMD852123 WVZ852120:WVZ852123 R917656:R917659 JN917656:JN917659 TJ917656:TJ917659 ADF917656:ADF917659 ANB917656:ANB917659 AWX917656:AWX917659 BGT917656:BGT917659 BQP917656:BQP917659 CAL917656:CAL917659 CKH917656:CKH917659 CUD917656:CUD917659 DDZ917656:DDZ917659 DNV917656:DNV917659 DXR917656:DXR917659 EHN917656:EHN917659 ERJ917656:ERJ917659 FBF917656:FBF917659 FLB917656:FLB917659 FUX917656:FUX917659 GET917656:GET917659 GOP917656:GOP917659 GYL917656:GYL917659 HIH917656:HIH917659 HSD917656:HSD917659 IBZ917656:IBZ917659 ILV917656:ILV917659 IVR917656:IVR917659 JFN917656:JFN917659 JPJ917656:JPJ917659 JZF917656:JZF917659 KJB917656:KJB917659 KSX917656:KSX917659 LCT917656:LCT917659 LMP917656:LMP917659 LWL917656:LWL917659 MGH917656:MGH917659 MQD917656:MQD917659 MZZ917656:MZZ917659 NJV917656:NJV917659 NTR917656:NTR917659 ODN917656:ODN917659 ONJ917656:ONJ917659 OXF917656:OXF917659 PHB917656:PHB917659 PQX917656:PQX917659 QAT917656:QAT917659 QKP917656:QKP917659 QUL917656:QUL917659 REH917656:REH917659 ROD917656:ROD917659 RXZ917656:RXZ917659 SHV917656:SHV917659 SRR917656:SRR917659 TBN917656:TBN917659 TLJ917656:TLJ917659 TVF917656:TVF917659 UFB917656:UFB917659 UOX917656:UOX917659 UYT917656:UYT917659 VIP917656:VIP917659 VSL917656:VSL917659 WCH917656:WCH917659 WMD917656:WMD917659 WVZ917656:WVZ917659 R983192:R983195 JN983192:JN983195 TJ983192:TJ983195 ADF983192:ADF983195 ANB983192:ANB983195 AWX983192:AWX983195 BGT983192:BGT983195 BQP983192:BQP983195 CAL983192:CAL983195 CKH983192:CKH983195 CUD983192:CUD983195 DDZ983192:DDZ983195 DNV983192:DNV983195 DXR983192:DXR983195 EHN983192:EHN983195 ERJ983192:ERJ983195 FBF983192:FBF983195 FLB983192:FLB983195 FUX983192:FUX983195 GET983192:GET983195 GOP983192:GOP983195 GYL983192:GYL983195 HIH983192:HIH983195 HSD983192:HSD983195 IBZ983192:IBZ983195 ILV983192:ILV983195 IVR983192:IVR983195 JFN983192:JFN983195 JPJ983192:JPJ983195 JZF983192:JZF983195 KJB983192:KJB983195 KSX983192:KSX983195 LCT983192:LCT983195 LMP983192:LMP983195 LWL983192:LWL983195 MGH983192:MGH983195 MQD983192:MQD983195 MZZ983192:MZZ983195 NJV983192:NJV983195 NTR983192:NTR983195 ODN983192:ODN983195 ONJ983192:ONJ983195 OXF983192:OXF983195 PHB983192:PHB983195 PQX983192:PQX983195 QAT983192:QAT983195 QKP983192:QKP983195 QUL983192:QUL983195 REH983192:REH983195 ROD983192:ROD983195 RXZ983192:RXZ983195 SHV983192:SHV983195 SRR983192:SRR983195 TBN983192:TBN983195 TLJ983192:TLJ983195 TVF983192:TVF983195 UFB983192:UFB983195 UOX983192:UOX983195 UYT983192:UYT983195 VIP983192:VIP983195 VSL983192:VSL983195 WCH983192:WCH983195 WMD983192:WMD983195 WVZ983192:WVZ983195 F14:I151 JB14:JE151 SX14:TA151 ACT14:ACW151 AMP14:AMS151 AWL14:AWO151 BGH14:BGK151 BQD14:BQG151 BZZ14:CAC151 CJV14:CJY151 CTR14:CTU151 DDN14:DDQ151 DNJ14:DNM151 DXF14:DXI151 EHB14:EHE151 EQX14:ERA151 FAT14:FAW151 FKP14:FKS151 FUL14:FUO151 GEH14:GEK151 GOD14:GOG151 GXZ14:GYC151 HHV14:HHY151 HRR14:HRU151 IBN14:IBQ151 ILJ14:ILM151 IVF14:IVI151 JFB14:JFE151 JOX14:JPA151 JYT14:JYW151 KIP14:KIS151 KSL14:KSO151 LCH14:LCK151 LMD14:LMG151 LVZ14:LWC151 MFV14:MFY151 MPR14:MPU151 MZN14:MZQ151 NJJ14:NJM151 NTF14:NTI151 ODB14:ODE151 OMX14:ONA151 OWT14:OWW151 PGP14:PGS151 PQL14:PQO151 QAH14:QAK151 QKD14:QKG151 QTZ14:QUC151 RDV14:RDY151 RNR14:RNU151 RXN14:RXQ151 SHJ14:SHM151 SRF14:SRI151 TBB14:TBE151 TKX14:TLA151 TUT14:TUW151 UEP14:UES151 UOL14:UOO151 UYH14:UYK151 VID14:VIG151 VRZ14:VSC151 WBV14:WBY151 WLR14:WLU151 WVN14:WVQ151 F65550:I65687 JB65550:JE65687 SX65550:TA65687 ACT65550:ACW65687 AMP65550:AMS65687 AWL65550:AWO65687 BGH65550:BGK65687 BQD65550:BQG65687 BZZ65550:CAC65687 CJV65550:CJY65687 CTR65550:CTU65687 DDN65550:DDQ65687 DNJ65550:DNM65687 DXF65550:DXI65687 EHB65550:EHE65687 EQX65550:ERA65687 FAT65550:FAW65687 FKP65550:FKS65687 FUL65550:FUO65687 GEH65550:GEK65687 GOD65550:GOG65687 GXZ65550:GYC65687 HHV65550:HHY65687 HRR65550:HRU65687 IBN65550:IBQ65687 ILJ65550:ILM65687 IVF65550:IVI65687 JFB65550:JFE65687 JOX65550:JPA65687 JYT65550:JYW65687 KIP65550:KIS65687 KSL65550:KSO65687 LCH65550:LCK65687 LMD65550:LMG65687 LVZ65550:LWC65687 MFV65550:MFY65687 MPR65550:MPU65687 MZN65550:MZQ65687 NJJ65550:NJM65687 NTF65550:NTI65687 ODB65550:ODE65687 OMX65550:ONA65687 OWT65550:OWW65687 PGP65550:PGS65687 PQL65550:PQO65687 QAH65550:QAK65687 QKD65550:QKG65687 QTZ65550:QUC65687 RDV65550:RDY65687 RNR65550:RNU65687 RXN65550:RXQ65687 SHJ65550:SHM65687 SRF65550:SRI65687 TBB65550:TBE65687 TKX65550:TLA65687 TUT65550:TUW65687 UEP65550:UES65687 UOL65550:UOO65687 UYH65550:UYK65687 VID65550:VIG65687 VRZ65550:VSC65687 WBV65550:WBY65687 WLR65550:WLU65687 WVN65550:WVQ65687 F131086:I131223 JB131086:JE131223 SX131086:TA131223 ACT131086:ACW131223 AMP131086:AMS131223 AWL131086:AWO131223 BGH131086:BGK131223 BQD131086:BQG131223 BZZ131086:CAC131223 CJV131086:CJY131223 CTR131086:CTU131223 DDN131086:DDQ131223 DNJ131086:DNM131223 DXF131086:DXI131223 EHB131086:EHE131223 EQX131086:ERA131223 FAT131086:FAW131223 FKP131086:FKS131223 FUL131086:FUO131223 GEH131086:GEK131223 GOD131086:GOG131223 GXZ131086:GYC131223 HHV131086:HHY131223 HRR131086:HRU131223 IBN131086:IBQ131223 ILJ131086:ILM131223 IVF131086:IVI131223 JFB131086:JFE131223 JOX131086:JPA131223 JYT131086:JYW131223 KIP131086:KIS131223 KSL131086:KSO131223 LCH131086:LCK131223 LMD131086:LMG131223 LVZ131086:LWC131223 MFV131086:MFY131223 MPR131086:MPU131223 MZN131086:MZQ131223 NJJ131086:NJM131223 NTF131086:NTI131223 ODB131086:ODE131223 OMX131086:ONA131223 OWT131086:OWW131223 PGP131086:PGS131223 PQL131086:PQO131223 QAH131086:QAK131223 QKD131086:QKG131223 QTZ131086:QUC131223 RDV131086:RDY131223 RNR131086:RNU131223 RXN131086:RXQ131223 SHJ131086:SHM131223 SRF131086:SRI131223 TBB131086:TBE131223 TKX131086:TLA131223 TUT131086:TUW131223 UEP131086:UES131223 UOL131086:UOO131223 UYH131086:UYK131223 VID131086:VIG131223 VRZ131086:VSC131223 WBV131086:WBY131223 WLR131086:WLU131223 WVN131086:WVQ131223 F196622:I196759 JB196622:JE196759 SX196622:TA196759 ACT196622:ACW196759 AMP196622:AMS196759 AWL196622:AWO196759 BGH196622:BGK196759 BQD196622:BQG196759 BZZ196622:CAC196759 CJV196622:CJY196759 CTR196622:CTU196759 DDN196622:DDQ196759 DNJ196622:DNM196759 DXF196622:DXI196759 EHB196622:EHE196759 EQX196622:ERA196759 FAT196622:FAW196759 FKP196622:FKS196759 FUL196622:FUO196759 GEH196622:GEK196759 GOD196622:GOG196759 GXZ196622:GYC196759 HHV196622:HHY196759 HRR196622:HRU196759 IBN196622:IBQ196759 ILJ196622:ILM196759 IVF196622:IVI196759 JFB196622:JFE196759 JOX196622:JPA196759 JYT196622:JYW196759 KIP196622:KIS196759 KSL196622:KSO196759 LCH196622:LCK196759 LMD196622:LMG196759 LVZ196622:LWC196759 MFV196622:MFY196759 MPR196622:MPU196759 MZN196622:MZQ196759 NJJ196622:NJM196759 NTF196622:NTI196759 ODB196622:ODE196759 OMX196622:ONA196759 OWT196622:OWW196759 PGP196622:PGS196759 PQL196622:PQO196759 QAH196622:QAK196759 QKD196622:QKG196759 QTZ196622:QUC196759 RDV196622:RDY196759 RNR196622:RNU196759 RXN196622:RXQ196759 SHJ196622:SHM196759 SRF196622:SRI196759 TBB196622:TBE196759 TKX196622:TLA196759 TUT196622:TUW196759 UEP196622:UES196759 UOL196622:UOO196759 UYH196622:UYK196759 VID196622:VIG196759 VRZ196622:VSC196759 WBV196622:WBY196759 WLR196622:WLU196759 WVN196622:WVQ196759 F262158:I262295 JB262158:JE262295 SX262158:TA262295 ACT262158:ACW262295 AMP262158:AMS262295 AWL262158:AWO262295 BGH262158:BGK262295 BQD262158:BQG262295 BZZ262158:CAC262295 CJV262158:CJY262295 CTR262158:CTU262295 DDN262158:DDQ262295 DNJ262158:DNM262295 DXF262158:DXI262295 EHB262158:EHE262295 EQX262158:ERA262295 FAT262158:FAW262295 FKP262158:FKS262295 FUL262158:FUO262295 GEH262158:GEK262295 GOD262158:GOG262295 GXZ262158:GYC262295 HHV262158:HHY262295 HRR262158:HRU262295 IBN262158:IBQ262295 ILJ262158:ILM262295 IVF262158:IVI262295 JFB262158:JFE262295 JOX262158:JPA262295 JYT262158:JYW262295 KIP262158:KIS262295 KSL262158:KSO262295 LCH262158:LCK262295 LMD262158:LMG262295 LVZ262158:LWC262295 MFV262158:MFY262295 MPR262158:MPU262295 MZN262158:MZQ262295 NJJ262158:NJM262295 NTF262158:NTI262295 ODB262158:ODE262295 OMX262158:ONA262295 OWT262158:OWW262295 PGP262158:PGS262295 PQL262158:PQO262295 QAH262158:QAK262295 QKD262158:QKG262295 QTZ262158:QUC262295 RDV262158:RDY262295 RNR262158:RNU262295 RXN262158:RXQ262295 SHJ262158:SHM262295 SRF262158:SRI262295 TBB262158:TBE262295 TKX262158:TLA262295 TUT262158:TUW262295 UEP262158:UES262295 UOL262158:UOO262295 UYH262158:UYK262295 VID262158:VIG262295 VRZ262158:VSC262295 WBV262158:WBY262295 WLR262158:WLU262295 WVN262158:WVQ262295 F327694:I327831 JB327694:JE327831 SX327694:TA327831 ACT327694:ACW327831 AMP327694:AMS327831 AWL327694:AWO327831 BGH327694:BGK327831 BQD327694:BQG327831 BZZ327694:CAC327831 CJV327694:CJY327831 CTR327694:CTU327831 DDN327694:DDQ327831 DNJ327694:DNM327831 DXF327694:DXI327831 EHB327694:EHE327831 EQX327694:ERA327831 FAT327694:FAW327831 FKP327694:FKS327831 FUL327694:FUO327831 GEH327694:GEK327831 GOD327694:GOG327831 GXZ327694:GYC327831 HHV327694:HHY327831 HRR327694:HRU327831 IBN327694:IBQ327831 ILJ327694:ILM327831 IVF327694:IVI327831 JFB327694:JFE327831 JOX327694:JPA327831 JYT327694:JYW327831 KIP327694:KIS327831 KSL327694:KSO327831 LCH327694:LCK327831 LMD327694:LMG327831 LVZ327694:LWC327831 MFV327694:MFY327831 MPR327694:MPU327831 MZN327694:MZQ327831 NJJ327694:NJM327831 NTF327694:NTI327831 ODB327694:ODE327831 OMX327694:ONA327831 OWT327694:OWW327831 PGP327694:PGS327831 PQL327694:PQO327831 QAH327694:QAK327831 QKD327694:QKG327831 QTZ327694:QUC327831 RDV327694:RDY327831 RNR327694:RNU327831 RXN327694:RXQ327831 SHJ327694:SHM327831 SRF327694:SRI327831 TBB327694:TBE327831 TKX327694:TLA327831 TUT327694:TUW327831 UEP327694:UES327831 UOL327694:UOO327831 UYH327694:UYK327831 VID327694:VIG327831 VRZ327694:VSC327831 WBV327694:WBY327831 WLR327694:WLU327831 WVN327694:WVQ327831 F393230:I393367 JB393230:JE393367 SX393230:TA393367 ACT393230:ACW393367 AMP393230:AMS393367 AWL393230:AWO393367 BGH393230:BGK393367 BQD393230:BQG393367 BZZ393230:CAC393367 CJV393230:CJY393367 CTR393230:CTU393367 DDN393230:DDQ393367 DNJ393230:DNM393367 DXF393230:DXI393367 EHB393230:EHE393367 EQX393230:ERA393367 FAT393230:FAW393367 FKP393230:FKS393367 FUL393230:FUO393367 GEH393230:GEK393367 GOD393230:GOG393367 GXZ393230:GYC393367 HHV393230:HHY393367 HRR393230:HRU393367 IBN393230:IBQ393367 ILJ393230:ILM393367 IVF393230:IVI393367 JFB393230:JFE393367 JOX393230:JPA393367 JYT393230:JYW393367 KIP393230:KIS393367 KSL393230:KSO393367 LCH393230:LCK393367 LMD393230:LMG393367 LVZ393230:LWC393367 MFV393230:MFY393367 MPR393230:MPU393367 MZN393230:MZQ393367 NJJ393230:NJM393367 NTF393230:NTI393367 ODB393230:ODE393367 OMX393230:ONA393367 OWT393230:OWW393367 PGP393230:PGS393367 PQL393230:PQO393367 QAH393230:QAK393367 QKD393230:QKG393367 QTZ393230:QUC393367 RDV393230:RDY393367 RNR393230:RNU393367 RXN393230:RXQ393367 SHJ393230:SHM393367 SRF393230:SRI393367 TBB393230:TBE393367 TKX393230:TLA393367 TUT393230:TUW393367 UEP393230:UES393367 UOL393230:UOO393367 UYH393230:UYK393367 VID393230:VIG393367 VRZ393230:VSC393367 WBV393230:WBY393367 WLR393230:WLU393367 WVN393230:WVQ393367 F458766:I458903 JB458766:JE458903 SX458766:TA458903 ACT458766:ACW458903 AMP458766:AMS458903 AWL458766:AWO458903 BGH458766:BGK458903 BQD458766:BQG458903 BZZ458766:CAC458903 CJV458766:CJY458903 CTR458766:CTU458903 DDN458766:DDQ458903 DNJ458766:DNM458903 DXF458766:DXI458903 EHB458766:EHE458903 EQX458766:ERA458903 FAT458766:FAW458903 FKP458766:FKS458903 FUL458766:FUO458903 GEH458766:GEK458903 GOD458766:GOG458903 GXZ458766:GYC458903 HHV458766:HHY458903 HRR458766:HRU458903 IBN458766:IBQ458903 ILJ458766:ILM458903 IVF458766:IVI458903 JFB458766:JFE458903 JOX458766:JPA458903 JYT458766:JYW458903 KIP458766:KIS458903 KSL458766:KSO458903 LCH458766:LCK458903 LMD458766:LMG458903 LVZ458766:LWC458903 MFV458766:MFY458903 MPR458766:MPU458903 MZN458766:MZQ458903 NJJ458766:NJM458903 NTF458766:NTI458903 ODB458766:ODE458903 OMX458766:ONA458903 OWT458766:OWW458903 PGP458766:PGS458903 PQL458766:PQO458903 QAH458766:QAK458903 QKD458766:QKG458903 QTZ458766:QUC458903 RDV458766:RDY458903 RNR458766:RNU458903 RXN458766:RXQ458903 SHJ458766:SHM458903 SRF458766:SRI458903 TBB458766:TBE458903 TKX458766:TLA458903 TUT458766:TUW458903 UEP458766:UES458903 UOL458766:UOO458903 UYH458766:UYK458903 VID458766:VIG458903 VRZ458766:VSC458903 WBV458766:WBY458903 WLR458766:WLU458903 WVN458766:WVQ458903 F524302:I524439 JB524302:JE524439 SX524302:TA524439 ACT524302:ACW524439 AMP524302:AMS524439 AWL524302:AWO524439 BGH524302:BGK524439 BQD524302:BQG524439 BZZ524302:CAC524439 CJV524302:CJY524439 CTR524302:CTU524439 DDN524302:DDQ524439 DNJ524302:DNM524439 DXF524302:DXI524439 EHB524302:EHE524439 EQX524302:ERA524439 FAT524302:FAW524439 FKP524302:FKS524439 FUL524302:FUO524439 GEH524302:GEK524439 GOD524302:GOG524439 GXZ524302:GYC524439 HHV524302:HHY524439 HRR524302:HRU524439 IBN524302:IBQ524439 ILJ524302:ILM524439 IVF524302:IVI524439 JFB524302:JFE524439 JOX524302:JPA524439 JYT524302:JYW524439 KIP524302:KIS524439 KSL524302:KSO524439 LCH524302:LCK524439 LMD524302:LMG524439 LVZ524302:LWC524439 MFV524302:MFY524439 MPR524302:MPU524439 MZN524302:MZQ524439 NJJ524302:NJM524439 NTF524302:NTI524439 ODB524302:ODE524439 OMX524302:ONA524439 OWT524302:OWW524439 PGP524302:PGS524439 PQL524302:PQO524439 QAH524302:QAK524439 QKD524302:QKG524439 QTZ524302:QUC524439 RDV524302:RDY524439 RNR524302:RNU524439 RXN524302:RXQ524439 SHJ524302:SHM524439 SRF524302:SRI524439 TBB524302:TBE524439 TKX524302:TLA524439 TUT524302:TUW524439 UEP524302:UES524439 UOL524302:UOO524439 UYH524302:UYK524439 VID524302:VIG524439 VRZ524302:VSC524439 WBV524302:WBY524439 WLR524302:WLU524439 WVN524302:WVQ524439 F589838:I589975 JB589838:JE589975 SX589838:TA589975 ACT589838:ACW589975 AMP589838:AMS589975 AWL589838:AWO589975 BGH589838:BGK589975 BQD589838:BQG589975 BZZ589838:CAC589975 CJV589838:CJY589975 CTR589838:CTU589975 DDN589838:DDQ589975 DNJ589838:DNM589975 DXF589838:DXI589975 EHB589838:EHE589975 EQX589838:ERA589975 FAT589838:FAW589975 FKP589838:FKS589975 FUL589838:FUO589975 GEH589838:GEK589975 GOD589838:GOG589975 GXZ589838:GYC589975 HHV589838:HHY589975 HRR589838:HRU589975 IBN589838:IBQ589975 ILJ589838:ILM589975 IVF589838:IVI589975 JFB589838:JFE589975 JOX589838:JPA589975 JYT589838:JYW589975 KIP589838:KIS589975 KSL589838:KSO589975 LCH589838:LCK589975 LMD589838:LMG589975 LVZ589838:LWC589975 MFV589838:MFY589975 MPR589838:MPU589975 MZN589838:MZQ589975 NJJ589838:NJM589975 NTF589838:NTI589975 ODB589838:ODE589975 OMX589838:ONA589975 OWT589838:OWW589975 PGP589838:PGS589975 PQL589838:PQO589975 QAH589838:QAK589975 QKD589838:QKG589975 QTZ589838:QUC589975 RDV589838:RDY589975 RNR589838:RNU589975 RXN589838:RXQ589975 SHJ589838:SHM589975 SRF589838:SRI589975 TBB589838:TBE589975 TKX589838:TLA589975 TUT589838:TUW589975 UEP589838:UES589975 UOL589838:UOO589975 UYH589838:UYK589975 VID589838:VIG589975 VRZ589838:VSC589975 WBV589838:WBY589975 WLR589838:WLU589975 WVN589838:WVQ589975 F655374:I655511 JB655374:JE655511 SX655374:TA655511 ACT655374:ACW655511 AMP655374:AMS655511 AWL655374:AWO655511 BGH655374:BGK655511 BQD655374:BQG655511 BZZ655374:CAC655511 CJV655374:CJY655511 CTR655374:CTU655511 DDN655374:DDQ655511 DNJ655374:DNM655511 DXF655374:DXI655511 EHB655374:EHE655511 EQX655374:ERA655511 FAT655374:FAW655511 FKP655374:FKS655511 FUL655374:FUO655511 GEH655374:GEK655511 GOD655374:GOG655511 GXZ655374:GYC655511 HHV655374:HHY655511 HRR655374:HRU655511 IBN655374:IBQ655511 ILJ655374:ILM655511 IVF655374:IVI655511 JFB655374:JFE655511 JOX655374:JPA655511 JYT655374:JYW655511 KIP655374:KIS655511 KSL655374:KSO655511 LCH655374:LCK655511 LMD655374:LMG655511 LVZ655374:LWC655511 MFV655374:MFY655511 MPR655374:MPU655511 MZN655374:MZQ655511 NJJ655374:NJM655511 NTF655374:NTI655511 ODB655374:ODE655511 OMX655374:ONA655511 OWT655374:OWW655511 PGP655374:PGS655511 PQL655374:PQO655511 QAH655374:QAK655511 QKD655374:QKG655511 QTZ655374:QUC655511 RDV655374:RDY655511 RNR655374:RNU655511 RXN655374:RXQ655511 SHJ655374:SHM655511 SRF655374:SRI655511 TBB655374:TBE655511 TKX655374:TLA655511 TUT655374:TUW655511 UEP655374:UES655511 UOL655374:UOO655511 UYH655374:UYK655511 VID655374:VIG655511 VRZ655374:VSC655511 WBV655374:WBY655511 WLR655374:WLU655511 WVN655374:WVQ655511 F720910:I721047 JB720910:JE721047 SX720910:TA721047 ACT720910:ACW721047 AMP720910:AMS721047 AWL720910:AWO721047 BGH720910:BGK721047 BQD720910:BQG721047 BZZ720910:CAC721047 CJV720910:CJY721047 CTR720910:CTU721047 DDN720910:DDQ721047 DNJ720910:DNM721047 DXF720910:DXI721047 EHB720910:EHE721047 EQX720910:ERA721047 FAT720910:FAW721047 FKP720910:FKS721047 FUL720910:FUO721047 GEH720910:GEK721047 GOD720910:GOG721047 GXZ720910:GYC721047 HHV720910:HHY721047 HRR720910:HRU721047 IBN720910:IBQ721047 ILJ720910:ILM721047 IVF720910:IVI721047 JFB720910:JFE721047 JOX720910:JPA721047 JYT720910:JYW721047 KIP720910:KIS721047 KSL720910:KSO721047 LCH720910:LCK721047 LMD720910:LMG721047 LVZ720910:LWC721047 MFV720910:MFY721047 MPR720910:MPU721047 MZN720910:MZQ721047 NJJ720910:NJM721047 NTF720910:NTI721047 ODB720910:ODE721047 OMX720910:ONA721047 OWT720910:OWW721047 PGP720910:PGS721047 PQL720910:PQO721047 QAH720910:QAK721047 QKD720910:QKG721047 QTZ720910:QUC721047 RDV720910:RDY721047 RNR720910:RNU721047 RXN720910:RXQ721047 SHJ720910:SHM721047 SRF720910:SRI721047 TBB720910:TBE721047 TKX720910:TLA721047 TUT720910:TUW721047 UEP720910:UES721047 UOL720910:UOO721047 UYH720910:UYK721047 VID720910:VIG721047 VRZ720910:VSC721047 WBV720910:WBY721047 WLR720910:WLU721047 WVN720910:WVQ721047 F786446:I786583 JB786446:JE786583 SX786446:TA786583 ACT786446:ACW786583 AMP786446:AMS786583 AWL786446:AWO786583 BGH786446:BGK786583 BQD786446:BQG786583 BZZ786446:CAC786583 CJV786446:CJY786583 CTR786446:CTU786583 DDN786446:DDQ786583 DNJ786446:DNM786583 DXF786446:DXI786583 EHB786446:EHE786583 EQX786446:ERA786583 FAT786446:FAW786583 FKP786446:FKS786583 FUL786446:FUO786583 GEH786446:GEK786583 GOD786446:GOG786583 GXZ786446:GYC786583 HHV786446:HHY786583 HRR786446:HRU786583 IBN786446:IBQ786583 ILJ786446:ILM786583 IVF786446:IVI786583 JFB786446:JFE786583 JOX786446:JPA786583 JYT786446:JYW786583 KIP786446:KIS786583 KSL786446:KSO786583 LCH786446:LCK786583 LMD786446:LMG786583 LVZ786446:LWC786583 MFV786446:MFY786583 MPR786446:MPU786583 MZN786446:MZQ786583 NJJ786446:NJM786583 NTF786446:NTI786583 ODB786446:ODE786583 OMX786446:ONA786583 OWT786446:OWW786583 PGP786446:PGS786583 PQL786446:PQO786583 QAH786446:QAK786583 QKD786446:QKG786583 QTZ786446:QUC786583 RDV786446:RDY786583 RNR786446:RNU786583 RXN786446:RXQ786583 SHJ786446:SHM786583 SRF786446:SRI786583 TBB786446:TBE786583 TKX786446:TLA786583 TUT786446:TUW786583 UEP786446:UES786583 UOL786446:UOO786583 UYH786446:UYK786583 VID786446:VIG786583 VRZ786446:VSC786583 WBV786446:WBY786583 WLR786446:WLU786583 WVN786446:WVQ786583 F851982:I852119 JB851982:JE852119 SX851982:TA852119 ACT851982:ACW852119 AMP851982:AMS852119 AWL851982:AWO852119 BGH851982:BGK852119 BQD851982:BQG852119 BZZ851982:CAC852119 CJV851982:CJY852119 CTR851982:CTU852119 DDN851982:DDQ852119 DNJ851982:DNM852119 DXF851982:DXI852119 EHB851982:EHE852119 EQX851982:ERA852119 FAT851982:FAW852119 FKP851982:FKS852119 FUL851982:FUO852119 GEH851982:GEK852119 GOD851982:GOG852119 GXZ851982:GYC852119 HHV851982:HHY852119 HRR851982:HRU852119 IBN851982:IBQ852119 ILJ851982:ILM852119 IVF851982:IVI852119 JFB851982:JFE852119 JOX851982:JPA852119 JYT851982:JYW852119 KIP851982:KIS852119 KSL851982:KSO852119 LCH851982:LCK852119 LMD851982:LMG852119 LVZ851982:LWC852119 MFV851982:MFY852119 MPR851982:MPU852119 MZN851982:MZQ852119 NJJ851982:NJM852119 NTF851982:NTI852119 ODB851982:ODE852119 OMX851982:ONA852119 OWT851982:OWW852119 PGP851982:PGS852119 PQL851982:PQO852119 QAH851982:QAK852119 QKD851982:QKG852119 QTZ851982:QUC852119 RDV851982:RDY852119 RNR851982:RNU852119 RXN851982:RXQ852119 SHJ851982:SHM852119 SRF851982:SRI852119 TBB851982:TBE852119 TKX851982:TLA852119 TUT851982:TUW852119 UEP851982:UES852119 UOL851982:UOO852119 UYH851982:UYK852119 VID851982:VIG852119 VRZ851982:VSC852119 WBV851982:WBY852119 WLR851982:WLU852119 WVN851982:WVQ852119 F917518:I917655 JB917518:JE917655 SX917518:TA917655 ACT917518:ACW917655 AMP917518:AMS917655 AWL917518:AWO917655 BGH917518:BGK917655 BQD917518:BQG917655 BZZ917518:CAC917655 CJV917518:CJY917655 CTR917518:CTU917655 DDN917518:DDQ917655 DNJ917518:DNM917655 DXF917518:DXI917655 EHB917518:EHE917655 EQX917518:ERA917655 FAT917518:FAW917655 FKP917518:FKS917655 FUL917518:FUO917655 GEH917518:GEK917655 GOD917518:GOG917655 GXZ917518:GYC917655 HHV917518:HHY917655 HRR917518:HRU917655 IBN917518:IBQ917655 ILJ917518:ILM917655 IVF917518:IVI917655 JFB917518:JFE917655 JOX917518:JPA917655 JYT917518:JYW917655 KIP917518:KIS917655 KSL917518:KSO917655 LCH917518:LCK917655 LMD917518:LMG917655 LVZ917518:LWC917655 MFV917518:MFY917655 MPR917518:MPU917655 MZN917518:MZQ917655 NJJ917518:NJM917655 NTF917518:NTI917655 ODB917518:ODE917655 OMX917518:ONA917655 OWT917518:OWW917655 PGP917518:PGS917655 PQL917518:PQO917655 QAH917518:QAK917655 QKD917518:QKG917655 QTZ917518:QUC917655 RDV917518:RDY917655 RNR917518:RNU917655 RXN917518:RXQ917655 SHJ917518:SHM917655 SRF917518:SRI917655 TBB917518:TBE917655 TKX917518:TLA917655 TUT917518:TUW917655 UEP917518:UES917655 UOL917518:UOO917655 UYH917518:UYK917655 VID917518:VIG917655 VRZ917518:VSC917655 WBV917518:WBY917655 WLR917518:WLU917655 WVN917518:WVQ917655 F983054:I983191 JB983054:JE983191 SX983054:TA983191 ACT983054:ACW983191 AMP983054:AMS983191 AWL983054:AWO983191 BGH983054:BGK983191 BQD983054:BQG983191 BZZ983054:CAC983191 CJV983054:CJY983191 CTR983054:CTU983191 DDN983054:DDQ983191 DNJ983054:DNM983191 DXF983054:DXI983191 EHB983054:EHE983191 EQX983054:ERA983191 FAT983054:FAW983191 FKP983054:FKS983191 FUL983054:FUO983191 GEH983054:GEK983191 GOD983054:GOG983191 GXZ983054:GYC983191 HHV983054:HHY983191 HRR983054:HRU983191 IBN983054:IBQ983191 ILJ983054:ILM983191 IVF983054:IVI983191 JFB983054:JFE983191 JOX983054:JPA983191 JYT983054:JYW983191 KIP983054:KIS983191 KSL983054:KSO983191 LCH983054:LCK983191 LMD983054:LMG983191 LVZ983054:LWC983191 MFV983054:MFY983191 MPR983054:MPU983191 MZN983054:MZQ983191 NJJ983054:NJM983191 NTF983054:NTI983191 ODB983054:ODE983191 OMX983054:ONA983191 OWT983054:OWW983191 PGP983054:PGS983191 PQL983054:PQO983191 QAH983054:QAK983191 QKD983054:QKG983191 QTZ983054:QUC983191 RDV983054:RDY983191 RNR983054:RNU983191 RXN983054:RXQ983191 SHJ983054:SHM983191 SRF983054:SRI983191 TBB983054:TBE983191 TKX983054:TLA983191 TUT983054:TUW983191 UEP983054:UES983191 UOL983054:UOO983191 UYH983054:UYK983191 VID983054:VIG983191 VRZ983054:VSC983191 WBV983054:WBY983191 WLR983054:WLU983191 WVN983054:WVQ983191 J86:O144 JF86:JK144 TB86:TG144 ACX86:ADC144 AMT86:AMY144 AWP86:AWU144 BGL86:BGQ144 BQH86:BQM144 CAD86:CAI144 CJZ86:CKE144 CTV86:CUA144 DDR86:DDW144 DNN86:DNS144 DXJ86:DXO144 EHF86:EHK144 ERB86:ERG144 FAX86:FBC144 FKT86:FKY144 FUP86:FUU144 GEL86:GEQ144 GOH86:GOM144 GYD86:GYI144 HHZ86:HIE144 HRV86:HSA144 IBR86:IBW144 ILN86:ILS144 IVJ86:IVO144 JFF86:JFK144 JPB86:JPG144 JYX86:JZC144 KIT86:KIY144 KSP86:KSU144 LCL86:LCQ144 LMH86:LMM144 LWD86:LWI144 MFZ86:MGE144 MPV86:MQA144 MZR86:MZW144 NJN86:NJS144 NTJ86:NTO144 ODF86:ODK144 ONB86:ONG144 OWX86:OXC144 PGT86:PGY144 PQP86:PQU144 QAL86:QAQ144 QKH86:QKM144 QUD86:QUI144 RDZ86:REE144 RNV86:ROA144 RXR86:RXW144 SHN86:SHS144 SRJ86:SRO144 TBF86:TBK144 TLB86:TLG144 TUX86:TVC144 UET86:UEY144 UOP86:UOU144 UYL86:UYQ144 VIH86:VIM144 VSD86:VSI144 WBZ86:WCE144 WLV86:WMA144 WVR86:WVW144 J65622:O65680 JF65622:JK65680 TB65622:TG65680 ACX65622:ADC65680 AMT65622:AMY65680 AWP65622:AWU65680 BGL65622:BGQ65680 BQH65622:BQM65680 CAD65622:CAI65680 CJZ65622:CKE65680 CTV65622:CUA65680 DDR65622:DDW65680 DNN65622:DNS65680 DXJ65622:DXO65680 EHF65622:EHK65680 ERB65622:ERG65680 FAX65622:FBC65680 FKT65622:FKY65680 FUP65622:FUU65680 GEL65622:GEQ65680 GOH65622:GOM65680 GYD65622:GYI65680 HHZ65622:HIE65680 HRV65622:HSA65680 IBR65622:IBW65680 ILN65622:ILS65680 IVJ65622:IVO65680 JFF65622:JFK65680 JPB65622:JPG65680 JYX65622:JZC65680 KIT65622:KIY65680 KSP65622:KSU65680 LCL65622:LCQ65680 LMH65622:LMM65680 LWD65622:LWI65680 MFZ65622:MGE65680 MPV65622:MQA65680 MZR65622:MZW65680 NJN65622:NJS65680 NTJ65622:NTO65680 ODF65622:ODK65680 ONB65622:ONG65680 OWX65622:OXC65680 PGT65622:PGY65680 PQP65622:PQU65680 QAL65622:QAQ65680 QKH65622:QKM65680 QUD65622:QUI65680 RDZ65622:REE65680 RNV65622:ROA65680 RXR65622:RXW65680 SHN65622:SHS65680 SRJ65622:SRO65680 TBF65622:TBK65680 TLB65622:TLG65680 TUX65622:TVC65680 UET65622:UEY65680 UOP65622:UOU65680 UYL65622:UYQ65680 VIH65622:VIM65680 VSD65622:VSI65680 WBZ65622:WCE65680 WLV65622:WMA65680 WVR65622:WVW65680 J131158:O131216 JF131158:JK131216 TB131158:TG131216 ACX131158:ADC131216 AMT131158:AMY131216 AWP131158:AWU131216 BGL131158:BGQ131216 BQH131158:BQM131216 CAD131158:CAI131216 CJZ131158:CKE131216 CTV131158:CUA131216 DDR131158:DDW131216 DNN131158:DNS131216 DXJ131158:DXO131216 EHF131158:EHK131216 ERB131158:ERG131216 FAX131158:FBC131216 FKT131158:FKY131216 FUP131158:FUU131216 GEL131158:GEQ131216 GOH131158:GOM131216 GYD131158:GYI131216 HHZ131158:HIE131216 HRV131158:HSA131216 IBR131158:IBW131216 ILN131158:ILS131216 IVJ131158:IVO131216 JFF131158:JFK131216 JPB131158:JPG131216 JYX131158:JZC131216 KIT131158:KIY131216 KSP131158:KSU131216 LCL131158:LCQ131216 LMH131158:LMM131216 LWD131158:LWI131216 MFZ131158:MGE131216 MPV131158:MQA131216 MZR131158:MZW131216 NJN131158:NJS131216 NTJ131158:NTO131216 ODF131158:ODK131216 ONB131158:ONG131216 OWX131158:OXC131216 PGT131158:PGY131216 PQP131158:PQU131216 QAL131158:QAQ131216 QKH131158:QKM131216 QUD131158:QUI131216 RDZ131158:REE131216 RNV131158:ROA131216 RXR131158:RXW131216 SHN131158:SHS131216 SRJ131158:SRO131216 TBF131158:TBK131216 TLB131158:TLG131216 TUX131158:TVC131216 UET131158:UEY131216 UOP131158:UOU131216 UYL131158:UYQ131216 VIH131158:VIM131216 VSD131158:VSI131216 WBZ131158:WCE131216 WLV131158:WMA131216 WVR131158:WVW131216 J196694:O196752 JF196694:JK196752 TB196694:TG196752 ACX196694:ADC196752 AMT196694:AMY196752 AWP196694:AWU196752 BGL196694:BGQ196752 BQH196694:BQM196752 CAD196694:CAI196752 CJZ196694:CKE196752 CTV196694:CUA196752 DDR196694:DDW196752 DNN196694:DNS196752 DXJ196694:DXO196752 EHF196694:EHK196752 ERB196694:ERG196752 FAX196694:FBC196752 FKT196694:FKY196752 FUP196694:FUU196752 GEL196694:GEQ196752 GOH196694:GOM196752 GYD196694:GYI196752 HHZ196694:HIE196752 HRV196694:HSA196752 IBR196694:IBW196752 ILN196694:ILS196752 IVJ196694:IVO196752 JFF196694:JFK196752 JPB196694:JPG196752 JYX196694:JZC196752 KIT196694:KIY196752 KSP196694:KSU196752 LCL196694:LCQ196752 LMH196694:LMM196752 LWD196694:LWI196752 MFZ196694:MGE196752 MPV196694:MQA196752 MZR196694:MZW196752 NJN196694:NJS196752 NTJ196694:NTO196752 ODF196694:ODK196752 ONB196694:ONG196752 OWX196694:OXC196752 PGT196694:PGY196752 PQP196694:PQU196752 QAL196694:QAQ196752 QKH196694:QKM196752 QUD196694:QUI196752 RDZ196694:REE196752 RNV196694:ROA196752 RXR196694:RXW196752 SHN196694:SHS196752 SRJ196694:SRO196752 TBF196694:TBK196752 TLB196694:TLG196752 TUX196694:TVC196752 UET196694:UEY196752 UOP196694:UOU196752 UYL196694:UYQ196752 VIH196694:VIM196752 VSD196694:VSI196752 WBZ196694:WCE196752 WLV196694:WMA196752 WVR196694:WVW196752 J262230:O262288 JF262230:JK262288 TB262230:TG262288 ACX262230:ADC262288 AMT262230:AMY262288 AWP262230:AWU262288 BGL262230:BGQ262288 BQH262230:BQM262288 CAD262230:CAI262288 CJZ262230:CKE262288 CTV262230:CUA262288 DDR262230:DDW262288 DNN262230:DNS262288 DXJ262230:DXO262288 EHF262230:EHK262288 ERB262230:ERG262288 FAX262230:FBC262288 FKT262230:FKY262288 FUP262230:FUU262288 GEL262230:GEQ262288 GOH262230:GOM262288 GYD262230:GYI262288 HHZ262230:HIE262288 HRV262230:HSA262288 IBR262230:IBW262288 ILN262230:ILS262288 IVJ262230:IVO262288 JFF262230:JFK262288 JPB262230:JPG262288 JYX262230:JZC262288 KIT262230:KIY262288 KSP262230:KSU262288 LCL262230:LCQ262288 LMH262230:LMM262288 LWD262230:LWI262288 MFZ262230:MGE262288 MPV262230:MQA262288 MZR262230:MZW262288 NJN262230:NJS262288 NTJ262230:NTO262288 ODF262230:ODK262288 ONB262230:ONG262288 OWX262230:OXC262288 PGT262230:PGY262288 PQP262230:PQU262288 QAL262230:QAQ262288 QKH262230:QKM262288 QUD262230:QUI262288 RDZ262230:REE262288 RNV262230:ROA262288 RXR262230:RXW262288 SHN262230:SHS262288 SRJ262230:SRO262288 TBF262230:TBK262288 TLB262230:TLG262288 TUX262230:TVC262288 UET262230:UEY262288 UOP262230:UOU262288 UYL262230:UYQ262288 VIH262230:VIM262288 VSD262230:VSI262288 WBZ262230:WCE262288 WLV262230:WMA262288 WVR262230:WVW262288 J327766:O327824 JF327766:JK327824 TB327766:TG327824 ACX327766:ADC327824 AMT327766:AMY327824 AWP327766:AWU327824 BGL327766:BGQ327824 BQH327766:BQM327824 CAD327766:CAI327824 CJZ327766:CKE327824 CTV327766:CUA327824 DDR327766:DDW327824 DNN327766:DNS327824 DXJ327766:DXO327824 EHF327766:EHK327824 ERB327766:ERG327824 FAX327766:FBC327824 FKT327766:FKY327824 FUP327766:FUU327824 GEL327766:GEQ327824 GOH327766:GOM327824 GYD327766:GYI327824 HHZ327766:HIE327824 HRV327766:HSA327824 IBR327766:IBW327824 ILN327766:ILS327824 IVJ327766:IVO327824 JFF327766:JFK327824 JPB327766:JPG327824 JYX327766:JZC327824 KIT327766:KIY327824 KSP327766:KSU327824 LCL327766:LCQ327824 LMH327766:LMM327824 LWD327766:LWI327824 MFZ327766:MGE327824 MPV327766:MQA327824 MZR327766:MZW327824 NJN327766:NJS327824 NTJ327766:NTO327824 ODF327766:ODK327824 ONB327766:ONG327824 OWX327766:OXC327824 PGT327766:PGY327824 PQP327766:PQU327824 QAL327766:QAQ327824 QKH327766:QKM327824 QUD327766:QUI327824 RDZ327766:REE327824 RNV327766:ROA327824 RXR327766:RXW327824 SHN327766:SHS327824 SRJ327766:SRO327824 TBF327766:TBK327824 TLB327766:TLG327824 TUX327766:TVC327824 UET327766:UEY327824 UOP327766:UOU327824 UYL327766:UYQ327824 VIH327766:VIM327824 VSD327766:VSI327824 WBZ327766:WCE327824 WLV327766:WMA327824 WVR327766:WVW327824 J393302:O393360 JF393302:JK393360 TB393302:TG393360 ACX393302:ADC393360 AMT393302:AMY393360 AWP393302:AWU393360 BGL393302:BGQ393360 BQH393302:BQM393360 CAD393302:CAI393360 CJZ393302:CKE393360 CTV393302:CUA393360 DDR393302:DDW393360 DNN393302:DNS393360 DXJ393302:DXO393360 EHF393302:EHK393360 ERB393302:ERG393360 FAX393302:FBC393360 FKT393302:FKY393360 FUP393302:FUU393360 GEL393302:GEQ393360 GOH393302:GOM393360 GYD393302:GYI393360 HHZ393302:HIE393360 HRV393302:HSA393360 IBR393302:IBW393360 ILN393302:ILS393360 IVJ393302:IVO393360 JFF393302:JFK393360 JPB393302:JPG393360 JYX393302:JZC393360 KIT393302:KIY393360 KSP393302:KSU393360 LCL393302:LCQ393360 LMH393302:LMM393360 LWD393302:LWI393360 MFZ393302:MGE393360 MPV393302:MQA393360 MZR393302:MZW393360 NJN393302:NJS393360 NTJ393302:NTO393360 ODF393302:ODK393360 ONB393302:ONG393360 OWX393302:OXC393360 PGT393302:PGY393360 PQP393302:PQU393360 QAL393302:QAQ393360 QKH393302:QKM393360 QUD393302:QUI393360 RDZ393302:REE393360 RNV393302:ROA393360 RXR393302:RXW393360 SHN393302:SHS393360 SRJ393302:SRO393360 TBF393302:TBK393360 TLB393302:TLG393360 TUX393302:TVC393360 UET393302:UEY393360 UOP393302:UOU393360 UYL393302:UYQ393360 VIH393302:VIM393360 VSD393302:VSI393360 WBZ393302:WCE393360 WLV393302:WMA393360 WVR393302:WVW393360 J458838:O458896 JF458838:JK458896 TB458838:TG458896 ACX458838:ADC458896 AMT458838:AMY458896 AWP458838:AWU458896 BGL458838:BGQ458896 BQH458838:BQM458896 CAD458838:CAI458896 CJZ458838:CKE458896 CTV458838:CUA458896 DDR458838:DDW458896 DNN458838:DNS458896 DXJ458838:DXO458896 EHF458838:EHK458896 ERB458838:ERG458896 FAX458838:FBC458896 FKT458838:FKY458896 FUP458838:FUU458896 GEL458838:GEQ458896 GOH458838:GOM458896 GYD458838:GYI458896 HHZ458838:HIE458896 HRV458838:HSA458896 IBR458838:IBW458896 ILN458838:ILS458896 IVJ458838:IVO458896 JFF458838:JFK458896 JPB458838:JPG458896 JYX458838:JZC458896 KIT458838:KIY458896 KSP458838:KSU458896 LCL458838:LCQ458896 LMH458838:LMM458896 LWD458838:LWI458896 MFZ458838:MGE458896 MPV458838:MQA458896 MZR458838:MZW458896 NJN458838:NJS458896 NTJ458838:NTO458896 ODF458838:ODK458896 ONB458838:ONG458896 OWX458838:OXC458896 PGT458838:PGY458896 PQP458838:PQU458896 QAL458838:QAQ458896 QKH458838:QKM458896 QUD458838:QUI458896 RDZ458838:REE458896 RNV458838:ROA458896 RXR458838:RXW458896 SHN458838:SHS458896 SRJ458838:SRO458896 TBF458838:TBK458896 TLB458838:TLG458896 TUX458838:TVC458896 UET458838:UEY458896 UOP458838:UOU458896 UYL458838:UYQ458896 VIH458838:VIM458896 VSD458838:VSI458896 WBZ458838:WCE458896 WLV458838:WMA458896 WVR458838:WVW458896 J524374:O524432 JF524374:JK524432 TB524374:TG524432 ACX524374:ADC524432 AMT524374:AMY524432 AWP524374:AWU524432 BGL524374:BGQ524432 BQH524374:BQM524432 CAD524374:CAI524432 CJZ524374:CKE524432 CTV524374:CUA524432 DDR524374:DDW524432 DNN524374:DNS524432 DXJ524374:DXO524432 EHF524374:EHK524432 ERB524374:ERG524432 FAX524374:FBC524432 FKT524374:FKY524432 FUP524374:FUU524432 GEL524374:GEQ524432 GOH524374:GOM524432 GYD524374:GYI524432 HHZ524374:HIE524432 HRV524374:HSA524432 IBR524374:IBW524432 ILN524374:ILS524432 IVJ524374:IVO524432 JFF524374:JFK524432 JPB524374:JPG524432 JYX524374:JZC524432 KIT524374:KIY524432 KSP524374:KSU524432 LCL524374:LCQ524432 LMH524374:LMM524432 LWD524374:LWI524432 MFZ524374:MGE524432 MPV524374:MQA524432 MZR524374:MZW524432 NJN524374:NJS524432 NTJ524374:NTO524432 ODF524374:ODK524432 ONB524374:ONG524432 OWX524374:OXC524432 PGT524374:PGY524432 PQP524374:PQU524432 QAL524374:QAQ524432 QKH524374:QKM524432 QUD524374:QUI524432 RDZ524374:REE524432 RNV524374:ROA524432 RXR524374:RXW524432 SHN524374:SHS524432 SRJ524374:SRO524432 TBF524374:TBK524432 TLB524374:TLG524432 TUX524374:TVC524432 UET524374:UEY524432 UOP524374:UOU524432 UYL524374:UYQ524432 VIH524374:VIM524432 VSD524374:VSI524432 WBZ524374:WCE524432 WLV524374:WMA524432 WVR524374:WVW524432 J589910:O589968 JF589910:JK589968 TB589910:TG589968 ACX589910:ADC589968 AMT589910:AMY589968 AWP589910:AWU589968 BGL589910:BGQ589968 BQH589910:BQM589968 CAD589910:CAI589968 CJZ589910:CKE589968 CTV589910:CUA589968 DDR589910:DDW589968 DNN589910:DNS589968 DXJ589910:DXO589968 EHF589910:EHK589968 ERB589910:ERG589968 FAX589910:FBC589968 FKT589910:FKY589968 FUP589910:FUU589968 GEL589910:GEQ589968 GOH589910:GOM589968 GYD589910:GYI589968 HHZ589910:HIE589968 HRV589910:HSA589968 IBR589910:IBW589968 ILN589910:ILS589968 IVJ589910:IVO589968 JFF589910:JFK589968 JPB589910:JPG589968 JYX589910:JZC589968 KIT589910:KIY589968 KSP589910:KSU589968 LCL589910:LCQ589968 LMH589910:LMM589968 LWD589910:LWI589968 MFZ589910:MGE589968 MPV589910:MQA589968 MZR589910:MZW589968 NJN589910:NJS589968 NTJ589910:NTO589968 ODF589910:ODK589968 ONB589910:ONG589968 OWX589910:OXC589968 PGT589910:PGY589968 PQP589910:PQU589968 QAL589910:QAQ589968 QKH589910:QKM589968 QUD589910:QUI589968 RDZ589910:REE589968 RNV589910:ROA589968 RXR589910:RXW589968 SHN589910:SHS589968 SRJ589910:SRO589968 TBF589910:TBK589968 TLB589910:TLG589968 TUX589910:TVC589968 UET589910:UEY589968 UOP589910:UOU589968 UYL589910:UYQ589968 VIH589910:VIM589968 VSD589910:VSI589968 WBZ589910:WCE589968 WLV589910:WMA589968 WVR589910:WVW589968 J655446:O655504 JF655446:JK655504 TB655446:TG655504 ACX655446:ADC655504 AMT655446:AMY655504 AWP655446:AWU655504 BGL655446:BGQ655504 BQH655446:BQM655504 CAD655446:CAI655504 CJZ655446:CKE655504 CTV655446:CUA655504 DDR655446:DDW655504 DNN655446:DNS655504 DXJ655446:DXO655504 EHF655446:EHK655504 ERB655446:ERG655504 FAX655446:FBC655504 FKT655446:FKY655504 FUP655446:FUU655504 GEL655446:GEQ655504 GOH655446:GOM655504 GYD655446:GYI655504 HHZ655446:HIE655504 HRV655446:HSA655504 IBR655446:IBW655504 ILN655446:ILS655504 IVJ655446:IVO655504 JFF655446:JFK655504 JPB655446:JPG655504 JYX655446:JZC655504 KIT655446:KIY655504 KSP655446:KSU655504 LCL655446:LCQ655504 LMH655446:LMM655504 LWD655446:LWI655504 MFZ655446:MGE655504 MPV655446:MQA655504 MZR655446:MZW655504 NJN655446:NJS655504 NTJ655446:NTO655504 ODF655446:ODK655504 ONB655446:ONG655504 OWX655446:OXC655504 PGT655446:PGY655504 PQP655446:PQU655504 QAL655446:QAQ655504 QKH655446:QKM655504 QUD655446:QUI655504 RDZ655446:REE655504 RNV655446:ROA655504 RXR655446:RXW655504 SHN655446:SHS655504 SRJ655446:SRO655504 TBF655446:TBK655504 TLB655446:TLG655504 TUX655446:TVC655504 UET655446:UEY655504 UOP655446:UOU655504 UYL655446:UYQ655504 VIH655446:VIM655504 VSD655446:VSI655504 WBZ655446:WCE655504 WLV655446:WMA655504 WVR655446:WVW655504 J720982:O721040 JF720982:JK721040 TB720982:TG721040 ACX720982:ADC721040 AMT720982:AMY721040 AWP720982:AWU721040 BGL720982:BGQ721040 BQH720982:BQM721040 CAD720982:CAI721040 CJZ720982:CKE721040 CTV720982:CUA721040 DDR720982:DDW721040 DNN720982:DNS721040 DXJ720982:DXO721040 EHF720982:EHK721040 ERB720982:ERG721040 FAX720982:FBC721040 FKT720982:FKY721040 FUP720982:FUU721040 GEL720982:GEQ721040 GOH720982:GOM721040 GYD720982:GYI721040 HHZ720982:HIE721040 HRV720982:HSA721040 IBR720982:IBW721040 ILN720982:ILS721040 IVJ720982:IVO721040 JFF720982:JFK721040 JPB720982:JPG721040 JYX720982:JZC721040 KIT720982:KIY721040 KSP720982:KSU721040 LCL720982:LCQ721040 LMH720982:LMM721040 LWD720982:LWI721040 MFZ720982:MGE721040 MPV720982:MQA721040 MZR720982:MZW721040 NJN720982:NJS721040 NTJ720982:NTO721040 ODF720982:ODK721040 ONB720982:ONG721040 OWX720982:OXC721040 PGT720982:PGY721040 PQP720982:PQU721040 QAL720982:QAQ721040 QKH720982:QKM721040 QUD720982:QUI721040 RDZ720982:REE721040 RNV720982:ROA721040 RXR720982:RXW721040 SHN720982:SHS721040 SRJ720982:SRO721040 TBF720982:TBK721040 TLB720982:TLG721040 TUX720982:TVC721040 UET720982:UEY721040 UOP720982:UOU721040 UYL720982:UYQ721040 VIH720982:VIM721040 VSD720982:VSI721040 WBZ720982:WCE721040 WLV720982:WMA721040 WVR720982:WVW721040 J786518:O786576 JF786518:JK786576 TB786518:TG786576 ACX786518:ADC786576 AMT786518:AMY786576 AWP786518:AWU786576 BGL786518:BGQ786576 BQH786518:BQM786576 CAD786518:CAI786576 CJZ786518:CKE786576 CTV786518:CUA786576 DDR786518:DDW786576 DNN786518:DNS786576 DXJ786518:DXO786576 EHF786518:EHK786576 ERB786518:ERG786576 FAX786518:FBC786576 FKT786518:FKY786576 FUP786518:FUU786576 GEL786518:GEQ786576 GOH786518:GOM786576 GYD786518:GYI786576 HHZ786518:HIE786576 HRV786518:HSA786576 IBR786518:IBW786576 ILN786518:ILS786576 IVJ786518:IVO786576 JFF786518:JFK786576 JPB786518:JPG786576 JYX786518:JZC786576 KIT786518:KIY786576 KSP786518:KSU786576 LCL786518:LCQ786576 LMH786518:LMM786576 LWD786518:LWI786576 MFZ786518:MGE786576 MPV786518:MQA786576 MZR786518:MZW786576 NJN786518:NJS786576 NTJ786518:NTO786576 ODF786518:ODK786576 ONB786518:ONG786576 OWX786518:OXC786576 PGT786518:PGY786576 PQP786518:PQU786576 QAL786518:QAQ786576 QKH786518:QKM786576 QUD786518:QUI786576 RDZ786518:REE786576 RNV786518:ROA786576 RXR786518:RXW786576 SHN786518:SHS786576 SRJ786518:SRO786576 TBF786518:TBK786576 TLB786518:TLG786576 TUX786518:TVC786576 UET786518:UEY786576 UOP786518:UOU786576 UYL786518:UYQ786576 VIH786518:VIM786576 VSD786518:VSI786576 WBZ786518:WCE786576 WLV786518:WMA786576 WVR786518:WVW786576 J852054:O852112 JF852054:JK852112 TB852054:TG852112 ACX852054:ADC852112 AMT852054:AMY852112 AWP852054:AWU852112 BGL852054:BGQ852112 BQH852054:BQM852112 CAD852054:CAI852112 CJZ852054:CKE852112 CTV852054:CUA852112 DDR852054:DDW852112 DNN852054:DNS852112 DXJ852054:DXO852112 EHF852054:EHK852112 ERB852054:ERG852112 FAX852054:FBC852112 FKT852054:FKY852112 FUP852054:FUU852112 GEL852054:GEQ852112 GOH852054:GOM852112 GYD852054:GYI852112 HHZ852054:HIE852112 HRV852054:HSA852112 IBR852054:IBW852112 ILN852054:ILS852112 IVJ852054:IVO852112 JFF852054:JFK852112 JPB852054:JPG852112 JYX852054:JZC852112 KIT852054:KIY852112 KSP852054:KSU852112 LCL852054:LCQ852112 LMH852054:LMM852112 LWD852054:LWI852112 MFZ852054:MGE852112 MPV852054:MQA852112 MZR852054:MZW852112 NJN852054:NJS852112 NTJ852054:NTO852112 ODF852054:ODK852112 ONB852054:ONG852112 OWX852054:OXC852112 PGT852054:PGY852112 PQP852054:PQU852112 QAL852054:QAQ852112 QKH852054:QKM852112 QUD852054:QUI852112 RDZ852054:REE852112 RNV852054:ROA852112 RXR852054:RXW852112 SHN852054:SHS852112 SRJ852054:SRO852112 TBF852054:TBK852112 TLB852054:TLG852112 TUX852054:TVC852112 UET852054:UEY852112 UOP852054:UOU852112 UYL852054:UYQ852112 VIH852054:VIM852112 VSD852054:VSI852112 WBZ852054:WCE852112 WLV852054:WMA852112 WVR852054:WVW852112 J917590:O917648 JF917590:JK917648 TB917590:TG917648 ACX917590:ADC917648 AMT917590:AMY917648 AWP917590:AWU917648 BGL917590:BGQ917648 BQH917590:BQM917648 CAD917590:CAI917648 CJZ917590:CKE917648 CTV917590:CUA917648 DDR917590:DDW917648 DNN917590:DNS917648 DXJ917590:DXO917648 EHF917590:EHK917648 ERB917590:ERG917648 FAX917590:FBC917648 FKT917590:FKY917648 FUP917590:FUU917648 GEL917590:GEQ917648 GOH917590:GOM917648 GYD917590:GYI917648 HHZ917590:HIE917648 HRV917590:HSA917648 IBR917590:IBW917648 ILN917590:ILS917648 IVJ917590:IVO917648 JFF917590:JFK917648 JPB917590:JPG917648 JYX917590:JZC917648 KIT917590:KIY917648 KSP917590:KSU917648 LCL917590:LCQ917648 LMH917590:LMM917648 LWD917590:LWI917648 MFZ917590:MGE917648 MPV917590:MQA917648 MZR917590:MZW917648 NJN917590:NJS917648 NTJ917590:NTO917648 ODF917590:ODK917648 ONB917590:ONG917648 OWX917590:OXC917648 PGT917590:PGY917648 PQP917590:PQU917648 QAL917590:QAQ917648 QKH917590:QKM917648 QUD917590:QUI917648 RDZ917590:REE917648 RNV917590:ROA917648 RXR917590:RXW917648 SHN917590:SHS917648 SRJ917590:SRO917648 TBF917590:TBK917648 TLB917590:TLG917648 TUX917590:TVC917648 UET917590:UEY917648 UOP917590:UOU917648 UYL917590:UYQ917648 VIH917590:VIM917648 VSD917590:VSI917648 WBZ917590:WCE917648 WLV917590:WMA917648 WVR917590:WVW917648 J983126:O983184 JF983126:JK983184 TB983126:TG983184 ACX983126:ADC983184 AMT983126:AMY983184 AWP983126:AWU983184 BGL983126:BGQ983184 BQH983126:BQM983184 CAD983126:CAI983184 CJZ983126:CKE983184 CTV983126:CUA983184 DDR983126:DDW983184 DNN983126:DNS983184 DXJ983126:DXO983184 EHF983126:EHK983184 ERB983126:ERG983184 FAX983126:FBC983184 FKT983126:FKY983184 FUP983126:FUU983184 GEL983126:GEQ983184 GOH983126:GOM983184 GYD983126:GYI983184 HHZ983126:HIE983184 HRV983126:HSA983184 IBR983126:IBW983184 ILN983126:ILS983184 IVJ983126:IVO983184 JFF983126:JFK983184 JPB983126:JPG983184 JYX983126:JZC983184 KIT983126:KIY983184 KSP983126:KSU983184 LCL983126:LCQ983184 LMH983126:LMM983184 LWD983126:LWI983184 MFZ983126:MGE983184 MPV983126:MQA983184 MZR983126:MZW983184 NJN983126:NJS983184 NTJ983126:NTO983184 ODF983126:ODK983184 ONB983126:ONG983184 OWX983126:OXC983184 PGT983126:PGY983184 PQP983126:PQU983184 QAL983126:QAQ983184 QKH983126:QKM983184 QUD983126:QUI983184 RDZ983126:REE983184 RNV983126:ROA983184 RXR983126:RXW983184 SHN983126:SHS983184 SRJ983126:SRO983184 TBF983126:TBK983184 TLB983126:TLG983184 TUX983126:TVC983184 UET983126:UEY983184 UOP983126:UOU983184 UYL983126:UYQ983184 VIH983126:VIM983184 VSD983126:VSI983184 WBZ983126:WCE983184 WLV983126:WMA983184 WVR983126:WVW983184 P10:P144 JL10:JL144 TH10:TH144 ADD10:ADD144 AMZ10:AMZ144 AWV10:AWV144 BGR10:BGR144 BQN10:BQN144 CAJ10:CAJ144 CKF10:CKF144 CUB10:CUB144 DDX10:DDX144 DNT10:DNT144 DXP10:DXP144 EHL10:EHL144 ERH10:ERH144 FBD10:FBD144 FKZ10:FKZ144 FUV10:FUV144 GER10:GER144 GON10:GON144 GYJ10:GYJ144 HIF10:HIF144 HSB10:HSB144 IBX10:IBX144 ILT10:ILT144 IVP10:IVP144 JFL10:JFL144 JPH10:JPH144 JZD10:JZD144 KIZ10:KIZ144 KSV10:KSV144 LCR10:LCR144 LMN10:LMN144 LWJ10:LWJ144 MGF10:MGF144 MQB10:MQB144 MZX10:MZX144 NJT10:NJT144 NTP10:NTP144 ODL10:ODL144 ONH10:ONH144 OXD10:OXD144 PGZ10:PGZ144 PQV10:PQV144 QAR10:QAR144 QKN10:QKN144 QUJ10:QUJ144 REF10:REF144 ROB10:ROB144 RXX10:RXX144 SHT10:SHT144 SRP10:SRP144 TBL10:TBL144 TLH10:TLH144 TVD10:TVD144 UEZ10:UEZ144 UOV10:UOV144 UYR10:UYR144 VIN10:VIN144 VSJ10:VSJ144 WCF10:WCF144 WMB10:WMB144 WVX10:WVX144 P65546:P65680 JL65546:JL65680 TH65546:TH65680 ADD65546:ADD65680 AMZ65546:AMZ65680 AWV65546:AWV65680 BGR65546:BGR65680 BQN65546:BQN65680 CAJ65546:CAJ65680 CKF65546:CKF65680 CUB65546:CUB65680 DDX65546:DDX65680 DNT65546:DNT65680 DXP65546:DXP65680 EHL65546:EHL65680 ERH65546:ERH65680 FBD65546:FBD65680 FKZ65546:FKZ65680 FUV65546:FUV65680 GER65546:GER65680 GON65546:GON65680 GYJ65546:GYJ65680 HIF65546:HIF65680 HSB65546:HSB65680 IBX65546:IBX65680 ILT65546:ILT65680 IVP65546:IVP65680 JFL65546:JFL65680 JPH65546:JPH65680 JZD65546:JZD65680 KIZ65546:KIZ65680 KSV65546:KSV65680 LCR65546:LCR65680 LMN65546:LMN65680 LWJ65546:LWJ65680 MGF65546:MGF65680 MQB65546:MQB65680 MZX65546:MZX65680 NJT65546:NJT65680 NTP65546:NTP65680 ODL65546:ODL65680 ONH65546:ONH65680 OXD65546:OXD65680 PGZ65546:PGZ65680 PQV65546:PQV65680 QAR65546:QAR65680 QKN65546:QKN65680 QUJ65546:QUJ65680 REF65546:REF65680 ROB65546:ROB65680 RXX65546:RXX65680 SHT65546:SHT65680 SRP65546:SRP65680 TBL65546:TBL65680 TLH65546:TLH65680 TVD65546:TVD65680 UEZ65546:UEZ65680 UOV65546:UOV65680 UYR65546:UYR65680 VIN65546:VIN65680 VSJ65546:VSJ65680 WCF65546:WCF65680 WMB65546:WMB65680 WVX65546:WVX65680 P131082:P131216 JL131082:JL131216 TH131082:TH131216 ADD131082:ADD131216 AMZ131082:AMZ131216 AWV131082:AWV131216 BGR131082:BGR131216 BQN131082:BQN131216 CAJ131082:CAJ131216 CKF131082:CKF131216 CUB131082:CUB131216 DDX131082:DDX131216 DNT131082:DNT131216 DXP131082:DXP131216 EHL131082:EHL131216 ERH131082:ERH131216 FBD131082:FBD131216 FKZ131082:FKZ131216 FUV131082:FUV131216 GER131082:GER131216 GON131082:GON131216 GYJ131082:GYJ131216 HIF131082:HIF131216 HSB131082:HSB131216 IBX131082:IBX131216 ILT131082:ILT131216 IVP131082:IVP131216 JFL131082:JFL131216 JPH131082:JPH131216 JZD131082:JZD131216 KIZ131082:KIZ131216 KSV131082:KSV131216 LCR131082:LCR131216 LMN131082:LMN131216 LWJ131082:LWJ131216 MGF131082:MGF131216 MQB131082:MQB131216 MZX131082:MZX131216 NJT131082:NJT131216 NTP131082:NTP131216 ODL131082:ODL131216 ONH131082:ONH131216 OXD131082:OXD131216 PGZ131082:PGZ131216 PQV131082:PQV131216 QAR131082:QAR131216 QKN131082:QKN131216 QUJ131082:QUJ131216 REF131082:REF131216 ROB131082:ROB131216 RXX131082:RXX131216 SHT131082:SHT131216 SRP131082:SRP131216 TBL131082:TBL131216 TLH131082:TLH131216 TVD131082:TVD131216 UEZ131082:UEZ131216 UOV131082:UOV131216 UYR131082:UYR131216 VIN131082:VIN131216 VSJ131082:VSJ131216 WCF131082:WCF131216 WMB131082:WMB131216 WVX131082:WVX131216 P196618:P196752 JL196618:JL196752 TH196618:TH196752 ADD196618:ADD196752 AMZ196618:AMZ196752 AWV196618:AWV196752 BGR196618:BGR196752 BQN196618:BQN196752 CAJ196618:CAJ196752 CKF196618:CKF196752 CUB196618:CUB196752 DDX196618:DDX196752 DNT196618:DNT196752 DXP196618:DXP196752 EHL196618:EHL196752 ERH196618:ERH196752 FBD196618:FBD196752 FKZ196618:FKZ196752 FUV196618:FUV196752 GER196618:GER196752 GON196618:GON196752 GYJ196618:GYJ196752 HIF196618:HIF196752 HSB196618:HSB196752 IBX196618:IBX196752 ILT196618:ILT196752 IVP196618:IVP196752 JFL196618:JFL196752 JPH196618:JPH196752 JZD196618:JZD196752 KIZ196618:KIZ196752 KSV196618:KSV196752 LCR196618:LCR196752 LMN196618:LMN196752 LWJ196618:LWJ196752 MGF196618:MGF196752 MQB196618:MQB196752 MZX196618:MZX196752 NJT196618:NJT196752 NTP196618:NTP196752 ODL196618:ODL196752 ONH196618:ONH196752 OXD196618:OXD196752 PGZ196618:PGZ196752 PQV196618:PQV196752 QAR196618:QAR196752 QKN196618:QKN196752 QUJ196618:QUJ196752 REF196618:REF196752 ROB196618:ROB196752 RXX196618:RXX196752 SHT196618:SHT196752 SRP196618:SRP196752 TBL196618:TBL196752 TLH196618:TLH196752 TVD196618:TVD196752 UEZ196618:UEZ196752 UOV196618:UOV196752 UYR196618:UYR196752 VIN196618:VIN196752 VSJ196618:VSJ196752 WCF196618:WCF196752 WMB196618:WMB196752 WVX196618:WVX196752 P262154:P262288 JL262154:JL262288 TH262154:TH262288 ADD262154:ADD262288 AMZ262154:AMZ262288 AWV262154:AWV262288 BGR262154:BGR262288 BQN262154:BQN262288 CAJ262154:CAJ262288 CKF262154:CKF262288 CUB262154:CUB262288 DDX262154:DDX262288 DNT262154:DNT262288 DXP262154:DXP262288 EHL262154:EHL262288 ERH262154:ERH262288 FBD262154:FBD262288 FKZ262154:FKZ262288 FUV262154:FUV262288 GER262154:GER262288 GON262154:GON262288 GYJ262154:GYJ262288 HIF262154:HIF262288 HSB262154:HSB262288 IBX262154:IBX262288 ILT262154:ILT262288 IVP262154:IVP262288 JFL262154:JFL262288 JPH262154:JPH262288 JZD262154:JZD262288 KIZ262154:KIZ262288 KSV262154:KSV262288 LCR262154:LCR262288 LMN262154:LMN262288 LWJ262154:LWJ262288 MGF262154:MGF262288 MQB262154:MQB262288 MZX262154:MZX262288 NJT262154:NJT262288 NTP262154:NTP262288 ODL262154:ODL262288 ONH262154:ONH262288 OXD262154:OXD262288 PGZ262154:PGZ262288 PQV262154:PQV262288 QAR262154:QAR262288 QKN262154:QKN262288 QUJ262154:QUJ262288 REF262154:REF262288 ROB262154:ROB262288 RXX262154:RXX262288 SHT262154:SHT262288 SRP262154:SRP262288 TBL262154:TBL262288 TLH262154:TLH262288 TVD262154:TVD262288 UEZ262154:UEZ262288 UOV262154:UOV262288 UYR262154:UYR262288 VIN262154:VIN262288 VSJ262154:VSJ262288 WCF262154:WCF262288 WMB262154:WMB262288 WVX262154:WVX262288 P327690:P327824 JL327690:JL327824 TH327690:TH327824 ADD327690:ADD327824 AMZ327690:AMZ327824 AWV327690:AWV327824 BGR327690:BGR327824 BQN327690:BQN327824 CAJ327690:CAJ327824 CKF327690:CKF327824 CUB327690:CUB327824 DDX327690:DDX327824 DNT327690:DNT327824 DXP327690:DXP327824 EHL327690:EHL327824 ERH327690:ERH327824 FBD327690:FBD327824 FKZ327690:FKZ327824 FUV327690:FUV327824 GER327690:GER327824 GON327690:GON327824 GYJ327690:GYJ327824 HIF327690:HIF327824 HSB327690:HSB327824 IBX327690:IBX327824 ILT327690:ILT327824 IVP327690:IVP327824 JFL327690:JFL327824 JPH327690:JPH327824 JZD327690:JZD327824 KIZ327690:KIZ327824 KSV327690:KSV327824 LCR327690:LCR327824 LMN327690:LMN327824 LWJ327690:LWJ327824 MGF327690:MGF327824 MQB327690:MQB327824 MZX327690:MZX327824 NJT327690:NJT327824 NTP327690:NTP327824 ODL327690:ODL327824 ONH327690:ONH327824 OXD327690:OXD327824 PGZ327690:PGZ327824 PQV327690:PQV327824 QAR327690:QAR327824 QKN327690:QKN327824 QUJ327690:QUJ327824 REF327690:REF327824 ROB327690:ROB327824 RXX327690:RXX327824 SHT327690:SHT327824 SRP327690:SRP327824 TBL327690:TBL327824 TLH327690:TLH327824 TVD327690:TVD327824 UEZ327690:UEZ327824 UOV327690:UOV327824 UYR327690:UYR327824 VIN327690:VIN327824 VSJ327690:VSJ327824 WCF327690:WCF327824 WMB327690:WMB327824 WVX327690:WVX327824 P393226:P393360 JL393226:JL393360 TH393226:TH393360 ADD393226:ADD393360 AMZ393226:AMZ393360 AWV393226:AWV393360 BGR393226:BGR393360 BQN393226:BQN393360 CAJ393226:CAJ393360 CKF393226:CKF393360 CUB393226:CUB393360 DDX393226:DDX393360 DNT393226:DNT393360 DXP393226:DXP393360 EHL393226:EHL393360 ERH393226:ERH393360 FBD393226:FBD393360 FKZ393226:FKZ393360 FUV393226:FUV393360 GER393226:GER393360 GON393226:GON393360 GYJ393226:GYJ393360 HIF393226:HIF393360 HSB393226:HSB393360 IBX393226:IBX393360 ILT393226:ILT393360 IVP393226:IVP393360 JFL393226:JFL393360 JPH393226:JPH393360 JZD393226:JZD393360 KIZ393226:KIZ393360 KSV393226:KSV393360 LCR393226:LCR393360 LMN393226:LMN393360 LWJ393226:LWJ393360 MGF393226:MGF393360 MQB393226:MQB393360 MZX393226:MZX393360 NJT393226:NJT393360 NTP393226:NTP393360 ODL393226:ODL393360 ONH393226:ONH393360 OXD393226:OXD393360 PGZ393226:PGZ393360 PQV393226:PQV393360 QAR393226:QAR393360 QKN393226:QKN393360 QUJ393226:QUJ393360 REF393226:REF393360 ROB393226:ROB393360 RXX393226:RXX393360 SHT393226:SHT393360 SRP393226:SRP393360 TBL393226:TBL393360 TLH393226:TLH393360 TVD393226:TVD393360 UEZ393226:UEZ393360 UOV393226:UOV393360 UYR393226:UYR393360 VIN393226:VIN393360 VSJ393226:VSJ393360 WCF393226:WCF393360 WMB393226:WMB393360 WVX393226:WVX393360 P458762:P458896 JL458762:JL458896 TH458762:TH458896 ADD458762:ADD458896 AMZ458762:AMZ458896 AWV458762:AWV458896 BGR458762:BGR458896 BQN458762:BQN458896 CAJ458762:CAJ458896 CKF458762:CKF458896 CUB458762:CUB458896 DDX458762:DDX458896 DNT458762:DNT458896 DXP458762:DXP458896 EHL458762:EHL458896 ERH458762:ERH458896 FBD458762:FBD458896 FKZ458762:FKZ458896 FUV458762:FUV458896 GER458762:GER458896 GON458762:GON458896 GYJ458762:GYJ458896 HIF458762:HIF458896 HSB458762:HSB458896 IBX458762:IBX458896 ILT458762:ILT458896 IVP458762:IVP458896 JFL458762:JFL458896 JPH458762:JPH458896 JZD458762:JZD458896 KIZ458762:KIZ458896 KSV458762:KSV458896 LCR458762:LCR458896 LMN458762:LMN458896 LWJ458762:LWJ458896 MGF458762:MGF458896 MQB458762:MQB458896 MZX458762:MZX458896 NJT458762:NJT458896 NTP458762:NTP458896 ODL458762:ODL458896 ONH458762:ONH458896 OXD458762:OXD458896 PGZ458762:PGZ458896 PQV458762:PQV458896 QAR458762:QAR458896 QKN458762:QKN458896 QUJ458762:QUJ458896 REF458762:REF458896 ROB458762:ROB458896 RXX458762:RXX458896 SHT458762:SHT458896 SRP458762:SRP458896 TBL458762:TBL458896 TLH458762:TLH458896 TVD458762:TVD458896 UEZ458762:UEZ458896 UOV458762:UOV458896 UYR458762:UYR458896 VIN458762:VIN458896 VSJ458762:VSJ458896 WCF458762:WCF458896 WMB458762:WMB458896 WVX458762:WVX458896 P524298:P524432 JL524298:JL524432 TH524298:TH524432 ADD524298:ADD524432 AMZ524298:AMZ524432 AWV524298:AWV524432 BGR524298:BGR524432 BQN524298:BQN524432 CAJ524298:CAJ524432 CKF524298:CKF524432 CUB524298:CUB524432 DDX524298:DDX524432 DNT524298:DNT524432 DXP524298:DXP524432 EHL524298:EHL524432 ERH524298:ERH524432 FBD524298:FBD524432 FKZ524298:FKZ524432 FUV524298:FUV524432 GER524298:GER524432 GON524298:GON524432 GYJ524298:GYJ524432 HIF524298:HIF524432 HSB524298:HSB524432 IBX524298:IBX524432 ILT524298:ILT524432 IVP524298:IVP524432 JFL524298:JFL524432 JPH524298:JPH524432 JZD524298:JZD524432 KIZ524298:KIZ524432 KSV524298:KSV524432 LCR524298:LCR524432 LMN524298:LMN524432 LWJ524298:LWJ524432 MGF524298:MGF524432 MQB524298:MQB524432 MZX524298:MZX524432 NJT524298:NJT524432 NTP524298:NTP524432 ODL524298:ODL524432 ONH524298:ONH524432 OXD524298:OXD524432 PGZ524298:PGZ524432 PQV524298:PQV524432 QAR524298:QAR524432 QKN524298:QKN524432 QUJ524298:QUJ524432 REF524298:REF524432 ROB524298:ROB524432 RXX524298:RXX524432 SHT524298:SHT524432 SRP524298:SRP524432 TBL524298:TBL524432 TLH524298:TLH524432 TVD524298:TVD524432 UEZ524298:UEZ524432 UOV524298:UOV524432 UYR524298:UYR524432 VIN524298:VIN524432 VSJ524298:VSJ524432 WCF524298:WCF524432 WMB524298:WMB524432 WVX524298:WVX524432 P589834:P589968 JL589834:JL589968 TH589834:TH589968 ADD589834:ADD589968 AMZ589834:AMZ589968 AWV589834:AWV589968 BGR589834:BGR589968 BQN589834:BQN589968 CAJ589834:CAJ589968 CKF589834:CKF589968 CUB589834:CUB589968 DDX589834:DDX589968 DNT589834:DNT589968 DXP589834:DXP589968 EHL589834:EHL589968 ERH589834:ERH589968 FBD589834:FBD589968 FKZ589834:FKZ589968 FUV589834:FUV589968 GER589834:GER589968 GON589834:GON589968 GYJ589834:GYJ589968 HIF589834:HIF589968 HSB589834:HSB589968 IBX589834:IBX589968 ILT589834:ILT589968 IVP589834:IVP589968 JFL589834:JFL589968 JPH589834:JPH589968 JZD589834:JZD589968 KIZ589834:KIZ589968 KSV589834:KSV589968 LCR589834:LCR589968 LMN589834:LMN589968 LWJ589834:LWJ589968 MGF589834:MGF589968 MQB589834:MQB589968 MZX589834:MZX589968 NJT589834:NJT589968 NTP589834:NTP589968 ODL589834:ODL589968 ONH589834:ONH589968 OXD589834:OXD589968 PGZ589834:PGZ589968 PQV589834:PQV589968 QAR589834:QAR589968 QKN589834:QKN589968 QUJ589834:QUJ589968 REF589834:REF589968 ROB589834:ROB589968 RXX589834:RXX589968 SHT589834:SHT589968 SRP589834:SRP589968 TBL589834:TBL589968 TLH589834:TLH589968 TVD589834:TVD589968 UEZ589834:UEZ589968 UOV589834:UOV589968 UYR589834:UYR589968 VIN589834:VIN589968 VSJ589834:VSJ589968 WCF589834:WCF589968 WMB589834:WMB589968 WVX589834:WVX589968 P655370:P655504 JL655370:JL655504 TH655370:TH655504 ADD655370:ADD655504 AMZ655370:AMZ655504 AWV655370:AWV655504 BGR655370:BGR655504 BQN655370:BQN655504 CAJ655370:CAJ655504 CKF655370:CKF655504 CUB655370:CUB655504 DDX655370:DDX655504 DNT655370:DNT655504 DXP655370:DXP655504 EHL655370:EHL655504 ERH655370:ERH655504 FBD655370:FBD655504 FKZ655370:FKZ655504 FUV655370:FUV655504 GER655370:GER655504 GON655370:GON655504 GYJ655370:GYJ655504 HIF655370:HIF655504 HSB655370:HSB655504 IBX655370:IBX655504 ILT655370:ILT655504 IVP655370:IVP655504 JFL655370:JFL655504 JPH655370:JPH655504 JZD655370:JZD655504 KIZ655370:KIZ655504 KSV655370:KSV655504 LCR655370:LCR655504 LMN655370:LMN655504 LWJ655370:LWJ655504 MGF655370:MGF655504 MQB655370:MQB655504 MZX655370:MZX655504 NJT655370:NJT655504 NTP655370:NTP655504 ODL655370:ODL655504 ONH655370:ONH655504 OXD655370:OXD655504 PGZ655370:PGZ655504 PQV655370:PQV655504 QAR655370:QAR655504 QKN655370:QKN655504 QUJ655370:QUJ655504 REF655370:REF655504 ROB655370:ROB655504 RXX655370:RXX655504 SHT655370:SHT655504 SRP655370:SRP655504 TBL655370:TBL655504 TLH655370:TLH655504 TVD655370:TVD655504 UEZ655370:UEZ655504 UOV655370:UOV655504 UYR655370:UYR655504 VIN655370:VIN655504 VSJ655370:VSJ655504 WCF655370:WCF655504 WMB655370:WMB655504 WVX655370:WVX655504 P720906:P721040 JL720906:JL721040 TH720906:TH721040 ADD720906:ADD721040 AMZ720906:AMZ721040 AWV720906:AWV721040 BGR720906:BGR721040 BQN720906:BQN721040 CAJ720906:CAJ721040 CKF720906:CKF721040 CUB720906:CUB721040 DDX720906:DDX721040 DNT720906:DNT721040 DXP720906:DXP721040 EHL720906:EHL721040 ERH720906:ERH721040 FBD720906:FBD721040 FKZ720906:FKZ721040 FUV720906:FUV721040 GER720906:GER721040 GON720906:GON721040 GYJ720906:GYJ721040 HIF720906:HIF721040 HSB720906:HSB721040 IBX720906:IBX721040 ILT720906:ILT721040 IVP720906:IVP721040 JFL720906:JFL721040 JPH720906:JPH721040 JZD720906:JZD721040 KIZ720906:KIZ721040 KSV720906:KSV721040 LCR720906:LCR721040 LMN720906:LMN721040 LWJ720906:LWJ721040 MGF720906:MGF721040 MQB720906:MQB721040 MZX720906:MZX721040 NJT720906:NJT721040 NTP720906:NTP721040 ODL720906:ODL721040 ONH720906:ONH721040 OXD720906:OXD721040 PGZ720906:PGZ721040 PQV720906:PQV721040 QAR720906:QAR721040 QKN720906:QKN721040 QUJ720906:QUJ721040 REF720906:REF721040 ROB720906:ROB721040 RXX720906:RXX721040 SHT720906:SHT721040 SRP720906:SRP721040 TBL720906:TBL721040 TLH720906:TLH721040 TVD720906:TVD721040 UEZ720906:UEZ721040 UOV720906:UOV721040 UYR720906:UYR721040 VIN720906:VIN721040 VSJ720906:VSJ721040 WCF720906:WCF721040 WMB720906:WMB721040 WVX720906:WVX721040 P786442:P786576 JL786442:JL786576 TH786442:TH786576 ADD786442:ADD786576 AMZ786442:AMZ786576 AWV786442:AWV786576 BGR786442:BGR786576 BQN786442:BQN786576 CAJ786442:CAJ786576 CKF786442:CKF786576 CUB786442:CUB786576 DDX786442:DDX786576 DNT786442:DNT786576 DXP786442:DXP786576 EHL786442:EHL786576 ERH786442:ERH786576 FBD786442:FBD786576 FKZ786442:FKZ786576 FUV786442:FUV786576 GER786442:GER786576 GON786442:GON786576 GYJ786442:GYJ786576 HIF786442:HIF786576 HSB786442:HSB786576 IBX786442:IBX786576 ILT786442:ILT786576 IVP786442:IVP786576 JFL786442:JFL786576 JPH786442:JPH786576 JZD786442:JZD786576 KIZ786442:KIZ786576 KSV786442:KSV786576 LCR786442:LCR786576 LMN786442:LMN786576 LWJ786442:LWJ786576 MGF786442:MGF786576 MQB786442:MQB786576 MZX786442:MZX786576 NJT786442:NJT786576 NTP786442:NTP786576 ODL786442:ODL786576 ONH786442:ONH786576 OXD786442:OXD786576 PGZ786442:PGZ786576 PQV786442:PQV786576 QAR786442:QAR786576 QKN786442:QKN786576 QUJ786442:QUJ786576 REF786442:REF786576 ROB786442:ROB786576 RXX786442:RXX786576 SHT786442:SHT786576 SRP786442:SRP786576 TBL786442:TBL786576 TLH786442:TLH786576 TVD786442:TVD786576 UEZ786442:UEZ786576 UOV786442:UOV786576 UYR786442:UYR786576 VIN786442:VIN786576 VSJ786442:VSJ786576 WCF786442:WCF786576 WMB786442:WMB786576 WVX786442:WVX786576 P851978:P852112 JL851978:JL852112 TH851978:TH852112 ADD851978:ADD852112 AMZ851978:AMZ852112 AWV851978:AWV852112 BGR851978:BGR852112 BQN851978:BQN852112 CAJ851978:CAJ852112 CKF851978:CKF852112 CUB851978:CUB852112 DDX851978:DDX852112 DNT851978:DNT852112 DXP851978:DXP852112 EHL851978:EHL852112 ERH851978:ERH852112 FBD851978:FBD852112 FKZ851978:FKZ852112 FUV851978:FUV852112 GER851978:GER852112 GON851978:GON852112 GYJ851978:GYJ852112 HIF851978:HIF852112 HSB851978:HSB852112 IBX851978:IBX852112 ILT851978:ILT852112 IVP851978:IVP852112 JFL851978:JFL852112 JPH851978:JPH852112 JZD851978:JZD852112 KIZ851978:KIZ852112 KSV851978:KSV852112 LCR851978:LCR852112 LMN851978:LMN852112 LWJ851978:LWJ852112 MGF851978:MGF852112 MQB851978:MQB852112 MZX851978:MZX852112 NJT851978:NJT852112 NTP851978:NTP852112 ODL851978:ODL852112 ONH851978:ONH852112 OXD851978:OXD852112 PGZ851978:PGZ852112 PQV851978:PQV852112 QAR851978:QAR852112 QKN851978:QKN852112 QUJ851978:QUJ852112 REF851978:REF852112 ROB851978:ROB852112 RXX851978:RXX852112 SHT851978:SHT852112 SRP851978:SRP852112 TBL851978:TBL852112 TLH851978:TLH852112 TVD851978:TVD852112 UEZ851978:UEZ852112 UOV851978:UOV852112 UYR851978:UYR852112 VIN851978:VIN852112 VSJ851978:VSJ852112 WCF851978:WCF852112 WMB851978:WMB852112 WVX851978:WVX852112 P917514:P917648 JL917514:JL917648 TH917514:TH917648 ADD917514:ADD917648 AMZ917514:AMZ917648 AWV917514:AWV917648 BGR917514:BGR917648 BQN917514:BQN917648 CAJ917514:CAJ917648 CKF917514:CKF917648 CUB917514:CUB917648 DDX917514:DDX917648 DNT917514:DNT917648 DXP917514:DXP917648 EHL917514:EHL917648 ERH917514:ERH917648 FBD917514:FBD917648 FKZ917514:FKZ917648 FUV917514:FUV917648 GER917514:GER917648 GON917514:GON917648 GYJ917514:GYJ917648 HIF917514:HIF917648 HSB917514:HSB917648 IBX917514:IBX917648 ILT917514:ILT917648 IVP917514:IVP917648 JFL917514:JFL917648 JPH917514:JPH917648 JZD917514:JZD917648 KIZ917514:KIZ917648 KSV917514:KSV917648 LCR917514:LCR917648 LMN917514:LMN917648 LWJ917514:LWJ917648 MGF917514:MGF917648 MQB917514:MQB917648 MZX917514:MZX917648 NJT917514:NJT917648 NTP917514:NTP917648 ODL917514:ODL917648 ONH917514:ONH917648 OXD917514:OXD917648 PGZ917514:PGZ917648 PQV917514:PQV917648 QAR917514:QAR917648 QKN917514:QKN917648 QUJ917514:QUJ917648 REF917514:REF917648 ROB917514:ROB917648 RXX917514:RXX917648 SHT917514:SHT917648 SRP917514:SRP917648 TBL917514:TBL917648 TLH917514:TLH917648 TVD917514:TVD917648 UEZ917514:UEZ917648 UOV917514:UOV917648 UYR917514:UYR917648 VIN917514:VIN917648 VSJ917514:VSJ917648 WCF917514:WCF917648 WMB917514:WMB917648 WVX917514:WVX917648 P983050:P983184 JL983050:JL983184 TH983050:TH983184 ADD983050:ADD983184 AMZ983050:AMZ983184 AWV983050:AWV983184 BGR983050:BGR983184 BQN983050:BQN983184 CAJ983050:CAJ983184 CKF983050:CKF983184 CUB983050:CUB983184 DDX983050:DDX983184 DNT983050:DNT983184 DXP983050:DXP983184 EHL983050:EHL983184 ERH983050:ERH983184 FBD983050:FBD983184 FKZ983050:FKZ983184 FUV983050:FUV983184 GER983050:GER983184 GON983050:GON983184 GYJ983050:GYJ983184 HIF983050:HIF983184 HSB983050:HSB983184 IBX983050:IBX983184 ILT983050:ILT983184 IVP983050:IVP983184 JFL983050:JFL983184 JPH983050:JPH983184 JZD983050:JZD983184 KIZ983050:KIZ983184 KSV983050:KSV983184 LCR983050:LCR983184 LMN983050:LMN983184 LWJ983050:LWJ983184 MGF983050:MGF983184 MQB983050:MQB983184 MZX983050:MZX983184 NJT983050:NJT983184 NTP983050:NTP983184 ODL983050:ODL983184 ONH983050:ONH983184 OXD983050:OXD983184 PGZ983050:PGZ983184 PQV983050:PQV983184 QAR983050:QAR983184 QKN983050:QKN983184 QUJ983050:QUJ983184 REF983050:REF983184 ROB983050:ROB983184 RXX983050:RXX983184 SHT983050:SHT983184 SRP983050:SRP983184 TBL983050:TBL983184 TLH983050:TLH983184 TVD983050:TVD983184 UEZ983050:UEZ983184 UOV983050:UOV983184 UYR983050:UYR983184 VIN983050:VIN983184 VSJ983050:VSJ983184 WCF983050:WCF983184 WMB983050:WMB983184 WVX983050:WVX983184 B107:B144 IX107:IX144 ST107:ST144 ACP107:ACP144 AML107:AML144 AWH107:AWH144 BGD107:BGD144 BPZ107:BPZ144 BZV107:BZV144 CJR107:CJR144 CTN107:CTN144 DDJ107:DDJ144 DNF107:DNF144 DXB107:DXB144 EGX107:EGX144 EQT107:EQT144 FAP107:FAP144 FKL107:FKL144 FUH107:FUH144 GED107:GED144 GNZ107:GNZ144 GXV107:GXV144 HHR107:HHR144 HRN107:HRN144 IBJ107:IBJ144 ILF107:ILF144 IVB107:IVB144 JEX107:JEX144 JOT107:JOT144 JYP107:JYP144 KIL107:KIL144 KSH107:KSH144 LCD107:LCD144 LLZ107:LLZ144 LVV107:LVV144 MFR107:MFR144 MPN107:MPN144 MZJ107:MZJ144 NJF107:NJF144 NTB107:NTB144 OCX107:OCX144 OMT107:OMT144 OWP107:OWP144 PGL107:PGL144 PQH107:PQH144 QAD107:QAD144 QJZ107:QJZ144 QTV107:QTV144 RDR107:RDR144 RNN107:RNN144 RXJ107:RXJ144 SHF107:SHF144 SRB107:SRB144 TAX107:TAX144 TKT107:TKT144 TUP107:TUP144 UEL107:UEL144 UOH107:UOH144 UYD107:UYD144 VHZ107:VHZ144 VRV107:VRV144 WBR107:WBR144 WLN107:WLN144 WVJ107:WVJ144 B65643:B65680 IX65643:IX65680 ST65643:ST65680 ACP65643:ACP65680 AML65643:AML65680 AWH65643:AWH65680 BGD65643:BGD65680 BPZ65643:BPZ65680 BZV65643:BZV65680 CJR65643:CJR65680 CTN65643:CTN65680 DDJ65643:DDJ65680 DNF65643:DNF65680 DXB65643:DXB65680 EGX65643:EGX65680 EQT65643:EQT65680 FAP65643:FAP65680 FKL65643:FKL65680 FUH65643:FUH65680 GED65643:GED65680 GNZ65643:GNZ65680 GXV65643:GXV65680 HHR65643:HHR65680 HRN65643:HRN65680 IBJ65643:IBJ65680 ILF65643:ILF65680 IVB65643:IVB65680 JEX65643:JEX65680 JOT65643:JOT65680 JYP65643:JYP65680 KIL65643:KIL65680 KSH65643:KSH65680 LCD65643:LCD65680 LLZ65643:LLZ65680 LVV65643:LVV65680 MFR65643:MFR65680 MPN65643:MPN65680 MZJ65643:MZJ65680 NJF65643:NJF65680 NTB65643:NTB65680 OCX65643:OCX65680 OMT65643:OMT65680 OWP65643:OWP65680 PGL65643:PGL65680 PQH65643:PQH65680 QAD65643:QAD65680 QJZ65643:QJZ65680 QTV65643:QTV65680 RDR65643:RDR65680 RNN65643:RNN65680 RXJ65643:RXJ65680 SHF65643:SHF65680 SRB65643:SRB65680 TAX65643:TAX65680 TKT65643:TKT65680 TUP65643:TUP65680 UEL65643:UEL65680 UOH65643:UOH65680 UYD65643:UYD65680 VHZ65643:VHZ65680 VRV65643:VRV65680 WBR65643:WBR65680 WLN65643:WLN65680 WVJ65643:WVJ65680 B131179:B131216 IX131179:IX131216 ST131179:ST131216 ACP131179:ACP131216 AML131179:AML131216 AWH131179:AWH131216 BGD131179:BGD131216 BPZ131179:BPZ131216 BZV131179:BZV131216 CJR131179:CJR131216 CTN131179:CTN131216 DDJ131179:DDJ131216 DNF131179:DNF131216 DXB131179:DXB131216 EGX131179:EGX131216 EQT131179:EQT131216 FAP131179:FAP131216 FKL131179:FKL131216 FUH131179:FUH131216 GED131179:GED131216 GNZ131179:GNZ131216 GXV131179:GXV131216 HHR131179:HHR131216 HRN131179:HRN131216 IBJ131179:IBJ131216 ILF131179:ILF131216 IVB131179:IVB131216 JEX131179:JEX131216 JOT131179:JOT131216 JYP131179:JYP131216 KIL131179:KIL131216 KSH131179:KSH131216 LCD131179:LCD131216 LLZ131179:LLZ131216 LVV131179:LVV131216 MFR131179:MFR131216 MPN131179:MPN131216 MZJ131179:MZJ131216 NJF131179:NJF131216 NTB131179:NTB131216 OCX131179:OCX131216 OMT131179:OMT131216 OWP131179:OWP131216 PGL131179:PGL131216 PQH131179:PQH131216 QAD131179:QAD131216 QJZ131179:QJZ131216 QTV131179:QTV131216 RDR131179:RDR131216 RNN131179:RNN131216 RXJ131179:RXJ131216 SHF131179:SHF131216 SRB131179:SRB131216 TAX131179:TAX131216 TKT131179:TKT131216 TUP131179:TUP131216 UEL131179:UEL131216 UOH131179:UOH131216 UYD131179:UYD131216 VHZ131179:VHZ131216 VRV131179:VRV131216 WBR131179:WBR131216 WLN131179:WLN131216 WVJ131179:WVJ131216 B196715:B196752 IX196715:IX196752 ST196715:ST196752 ACP196715:ACP196752 AML196715:AML196752 AWH196715:AWH196752 BGD196715:BGD196752 BPZ196715:BPZ196752 BZV196715:BZV196752 CJR196715:CJR196752 CTN196715:CTN196752 DDJ196715:DDJ196752 DNF196715:DNF196752 DXB196715:DXB196752 EGX196715:EGX196752 EQT196715:EQT196752 FAP196715:FAP196752 FKL196715:FKL196752 FUH196715:FUH196752 GED196715:GED196752 GNZ196715:GNZ196752 GXV196715:GXV196752 HHR196715:HHR196752 HRN196715:HRN196752 IBJ196715:IBJ196752 ILF196715:ILF196752 IVB196715:IVB196752 JEX196715:JEX196752 JOT196715:JOT196752 JYP196715:JYP196752 KIL196715:KIL196752 KSH196715:KSH196752 LCD196715:LCD196752 LLZ196715:LLZ196752 LVV196715:LVV196752 MFR196715:MFR196752 MPN196715:MPN196752 MZJ196715:MZJ196752 NJF196715:NJF196752 NTB196715:NTB196752 OCX196715:OCX196752 OMT196715:OMT196752 OWP196715:OWP196752 PGL196715:PGL196752 PQH196715:PQH196752 QAD196715:QAD196752 QJZ196715:QJZ196752 QTV196715:QTV196752 RDR196715:RDR196752 RNN196715:RNN196752 RXJ196715:RXJ196752 SHF196715:SHF196752 SRB196715:SRB196752 TAX196715:TAX196752 TKT196715:TKT196752 TUP196715:TUP196752 UEL196715:UEL196752 UOH196715:UOH196752 UYD196715:UYD196752 VHZ196715:VHZ196752 VRV196715:VRV196752 WBR196715:WBR196752 WLN196715:WLN196752 WVJ196715:WVJ196752 B262251:B262288 IX262251:IX262288 ST262251:ST262288 ACP262251:ACP262288 AML262251:AML262288 AWH262251:AWH262288 BGD262251:BGD262288 BPZ262251:BPZ262288 BZV262251:BZV262288 CJR262251:CJR262288 CTN262251:CTN262288 DDJ262251:DDJ262288 DNF262251:DNF262288 DXB262251:DXB262288 EGX262251:EGX262288 EQT262251:EQT262288 FAP262251:FAP262288 FKL262251:FKL262288 FUH262251:FUH262288 GED262251:GED262288 GNZ262251:GNZ262288 GXV262251:GXV262288 HHR262251:HHR262288 HRN262251:HRN262288 IBJ262251:IBJ262288 ILF262251:ILF262288 IVB262251:IVB262288 JEX262251:JEX262288 JOT262251:JOT262288 JYP262251:JYP262288 KIL262251:KIL262288 KSH262251:KSH262288 LCD262251:LCD262288 LLZ262251:LLZ262288 LVV262251:LVV262288 MFR262251:MFR262288 MPN262251:MPN262288 MZJ262251:MZJ262288 NJF262251:NJF262288 NTB262251:NTB262288 OCX262251:OCX262288 OMT262251:OMT262288 OWP262251:OWP262288 PGL262251:PGL262288 PQH262251:PQH262288 QAD262251:QAD262288 QJZ262251:QJZ262288 QTV262251:QTV262288 RDR262251:RDR262288 RNN262251:RNN262288 RXJ262251:RXJ262288 SHF262251:SHF262288 SRB262251:SRB262288 TAX262251:TAX262288 TKT262251:TKT262288 TUP262251:TUP262288 UEL262251:UEL262288 UOH262251:UOH262288 UYD262251:UYD262288 VHZ262251:VHZ262288 VRV262251:VRV262288 WBR262251:WBR262288 WLN262251:WLN262288 WVJ262251:WVJ262288 B327787:B327824 IX327787:IX327824 ST327787:ST327824 ACP327787:ACP327824 AML327787:AML327824 AWH327787:AWH327824 BGD327787:BGD327824 BPZ327787:BPZ327824 BZV327787:BZV327824 CJR327787:CJR327824 CTN327787:CTN327824 DDJ327787:DDJ327824 DNF327787:DNF327824 DXB327787:DXB327824 EGX327787:EGX327824 EQT327787:EQT327824 FAP327787:FAP327824 FKL327787:FKL327824 FUH327787:FUH327824 GED327787:GED327824 GNZ327787:GNZ327824 GXV327787:GXV327824 HHR327787:HHR327824 HRN327787:HRN327824 IBJ327787:IBJ327824 ILF327787:ILF327824 IVB327787:IVB327824 JEX327787:JEX327824 JOT327787:JOT327824 JYP327787:JYP327824 KIL327787:KIL327824 KSH327787:KSH327824 LCD327787:LCD327824 LLZ327787:LLZ327824 LVV327787:LVV327824 MFR327787:MFR327824 MPN327787:MPN327824 MZJ327787:MZJ327824 NJF327787:NJF327824 NTB327787:NTB327824 OCX327787:OCX327824 OMT327787:OMT327824 OWP327787:OWP327824 PGL327787:PGL327824 PQH327787:PQH327824 QAD327787:QAD327824 QJZ327787:QJZ327824 QTV327787:QTV327824 RDR327787:RDR327824 RNN327787:RNN327824 RXJ327787:RXJ327824 SHF327787:SHF327824 SRB327787:SRB327824 TAX327787:TAX327824 TKT327787:TKT327824 TUP327787:TUP327824 UEL327787:UEL327824 UOH327787:UOH327824 UYD327787:UYD327824 VHZ327787:VHZ327824 VRV327787:VRV327824 WBR327787:WBR327824 WLN327787:WLN327824 WVJ327787:WVJ327824 B393323:B393360 IX393323:IX393360 ST393323:ST393360 ACP393323:ACP393360 AML393323:AML393360 AWH393323:AWH393360 BGD393323:BGD393360 BPZ393323:BPZ393360 BZV393323:BZV393360 CJR393323:CJR393360 CTN393323:CTN393360 DDJ393323:DDJ393360 DNF393323:DNF393360 DXB393323:DXB393360 EGX393323:EGX393360 EQT393323:EQT393360 FAP393323:FAP393360 FKL393323:FKL393360 FUH393323:FUH393360 GED393323:GED393360 GNZ393323:GNZ393360 GXV393323:GXV393360 HHR393323:HHR393360 HRN393323:HRN393360 IBJ393323:IBJ393360 ILF393323:ILF393360 IVB393323:IVB393360 JEX393323:JEX393360 JOT393323:JOT393360 JYP393323:JYP393360 KIL393323:KIL393360 KSH393323:KSH393360 LCD393323:LCD393360 LLZ393323:LLZ393360 LVV393323:LVV393360 MFR393323:MFR393360 MPN393323:MPN393360 MZJ393323:MZJ393360 NJF393323:NJF393360 NTB393323:NTB393360 OCX393323:OCX393360 OMT393323:OMT393360 OWP393323:OWP393360 PGL393323:PGL393360 PQH393323:PQH393360 QAD393323:QAD393360 QJZ393323:QJZ393360 QTV393323:QTV393360 RDR393323:RDR393360 RNN393323:RNN393360 RXJ393323:RXJ393360 SHF393323:SHF393360 SRB393323:SRB393360 TAX393323:TAX393360 TKT393323:TKT393360 TUP393323:TUP393360 UEL393323:UEL393360 UOH393323:UOH393360 UYD393323:UYD393360 VHZ393323:VHZ393360 VRV393323:VRV393360 WBR393323:WBR393360 WLN393323:WLN393360 WVJ393323:WVJ393360 B458859:B458896 IX458859:IX458896 ST458859:ST458896 ACP458859:ACP458896 AML458859:AML458896 AWH458859:AWH458896 BGD458859:BGD458896 BPZ458859:BPZ458896 BZV458859:BZV458896 CJR458859:CJR458896 CTN458859:CTN458896 DDJ458859:DDJ458896 DNF458859:DNF458896 DXB458859:DXB458896 EGX458859:EGX458896 EQT458859:EQT458896 FAP458859:FAP458896 FKL458859:FKL458896 FUH458859:FUH458896 GED458859:GED458896 GNZ458859:GNZ458896 GXV458859:GXV458896 HHR458859:HHR458896 HRN458859:HRN458896 IBJ458859:IBJ458896 ILF458859:ILF458896 IVB458859:IVB458896 JEX458859:JEX458896 JOT458859:JOT458896 JYP458859:JYP458896 KIL458859:KIL458896 KSH458859:KSH458896 LCD458859:LCD458896 LLZ458859:LLZ458896 LVV458859:LVV458896 MFR458859:MFR458896 MPN458859:MPN458896 MZJ458859:MZJ458896 NJF458859:NJF458896 NTB458859:NTB458896 OCX458859:OCX458896 OMT458859:OMT458896 OWP458859:OWP458896 PGL458859:PGL458896 PQH458859:PQH458896 QAD458859:QAD458896 QJZ458859:QJZ458896 QTV458859:QTV458896 RDR458859:RDR458896 RNN458859:RNN458896 RXJ458859:RXJ458896 SHF458859:SHF458896 SRB458859:SRB458896 TAX458859:TAX458896 TKT458859:TKT458896 TUP458859:TUP458896 UEL458859:UEL458896 UOH458859:UOH458896 UYD458859:UYD458896 VHZ458859:VHZ458896 VRV458859:VRV458896 WBR458859:WBR458896 WLN458859:WLN458896 WVJ458859:WVJ458896 B524395:B524432 IX524395:IX524432 ST524395:ST524432 ACP524395:ACP524432 AML524395:AML524432 AWH524395:AWH524432 BGD524395:BGD524432 BPZ524395:BPZ524432 BZV524395:BZV524432 CJR524395:CJR524432 CTN524395:CTN524432 DDJ524395:DDJ524432 DNF524395:DNF524432 DXB524395:DXB524432 EGX524395:EGX524432 EQT524395:EQT524432 FAP524395:FAP524432 FKL524395:FKL524432 FUH524395:FUH524432 GED524395:GED524432 GNZ524395:GNZ524432 GXV524395:GXV524432 HHR524395:HHR524432 HRN524395:HRN524432 IBJ524395:IBJ524432 ILF524395:ILF524432 IVB524395:IVB524432 JEX524395:JEX524432 JOT524395:JOT524432 JYP524395:JYP524432 KIL524395:KIL524432 KSH524395:KSH524432 LCD524395:LCD524432 LLZ524395:LLZ524432 LVV524395:LVV524432 MFR524395:MFR524432 MPN524395:MPN524432 MZJ524395:MZJ524432 NJF524395:NJF524432 NTB524395:NTB524432 OCX524395:OCX524432 OMT524395:OMT524432 OWP524395:OWP524432 PGL524395:PGL524432 PQH524395:PQH524432 QAD524395:QAD524432 QJZ524395:QJZ524432 QTV524395:QTV524432 RDR524395:RDR524432 RNN524395:RNN524432 RXJ524395:RXJ524432 SHF524395:SHF524432 SRB524395:SRB524432 TAX524395:TAX524432 TKT524395:TKT524432 TUP524395:TUP524432 UEL524395:UEL524432 UOH524395:UOH524432 UYD524395:UYD524432 VHZ524395:VHZ524432 VRV524395:VRV524432 WBR524395:WBR524432 WLN524395:WLN524432 WVJ524395:WVJ524432 B589931:B589968 IX589931:IX589968 ST589931:ST589968 ACP589931:ACP589968 AML589931:AML589968 AWH589931:AWH589968 BGD589931:BGD589968 BPZ589931:BPZ589968 BZV589931:BZV589968 CJR589931:CJR589968 CTN589931:CTN589968 DDJ589931:DDJ589968 DNF589931:DNF589968 DXB589931:DXB589968 EGX589931:EGX589968 EQT589931:EQT589968 FAP589931:FAP589968 FKL589931:FKL589968 FUH589931:FUH589968 GED589931:GED589968 GNZ589931:GNZ589968 GXV589931:GXV589968 HHR589931:HHR589968 HRN589931:HRN589968 IBJ589931:IBJ589968 ILF589931:ILF589968 IVB589931:IVB589968 JEX589931:JEX589968 JOT589931:JOT589968 JYP589931:JYP589968 KIL589931:KIL589968 KSH589931:KSH589968 LCD589931:LCD589968 LLZ589931:LLZ589968 LVV589931:LVV589968 MFR589931:MFR589968 MPN589931:MPN589968 MZJ589931:MZJ589968 NJF589931:NJF589968 NTB589931:NTB589968 OCX589931:OCX589968 OMT589931:OMT589968 OWP589931:OWP589968 PGL589931:PGL589968 PQH589931:PQH589968 QAD589931:QAD589968 QJZ589931:QJZ589968 QTV589931:QTV589968 RDR589931:RDR589968 RNN589931:RNN589968 RXJ589931:RXJ589968 SHF589931:SHF589968 SRB589931:SRB589968 TAX589931:TAX589968 TKT589931:TKT589968 TUP589931:TUP589968 UEL589931:UEL589968 UOH589931:UOH589968 UYD589931:UYD589968 VHZ589931:VHZ589968 VRV589931:VRV589968 WBR589931:WBR589968 WLN589931:WLN589968 WVJ589931:WVJ589968 B655467:B655504 IX655467:IX655504 ST655467:ST655504 ACP655467:ACP655504 AML655467:AML655504 AWH655467:AWH655504 BGD655467:BGD655504 BPZ655467:BPZ655504 BZV655467:BZV655504 CJR655467:CJR655504 CTN655467:CTN655504 DDJ655467:DDJ655504 DNF655467:DNF655504 DXB655467:DXB655504 EGX655467:EGX655504 EQT655467:EQT655504 FAP655467:FAP655504 FKL655467:FKL655504 FUH655467:FUH655504 GED655467:GED655504 GNZ655467:GNZ655504 GXV655467:GXV655504 HHR655467:HHR655504 HRN655467:HRN655504 IBJ655467:IBJ655504 ILF655467:ILF655504 IVB655467:IVB655504 JEX655467:JEX655504 JOT655467:JOT655504 JYP655467:JYP655504 KIL655467:KIL655504 KSH655467:KSH655504 LCD655467:LCD655504 LLZ655467:LLZ655504 LVV655467:LVV655504 MFR655467:MFR655504 MPN655467:MPN655504 MZJ655467:MZJ655504 NJF655467:NJF655504 NTB655467:NTB655504 OCX655467:OCX655504 OMT655467:OMT655504 OWP655467:OWP655504 PGL655467:PGL655504 PQH655467:PQH655504 QAD655467:QAD655504 QJZ655467:QJZ655504 QTV655467:QTV655504 RDR655467:RDR655504 RNN655467:RNN655504 RXJ655467:RXJ655504 SHF655467:SHF655504 SRB655467:SRB655504 TAX655467:TAX655504 TKT655467:TKT655504 TUP655467:TUP655504 UEL655467:UEL655504 UOH655467:UOH655504 UYD655467:UYD655504 VHZ655467:VHZ655504 VRV655467:VRV655504 WBR655467:WBR655504 WLN655467:WLN655504 WVJ655467:WVJ655504 B721003:B721040 IX721003:IX721040 ST721003:ST721040 ACP721003:ACP721040 AML721003:AML721040 AWH721003:AWH721040 BGD721003:BGD721040 BPZ721003:BPZ721040 BZV721003:BZV721040 CJR721003:CJR721040 CTN721003:CTN721040 DDJ721003:DDJ721040 DNF721003:DNF721040 DXB721003:DXB721040 EGX721003:EGX721040 EQT721003:EQT721040 FAP721003:FAP721040 FKL721003:FKL721040 FUH721003:FUH721040 GED721003:GED721040 GNZ721003:GNZ721040 GXV721003:GXV721040 HHR721003:HHR721040 HRN721003:HRN721040 IBJ721003:IBJ721040 ILF721003:ILF721040 IVB721003:IVB721040 JEX721003:JEX721040 JOT721003:JOT721040 JYP721003:JYP721040 KIL721003:KIL721040 KSH721003:KSH721040 LCD721003:LCD721040 LLZ721003:LLZ721040 LVV721003:LVV721040 MFR721003:MFR721040 MPN721003:MPN721040 MZJ721003:MZJ721040 NJF721003:NJF721040 NTB721003:NTB721040 OCX721003:OCX721040 OMT721003:OMT721040 OWP721003:OWP721040 PGL721003:PGL721040 PQH721003:PQH721040 QAD721003:QAD721040 QJZ721003:QJZ721040 QTV721003:QTV721040 RDR721003:RDR721040 RNN721003:RNN721040 RXJ721003:RXJ721040 SHF721003:SHF721040 SRB721003:SRB721040 TAX721003:TAX721040 TKT721003:TKT721040 TUP721003:TUP721040 UEL721003:UEL721040 UOH721003:UOH721040 UYD721003:UYD721040 VHZ721003:VHZ721040 VRV721003:VRV721040 WBR721003:WBR721040 WLN721003:WLN721040 WVJ721003:WVJ721040 B786539:B786576 IX786539:IX786576 ST786539:ST786576 ACP786539:ACP786576 AML786539:AML786576 AWH786539:AWH786576 BGD786539:BGD786576 BPZ786539:BPZ786576 BZV786539:BZV786576 CJR786539:CJR786576 CTN786539:CTN786576 DDJ786539:DDJ786576 DNF786539:DNF786576 DXB786539:DXB786576 EGX786539:EGX786576 EQT786539:EQT786576 FAP786539:FAP786576 FKL786539:FKL786576 FUH786539:FUH786576 GED786539:GED786576 GNZ786539:GNZ786576 GXV786539:GXV786576 HHR786539:HHR786576 HRN786539:HRN786576 IBJ786539:IBJ786576 ILF786539:ILF786576 IVB786539:IVB786576 JEX786539:JEX786576 JOT786539:JOT786576 JYP786539:JYP786576 KIL786539:KIL786576 KSH786539:KSH786576 LCD786539:LCD786576 LLZ786539:LLZ786576 LVV786539:LVV786576 MFR786539:MFR786576 MPN786539:MPN786576 MZJ786539:MZJ786576 NJF786539:NJF786576 NTB786539:NTB786576 OCX786539:OCX786576 OMT786539:OMT786576 OWP786539:OWP786576 PGL786539:PGL786576 PQH786539:PQH786576 QAD786539:QAD786576 QJZ786539:QJZ786576 QTV786539:QTV786576 RDR786539:RDR786576 RNN786539:RNN786576 RXJ786539:RXJ786576 SHF786539:SHF786576 SRB786539:SRB786576 TAX786539:TAX786576 TKT786539:TKT786576 TUP786539:TUP786576 UEL786539:UEL786576 UOH786539:UOH786576 UYD786539:UYD786576 VHZ786539:VHZ786576 VRV786539:VRV786576 WBR786539:WBR786576 WLN786539:WLN786576 WVJ786539:WVJ786576 B852075:B852112 IX852075:IX852112 ST852075:ST852112 ACP852075:ACP852112 AML852075:AML852112 AWH852075:AWH852112 BGD852075:BGD852112 BPZ852075:BPZ852112 BZV852075:BZV852112 CJR852075:CJR852112 CTN852075:CTN852112 DDJ852075:DDJ852112 DNF852075:DNF852112 DXB852075:DXB852112 EGX852075:EGX852112 EQT852075:EQT852112 FAP852075:FAP852112 FKL852075:FKL852112 FUH852075:FUH852112 GED852075:GED852112 GNZ852075:GNZ852112 GXV852075:GXV852112 HHR852075:HHR852112 HRN852075:HRN852112 IBJ852075:IBJ852112 ILF852075:ILF852112 IVB852075:IVB852112 JEX852075:JEX852112 JOT852075:JOT852112 JYP852075:JYP852112 KIL852075:KIL852112 KSH852075:KSH852112 LCD852075:LCD852112 LLZ852075:LLZ852112 LVV852075:LVV852112 MFR852075:MFR852112 MPN852075:MPN852112 MZJ852075:MZJ852112 NJF852075:NJF852112 NTB852075:NTB852112 OCX852075:OCX852112 OMT852075:OMT852112 OWP852075:OWP852112 PGL852075:PGL852112 PQH852075:PQH852112 QAD852075:QAD852112 QJZ852075:QJZ852112 QTV852075:QTV852112 RDR852075:RDR852112 RNN852075:RNN852112 RXJ852075:RXJ852112 SHF852075:SHF852112 SRB852075:SRB852112 TAX852075:TAX852112 TKT852075:TKT852112 TUP852075:TUP852112 UEL852075:UEL852112 UOH852075:UOH852112 UYD852075:UYD852112 VHZ852075:VHZ852112 VRV852075:VRV852112 WBR852075:WBR852112 WLN852075:WLN852112 WVJ852075:WVJ852112 B917611:B917648 IX917611:IX917648 ST917611:ST917648 ACP917611:ACP917648 AML917611:AML917648 AWH917611:AWH917648 BGD917611:BGD917648 BPZ917611:BPZ917648 BZV917611:BZV917648 CJR917611:CJR917648 CTN917611:CTN917648 DDJ917611:DDJ917648 DNF917611:DNF917648 DXB917611:DXB917648 EGX917611:EGX917648 EQT917611:EQT917648 FAP917611:FAP917648 FKL917611:FKL917648 FUH917611:FUH917648 GED917611:GED917648 GNZ917611:GNZ917648 GXV917611:GXV917648 HHR917611:HHR917648 HRN917611:HRN917648 IBJ917611:IBJ917648 ILF917611:ILF917648 IVB917611:IVB917648 JEX917611:JEX917648 JOT917611:JOT917648 JYP917611:JYP917648 KIL917611:KIL917648 KSH917611:KSH917648 LCD917611:LCD917648 LLZ917611:LLZ917648 LVV917611:LVV917648 MFR917611:MFR917648 MPN917611:MPN917648 MZJ917611:MZJ917648 NJF917611:NJF917648 NTB917611:NTB917648 OCX917611:OCX917648 OMT917611:OMT917648 OWP917611:OWP917648 PGL917611:PGL917648 PQH917611:PQH917648 QAD917611:QAD917648 QJZ917611:QJZ917648 QTV917611:QTV917648 RDR917611:RDR917648 RNN917611:RNN917648 RXJ917611:RXJ917648 SHF917611:SHF917648 SRB917611:SRB917648 TAX917611:TAX917648 TKT917611:TKT917648 TUP917611:TUP917648 UEL917611:UEL917648 UOH917611:UOH917648 UYD917611:UYD917648 VHZ917611:VHZ917648 VRV917611:VRV917648 WBR917611:WBR917648 WLN917611:WLN917648 WVJ917611:WVJ917648 B983147:B983184 IX983147:IX983184 ST983147:ST983184 ACP983147:ACP983184 AML983147:AML983184 AWH983147:AWH983184 BGD983147:BGD983184 BPZ983147:BPZ983184 BZV983147:BZV983184 CJR983147:CJR983184 CTN983147:CTN983184 DDJ983147:DDJ983184 DNF983147:DNF983184 DXB983147:DXB983184 EGX983147:EGX983184 EQT983147:EQT983184 FAP983147:FAP983184 FKL983147:FKL983184 FUH983147:FUH983184 GED983147:GED983184 GNZ983147:GNZ983184 GXV983147:GXV983184 HHR983147:HHR983184 HRN983147:HRN983184 IBJ983147:IBJ983184 ILF983147:ILF983184 IVB983147:IVB983184 JEX983147:JEX983184 JOT983147:JOT983184 JYP983147:JYP983184 KIL983147:KIL983184 KSH983147:KSH983184 LCD983147:LCD983184 LLZ983147:LLZ983184 LVV983147:LVV983184 MFR983147:MFR983184 MPN983147:MPN983184 MZJ983147:MZJ983184 NJF983147:NJF983184 NTB983147:NTB983184 OCX983147:OCX983184 OMT983147:OMT983184 OWP983147:OWP983184 PGL983147:PGL983184 PQH983147:PQH983184 QAD983147:QAD983184 QJZ983147:QJZ983184 QTV983147:QTV983184 RDR983147:RDR983184 RNN983147:RNN983184 RXJ983147:RXJ983184 SHF983147:SHF983184 SRB983147:SRB983184 TAX983147:TAX983184 TKT983147:TKT983184 TUP983147:TUP983184 UEL983147:UEL983184 UOH983147:UOH983184 UYD983147:UYD983184 VHZ983147:VHZ983184 VRV983147:VRV983184 WBR983147:WBR983184 WLN983147:WLN983184 WVJ983147:WVJ983184 C89:E144 IY89:JA144 SU89:SW144 ACQ89:ACS144 AMM89:AMO144 AWI89:AWK144 BGE89:BGG144 BQA89:BQC144 BZW89:BZY144 CJS89:CJU144 CTO89:CTQ144 DDK89:DDM144 DNG89:DNI144 DXC89:DXE144 EGY89:EHA144 EQU89:EQW144 FAQ89:FAS144 FKM89:FKO144 FUI89:FUK144 GEE89:GEG144 GOA89:GOC144 GXW89:GXY144 HHS89:HHU144 HRO89:HRQ144 IBK89:IBM144 ILG89:ILI144 IVC89:IVE144 JEY89:JFA144 JOU89:JOW144 JYQ89:JYS144 KIM89:KIO144 KSI89:KSK144 LCE89:LCG144 LMA89:LMC144 LVW89:LVY144 MFS89:MFU144 MPO89:MPQ144 MZK89:MZM144 NJG89:NJI144 NTC89:NTE144 OCY89:ODA144 OMU89:OMW144 OWQ89:OWS144 PGM89:PGO144 PQI89:PQK144 QAE89:QAG144 QKA89:QKC144 QTW89:QTY144 RDS89:RDU144 RNO89:RNQ144 RXK89:RXM144 SHG89:SHI144 SRC89:SRE144 TAY89:TBA144 TKU89:TKW144 TUQ89:TUS144 UEM89:UEO144 UOI89:UOK144 UYE89:UYG144 VIA89:VIC144 VRW89:VRY144 WBS89:WBU144 WLO89:WLQ144 WVK89:WVM144 C65625:E65680 IY65625:JA65680 SU65625:SW65680 ACQ65625:ACS65680 AMM65625:AMO65680 AWI65625:AWK65680 BGE65625:BGG65680 BQA65625:BQC65680 BZW65625:BZY65680 CJS65625:CJU65680 CTO65625:CTQ65680 DDK65625:DDM65680 DNG65625:DNI65680 DXC65625:DXE65680 EGY65625:EHA65680 EQU65625:EQW65680 FAQ65625:FAS65680 FKM65625:FKO65680 FUI65625:FUK65680 GEE65625:GEG65680 GOA65625:GOC65680 GXW65625:GXY65680 HHS65625:HHU65680 HRO65625:HRQ65680 IBK65625:IBM65680 ILG65625:ILI65680 IVC65625:IVE65680 JEY65625:JFA65680 JOU65625:JOW65680 JYQ65625:JYS65680 KIM65625:KIO65680 KSI65625:KSK65680 LCE65625:LCG65680 LMA65625:LMC65680 LVW65625:LVY65680 MFS65625:MFU65680 MPO65625:MPQ65680 MZK65625:MZM65680 NJG65625:NJI65680 NTC65625:NTE65680 OCY65625:ODA65680 OMU65625:OMW65680 OWQ65625:OWS65680 PGM65625:PGO65680 PQI65625:PQK65680 QAE65625:QAG65680 QKA65625:QKC65680 QTW65625:QTY65680 RDS65625:RDU65680 RNO65625:RNQ65680 RXK65625:RXM65680 SHG65625:SHI65680 SRC65625:SRE65680 TAY65625:TBA65680 TKU65625:TKW65680 TUQ65625:TUS65680 UEM65625:UEO65680 UOI65625:UOK65680 UYE65625:UYG65680 VIA65625:VIC65680 VRW65625:VRY65680 WBS65625:WBU65680 WLO65625:WLQ65680 WVK65625:WVM65680 C131161:E131216 IY131161:JA131216 SU131161:SW131216 ACQ131161:ACS131216 AMM131161:AMO131216 AWI131161:AWK131216 BGE131161:BGG131216 BQA131161:BQC131216 BZW131161:BZY131216 CJS131161:CJU131216 CTO131161:CTQ131216 DDK131161:DDM131216 DNG131161:DNI131216 DXC131161:DXE131216 EGY131161:EHA131216 EQU131161:EQW131216 FAQ131161:FAS131216 FKM131161:FKO131216 FUI131161:FUK131216 GEE131161:GEG131216 GOA131161:GOC131216 GXW131161:GXY131216 HHS131161:HHU131216 HRO131161:HRQ131216 IBK131161:IBM131216 ILG131161:ILI131216 IVC131161:IVE131216 JEY131161:JFA131216 JOU131161:JOW131216 JYQ131161:JYS131216 KIM131161:KIO131216 KSI131161:KSK131216 LCE131161:LCG131216 LMA131161:LMC131216 LVW131161:LVY131216 MFS131161:MFU131216 MPO131161:MPQ131216 MZK131161:MZM131216 NJG131161:NJI131216 NTC131161:NTE131216 OCY131161:ODA131216 OMU131161:OMW131216 OWQ131161:OWS131216 PGM131161:PGO131216 PQI131161:PQK131216 QAE131161:QAG131216 QKA131161:QKC131216 QTW131161:QTY131216 RDS131161:RDU131216 RNO131161:RNQ131216 RXK131161:RXM131216 SHG131161:SHI131216 SRC131161:SRE131216 TAY131161:TBA131216 TKU131161:TKW131216 TUQ131161:TUS131216 UEM131161:UEO131216 UOI131161:UOK131216 UYE131161:UYG131216 VIA131161:VIC131216 VRW131161:VRY131216 WBS131161:WBU131216 WLO131161:WLQ131216 WVK131161:WVM131216 C196697:E196752 IY196697:JA196752 SU196697:SW196752 ACQ196697:ACS196752 AMM196697:AMO196752 AWI196697:AWK196752 BGE196697:BGG196752 BQA196697:BQC196752 BZW196697:BZY196752 CJS196697:CJU196752 CTO196697:CTQ196752 DDK196697:DDM196752 DNG196697:DNI196752 DXC196697:DXE196752 EGY196697:EHA196752 EQU196697:EQW196752 FAQ196697:FAS196752 FKM196697:FKO196752 FUI196697:FUK196752 GEE196697:GEG196752 GOA196697:GOC196752 GXW196697:GXY196752 HHS196697:HHU196752 HRO196697:HRQ196752 IBK196697:IBM196752 ILG196697:ILI196752 IVC196697:IVE196752 JEY196697:JFA196752 JOU196697:JOW196752 JYQ196697:JYS196752 KIM196697:KIO196752 KSI196697:KSK196752 LCE196697:LCG196752 LMA196697:LMC196752 LVW196697:LVY196752 MFS196697:MFU196752 MPO196697:MPQ196752 MZK196697:MZM196752 NJG196697:NJI196752 NTC196697:NTE196752 OCY196697:ODA196752 OMU196697:OMW196752 OWQ196697:OWS196752 PGM196697:PGO196752 PQI196697:PQK196752 QAE196697:QAG196752 QKA196697:QKC196752 QTW196697:QTY196752 RDS196697:RDU196752 RNO196697:RNQ196752 RXK196697:RXM196752 SHG196697:SHI196752 SRC196697:SRE196752 TAY196697:TBA196752 TKU196697:TKW196752 TUQ196697:TUS196752 UEM196697:UEO196752 UOI196697:UOK196752 UYE196697:UYG196752 VIA196697:VIC196752 VRW196697:VRY196752 WBS196697:WBU196752 WLO196697:WLQ196752 WVK196697:WVM196752 C262233:E262288 IY262233:JA262288 SU262233:SW262288 ACQ262233:ACS262288 AMM262233:AMO262288 AWI262233:AWK262288 BGE262233:BGG262288 BQA262233:BQC262288 BZW262233:BZY262288 CJS262233:CJU262288 CTO262233:CTQ262288 DDK262233:DDM262288 DNG262233:DNI262288 DXC262233:DXE262288 EGY262233:EHA262288 EQU262233:EQW262288 FAQ262233:FAS262288 FKM262233:FKO262288 FUI262233:FUK262288 GEE262233:GEG262288 GOA262233:GOC262288 GXW262233:GXY262288 HHS262233:HHU262288 HRO262233:HRQ262288 IBK262233:IBM262288 ILG262233:ILI262288 IVC262233:IVE262288 JEY262233:JFA262288 JOU262233:JOW262288 JYQ262233:JYS262288 KIM262233:KIO262288 KSI262233:KSK262288 LCE262233:LCG262288 LMA262233:LMC262288 LVW262233:LVY262288 MFS262233:MFU262288 MPO262233:MPQ262288 MZK262233:MZM262288 NJG262233:NJI262288 NTC262233:NTE262288 OCY262233:ODA262288 OMU262233:OMW262288 OWQ262233:OWS262288 PGM262233:PGO262288 PQI262233:PQK262288 QAE262233:QAG262288 QKA262233:QKC262288 QTW262233:QTY262288 RDS262233:RDU262288 RNO262233:RNQ262288 RXK262233:RXM262288 SHG262233:SHI262288 SRC262233:SRE262288 TAY262233:TBA262288 TKU262233:TKW262288 TUQ262233:TUS262288 UEM262233:UEO262288 UOI262233:UOK262288 UYE262233:UYG262288 VIA262233:VIC262288 VRW262233:VRY262288 WBS262233:WBU262288 WLO262233:WLQ262288 WVK262233:WVM262288 C327769:E327824 IY327769:JA327824 SU327769:SW327824 ACQ327769:ACS327824 AMM327769:AMO327824 AWI327769:AWK327824 BGE327769:BGG327824 BQA327769:BQC327824 BZW327769:BZY327824 CJS327769:CJU327824 CTO327769:CTQ327824 DDK327769:DDM327824 DNG327769:DNI327824 DXC327769:DXE327824 EGY327769:EHA327824 EQU327769:EQW327824 FAQ327769:FAS327824 FKM327769:FKO327824 FUI327769:FUK327824 GEE327769:GEG327824 GOA327769:GOC327824 GXW327769:GXY327824 HHS327769:HHU327824 HRO327769:HRQ327824 IBK327769:IBM327824 ILG327769:ILI327824 IVC327769:IVE327824 JEY327769:JFA327824 JOU327769:JOW327824 JYQ327769:JYS327824 KIM327769:KIO327824 KSI327769:KSK327824 LCE327769:LCG327824 LMA327769:LMC327824 LVW327769:LVY327824 MFS327769:MFU327824 MPO327769:MPQ327824 MZK327769:MZM327824 NJG327769:NJI327824 NTC327769:NTE327824 OCY327769:ODA327824 OMU327769:OMW327824 OWQ327769:OWS327824 PGM327769:PGO327824 PQI327769:PQK327824 QAE327769:QAG327824 QKA327769:QKC327824 QTW327769:QTY327824 RDS327769:RDU327824 RNO327769:RNQ327824 RXK327769:RXM327824 SHG327769:SHI327824 SRC327769:SRE327824 TAY327769:TBA327824 TKU327769:TKW327824 TUQ327769:TUS327824 UEM327769:UEO327824 UOI327769:UOK327824 UYE327769:UYG327824 VIA327769:VIC327824 VRW327769:VRY327824 WBS327769:WBU327824 WLO327769:WLQ327824 WVK327769:WVM327824 C393305:E393360 IY393305:JA393360 SU393305:SW393360 ACQ393305:ACS393360 AMM393305:AMO393360 AWI393305:AWK393360 BGE393305:BGG393360 BQA393305:BQC393360 BZW393305:BZY393360 CJS393305:CJU393360 CTO393305:CTQ393360 DDK393305:DDM393360 DNG393305:DNI393360 DXC393305:DXE393360 EGY393305:EHA393360 EQU393305:EQW393360 FAQ393305:FAS393360 FKM393305:FKO393360 FUI393305:FUK393360 GEE393305:GEG393360 GOA393305:GOC393360 GXW393305:GXY393360 HHS393305:HHU393360 HRO393305:HRQ393360 IBK393305:IBM393360 ILG393305:ILI393360 IVC393305:IVE393360 JEY393305:JFA393360 JOU393305:JOW393360 JYQ393305:JYS393360 KIM393305:KIO393360 KSI393305:KSK393360 LCE393305:LCG393360 LMA393305:LMC393360 LVW393305:LVY393360 MFS393305:MFU393360 MPO393305:MPQ393360 MZK393305:MZM393360 NJG393305:NJI393360 NTC393305:NTE393360 OCY393305:ODA393360 OMU393305:OMW393360 OWQ393305:OWS393360 PGM393305:PGO393360 PQI393305:PQK393360 QAE393305:QAG393360 QKA393305:QKC393360 QTW393305:QTY393360 RDS393305:RDU393360 RNO393305:RNQ393360 RXK393305:RXM393360 SHG393305:SHI393360 SRC393305:SRE393360 TAY393305:TBA393360 TKU393305:TKW393360 TUQ393305:TUS393360 UEM393305:UEO393360 UOI393305:UOK393360 UYE393305:UYG393360 VIA393305:VIC393360 VRW393305:VRY393360 WBS393305:WBU393360 WLO393305:WLQ393360 WVK393305:WVM393360 C458841:E458896 IY458841:JA458896 SU458841:SW458896 ACQ458841:ACS458896 AMM458841:AMO458896 AWI458841:AWK458896 BGE458841:BGG458896 BQA458841:BQC458896 BZW458841:BZY458896 CJS458841:CJU458896 CTO458841:CTQ458896 DDK458841:DDM458896 DNG458841:DNI458896 DXC458841:DXE458896 EGY458841:EHA458896 EQU458841:EQW458896 FAQ458841:FAS458896 FKM458841:FKO458896 FUI458841:FUK458896 GEE458841:GEG458896 GOA458841:GOC458896 GXW458841:GXY458896 HHS458841:HHU458896 HRO458841:HRQ458896 IBK458841:IBM458896 ILG458841:ILI458896 IVC458841:IVE458896 JEY458841:JFA458896 JOU458841:JOW458896 JYQ458841:JYS458896 KIM458841:KIO458896 KSI458841:KSK458896 LCE458841:LCG458896 LMA458841:LMC458896 LVW458841:LVY458896 MFS458841:MFU458896 MPO458841:MPQ458896 MZK458841:MZM458896 NJG458841:NJI458896 NTC458841:NTE458896 OCY458841:ODA458896 OMU458841:OMW458896 OWQ458841:OWS458896 PGM458841:PGO458896 PQI458841:PQK458896 QAE458841:QAG458896 QKA458841:QKC458896 QTW458841:QTY458896 RDS458841:RDU458896 RNO458841:RNQ458896 RXK458841:RXM458896 SHG458841:SHI458896 SRC458841:SRE458896 TAY458841:TBA458896 TKU458841:TKW458896 TUQ458841:TUS458896 UEM458841:UEO458896 UOI458841:UOK458896 UYE458841:UYG458896 VIA458841:VIC458896 VRW458841:VRY458896 WBS458841:WBU458896 WLO458841:WLQ458896 WVK458841:WVM458896 C524377:E524432 IY524377:JA524432 SU524377:SW524432 ACQ524377:ACS524432 AMM524377:AMO524432 AWI524377:AWK524432 BGE524377:BGG524432 BQA524377:BQC524432 BZW524377:BZY524432 CJS524377:CJU524432 CTO524377:CTQ524432 DDK524377:DDM524432 DNG524377:DNI524432 DXC524377:DXE524432 EGY524377:EHA524432 EQU524377:EQW524432 FAQ524377:FAS524432 FKM524377:FKO524432 FUI524377:FUK524432 GEE524377:GEG524432 GOA524377:GOC524432 GXW524377:GXY524432 HHS524377:HHU524432 HRO524377:HRQ524432 IBK524377:IBM524432 ILG524377:ILI524432 IVC524377:IVE524432 JEY524377:JFA524432 JOU524377:JOW524432 JYQ524377:JYS524432 KIM524377:KIO524432 KSI524377:KSK524432 LCE524377:LCG524432 LMA524377:LMC524432 LVW524377:LVY524432 MFS524377:MFU524432 MPO524377:MPQ524432 MZK524377:MZM524432 NJG524377:NJI524432 NTC524377:NTE524432 OCY524377:ODA524432 OMU524377:OMW524432 OWQ524377:OWS524432 PGM524377:PGO524432 PQI524377:PQK524432 QAE524377:QAG524432 QKA524377:QKC524432 QTW524377:QTY524432 RDS524377:RDU524432 RNO524377:RNQ524432 RXK524377:RXM524432 SHG524377:SHI524432 SRC524377:SRE524432 TAY524377:TBA524432 TKU524377:TKW524432 TUQ524377:TUS524432 UEM524377:UEO524432 UOI524377:UOK524432 UYE524377:UYG524432 VIA524377:VIC524432 VRW524377:VRY524432 WBS524377:WBU524432 WLO524377:WLQ524432 WVK524377:WVM524432 C589913:E589968 IY589913:JA589968 SU589913:SW589968 ACQ589913:ACS589968 AMM589913:AMO589968 AWI589913:AWK589968 BGE589913:BGG589968 BQA589913:BQC589968 BZW589913:BZY589968 CJS589913:CJU589968 CTO589913:CTQ589968 DDK589913:DDM589968 DNG589913:DNI589968 DXC589913:DXE589968 EGY589913:EHA589968 EQU589913:EQW589968 FAQ589913:FAS589968 FKM589913:FKO589968 FUI589913:FUK589968 GEE589913:GEG589968 GOA589913:GOC589968 GXW589913:GXY589968 HHS589913:HHU589968 HRO589913:HRQ589968 IBK589913:IBM589968 ILG589913:ILI589968 IVC589913:IVE589968 JEY589913:JFA589968 JOU589913:JOW589968 JYQ589913:JYS589968 KIM589913:KIO589968 KSI589913:KSK589968 LCE589913:LCG589968 LMA589913:LMC589968 LVW589913:LVY589968 MFS589913:MFU589968 MPO589913:MPQ589968 MZK589913:MZM589968 NJG589913:NJI589968 NTC589913:NTE589968 OCY589913:ODA589968 OMU589913:OMW589968 OWQ589913:OWS589968 PGM589913:PGO589968 PQI589913:PQK589968 QAE589913:QAG589968 QKA589913:QKC589968 QTW589913:QTY589968 RDS589913:RDU589968 RNO589913:RNQ589968 RXK589913:RXM589968 SHG589913:SHI589968 SRC589913:SRE589968 TAY589913:TBA589968 TKU589913:TKW589968 TUQ589913:TUS589968 UEM589913:UEO589968 UOI589913:UOK589968 UYE589913:UYG589968 VIA589913:VIC589968 VRW589913:VRY589968 WBS589913:WBU589968 WLO589913:WLQ589968 WVK589913:WVM589968 C655449:E655504 IY655449:JA655504 SU655449:SW655504 ACQ655449:ACS655504 AMM655449:AMO655504 AWI655449:AWK655504 BGE655449:BGG655504 BQA655449:BQC655504 BZW655449:BZY655504 CJS655449:CJU655504 CTO655449:CTQ655504 DDK655449:DDM655504 DNG655449:DNI655504 DXC655449:DXE655504 EGY655449:EHA655504 EQU655449:EQW655504 FAQ655449:FAS655504 FKM655449:FKO655504 FUI655449:FUK655504 GEE655449:GEG655504 GOA655449:GOC655504 GXW655449:GXY655504 HHS655449:HHU655504 HRO655449:HRQ655504 IBK655449:IBM655504 ILG655449:ILI655504 IVC655449:IVE655504 JEY655449:JFA655504 JOU655449:JOW655504 JYQ655449:JYS655504 KIM655449:KIO655504 KSI655449:KSK655504 LCE655449:LCG655504 LMA655449:LMC655504 LVW655449:LVY655504 MFS655449:MFU655504 MPO655449:MPQ655504 MZK655449:MZM655504 NJG655449:NJI655504 NTC655449:NTE655504 OCY655449:ODA655504 OMU655449:OMW655504 OWQ655449:OWS655504 PGM655449:PGO655504 PQI655449:PQK655504 QAE655449:QAG655504 QKA655449:QKC655504 QTW655449:QTY655504 RDS655449:RDU655504 RNO655449:RNQ655504 RXK655449:RXM655504 SHG655449:SHI655504 SRC655449:SRE655504 TAY655449:TBA655504 TKU655449:TKW655504 TUQ655449:TUS655504 UEM655449:UEO655504 UOI655449:UOK655504 UYE655449:UYG655504 VIA655449:VIC655504 VRW655449:VRY655504 WBS655449:WBU655504 WLO655449:WLQ655504 WVK655449:WVM655504 C720985:E721040 IY720985:JA721040 SU720985:SW721040 ACQ720985:ACS721040 AMM720985:AMO721040 AWI720985:AWK721040 BGE720985:BGG721040 BQA720985:BQC721040 BZW720985:BZY721040 CJS720985:CJU721040 CTO720985:CTQ721040 DDK720985:DDM721040 DNG720985:DNI721040 DXC720985:DXE721040 EGY720985:EHA721040 EQU720985:EQW721040 FAQ720985:FAS721040 FKM720985:FKO721040 FUI720985:FUK721040 GEE720985:GEG721040 GOA720985:GOC721040 GXW720985:GXY721040 HHS720985:HHU721040 HRO720985:HRQ721040 IBK720985:IBM721040 ILG720985:ILI721040 IVC720985:IVE721040 JEY720985:JFA721040 JOU720985:JOW721040 JYQ720985:JYS721040 KIM720985:KIO721040 KSI720985:KSK721040 LCE720985:LCG721040 LMA720985:LMC721040 LVW720985:LVY721040 MFS720985:MFU721040 MPO720985:MPQ721040 MZK720985:MZM721040 NJG720985:NJI721040 NTC720985:NTE721040 OCY720985:ODA721040 OMU720985:OMW721040 OWQ720985:OWS721040 PGM720985:PGO721040 PQI720985:PQK721040 QAE720985:QAG721040 QKA720985:QKC721040 QTW720985:QTY721040 RDS720985:RDU721040 RNO720985:RNQ721040 RXK720985:RXM721040 SHG720985:SHI721040 SRC720985:SRE721040 TAY720985:TBA721040 TKU720985:TKW721040 TUQ720985:TUS721040 UEM720985:UEO721040 UOI720985:UOK721040 UYE720985:UYG721040 VIA720985:VIC721040 VRW720985:VRY721040 WBS720985:WBU721040 WLO720985:WLQ721040 WVK720985:WVM721040 C786521:E786576 IY786521:JA786576 SU786521:SW786576 ACQ786521:ACS786576 AMM786521:AMO786576 AWI786521:AWK786576 BGE786521:BGG786576 BQA786521:BQC786576 BZW786521:BZY786576 CJS786521:CJU786576 CTO786521:CTQ786576 DDK786521:DDM786576 DNG786521:DNI786576 DXC786521:DXE786576 EGY786521:EHA786576 EQU786521:EQW786576 FAQ786521:FAS786576 FKM786521:FKO786576 FUI786521:FUK786576 GEE786521:GEG786576 GOA786521:GOC786576 GXW786521:GXY786576 HHS786521:HHU786576 HRO786521:HRQ786576 IBK786521:IBM786576 ILG786521:ILI786576 IVC786521:IVE786576 JEY786521:JFA786576 JOU786521:JOW786576 JYQ786521:JYS786576 KIM786521:KIO786576 KSI786521:KSK786576 LCE786521:LCG786576 LMA786521:LMC786576 LVW786521:LVY786576 MFS786521:MFU786576 MPO786521:MPQ786576 MZK786521:MZM786576 NJG786521:NJI786576 NTC786521:NTE786576 OCY786521:ODA786576 OMU786521:OMW786576 OWQ786521:OWS786576 PGM786521:PGO786576 PQI786521:PQK786576 QAE786521:QAG786576 QKA786521:QKC786576 QTW786521:QTY786576 RDS786521:RDU786576 RNO786521:RNQ786576 RXK786521:RXM786576 SHG786521:SHI786576 SRC786521:SRE786576 TAY786521:TBA786576 TKU786521:TKW786576 TUQ786521:TUS786576 UEM786521:UEO786576 UOI786521:UOK786576 UYE786521:UYG786576 VIA786521:VIC786576 VRW786521:VRY786576 WBS786521:WBU786576 WLO786521:WLQ786576 WVK786521:WVM786576 C852057:E852112 IY852057:JA852112 SU852057:SW852112 ACQ852057:ACS852112 AMM852057:AMO852112 AWI852057:AWK852112 BGE852057:BGG852112 BQA852057:BQC852112 BZW852057:BZY852112 CJS852057:CJU852112 CTO852057:CTQ852112 DDK852057:DDM852112 DNG852057:DNI852112 DXC852057:DXE852112 EGY852057:EHA852112 EQU852057:EQW852112 FAQ852057:FAS852112 FKM852057:FKO852112 FUI852057:FUK852112 GEE852057:GEG852112 GOA852057:GOC852112 GXW852057:GXY852112 HHS852057:HHU852112 HRO852057:HRQ852112 IBK852057:IBM852112 ILG852057:ILI852112 IVC852057:IVE852112 JEY852057:JFA852112 JOU852057:JOW852112 JYQ852057:JYS852112 KIM852057:KIO852112 KSI852057:KSK852112 LCE852057:LCG852112 LMA852057:LMC852112 LVW852057:LVY852112 MFS852057:MFU852112 MPO852057:MPQ852112 MZK852057:MZM852112 NJG852057:NJI852112 NTC852057:NTE852112 OCY852057:ODA852112 OMU852057:OMW852112 OWQ852057:OWS852112 PGM852057:PGO852112 PQI852057:PQK852112 QAE852057:QAG852112 QKA852057:QKC852112 QTW852057:QTY852112 RDS852057:RDU852112 RNO852057:RNQ852112 RXK852057:RXM852112 SHG852057:SHI852112 SRC852057:SRE852112 TAY852057:TBA852112 TKU852057:TKW852112 TUQ852057:TUS852112 UEM852057:UEO852112 UOI852057:UOK852112 UYE852057:UYG852112 VIA852057:VIC852112 VRW852057:VRY852112 WBS852057:WBU852112 WLO852057:WLQ852112 WVK852057:WVM852112 C917593:E917648 IY917593:JA917648 SU917593:SW917648 ACQ917593:ACS917648 AMM917593:AMO917648 AWI917593:AWK917648 BGE917593:BGG917648 BQA917593:BQC917648 BZW917593:BZY917648 CJS917593:CJU917648 CTO917593:CTQ917648 DDK917593:DDM917648 DNG917593:DNI917648 DXC917593:DXE917648 EGY917593:EHA917648 EQU917593:EQW917648 FAQ917593:FAS917648 FKM917593:FKO917648 FUI917593:FUK917648 GEE917593:GEG917648 GOA917593:GOC917648 GXW917593:GXY917648 HHS917593:HHU917648 HRO917593:HRQ917648 IBK917593:IBM917648 ILG917593:ILI917648 IVC917593:IVE917648 JEY917593:JFA917648 JOU917593:JOW917648 JYQ917593:JYS917648 KIM917593:KIO917648 KSI917593:KSK917648 LCE917593:LCG917648 LMA917593:LMC917648 LVW917593:LVY917648 MFS917593:MFU917648 MPO917593:MPQ917648 MZK917593:MZM917648 NJG917593:NJI917648 NTC917593:NTE917648 OCY917593:ODA917648 OMU917593:OMW917648 OWQ917593:OWS917648 PGM917593:PGO917648 PQI917593:PQK917648 QAE917593:QAG917648 QKA917593:QKC917648 QTW917593:QTY917648 RDS917593:RDU917648 RNO917593:RNQ917648 RXK917593:RXM917648 SHG917593:SHI917648 SRC917593:SRE917648 TAY917593:TBA917648 TKU917593:TKW917648 TUQ917593:TUS917648 UEM917593:UEO917648 UOI917593:UOK917648 UYE917593:UYG917648 VIA917593:VIC917648 VRW917593:VRY917648 WBS917593:WBU917648 WLO917593:WLQ917648 WVK917593:WVM917648 C983129:E983184 IY983129:JA983184 SU983129:SW983184 ACQ983129:ACS983184 AMM983129:AMO983184 AWI983129:AWK983184 BGE983129:BGG983184 BQA983129:BQC983184 BZW983129:BZY983184 CJS983129:CJU983184 CTO983129:CTQ983184 DDK983129:DDM983184 DNG983129:DNI983184 DXC983129:DXE983184 EGY983129:EHA983184 EQU983129:EQW983184 FAQ983129:FAS983184 FKM983129:FKO983184 FUI983129:FUK983184 GEE983129:GEG983184 GOA983129:GOC983184 GXW983129:GXY983184 HHS983129:HHU983184 HRO983129:HRQ983184 IBK983129:IBM983184 ILG983129:ILI983184 IVC983129:IVE983184 JEY983129:JFA983184 JOU983129:JOW983184 JYQ983129:JYS983184 KIM983129:KIO983184 KSI983129:KSK983184 LCE983129:LCG983184 LMA983129:LMC983184 LVW983129:LVY983184 MFS983129:MFU983184 MPO983129:MPQ983184 MZK983129:MZM983184 NJG983129:NJI983184 NTC983129:NTE983184 OCY983129:ODA983184 OMU983129:OMW983184 OWQ983129:OWS983184 PGM983129:PGO983184 PQI983129:PQK983184 QAE983129:QAG983184 QKA983129:QKC983184 QTW983129:QTY983184 RDS983129:RDU983184 RNO983129:RNQ983184 RXK983129:RXM983184 SHG983129:SHI983184 SRC983129:SRE983184 TAY983129:TBA983184 TKU983129:TKW983184 TUQ983129:TUS983184 UEM983129:UEO983184 UOI983129:UOK983184 UYE983129:UYG983184 VIA983129:VIC983184 VRW983129:VRY983184 WBS983129:WBU983184 WLO983129:WLQ983184 WVK983129:WVM983184 U14:AA149 JQ14:JW149 TM14:TS149 ADI14:ADO149 ANE14:ANK149 AXA14:AXG149 BGW14:BHC149 BQS14:BQY149 CAO14:CAU149 CKK14:CKQ149 CUG14:CUM149 DEC14:DEI149 DNY14:DOE149 DXU14:DYA149 EHQ14:EHW149 ERM14:ERS149 FBI14:FBO149 FLE14:FLK149 FVA14:FVG149 GEW14:GFC149 GOS14:GOY149 GYO14:GYU149 HIK14:HIQ149 HSG14:HSM149 ICC14:ICI149 ILY14:IME149 IVU14:IWA149 JFQ14:JFW149 JPM14:JPS149 JZI14:JZO149 KJE14:KJK149 KTA14:KTG149 LCW14:LDC149 LMS14:LMY149 LWO14:LWU149 MGK14:MGQ149 MQG14:MQM149 NAC14:NAI149 NJY14:NKE149 NTU14:NUA149 ODQ14:ODW149 ONM14:ONS149 OXI14:OXO149 PHE14:PHK149 PRA14:PRG149 QAW14:QBC149 QKS14:QKY149 QUO14:QUU149 REK14:REQ149 ROG14:ROM149 RYC14:RYI149 SHY14:SIE149 SRU14:SSA149 TBQ14:TBW149 TLM14:TLS149 TVI14:TVO149 UFE14:UFK149 UPA14:UPG149 UYW14:UZC149 VIS14:VIY149 VSO14:VSU149 WCK14:WCQ149 WMG14:WMM149 WWC14:WWI149 U65550:AA65685 JQ65550:JW65685 TM65550:TS65685 ADI65550:ADO65685 ANE65550:ANK65685 AXA65550:AXG65685 BGW65550:BHC65685 BQS65550:BQY65685 CAO65550:CAU65685 CKK65550:CKQ65685 CUG65550:CUM65685 DEC65550:DEI65685 DNY65550:DOE65685 DXU65550:DYA65685 EHQ65550:EHW65685 ERM65550:ERS65685 FBI65550:FBO65685 FLE65550:FLK65685 FVA65550:FVG65685 GEW65550:GFC65685 GOS65550:GOY65685 GYO65550:GYU65685 HIK65550:HIQ65685 HSG65550:HSM65685 ICC65550:ICI65685 ILY65550:IME65685 IVU65550:IWA65685 JFQ65550:JFW65685 JPM65550:JPS65685 JZI65550:JZO65685 KJE65550:KJK65685 KTA65550:KTG65685 LCW65550:LDC65685 LMS65550:LMY65685 LWO65550:LWU65685 MGK65550:MGQ65685 MQG65550:MQM65685 NAC65550:NAI65685 NJY65550:NKE65685 NTU65550:NUA65685 ODQ65550:ODW65685 ONM65550:ONS65685 OXI65550:OXO65685 PHE65550:PHK65685 PRA65550:PRG65685 QAW65550:QBC65685 QKS65550:QKY65685 QUO65550:QUU65685 REK65550:REQ65685 ROG65550:ROM65685 RYC65550:RYI65685 SHY65550:SIE65685 SRU65550:SSA65685 TBQ65550:TBW65685 TLM65550:TLS65685 TVI65550:TVO65685 UFE65550:UFK65685 UPA65550:UPG65685 UYW65550:UZC65685 VIS65550:VIY65685 VSO65550:VSU65685 WCK65550:WCQ65685 WMG65550:WMM65685 WWC65550:WWI65685 U131086:AA131221 JQ131086:JW131221 TM131086:TS131221 ADI131086:ADO131221 ANE131086:ANK131221 AXA131086:AXG131221 BGW131086:BHC131221 BQS131086:BQY131221 CAO131086:CAU131221 CKK131086:CKQ131221 CUG131086:CUM131221 DEC131086:DEI131221 DNY131086:DOE131221 DXU131086:DYA131221 EHQ131086:EHW131221 ERM131086:ERS131221 FBI131086:FBO131221 FLE131086:FLK131221 FVA131086:FVG131221 GEW131086:GFC131221 GOS131086:GOY131221 GYO131086:GYU131221 HIK131086:HIQ131221 HSG131086:HSM131221 ICC131086:ICI131221 ILY131086:IME131221 IVU131086:IWA131221 JFQ131086:JFW131221 JPM131086:JPS131221 JZI131086:JZO131221 KJE131086:KJK131221 KTA131086:KTG131221 LCW131086:LDC131221 LMS131086:LMY131221 LWO131086:LWU131221 MGK131086:MGQ131221 MQG131086:MQM131221 NAC131086:NAI131221 NJY131086:NKE131221 NTU131086:NUA131221 ODQ131086:ODW131221 ONM131086:ONS131221 OXI131086:OXO131221 PHE131086:PHK131221 PRA131086:PRG131221 QAW131086:QBC131221 QKS131086:QKY131221 QUO131086:QUU131221 REK131086:REQ131221 ROG131086:ROM131221 RYC131086:RYI131221 SHY131086:SIE131221 SRU131086:SSA131221 TBQ131086:TBW131221 TLM131086:TLS131221 TVI131086:TVO131221 UFE131086:UFK131221 UPA131086:UPG131221 UYW131086:UZC131221 VIS131086:VIY131221 VSO131086:VSU131221 WCK131086:WCQ131221 WMG131086:WMM131221 WWC131086:WWI131221 U196622:AA196757 JQ196622:JW196757 TM196622:TS196757 ADI196622:ADO196757 ANE196622:ANK196757 AXA196622:AXG196757 BGW196622:BHC196757 BQS196622:BQY196757 CAO196622:CAU196757 CKK196622:CKQ196757 CUG196622:CUM196757 DEC196622:DEI196757 DNY196622:DOE196757 DXU196622:DYA196757 EHQ196622:EHW196757 ERM196622:ERS196757 FBI196622:FBO196757 FLE196622:FLK196757 FVA196622:FVG196757 GEW196622:GFC196757 GOS196622:GOY196757 GYO196622:GYU196757 HIK196622:HIQ196757 HSG196622:HSM196757 ICC196622:ICI196757 ILY196622:IME196757 IVU196622:IWA196757 JFQ196622:JFW196757 JPM196622:JPS196757 JZI196622:JZO196757 KJE196622:KJK196757 KTA196622:KTG196757 LCW196622:LDC196757 LMS196622:LMY196757 LWO196622:LWU196757 MGK196622:MGQ196757 MQG196622:MQM196757 NAC196622:NAI196757 NJY196622:NKE196757 NTU196622:NUA196757 ODQ196622:ODW196757 ONM196622:ONS196757 OXI196622:OXO196757 PHE196622:PHK196757 PRA196622:PRG196757 QAW196622:QBC196757 QKS196622:QKY196757 QUO196622:QUU196757 REK196622:REQ196757 ROG196622:ROM196757 RYC196622:RYI196757 SHY196622:SIE196757 SRU196622:SSA196757 TBQ196622:TBW196757 TLM196622:TLS196757 TVI196622:TVO196757 UFE196622:UFK196757 UPA196622:UPG196757 UYW196622:UZC196757 VIS196622:VIY196757 VSO196622:VSU196757 WCK196622:WCQ196757 WMG196622:WMM196757 WWC196622:WWI196757 U262158:AA262293 JQ262158:JW262293 TM262158:TS262293 ADI262158:ADO262293 ANE262158:ANK262293 AXA262158:AXG262293 BGW262158:BHC262293 BQS262158:BQY262293 CAO262158:CAU262293 CKK262158:CKQ262293 CUG262158:CUM262293 DEC262158:DEI262293 DNY262158:DOE262293 DXU262158:DYA262293 EHQ262158:EHW262293 ERM262158:ERS262293 FBI262158:FBO262293 FLE262158:FLK262293 FVA262158:FVG262293 GEW262158:GFC262293 GOS262158:GOY262293 GYO262158:GYU262293 HIK262158:HIQ262293 HSG262158:HSM262293 ICC262158:ICI262293 ILY262158:IME262293 IVU262158:IWA262293 JFQ262158:JFW262293 JPM262158:JPS262293 JZI262158:JZO262293 KJE262158:KJK262293 KTA262158:KTG262293 LCW262158:LDC262293 LMS262158:LMY262293 LWO262158:LWU262293 MGK262158:MGQ262293 MQG262158:MQM262293 NAC262158:NAI262293 NJY262158:NKE262293 NTU262158:NUA262293 ODQ262158:ODW262293 ONM262158:ONS262293 OXI262158:OXO262293 PHE262158:PHK262293 PRA262158:PRG262293 QAW262158:QBC262293 QKS262158:QKY262293 QUO262158:QUU262293 REK262158:REQ262293 ROG262158:ROM262293 RYC262158:RYI262293 SHY262158:SIE262293 SRU262158:SSA262293 TBQ262158:TBW262293 TLM262158:TLS262293 TVI262158:TVO262293 UFE262158:UFK262293 UPA262158:UPG262293 UYW262158:UZC262293 VIS262158:VIY262293 VSO262158:VSU262293 WCK262158:WCQ262293 WMG262158:WMM262293 WWC262158:WWI262293 U327694:AA327829 JQ327694:JW327829 TM327694:TS327829 ADI327694:ADO327829 ANE327694:ANK327829 AXA327694:AXG327829 BGW327694:BHC327829 BQS327694:BQY327829 CAO327694:CAU327829 CKK327694:CKQ327829 CUG327694:CUM327829 DEC327694:DEI327829 DNY327694:DOE327829 DXU327694:DYA327829 EHQ327694:EHW327829 ERM327694:ERS327829 FBI327694:FBO327829 FLE327694:FLK327829 FVA327694:FVG327829 GEW327694:GFC327829 GOS327694:GOY327829 GYO327694:GYU327829 HIK327694:HIQ327829 HSG327694:HSM327829 ICC327694:ICI327829 ILY327694:IME327829 IVU327694:IWA327829 JFQ327694:JFW327829 JPM327694:JPS327829 JZI327694:JZO327829 KJE327694:KJK327829 KTA327694:KTG327829 LCW327694:LDC327829 LMS327694:LMY327829 LWO327694:LWU327829 MGK327694:MGQ327829 MQG327694:MQM327829 NAC327694:NAI327829 NJY327694:NKE327829 NTU327694:NUA327829 ODQ327694:ODW327829 ONM327694:ONS327829 OXI327694:OXO327829 PHE327694:PHK327829 PRA327694:PRG327829 QAW327694:QBC327829 QKS327694:QKY327829 QUO327694:QUU327829 REK327694:REQ327829 ROG327694:ROM327829 RYC327694:RYI327829 SHY327694:SIE327829 SRU327694:SSA327829 TBQ327694:TBW327829 TLM327694:TLS327829 TVI327694:TVO327829 UFE327694:UFK327829 UPA327694:UPG327829 UYW327694:UZC327829 VIS327694:VIY327829 VSO327694:VSU327829 WCK327694:WCQ327829 WMG327694:WMM327829 WWC327694:WWI327829 U393230:AA393365 JQ393230:JW393365 TM393230:TS393365 ADI393230:ADO393365 ANE393230:ANK393365 AXA393230:AXG393365 BGW393230:BHC393365 BQS393230:BQY393365 CAO393230:CAU393365 CKK393230:CKQ393365 CUG393230:CUM393365 DEC393230:DEI393365 DNY393230:DOE393365 DXU393230:DYA393365 EHQ393230:EHW393365 ERM393230:ERS393365 FBI393230:FBO393365 FLE393230:FLK393365 FVA393230:FVG393365 GEW393230:GFC393365 GOS393230:GOY393365 GYO393230:GYU393365 HIK393230:HIQ393365 HSG393230:HSM393365 ICC393230:ICI393365 ILY393230:IME393365 IVU393230:IWA393365 JFQ393230:JFW393365 JPM393230:JPS393365 JZI393230:JZO393365 KJE393230:KJK393365 KTA393230:KTG393365 LCW393230:LDC393365 LMS393230:LMY393365 LWO393230:LWU393365 MGK393230:MGQ393365 MQG393230:MQM393365 NAC393230:NAI393365 NJY393230:NKE393365 NTU393230:NUA393365 ODQ393230:ODW393365 ONM393230:ONS393365 OXI393230:OXO393365 PHE393230:PHK393365 PRA393230:PRG393365 QAW393230:QBC393365 QKS393230:QKY393365 QUO393230:QUU393365 REK393230:REQ393365 ROG393230:ROM393365 RYC393230:RYI393365 SHY393230:SIE393365 SRU393230:SSA393365 TBQ393230:TBW393365 TLM393230:TLS393365 TVI393230:TVO393365 UFE393230:UFK393365 UPA393230:UPG393365 UYW393230:UZC393365 VIS393230:VIY393365 VSO393230:VSU393365 WCK393230:WCQ393365 WMG393230:WMM393365 WWC393230:WWI393365 U458766:AA458901 JQ458766:JW458901 TM458766:TS458901 ADI458766:ADO458901 ANE458766:ANK458901 AXA458766:AXG458901 BGW458766:BHC458901 BQS458766:BQY458901 CAO458766:CAU458901 CKK458766:CKQ458901 CUG458766:CUM458901 DEC458766:DEI458901 DNY458766:DOE458901 DXU458766:DYA458901 EHQ458766:EHW458901 ERM458766:ERS458901 FBI458766:FBO458901 FLE458766:FLK458901 FVA458766:FVG458901 GEW458766:GFC458901 GOS458766:GOY458901 GYO458766:GYU458901 HIK458766:HIQ458901 HSG458766:HSM458901 ICC458766:ICI458901 ILY458766:IME458901 IVU458766:IWA458901 JFQ458766:JFW458901 JPM458766:JPS458901 JZI458766:JZO458901 KJE458766:KJK458901 KTA458766:KTG458901 LCW458766:LDC458901 LMS458766:LMY458901 LWO458766:LWU458901 MGK458766:MGQ458901 MQG458766:MQM458901 NAC458766:NAI458901 NJY458766:NKE458901 NTU458766:NUA458901 ODQ458766:ODW458901 ONM458766:ONS458901 OXI458766:OXO458901 PHE458766:PHK458901 PRA458766:PRG458901 QAW458766:QBC458901 QKS458766:QKY458901 QUO458766:QUU458901 REK458766:REQ458901 ROG458766:ROM458901 RYC458766:RYI458901 SHY458766:SIE458901 SRU458766:SSA458901 TBQ458766:TBW458901 TLM458766:TLS458901 TVI458766:TVO458901 UFE458766:UFK458901 UPA458766:UPG458901 UYW458766:UZC458901 VIS458766:VIY458901 VSO458766:VSU458901 WCK458766:WCQ458901 WMG458766:WMM458901 WWC458766:WWI458901 U524302:AA524437 JQ524302:JW524437 TM524302:TS524437 ADI524302:ADO524437 ANE524302:ANK524437 AXA524302:AXG524437 BGW524302:BHC524437 BQS524302:BQY524437 CAO524302:CAU524437 CKK524302:CKQ524437 CUG524302:CUM524437 DEC524302:DEI524437 DNY524302:DOE524437 DXU524302:DYA524437 EHQ524302:EHW524437 ERM524302:ERS524437 FBI524302:FBO524437 FLE524302:FLK524437 FVA524302:FVG524437 GEW524302:GFC524437 GOS524302:GOY524437 GYO524302:GYU524437 HIK524302:HIQ524437 HSG524302:HSM524437 ICC524302:ICI524437 ILY524302:IME524437 IVU524302:IWA524437 JFQ524302:JFW524437 JPM524302:JPS524437 JZI524302:JZO524437 KJE524302:KJK524437 KTA524302:KTG524437 LCW524302:LDC524437 LMS524302:LMY524437 LWO524302:LWU524437 MGK524302:MGQ524437 MQG524302:MQM524437 NAC524302:NAI524437 NJY524302:NKE524437 NTU524302:NUA524437 ODQ524302:ODW524437 ONM524302:ONS524437 OXI524302:OXO524437 PHE524302:PHK524437 PRA524302:PRG524437 QAW524302:QBC524437 QKS524302:QKY524437 QUO524302:QUU524437 REK524302:REQ524437 ROG524302:ROM524437 RYC524302:RYI524437 SHY524302:SIE524437 SRU524302:SSA524437 TBQ524302:TBW524437 TLM524302:TLS524437 TVI524302:TVO524437 UFE524302:UFK524437 UPA524302:UPG524437 UYW524302:UZC524437 VIS524302:VIY524437 VSO524302:VSU524437 WCK524302:WCQ524437 WMG524302:WMM524437 WWC524302:WWI524437 U589838:AA589973 JQ589838:JW589973 TM589838:TS589973 ADI589838:ADO589973 ANE589838:ANK589973 AXA589838:AXG589973 BGW589838:BHC589973 BQS589838:BQY589973 CAO589838:CAU589973 CKK589838:CKQ589973 CUG589838:CUM589973 DEC589838:DEI589973 DNY589838:DOE589973 DXU589838:DYA589973 EHQ589838:EHW589973 ERM589838:ERS589973 FBI589838:FBO589973 FLE589838:FLK589973 FVA589838:FVG589973 GEW589838:GFC589973 GOS589838:GOY589973 GYO589838:GYU589973 HIK589838:HIQ589973 HSG589838:HSM589973 ICC589838:ICI589973 ILY589838:IME589973 IVU589838:IWA589973 JFQ589838:JFW589973 JPM589838:JPS589973 JZI589838:JZO589973 KJE589838:KJK589973 KTA589838:KTG589973 LCW589838:LDC589973 LMS589838:LMY589973 LWO589838:LWU589973 MGK589838:MGQ589973 MQG589838:MQM589973 NAC589838:NAI589973 NJY589838:NKE589973 NTU589838:NUA589973 ODQ589838:ODW589973 ONM589838:ONS589973 OXI589838:OXO589973 PHE589838:PHK589973 PRA589838:PRG589973 QAW589838:QBC589973 QKS589838:QKY589973 QUO589838:QUU589973 REK589838:REQ589973 ROG589838:ROM589973 RYC589838:RYI589973 SHY589838:SIE589973 SRU589838:SSA589973 TBQ589838:TBW589973 TLM589838:TLS589973 TVI589838:TVO589973 UFE589838:UFK589973 UPA589838:UPG589973 UYW589838:UZC589973 VIS589838:VIY589973 VSO589838:VSU589973 WCK589838:WCQ589973 WMG589838:WMM589973 WWC589838:WWI589973 U655374:AA655509 JQ655374:JW655509 TM655374:TS655509 ADI655374:ADO655509 ANE655374:ANK655509 AXA655374:AXG655509 BGW655374:BHC655509 BQS655374:BQY655509 CAO655374:CAU655509 CKK655374:CKQ655509 CUG655374:CUM655509 DEC655374:DEI655509 DNY655374:DOE655509 DXU655374:DYA655509 EHQ655374:EHW655509 ERM655374:ERS655509 FBI655374:FBO655509 FLE655374:FLK655509 FVA655374:FVG655509 GEW655374:GFC655509 GOS655374:GOY655509 GYO655374:GYU655509 HIK655374:HIQ655509 HSG655374:HSM655509 ICC655374:ICI655509 ILY655374:IME655509 IVU655374:IWA655509 JFQ655374:JFW655509 JPM655374:JPS655509 JZI655374:JZO655509 KJE655374:KJK655509 KTA655374:KTG655509 LCW655374:LDC655509 LMS655374:LMY655509 LWO655374:LWU655509 MGK655374:MGQ655509 MQG655374:MQM655509 NAC655374:NAI655509 NJY655374:NKE655509 NTU655374:NUA655509 ODQ655374:ODW655509 ONM655374:ONS655509 OXI655374:OXO655509 PHE655374:PHK655509 PRA655374:PRG655509 QAW655374:QBC655509 QKS655374:QKY655509 QUO655374:QUU655509 REK655374:REQ655509 ROG655374:ROM655509 RYC655374:RYI655509 SHY655374:SIE655509 SRU655374:SSA655509 TBQ655374:TBW655509 TLM655374:TLS655509 TVI655374:TVO655509 UFE655374:UFK655509 UPA655374:UPG655509 UYW655374:UZC655509 VIS655374:VIY655509 VSO655374:VSU655509 WCK655374:WCQ655509 WMG655374:WMM655509 WWC655374:WWI655509 U720910:AA721045 JQ720910:JW721045 TM720910:TS721045 ADI720910:ADO721045 ANE720910:ANK721045 AXA720910:AXG721045 BGW720910:BHC721045 BQS720910:BQY721045 CAO720910:CAU721045 CKK720910:CKQ721045 CUG720910:CUM721045 DEC720910:DEI721045 DNY720910:DOE721045 DXU720910:DYA721045 EHQ720910:EHW721045 ERM720910:ERS721045 FBI720910:FBO721045 FLE720910:FLK721045 FVA720910:FVG721045 GEW720910:GFC721045 GOS720910:GOY721045 GYO720910:GYU721045 HIK720910:HIQ721045 HSG720910:HSM721045 ICC720910:ICI721045 ILY720910:IME721045 IVU720910:IWA721045 JFQ720910:JFW721045 JPM720910:JPS721045 JZI720910:JZO721045 KJE720910:KJK721045 KTA720910:KTG721045 LCW720910:LDC721045 LMS720910:LMY721045 LWO720910:LWU721045 MGK720910:MGQ721045 MQG720910:MQM721045 NAC720910:NAI721045 NJY720910:NKE721045 NTU720910:NUA721045 ODQ720910:ODW721045 ONM720910:ONS721045 OXI720910:OXO721045 PHE720910:PHK721045 PRA720910:PRG721045 QAW720910:QBC721045 QKS720910:QKY721045 QUO720910:QUU721045 REK720910:REQ721045 ROG720910:ROM721045 RYC720910:RYI721045 SHY720910:SIE721045 SRU720910:SSA721045 TBQ720910:TBW721045 TLM720910:TLS721045 TVI720910:TVO721045 UFE720910:UFK721045 UPA720910:UPG721045 UYW720910:UZC721045 VIS720910:VIY721045 VSO720910:VSU721045 WCK720910:WCQ721045 WMG720910:WMM721045 WWC720910:WWI721045 U786446:AA786581 JQ786446:JW786581 TM786446:TS786581 ADI786446:ADO786581 ANE786446:ANK786581 AXA786446:AXG786581 BGW786446:BHC786581 BQS786446:BQY786581 CAO786446:CAU786581 CKK786446:CKQ786581 CUG786446:CUM786581 DEC786446:DEI786581 DNY786446:DOE786581 DXU786446:DYA786581 EHQ786446:EHW786581 ERM786446:ERS786581 FBI786446:FBO786581 FLE786446:FLK786581 FVA786446:FVG786581 GEW786446:GFC786581 GOS786446:GOY786581 GYO786446:GYU786581 HIK786446:HIQ786581 HSG786446:HSM786581 ICC786446:ICI786581 ILY786446:IME786581 IVU786446:IWA786581 JFQ786446:JFW786581 JPM786446:JPS786581 JZI786446:JZO786581 KJE786446:KJK786581 KTA786446:KTG786581 LCW786446:LDC786581 LMS786446:LMY786581 LWO786446:LWU786581 MGK786446:MGQ786581 MQG786446:MQM786581 NAC786446:NAI786581 NJY786446:NKE786581 NTU786446:NUA786581 ODQ786446:ODW786581 ONM786446:ONS786581 OXI786446:OXO786581 PHE786446:PHK786581 PRA786446:PRG786581 QAW786446:QBC786581 QKS786446:QKY786581 QUO786446:QUU786581 REK786446:REQ786581 ROG786446:ROM786581 RYC786446:RYI786581 SHY786446:SIE786581 SRU786446:SSA786581 TBQ786446:TBW786581 TLM786446:TLS786581 TVI786446:TVO786581 UFE786446:UFK786581 UPA786446:UPG786581 UYW786446:UZC786581 VIS786446:VIY786581 VSO786446:VSU786581 WCK786446:WCQ786581 WMG786446:WMM786581 WWC786446:WWI786581 U851982:AA852117 JQ851982:JW852117 TM851982:TS852117 ADI851982:ADO852117 ANE851982:ANK852117 AXA851982:AXG852117 BGW851982:BHC852117 BQS851982:BQY852117 CAO851982:CAU852117 CKK851982:CKQ852117 CUG851982:CUM852117 DEC851982:DEI852117 DNY851982:DOE852117 DXU851982:DYA852117 EHQ851982:EHW852117 ERM851982:ERS852117 FBI851982:FBO852117 FLE851982:FLK852117 FVA851982:FVG852117 GEW851982:GFC852117 GOS851982:GOY852117 GYO851982:GYU852117 HIK851982:HIQ852117 HSG851982:HSM852117 ICC851982:ICI852117 ILY851982:IME852117 IVU851982:IWA852117 JFQ851982:JFW852117 JPM851982:JPS852117 JZI851982:JZO852117 KJE851982:KJK852117 KTA851982:KTG852117 LCW851982:LDC852117 LMS851982:LMY852117 LWO851982:LWU852117 MGK851982:MGQ852117 MQG851982:MQM852117 NAC851982:NAI852117 NJY851982:NKE852117 NTU851982:NUA852117 ODQ851982:ODW852117 ONM851982:ONS852117 OXI851982:OXO852117 PHE851982:PHK852117 PRA851982:PRG852117 QAW851982:QBC852117 QKS851982:QKY852117 QUO851982:QUU852117 REK851982:REQ852117 ROG851982:ROM852117 RYC851982:RYI852117 SHY851982:SIE852117 SRU851982:SSA852117 TBQ851982:TBW852117 TLM851982:TLS852117 TVI851982:TVO852117 UFE851982:UFK852117 UPA851982:UPG852117 UYW851982:UZC852117 VIS851982:VIY852117 VSO851982:VSU852117 WCK851982:WCQ852117 WMG851982:WMM852117 WWC851982:WWI852117 U917518:AA917653 JQ917518:JW917653 TM917518:TS917653 ADI917518:ADO917653 ANE917518:ANK917653 AXA917518:AXG917653 BGW917518:BHC917653 BQS917518:BQY917653 CAO917518:CAU917653 CKK917518:CKQ917653 CUG917518:CUM917653 DEC917518:DEI917653 DNY917518:DOE917653 DXU917518:DYA917653 EHQ917518:EHW917653 ERM917518:ERS917653 FBI917518:FBO917653 FLE917518:FLK917653 FVA917518:FVG917653 GEW917518:GFC917653 GOS917518:GOY917653 GYO917518:GYU917653 HIK917518:HIQ917653 HSG917518:HSM917653 ICC917518:ICI917653 ILY917518:IME917653 IVU917518:IWA917653 JFQ917518:JFW917653 JPM917518:JPS917653 JZI917518:JZO917653 KJE917518:KJK917653 KTA917518:KTG917653 LCW917518:LDC917653 LMS917518:LMY917653 LWO917518:LWU917653 MGK917518:MGQ917653 MQG917518:MQM917653 NAC917518:NAI917653 NJY917518:NKE917653 NTU917518:NUA917653 ODQ917518:ODW917653 ONM917518:ONS917653 OXI917518:OXO917653 PHE917518:PHK917653 PRA917518:PRG917653 QAW917518:QBC917653 QKS917518:QKY917653 QUO917518:QUU917653 REK917518:REQ917653 ROG917518:ROM917653 RYC917518:RYI917653 SHY917518:SIE917653 SRU917518:SSA917653 TBQ917518:TBW917653 TLM917518:TLS917653 TVI917518:TVO917653 UFE917518:UFK917653 UPA917518:UPG917653 UYW917518:UZC917653 VIS917518:VIY917653 VSO917518:VSU917653 WCK917518:WCQ917653 WMG917518:WMM917653 WWC917518:WWI917653 U983054:AA983189 JQ983054:JW983189 TM983054:TS983189 ADI983054:ADO983189 ANE983054:ANK983189 AXA983054:AXG983189 BGW983054:BHC983189 BQS983054:BQY983189 CAO983054:CAU983189 CKK983054:CKQ983189 CUG983054:CUM983189 DEC983054:DEI983189 DNY983054:DOE983189 DXU983054:DYA983189 EHQ983054:EHW983189 ERM983054:ERS983189 FBI983054:FBO983189 FLE983054:FLK983189 FVA983054:FVG983189 GEW983054:GFC983189 GOS983054:GOY983189 GYO983054:GYU983189 HIK983054:HIQ983189 HSG983054:HSM983189 ICC983054:ICI983189 ILY983054:IME983189 IVU983054:IWA983189 JFQ983054:JFW983189 JPM983054:JPS983189 JZI983054:JZO983189 KJE983054:KJK983189 KTA983054:KTG983189 LCW983054:LDC983189 LMS983054:LMY983189 LWO983054:LWU983189 MGK983054:MGQ983189 MQG983054:MQM983189 NAC983054:NAI983189 NJY983054:NKE983189 NTU983054:NUA983189 ODQ983054:ODW983189 ONM983054:ONS983189 OXI983054:OXO983189 PHE983054:PHK983189 PRA983054:PRG983189 QAW983054:QBC983189 QKS983054:QKY983189 QUO983054:QUU983189 REK983054:REQ983189 ROG983054:ROM983189 RYC983054:RYI983189 SHY983054:SIE983189 SRU983054:SSA983189 TBQ983054:TBW983189 TLM983054:TLS983189 TVI983054:TVO983189 UFE983054:UFK983189 UPA983054:UPG983189 UYW983054:UZC983189 VIS983054:VIY983189 VSO983054:VSU983189 WCK983054:WCQ983189 WMG983054:WMM983189 WWC983054:WWI983189 A149:A65536 IW149:IW65536 SS149:SS65536 ACO149:ACO65536 AMK149:AMK65536 AWG149:AWG65536 BGC149:BGC65536 BPY149:BPY65536 BZU149:BZU65536 CJQ149:CJQ65536 CTM149:CTM65536 DDI149:DDI65536 DNE149:DNE65536 DXA149:DXA65536 EGW149:EGW65536 EQS149:EQS65536 FAO149:FAO65536 FKK149:FKK65536 FUG149:FUG65536 GEC149:GEC65536 GNY149:GNY65536 GXU149:GXU65536 HHQ149:HHQ65536 HRM149:HRM65536 IBI149:IBI65536 ILE149:ILE65536 IVA149:IVA65536 JEW149:JEW65536 JOS149:JOS65536 JYO149:JYO65536 KIK149:KIK65536 KSG149:KSG65536 LCC149:LCC65536 LLY149:LLY65536 LVU149:LVU65536 MFQ149:MFQ65536 MPM149:MPM65536 MZI149:MZI65536 NJE149:NJE65536 NTA149:NTA65536 OCW149:OCW65536 OMS149:OMS65536 OWO149:OWO65536 PGK149:PGK65536 PQG149:PQG65536 QAC149:QAC65536 QJY149:QJY65536 QTU149:QTU65536 RDQ149:RDQ65536 RNM149:RNM65536 RXI149:RXI65536 SHE149:SHE65536 SRA149:SRA65536 TAW149:TAW65536 TKS149:TKS65536 TUO149:TUO65536 UEK149:UEK65536 UOG149:UOG65536 UYC149:UYC65536 VHY149:VHY65536 VRU149:VRU65536 WBQ149:WBQ65536 WLM149:WLM65536 WVI149:WVI65536 A65685:A131072 IW65685:IW131072 SS65685:SS131072 ACO65685:ACO131072 AMK65685:AMK131072 AWG65685:AWG131072 BGC65685:BGC131072 BPY65685:BPY131072 BZU65685:BZU131072 CJQ65685:CJQ131072 CTM65685:CTM131072 DDI65685:DDI131072 DNE65685:DNE131072 DXA65685:DXA131072 EGW65685:EGW131072 EQS65685:EQS131072 FAO65685:FAO131072 FKK65685:FKK131072 FUG65685:FUG131072 GEC65685:GEC131072 GNY65685:GNY131072 GXU65685:GXU131072 HHQ65685:HHQ131072 HRM65685:HRM131072 IBI65685:IBI131072 ILE65685:ILE131072 IVA65685:IVA131072 JEW65685:JEW131072 JOS65685:JOS131072 JYO65685:JYO131072 KIK65685:KIK131072 KSG65685:KSG131072 LCC65685:LCC131072 LLY65685:LLY131072 LVU65685:LVU131072 MFQ65685:MFQ131072 MPM65685:MPM131072 MZI65685:MZI131072 NJE65685:NJE131072 NTA65685:NTA131072 OCW65685:OCW131072 OMS65685:OMS131072 OWO65685:OWO131072 PGK65685:PGK131072 PQG65685:PQG131072 QAC65685:QAC131072 QJY65685:QJY131072 QTU65685:QTU131072 RDQ65685:RDQ131072 RNM65685:RNM131072 RXI65685:RXI131072 SHE65685:SHE131072 SRA65685:SRA131072 TAW65685:TAW131072 TKS65685:TKS131072 TUO65685:TUO131072 UEK65685:UEK131072 UOG65685:UOG131072 UYC65685:UYC131072 VHY65685:VHY131072 VRU65685:VRU131072 WBQ65685:WBQ131072 WLM65685:WLM131072 WVI65685:WVI131072 A131221:A196608 IW131221:IW196608 SS131221:SS196608 ACO131221:ACO196608 AMK131221:AMK196608 AWG131221:AWG196608 BGC131221:BGC196608 BPY131221:BPY196608 BZU131221:BZU196608 CJQ131221:CJQ196608 CTM131221:CTM196608 DDI131221:DDI196608 DNE131221:DNE196608 DXA131221:DXA196608 EGW131221:EGW196608 EQS131221:EQS196608 FAO131221:FAO196608 FKK131221:FKK196608 FUG131221:FUG196608 GEC131221:GEC196608 GNY131221:GNY196608 GXU131221:GXU196608 HHQ131221:HHQ196608 HRM131221:HRM196608 IBI131221:IBI196608 ILE131221:ILE196608 IVA131221:IVA196608 JEW131221:JEW196608 JOS131221:JOS196608 JYO131221:JYO196608 KIK131221:KIK196608 KSG131221:KSG196608 LCC131221:LCC196608 LLY131221:LLY196608 LVU131221:LVU196608 MFQ131221:MFQ196608 MPM131221:MPM196608 MZI131221:MZI196608 NJE131221:NJE196608 NTA131221:NTA196608 OCW131221:OCW196608 OMS131221:OMS196608 OWO131221:OWO196608 PGK131221:PGK196608 PQG131221:PQG196608 QAC131221:QAC196608 QJY131221:QJY196608 QTU131221:QTU196608 RDQ131221:RDQ196608 RNM131221:RNM196608 RXI131221:RXI196608 SHE131221:SHE196608 SRA131221:SRA196608 TAW131221:TAW196608 TKS131221:TKS196608 TUO131221:TUO196608 UEK131221:UEK196608 UOG131221:UOG196608 UYC131221:UYC196608 VHY131221:VHY196608 VRU131221:VRU196608 WBQ131221:WBQ196608 WLM131221:WLM196608 WVI131221:WVI196608 A196757:A262144 IW196757:IW262144 SS196757:SS262144 ACO196757:ACO262144 AMK196757:AMK262144 AWG196757:AWG262144 BGC196757:BGC262144 BPY196757:BPY262144 BZU196757:BZU262144 CJQ196757:CJQ262144 CTM196757:CTM262144 DDI196757:DDI262144 DNE196757:DNE262144 DXA196757:DXA262144 EGW196757:EGW262144 EQS196757:EQS262144 FAO196757:FAO262144 FKK196757:FKK262144 FUG196757:FUG262144 GEC196757:GEC262144 GNY196757:GNY262144 GXU196757:GXU262144 HHQ196757:HHQ262144 HRM196757:HRM262144 IBI196757:IBI262144 ILE196757:ILE262144 IVA196757:IVA262144 JEW196757:JEW262144 JOS196757:JOS262144 JYO196757:JYO262144 KIK196757:KIK262144 KSG196757:KSG262144 LCC196757:LCC262144 LLY196757:LLY262144 LVU196757:LVU262144 MFQ196757:MFQ262144 MPM196757:MPM262144 MZI196757:MZI262144 NJE196757:NJE262144 NTA196757:NTA262144 OCW196757:OCW262144 OMS196757:OMS262144 OWO196757:OWO262144 PGK196757:PGK262144 PQG196757:PQG262144 QAC196757:QAC262144 QJY196757:QJY262144 QTU196757:QTU262144 RDQ196757:RDQ262144 RNM196757:RNM262144 RXI196757:RXI262144 SHE196757:SHE262144 SRA196757:SRA262144 TAW196757:TAW262144 TKS196757:TKS262144 TUO196757:TUO262144 UEK196757:UEK262144 UOG196757:UOG262144 UYC196757:UYC262144 VHY196757:VHY262144 VRU196757:VRU262144 WBQ196757:WBQ262144 WLM196757:WLM262144 WVI196757:WVI262144 A262293:A327680 IW262293:IW327680 SS262293:SS327680 ACO262293:ACO327680 AMK262293:AMK327680 AWG262293:AWG327680 BGC262293:BGC327680 BPY262293:BPY327680 BZU262293:BZU327680 CJQ262293:CJQ327680 CTM262293:CTM327680 DDI262293:DDI327680 DNE262293:DNE327680 DXA262293:DXA327680 EGW262293:EGW327680 EQS262293:EQS327680 FAO262293:FAO327680 FKK262293:FKK327680 FUG262293:FUG327680 GEC262293:GEC327680 GNY262293:GNY327680 GXU262293:GXU327680 HHQ262293:HHQ327680 HRM262293:HRM327680 IBI262293:IBI327680 ILE262293:ILE327680 IVA262293:IVA327680 JEW262293:JEW327680 JOS262293:JOS327680 JYO262293:JYO327680 KIK262293:KIK327680 KSG262293:KSG327680 LCC262293:LCC327680 LLY262293:LLY327680 LVU262293:LVU327680 MFQ262293:MFQ327680 MPM262293:MPM327680 MZI262293:MZI327680 NJE262293:NJE327680 NTA262293:NTA327680 OCW262293:OCW327680 OMS262293:OMS327680 OWO262293:OWO327680 PGK262293:PGK327680 PQG262293:PQG327680 QAC262293:QAC327680 QJY262293:QJY327680 QTU262293:QTU327680 RDQ262293:RDQ327680 RNM262293:RNM327680 RXI262293:RXI327680 SHE262293:SHE327680 SRA262293:SRA327680 TAW262293:TAW327680 TKS262293:TKS327680 TUO262293:TUO327680 UEK262293:UEK327680 UOG262293:UOG327680 UYC262293:UYC327680 VHY262293:VHY327680 VRU262293:VRU327680 WBQ262293:WBQ327680 WLM262293:WLM327680 WVI262293:WVI327680 A327829:A393216 IW327829:IW393216 SS327829:SS393216 ACO327829:ACO393216 AMK327829:AMK393216 AWG327829:AWG393216 BGC327829:BGC393216 BPY327829:BPY393216 BZU327829:BZU393216 CJQ327829:CJQ393216 CTM327829:CTM393216 DDI327829:DDI393216 DNE327829:DNE393216 DXA327829:DXA393216 EGW327829:EGW393216 EQS327829:EQS393216 FAO327829:FAO393216 FKK327829:FKK393216 FUG327829:FUG393216 GEC327829:GEC393216 GNY327829:GNY393216 GXU327829:GXU393216 HHQ327829:HHQ393216 HRM327829:HRM393216 IBI327829:IBI393216 ILE327829:ILE393216 IVA327829:IVA393216 JEW327829:JEW393216 JOS327829:JOS393216 JYO327829:JYO393216 KIK327829:KIK393216 KSG327829:KSG393216 LCC327829:LCC393216 LLY327829:LLY393216 LVU327829:LVU393216 MFQ327829:MFQ393216 MPM327829:MPM393216 MZI327829:MZI393216 NJE327829:NJE393216 NTA327829:NTA393216 OCW327829:OCW393216 OMS327829:OMS393216 OWO327829:OWO393216 PGK327829:PGK393216 PQG327829:PQG393216 QAC327829:QAC393216 QJY327829:QJY393216 QTU327829:QTU393216 RDQ327829:RDQ393216 RNM327829:RNM393216 RXI327829:RXI393216 SHE327829:SHE393216 SRA327829:SRA393216 TAW327829:TAW393216 TKS327829:TKS393216 TUO327829:TUO393216 UEK327829:UEK393216 UOG327829:UOG393216 UYC327829:UYC393216 VHY327829:VHY393216 VRU327829:VRU393216 WBQ327829:WBQ393216 WLM327829:WLM393216 WVI327829:WVI393216 A393365:A458752 IW393365:IW458752 SS393365:SS458752 ACO393365:ACO458752 AMK393365:AMK458752 AWG393365:AWG458752 BGC393365:BGC458752 BPY393365:BPY458752 BZU393365:BZU458752 CJQ393365:CJQ458752 CTM393365:CTM458752 DDI393365:DDI458752 DNE393365:DNE458752 DXA393365:DXA458752 EGW393365:EGW458752 EQS393365:EQS458752 FAO393365:FAO458752 FKK393365:FKK458752 FUG393365:FUG458752 GEC393365:GEC458752 GNY393365:GNY458752 GXU393365:GXU458752 HHQ393365:HHQ458752 HRM393365:HRM458752 IBI393365:IBI458752 ILE393365:ILE458752 IVA393365:IVA458752 JEW393365:JEW458752 JOS393365:JOS458752 JYO393365:JYO458752 KIK393365:KIK458752 KSG393365:KSG458752 LCC393365:LCC458752 LLY393365:LLY458752 LVU393365:LVU458752 MFQ393365:MFQ458752 MPM393365:MPM458752 MZI393365:MZI458752 NJE393365:NJE458752 NTA393365:NTA458752 OCW393365:OCW458752 OMS393365:OMS458752 OWO393365:OWO458752 PGK393365:PGK458752 PQG393365:PQG458752 QAC393365:QAC458752 QJY393365:QJY458752 QTU393365:QTU458752 RDQ393365:RDQ458752 RNM393365:RNM458752 RXI393365:RXI458752 SHE393365:SHE458752 SRA393365:SRA458752 TAW393365:TAW458752 TKS393365:TKS458752 TUO393365:TUO458752 UEK393365:UEK458752 UOG393365:UOG458752 UYC393365:UYC458752 VHY393365:VHY458752 VRU393365:VRU458752 WBQ393365:WBQ458752 WLM393365:WLM458752 WVI393365:WVI458752 A458901:A524288 IW458901:IW524288 SS458901:SS524288 ACO458901:ACO524288 AMK458901:AMK524288 AWG458901:AWG524288 BGC458901:BGC524288 BPY458901:BPY524288 BZU458901:BZU524288 CJQ458901:CJQ524288 CTM458901:CTM524288 DDI458901:DDI524288 DNE458901:DNE524288 DXA458901:DXA524288 EGW458901:EGW524288 EQS458901:EQS524288 FAO458901:FAO524288 FKK458901:FKK524288 FUG458901:FUG524288 GEC458901:GEC524288 GNY458901:GNY524288 GXU458901:GXU524288 HHQ458901:HHQ524288 HRM458901:HRM524288 IBI458901:IBI524288 ILE458901:ILE524288 IVA458901:IVA524288 JEW458901:JEW524288 JOS458901:JOS524288 JYO458901:JYO524288 KIK458901:KIK524288 KSG458901:KSG524288 LCC458901:LCC524288 LLY458901:LLY524288 LVU458901:LVU524288 MFQ458901:MFQ524288 MPM458901:MPM524288 MZI458901:MZI524288 NJE458901:NJE524288 NTA458901:NTA524288 OCW458901:OCW524288 OMS458901:OMS524288 OWO458901:OWO524288 PGK458901:PGK524288 PQG458901:PQG524288 QAC458901:QAC524288 QJY458901:QJY524288 QTU458901:QTU524288 RDQ458901:RDQ524288 RNM458901:RNM524288 RXI458901:RXI524288 SHE458901:SHE524288 SRA458901:SRA524288 TAW458901:TAW524288 TKS458901:TKS524288 TUO458901:TUO524288 UEK458901:UEK524288 UOG458901:UOG524288 UYC458901:UYC524288 VHY458901:VHY524288 VRU458901:VRU524288 WBQ458901:WBQ524288 WLM458901:WLM524288 WVI458901:WVI524288 A524437:A589824 IW524437:IW589824 SS524437:SS589824 ACO524437:ACO589824 AMK524437:AMK589824 AWG524437:AWG589824 BGC524437:BGC589824 BPY524437:BPY589824 BZU524437:BZU589824 CJQ524437:CJQ589824 CTM524437:CTM589824 DDI524437:DDI589824 DNE524437:DNE589824 DXA524437:DXA589824 EGW524437:EGW589824 EQS524437:EQS589824 FAO524437:FAO589824 FKK524437:FKK589824 FUG524437:FUG589824 GEC524437:GEC589824 GNY524437:GNY589824 GXU524437:GXU589824 HHQ524437:HHQ589824 HRM524437:HRM589824 IBI524437:IBI589824 ILE524437:ILE589824 IVA524437:IVA589824 JEW524437:JEW589824 JOS524437:JOS589824 JYO524437:JYO589824 KIK524437:KIK589824 KSG524437:KSG589824 LCC524437:LCC589824 LLY524437:LLY589824 LVU524437:LVU589824 MFQ524437:MFQ589824 MPM524437:MPM589824 MZI524437:MZI589824 NJE524437:NJE589824 NTA524437:NTA589824 OCW524437:OCW589824 OMS524437:OMS589824 OWO524437:OWO589824 PGK524437:PGK589824 PQG524437:PQG589824 QAC524437:QAC589824 QJY524437:QJY589824 QTU524437:QTU589824 RDQ524437:RDQ589824 RNM524437:RNM589824 RXI524437:RXI589824 SHE524437:SHE589824 SRA524437:SRA589824 TAW524437:TAW589824 TKS524437:TKS589824 TUO524437:TUO589824 UEK524437:UEK589824 UOG524437:UOG589824 UYC524437:UYC589824 VHY524437:VHY589824 VRU524437:VRU589824 WBQ524437:WBQ589824 WLM524437:WLM589824 WVI524437:WVI589824 A589973:A655360 IW589973:IW655360 SS589973:SS655360 ACO589973:ACO655360 AMK589973:AMK655360 AWG589973:AWG655360 BGC589973:BGC655360 BPY589973:BPY655360 BZU589973:BZU655360 CJQ589973:CJQ655360 CTM589973:CTM655360 DDI589973:DDI655360 DNE589973:DNE655360 DXA589973:DXA655360 EGW589973:EGW655360 EQS589973:EQS655360 FAO589973:FAO655360 FKK589973:FKK655360 FUG589973:FUG655360 GEC589973:GEC655360 GNY589973:GNY655360 GXU589973:GXU655360 HHQ589973:HHQ655360 HRM589973:HRM655360 IBI589973:IBI655360 ILE589973:ILE655360 IVA589973:IVA655360 JEW589973:JEW655360 JOS589973:JOS655360 JYO589973:JYO655360 KIK589973:KIK655360 KSG589973:KSG655360 LCC589973:LCC655360 LLY589973:LLY655360 LVU589973:LVU655360 MFQ589973:MFQ655360 MPM589973:MPM655360 MZI589973:MZI655360 NJE589973:NJE655360 NTA589973:NTA655360 OCW589973:OCW655360 OMS589973:OMS655360 OWO589973:OWO655360 PGK589973:PGK655360 PQG589973:PQG655360 QAC589973:QAC655360 QJY589973:QJY655360 QTU589973:QTU655360 RDQ589973:RDQ655360 RNM589973:RNM655360 RXI589973:RXI655360 SHE589973:SHE655360 SRA589973:SRA655360 TAW589973:TAW655360 TKS589973:TKS655360 TUO589973:TUO655360 UEK589973:UEK655360 UOG589973:UOG655360 UYC589973:UYC655360 VHY589973:VHY655360 VRU589973:VRU655360 WBQ589973:WBQ655360 WLM589973:WLM655360 WVI589973:WVI655360 A655509:A720896 IW655509:IW720896 SS655509:SS720896 ACO655509:ACO720896 AMK655509:AMK720896 AWG655509:AWG720896 BGC655509:BGC720896 BPY655509:BPY720896 BZU655509:BZU720896 CJQ655509:CJQ720896 CTM655509:CTM720896 DDI655509:DDI720896 DNE655509:DNE720896 DXA655509:DXA720896 EGW655509:EGW720896 EQS655509:EQS720896 FAO655509:FAO720896 FKK655509:FKK720896 FUG655509:FUG720896 GEC655509:GEC720896 GNY655509:GNY720896 GXU655509:GXU720896 HHQ655509:HHQ720896 HRM655509:HRM720896 IBI655509:IBI720896 ILE655509:ILE720896 IVA655509:IVA720896 JEW655509:JEW720896 JOS655509:JOS720896 JYO655509:JYO720896 KIK655509:KIK720896 KSG655509:KSG720896 LCC655509:LCC720896 LLY655509:LLY720896 LVU655509:LVU720896 MFQ655509:MFQ720896 MPM655509:MPM720896 MZI655509:MZI720896 NJE655509:NJE720896 NTA655509:NTA720896 OCW655509:OCW720896 OMS655509:OMS720896 OWO655509:OWO720896 PGK655509:PGK720896 PQG655509:PQG720896 QAC655509:QAC720896 QJY655509:QJY720896 QTU655509:QTU720896 RDQ655509:RDQ720896 RNM655509:RNM720896 RXI655509:RXI720896 SHE655509:SHE720896 SRA655509:SRA720896 TAW655509:TAW720896 TKS655509:TKS720896 TUO655509:TUO720896 UEK655509:UEK720896 UOG655509:UOG720896 UYC655509:UYC720896 VHY655509:VHY720896 VRU655509:VRU720896 WBQ655509:WBQ720896 WLM655509:WLM720896 WVI655509:WVI720896 A721045:A786432 IW721045:IW786432 SS721045:SS786432 ACO721045:ACO786432 AMK721045:AMK786432 AWG721045:AWG786432 BGC721045:BGC786432 BPY721045:BPY786432 BZU721045:BZU786432 CJQ721045:CJQ786432 CTM721045:CTM786432 DDI721045:DDI786432 DNE721045:DNE786432 DXA721045:DXA786432 EGW721045:EGW786432 EQS721045:EQS786432 FAO721045:FAO786432 FKK721045:FKK786432 FUG721045:FUG786432 GEC721045:GEC786432 GNY721045:GNY786432 GXU721045:GXU786432 HHQ721045:HHQ786432 HRM721045:HRM786432 IBI721045:IBI786432 ILE721045:ILE786432 IVA721045:IVA786432 JEW721045:JEW786432 JOS721045:JOS786432 JYO721045:JYO786432 KIK721045:KIK786432 KSG721045:KSG786432 LCC721045:LCC786432 LLY721045:LLY786432 LVU721045:LVU786432 MFQ721045:MFQ786432 MPM721045:MPM786432 MZI721045:MZI786432 NJE721045:NJE786432 NTA721045:NTA786432 OCW721045:OCW786432 OMS721045:OMS786432 OWO721045:OWO786432 PGK721045:PGK786432 PQG721045:PQG786432 QAC721045:QAC786432 QJY721045:QJY786432 QTU721045:QTU786432 RDQ721045:RDQ786432 RNM721045:RNM786432 RXI721045:RXI786432 SHE721045:SHE786432 SRA721045:SRA786432 TAW721045:TAW786432 TKS721045:TKS786432 TUO721045:TUO786432 UEK721045:UEK786432 UOG721045:UOG786432 UYC721045:UYC786432 VHY721045:VHY786432 VRU721045:VRU786432 WBQ721045:WBQ786432 WLM721045:WLM786432 WVI721045:WVI786432 A786581:A851968 IW786581:IW851968 SS786581:SS851968 ACO786581:ACO851968 AMK786581:AMK851968 AWG786581:AWG851968 BGC786581:BGC851968 BPY786581:BPY851968 BZU786581:BZU851968 CJQ786581:CJQ851968 CTM786581:CTM851968 DDI786581:DDI851968 DNE786581:DNE851968 DXA786581:DXA851968 EGW786581:EGW851968 EQS786581:EQS851968 FAO786581:FAO851968 FKK786581:FKK851968 FUG786581:FUG851968 GEC786581:GEC851968 GNY786581:GNY851968 GXU786581:GXU851968 HHQ786581:HHQ851968 HRM786581:HRM851968 IBI786581:IBI851968 ILE786581:ILE851968 IVA786581:IVA851968 JEW786581:JEW851968 JOS786581:JOS851968 JYO786581:JYO851968 KIK786581:KIK851968 KSG786581:KSG851968 LCC786581:LCC851968 LLY786581:LLY851968 LVU786581:LVU851968 MFQ786581:MFQ851968 MPM786581:MPM851968 MZI786581:MZI851968 NJE786581:NJE851968 NTA786581:NTA851968 OCW786581:OCW851968 OMS786581:OMS851968 OWO786581:OWO851968 PGK786581:PGK851968 PQG786581:PQG851968 QAC786581:QAC851968 QJY786581:QJY851968 QTU786581:QTU851968 RDQ786581:RDQ851968 RNM786581:RNM851968 RXI786581:RXI851968 SHE786581:SHE851968 SRA786581:SRA851968 TAW786581:TAW851968 TKS786581:TKS851968 TUO786581:TUO851968 UEK786581:UEK851968 UOG786581:UOG851968 UYC786581:UYC851968 VHY786581:VHY851968 VRU786581:VRU851968 WBQ786581:WBQ851968 WLM786581:WLM851968 WVI786581:WVI851968 A852117:A917504 IW852117:IW917504 SS852117:SS917504 ACO852117:ACO917504 AMK852117:AMK917504 AWG852117:AWG917504 BGC852117:BGC917504 BPY852117:BPY917504 BZU852117:BZU917504 CJQ852117:CJQ917504 CTM852117:CTM917504 DDI852117:DDI917504 DNE852117:DNE917504 DXA852117:DXA917504 EGW852117:EGW917504 EQS852117:EQS917504 FAO852117:FAO917504 FKK852117:FKK917504 FUG852117:FUG917504 GEC852117:GEC917504 GNY852117:GNY917504 GXU852117:GXU917504 HHQ852117:HHQ917504 HRM852117:HRM917504 IBI852117:IBI917504 ILE852117:ILE917504 IVA852117:IVA917504 JEW852117:JEW917504 JOS852117:JOS917504 JYO852117:JYO917504 KIK852117:KIK917504 KSG852117:KSG917504 LCC852117:LCC917504 LLY852117:LLY917504 LVU852117:LVU917504 MFQ852117:MFQ917504 MPM852117:MPM917504 MZI852117:MZI917504 NJE852117:NJE917504 NTA852117:NTA917504 OCW852117:OCW917504 OMS852117:OMS917504 OWO852117:OWO917504 PGK852117:PGK917504 PQG852117:PQG917504 QAC852117:QAC917504 QJY852117:QJY917504 QTU852117:QTU917504 RDQ852117:RDQ917504 RNM852117:RNM917504 RXI852117:RXI917504 SHE852117:SHE917504 SRA852117:SRA917504 TAW852117:TAW917504 TKS852117:TKS917504 TUO852117:TUO917504 UEK852117:UEK917504 UOG852117:UOG917504 UYC852117:UYC917504 VHY852117:VHY917504 VRU852117:VRU917504 WBQ852117:WBQ917504 WLM852117:WLM917504 WVI852117:WVI917504 A917653:A983040 IW917653:IW983040 SS917653:SS983040 ACO917653:ACO983040 AMK917653:AMK983040 AWG917653:AWG983040 BGC917653:BGC983040 BPY917653:BPY983040 BZU917653:BZU983040 CJQ917653:CJQ983040 CTM917653:CTM983040 DDI917653:DDI983040 DNE917653:DNE983040 DXA917653:DXA983040 EGW917653:EGW983040 EQS917653:EQS983040 FAO917653:FAO983040 FKK917653:FKK983040 FUG917653:FUG983040 GEC917653:GEC983040 GNY917653:GNY983040 GXU917653:GXU983040 HHQ917653:HHQ983040 HRM917653:HRM983040 IBI917653:IBI983040 ILE917653:ILE983040 IVA917653:IVA983040 JEW917653:JEW983040 JOS917653:JOS983040 JYO917653:JYO983040 KIK917653:KIK983040 KSG917653:KSG983040 LCC917653:LCC983040 LLY917653:LLY983040 LVU917653:LVU983040 MFQ917653:MFQ983040 MPM917653:MPM983040 MZI917653:MZI983040 NJE917653:NJE983040 NTA917653:NTA983040 OCW917653:OCW983040 OMS917653:OMS983040 OWO917653:OWO983040 PGK917653:PGK983040 PQG917653:PQG983040 QAC917653:QAC983040 QJY917653:QJY983040 QTU917653:QTU983040 RDQ917653:RDQ983040 RNM917653:RNM983040 RXI917653:RXI983040 SHE917653:SHE983040 SRA917653:SRA983040 TAW917653:TAW983040 TKS917653:TKS983040 TUO917653:TUO983040 UEK917653:UEK983040 UOG917653:UOG983040 UYC917653:UYC983040 VHY917653:VHY983040 VRU917653:VRU983040 WBQ917653:WBQ983040 WLM917653:WLM983040 WVI917653:WVI983040 A983189:A1048576 IW983189:IW1048576 SS983189:SS1048576 ACO983189:ACO1048576 AMK983189:AMK1048576 AWG983189:AWG1048576 BGC983189:BGC1048576 BPY983189:BPY1048576 BZU983189:BZU1048576 CJQ983189:CJQ1048576 CTM983189:CTM1048576 DDI983189:DDI1048576 DNE983189:DNE1048576 DXA983189:DXA1048576 EGW983189:EGW1048576 EQS983189:EQS1048576 FAO983189:FAO1048576 FKK983189:FKK1048576 FUG983189:FUG1048576 GEC983189:GEC1048576 GNY983189:GNY1048576 GXU983189:GXU1048576 HHQ983189:HHQ1048576 HRM983189:HRM1048576 IBI983189:IBI1048576 ILE983189:ILE1048576 IVA983189:IVA1048576 JEW983189:JEW1048576 JOS983189:JOS1048576 JYO983189:JYO1048576 KIK983189:KIK1048576 KSG983189:KSG1048576 LCC983189:LCC1048576 LLY983189:LLY1048576 LVU983189:LVU1048576 MFQ983189:MFQ1048576 MPM983189:MPM1048576 MZI983189:MZI1048576 NJE983189:NJE1048576 NTA983189:NTA1048576 OCW983189:OCW1048576 OMS983189:OMS1048576 OWO983189:OWO1048576 PGK983189:PGK1048576 PQG983189:PQG1048576 QAC983189:QAC1048576 QJY983189:QJY1048576 QTU983189:QTU1048576 RDQ983189:RDQ1048576 RNM983189:RNM1048576 RXI983189:RXI1048576 SHE983189:SHE1048576 SRA983189:SRA1048576 TAW983189:TAW1048576 TKS983189:TKS1048576 TUO983189:TUO1048576 UEK983189:UEK1048576 UOG983189:UOG1048576 UYC983189:UYC1048576 VHY983189:VHY1048576 VRU983189:VRU1048576 WBQ983189:WBQ1048576 WLM983189:WLM1048576 WVI983189:WVI1048576 L145:L154 JH145:JH154 TD145:TD154 ACZ145:ACZ154 AMV145:AMV154 AWR145:AWR154 BGN145:BGN154 BQJ145:BQJ154 CAF145:CAF154 CKB145:CKB154 CTX145:CTX154 DDT145:DDT154 DNP145:DNP154 DXL145:DXL154 EHH145:EHH154 ERD145:ERD154 FAZ145:FAZ154 FKV145:FKV154 FUR145:FUR154 GEN145:GEN154 GOJ145:GOJ154 GYF145:GYF154 HIB145:HIB154 HRX145:HRX154 IBT145:IBT154 ILP145:ILP154 IVL145:IVL154 JFH145:JFH154 JPD145:JPD154 JYZ145:JYZ154 KIV145:KIV154 KSR145:KSR154 LCN145:LCN154 LMJ145:LMJ154 LWF145:LWF154 MGB145:MGB154 MPX145:MPX154 MZT145:MZT154 NJP145:NJP154 NTL145:NTL154 ODH145:ODH154 OND145:OND154 OWZ145:OWZ154 PGV145:PGV154 PQR145:PQR154 QAN145:QAN154 QKJ145:QKJ154 QUF145:QUF154 REB145:REB154 RNX145:RNX154 RXT145:RXT154 SHP145:SHP154 SRL145:SRL154 TBH145:TBH154 TLD145:TLD154 TUZ145:TUZ154 UEV145:UEV154 UOR145:UOR154 UYN145:UYN154 VIJ145:VIJ154 VSF145:VSF154 WCB145:WCB154 WLX145:WLX154 WVT145:WVT154 L65681:L65690 JH65681:JH65690 TD65681:TD65690 ACZ65681:ACZ65690 AMV65681:AMV65690 AWR65681:AWR65690 BGN65681:BGN65690 BQJ65681:BQJ65690 CAF65681:CAF65690 CKB65681:CKB65690 CTX65681:CTX65690 DDT65681:DDT65690 DNP65681:DNP65690 DXL65681:DXL65690 EHH65681:EHH65690 ERD65681:ERD65690 FAZ65681:FAZ65690 FKV65681:FKV65690 FUR65681:FUR65690 GEN65681:GEN65690 GOJ65681:GOJ65690 GYF65681:GYF65690 HIB65681:HIB65690 HRX65681:HRX65690 IBT65681:IBT65690 ILP65681:ILP65690 IVL65681:IVL65690 JFH65681:JFH65690 JPD65681:JPD65690 JYZ65681:JYZ65690 KIV65681:KIV65690 KSR65681:KSR65690 LCN65681:LCN65690 LMJ65681:LMJ65690 LWF65681:LWF65690 MGB65681:MGB65690 MPX65681:MPX65690 MZT65681:MZT65690 NJP65681:NJP65690 NTL65681:NTL65690 ODH65681:ODH65690 OND65681:OND65690 OWZ65681:OWZ65690 PGV65681:PGV65690 PQR65681:PQR65690 QAN65681:QAN65690 QKJ65681:QKJ65690 QUF65681:QUF65690 REB65681:REB65690 RNX65681:RNX65690 RXT65681:RXT65690 SHP65681:SHP65690 SRL65681:SRL65690 TBH65681:TBH65690 TLD65681:TLD65690 TUZ65681:TUZ65690 UEV65681:UEV65690 UOR65681:UOR65690 UYN65681:UYN65690 VIJ65681:VIJ65690 VSF65681:VSF65690 WCB65681:WCB65690 WLX65681:WLX65690 WVT65681:WVT65690 L131217:L131226 JH131217:JH131226 TD131217:TD131226 ACZ131217:ACZ131226 AMV131217:AMV131226 AWR131217:AWR131226 BGN131217:BGN131226 BQJ131217:BQJ131226 CAF131217:CAF131226 CKB131217:CKB131226 CTX131217:CTX131226 DDT131217:DDT131226 DNP131217:DNP131226 DXL131217:DXL131226 EHH131217:EHH131226 ERD131217:ERD131226 FAZ131217:FAZ131226 FKV131217:FKV131226 FUR131217:FUR131226 GEN131217:GEN131226 GOJ131217:GOJ131226 GYF131217:GYF131226 HIB131217:HIB131226 HRX131217:HRX131226 IBT131217:IBT131226 ILP131217:ILP131226 IVL131217:IVL131226 JFH131217:JFH131226 JPD131217:JPD131226 JYZ131217:JYZ131226 KIV131217:KIV131226 KSR131217:KSR131226 LCN131217:LCN131226 LMJ131217:LMJ131226 LWF131217:LWF131226 MGB131217:MGB131226 MPX131217:MPX131226 MZT131217:MZT131226 NJP131217:NJP131226 NTL131217:NTL131226 ODH131217:ODH131226 OND131217:OND131226 OWZ131217:OWZ131226 PGV131217:PGV131226 PQR131217:PQR131226 QAN131217:QAN131226 QKJ131217:QKJ131226 QUF131217:QUF131226 REB131217:REB131226 RNX131217:RNX131226 RXT131217:RXT131226 SHP131217:SHP131226 SRL131217:SRL131226 TBH131217:TBH131226 TLD131217:TLD131226 TUZ131217:TUZ131226 UEV131217:UEV131226 UOR131217:UOR131226 UYN131217:UYN131226 VIJ131217:VIJ131226 VSF131217:VSF131226 WCB131217:WCB131226 WLX131217:WLX131226 WVT131217:WVT131226 L196753:L196762 JH196753:JH196762 TD196753:TD196762 ACZ196753:ACZ196762 AMV196753:AMV196762 AWR196753:AWR196762 BGN196753:BGN196762 BQJ196753:BQJ196762 CAF196753:CAF196762 CKB196753:CKB196762 CTX196753:CTX196762 DDT196753:DDT196762 DNP196753:DNP196762 DXL196753:DXL196762 EHH196753:EHH196762 ERD196753:ERD196762 FAZ196753:FAZ196762 FKV196753:FKV196762 FUR196753:FUR196762 GEN196753:GEN196762 GOJ196753:GOJ196762 GYF196753:GYF196762 HIB196753:HIB196762 HRX196753:HRX196762 IBT196753:IBT196762 ILP196753:ILP196762 IVL196753:IVL196762 JFH196753:JFH196762 JPD196753:JPD196762 JYZ196753:JYZ196762 KIV196753:KIV196762 KSR196753:KSR196762 LCN196753:LCN196762 LMJ196753:LMJ196762 LWF196753:LWF196762 MGB196753:MGB196762 MPX196753:MPX196762 MZT196753:MZT196762 NJP196753:NJP196762 NTL196753:NTL196762 ODH196753:ODH196762 OND196753:OND196762 OWZ196753:OWZ196762 PGV196753:PGV196762 PQR196753:PQR196762 QAN196753:QAN196762 QKJ196753:QKJ196762 QUF196753:QUF196762 REB196753:REB196762 RNX196753:RNX196762 RXT196753:RXT196762 SHP196753:SHP196762 SRL196753:SRL196762 TBH196753:TBH196762 TLD196753:TLD196762 TUZ196753:TUZ196762 UEV196753:UEV196762 UOR196753:UOR196762 UYN196753:UYN196762 VIJ196753:VIJ196762 VSF196753:VSF196762 WCB196753:WCB196762 WLX196753:WLX196762 WVT196753:WVT196762 L262289:L262298 JH262289:JH262298 TD262289:TD262298 ACZ262289:ACZ262298 AMV262289:AMV262298 AWR262289:AWR262298 BGN262289:BGN262298 BQJ262289:BQJ262298 CAF262289:CAF262298 CKB262289:CKB262298 CTX262289:CTX262298 DDT262289:DDT262298 DNP262289:DNP262298 DXL262289:DXL262298 EHH262289:EHH262298 ERD262289:ERD262298 FAZ262289:FAZ262298 FKV262289:FKV262298 FUR262289:FUR262298 GEN262289:GEN262298 GOJ262289:GOJ262298 GYF262289:GYF262298 HIB262289:HIB262298 HRX262289:HRX262298 IBT262289:IBT262298 ILP262289:ILP262298 IVL262289:IVL262298 JFH262289:JFH262298 JPD262289:JPD262298 JYZ262289:JYZ262298 KIV262289:KIV262298 KSR262289:KSR262298 LCN262289:LCN262298 LMJ262289:LMJ262298 LWF262289:LWF262298 MGB262289:MGB262298 MPX262289:MPX262298 MZT262289:MZT262298 NJP262289:NJP262298 NTL262289:NTL262298 ODH262289:ODH262298 OND262289:OND262298 OWZ262289:OWZ262298 PGV262289:PGV262298 PQR262289:PQR262298 QAN262289:QAN262298 QKJ262289:QKJ262298 QUF262289:QUF262298 REB262289:REB262298 RNX262289:RNX262298 RXT262289:RXT262298 SHP262289:SHP262298 SRL262289:SRL262298 TBH262289:TBH262298 TLD262289:TLD262298 TUZ262289:TUZ262298 UEV262289:UEV262298 UOR262289:UOR262298 UYN262289:UYN262298 VIJ262289:VIJ262298 VSF262289:VSF262298 WCB262289:WCB262298 WLX262289:WLX262298 WVT262289:WVT262298 L327825:L327834 JH327825:JH327834 TD327825:TD327834 ACZ327825:ACZ327834 AMV327825:AMV327834 AWR327825:AWR327834 BGN327825:BGN327834 BQJ327825:BQJ327834 CAF327825:CAF327834 CKB327825:CKB327834 CTX327825:CTX327834 DDT327825:DDT327834 DNP327825:DNP327834 DXL327825:DXL327834 EHH327825:EHH327834 ERD327825:ERD327834 FAZ327825:FAZ327834 FKV327825:FKV327834 FUR327825:FUR327834 GEN327825:GEN327834 GOJ327825:GOJ327834 GYF327825:GYF327834 HIB327825:HIB327834 HRX327825:HRX327834 IBT327825:IBT327834 ILP327825:ILP327834 IVL327825:IVL327834 JFH327825:JFH327834 JPD327825:JPD327834 JYZ327825:JYZ327834 KIV327825:KIV327834 KSR327825:KSR327834 LCN327825:LCN327834 LMJ327825:LMJ327834 LWF327825:LWF327834 MGB327825:MGB327834 MPX327825:MPX327834 MZT327825:MZT327834 NJP327825:NJP327834 NTL327825:NTL327834 ODH327825:ODH327834 OND327825:OND327834 OWZ327825:OWZ327834 PGV327825:PGV327834 PQR327825:PQR327834 QAN327825:QAN327834 QKJ327825:QKJ327834 QUF327825:QUF327834 REB327825:REB327834 RNX327825:RNX327834 RXT327825:RXT327834 SHP327825:SHP327834 SRL327825:SRL327834 TBH327825:TBH327834 TLD327825:TLD327834 TUZ327825:TUZ327834 UEV327825:UEV327834 UOR327825:UOR327834 UYN327825:UYN327834 VIJ327825:VIJ327834 VSF327825:VSF327834 WCB327825:WCB327834 WLX327825:WLX327834 WVT327825:WVT327834 L393361:L393370 JH393361:JH393370 TD393361:TD393370 ACZ393361:ACZ393370 AMV393361:AMV393370 AWR393361:AWR393370 BGN393361:BGN393370 BQJ393361:BQJ393370 CAF393361:CAF393370 CKB393361:CKB393370 CTX393361:CTX393370 DDT393361:DDT393370 DNP393361:DNP393370 DXL393361:DXL393370 EHH393361:EHH393370 ERD393361:ERD393370 FAZ393361:FAZ393370 FKV393361:FKV393370 FUR393361:FUR393370 GEN393361:GEN393370 GOJ393361:GOJ393370 GYF393361:GYF393370 HIB393361:HIB393370 HRX393361:HRX393370 IBT393361:IBT393370 ILP393361:ILP393370 IVL393361:IVL393370 JFH393361:JFH393370 JPD393361:JPD393370 JYZ393361:JYZ393370 KIV393361:KIV393370 KSR393361:KSR393370 LCN393361:LCN393370 LMJ393361:LMJ393370 LWF393361:LWF393370 MGB393361:MGB393370 MPX393361:MPX393370 MZT393361:MZT393370 NJP393361:NJP393370 NTL393361:NTL393370 ODH393361:ODH393370 OND393361:OND393370 OWZ393361:OWZ393370 PGV393361:PGV393370 PQR393361:PQR393370 QAN393361:QAN393370 QKJ393361:QKJ393370 QUF393361:QUF393370 REB393361:REB393370 RNX393361:RNX393370 RXT393361:RXT393370 SHP393361:SHP393370 SRL393361:SRL393370 TBH393361:TBH393370 TLD393361:TLD393370 TUZ393361:TUZ393370 UEV393361:UEV393370 UOR393361:UOR393370 UYN393361:UYN393370 VIJ393361:VIJ393370 VSF393361:VSF393370 WCB393361:WCB393370 WLX393361:WLX393370 WVT393361:WVT393370 L458897:L458906 JH458897:JH458906 TD458897:TD458906 ACZ458897:ACZ458906 AMV458897:AMV458906 AWR458897:AWR458906 BGN458897:BGN458906 BQJ458897:BQJ458906 CAF458897:CAF458906 CKB458897:CKB458906 CTX458897:CTX458906 DDT458897:DDT458906 DNP458897:DNP458906 DXL458897:DXL458906 EHH458897:EHH458906 ERD458897:ERD458906 FAZ458897:FAZ458906 FKV458897:FKV458906 FUR458897:FUR458906 GEN458897:GEN458906 GOJ458897:GOJ458906 GYF458897:GYF458906 HIB458897:HIB458906 HRX458897:HRX458906 IBT458897:IBT458906 ILP458897:ILP458906 IVL458897:IVL458906 JFH458897:JFH458906 JPD458897:JPD458906 JYZ458897:JYZ458906 KIV458897:KIV458906 KSR458897:KSR458906 LCN458897:LCN458906 LMJ458897:LMJ458906 LWF458897:LWF458906 MGB458897:MGB458906 MPX458897:MPX458906 MZT458897:MZT458906 NJP458897:NJP458906 NTL458897:NTL458906 ODH458897:ODH458906 OND458897:OND458906 OWZ458897:OWZ458906 PGV458897:PGV458906 PQR458897:PQR458906 QAN458897:QAN458906 QKJ458897:QKJ458906 QUF458897:QUF458906 REB458897:REB458906 RNX458897:RNX458906 RXT458897:RXT458906 SHP458897:SHP458906 SRL458897:SRL458906 TBH458897:TBH458906 TLD458897:TLD458906 TUZ458897:TUZ458906 UEV458897:UEV458906 UOR458897:UOR458906 UYN458897:UYN458906 VIJ458897:VIJ458906 VSF458897:VSF458906 WCB458897:WCB458906 WLX458897:WLX458906 WVT458897:WVT458906 L524433:L524442 JH524433:JH524442 TD524433:TD524442 ACZ524433:ACZ524442 AMV524433:AMV524442 AWR524433:AWR524442 BGN524433:BGN524442 BQJ524433:BQJ524442 CAF524433:CAF524442 CKB524433:CKB524442 CTX524433:CTX524442 DDT524433:DDT524442 DNP524433:DNP524442 DXL524433:DXL524442 EHH524433:EHH524442 ERD524433:ERD524442 FAZ524433:FAZ524442 FKV524433:FKV524442 FUR524433:FUR524442 GEN524433:GEN524442 GOJ524433:GOJ524442 GYF524433:GYF524442 HIB524433:HIB524442 HRX524433:HRX524442 IBT524433:IBT524442 ILP524433:ILP524442 IVL524433:IVL524442 JFH524433:JFH524442 JPD524433:JPD524442 JYZ524433:JYZ524442 KIV524433:KIV524442 KSR524433:KSR524442 LCN524433:LCN524442 LMJ524433:LMJ524442 LWF524433:LWF524442 MGB524433:MGB524442 MPX524433:MPX524442 MZT524433:MZT524442 NJP524433:NJP524442 NTL524433:NTL524442 ODH524433:ODH524442 OND524433:OND524442 OWZ524433:OWZ524442 PGV524433:PGV524442 PQR524433:PQR524442 QAN524433:QAN524442 QKJ524433:QKJ524442 QUF524433:QUF524442 REB524433:REB524442 RNX524433:RNX524442 RXT524433:RXT524442 SHP524433:SHP524442 SRL524433:SRL524442 TBH524433:TBH524442 TLD524433:TLD524442 TUZ524433:TUZ524442 UEV524433:UEV524442 UOR524433:UOR524442 UYN524433:UYN524442 VIJ524433:VIJ524442 VSF524433:VSF524442 WCB524433:WCB524442 WLX524433:WLX524442 WVT524433:WVT524442 L589969:L589978 JH589969:JH589978 TD589969:TD589978 ACZ589969:ACZ589978 AMV589969:AMV589978 AWR589969:AWR589978 BGN589969:BGN589978 BQJ589969:BQJ589978 CAF589969:CAF589978 CKB589969:CKB589978 CTX589969:CTX589978 DDT589969:DDT589978 DNP589969:DNP589978 DXL589969:DXL589978 EHH589969:EHH589978 ERD589969:ERD589978 FAZ589969:FAZ589978 FKV589969:FKV589978 FUR589969:FUR589978 GEN589969:GEN589978 GOJ589969:GOJ589978 GYF589969:GYF589978 HIB589969:HIB589978 HRX589969:HRX589978 IBT589969:IBT589978 ILP589969:ILP589978 IVL589969:IVL589978 JFH589969:JFH589978 JPD589969:JPD589978 JYZ589969:JYZ589978 KIV589969:KIV589978 KSR589969:KSR589978 LCN589969:LCN589978 LMJ589969:LMJ589978 LWF589969:LWF589978 MGB589969:MGB589978 MPX589969:MPX589978 MZT589969:MZT589978 NJP589969:NJP589978 NTL589969:NTL589978 ODH589969:ODH589978 OND589969:OND589978 OWZ589969:OWZ589978 PGV589969:PGV589978 PQR589969:PQR589978 QAN589969:QAN589978 QKJ589969:QKJ589978 QUF589969:QUF589978 REB589969:REB589978 RNX589969:RNX589978 RXT589969:RXT589978 SHP589969:SHP589978 SRL589969:SRL589978 TBH589969:TBH589978 TLD589969:TLD589978 TUZ589969:TUZ589978 UEV589969:UEV589978 UOR589969:UOR589978 UYN589969:UYN589978 VIJ589969:VIJ589978 VSF589969:VSF589978 WCB589969:WCB589978 WLX589969:WLX589978 WVT589969:WVT589978 L655505:L655514 JH655505:JH655514 TD655505:TD655514 ACZ655505:ACZ655514 AMV655505:AMV655514 AWR655505:AWR655514 BGN655505:BGN655514 BQJ655505:BQJ655514 CAF655505:CAF655514 CKB655505:CKB655514 CTX655505:CTX655514 DDT655505:DDT655514 DNP655505:DNP655514 DXL655505:DXL655514 EHH655505:EHH655514 ERD655505:ERD655514 FAZ655505:FAZ655514 FKV655505:FKV655514 FUR655505:FUR655514 GEN655505:GEN655514 GOJ655505:GOJ655514 GYF655505:GYF655514 HIB655505:HIB655514 HRX655505:HRX655514 IBT655505:IBT655514 ILP655505:ILP655514 IVL655505:IVL655514 JFH655505:JFH655514 JPD655505:JPD655514 JYZ655505:JYZ655514 KIV655505:KIV655514 KSR655505:KSR655514 LCN655505:LCN655514 LMJ655505:LMJ655514 LWF655505:LWF655514 MGB655505:MGB655514 MPX655505:MPX655514 MZT655505:MZT655514 NJP655505:NJP655514 NTL655505:NTL655514 ODH655505:ODH655514 OND655505:OND655514 OWZ655505:OWZ655514 PGV655505:PGV655514 PQR655505:PQR655514 QAN655505:QAN655514 QKJ655505:QKJ655514 QUF655505:QUF655514 REB655505:REB655514 RNX655505:RNX655514 RXT655505:RXT655514 SHP655505:SHP655514 SRL655505:SRL655514 TBH655505:TBH655514 TLD655505:TLD655514 TUZ655505:TUZ655514 UEV655505:UEV655514 UOR655505:UOR655514 UYN655505:UYN655514 VIJ655505:VIJ655514 VSF655505:VSF655514 WCB655505:WCB655514 WLX655505:WLX655514 WVT655505:WVT655514 L721041:L721050 JH721041:JH721050 TD721041:TD721050 ACZ721041:ACZ721050 AMV721041:AMV721050 AWR721041:AWR721050 BGN721041:BGN721050 BQJ721041:BQJ721050 CAF721041:CAF721050 CKB721041:CKB721050 CTX721041:CTX721050 DDT721041:DDT721050 DNP721041:DNP721050 DXL721041:DXL721050 EHH721041:EHH721050 ERD721041:ERD721050 FAZ721041:FAZ721050 FKV721041:FKV721050 FUR721041:FUR721050 GEN721041:GEN721050 GOJ721041:GOJ721050 GYF721041:GYF721050 HIB721041:HIB721050 HRX721041:HRX721050 IBT721041:IBT721050 ILP721041:ILP721050 IVL721041:IVL721050 JFH721041:JFH721050 JPD721041:JPD721050 JYZ721041:JYZ721050 KIV721041:KIV721050 KSR721041:KSR721050 LCN721041:LCN721050 LMJ721041:LMJ721050 LWF721041:LWF721050 MGB721041:MGB721050 MPX721041:MPX721050 MZT721041:MZT721050 NJP721041:NJP721050 NTL721041:NTL721050 ODH721041:ODH721050 OND721041:OND721050 OWZ721041:OWZ721050 PGV721041:PGV721050 PQR721041:PQR721050 QAN721041:QAN721050 QKJ721041:QKJ721050 QUF721041:QUF721050 REB721041:REB721050 RNX721041:RNX721050 RXT721041:RXT721050 SHP721041:SHP721050 SRL721041:SRL721050 TBH721041:TBH721050 TLD721041:TLD721050 TUZ721041:TUZ721050 UEV721041:UEV721050 UOR721041:UOR721050 UYN721041:UYN721050 VIJ721041:VIJ721050 VSF721041:VSF721050 WCB721041:WCB721050 WLX721041:WLX721050 WVT721041:WVT721050 L786577:L786586 JH786577:JH786586 TD786577:TD786586 ACZ786577:ACZ786586 AMV786577:AMV786586 AWR786577:AWR786586 BGN786577:BGN786586 BQJ786577:BQJ786586 CAF786577:CAF786586 CKB786577:CKB786586 CTX786577:CTX786586 DDT786577:DDT786586 DNP786577:DNP786586 DXL786577:DXL786586 EHH786577:EHH786586 ERD786577:ERD786586 FAZ786577:FAZ786586 FKV786577:FKV786586 FUR786577:FUR786586 GEN786577:GEN786586 GOJ786577:GOJ786586 GYF786577:GYF786586 HIB786577:HIB786586 HRX786577:HRX786586 IBT786577:IBT786586 ILP786577:ILP786586 IVL786577:IVL786586 JFH786577:JFH786586 JPD786577:JPD786586 JYZ786577:JYZ786586 KIV786577:KIV786586 KSR786577:KSR786586 LCN786577:LCN786586 LMJ786577:LMJ786586 LWF786577:LWF786586 MGB786577:MGB786586 MPX786577:MPX786586 MZT786577:MZT786586 NJP786577:NJP786586 NTL786577:NTL786586 ODH786577:ODH786586 OND786577:OND786586 OWZ786577:OWZ786586 PGV786577:PGV786586 PQR786577:PQR786586 QAN786577:QAN786586 QKJ786577:QKJ786586 QUF786577:QUF786586 REB786577:REB786586 RNX786577:RNX786586 RXT786577:RXT786586 SHP786577:SHP786586 SRL786577:SRL786586 TBH786577:TBH786586 TLD786577:TLD786586 TUZ786577:TUZ786586 UEV786577:UEV786586 UOR786577:UOR786586 UYN786577:UYN786586 VIJ786577:VIJ786586 VSF786577:VSF786586 WCB786577:WCB786586 WLX786577:WLX786586 WVT786577:WVT786586 L852113:L852122 JH852113:JH852122 TD852113:TD852122 ACZ852113:ACZ852122 AMV852113:AMV852122 AWR852113:AWR852122 BGN852113:BGN852122 BQJ852113:BQJ852122 CAF852113:CAF852122 CKB852113:CKB852122 CTX852113:CTX852122 DDT852113:DDT852122 DNP852113:DNP852122 DXL852113:DXL852122 EHH852113:EHH852122 ERD852113:ERD852122 FAZ852113:FAZ852122 FKV852113:FKV852122 FUR852113:FUR852122 GEN852113:GEN852122 GOJ852113:GOJ852122 GYF852113:GYF852122 HIB852113:HIB852122 HRX852113:HRX852122 IBT852113:IBT852122 ILP852113:ILP852122 IVL852113:IVL852122 JFH852113:JFH852122 JPD852113:JPD852122 JYZ852113:JYZ852122 KIV852113:KIV852122 KSR852113:KSR852122 LCN852113:LCN852122 LMJ852113:LMJ852122 LWF852113:LWF852122 MGB852113:MGB852122 MPX852113:MPX852122 MZT852113:MZT852122 NJP852113:NJP852122 NTL852113:NTL852122 ODH852113:ODH852122 OND852113:OND852122 OWZ852113:OWZ852122 PGV852113:PGV852122 PQR852113:PQR852122 QAN852113:QAN852122 QKJ852113:QKJ852122 QUF852113:QUF852122 REB852113:REB852122 RNX852113:RNX852122 RXT852113:RXT852122 SHP852113:SHP852122 SRL852113:SRL852122 TBH852113:TBH852122 TLD852113:TLD852122 TUZ852113:TUZ852122 UEV852113:UEV852122 UOR852113:UOR852122 UYN852113:UYN852122 VIJ852113:VIJ852122 VSF852113:VSF852122 WCB852113:WCB852122 WLX852113:WLX852122 WVT852113:WVT852122 L917649:L917658 JH917649:JH917658 TD917649:TD917658 ACZ917649:ACZ917658 AMV917649:AMV917658 AWR917649:AWR917658 BGN917649:BGN917658 BQJ917649:BQJ917658 CAF917649:CAF917658 CKB917649:CKB917658 CTX917649:CTX917658 DDT917649:DDT917658 DNP917649:DNP917658 DXL917649:DXL917658 EHH917649:EHH917658 ERD917649:ERD917658 FAZ917649:FAZ917658 FKV917649:FKV917658 FUR917649:FUR917658 GEN917649:GEN917658 GOJ917649:GOJ917658 GYF917649:GYF917658 HIB917649:HIB917658 HRX917649:HRX917658 IBT917649:IBT917658 ILP917649:ILP917658 IVL917649:IVL917658 JFH917649:JFH917658 JPD917649:JPD917658 JYZ917649:JYZ917658 KIV917649:KIV917658 KSR917649:KSR917658 LCN917649:LCN917658 LMJ917649:LMJ917658 LWF917649:LWF917658 MGB917649:MGB917658 MPX917649:MPX917658 MZT917649:MZT917658 NJP917649:NJP917658 NTL917649:NTL917658 ODH917649:ODH917658 OND917649:OND917658 OWZ917649:OWZ917658 PGV917649:PGV917658 PQR917649:PQR917658 QAN917649:QAN917658 QKJ917649:QKJ917658 QUF917649:QUF917658 REB917649:REB917658 RNX917649:RNX917658 RXT917649:RXT917658 SHP917649:SHP917658 SRL917649:SRL917658 TBH917649:TBH917658 TLD917649:TLD917658 TUZ917649:TUZ917658 UEV917649:UEV917658 UOR917649:UOR917658 UYN917649:UYN917658 VIJ917649:VIJ917658 VSF917649:VSF917658 WCB917649:WCB917658 WLX917649:WLX917658 WVT917649:WVT917658 L983185:L983194 JH983185:JH983194 TD983185:TD983194 ACZ983185:ACZ983194 AMV983185:AMV983194 AWR983185:AWR983194 BGN983185:BGN983194 BQJ983185:BQJ983194 CAF983185:CAF983194 CKB983185:CKB983194 CTX983185:CTX983194 DDT983185:DDT983194 DNP983185:DNP983194 DXL983185:DXL983194 EHH983185:EHH983194 ERD983185:ERD983194 FAZ983185:FAZ983194 FKV983185:FKV983194 FUR983185:FUR983194 GEN983185:GEN983194 GOJ983185:GOJ983194 GYF983185:GYF983194 HIB983185:HIB983194 HRX983185:HRX983194 IBT983185:IBT983194 ILP983185:ILP983194 IVL983185:IVL983194 JFH983185:JFH983194 JPD983185:JPD983194 JYZ983185:JYZ983194 KIV983185:KIV983194 KSR983185:KSR983194 LCN983185:LCN983194 LMJ983185:LMJ983194 LWF983185:LWF983194 MGB983185:MGB983194 MPX983185:MPX983194 MZT983185:MZT983194 NJP983185:NJP983194 NTL983185:NTL983194 ODH983185:ODH983194 OND983185:OND983194 OWZ983185:OWZ983194 PGV983185:PGV983194 PQR983185:PQR983194 QAN983185:QAN983194 QKJ983185:QKJ983194 QUF983185:QUF983194 REB983185:REB983194 RNX983185:RNX983194 RXT983185:RXT983194 SHP983185:SHP983194 SRL983185:SRL983194 TBH983185:TBH983194 TLD983185:TLD983194 TUZ983185:TUZ983194 UEV983185:UEV983194 UOR983185:UOR983194 UYN983185:UYN983194 VIJ983185:VIJ983194 VSF983185:VSF983194 WCB983185:WCB983194 WLX983185:WLX983194 WVT983185:WVT983194 AJ6:IV65536 KF6:SR65536 UB6:ACN65536 ADX6:AMJ65536 ANT6:AWF65536 AXP6:BGB65536 BHL6:BPX65536 BRH6:BZT65536 CBD6:CJP65536 CKZ6:CTL65536 CUV6:DDH65536 DER6:DND65536 DON6:DWZ65536 DYJ6:EGV65536 EIF6:EQR65536 ESB6:FAN65536 FBX6:FKJ65536 FLT6:FUF65536 FVP6:GEB65536 GFL6:GNX65536 GPH6:GXT65536 GZD6:HHP65536 HIZ6:HRL65536 HSV6:IBH65536 ICR6:ILD65536 IMN6:IUZ65536 IWJ6:JEV65536 JGF6:JOR65536 JQB6:JYN65536 JZX6:KIJ65536 KJT6:KSF65536 KTP6:LCB65536 LDL6:LLX65536 LNH6:LVT65536 LXD6:MFP65536 MGZ6:MPL65536 MQV6:MZH65536 NAR6:NJD65536 NKN6:NSZ65536 NUJ6:OCV65536 OEF6:OMR65536 OOB6:OWN65536 OXX6:PGJ65536 PHT6:PQF65536 PRP6:QAB65536 QBL6:QJX65536 QLH6:QTT65536 QVD6:RDP65536 REZ6:RNL65536 ROV6:RXH65536 RYR6:SHD65536 SIN6:SQZ65536 SSJ6:TAV65536 TCF6:TKR65536 TMB6:TUN65536 TVX6:UEJ65536 UFT6:UOF65536 UPP6:UYB65536 UZL6:VHX65536 VJH6:VRT65536 VTD6:WBP65536 WCZ6:WLL65536 WMV6:WVH65536 WWR6:XFD65536 AJ65542:IV131072 KF65542:SR131072 UB65542:ACN131072 ADX65542:AMJ131072 ANT65542:AWF131072 AXP65542:BGB131072 BHL65542:BPX131072 BRH65542:BZT131072 CBD65542:CJP131072 CKZ65542:CTL131072 CUV65542:DDH131072 DER65542:DND131072 DON65542:DWZ131072 DYJ65542:EGV131072 EIF65542:EQR131072 ESB65542:FAN131072 FBX65542:FKJ131072 FLT65542:FUF131072 FVP65542:GEB131072 GFL65542:GNX131072 GPH65542:GXT131072 GZD65542:HHP131072 HIZ65542:HRL131072 HSV65542:IBH131072 ICR65542:ILD131072 IMN65542:IUZ131072 IWJ65542:JEV131072 JGF65542:JOR131072 JQB65542:JYN131072 JZX65542:KIJ131072 KJT65542:KSF131072 KTP65542:LCB131072 LDL65542:LLX131072 LNH65542:LVT131072 LXD65542:MFP131072 MGZ65542:MPL131072 MQV65542:MZH131072 NAR65542:NJD131072 NKN65542:NSZ131072 NUJ65542:OCV131072 OEF65542:OMR131072 OOB65542:OWN131072 OXX65542:PGJ131072 PHT65542:PQF131072 PRP65542:QAB131072 QBL65542:QJX131072 QLH65542:QTT131072 QVD65542:RDP131072 REZ65542:RNL131072 ROV65542:RXH131072 RYR65542:SHD131072 SIN65542:SQZ131072 SSJ65542:TAV131072 TCF65542:TKR131072 TMB65542:TUN131072 TVX65542:UEJ131072 UFT65542:UOF131072 UPP65542:UYB131072 UZL65542:VHX131072 VJH65542:VRT131072 VTD65542:WBP131072 WCZ65542:WLL131072 WMV65542:WVH131072 WWR65542:XFD131072 AJ131078:IV196608 KF131078:SR196608 UB131078:ACN196608 ADX131078:AMJ196608 ANT131078:AWF196608 AXP131078:BGB196608 BHL131078:BPX196608 BRH131078:BZT196608 CBD131078:CJP196608 CKZ131078:CTL196608 CUV131078:DDH196608 DER131078:DND196608 DON131078:DWZ196608 DYJ131078:EGV196608 EIF131078:EQR196608 ESB131078:FAN196608 FBX131078:FKJ196608 FLT131078:FUF196608 FVP131078:GEB196608 GFL131078:GNX196608 GPH131078:GXT196608 GZD131078:HHP196608 HIZ131078:HRL196608 HSV131078:IBH196608 ICR131078:ILD196608 IMN131078:IUZ196608 IWJ131078:JEV196608 JGF131078:JOR196608 JQB131078:JYN196608 JZX131078:KIJ196608 KJT131078:KSF196608 KTP131078:LCB196608 LDL131078:LLX196608 LNH131078:LVT196608 LXD131078:MFP196608 MGZ131078:MPL196608 MQV131078:MZH196608 NAR131078:NJD196608 NKN131078:NSZ196608 NUJ131078:OCV196608 OEF131078:OMR196608 OOB131078:OWN196608 OXX131078:PGJ196608 PHT131078:PQF196608 PRP131078:QAB196608 QBL131078:QJX196608 QLH131078:QTT196608 QVD131078:RDP196608 REZ131078:RNL196608 ROV131078:RXH196608 RYR131078:SHD196608 SIN131078:SQZ196608 SSJ131078:TAV196608 TCF131078:TKR196608 TMB131078:TUN196608 TVX131078:UEJ196608 UFT131078:UOF196608 UPP131078:UYB196608 UZL131078:VHX196608 VJH131078:VRT196608 VTD131078:WBP196608 WCZ131078:WLL196608 WMV131078:WVH196608 WWR131078:XFD196608 AJ196614:IV262144 KF196614:SR262144 UB196614:ACN262144 ADX196614:AMJ262144 ANT196614:AWF262144 AXP196614:BGB262144 BHL196614:BPX262144 BRH196614:BZT262144 CBD196614:CJP262144 CKZ196614:CTL262144 CUV196614:DDH262144 DER196614:DND262144 DON196614:DWZ262144 DYJ196614:EGV262144 EIF196614:EQR262144 ESB196614:FAN262144 FBX196614:FKJ262144 FLT196614:FUF262144 FVP196614:GEB262144 GFL196614:GNX262144 GPH196614:GXT262144 GZD196614:HHP262144 HIZ196614:HRL262144 HSV196614:IBH262144 ICR196614:ILD262144 IMN196614:IUZ262144 IWJ196614:JEV262144 JGF196614:JOR262144 JQB196614:JYN262144 JZX196614:KIJ262144 KJT196614:KSF262144 KTP196614:LCB262144 LDL196614:LLX262144 LNH196614:LVT262144 LXD196614:MFP262144 MGZ196614:MPL262144 MQV196614:MZH262144 NAR196614:NJD262144 NKN196614:NSZ262144 NUJ196614:OCV262144 OEF196614:OMR262144 OOB196614:OWN262144 OXX196614:PGJ262144 PHT196614:PQF262144 PRP196614:QAB262144 QBL196614:QJX262144 QLH196614:QTT262144 QVD196614:RDP262144 REZ196614:RNL262144 ROV196614:RXH262144 RYR196614:SHD262144 SIN196614:SQZ262144 SSJ196614:TAV262144 TCF196614:TKR262144 TMB196614:TUN262144 TVX196614:UEJ262144 UFT196614:UOF262144 UPP196614:UYB262144 UZL196614:VHX262144 VJH196614:VRT262144 VTD196614:WBP262144 WCZ196614:WLL262144 WMV196614:WVH262144 WWR196614:XFD262144 AJ262150:IV327680 KF262150:SR327680 UB262150:ACN327680 ADX262150:AMJ327680 ANT262150:AWF327680 AXP262150:BGB327680 BHL262150:BPX327680 BRH262150:BZT327680 CBD262150:CJP327680 CKZ262150:CTL327680 CUV262150:DDH327680 DER262150:DND327680 DON262150:DWZ327680 DYJ262150:EGV327680 EIF262150:EQR327680 ESB262150:FAN327680 FBX262150:FKJ327680 FLT262150:FUF327680 FVP262150:GEB327680 GFL262150:GNX327680 GPH262150:GXT327680 GZD262150:HHP327680 HIZ262150:HRL327680 HSV262150:IBH327680 ICR262150:ILD327680 IMN262150:IUZ327680 IWJ262150:JEV327680 JGF262150:JOR327680 JQB262150:JYN327680 JZX262150:KIJ327680 KJT262150:KSF327680 KTP262150:LCB327680 LDL262150:LLX327680 LNH262150:LVT327680 LXD262150:MFP327680 MGZ262150:MPL327680 MQV262150:MZH327680 NAR262150:NJD327680 NKN262150:NSZ327680 NUJ262150:OCV327680 OEF262150:OMR327680 OOB262150:OWN327680 OXX262150:PGJ327680 PHT262150:PQF327680 PRP262150:QAB327680 QBL262150:QJX327680 QLH262150:QTT327680 QVD262150:RDP327680 REZ262150:RNL327680 ROV262150:RXH327680 RYR262150:SHD327680 SIN262150:SQZ327680 SSJ262150:TAV327680 TCF262150:TKR327680 TMB262150:TUN327680 TVX262150:UEJ327680 UFT262150:UOF327680 UPP262150:UYB327680 UZL262150:VHX327680 VJH262150:VRT327680 VTD262150:WBP327680 WCZ262150:WLL327680 WMV262150:WVH327680 WWR262150:XFD327680 AJ327686:IV393216 KF327686:SR393216 UB327686:ACN393216 ADX327686:AMJ393216 ANT327686:AWF393216 AXP327686:BGB393216 BHL327686:BPX393216 BRH327686:BZT393216 CBD327686:CJP393216 CKZ327686:CTL393216 CUV327686:DDH393216 DER327686:DND393216 DON327686:DWZ393216 DYJ327686:EGV393216 EIF327686:EQR393216 ESB327686:FAN393216 FBX327686:FKJ393216 FLT327686:FUF393216 FVP327686:GEB393216 GFL327686:GNX393216 GPH327686:GXT393216 GZD327686:HHP393216 HIZ327686:HRL393216 HSV327686:IBH393216 ICR327686:ILD393216 IMN327686:IUZ393216 IWJ327686:JEV393216 JGF327686:JOR393216 JQB327686:JYN393216 JZX327686:KIJ393216 KJT327686:KSF393216 KTP327686:LCB393216 LDL327686:LLX393216 LNH327686:LVT393216 LXD327686:MFP393216 MGZ327686:MPL393216 MQV327686:MZH393216 NAR327686:NJD393216 NKN327686:NSZ393216 NUJ327686:OCV393216 OEF327686:OMR393216 OOB327686:OWN393216 OXX327686:PGJ393216 PHT327686:PQF393216 PRP327686:QAB393216 QBL327686:QJX393216 QLH327686:QTT393216 QVD327686:RDP393216 REZ327686:RNL393216 ROV327686:RXH393216 RYR327686:SHD393216 SIN327686:SQZ393216 SSJ327686:TAV393216 TCF327686:TKR393216 TMB327686:TUN393216 TVX327686:UEJ393216 UFT327686:UOF393216 UPP327686:UYB393216 UZL327686:VHX393216 VJH327686:VRT393216 VTD327686:WBP393216 WCZ327686:WLL393216 WMV327686:WVH393216 WWR327686:XFD393216 AJ393222:IV458752 KF393222:SR458752 UB393222:ACN458752 ADX393222:AMJ458752 ANT393222:AWF458752 AXP393222:BGB458752 BHL393222:BPX458752 BRH393222:BZT458752 CBD393222:CJP458752 CKZ393222:CTL458752 CUV393222:DDH458752 DER393222:DND458752 DON393222:DWZ458752 DYJ393222:EGV458752 EIF393222:EQR458752 ESB393222:FAN458752 FBX393222:FKJ458752 FLT393222:FUF458752 FVP393222:GEB458752 GFL393222:GNX458752 GPH393222:GXT458752 GZD393222:HHP458752 HIZ393222:HRL458752 HSV393222:IBH458752 ICR393222:ILD458752 IMN393222:IUZ458752 IWJ393222:JEV458752 JGF393222:JOR458752 JQB393222:JYN458752 JZX393222:KIJ458752 KJT393222:KSF458752 KTP393222:LCB458752 LDL393222:LLX458752 LNH393222:LVT458752 LXD393222:MFP458752 MGZ393222:MPL458752 MQV393222:MZH458752 NAR393222:NJD458752 NKN393222:NSZ458752 NUJ393222:OCV458752 OEF393222:OMR458752 OOB393222:OWN458752 OXX393222:PGJ458752 PHT393222:PQF458752 PRP393222:QAB458752 QBL393222:QJX458752 QLH393222:QTT458752 QVD393222:RDP458752 REZ393222:RNL458752 ROV393222:RXH458752 RYR393222:SHD458752 SIN393222:SQZ458752 SSJ393222:TAV458752 TCF393222:TKR458752 TMB393222:TUN458752 TVX393222:UEJ458752 UFT393222:UOF458752 UPP393222:UYB458752 UZL393222:VHX458752 VJH393222:VRT458752 VTD393222:WBP458752 WCZ393222:WLL458752 WMV393222:WVH458752 WWR393222:XFD458752 AJ458758:IV524288 KF458758:SR524288 UB458758:ACN524288 ADX458758:AMJ524288 ANT458758:AWF524288 AXP458758:BGB524288 BHL458758:BPX524288 BRH458758:BZT524288 CBD458758:CJP524288 CKZ458758:CTL524288 CUV458758:DDH524288 DER458758:DND524288 DON458758:DWZ524288 DYJ458758:EGV524288 EIF458758:EQR524288 ESB458758:FAN524288 FBX458758:FKJ524288 FLT458758:FUF524288 FVP458758:GEB524288 GFL458758:GNX524288 GPH458758:GXT524288 GZD458758:HHP524288 HIZ458758:HRL524288 HSV458758:IBH524288 ICR458758:ILD524288 IMN458758:IUZ524288 IWJ458758:JEV524288 JGF458758:JOR524288 JQB458758:JYN524288 JZX458758:KIJ524288 KJT458758:KSF524288 KTP458758:LCB524288 LDL458758:LLX524288 LNH458758:LVT524288 LXD458758:MFP524288 MGZ458758:MPL524288 MQV458758:MZH524288 NAR458758:NJD524288 NKN458758:NSZ524288 NUJ458758:OCV524288 OEF458758:OMR524288 OOB458758:OWN524288 OXX458758:PGJ524288 PHT458758:PQF524288 PRP458758:QAB524288 QBL458758:QJX524288 QLH458758:QTT524288 QVD458758:RDP524288 REZ458758:RNL524288 ROV458758:RXH524288 RYR458758:SHD524288 SIN458758:SQZ524288 SSJ458758:TAV524288 TCF458758:TKR524288 TMB458758:TUN524288 TVX458758:UEJ524288 UFT458758:UOF524288 UPP458758:UYB524288 UZL458758:VHX524288 VJH458758:VRT524288 VTD458758:WBP524288 WCZ458758:WLL524288 WMV458758:WVH524288 WWR458758:XFD524288 AJ524294:IV589824 KF524294:SR589824 UB524294:ACN589824 ADX524294:AMJ589824 ANT524294:AWF589824 AXP524294:BGB589824 BHL524294:BPX589824 BRH524294:BZT589824 CBD524294:CJP589824 CKZ524294:CTL589824 CUV524294:DDH589824 DER524294:DND589824 DON524294:DWZ589824 DYJ524294:EGV589824 EIF524294:EQR589824 ESB524294:FAN589824 FBX524294:FKJ589824 FLT524294:FUF589824 FVP524294:GEB589824 GFL524294:GNX589824 GPH524294:GXT589824 GZD524294:HHP589824 HIZ524294:HRL589824 HSV524294:IBH589824 ICR524294:ILD589824 IMN524294:IUZ589824 IWJ524294:JEV589824 JGF524294:JOR589824 JQB524294:JYN589824 JZX524294:KIJ589824 KJT524294:KSF589824 KTP524294:LCB589824 LDL524294:LLX589824 LNH524294:LVT589824 LXD524294:MFP589824 MGZ524294:MPL589824 MQV524294:MZH589824 NAR524294:NJD589824 NKN524294:NSZ589824 NUJ524294:OCV589824 OEF524294:OMR589824 OOB524294:OWN589824 OXX524294:PGJ589824 PHT524294:PQF589824 PRP524294:QAB589824 QBL524294:QJX589824 QLH524294:QTT589824 QVD524294:RDP589824 REZ524294:RNL589824 ROV524294:RXH589824 RYR524294:SHD589824 SIN524294:SQZ589824 SSJ524294:TAV589824 TCF524294:TKR589824 TMB524294:TUN589824 TVX524294:UEJ589824 UFT524294:UOF589824 UPP524294:UYB589824 UZL524294:VHX589824 VJH524294:VRT589824 VTD524294:WBP589824 WCZ524294:WLL589824 WMV524294:WVH589824 WWR524294:XFD589824 AJ589830:IV655360 KF589830:SR655360 UB589830:ACN655360 ADX589830:AMJ655360 ANT589830:AWF655360 AXP589830:BGB655360 BHL589830:BPX655360 BRH589830:BZT655360 CBD589830:CJP655360 CKZ589830:CTL655360 CUV589830:DDH655360 DER589830:DND655360 DON589830:DWZ655360 DYJ589830:EGV655360 EIF589830:EQR655360 ESB589830:FAN655360 FBX589830:FKJ655360 FLT589830:FUF655360 FVP589830:GEB655360 GFL589830:GNX655360 GPH589830:GXT655360 GZD589830:HHP655360 HIZ589830:HRL655360 HSV589830:IBH655360 ICR589830:ILD655360 IMN589830:IUZ655360 IWJ589830:JEV655360 JGF589830:JOR655360 JQB589830:JYN655360 JZX589830:KIJ655360 KJT589830:KSF655360 KTP589830:LCB655360 LDL589830:LLX655360 LNH589830:LVT655360 LXD589830:MFP655360 MGZ589830:MPL655360 MQV589830:MZH655360 NAR589830:NJD655360 NKN589830:NSZ655360 NUJ589830:OCV655360 OEF589830:OMR655360 OOB589830:OWN655360 OXX589830:PGJ655360 PHT589830:PQF655360 PRP589830:QAB655360 QBL589830:QJX655360 QLH589830:QTT655360 QVD589830:RDP655360 REZ589830:RNL655360 ROV589830:RXH655360 RYR589830:SHD655360 SIN589830:SQZ655360 SSJ589830:TAV655360 TCF589830:TKR655360 TMB589830:TUN655360 TVX589830:UEJ655360 UFT589830:UOF655360 UPP589830:UYB655360 UZL589830:VHX655360 VJH589830:VRT655360 VTD589830:WBP655360 WCZ589830:WLL655360 WMV589830:WVH655360 WWR589830:XFD655360 AJ655366:IV720896 KF655366:SR720896 UB655366:ACN720896 ADX655366:AMJ720896 ANT655366:AWF720896 AXP655366:BGB720896 BHL655366:BPX720896 BRH655366:BZT720896 CBD655366:CJP720896 CKZ655366:CTL720896 CUV655366:DDH720896 DER655366:DND720896 DON655366:DWZ720896 DYJ655366:EGV720896 EIF655366:EQR720896 ESB655366:FAN720896 FBX655366:FKJ720896 FLT655366:FUF720896 FVP655366:GEB720896 GFL655366:GNX720896 GPH655366:GXT720896 GZD655366:HHP720896 HIZ655366:HRL720896 HSV655366:IBH720896 ICR655366:ILD720896 IMN655366:IUZ720896 IWJ655366:JEV720896 JGF655366:JOR720896 JQB655366:JYN720896 JZX655366:KIJ720896 KJT655366:KSF720896 KTP655366:LCB720896 LDL655366:LLX720896 LNH655366:LVT720896 LXD655366:MFP720896 MGZ655366:MPL720896 MQV655366:MZH720896 NAR655366:NJD720896 NKN655366:NSZ720896 NUJ655366:OCV720896 OEF655366:OMR720896 OOB655366:OWN720896 OXX655366:PGJ720896 PHT655366:PQF720896 PRP655366:QAB720896 QBL655366:QJX720896 QLH655366:QTT720896 QVD655366:RDP720896 REZ655366:RNL720896 ROV655366:RXH720896 RYR655366:SHD720896 SIN655366:SQZ720896 SSJ655366:TAV720896 TCF655366:TKR720896 TMB655366:TUN720896 TVX655366:UEJ720896 UFT655366:UOF720896 UPP655366:UYB720896 UZL655366:VHX720896 VJH655366:VRT720896 VTD655366:WBP720896 WCZ655366:WLL720896 WMV655366:WVH720896 WWR655366:XFD720896 AJ720902:IV786432 KF720902:SR786432 UB720902:ACN786432 ADX720902:AMJ786432 ANT720902:AWF786432 AXP720902:BGB786432 BHL720902:BPX786432 BRH720902:BZT786432 CBD720902:CJP786432 CKZ720902:CTL786432 CUV720902:DDH786432 DER720902:DND786432 DON720902:DWZ786432 DYJ720902:EGV786432 EIF720902:EQR786432 ESB720902:FAN786432 FBX720902:FKJ786432 FLT720902:FUF786432 FVP720902:GEB786432 GFL720902:GNX786432 GPH720902:GXT786432 GZD720902:HHP786432 HIZ720902:HRL786432 HSV720902:IBH786432 ICR720902:ILD786432 IMN720902:IUZ786432 IWJ720902:JEV786432 JGF720902:JOR786432 JQB720902:JYN786432 JZX720902:KIJ786432 KJT720902:KSF786432 KTP720902:LCB786432 LDL720902:LLX786432 LNH720902:LVT786432 LXD720902:MFP786432 MGZ720902:MPL786432 MQV720902:MZH786432 NAR720902:NJD786432 NKN720902:NSZ786432 NUJ720902:OCV786432 OEF720902:OMR786432 OOB720902:OWN786432 OXX720902:PGJ786432 PHT720902:PQF786432 PRP720902:QAB786432 QBL720902:QJX786432 QLH720902:QTT786432 QVD720902:RDP786432 REZ720902:RNL786432 ROV720902:RXH786432 RYR720902:SHD786432 SIN720902:SQZ786432 SSJ720902:TAV786432 TCF720902:TKR786432 TMB720902:TUN786432 TVX720902:UEJ786432 UFT720902:UOF786432 UPP720902:UYB786432 UZL720902:VHX786432 VJH720902:VRT786432 VTD720902:WBP786432 WCZ720902:WLL786432 WMV720902:WVH786432 WWR720902:XFD786432 AJ786438:IV851968 KF786438:SR851968 UB786438:ACN851968 ADX786438:AMJ851968 ANT786438:AWF851968 AXP786438:BGB851968 BHL786438:BPX851968 BRH786438:BZT851968 CBD786438:CJP851968 CKZ786438:CTL851968 CUV786438:DDH851968 DER786438:DND851968 DON786438:DWZ851968 DYJ786438:EGV851968 EIF786438:EQR851968 ESB786438:FAN851968 FBX786438:FKJ851968 FLT786438:FUF851968 FVP786438:GEB851968 GFL786438:GNX851968 GPH786438:GXT851968 GZD786438:HHP851968 HIZ786438:HRL851968 HSV786438:IBH851968 ICR786438:ILD851968 IMN786438:IUZ851968 IWJ786438:JEV851968 JGF786438:JOR851968 JQB786438:JYN851968 JZX786438:KIJ851968 KJT786438:KSF851968 KTP786438:LCB851968 LDL786438:LLX851968 LNH786438:LVT851968 LXD786438:MFP851968 MGZ786438:MPL851968 MQV786438:MZH851968 NAR786438:NJD851968 NKN786438:NSZ851968 NUJ786438:OCV851968 OEF786438:OMR851968 OOB786438:OWN851968 OXX786438:PGJ851968 PHT786438:PQF851968 PRP786438:QAB851968 QBL786438:QJX851968 QLH786438:QTT851968 QVD786438:RDP851968 REZ786438:RNL851968 ROV786438:RXH851968 RYR786438:SHD851968 SIN786438:SQZ851968 SSJ786438:TAV851968 TCF786438:TKR851968 TMB786438:TUN851968 TVX786438:UEJ851968 UFT786438:UOF851968 UPP786438:UYB851968 UZL786438:VHX851968 VJH786438:VRT851968 VTD786438:WBP851968 WCZ786438:WLL851968 WMV786438:WVH851968 WWR786438:XFD851968 AJ851974:IV917504 KF851974:SR917504 UB851974:ACN917504 ADX851974:AMJ917504 ANT851974:AWF917504 AXP851974:BGB917504 BHL851974:BPX917504 BRH851974:BZT917504 CBD851974:CJP917504 CKZ851974:CTL917504 CUV851974:DDH917504 DER851974:DND917504 DON851974:DWZ917504 DYJ851974:EGV917504 EIF851974:EQR917504 ESB851974:FAN917504 FBX851974:FKJ917504 FLT851974:FUF917504 FVP851974:GEB917504 GFL851974:GNX917504 GPH851974:GXT917504 GZD851974:HHP917504 HIZ851974:HRL917504 HSV851974:IBH917504 ICR851974:ILD917504 IMN851974:IUZ917504 IWJ851974:JEV917504 JGF851974:JOR917504 JQB851974:JYN917504 JZX851974:KIJ917504 KJT851974:KSF917504 KTP851974:LCB917504 LDL851974:LLX917504 LNH851974:LVT917504 LXD851974:MFP917504 MGZ851974:MPL917504 MQV851974:MZH917504 NAR851974:NJD917504 NKN851974:NSZ917504 NUJ851974:OCV917504 OEF851974:OMR917504 OOB851974:OWN917504 OXX851974:PGJ917504 PHT851974:PQF917504 PRP851974:QAB917504 QBL851974:QJX917504 QLH851974:QTT917504 QVD851974:RDP917504 REZ851974:RNL917504 ROV851974:RXH917504 RYR851974:SHD917504 SIN851974:SQZ917504 SSJ851974:TAV917504 TCF851974:TKR917504 TMB851974:TUN917504 TVX851974:UEJ917504 UFT851974:UOF917504 UPP851974:UYB917504 UZL851974:VHX917504 VJH851974:VRT917504 VTD851974:WBP917504 WCZ851974:WLL917504 WMV851974:WVH917504 WWR851974:XFD917504 AJ917510:IV983040 KF917510:SR983040 UB917510:ACN983040 ADX917510:AMJ983040 ANT917510:AWF983040 AXP917510:BGB983040 BHL917510:BPX983040 BRH917510:BZT983040 CBD917510:CJP983040 CKZ917510:CTL983040 CUV917510:DDH983040 DER917510:DND983040 DON917510:DWZ983040 DYJ917510:EGV983040 EIF917510:EQR983040 ESB917510:FAN983040 FBX917510:FKJ983040 FLT917510:FUF983040 FVP917510:GEB983040 GFL917510:GNX983040 GPH917510:GXT983040 GZD917510:HHP983040 HIZ917510:HRL983040 HSV917510:IBH983040 ICR917510:ILD983040 IMN917510:IUZ983040 IWJ917510:JEV983040 JGF917510:JOR983040 JQB917510:JYN983040 JZX917510:KIJ983040 KJT917510:KSF983040 KTP917510:LCB983040 LDL917510:LLX983040 LNH917510:LVT983040 LXD917510:MFP983040 MGZ917510:MPL983040 MQV917510:MZH983040 NAR917510:NJD983040 NKN917510:NSZ983040 NUJ917510:OCV983040 OEF917510:OMR983040 OOB917510:OWN983040 OXX917510:PGJ983040 PHT917510:PQF983040 PRP917510:QAB983040 QBL917510:QJX983040 QLH917510:QTT983040 QVD917510:RDP983040 REZ917510:RNL983040 ROV917510:RXH983040 RYR917510:SHD983040 SIN917510:SQZ983040 SSJ917510:TAV983040 TCF917510:TKR983040 TMB917510:TUN983040 TVX917510:UEJ983040 UFT917510:UOF983040 UPP917510:UYB983040 UZL917510:VHX983040 VJH917510:VRT983040 VTD917510:WBP983040 WCZ917510:WLL983040 WMV917510:WVH983040 WWR917510:XFD983040 AJ983046:IV1048576 KF983046:SR1048576 UB983046:ACN1048576 ADX983046:AMJ1048576 ANT983046:AWF1048576 AXP983046:BGB1048576 BHL983046:BPX1048576 BRH983046:BZT1048576 CBD983046:CJP1048576 CKZ983046:CTL1048576 CUV983046:DDH1048576 DER983046:DND1048576 DON983046:DWZ1048576 DYJ983046:EGV1048576 EIF983046:EQR1048576 ESB983046:FAN1048576 FBX983046:FKJ1048576 FLT983046:FUF1048576 FVP983046:GEB1048576 GFL983046:GNX1048576 GPH983046:GXT1048576 GZD983046:HHP1048576 HIZ983046:HRL1048576 HSV983046:IBH1048576 ICR983046:ILD1048576 IMN983046:IUZ1048576 IWJ983046:JEV1048576 JGF983046:JOR1048576 JQB983046:JYN1048576 JZX983046:KIJ1048576 KJT983046:KSF1048576 KTP983046:LCB1048576 LDL983046:LLX1048576 LNH983046:LVT1048576 LXD983046:MFP1048576 MGZ983046:MPL1048576 MQV983046:MZH1048576 NAR983046:NJD1048576 NKN983046:NSZ1048576 NUJ983046:OCV1048576 OEF983046:OMR1048576 OOB983046:OWN1048576 OXX983046:PGJ1048576 PHT983046:PQF1048576 PRP983046:QAB1048576 QBL983046:QJX1048576 QLH983046:QTT1048576 QVD983046:RDP1048576 REZ983046:RNL1048576 ROV983046:RXH1048576 RYR983046:SHD1048576 SIN983046:SQZ1048576 SSJ983046:TAV1048576 TCF983046:TKR1048576 TMB983046:TUN1048576 TVX983046:UEJ1048576 UFT983046:UOF1048576 UPP983046:UYB1048576 UZL983046:VHX1048576 VJH983046:VRT1048576 VTD983046:WBP1048576 WCZ983046:WLL1048576 WMV983046:WVH1048576 WWR983046:XFD1048576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10"/>
  <sheetViews>
    <sheetView workbookViewId="0">
      <selection activeCell="A3" sqref="A3:G3"/>
    </sheetView>
  </sheetViews>
  <sheetFormatPr defaultRowHeight="12.75" x14ac:dyDescent="0.2"/>
  <cols>
    <col min="1" max="1" width="60.7109375" style="2" customWidth="1"/>
    <col min="2" max="2" width="10.7109375" style="38" customWidth="1"/>
    <col min="3" max="6" width="15.7109375" style="22" customWidth="1"/>
    <col min="7" max="7" width="6.7109375" style="1" customWidth="1"/>
  </cols>
  <sheetData>
    <row r="1" spans="1:7" x14ac:dyDescent="0.2">
      <c r="E1" s="26" t="s">
        <v>229</v>
      </c>
      <c r="F1" s="27"/>
      <c r="G1" s="39"/>
    </row>
    <row r="2" spans="1:7" ht="30" customHeight="1" x14ac:dyDescent="0.2">
      <c r="E2" s="26" t="s">
        <v>73</v>
      </c>
      <c r="F2" s="27"/>
      <c r="G2" s="27"/>
    </row>
    <row r="3" spans="1:7" ht="60" customHeight="1" x14ac:dyDescent="0.2">
      <c r="A3" s="25" t="s">
        <v>230</v>
      </c>
      <c r="B3" s="25"/>
      <c r="C3" s="25"/>
      <c r="D3" s="25"/>
      <c r="E3" s="25"/>
      <c r="F3" s="25"/>
      <c r="G3" s="40"/>
    </row>
    <row r="4" spans="1:7" x14ac:dyDescent="0.2">
      <c r="F4" s="22" t="s">
        <v>74</v>
      </c>
      <c r="G4" s="41"/>
    </row>
    <row r="5" spans="1:7" ht="28.5" customHeight="1" x14ac:dyDescent="0.2">
      <c r="A5" s="29" t="s">
        <v>75</v>
      </c>
      <c r="B5" s="29" t="s">
        <v>231</v>
      </c>
      <c r="C5" s="31" t="s">
        <v>77</v>
      </c>
      <c r="D5" s="31" t="s">
        <v>78</v>
      </c>
      <c r="E5" s="31" t="s">
        <v>79</v>
      </c>
      <c r="F5" s="31" t="s">
        <v>80</v>
      </c>
      <c r="G5" s="31"/>
    </row>
    <row r="6" spans="1:7" x14ac:dyDescent="0.2">
      <c r="A6" s="29"/>
      <c r="B6" s="29"/>
      <c r="C6" s="31"/>
      <c r="D6" s="31"/>
      <c r="E6" s="31"/>
      <c r="F6" s="24" t="s">
        <v>81</v>
      </c>
      <c r="G6" s="23" t="s">
        <v>82</v>
      </c>
    </row>
    <row r="7" spans="1:7" ht="10.15" customHeight="1" x14ac:dyDescent="0.2">
      <c r="A7" s="7">
        <v>1</v>
      </c>
      <c r="B7" s="8">
        <v>2</v>
      </c>
      <c r="C7" s="8">
        <v>3</v>
      </c>
      <c r="D7" s="8">
        <v>4</v>
      </c>
      <c r="E7" s="8">
        <v>5</v>
      </c>
      <c r="F7" s="8">
        <v>6</v>
      </c>
      <c r="G7" s="8">
        <v>7</v>
      </c>
    </row>
    <row r="8" spans="1:7" x14ac:dyDescent="0.2">
      <c r="A8" s="7"/>
      <c r="B8" s="8"/>
      <c r="C8" s="8"/>
      <c r="D8" s="8"/>
      <c r="E8" s="8"/>
      <c r="F8" s="8"/>
      <c r="G8" s="8"/>
    </row>
    <row r="9" spans="1:7" ht="14.25" x14ac:dyDescent="0.2">
      <c r="A9" s="42" t="s">
        <v>232</v>
      </c>
      <c r="B9" s="43" t="s">
        <v>233</v>
      </c>
      <c r="C9" s="13"/>
      <c r="D9" s="13"/>
      <c r="E9" s="13"/>
      <c r="F9" s="13"/>
      <c r="G9" s="14"/>
    </row>
    <row r="10" spans="1:7" x14ac:dyDescent="0.2">
      <c r="A10" s="37" t="s">
        <v>234</v>
      </c>
      <c r="B10" s="43" t="s">
        <v>83</v>
      </c>
      <c r="C10" s="13">
        <v>164442.79999999999</v>
      </c>
      <c r="D10" s="13">
        <v>153442.79999999999</v>
      </c>
      <c r="E10" s="13">
        <v>146237.20000000001</v>
      </c>
      <c r="F10" s="13">
        <v>-7205.6</v>
      </c>
      <c r="G10" s="14" t="s">
        <v>28</v>
      </c>
    </row>
    <row r="11" spans="1:7" ht="13.5" x14ac:dyDescent="0.25">
      <c r="A11" s="33" t="s">
        <v>235</v>
      </c>
      <c r="B11" s="43" t="s">
        <v>236</v>
      </c>
      <c r="C11" s="13"/>
      <c r="D11" s="13"/>
      <c r="E11" s="13"/>
      <c r="F11" s="13"/>
      <c r="G11" s="14" t="s">
        <v>19</v>
      </c>
    </row>
    <row r="12" spans="1:7" x14ac:dyDescent="0.2">
      <c r="A12" s="44" t="s">
        <v>237</v>
      </c>
      <c r="B12" s="45" t="s">
        <v>19</v>
      </c>
      <c r="C12" s="10">
        <v>164442.79999999999</v>
      </c>
      <c r="D12" s="10">
        <v>153442.79999999999</v>
      </c>
      <c r="E12" s="10">
        <v>146237.20000000001</v>
      </c>
      <c r="F12" s="10">
        <v>-7205.6</v>
      </c>
      <c r="G12" s="11" t="s">
        <v>28</v>
      </c>
    </row>
    <row r="13" spans="1:7" x14ac:dyDescent="0.2">
      <c r="A13" s="46" t="s">
        <v>238</v>
      </c>
      <c r="B13" s="45" t="s">
        <v>233</v>
      </c>
      <c r="C13" s="10">
        <v>164442.79999999999</v>
      </c>
      <c r="D13" s="10">
        <v>153442.79999999999</v>
      </c>
      <c r="E13" s="10">
        <v>146237.20000000001</v>
      </c>
      <c r="F13" s="10">
        <v>-7205.6</v>
      </c>
      <c r="G13" s="11" t="s">
        <v>28</v>
      </c>
    </row>
    <row r="14" spans="1:7" x14ac:dyDescent="0.2">
      <c r="A14" s="46"/>
      <c r="B14" s="45"/>
      <c r="C14" s="10"/>
      <c r="D14" s="10"/>
      <c r="E14" s="10"/>
      <c r="F14" s="10"/>
      <c r="G14" s="11"/>
    </row>
    <row r="15" spans="1:7" ht="14.25" x14ac:dyDescent="0.2">
      <c r="A15" s="42" t="s">
        <v>239</v>
      </c>
      <c r="B15" s="43" t="s">
        <v>240</v>
      </c>
      <c r="C15" s="13"/>
      <c r="D15" s="13"/>
      <c r="E15" s="13"/>
      <c r="F15" s="13"/>
      <c r="G15" s="14"/>
    </row>
    <row r="16" spans="1:7" x14ac:dyDescent="0.2">
      <c r="A16" s="37" t="s">
        <v>234</v>
      </c>
      <c r="B16" s="43" t="s">
        <v>83</v>
      </c>
      <c r="C16" s="13">
        <v>35262.1</v>
      </c>
      <c r="D16" s="13">
        <v>31252.9</v>
      </c>
      <c r="E16" s="13">
        <v>27494.3</v>
      </c>
      <c r="F16" s="13">
        <v>-3758.6</v>
      </c>
      <c r="G16" s="14" t="s">
        <v>241</v>
      </c>
    </row>
    <row r="17" spans="1:7" ht="13.5" x14ac:dyDescent="0.25">
      <c r="A17" s="33" t="s">
        <v>235</v>
      </c>
      <c r="B17" s="43" t="s">
        <v>236</v>
      </c>
      <c r="C17" s="13"/>
      <c r="D17" s="13"/>
      <c r="E17" s="13"/>
      <c r="F17" s="13"/>
      <c r="G17" s="14" t="s">
        <v>19</v>
      </c>
    </row>
    <row r="18" spans="1:7" x14ac:dyDescent="0.2">
      <c r="A18" s="44" t="s">
        <v>237</v>
      </c>
      <c r="B18" s="45" t="s">
        <v>19</v>
      </c>
      <c r="C18" s="10">
        <v>35262.1</v>
      </c>
      <c r="D18" s="10">
        <v>31252.9</v>
      </c>
      <c r="E18" s="10">
        <v>27494.3</v>
      </c>
      <c r="F18" s="10">
        <v>-3758.6</v>
      </c>
      <c r="G18" s="11" t="s">
        <v>241</v>
      </c>
    </row>
    <row r="19" spans="1:7" x14ac:dyDescent="0.2">
      <c r="A19" s="46" t="s">
        <v>242</v>
      </c>
      <c r="B19" s="45" t="s">
        <v>243</v>
      </c>
      <c r="C19" s="10">
        <v>35262.1</v>
      </c>
      <c r="D19" s="10">
        <v>31252.9</v>
      </c>
      <c r="E19" s="10">
        <v>27494.3</v>
      </c>
      <c r="F19" s="10">
        <v>-3758.6</v>
      </c>
      <c r="G19" s="11" t="s">
        <v>241</v>
      </c>
    </row>
    <row r="20" spans="1:7" x14ac:dyDescent="0.2">
      <c r="A20" s="46"/>
      <c r="B20" s="45"/>
      <c r="C20" s="10"/>
      <c r="D20" s="10"/>
      <c r="E20" s="10"/>
      <c r="F20" s="10"/>
      <c r="G20" s="11"/>
    </row>
    <row r="21" spans="1:7" ht="14.25" x14ac:dyDescent="0.2">
      <c r="A21" s="42" t="s">
        <v>244</v>
      </c>
      <c r="B21" s="43" t="s">
        <v>245</v>
      </c>
      <c r="C21" s="13"/>
      <c r="D21" s="13"/>
      <c r="E21" s="13"/>
      <c r="F21" s="13"/>
      <c r="G21" s="14"/>
    </row>
    <row r="22" spans="1:7" x14ac:dyDescent="0.2">
      <c r="A22" s="37" t="s">
        <v>234</v>
      </c>
      <c r="B22" s="43" t="s">
        <v>83</v>
      </c>
      <c r="C22" s="13">
        <v>18138.5</v>
      </c>
      <c r="D22" s="13">
        <v>17328.5</v>
      </c>
      <c r="E22" s="13">
        <v>15197.1</v>
      </c>
      <c r="F22" s="13">
        <v>-2131.4</v>
      </c>
      <c r="G22" s="14" t="s">
        <v>246</v>
      </c>
    </row>
    <row r="23" spans="1:7" ht="13.5" x14ac:dyDescent="0.25">
      <c r="A23" s="33" t="s">
        <v>235</v>
      </c>
      <c r="B23" s="43" t="s">
        <v>236</v>
      </c>
      <c r="C23" s="13"/>
      <c r="D23" s="13"/>
      <c r="E23" s="13"/>
      <c r="F23" s="13"/>
      <c r="G23" s="14" t="s">
        <v>19</v>
      </c>
    </row>
    <row r="24" spans="1:7" x14ac:dyDescent="0.2">
      <c r="A24" s="44" t="s">
        <v>237</v>
      </c>
      <c r="B24" s="45" t="s">
        <v>19</v>
      </c>
      <c r="C24" s="10">
        <v>18138.5</v>
      </c>
      <c r="D24" s="10">
        <v>17328.5</v>
      </c>
      <c r="E24" s="10">
        <v>15197.1</v>
      </c>
      <c r="F24" s="10">
        <v>-2131.4</v>
      </c>
      <c r="G24" s="11" t="s">
        <v>246</v>
      </c>
    </row>
    <row r="25" spans="1:7" x14ac:dyDescent="0.2">
      <c r="A25" s="46" t="s">
        <v>247</v>
      </c>
      <c r="B25" s="45" t="s">
        <v>248</v>
      </c>
      <c r="C25" s="10">
        <v>18138.5</v>
      </c>
      <c r="D25" s="10">
        <v>17328.5</v>
      </c>
      <c r="E25" s="10">
        <v>15197.1</v>
      </c>
      <c r="F25" s="10">
        <v>-2131.4</v>
      </c>
      <c r="G25" s="11" t="s">
        <v>246</v>
      </c>
    </row>
    <row r="26" spans="1:7" ht="13.5" x14ac:dyDescent="0.25">
      <c r="A26" s="33" t="s">
        <v>249</v>
      </c>
      <c r="B26" s="43" t="s">
        <v>250</v>
      </c>
      <c r="C26" s="13"/>
      <c r="D26" s="13"/>
      <c r="E26" s="13"/>
      <c r="F26" s="13"/>
      <c r="G26" s="14" t="s">
        <v>19</v>
      </c>
    </row>
    <row r="27" spans="1:7" ht="13.5" x14ac:dyDescent="0.25">
      <c r="A27" s="33"/>
      <c r="B27" s="43"/>
      <c r="C27" s="13"/>
      <c r="D27" s="13"/>
      <c r="E27" s="13"/>
      <c r="F27" s="13"/>
      <c r="G27" s="14"/>
    </row>
    <row r="28" spans="1:7" ht="14.25" x14ac:dyDescent="0.2">
      <c r="A28" s="42" t="s">
        <v>251</v>
      </c>
      <c r="B28" s="43" t="s">
        <v>252</v>
      </c>
      <c r="C28" s="13"/>
      <c r="D28" s="13"/>
      <c r="E28" s="13"/>
      <c r="F28" s="13"/>
      <c r="G28" s="14"/>
    </row>
    <row r="29" spans="1:7" x14ac:dyDescent="0.2">
      <c r="A29" s="37" t="s">
        <v>234</v>
      </c>
      <c r="B29" s="43" t="s">
        <v>83</v>
      </c>
      <c r="C29" s="13">
        <v>54151.8</v>
      </c>
      <c r="D29" s="13">
        <v>52151.8</v>
      </c>
      <c r="E29" s="13">
        <v>50208.1</v>
      </c>
      <c r="F29" s="13">
        <v>-1943.7</v>
      </c>
      <c r="G29" s="14" t="s">
        <v>25</v>
      </c>
    </row>
    <row r="30" spans="1:7" ht="13.5" x14ac:dyDescent="0.25">
      <c r="A30" s="33" t="s">
        <v>235</v>
      </c>
      <c r="B30" s="43" t="s">
        <v>236</v>
      </c>
      <c r="C30" s="13"/>
      <c r="D30" s="13"/>
      <c r="E30" s="13"/>
      <c r="F30" s="13"/>
      <c r="G30" s="14" t="s">
        <v>19</v>
      </c>
    </row>
    <row r="31" spans="1:7" x14ac:dyDescent="0.2">
      <c r="A31" s="44" t="s">
        <v>237</v>
      </c>
      <c r="B31" s="45" t="s">
        <v>19</v>
      </c>
      <c r="C31" s="10">
        <v>54151.8</v>
      </c>
      <c r="D31" s="10">
        <v>52151.8</v>
      </c>
      <c r="E31" s="10">
        <v>50208.1</v>
      </c>
      <c r="F31" s="10">
        <v>-1943.7</v>
      </c>
      <c r="G31" s="11" t="s">
        <v>25</v>
      </c>
    </row>
    <row r="32" spans="1:7" x14ac:dyDescent="0.2">
      <c r="A32" s="46" t="s">
        <v>253</v>
      </c>
      <c r="B32" s="45" t="s">
        <v>254</v>
      </c>
      <c r="C32" s="10">
        <v>54151.8</v>
      </c>
      <c r="D32" s="10">
        <v>52151.8</v>
      </c>
      <c r="E32" s="10">
        <v>50208.1</v>
      </c>
      <c r="F32" s="10">
        <v>-1943.7</v>
      </c>
      <c r="G32" s="11" t="s">
        <v>25</v>
      </c>
    </row>
    <row r="33" spans="1:7" x14ac:dyDescent="0.2">
      <c r="A33" s="46"/>
      <c r="B33" s="45"/>
      <c r="C33" s="10"/>
      <c r="D33" s="10"/>
      <c r="E33" s="10"/>
      <c r="F33" s="10"/>
      <c r="G33" s="11"/>
    </row>
    <row r="34" spans="1:7" ht="14.25" x14ac:dyDescent="0.2">
      <c r="A34" s="42" t="s">
        <v>255</v>
      </c>
      <c r="B34" s="43" t="s">
        <v>243</v>
      </c>
      <c r="C34" s="13"/>
      <c r="D34" s="13"/>
      <c r="E34" s="13"/>
      <c r="F34" s="13"/>
      <c r="G34" s="14"/>
    </row>
    <row r="35" spans="1:7" x14ac:dyDescent="0.2">
      <c r="A35" s="37" t="s">
        <v>234</v>
      </c>
      <c r="B35" s="43" t="s">
        <v>83</v>
      </c>
      <c r="C35" s="13">
        <v>636501.69999999995</v>
      </c>
      <c r="D35" s="13">
        <v>416975.3</v>
      </c>
      <c r="E35" s="13">
        <v>352526.5</v>
      </c>
      <c r="F35" s="13">
        <v>-64448.800000000003</v>
      </c>
      <c r="G35" s="14" t="s">
        <v>256</v>
      </c>
    </row>
    <row r="36" spans="1:7" ht="13.5" x14ac:dyDescent="0.25">
      <c r="A36" s="33" t="s">
        <v>235</v>
      </c>
      <c r="B36" s="43" t="s">
        <v>236</v>
      </c>
      <c r="C36" s="13"/>
      <c r="D36" s="13"/>
      <c r="E36" s="13"/>
      <c r="F36" s="13"/>
      <c r="G36" s="14" t="s">
        <v>19</v>
      </c>
    </row>
    <row r="37" spans="1:7" x14ac:dyDescent="0.2">
      <c r="A37" s="44" t="s">
        <v>237</v>
      </c>
      <c r="B37" s="45" t="s">
        <v>19</v>
      </c>
      <c r="C37" s="10">
        <v>428865.3</v>
      </c>
      <c r="D37" s="10">
        <v>368561.4</v>
      </c>
      <c r="E37" s="10">
        <v>333191.59999999998</v>
      </c>
      <c r="F37" s="10">
        <v>-35369.800000000003</v>
      </c>
      <c r="G37" s="11" t="s">
        <v>257</v>
      </c>
    </row>
    <row r="38" spans="1:7" x14ac:dyDescent="0.2">
      <c r="A38" s="46" t="s">
        <v>258</v>
      </c>
      <c r="B38" s="45" t="s">
        <v>259</v>
      </c>
      <c r="C38" s="10">
        <v>79910.100000000006</v>
      </c>
      <c r="D38" s="10">
        <v>62235.199999999997</v>
      </c>
      <c r="E38" s="10">
        <v>56483.1</v>
      </c>
      <c r="F38" s="10">
        <v>-5752.1</v>
      </c>
      <c r="G38" s="11" t="s">
        <v>260</v>
      </c>
    </row>
    <row r="39" spans="1:7" x14ac:dyDescent="0.2">
      <c r="A39" s="46" t="s">
        <v>261</v>
      </c>
      <c r="B39" s="45" t="s">
        <v>262</v>
      </c>
      <c r="C39" s="10">
        <v>132687.5</v>
      </c>
      <c r="D39" s="10">
        <v>141698.5</v>
      </c>
      <c r="E39" s="10">
        <v>129097.60000000001</v>
      </c>
      <c r="F39" s="10">
        <v>-12600.9</v>
      </c>
      <c r="G39" s="11" t="s">
        <v>263</v>
      </c>
    </row>
    <row r="40" spans="1:7" x14ac:dyDescent="0.2">
      <c r="A40" s="46" t="s">
        <v>264</v>
      </c>
      <c r="B40" s="45" t="s">
        <v>265</v>
      </c>
      <c r="C40" s="10">
        <v>214767.7</v>
      </c>
      <c r="D40" s="10">
        <v>163767.70000000001</v>
      </c>
      <c r="E40" s="10">
        <v>147196.20000000001</v>
      </c>
      <c r="F40" s="10">
        <v>-16571.5</v>
      </c>
      <c r="G40" s="11" t="s">
        <v>266</v>
      </c>
    </row>
    <row r="41" spans="1:7" x14ac:dyDescent="0.2">
      <c r="A41" s="46" t="s">
        <v>267</v>
      </c>
      <c r="B41" s="45" t="s">
        <v>268</v>
      </c>
      <c r="C41" s="10">
        <v>1500</v>
      </c>
      <c r="D41" s="10">
        <v>860</v>
      </c>
      <c r="E41" s="10">
        <v>414.7</v>
      </c>
      <c r="F41" s="10">
        <v>-445.3</v>
      </c>
      <c r="G41" s="11" t="s">
        <v>269</v>
      </c>
    </row>
    <row r="42" spans="1:7" ht="13.5" x14ac:dyDescent="0.25">
      <c r="A42" s="33" t="s">
        <v>270</v>
      </c>
      <c r="B42" s="43" t="s">
        <v>271</v>
      </c>
      <c r="C42" s="13"/>
      <c r="D42" s="13"/>
      <c r="E42" s="13"/>
      <c r="F42" s="13"/>
      <c r="G42" s="14" t="s">
        <v>19</v>
      </c>
    </row>
    <row r="43" spans="1:7" x14ac:dyDescent="0.2">
      <c r="A43" s="44" t="s">
        <v>237</v>
      </c>
      <c r="B43" s="45" t="s">
        <v>19</v>
      </c>
      <c r="C43" s="10">
        <v>194040</v>
      </c>
      <c r="D43" s="10">
        <v>34536.5</v>
      </c>
      <c r="E43" s="10">
        <v>5814</v>
      </c>
      <c r="F43" s="10">
        <v>-28722.5</v>
      </c>
      <c r="G43" s="11" t="s">
        <v>272</v>
      </c>
    </row>
    <row r="44" spans="1:7" x14ac:dyDescent="0.2">
      <c r="A44" s="46" t="s">
        <v>273</v>
      </c>
      <c r="B44" s="45" t="s">
        <v>274</v>
      </c>
      <c r="C44" s="10">
        <v>194040</v>
      </c>
      <c r="D44" s="10">
        <v>34536.5</v>
      </c>
      <c r="E44" s="10">
        <v>5814</v>
      </c>
      <c r="F44" s="10">
        <v>-28722.5</v>
      </c>
      <c r="G44" s="11" t="s">
        <v>272</v>
      </c>
    </row>
    <row r="45" spans="1:7" ht="13.5" x14ac:dyDescent="0.25">
      <c r="A45" s="33" t="s">
        <v>275</v>
      </c>
      <c r="B45" s="43" t="s">
        <v>276</v>
      </c>
      <c r="C45" s="13"/>
      <c r="D45" s="13"/>
      <c r="E45" s="13"/>
      <c r="F45" s="13"/>
      <c r="G45" s="14" t="s">
        <v>19</v>
      </c>
    </row>
    <row r="46" spans="1:7" x14ac:dyDescent="0.2">
      <c r="A46" s="44" t="s">
        <v>237</v>
      </c>
      <c r="B46" s="45" t="s">
        <v>19</v>
      </c>
      <c r="C46" s="10">
        <v>13596.4</v>
      </c>
      <c r="D46" s="10">
        <v>13877.4</v>
      </c>
      <c r="E46" s="10">
        <v>13521</v>
      </c>
      <c r="F46" s="10">
        <v>-356.4</v>
      </c>
      <c r="G46" s="11" t="s">
        <v>277</v>
      </c>
    </row>
    <row r="47" spans="1:7" x14ac:dyDescent="0.2">
      <c r="A47" s="46" t="s">
        <v>278</v>
      </c>
      <c r="B47" s="45" t="s">
        <v>279</v>
      </c>
      <c r="C47" s="10">
        <v>12565.2</v>
      </c>
      <c r="D47" s="10">
        <v>12846.2</v>
      </c>
      <c r="E47" s="10">
        <v>12489.8</v>
      </c>
      <c r="F47" s="10">
        <v>-356.4</v>
      </c>
      <c r="G47" s="11" t="s">
        <v>280</v>
      </c>
    </row>
    <row r="48" spans="1:7" x14ac:dyDescent="0.2">
      <c r="A48" s="46" t="s">
        <v>281</v>
      </c>
      <c r="B48" s="45" t="s">
        <v>282</v>
      </c>
      <c r="C48" s="10">
        <v>1031.2</v>
      </c>
      <c r="D48" s="10">
        <v>1031.2</v>
      </c>
      <c r="E48" s="10">
        <v>1031.2</v>
      </c>
      <c r="F48" s="10"/>
      <c r="G48" s="11" t="s">
        <v>64</v>
      </c>
    </row>
    <row r="49" spans="1:7" ht="13.5" x14ac:dyDescent="0.25">
      <c r="A49" s="33" t="s">
        <v>249</v>
      </c>
      <c r="B49" s="43" t="s">
        <v>250</v>
      </c>
      <c r="C49" s="13"/>
      <c r="D49" s="13"/>
      <c r="E49" s="13"/>
      <c r="F49" s="13"/>
      <c r="G49" s="14" t="s">
        <v>19</v>
      </c>
    </row>
    <row r="50" spans="1:7" ht="13.5" x14ac:dyDescent="0.25">
      <c r="A50" s="33"/>
      <c r="B50" s="43"/>
      <c r="C50" s="13"/>
      <c r="D50" s="13"/>
      <c r="E50" s="13"/>
      <c r="F50" s="13"/>
      <c r="G50" s="14"/>
    </row>
    <row r="51" spans="1:7" ht="14.25" x14ac:dyDescent="0.2">
      <c r="A51" s="42" t="s">
        <v>283</v>
      </c>
      <c r="B51" s="43" t="s">
        <v>284</v>
      </c>
      <c r="C51" s="13"/>
      <c r="D51" s="13"/>
      <c r="E51" s="13"/>
      <c r="F51" s="13"/>
      <c r="G51" s="14"/>
    </row>
    <row r="52" spans="1:7" x14ac:dyDescent="0.2">
      <c r="A52" s="37" t="s">
        <v>234</v>
      </c>
      <c r="B52" s="43" t="s">
        <v>83</v>
      </c>
      <c r="C52" s="13">
        <v>1400607.5</v>
      </c>
      <c r="D52" s="13">
        <v>1303233.1000000001</v>
      </c>
      <c r="E52" s="13">
        <v>1224819.8999999999</v>
      </c>
      <c r="F52" s="13">
        <v>-78413.2</v>
      </c>
      <c r="G52" s="14" t="s">
        <v>285</v>
      </c>
    </row>
    <row r="53" spans="1:7" ht="13.5" x14ac:dyDescent="0.25">
      <c r="A53" s="33" t="s">
        <v>235</v>
      </c>
      <c r="B53" s="43" t="s">
        <v>236</v>
      </c>
      <c r="C53" s="13"/>
      <c r="D53" s="13"/>
      <c r="E53" s="13"/>
      <c r="F53" s="13"/>
      <c r="G53" s="14" t="s">
        <v>19</v>
      </c>
    </row>
    <row r="54" spans="1:7" x14ac:dyDescent="0.2">
      <c r="A54" s="44" t="s">
        <v>237</v>
      </c>
      <c r="B54" s="45" t="s">
        <v>19</v>
      </c>
      <c r="C54" s="10">
        <v>1400607.5</v>
      </c>
      <c r="D54" s="10">
        <v>1303233.1000000001</v>
      </c>
      <c r="E54" s="10">
        <v>1224819.8999999999</v>
      </c>
      <c r="F54" s="10">
        <v>-78413.2</v>
      </c>
      <c r="G54" s="11" t="s">
        <v>285</v>
      </c>
    </row>
    <row r="55" spans="1:7" x14ac:dyDescent="0.2">
      <c r="A55" s="46" t="s">
        <v>286</v>
      </c>
      <c r="B55" s="45" t="s">
        <v>287</v>
      </c>
      <c r="C55" s="10">
        <v>100915.8</v>
      </c>
      <c r="D55" s="10">
        <v>103467.5</v>
      </c>
      <c r="E55" s="10">
        <v>93047.1</v>
      </c>
      <c r="F55" s="10">
        <v>-10420.4</v>
      </c>
      <c r="G55" s="11" t="s">
        <v>266</v>
      </c>
    </row>
    <row r="56" spans="1:7" x14ac:dyDescent="0.2">
      <c r="A56" s="46" t="s">
        <v>288</v>
      </c>
      <c r="B56" s="45" t="s">
        <v>289</v>
      </c>
      <c r="C56" s="10">
        <v>1260949.3999999999</v>
      </c>
      <c r="D56" s="10">
        <v>1163072.2</v>
      </c>
      <c r="E56" s="10">
        <v>1100542.3</v>
      </c>
      <c r="F56" s="10">
        <v>-62529.9</v>
      </c>
      <c r="G56" s="11" t="s">
        <v>290</v>
      </c>
    </row>
    <row r="57" spans="1:7" x14ac:dyDescent="0.2">
      <c r="A57" s="46" t="s">
        <v>291</v>
      </c>
      <c r="B57" s="45" t="s">
        <v>292</v>
      </c>
      <c r="C57" s="10">
        <v>32118.3</v>
      </c>
      <c r="D57" s="10">
        <v>30959.4</v>
      </c>
      <c r="E57" s="10">
        <v>26143.1</v>
      </c>
      <c r="F57" s="10">
        <v>-4816.3</v>
      </c>
      <c r="G57" s="11" t="s">
        <v>293</v>
      </c>
    </row>
    <row r="58" spans="1:7" x14ac:dyDescent="0.2">
      <c r="A58" s="46" t="s">
        <v>294</v>
      </c>
      <c r="B58" s="45" t="s">
        <v>295</v>
      </c>
      <c r="C58" s="10">
        <v>6624</v>
      </c>
      <c r="D58" s="10">
        <v>5734</v>
      </c>
      <c r="E58" s="10">
        <v>5087.3</v>
      </c>
      <c r="F58" s="10">
        <v>-646.70000000000005</v>
      </c>
      <c r="G58" s="11" t="s">
        <v>296</v>
      </c>
    </row>
    <row r="59" spans="1:7" ht="13.5" x14ac:dyDescent="0.25">
      <c r="A59" s="33" t="s">
        <v>270</v>
      </c>
      <c r="B59" s="43" t="s">
        <v>271</v>
      </c>
      <c r="C59" s="13"/>
      <c r="D59" s="13"/>
      <c r="E59" s="13"/>
      <c r="F59" s="13"/>
      <c r="G59" s="14" t="s">
        <v>19</v>
      </c>
    </row>
    <row r="60" spans="1:7" ht="13.5" x14ac:dyDescent="0.25">
      <c r="A60" s="33"/>
      <c r="B60" s="43"/>
      <c r="C60" s="13"/>
      <c r="D60" s="13"/>
      <c r="E60" s="13"/>
      <c r="F60" s="13"/>
      <c r="G60" s="14"/>
    </row>
    <row r="61" spans="1:7" ht="14.25" x14ac:dyDescent="0.2">
      <c r="A61" s="42" t="s">
        <v>297</v>
      </c>
      <c r="B61" s="43" t="s">
        <v>298</v>
      </c>
      <c r="C61" s="13"/>
      <c r="D61" s="13"/>
      <c r="E61" s="13"/>
      <c r="F61" s="13"/>
      <c r="G61" s="14"/>
    </row>
    <row r="62" spans="1:7" x14ac:dyDescent="0.2">
      <c r="A62" s="37" t="s">
        <v>234</v>
      </c>
      <c r="B62" s="43" t="s">
        <v>83</v>
      </c>
      <c r="C62" s="13">
        <v>1196219.8999999999</v>
      </c>
      <c r="D62" s="13">
        <v>740293.8</v>
      </c>
      <c r="E62" s="13">
        <v>696632.2</v>
      </c>
      <c r="F62" s="13">
        <v>-43661.599999999999</v>
      </c>
      <c r="G62" s="14" t="s">
        <v>299</v>
      </c>
    </row>
    <row r="63" spans="1:7" ht="13.5" x14ac:dyDescent="0.25">
      <c r="A63" s="33" t="s">
        <v>235</v>
      </c>
      <c r="B63" s="43" t="s">
        <v>236</v>
      </c>
      <c r="C63" s="13"/>
      <c r="D63" s="13"/>
      <c r="E63" s="13"/>
      <c r="F63" s="13"/>
      <c r="G63" s="14" t="s">
        <v>19</v>
      </c>
    </row>
    <row r="64" spans="1:7" x14ac:dyDescent="0.2">
      <c r="A64" s="44" t="s">
        <v>237</v>
      </c>
      <c r="B64" s="45" t="s">
        <v>19</v>
      </c>
      <c r="C64" s="10">
        <v>10320.5</v>
      </c>
      <c r="D64" s="10">
        <v>12015.6</v>
      </c>
      <c r="E64" s="10">
        <v>11758.4</v>
      </c>
      <c r="F64" s="10">
        <v>-257.2</v>
      </c>
      <c r="G64" s="11" t="s">
        <v>300</v>
      </c>
    </row>
    <row r="65" spans="1:7" x14ac:dyDescent="0.2">
      <c r="A65" s="46" t="s">
        <v>301</v>
      </c>
      <c r="B65" s="45" t="s">
        <v>302</v>
      </c>
      <c r="C65" s="10">
        <v>10320.5</v>
      </c>
      <c r="D65" s="10">
        <v>12015.6</v>
      </c>
      <c r="E65" s="10">
        <v>11758.4</v>
      </c>
      <c r="F65" s="10">
        <v>-257.2</v>
      </c>
      <c r="G65" s="11" t="s">
        <v>300</v>
      </c>
    </row>
    <row r="66" spans="1:7" ht="13.5" x14ac:dyDescent="0.25">
      <c r="A66" s="33" t="s">
        <v>303</v>
      </c>
      <c r="B66" s="43" t="s">
        <v>304</v>
      </c>
      <c r="C66" s="13"/>
      <c r="D66" s="13"/>
      <c r="E66" s="13"/>
      <c r="F66" s="13"/>
      <c r="G66" s="14" t="s">
        <v>19</v>
      </c>
    </row>
    <row r="67" spans="1:7" x14ac:dyDescent="0.2">
      <c r="A67" s="44" t="s">
        <v>237</v>
      </c>
      <c r="B67" s="45" t="s">
        <v>19</v>
      </c>
      <c r="C67" s="10">
        <v>1185899.3999999999</v>
      </c>
      <c r="D67" s="10">
        <v>728278.2</v>
      </c>
      <c r="E67" s="10">
        <v>684873.8</v>
      </c>
      <c r="F67" s="10">
        <v>-43404.4</v>
      </c>
      <c r="G67" s="11" t="s">
        <v>285</v>
      </c>
    </row>
    <row r="68" spans="1:7" x14ac:dyDescent="0.2">
      <c r="A68" s="46" t="s">
        <v>305</v>
      </c>
      <c r="B68" s="45" t="s">
        <v>306</v>
      </c>
      <c r="C68" s="10">
        <v>36827.1</v>
      </c>
      <c r="D68" s="10">
        <v>20256.900000000001</v>
      </c>
      <c r="E68" s="10">
        <v>18743.599999999999</v>
      </c>
      <c r="F68" s="10">
        <v>-1513.3</v>
      </c>
      <c r="G68" s="11" t="s">
        <v>307</v>
      </c>
    </row>
    <row r="69" spans="1:7" x14ac:dyDescent="0.2">
      <c r="A69" s="46" t="s">
        <v>308</v>
      </c>
      <c r="B69" s="45" t="s">
        <v>309</v>
      </c>
      <c r="C69" s="10">
        <v>64787.8</v>
      </c>
      <c r="D69" s="10">
        <v>59625.599999999999</v>
      </c>
      <c r="E69" s="10">
        <v>54166</v>
      </c>
      <c r="F69" s="10">
        <v>-5459.6</v>
      </c>
      <c r="G69" s="11" t="s">
        <v>260</v>
      </c>
    </row>
    <row r="70" spans="1:7" x14ac:dyDescent="0.2">
      <c r="A70" s="46" t="s">
        <v>310</v>
      </c>
      <c r="B70" s="45" t="s">
        <v>311</v>
      </c>
      <c r="C70" s="10">
        <v>12739.6</v>
      </c>
      <c r="D70" s="10">
        <v>14939.4</v>
      </c>
      <c r="E70" s="10">
        <v>13389.8</v>
      </c>
      <c r="F70" s="10">
        <v>-1549.6</v>
      </c>
      <c r="G70" s="11" t="s">
        <v>312</v>
      </c>
    </row>
    <row r="71" spans="1:7" x14ac:dyDescent="0.2">
      <c r="A71" s="46" t="s">
        <v>313</v>
      </c>
      <c r="B71" s="45" t="s">
        <v>314</v>
      </c>
      <c r="C71" s="10">
        <v>9894.9</v>
      </c>
      <c r="D71" s="10">
        <v>5449.4</v>
      </c>
      <c r="E71" s="10">
        <v>4021</v>
      </c>
      <c r="F71" s="10">
        <v>-1428.4</v>
      </c>
      <c r="G71" s="11" t="s">
        <v>315</v>
      </c>
    </row>
    <row r="72" spans="1:7" x14ac:dyDescent="0.2">
      <c r="A72" s="46" t="s">
        <v>316</v>
      </c>
      <c r="B72" s="45" t="s">
        <v>317</v>
      </c>
      <c r="C72" s="10">
        <v>40073.199999999997</v>
      </c>
      <c r="D72" s="10">
        <v>8375</v>
      </c>
      <c r="E72" s="10">
        <v>6553.2</v>
      </c>
      <c r="F72" s="10">
        <v>-1821.8</v>
      </c>
      <c r="G72" s="11" t="s">
        <v>318</v>
      </c>
    </row>
    <row r="73" spans="1:7" x14ac:dyDescent="0.2">
      <c r="A73" s="46" t="s">
        <v>319</v>
      </c>
      <c r="B73" s="45" t="s">
        <v>320</v>
      </c>
      <c r="C73" s="10">
        <v>42483.7</v>
      </c>
      <c r="D73" s="10">
        <v>47374.1</v>
      </c>
      <c r="E73" s="10">
        <v>44868.3</v>
      </c>
      <c r="F73" s="10">
        <v>-2505.8000000000002</v>
      </c>
      <c r="G73" s="11" t="s">
        <v>321</v>
      </c>
    </row>
    <row r="74" spans="1:7" x14ac:dyDescent="0.2">
      <c r="A74" s="46" t="s">
        <v>322</v>
      </c>
      <c r="B74" s="45" t="s">
        <v>323</v>
      </c>
      <c r="C74" s="10">
        <v>979093.1</v>
      </c>
      <c r="D74" s="10">
        <v>572257.80000000005</v>
      </c>
      <c r="E74" s="10">
        <v>543132</v>
      </c>
      <c r="F74" s="10">
        <v>-29125.8</v>
      </c>
      <c r="G74" s="11" t="s">
        <v>324</v>
      </c>
    </row>
    <row r="75" spans="1:7" ht="13.5" x14ac:dyDescent="0.25">
      <c r="A75" s="33" t="s">
        <v>249</v>
      </c>
      <c r="B75" s="43" t="s">
        <v>250</v>
      </c>
      <c r="C75" s="13"/>
      <c r="D75" s="13"/>
      <c r="E75" s="13"/>
      <c r="F75" s="13"/>
      <c r="G75" s="14" t="s">
        <v>19</v>
      </c>
    </row>
    <row r="76" spans="1:7" ht="13.5" x14ac:dyDescent="0.25">
      <c r="A76" s="33"/>
      <c r="B76" s="43"/>
      <c r="C76" s="13"/>
      <c r="D76" s="13"/>
      <c r="E76" s="13"/>
      <c r="F76" s="13"/>
      <c r="G76" s="14"/>
    </row>
    <row r="77" spans="1:7" ht="14.25" x14ac:dyDescent="0.2">
      <c r="A77" s="42" t="s">
        <v>325</v>
      </c>
      <c r="B77" s="43" t="s">
        <v>326</v>
      </c>
      <c r="C77" s="13"/>
      <c r="D77" s="13"/>
      <c r="E77" s="13"/>
      <c r="F77" s="13"/>
      <c r="G77" s="14"/>
    </row>
    <row r="78" spans="1:7" x14ac:dyDescent="0.2">
      <c r="A78" s="37" t="s">
        <v>234</v>
      </c>
      <c r="B78" s="43" t="s">
        <v>83</v>
      </c>
      <c r="C78" s="13">
        <v>2914012.9</v>
      </c>
      <c r="D78" s="13">
        <v>2974534.8</v>
      </c>
      <c r="E78" s="13">
        <v>2891401.7</v>
      </c>
      <c r="F78" s="13">
        <v>-83133.100000000006</v>
      </c>
      <c r="G78" s="14" t="s">
        <v>280</v>
      </c>
    </row>
    <row r="79" spans="1:7" ht="13.5" x14ac:dyDescent="0.25">
      <c r="A79" s="33" t="s">
        <v>235</v>
      </c>
      <c r="B79" s="43" t="s">
        <v>236</v>
      </c>
      <c r="C79" s="13"/>
      <c r="D79" s="13"/>
      <c r="E79" s="13"/>
      <c r="F79" s="13"/>
      <c r="G79" s="14" t="s">
        <v>19</v>
      </c>
    </row>
    <row r="80" spans="1:7" x14ac:dyDescent="0.2">
      <c r="A80" s="44" t="s">
        <v>237</v>
      </c>
      <c r="B80" s="45" t="s">
        <v>19</v>
      </c>
      <c r="C80" s="10">
        <v>88655.8</v>
      </c>
      <c r="D80" s="10">
        <v>46720.800000000003</v>
      </c>
      <c r="E80" s="10">
        <v>33577.4</v>
      </c>
      <c r="F80" s="10">
        <v>-13143.4</v>
      </c>
      <c r="G80" s="11" t="s">
        <v>327</v>
      </c>
    </row>
    <row r="81" spans="1:7" x14ac:dyDescent="0.2">
      <c r="A81" s="46" t="s">
        <v>328</v>
      </c>
      <c r="B81" s="45" t="s">
        <v>329</v>
      </c>
      <c r="C81" s="10">
        <v>15215.2</v>
      </c>
      <c r="D81" s="10">
        <v>12780.2</v>
      </c>
      <c r="E81" s="10">
        <v>10711</v>
      </c>
      <c r="F81" s="10">
        <v>-2069.1999999999998</v>
      </c>
      <c r="G81" s="11" t="s">
        <v>330</v>
      </c>
    </row>
    <row r="82" spans="1:7" x14ac:dyDescent="0.2">
      <c r="A82" s="46" t="s">
        <v>331</v>
      </c>
      <c r="B82" s="45" t="s">
        <v>332</v>
      </c>
      <c r="C82" s="10">
        <v>63025.599999999999</v>
      </c>
      <c r="D82" s="10">
        <v>27975.599999999999</v>
      </c>
      <c r="E82" s="10">
        <v>20137.3</v>
      </c>
      <c r="F82" s="10">
        <v>-7838.3</v>
      </c>
      <c r="G82" s="11" t="s">
        <v>333</v>
      </c>
    </row>
    <row r="83" spans="1:7" x14ac:dyDescent="0.2">
      <c r="A83" s="46" t="s">
        <v>334</v>
      </c>
      <c r="B83" s="45" t="s">
        <v>335</v>
      </c>
      <c r="C83" s="10">
        <v>10415</v>
      </c>
      <c r="D83" s="10">
        <v>5965</v>
      </c>
      <c r="E83" s="10">
        <v>2729.1</v>
      </c>
      <c r="F83" s="10">
        <v>-3235.9</v>
      </c>
      <c r="G83" s="11" t="s">
        <v>336</v>
      </c>
    </row>
    <row r="84" spans="1:7" ht="13.5" x14ac:dyDescent="0.25">
      <c r="A84" s="33" t="s">
        <v>303</v>
      </c>
      <c r="B84" s="43" t="s">
        <v>304</v>
      </c>
      <c r="C84" s="13"/>
      <c r="D84" s="13"/>
      <c r="E84" s="13"/>
      <c r="F84" s="13"/>
      <c r="G84" s="14" t="s">
        <v>19</v>
      </c>
    </row>
    <row r="85" spans="1:7" x14ac:dyDescent="0.2">
      <c r="A85" s="44" t="s">
        <v>237</v>
      </c>
      <c r="B85" s="45" t="s">
        <v>19</v>
      </c>
      <c r="C85" s="10">
        <v>2595269.7000000002</v>
      </c>
      <c r="D85" s="10">
        <v>2726523.8</v>
      </c>
      <c r="E85" s="10">
        <v>2665382.6</v>
      </c>
      <c r="F85" s="10">
        <v>-61141.2</v>
      </c>
      <c r="G85" s="11" t="s">
        <v>337</v>
      </c>
    </row>
    <row r="86" spans="1:7" x14ac:dyDescent="0.2">
      <c r="A86" s="46" t="s">
        <v>338</v>
      </c>
      <c r="B86" s="45" t="s">
        <v>339</v>
      </c>
      <c r="C86" s="10">
        <v>23150.2</v>
      </c>
      <c r="D86" s="10">
        <v>23797.9</v>
      </c>
      <c r="E86" s="10">
        <v>23396.9</v>
      </c>
      <c r="F86" s="10">
        <v>-401</v>
      </c>
      <c r="G86" s="11" t="s">
        <v>340</v>
      </c>
    </row>
    <row r="87" spans="1:7" x14ac:dyDescent="0.2">
      <c r="A87" s="46" t="s">
        <v>341</v>
      </c>
      <c r="B87" s="45" t="s">
        <v>342</v>
      </c>
      <c r="C87" s="10">
        <v>1327581.3</v>
      </c>
      <c r="D87" s="10">
        <v>1468995.8</v>
      </c>
      <c r="E87" s="10">
        <v>1454876.5</v>
      </c>
      <c r="F87" s="10">
        <v>-14119.3</v>
      </c>
      <c r="G87" s="11" t="s">
        <v>343</v>
      </c>
    </row>
    <row r="88" spans="1:7" x14ac:dyDescent="0.2">
      <c r="A88" s="46" t="s">
        <v>344</v>
      </c>
      <c r="B88" s="45" t="s">
        <v>345</v>
      </c>
      <c r="C88" s="10">
        <v>29856.1</v>
      </c>
      <c r="D88" s="10">
        <v>30201.9</v>
      </c>
      <c r="E88" s="10">
        <v>30062.2</v>
      </c>
      <c r="F88" s="10">
        <v>-139.69999999999999</v>
      </c>
      <c r="G88" s="11" t="s">
        <v>182</v>
      </c>
    </row>
    <row r="89" spans="1:7" x14ac:dyDescent="0.2">
      <c r="A89" s="46" t="s">
        <v>346</v>
      </c>
      <c r="B89" s="45" t="s">
        <v>347</v>
      </c>
      <c r="C89" s="10">
        <v>194464.5</v>
      </c>
      <c r="D89" s="10">
        <v>212661.9</v>
      </c>
      <c r="E89" s="10">
        <v>199472.8</v>
      </c>
      <c r="F89" s="10">
        <v>-13189.1</v>
      </c>
      <c r="G89" s="11" t="s">
        <v>348</v>
      </c>
    </row>
    <row r="90" spans="1:7" x14ac:dyDescent="0.2">
      <c r="A90" s="46" t="s">
        <v>349</v>
      </c>
      <c r="B90" s="45" t="s">
        <v>350</v>
      </c>
      <c r="C90" s="10">
        <v>149049.70000000001</v>
      </c>
      <c r="D90" s="10">
        <v>127986.1</v>
      </c>
      <c r="E90" s="10">
        <v>113295.3</v>
      </c>
      <c r="F90" s="10">
        <v>-14690.8</v>
      </c>
      <c r="G90" s="11" t="s">
        <v>351</v>
      </c>
    </row>
    <row r="91" spans="1:7" x14ac:dyDescent="0.2">
      <c r="A91" s="46" t="s">
        <v>352</v>
      </c>
      <c r="B91" s="45" t="s">
        <v>353</v>
      </c>
      <c r="C91" s="10">
        <v>518938.9</v>
      </c>
      <c r="D91" s="10">
        <v>495504.4</v>
      </c>
      <c r="E91" s="10">
        <v>491648.9</v>
      </c>
      <c r="F91" s="10">
        <v>-3855.5</v>
      </c>
      <c r="G91" s="11" t="s">
        <v>354</v>
      </c>
    </row>
    <row r="92" spans="1:7" x14ac:dyDescent="0.2">
      <c r="A92" s="46" t="s">
        <v>355</v>
      </c>
      <c r="B92" s="45" t="s">
        <v>356</v>
      </c>
      <c r="C92" s="10"/>
      <c r="D92" s="10">
        <v>1868.1</v>
      </c>
      <c r="E92" s="10"/>
      <c r="F92" s="10">
        <v>-1868.1</v>
      </c>
      <c r="G92" s="11" t="s">
        <v>19</v>
      </c>
    </row>
    <row r="93" spans="1:7" x14ac:dyDescent="0.2">
      <c r="A93" s="46" t="s">
        <v>357</v>
      </c>
      <c r="B93" s="45" t="s">
        <v>358</v>
      </c>
      <c r="C93" s="10">
        <v>352229</v>
      </c>
      <c r="D93" s="10">
        <v>365507.7</v>
      </c>
      <c r="E93" s="10">
        <v>352630.1</v>
      </c>
      <c r="F93" s="10">
        <v>-12877.6</v>
      </c>
      <c r="G93" s="11" t="s">
        <v>359</v>
      </c>
    </row>
    <row r="94" spans="1:7" ht="13.5" x14ac:dyDescent="0.25">
      <c r="A94" s="33" t="s">
        <v>360</v>
      </c>
      <c r="B94" s="43" t="s">
        <v>361</v>
      </c>
      <c r="C94" s="13"/>
      <c r="D94" s="13"/>
      <c r="E94" s="13"/>
      <c r="F94" s="13"/>
      <c r="G94" s="14" t="s">
        <v>19</v>
      </c>
    </row>
    <row r="95" spans="1:7" x14ac:dyDescent="0.2">
      <c r="A95" s="44" t="s">
        <v>237</v>
      </c>
      <c r="B95" s="45" t="s">
        <v>19</v>
      </c>
      <c r="C95" s="10">
        <v>4880.3999999999996</v>
      </c>
      <c r="D95" s="10">
        <v>6498</v>
      </c>
      <c r="E95" s="10">
        <v>4871.3999999999996</v>
      </c>
      <c r="F95" s="10">
        <v>-1626.6</v>
      </c>
      <c r="G95" s="11" t="s">
        <v>362</v>
      </c>
    </row>
    <row r="96" spans="1:7" x14ac:dyDescent="0.2">
      <c r="A96" s="46" t="s">
        <v>363</v>
      </c>
      <c r="B96" s="45" t="s">
        <v>364</v>
      </c>
      <c r="C96" s="10">
        <v>4880.3999999999996</v>
      </c>
      <c r="D96" s="10">
        <v>6498</v>
      </c>
      <c r="E96" s="10">
        <v>4871.3999999999996</v>
      </c>
      <c r="F96" s="10">
        <v>-1626.6</v>
      </c>
      <c r="G96" s="11" t="s">
        <v>362</v>
      </c>
    </row>
    <row r="97" spans="1:7" ht="13.5" x14ac:dyDescent="0.25">
      <c r="A97" s="33" t="s">
        <v>365</v>
      </c>
      <c r="B97" s="43" t="s">
        <v>366</v>
      </c>
      <c r="C97" s="13"/>
      <c r="D97" s="13"/>
      <c r="E97" s="13"/>
      <c r="F97" s="13"/>
      <c r="G97" s="14" t="s">
        <v>19</v>
      </c>
    </row>
    <row r="98" spans="1:7" x14ac:dyDescent="0.2">
      <c r="A98" s="44" t="s">
        <v>237</v>
      </c>
      <c r="B98" s="45" t="s">
        <v>19</v>
      </c>
      <c r="C98" s="10">
        <v>89304.2</v>
      </c>
      <c r="D98" s="10">
        <v>86026.5</v>
      </c>
      <c r="E98" s="10">
        <v>79545.5</v>
      </c>
      <c r="F98" s="10">
        <v>-6481</v>
      </c>
      <c r="G98" s="11" t="s">
        <v>307</v>
      </c>
    </row>
    <row r="99" spans="1:7" x14ac:dyDescent="0.2">
      <c r="A99" s="46" t="s">
        <v>367</v>
      </c>
      <c r="B99" s="45" t="s">
        <v>368</v>
      </c>
      <c r="C99" s="10">
        <v>27760.9</v>
      </c>
      <c r="D99" s="10">
        <v>29369</v>
      </c>
      <c r="E99" s="10">
        <v>28130.5</v>
      </c>
      <c r="F99" s="10">
        <v>-1238.5</v>
      </c>
      <c r="G99" s="11" t="s">
        <v>22</v>
      </c>
    </row>
    <row r="100" spans="1:7" x14ac:dyDescent="0.2">
      <c r="A100" s="46" t="s">
        <v>369</v>
      </c>
      <c r="B100" s="45" t="s">
        <v>370</v>
      </c>
      <c r="C100" s="10">
        <v>61543.3</v>
      </c>
      <c r="D100" s="10">
        <v>56657.5</v>
      </c>
      <c r="E100" s="10">
        <v>51415.1</v>
      </c>
      <c r="F100" s="10">
        <v>-5242.3999999999996</v>
      </c>
      <c r="G100" s="11" t="s">
        <v>371</v>
      </c>
    </row>
    <row r="101" spans="1:7" ht="13.5" x14ac:dyDescent="0.25">
      <c r="A101" s="33" t="s">
        <v>275</v>
      </c>
      <c r="B101" s="43" t="s">
        <v>276</v>
      </c>
      <c r="C101" s="13"/>
      <c r="D101" s="13"/>
      <c r="E101" s="13"/>
      <c r="F101" s="13"/>
      <c r="G101" s="14" t="s">
        <v>19</v>
      </c>
    </row>
    <row r="102" spans="1:7" x14ac:dyDescent="0.2">
      <c r="A102" s="44" t="s">
        <v>237</v>
      </c>
      <c r="B102" s="45" t="s">
        <v>19</v>
      </c>
      <c r="C102" s="10">
        <v>135629.4</v>
      </c>
      <c r="D102" s="10">
        <v>108492.3</v>
      </c>
      <c r="E102" s="10">
        <v>107774.5</v>
      </c>
      <c r="F102" s="10">
        <v>-717.8</v>
      </c>
      <c r="G102" s="11" t="s">
        <v>372</v>
      </c>
    </row>
    <row r="103" spans="1:7" x14ac:dyDescent="0.2">
      <c r="A103" s="46" t="s">
        <v>373</v>
      </c>
      <c r="B103" s="45" t="s">
        <v>374</v>
      </c>
      <c r="C103" s="10">
        <v>13273</v>
      </c>
      <c r="D103" s="10">
        <v>14025.8</v>
      </c>
      <c r="E103" s="10">
        <v>13984.6</v>
      </c>
      <c r="F103" s="10">
        <v>-41.2</v>
      </c>
      <c r="G103" s="11" t="s">
        <v>375</v>
      </c>
    </row>
    <row r="104" spans="1:7" x14ac:dyDescent="0.2">
      <c r="A104" s="46" t="s">
        <v>278</v>
      </c>
      <c r="B104" s="45" t="s">
        <v>279</v>
      </c>
      <c r="C104" s="10">
        <v>56892.1</v>
      </c>
      <c r="D104" s="10">
        <v>67604.100000000006</v>
      </c>
      <c r="E104" s="10">
        <v>67409.8</v>
      </c>
      <c r="F104" s="10">
        <v>-194.3</v>
      </c>
      <c r="G104" s="11" t="s">
        <v>375</v>
      </c>
    </row>
    <row r="105" spans="1:7" x14ac:dyDescent="0.2">
      <c r="A105" s="46" t="s">
        <v>281</v>
      </c>
      <c r="B105" s="45" t="s">
        <v>282</v>
      </c>
      <c r="C105" s="10">
        <v>65464.3</v>
      </c>
      <c r="D105" s="10">
        <v>26862.400000000001</v>
      </c>
      <c r="E105" s="10">
        <v>26380.1</v>
      </c>
      <c r="F105" s="10">
        <v>-482.3</v>
      </c>
      <c r="G105" s="11" t="s">
        <v>376</v>
      </c>
    </row>
    <row r="106" spans="1:7" ht="13.5" x14ac:dyDescent="0.25">
      <c r="A106" s="33" t="s">
        <v>249</v>
      </c>
      <c r="B106" s="43" t="s">
        <v>250</v>
      </c>
      <c r="C106" s="13"/>
      <c r="D106" s="13"/>
      <c r="E106" s="13"/>
      <c r="F106" s="13"/>
      <c r="G106" s="14" t="s">
        <v>19</v>
      </c>
    </row>
    <row r="107" spans="1:7" x14ac:dyDescent="0.2">
      <c r="A107" s="44" t="s">
        <v>237</v>
      </c>
      <c r="B107" s="45" t="s">
        <v>19</v>
      </c>
      <c r="C107" s="10">
        <v>273.39999999999998</v>
      </c>
      <c r="D107" s="10">
        <v>273.39999999999998</v>
      </c>
      <c r="E107" s="10">
        <v>250.4</v>
      </c>
      <c r="F107" s="10">
        <v>-23</v>
      </c>
      <c r="G107" s="11" t="s">
        <v>377</v>
      </c>
    </row>
    <row r="108" spans="1:7" x14ac:dyDescent="0.2">
      <c r="A108" s="46" t="s">
        <v>378</v>
      </c>
      <c r="B108" s="45" t="s">
        <v>379</v>
      </c>
      <c r="C108" s="10">
        <v>101.7</v>
      </c>
      <c r="D108" s="10">
        <v>101.7</v>
      </c>
      <c r="E108" s="10">
        <v>78.7</v>
      </c>
      <c r="F108" s="10">
        <v>-23</v>
      </c>
      <c r="G108" s="11" t="s">
        <v>380</v>
      </c>
    </row>
    <row r="109" spans="1:7" x14ac:dyDescent="0.2">
      <c r="A109" s="46" t="s">
        <v>381</v>
      </c>
      <c r="B109" s="45" t="s">
        <v>382</v>
      </c>
      <c r="C109" s="10">
        <v>171.7</v>
      </c>
      <c r="D109" s="10">
        <v>171.7</v>
      </c>
      <c r="E109" s="10">
        <v>171.7</v>
      </c>
      <c r="F109" s="10"/>
      <c r="G109" s="11" t="s">
        <v>64</v>
      </c>
    </row>
    <row r="110" spans="1:7" x14ac:dyDescent="0.2">
      <c r="A110" s="46"/>
      <c r="B110" s="45"/>
      <c r="C110" s="10"/>
      <c r="D110" s="10"/>
      <c r="E110" s="10"/>
      <c r="F110" s="10"/>
      <c r="G110" s="11"/>
    </row>
    <row r="111" spans="1:7" ht="28.5" x14ac:dyDescent="0.2">
      <c r="A111" s="42" t="s">
        <v>383</v>
      </c>
      <c r="B111" s="43" t="s">
        <v>384</v>
      </c>
      <c r="C111" s="13"/>
      <c r="D111" s="13"/>
      <c r="E111" s="13"/>
      <c r="F111" s="13"/>
      <c r="G111" s="14"/>
    </row>
    <row r="112" spans="1:7" x14ac:dyDescent="0.2">
      <c r="A112" s="37" t="s">
        <v>234</v>
      </c>
      <c r="B112" s="43" t="s">
        <v>83</v>
      </c>
      <c r="C112" s="13">
        <v>505689.5</v>
      </c>
      <c r="D112" s="13">
        <v>469096.5</v>
      </c>
      <c r="E112" s="13">
        <v>412452.6</v>
      </c>
      <c r="F112" s="13">
        <v>-56643.9</v>
      </c>
      <c r="G112" s="14" t="s">
        <v>385</v>
      </c>
    </row>
    <row r="113" spans="1:7" ht="13.5" x14ac:dyDescent="0.25">
      <c r="A113" s="33" t="s">
        <v>235</v>
      </c>
      <c r="B113" s="43" t="s">
        <v>236</v>
      </c>
      <c r="C113" s="13"/>
      <c r="D113" s="13"/>
      <c r="E113" s="13"/>
      <c r="F113" s="13"/>
      <c r="G113" s="14" t="s">
        <v>19</v>
      </c>
    </row>
    <row r="114" spans="1:7" x14ac:dyDescent="0.2">
      <c r="A114" s="44" t="s">
        <v>237</v>
      </c>
      <c r="B114" s="45" t="s">
        <v>19</v>
      </c>
      <c r="C114" s="10">
        <v>505689.5</v>
      </c>
      <c r="D114" s="10">
        <v>469096.5</v>
      </c>
      <c r="E114" s="10">
        <v>412452.6</v>
      </c>
      <c r="F114" s="10">
        <v>-56643.9</v>
      </c>
      <c r="G114" s="11" t="s">
        <v>385</v>
      </c>
    </row>
    <row r="115" spans="1:7" x14ac:dyDescent="0.2">
      <c r="A115" s="46" t="s">
        <v>386</v>
      </c>
      <c r="B115" s="45" t="s">
        <v>387</v>
      </c>
      <c r="C115" s="10">
        <v>36461.1</v>
      </c>
      <c r="D115" s="10">
        <v>35834.9</v>
      </c>
      <c r="E115" s="10">
        <v>34327.800000000003</v>
      </c>
      <c r="F115" s="10">
        <v>-1507.1</v>
      </c>
      <c r="G115" s="11" t="s">
        <v>22</v>
      </c>
    </row>
    <row r="116" spans="1:7" ht="25.5" x14ac:dyDescent="0.2">
      <c r="A116" s="46" t="s">
        <v>388</v>
      </c>
      <c r="B116" s="45" t="s">
        <v>389</v>
      </c>
      <c r="C116" s="10">
        <v>469228.4</v>
      </c>
      <c r="D116" s="10">
        <v>433261.6</v>
      </c>
      <c r="E116" s="10">
        <v>378124.7</v>
      </c>
      <c r="F116" s="10">
        <v>-55136.9</v>
      </c>
      <c r="G116" s="11" t="s">
        <v>227</v>
      </c>
    </row>
    <row r="117" spans="1:7" x14ac:dyDescent="0.2">
      <c r="A117" s="46"/>
      <c r="B117" s="45"/>
      <c r="C117" s="10"/>
      <c r="D117" s="10"/>
      <c r="E117" s="10"/>
      <c r="F117" s="10"/>
      <c r="G117" s="11"/>
    </row>
    <row r="118" spans="1:7" ht="14.25" x14ac:dyDescent="0.2">
      <c r="A118" s="42" t="s">
        <v>390</v>
      </c>
      <c r="B118" s="43" t="s">
        <v>391</v>
      </c>
      <c r="C118" s="13"/>
      <c r="D118" s="13"/>
      <c r="E118" s="13"/>
      <c r="F118" s="13"/>
      <c r="G118" s="14"/>
    </row>
    <row r="119" spans="1:7" x14ac:dyDescent="0.2">
      <c r="A119" s="37" t="s">
        <v>234</v>
      </c>
      <c r="B119" s="43" t="s">
        <v>83</v>
      </c>
      <c r="C119" s="13">
        <v>769886.4</v>
      </c>
      <c r="D119" s="13">
        <v>761465.6</v>
      </c>
      <c r="E119" s="13">
        <v>749088.9</v>
      </c>
      <c r="F119" s="13">
        <v>-12376.7</v>
      </c>
      <c r="G119" s="14" t="s">
        <v>193</v>
      </c>
    </row>
    <row r="120" spans="1:7" ht="13.5" x14ac:dyDescent="0.25">
      <c r="A120" s="33" t="s">
        <v>392</v>
      </c>
      <c r="B120" s="43" t="s">
        <v>393</v>
      </c>
      <c r="C120" s="13"/>
      <c r="D120" s="13"/>
      <c r="E120" s="13"/>
      <c r="F120" s="13"/>
      <c r="G120" s="14" t="s">
        <v>19</v>
      </c>
    </row>
    <row r="121" spans="1:7" x14ac:dyDescent="0.2">
      <c r="A121" s="44" t="s">
        <v>237</v>
      </c>
      <c r="B121" s="45" t="s">
        <v>19</v>
      </c>
      <c r="C121" s="10">
        <v>648514.69999999995</v>
      </c>
      <c r="D121" s="10">
        <v>640346.6</v>
      </c>
      <c r="E121" s="10">
        <v>635887.6</v>
      </c>
      <c r="F121" s="10">
        <v>-4459</v>
      </c>
      <c r="G121" s="11" t="s">
        <v>372</v>
      </c>
    </row>
    <row r="122" spans="1:7" x14ac:dyDescent="0.2">
      <c r="A122" s="46" t="s">
        <v>394</v>
      </c>
      <c r="B122" s="45" t="s">
        <v>395</v>
      </c>
      <c r="C122" s="10">
        <v>14037.3</v>
      </c>
      <c r="D122" s="10">
        <v>15160.3</v>
      </c>
      <c r="E122" s="10">
        <v>15160.1</v>
      </c>
      <c r="F122" s="10">
        <v>-0.2</v>
      </c>
      <c r="G122" s="11" t="s">
        <v>64</v>
      </c>
    </row>
    <row r="123" spans="1:7" x14ac:dyDescent="0.2">
      <c r="A123" s="46" t="s">
        <v>396</v>
      </c>
      <c r="B123" s="45" t="s">
        <v>397</v>
      </c>
      <c r="C123" s="10">
        <v>218383.1</v>
      </c>
      <c r="D123" s="10">
        <v>221182.2</v>
      </c>
      <c r="E123" s="10">
        <v>217927.7</v>
      </c>
      <c r="F123" s="10">
        <v>-3254.5</v>
      </c>
      <c r="G123" s="11" t="s">
        <v>398</v>
      </c>
    </row>
    <row r="124" spans="1:7" x14ac:dyDescent="0.2">
      <c r="A124" s="46" t="s">
        <v>399</v>
      </c>
      <c r="B124" s="45" t="s">
        <v>400</v>
      </c>
      <c r="C124" s="10">
        <v>416094.3</v>
      </c>
      <c r="D124" s="10">
        <v>404004.1</v>
      </c>
      <c r="E124" s="10">
        <v>402799.7</v>
      </c>
      <c r="F124" s="10">
        <v>-1204.4000000000001</v>
      </c>
      <c r="G124" s="11" t="s">
        <v>375</v>
      </c>
    </row>
    <row r="125" spans="1:7" ht="13.5" x14ac:dyDescent="0.25">
      <c r="A125" s="33" t="s">
        <v>365</v>
      </c>
      <c r="B125" s="43" t="s">
        <v>366</v>
      </c>
      <c r="C125" s="13"/>
      <c r="D125" s="13"/>
      <c r="E125" s="13"/>
      <c r="F125" s="13"/>
      <c r="G125" s="14" t="s">
        <v>19</v>
      </c>
    </row>
    <row r="126" spans="1:7" x14ac:dyDescent="0.2">
      <c r="A126" s="44" t="s">
        <v>237</v>
      </c>
      <c r="B126" s="45" t="s">
        <v>19</v>
      </c>
      <c r="C126" s="10">
        <v>86645.8</v>
      </c>
      <c r="D126" s="10">
        <v>87696.2</v>
      </c>
      <c r="E126" s="10">
        <v>80324.100000000006</v>
      </c>
      <c r="F126" s="10">
        <v>-7372.1</v>
      </c>
      <c r="G126" s="11" t="s">
        <v>377</v>
      </c>
    </row>
    <row r="127" spans="1:7" x14ac:dyDescent="0.2">
      <c r="A127" s="46" t="s">
        <v>367</v>
      </c>
      <c r="B127" s="45" t="s">
        <v>368</v>
      </c>
      <c r="C127" s="10">
        <v>12442.4</v>
      </c>
      <c r="D127" s="10">
        <v>13948.7</v>
      </c>
      <c r="E127" s="10">
        <v>13921.3</v>
      </c>
      <c r="F127" s="10">
        <v>-27.4</v>
      </c>
      <c r="G127" s="11" t="s">
        <v>401</v>
      </c>
    </row>
    <row r="128" spans="1:7" x14ac:dyDescent="0.2">
      <c r="A128" s="46" t="s">
        <v>369</v>
      </c>
      <c r="B128" s="45" t="s">
        <v>370</v>
      </c>
      <c r="C128" s="10">
        <v>74203.399999999994</v>
      </c>
      <c r="D128" s="10">
        <v>73747.5</v>
      </c>
      <c r="E128" s="10">
        <v>66402.8</v>
      </c>
      <c r="F128" s="10">
        <v>-7344.7</v>
      </c>
      <c r="G128" s="11" t="s">
        <v>402</v>
      </c>
    </row>
    <row r="129" spans="1:7" ht="13.5" x14ac:dyDescent="0.25">
      <c r="A129" s="33" t="s">
        <v>275</v>
      </c>
      <c r="B129" s="43" t="s">
        <v>276</v>
      </c>
      <c r="C129" s="13"/>
      <c r="D129" s="13"/>
      <c r="E129" s="13"/>
      <c r="F129" s="13"/>
      <c r="G129" s="14" t="s">
        <v>19</v>
      </c>
    </row>
    <row r="130" spans="1:7" x14ac:dyDescent="0.2">
      <c r="A130" s="44" t="s">
        <v>237</v>
      </c>
      <c r="B130" s="45" t="s">
        <v>19</v>
      </c>
      <c r="C130" s="10">
        <v>34197.1</v>
      </c>
      <c r="D130" s="10">
        <v>32894</v>
      </c>
      <c r="E130" s="10">
        <v>32634.6</v>
      </c>
      <c r="F130" s="10">
        <v>-259.39999999999998</v>
      </c>
      <c r="G130" s="11" t="s">
        <v>354</v>
      </c>
    </row>
    <row r="131" spans="1:7" x14ac:dyDescent="0.2">
      <c r="A131" s="46" t="s">
        <v>278</v>
      </c>
      <c r="B131" s="45" t="s">
        <v>279</v>
      </c>
      <c r="C131" s="10">
        <v>34197.1</v>
      </c>
      <c r="D131" s="10">
        <v>32894</v>
      </c>
      <c r="E131" s="10">
        <v>32634.6</v>
      </c>
      <c r="F131" s="10">
        <v>-259.39999999999998</v>
      </c>
      <c r="G131" s="11" t="s">
        <v>354</v>
      </c>
    </row>
    <row r="132" spans="1:7" ht="13.5" x14ac:dyDescent="0.25">
      <c r="A132" s="33" t="s">
        <v>249</v>
      </c>
      <c r="B132" s="43" t="s">
        <v>250</v>
      </c>
      <c r="C132" s="13"/>
      <c r="D132" s="13"/>
      <c r="E132" s="13"/>
      <c r="F132" s="13"/>
      <c r="G132" s="14" t="s">
        <v>19</v>
      </c>
    </row>
    <row r="133" spans="1:7" x14ac:dyDescent="0.2">
      <c r="A133" s="44" t="s">
        <v>237</v>
      </c>
      <c r="B133" s="45" t="s">
        <v>19</v>
      </c>
      <c r="C133" s="10">
        <v>528.79999999999995</v>
      </c>
      <c r="D133" s="10">
        <v>528.79999999999995</v>
      </c>
      <c r="E133" s="10">
        <v>242.6</v>
      </c>
      <c r="F133" s="10">
        <v>-286.2</v>
      </c>
      <c r="G133" s="11" t="s">
        <v>403</v>
      </c>
    </row>
    <row r="134" spans="1:7" x14ac:dyDescent="0.2">
      <c r="A134" s="46" t="s">
        <v>381</v>
      </c>
      <c r="B134" s="45" t="s">
        <v>382</v>
      </c>
      <c r="C134" s="10">
        <v>528.79999999999995</v>
      </c>
      <c r="D134" s="10">
        <v>528.79999999999995</v>
      </c>
      <c r="E134" s="10">
        <v>242.6</v>
      </c>
      <c r="F134" s="10">
        <v>-286.2</v>
      </c>
      <c r="G134" s="11" t="s">
        <v>403</v>
      </c>
    </row>
    <row r="135" spans="1:7" x14ac:dyDescent="0.2">
      <c r="A135" s="46"/>
      <c r="B135" s="45"/>
      <c r="C135" s="10"/>
      <c r="D135" s="10"/>
      <c r="E135" s="10"/>
      <c r="F135" s="10"/>
      <c r="G135" s="11"/>
    </row>
    <row r="136" spans="1:7" ht="14.25" x14ac:dyDescent="0.2">
      <c r="A136" s="42" t="s">
        <v>404</v>
      </c>
      <c r="B136" s="43" t="s">
        <v>405</v>
      </c>
      <c r="C136" s="13"/>
      <c r="D136" s="13"/>
      <c r="E136" s="13"/>
      <c r="F136" s="13"/>
      <c r="G136" s="14"/>
    </row>
    <row r="137" spans="1:7" x14ac:dyDescent="0.2">
      <c r="A137" s="37" t="s">
        <v>234</v>
      </c>
      <c r="B137" s="43" t="s">
        <v>83</v>
      </c>
      <c r="C137" s="13">
        <v>5923893.7000000002</v>
      </c>
      <c r="D137" s="13">
        <v>4947101.5</v>
      </c>
      <c r="E137" s="13">
        <v>4604460.2</v>
      </c>
      <c r="F137" s="13">
        <v>-342641.3</v>
      </c>
      <c r="G137" s="14" t="s">
        <v>14</v>
      </c>
    </row>
    <row r="138" spans="1:7" ht="13.5" x14ac:dyDescent="0.25">
      <c r="A138" s="33" t="s">
        <v>235</v>
      </c>
      <c r="B138" s="43" t="s">
        <v>236</v>
      </c>
      <c r="C138" s="13"/>
      <c r="D138" s="13"/>
      <c r="E138" s="13"/>
      <c r="F138" s="13"/>
      <c r="G138" s="14" t="s">
        <v>19</v>
      </c>
    </row>
    <row r="139" spans="1:7" x14ac:dyDescent="0.2">
      <c r="A139" s="44" t="s">
        <v>237</v>
      </c>
      <c r="B139" s="45" t="s">
        <v>19</v>
      </c>
      <c r="C139" s="10">
        <v>65088.3</v>
      </c>
      <c r="D139" s="10">
        <v>60048.3</v>
      </c>
      <c r="E139" s="10">
        <v>59475</v>
      </c>
      <c r="F139" s="10">
        <v>-573.29999999999995</v>
      </c>
      <c r="G139" s="11" t="s">
        <v>343</v>
      </c>
    </row>
    <row r="140" spans="1:7" x14ac:dyDescent="0.2">
      <c r="A140" s="46" t="s">
        <v>406</v>
      </c>
      <c r="B140" s="45" t="s">
        <v>407</v>
      </c>
      <c r="C140" s="10">
        <v>65088.3</v>
      </c>
      <c r="D140" s="10">
        <v>60048.3</v>
      </c>
      <c r="E140" s="10">
        <v>59475</v>
      </c>
      <c r="F140" s="10">
        <v>-573.29999999999995</v>
      </c>
      <c r="G140" s="11" t="s">
        <v>343</v>
      </c>
    </row>
    <row r="141" spans="1:7" ht="13.5" x14ac:dyDescent="0.25">
      <c r="A141" s="33" t="s">
        <v>270</v>
      </c>
      <c r="B141" s="43" t="s">
        <v>271</v>
      </c>
      <c r="C141" s="13"/>
      <c r="D141" s="13"/>
      <c r="E141" s="13"/>
      <c r="F141" s="13"/>
      <c r="G141" s="14" t="s">
        <v>19</v>
      </c>
    </row>
    <row r="142" spans="1:7" x14ac:dyDescent="0.2">
      <c r="A142" s="44" t="s">
        <v>237</v>
      </c>
      <c r="B142" s="45" t="s">
        <v>19</v>
      </c>
      <c r="C142" s="10">
        <v>5853805.4000000004</v>
      </c>
      <c r="D142" s="10">
        <v>4887053.2</v>
      </c>
      <c r="E142" s="10">
        <v>4544985.2</v>
      </c>
      <c r="F142" s="10">
        <v>-342068</v>
      </c>
      <c r="G142" s="11" t="s">
        <v>408</v>
      </c>
    </row>
    <row r="143" spans="1:7" ht="25.5" x14ac:dyDescent="0.2">
      <c r="A143" s="46" t="s">
        <v>409</v>
      </c>
      <c r="B143" s="45" t="s">
        <v>410</v>
      </c>
      <c r="C143" s="10">
        <v>36447</v>
      </c>
      <c r="D143" s="10">
        <v>30612</v>
      </c>
      <c r="E143" s="10">
        <v>27533.9</v>
      </c>
      <c r="F143" s="10">
        <v>-3078.1</v>
      </c>
      <c r="G143" s="11" t="s">
        <v>266</v>
      </c>
    </row>
    <row r="144" spans="1:7" x14ac:dyDescent="0.2">
      <c r="A144" s="46" t="s">
        <v>411</v>
      </c>
      <c r="B144" s="45" t="s">
        <v>412</v>
      </c>
      <c r="C144" s="10">
        <v>73290.5</v>
      </c>
      <c r="D144" s="10">
        <v>51037.3</v>
      </c>
      <c r="E144" s="10">
        <v>38184.6</v>
      </c>
      <c r="F144" s="10">
        <v>-12852.7</v>
      </c>
      <c r="G144" s="11" t="s">
        <v>413</v>
      </c>
    </row>
    <row r="145" spans="1:7" x14ac:dyDescent="0.2">
      <c r="A145" s="46" t="s">
        <v>414</v>
      </c>
      <c r="B145" s="45" t="s">
        <v>415</v>
      </c>
      <c r="C145" s="10">
        <v>136082.6</v>
      </c>
      <c r="D145" s="10">
        <v>236082.6</v>
      </c>
      <c r="E145" s="10">
        <v>135168.70000000001</v>
      </c>
      <c r="F145" s="10">
        <v>-100913.9</v>
      </c>
      <c r="G145" s="11" t="s">
        <v>416</v>
      </c>
    </row>
    <row r="146" spans="1:7" x14ac:dyDescent="0.2">
      <c r="A146" s="46" t="s">
        <v>417</v>
      </c>
      <c r="B146" s="45" t="s">
        <v>418</v>
      </c>
      <c r="C146" s="10">
        <v>13292.5</v>
      </c>
      <c r="D146" s="10">
        <v>12612.5</v>
      </c>
      <c r="E146" s="10">
        <v>10594.6</v>
      </c>
      <c r="F146" s="10">
        <v>-2017.9</v>
      </c>
      <c r="G146" s="11" t="s">
        <v>419</v>
      </c>
    </row>
    <row r="147" spans="1:7" x14ac:dyDescent="0.2">
      <c r="A147" s="46" t="s">
        <v>420</v>
      </c>
      <c r="B147" s="45" t="s">
        <v>421</v>
      </c>
      <c r="C147" s="10">
        <v>26260.5</v>
      </c>
      <c r="D147" s="10">
        <v>25560.5</v>
      </c>
      <c r="E147" s="10">
        <v>21579.5</v>
      </c>
      <c r="F147" s="10">
        <v>-3981</v>
      </c>
      <c r="G147" s="11" t="s">
        <v>293</v>
      </c>
    </row>
    <row r="148" spans="1:7" x14ac:dyDescent="0.2">
      <c r="A148" s="46" t="s">
        <v>422</v>
      </c>
      <c r="B148" s="45" t="s">
        <v>423</v>
      </c>
      <c r="C148" s="10">
        <v>23085.599999999999</v>
      </c>
      <c r="D148" s="10">
        <v>12645.5</v>
      </c>
      <c r="E148" s="10">
        <v>7631</v>
      </c>
      <c r="F148" s="10">
        <v>-5014.5</v>
      </c>
      <c r="G148" s="11" t="s">
        <v>424</v>
      </c>
    </row>
    <row r="149" spans="1:7" x14ac:dyDescent="0.2">
      <c r="A149" s="46" t="s">
        <v>425</v>
      </c>
      <c r="B149" s="45" t="s">
        <v>426</v>
      </c>
      <c r="C149" s="10">
        <v>4500</v>
      </c>
      <c r="D149" s="10">
        <v>4500</v>
      </c>
      <c r="E149" s="10">
        <v>2092.6999999999998</v>
      </c>
      <c r="F149" s="10">
        <v>-2407.3000000000002</v>
      </c>
      <c r="G149" s="11" t="s">
        <v>427</v>
      </c>
    </row>
    <row r="150" spans="1:7" x14ac:dyDescent="0.2">
      <c r="A150" s="46" t="s">
        <v>428</v>
      </c>
      <c r="B150" s="45" t="s">
        <v>429</v>
      </c>
      <c r="C150" s="10">
        <v>130050</v>
      </c>
      <c r="D150" s="10">
        <v>13370.9</v>
      </c>
      <c r="E150" s="10">
        <v>4395.6000000000004</v>
      </c>
      <c r="F150" s="10">
        <v>-8975.2999999999993</v>
      </c>
      <c r="G150" s="11" t="s">
        <v>430</v>
      </c>
    </row>
    <row r="151" spans="1:7" x14ac:dyDescent="0.2">
      <c r="A151" s="46" t="s">
        <v>431</v>
      </c>
      <c r="B151" s="45" t="s">
        <v>432</v>
      </c>
      <c r="C151" s="10">
        <v>114550</v>
      </c>
      <c r="D151" s="10">
        <v>36743.599999999999</v>
      </c>
      <c r="E151" s="10">
        <v>29428.799999999999</v>
      </c>
      <c r="F151" s="10">
        <v>-7314.8</v>
      </c>
      <c r="G151" s="11" t="s">
        <v>433</v>
      </c>
    </row>
    <row r="152" spans="1:7" x14ac:dyDescent="0.2">
      <c r="A152" s="46" t="s">
        <v>434</v>
      </c>
      <c r="B152" s="45" t="s">
        <v>435</v>
      </c>
      <c r="C152" s="10">
        <v>3145</v>
      </c>
      <c r="D152" s="10">
        <v>7114</v>
      </c>
      <c r="E152" s="10">
        <v>6504.7</v>
      </c>
      <c r="F152" s="10">
        <v>-609.29999999999995</v>
      </c>
      <c r="G152" s="11" t="s">
        <v>436</v>
      </c>
    </row>
    <row r="153" spans="1:7" x14ac:dyDescent="0.2">
      <c r="A153" s="46" t="s">
        <v>437</v>
      </c>
      <c r="B153" s="45" t="s">
        <v>438</v>
      </c>
      <c r="C153" s="10"/>
      <c r="D153" s="10">
        <v>68.900000000000006</v>
      </c>
      <c r="E153" s="10">
        <v>25</v>
      </c>
      <c r="F153" s="10">
        <v>-43.9</v>
      </c>
      <c r="G153" s="11" t="s">
        <v>439</v>
      </c>
    </row>
    <row r="154" spans="1:7" x14ac:dyDescent="0.2">
      <c r="A154" s="46" t="s">
        <v>440</v>
      </c>
      <c r="B154" s="45" t="s">
        <v>441</v>
      </c>
      <c r="C154" s="10">
        <v>20604.2</v>
      </c>
      <c r="D154" s="10">
        <v>17604.2</v>
      </c>
      <c r="E154" s="10">
        <v>699.7</v>
      </c>
      <c r="F154" s="10">
        <v>-16904.5</v>
      </c>
      <c r="G154" s="11" t="s">
        <v>442</v>
      </c>
    </row>
    <row r="155" spans="1:7" x14ac:dyDescent="0.2">
      <c r="A155" s="46" t="s">
        <v>443</v>
      </c>
      <c r="B155" s="45" t="s">
        <v>444</v>
      </c>
      <c r="C155" s="10">
        <v>5036898</v>
      </c>
      <c r="D155" s="10">
        <v>4207498.0999999996</v>
      </c>
      <c r="E155" s="10">
        <v>4046086.1</v>
      </c>
      <c r="F155" s="10">
        <v>-161412</v>
      </c>
      <c r="G155" s="11" t="s">
        <v>445</v>
      </c>
    </row>
    <row r="156" spans="1:7" x14ac:dyDescent="0.2">
      <c r="A156" s="46" t="s">
        <v>446</v>
      </c>
      <c r="B156" s="45" t="s">
        <v>447</v>
      </c>
      <c r="C156" s="10">
        <v>19286</v>
      </c>
      <c r="D156" s="10">
        <v>18987</v>
      </c>
      <c r="E156" s="10">
        <v>13184.1</v>
      </c>
      <c r="F156" s="10">
        <v>-5802.9</v>
      </c>
      <c r="G156" s="11" t="s">
        <v>37</v>
      </c>
    </row>
    <row r="157" spans="1:7" x14ac:dyDescent="0.2">
      <c r="A157" s="46" t="s">
        <v>448</v>
      </c>
      <c r="B157" s="45" t="s">
        <v>449</v>
      </c>
      <c r="C157" s="10">
        <v>42946.400000000001</v>
      </c>
      <c r="D157" s="10">
        <v>43488.7</v>
      </c>
      <c r="E157" s="10">
        <v>42158.7</v>
      </c>
      <c r="F157" s="10">
        <v>-1330</v>
      </c>
      <c r="G157" s="11" t="s">
        <v>450</v>
      </c>
    </row>
    <row r="158" spans="1:7" x14ac:dyDescent="0.2">
      <c r="A158" s="46" t="s">
        <v>451</v>
      </c>
      <c r="B158" s="45" t="s">
        <v>452</v>
      </c>
      <c r="C158" s="10">
        <v>88317.3</v>
      </c>
      <c r="D158" s="10">
        <v>88317.3</v>
      </c>
      <c r="E158" s="10">
        <v>82170.8</v>
      </c>
      <c r="F158" s="10">
        <v>-6146.5</v>
      </c>
      <c r="G158" s="11" t="s">
        <v>408</v>
      </c>
    </row>
    <row r="159" spans="1:7" x14ac:dyDescent="0.2">
      <c r="A159" s="46" t="s">
        <v>453</v>
      </c>
      <c r="B159" s="45" t="s">
        <v>454</v>
      </c>
      <c r="C159" s="10">
        <v>63749.3</v>
      </c>
      <c r="D159" s="10">
        <v>60039.8</v>
      </c>
      <c r="E159" s="10">
        <v>56776.6</v>
      </c>
      <c r="F159" s="10">
        <v>-3263.2</v>
      </c>
      <c r="G159" s="11" t="s">
        <v>290</v>
      </c>
    </row>
    <row r="160" spans="1:7" x14ac:dyDescent="0.2">
      <c r="A160" s="46" t="s">
        <v>455</v>
      </c>
      <c r="B160" s="45" t="s">
        <v>456</v>
      </c>
      <c r="C160" s="10">
        <v>5200</v>
      </c>
      <c r="D160" s="10">
        <v>5050</v>
      </c>
      <c r="E160" s="10">
        <v>5050</v>
      </c>
      <c r="F160" s="10"/>
      <c r="G160" s="11" t="s">
        <v>64</v>
      </c>
    </row>
    <row r="161" spans="1:7" x14ac:dyDescent="0.2">
      <c r="A161" s="46" t="s">
        <v>457</v>
      </c>
      <c r="B161" s="45" t="s">
        <v>458</v>
      </c>
      <c r="C161" s="10">
        <v>12900.5</v>
      </c>
      <c r="D161" s="10">
        <v>12520.3</v>
      </c>
      <c r="E161" s="10">
        <v>12520.3</v>
      </c>
      <c r="F161" s="10"/>
      <c r="G161" s="11" t="s">
        <v>64</v>
      </c>
    </row>
    <row r="162" spans="1:7" x14ac:dyDescent="0.2">
      <c r="A162" s="46" t="s">
        <v>459</v>
      </c>
      <c r="B162" s="45" t="s">
        <v>460</v>
      </c>
      <c r="C162" s="10">
        <v>3200</v>
      </c>
      <c r="D162" s="10">
        <v>3200</v>
      </c>
      <c r="E162" s="10">
        <v>3200</v>
      </c>
      <c r="F162" s="10"/>
      <c r="G162" s="11" t="s">
        <v>64</v>
      </c>
    </row>
    <row r="163" spans="1:7" ht="13.5" x14ac:dyDescent="0.25">
      <c r="A163" s="33" t="s">
        <v>461</v>
      </c>
      <c r="B163" s="43" t="s">
        <v>462</v>
      </c>
      <c r="C163" s="13"/>
      <c r="D163" s="13"/>
      <c r="E163" s="13"/>
      <c r="F163" s="13"/>
      <c r="G163" s="14" t="s">
        <v>19</v>
      </c>
    </row>
    <row r="164" spans="1:7" x14ac:dyDescent="0.2">
      <c r="A164" s="44" t="s">
        <v>237</v>
      </c>
      <c r="B164" s="45" t="s">
        <v>19</v>
      </c>
      <c r="C164" s="10">
        <v>5000</v>
      </c>
      <c r="D164" s="10"/>
      <c r="E164" s="10"/>
      <c r="F164" s="10"/>
      <c r="G164" s="11" t="s">
        <v>19</v>
      </c>
    </row>
    <row r="165" spans="1:7" x14ac:dyDescent="0.2">
      <c r="A165" s="46" t="s">
        <v>463</v>
      </c>
      <c r="B165" s="45" t="s">
        <v>464</v>
      </c>
      <c r="C165" s="10">
        <v>5000</v>
      </c>
      <c r="D165" s="10"/>
      <c r="E165" s="10"/>
      <c r="F165" s="10"/>
      <c r="G165" s="11" t="s">
        <v>19</v>
      </c>
    </row>
    <row r="166" spans="1:7" ht="13.5" x14ac:dyDescent="0.25">
      <c r="A166" s="33" t="s">
        <v>249</v>
      </c>
      <c r="B166" s="43" t="s">
        <v>250</v>
      </c>
      <c r="C166" s="13"/>
      <c r="D166" s="13"/>
      <c r="E166" s="13"/>
      <c r="F166" s="13"/>
      <c r="G166" s="14" t="s">
        <v>19</v>
      </c>
    </row>
    <row r="167" spans="1:7" ht="13.5" x14ac:dyDescent="0.25">
      <c r="A167" s="33"/>
      <c r="B167" s="43"/>
      <c r="C167" s="13"/>
      <c r="D167" s="13"/>
      <c r="E167" s="13"/>
      <c r="F167" s="13"/>
      <c r="G167" s="14"/>
    </row>
    <row r="168" spans="1:7" ht="28.5" x14ac:dyDescent="0.2">
      <c r="A168" s="42" t="s">
        <v>465</v>
      </c>
      <c r="B168" s="43" t="s">
        <v>466</v>
      </c>
      <c r="C168" s="13"/>
      <c r="D168" s="13"/>
      <c r="E168" s="13"/>
      <c r="F168" s="13"/>
      <c r="G168" s="14"/>
    </row>
    <row r="169" spans="1:7" x14ac:dyDescent="0.2">
      <c r="A169" s="37" t="s">
        <v>234</v>
      </c>
      <c r="B169" s="43" t="s">
        <v>83</v>
      </c>
      <c r="C169" s="13">
        <v>2628103.5</v>
      </c>
      <c r="D169" s="13">
        <v>2596328.6</v>
      </c>
      <c r="E169" s="13">
        <v>2358185.6</v>
      </c>
      <c r="F169" s="13">
        <v>-238143</v>
      </c>
      <c r="G169" s="14" t="s">
        <v>260</v>
      </c>
    </row>
    <row r="170" spans="1:7" ht="13.5" x14ac:dyDescent="0.25">
      <c r="A170" s="33" t="s">
        <v>235</v>
      </c>
      <c r="B170" s="43" t="s">
        <v>236</v>
      </c>
      <c r="C170" s="13"/>
      <c r="D170" s="13"/>
      <c r="E170" s="13"/>
      <c r="F170" s="13"/>
      <c r="G170" s="14" t="s">
        <v>19</v>
      </c>
    </row>
    <row r="171" spans="1:7" x14ac:dyDescent="0.2">
      <c r="A171" s="44" t="s">
        <v>237</v>
      </c>
      <c r="B171" s="45" t="s">
        <v>19</v>
      </c>
      <c r="C171" s="10">
        <v>1762.9</v>
      </c>
      <c r="D171" s="10">
        <v>1773.7</v>
      </c>
      <c r="E171" s="10">
        <v>1050.5999999999999</v>
      </c>
      <c r="F171" s="10">
        <v>-723.1</v>
      </c>
      <c r="G171" s="11" t="s">
        <v>467</v>
      </c>
    </row>
    <row r="172" spans="1:7" ht="25.5" x14ac:dyDescent="0.2">
      <c r="A172" s="46" t="s">
        <v>468</v>
      </c>
      <c r="B172" s="45" t="s">
        <v>469</v>
      </c>
      <c r="C172" s="10">
        <v>1762.9</v>
      </c>
      <c r="D172" s="10">
        <v>145.69999999999999</v>
      </c>
      <c r="E172" s="10">
        <v>145.6</v>
      </c>
      <c r="F172" s="10">
        <v>-0.1</v>
      </c>
      <c r="G172" s="11" t="s">
        <v>470</v>
      </c>
    </row>
    <row r="173" spans="1:7" x14ac:dyDescent="0.2">
      <c r="A173" s="46" t="s">
        <v>471</v>
      </c>
      <c r="B173" s="45" t="s">
        <v>472</v>
      </c>
      <c r="C173" s="10"/>
      <c r="D173" s="10">
        <v>1408</v>
      </c>
      <c r="E173" s="10">
        <v>694.6</v>
      </c>
      <c r="F173" s="10">
        <v>-713.4</v>
      </c>
      <c r="G173" s="11" t="s">
        <v>473</v>
      </c>
    </row>
    <row r="174" spans="1:7" x14ac:dyDescent="0.2">
      <c r="A174" s="46" t="s">
        <v>474</v>
      </c>
      <c r="B174" s="45" t="s">
        <v>475</v>
      </c>
      <c r="C174" s="10"/>
      <c r="D174" s="10">
        <v>220</v>
      </c>
      <c r="E174" s="10">
        <v>210.4</v>
      </c>
      <c r="F174" s="10">
        <v>-9.6</v>
      </c>
      <c r="G174" s="11" t="s">
        <v>476</v>
      </c>
    </row>
    <row r="175" spans="1:7" ht="13.5" x14ac:dyDescent="0.25">
      <c r="A175" s="33" t="s">
        <v>270</v>
      </c>
      <c r="B175" s="43" t="s">
        <v>271</v>
      </c>
      <c r="C175" s="13"/>
      <c r="D175" s="13"/>
      <c r="E175" s="13"/>
      <c r="F175" s="13"/>
      <c r="G175" s="14" t="s">
        <v>19</v>
      </c>
    </row>
    <row r="176" spans="1:7" x14ac:dyDescent="0.2">
      <c r="A176" s="44" t="s">
        <v>237</v>
      </c>
      <c r="B176" s="45" t="s">
        <v>19</v>
      </c>
      <c r="C176" s="10">
        <v>1773253.9</v>
      </c>
      <c r="D176" s="10">
        <v>1798848.9</v>
      </c>
      <c r="E176" s="10">
        <v>1695522.1</v>
      </c>
      <c r="F176" s="10">
        <v>-103326.8</v>
      </c>
      <c r="G176" s="11" t="s">
        <v>170</v>
      </c>
    </row>
    <row r="177" spans="1:7" x14ac:dyDescent="0.2">
      <c r="A177" s="46" t="s">
        <v>414</v>
      </c>
      <c r="B177" s="45" t="s">
        <v>415</v>
      </c>
      <c r="C177" s="10">
        <v>31500</v>
      </c>
      <c r="D177" s="10">
        <v>36367.599999999999</v>
      </c>
      <c r="E177" s="10">
        <v>25315.7</v>
      </c>
      <c r="F177" s="10">
        <v>-11051.9</v>
      </c>
      <c r="G177" s="11" t="s">
        <v>30</v>
      </c>
    </row>
    <row r="178" spans="1:7" ht="25.5" x14ac:dyDescent="0.2">
      <c r="A178" s="46" t="s">
        <v>477</v>
      </c>
      <c r="B178" s="45" t="s">
        <v>478</v>
      </c>
      <c r="C178" s="10">
        <v>41372.300000000003</v>
      </c>
      <c r="D178" s="10">
        <v>34493.1</v>
      </c>
      <c r="E178" s="10">
        <v>28053.5</v>
      </c>
      <c r="F178" s="10">
        <v>-6439.6</v>
      </c>
      <c r="G178" s="11" t="s">
        <v>479</v>
      </c>
    </row>
    <row r="179" spans="1:7" x14ac:dyDescent="0.2">
      <c r="A179" s="46" t="s">
        <v>480</v>
      </c>
      <c r="B179" s="45" t="s">
        <v>481</v>
      </c>
      <c r="C179" s="10">
        <v>453686.2</v>
      </c>
      <c r="D179" s="10">
        <v>368169.6</v>
      </c>
      <c r="E179" s="10">
        <v>334466.09999999998</v>
      </c>
      <c r="F179" s="10">
        <v>-33703.5</v>
      </c>
      <c r="G179" s="11" t="s">
        <v>260</v>
      </c>
    </row>
    <row r="180" spans="1:7" x14ac:dyDescent="0.2">
      <c r="A180" s="46" t="s">
        <v>482</v>
      </c>
      <c r="B180" s="45" t="s">
        <v>483</v>
      </c>
      <c r="C180" s="10">
        <v>9100</v>
      </c>
      <c r="D180" s="10">
        <v>7600</v>
      </c>
      <c r="E180" s="10">
        <v>7599.9</v>
      </c>
      <c r="F180" s="10">
        <v>-0.1</v>
      </c>
      <c r="G180" s="11" t="s">
        <v>64</v>
      </c>
    </row>
    <row r="181" spans="1:7" x14ac:dyDescent="0.2">
      <c r="A181" s="46" t="s">
        <v>484</v>
      </c>
      <c r="B181" s="45" t="s">
        <v>485</v>
      </c>
      <c r="C181" s="10">
        <v>47563</v>
      </c>
      <c r="D181" s="10">
        <v>40063</v>
      </c>
      <c r="E181" s="10">
        <v>21240.3</v>
      </c>
      <c r="F181" s="10">
        <v>-18822.7</v>
      </c>
      <c r="G181" s="11" t="s">
        <v>486</v>
      </c>
    </row>
    <row r="182" spans="1:7" x14ac:dyDescent="0.2">
      <c r="A182" s="46" t="s">
        <v>487</v>
      </c>
      <c r="B182" s="45" t="s">
        <v>488</v>
      </c>
      <c r="C182" s="10">
        <v>997867.9</v>
      </c>
      <c r="D182" s="10">
        <v>1099417.8999999999</v>
      </c>
      <c r="E182" s="10">
        <v>1098594.1000000001</v>
      </c>
      <c r="F182" s="10">
        <v>-823.8</v>
      </c>
      <c r="G182" s="11" t="s">
        <v>470</v>
      </c>
    </row>
    <row r="183" spans="1:7" x14ac:dyDescent="0.2">
      <c r="A183" s="46" t="s">
        <v>489</v>
      </c>
      <c r="B183" s="45" t="s">
        <v>490</v>
      </c>
      <c r="C183" s="10">
        <v>500</v>
      </c>
      <c r="D183" s="10">
        <v>500</v>
      </c>
      <c r="E183" s="10">
        <v>26.9</v>
      </c>
      <c r="F183" s="10">
        <v>-473.1</v>
      </c>
      <c r="G183" s="11" t="s">
        <v>491</v>
      </c>
    </row>
    <row r="184" spans="1:7" ht="25.5" x14ac:dyDescent="0.2">
      <c r="A184" s="46" t="s">
        <v>492</v>
      </c>
      <c r="B184" s="45" t="s">
        <v>493</v>
      </c>
      <c r="C184" s="10">
        <v>86359.1</v>
      </c>
      <c r="D184" s="10">
        <v>78638.600000000006</v>
      </c>
      <c r="E184" s="10">
        <v>68742.5</v>
      </c>
      <c r="F184" s="10">
        <v>-9896.1</v>
      </c>
      <c r="G184" s="11" t="s">
        <v>494</v>
      </c>
    </row>
    <row r="185" spans="1:7" x14ac:dyDescent="0.2">
      <c r="A185" s="46" t="s">
        <v>495</v>
      </c>
      <c r="B185" s="45" t="s">
        <v>496</v>
      </c>
      <c r="C185" s="10">
        <v>10422.5</v>
      </c>
      <c r="D185" s="10">
        <v>10422.5</v>
      </c>
      <c r="E185" s="10">
        <v>6842.9</v>
      </c>
      <c r="F185" s="10">
        <v>-3579.6</v>
      </c>
      <c r="G185" s="11" t="s">
        <v>497</v>
      </c>
    </row>
    <row r="186" spans="1:7" x14ac:dyDescent="0.2">
      <c r="A186" s="46" t="s">
        <v>431</v>
      </c>
      <c r="B186" s="45" t="s">
        <v>432</v>
      </c>
      <c r="C186" s="10">
        <v>21217.1</v>
      </c>
      <c r="D186" s="10">
        <v>6898.8</v>
      </c>
      <c r="E186" s="10">
        <v>3830.1</v>
      </c>
      <c r="F186" s="10">
        <v>-3068.7</v>
      </c>
      <c r="G186" s="11" t="s">
        <v>498</v>
      </c>
    </row>
    <row r="187" spans="1:7" x14ac:dyDescent="0.2">
      <c r="A187" s="46" t="s">
        <v>499</v>
      </c>
      <c r="B187" s="45" t="s">
        <v>500</v>
      </c>
      <c r="C187" s="10">
        <v>2504.9</v>
      </c>
      <c r="D187" s="10">
        <v>2983.9</v>
      </c>
      <c r="E187" s="10">
        <v>2917.7</v>
      </c>
      <c r="F187" s="10">
        <v>-66.2</v>
      </c>
      <c r="G187" s="11" t="s">
        <v>337</v>
      </c>
    </row>
    <row r="188" spans="1:7" x14ac:dyDescent="0.2">
      <c r="A188" s="46" t="s">
        <v>501</v>
      </c>
      <c r="B188" s="45" t="s">
        <v>502</v>
      </c>
      <c r="C188" s="10">
        <v>3781</v>
      </c>
      <c r="D188" s="10">
        <v>3781</v>
      </c>
      <c r="E188" s="10">
        <v>3777.3</v>
      </c>
      <c r="F188" s="10">
        <v>-3.7</v>
      </c>
      <c r="G188" s="11" t="s">
        <v>470</v>
      </c>
    </row>
    <row r="189" spans="1:7" x14ac:dyDescent="0.2">
      <c r="A189" s="46" t="s">
        <v>503</v>
      </c>
      <c r="B189" s="45" t="s">
        <v>504</v>
      </c>
      <c r="C189" s="10">
        <v>13359.1</v>
      </c>
      <c r="D189" s="10">
        <v>16715.3</v>
      </c>
      <c r="E189" s="10">
        <v>14039.6</v>
      </c>
      <c r="F189" s="10">
        <v>-2675.7</v>
      </c>
      <c r="G189" s="11" t="s">
        <v>419</v>
      </c>
    </row>
    <row r="190" spans="1:7" x14ac:dyDescent="0.2">
      <c r="A190" s="46" t="s">
        <v>443</v>
      </c>
      <c r="B190" s="45" t="s">
        <v>444</v>
      </c>
      <c r="C190" s="10">
        <v>39020.800000000003</v>
      </c>
      <c r="D190" s="10">
        <v>61383.6</v>
      </c>
      <c r="E190" s="10">
        <v>52581.1</v>
      </c>
      <c r="F190" s="10">
        <v>-8802.5</v>
      </c>
      <c r="G190" s="11" t="s">
        <v>505</v>
      </c>
    </row>
    <row r="191" spans="1:7" x14ac:dyDescent="0.2">
      <c r="A191" s="46" t="s">
        <v>506</v>
      </c>
      <c r="B191" s="45" t="s">
        <v>507</v>
      </c>
      <c r="C191" s="10">
        <v>15000</v>
      </c>
      <c r="D191" s="10">
        <v>31414</v>
      </c>
      <c r="E191" s="10">
        <v>27494.5</v>
      </c>
      <c r="F191" s="10">
        <v>-3919.5</v>
      </c>
      <c r="G191" s="11" t="s">
        <v>508</v>
      </c>
    </row>
    <row r="192" spans="1:7" ht="13.5" x14ac:dyDescent="0.25">
      <c r="A192" s="33" t="s">
        <v>360</v>
      </c>
      <c r="B192" s="43" t="s">
        <v>361</v>
      </c>
      <c r="C192" s="13"/>
      <c r="D192" s="13"/>
      <c r="E192" s="13"/>
      <c r="F192" s="13"/>
      <c r="G192" s="14" t="s">
        <v>19</v>
      </c>
    </row>
    <row r="193" spans="1:7" x14ac:dyDescent="0.2">
      <c r="A193" s="44" t="s">
        <v>237</v>
      </c>
      <c r="B193" s="45" t="s">
        <v>19</v>
      </c>
      <c r="C193" s="10">
        <v>263513.90000000002</v>
      </c>
      <c r="D193" s="10">
        <v>195418.9</v>
      </c>
      <c r="E193" s="10">
        <v>149116.6</v>
      </c>
      <c r="F193" s="10">
        <v>-46302.3</v>
      </c>
      <c r="G193" s="11" t="s">
        <v>509</v>
      </c>
    </row>
    <row r="194" spans="1:7" x14ac:dyDescent="0.2">
      <c r="A194" s="46" t="s">
        <v>510</v>
      </c>
      <c r="B194" s="45" t="s">
        <v>511</v>
      </c>
      <c r="C194" s="10">
        <v>26442.2</v>
      </c>
      <c r="D194" s="10">
        <v>27421.3</v>
      </c>
      <c r="E194" s="10">
        <v>27035.7</v>
      </c>
      <c r="F194" s="10">
        <v>-385.6</v>
      </c>
      <c r="G194" s="11" t="s">
        <v>512</v>
      </c>
    </row>
    <row r="195" spans="1:7" x14ac:dyDescent="0.2">
      <c r="A195" s="46" t="s">
        <v>513</v>
      </c>
      <c r="B195" s="45" t="s">
        <v>514</v>
      </c>
      <c r="C195" s="10">
        <v>38993.800000000003</v>
      </c>
      <c r="D195" s="10">
        <v>21145.7</v>
      </c>
      <c r="E195" s="10">
        <v>19970.5</v>
      </c>
      <c r="F195" s="10">
        <v>-1175.2</v>
      </c>
      <c r="G195" s="11" t="s">
        <v>515</v>
      </c>
    </row>
    <row r="196" spans="1:7" x14ac:dyDescent="0.2">
      <c r="A196" s="46" t="s">
        <v>516</v>
      </c>
      <c r="B196" s="45" t="s">
        <v>517</v>
      </c>
      <c r="C196" s="10">
        <v>63187.7</v>
      </c>
      <c r="D196" s="10">
        <v>27653.3</v>
      </c>
      <c r="E196" s="10">
        <v>16745.8</v>
      </c>
      <c r="F196" s="10">
        <v>-10907.5</v>
      </c>
      <c r="G196" s="11" t="s">
        <v>518</v>
      </c>
    </row>
    <row r="197" spans="1:7" x14ac:dyDescent="0.2">
      <c r="A197" s="46" t="s">
        <v>519</v>
      </c>
      <c r="B197" s="45" t="s">
        <v>520</v>
      </c>
      <c r="C197" s="10">
        <v>47211.199999999997</v>
      </c>
      <c r="D197" s="10">
        <v>39242</v>
      </c>
      <c r="E197" s="10">
        <v>37778.400000000001</v>
      </c>
      <c r="F197" s="10">
        <v>-1463.6</v>
      </c>
      <c r="G197" s="11" t="s">
        <v>25</v>
      </c>
    </row>
    <row r="198" spans="1:7" x14ac:dyDescent="0.2">
      <c r="A198" s="46" t="s">
        <v>521</v>
      </c>
      <c r="B198" s="45" t="s">
        <v>522</v>
      </c>
      <c r="C198" s="10">
        <v>67946.100000000006</v>
      </c>
      <c r="D198" s="10">
        <v>67946.100000000006</v>
      </c>
      <c r="E198" s="10">
        <v>39511.800000000003</v>
      </c>
      <c r="F198" s="10">
        <v>-28434.3</v>
      </c>
      <c r="G198" s="11" t="s">
        <v>523</v>
      </c>
    </row>
    <row r="199" spans="1:7" x14ac:dyDescent="0.2">
      <c r="A199" s="46" t="s">
        <v>524</v>
      </c>
      <c r="B199" s="45" t="s">
        <v>525</v>
      </c>
      <c r="C199" s="10">
        <v>10975</v>
      </c>
      <c r="D199" s="10">
        <v>3624.2</v>
      </c>
      <c r="E199" s="10">
        <v>739.1</v>
      </c>
      <c r="F199" s="10">
        <v>-2885.1</v>
      </c>
      <c r="G199" s="11" t="s">
        <v>526</v>
      </c>
    </row>
    <row r="200" spans="1:7" x14ac:dyDescent="0.2">
      <c r="A200" s="46" t="s">
        <v>527</v>
      </c>
      <c r="B200" s="45" t="s">
        <v>528</v>
      </c>
      <c r="C200" s="10"/>
      <c r="D200" s="10">
        <v>1145.4000000000001</v>
      </c>
      <c r="E200" s="10">
        <v>1103.7</v>
      </c>
      <c r="F200" s="10">
        <v>-41.7</v>
      </c>
      <c r="G200" s="11" t="s">
        <v>529</v>
      </c>
    </row>
    <row r="201" spans="1:7" x14ac:dyDescent="0.2">
      <c r="A201" s="46" t="s">
        <v>530</v>
      </c>
      <c r="B201" s="45" t="s">
        <v>531</v>
      </c>
      <c r="C201" s="10">
        <v>2282.9</v>
      </c>
      <c r="D201" s="10">
        <v>2436.6999999999998</v>
      </c>
      <c r="E201" s="10">
        <v>2312.1</v>
      </c>
      <c r="F201" s="10">
        <v>-124.6</v>
      </c>
      <c r="G201" s="11" t="s">
        <v>324</v>
      </c>
    </row>
    <row r="202" spans="1:7" x14ac:dyDescent="0.2">
      <c r="A202" s="46" t="s">
        <v>532</v>
      </c>
      <c r="B202" s="45" t="s">
        <v>533</v>
      </c>
      <c r="C202" s="10">
        <v>6475</v>
      </c>
      <c r="D202" s="10">
        <v>4804.2</v>
      </c>
      <c r="E202" s="10">
        <v>3919.5</v>
      </c>
      <c r="F202" s="10">
        <v>-884.7</v>
      </c>
      <c r="G202" s="11" t="s">
        <v>534</v>
      </c>
    </row>
    <row r="203" spans="1:7" ht="13.5" x14ac:dyDescent="0.25">
      <c r="A203" s="33" t="s">
        <v>461</v>
      </c>
      <c r="B203" s="43" t="s">
        <v>462</v>
      </c>
      <c r="C203" s="13"/>
      <c r="D203" s="13"/>
      <c r="E203" s="13"/>
      <c r="F203" s="13"/>
      <c r="G203" s="14" t="s">
        <v>19</v>
      </c>
    </row>
    <row r="204" spans="1:7" x14ac:dyDescent="0.2">
      <c r="A204" s="44" t="s">
        <v>237</v>
      </c>
      <c r="B204" s="45" t="s">
        <v>19</v>
      </c>
      <c r="C204" s="10">
        <v>404928.1</v>
      </c>
      <c r="D204" s="10">
        <v>425969.4</v>
      </c>
      <c r="E204" s="10">
        <v>346501.7</v>
      </c>
      <c r="F204" s="10">
        <v>-79467.7</v>
      </c>
      <c r="G204" s="11" t="s">
        <v>479</v>
      </c>
    </row>
    <row r="205" spans="1:7" x14ac:dyDescent="0.2">
      <c r="A205" s="46" t="s">
        <v>535</v>
      </c>
      <c r="B205" s="45" t="s">
        <v>536</v>
      </c>
      <c r="C205" s="10">
        <v>393698.9</v>
      </c>
      <c r="D205" s="10">
        <v>406238.4</v>
      </c>
      <c r="E205" s="10">
        <v>334691.3</v>
      </c>
      <c r="F205" s="10">
        <v>-71547.100000000006</v>
      </c>
      <c r="G205" s="11" t="s">
        <v>537</v>
      </c>
    </row>
    <row r="206" spans="1:7" x14ac:dyDescent="0.2">
      <c r="A206" s="46" t="s">
        <v>538</v>
      </c>
      <c r="B206" s="45" t="s">
        <v>539</v>
      </c>
      <c r="C206" s="10">
        <v>11229.2</v>
      </c>
      <c r="D206" s="10">
        <v>19731</v>
      </c>
      <c r="E206" s="10">
        <v>11810.4</v>
      </c>
      <c r="F206" s="10">
        <v>-7920.6</v>
      </c>
      <c r="G206" s="11" t="s">
        <v>540</v>
      </c>
    </row>
    <row r="207" spans="1:7" ht="13.5" x14ac:dyDescent="0.25">
      <c r="A207" s="33" t="s">
        <v>275</v>
      </c>
      <c r="B207" s="43" t="s">
        <v>276</v>
      </c>
      <c r="C207" s="13"/>
      <c r="D207" s="13"/>
      <c r="E207" s="13"/>
      <c r="F207" s="13"/>
      <c r="G207" s="14" t="s">
        <v>19</v>
      </c>
    </row>
    <row r="208" spans="1:7" x14ac:dyDescent="0.2">
      <c r="A208" s="44" t="s">
        <v>237</v>
      </c>
      <c r="B208" s="45" t="s">
        <v>19</v>
      </c>
      <c r="C208" s="10">
        <v>182480.3</v>
      </c>
      <c r="D208" s="10">
        <v>172153.3</v>
      </c>
      <c r="E208" s="10">
        <v>164638.6</v>
      </c>
      <c r="F208" s="10">
        <v>-7514.7</v>
      </c>
      <c r="G208" s="11" t="s">
        <v>476</v>
      </c>
    </row>
    <row r="209" spans="1:7" x14ac:dyDescent="0.2">
      <c r="A209" s="46" t="s">
        <v>373</v>
      </c>
      <c r="B209" s="45" t="s">
        <v>374</v>
      </c>
      <c r="C209" s="10">
        <v>101818.3</v>
      </c>
      <c r="D209" s="10">
        <v>98096.5</v>
      </c>
      <c r="E209" s="10">
        <v>97267</v>
      </c>
      <c r="F209" s="10">
        <v>-829.5</v>
      </c>
      <c r="G209" s="11" t="s">
        <v>354</v>
      </c>
    </row>
    <row r="210" spans="1:7" x14ac:dyDescent="0.2">
      <c r="A210" s="46" t="s">
        <v>278</v>
      </c>
      <c r="B210" s="45" t="s">
        <v>279</v>
      </c>
      <c r="C210" s="10">
        <v>80101</v>
      </c>
      <c r="D210" s="10">
        <v>73470.3</v>
      </c>
      <c r="E210" s="10">
        <v>66811</v>
      </c>
      <c r="F210" s="10">
        <v>-6659.3</v>
      </c>
      <c r="G210" s="11" t="s">
        <v>541</v>
      </c>
    </row>
    <row r="211" spans="1:7" x14ac:dyDescent="0.2">
      <c r="A211" s="46" t="s">
        <v>542</v>
      </c>
      <c r="B211" s="45" t="s">
        <v>543</v>
      </c>
      <c r="C211" s="10">
        <v>561</v>
      </c>
      <c r="D211" s="10">
        <v>586.5</v>
      </c>
      <c r="E211" s="10">
        <v>560.6</v>
      </c>
      <c r="F211" s="10">
        <v>-25.9</v>
      </c>
      <c r="G211" s="11" t="s">
        <v>476</v>
      </c>
    </row>
    <row r="212" spans="1:7" ht="13.5" x14ac:dyDescent="0.25">
      <c r="A212" s="33" t="s">
        <v>249</v>
      </c>
      <c r="B212" s="43" t="s">
        <v>250</v>
      </c>
      <c r="C212" s="13"/>
      <c r="D212" s="13"/>
      <c r="E212" s="13"/>
      <c r="F212" s="13"/>
      <c r="G212" s="14" t="s">
        <v>19</v>
      </c>
    </row>
    <row r="213" spans="1:7" x14ac:dyDescent="0.2">
      <c r="A213" s="44" t="s">
        <v>237</v>
      </c>
      <c r="B213" s="45" t="s">
        <v>19</v>
      </c>
      <c r="C213" s="10">
        <v>2164.4</v>
      </c>
      <c r="D213" s="10">
        <v>2164.4</v>
      </c>
      <c r="E213" s="10">
        <v>1355.9</v>
      </c>
      <c r="F213" s="10">
        <v>-808.5</v>
      </c>
      <c r="G213" s="11" t="s">
        <v>544</v>
      </c>
    </row>
    <row r="214" spans="1:7" x14ac:dyDescent="0.2">
      <c r="A214" s="46" t="s">
        <v>378</v>
      </c>
      <c r="B214" s="45" t="s">
        <v>379</v>
      </c>
      <c r="C214" s="10">
        <v>2164.4</v>
      </c>
      <c r="D214" s="10">
        <v>2164.4</v>
      </c>
      <c r="E214" s="10">
        <v>1355.9</v>
      </c>
      <c r="F214" s="10">
        <v>-808.5</v>
      </c>
      <c r="G214" s="11" t="s">
        <v>544</v>
      </c>
    </row>
    <row r="215" spans="1:7" x14ac:dyDescent="0.2">
      <c r="A215" s="46"/>
      <c r="B215" s="45"/>
      <c r="C215" s="10"/>
      <c r="D215" s="10"/>
      <c r="E215" s="10"/>
      <c r="F215" s="10"/>
      <c r="G215" s="11"/>
    </row>
    <row r="216" spans="1:7" ht="14.25" x14ac:dyDescent="0.2">
      <c r="A216" s="42" t="s">
        <v>545</v>
      </c>
      <c r="B216" s="43" t="s">
        <v>546</v>
      </c>
      <c r="C216" s="13"/>
      <c r="D216" s="13"/>
      <c r="E216" s="13"/>
      <c r="F216" s="13"/>
      <c r="G216" s="14"/>
    </row>
    <row r="217" spans="1:7" x14ac:dyDescent="0.2">
      <c r="A217" s="37" t="s">
        <v>234</v>
      </c>
      <c r="B217" s="43" t="s">
        <v>83</v>
      </c>
      <c r="C217" s="13">
        <v>3033123.4</v>
      </c>
      <c r="D217" s="13">
        <v>2955491.1</v>
      </c>
      <c r="E217" s="13">
        <v>2701268.7</v>
      </c>
      <c r="F217" s="13">
        <v>-254222.4</v>
      </c>
      <c r="G217" s="14" t="s">
        <v>436</v>
      </c>
    </row>
    <row r="218" spans="1:7" ht="13.5" x14ac:dyDescent="0.25">
      <c r="A218" s="33" t="s">
        <v>235</v>
      </c>
      <c r="B218" s="43" t="s">
        <v>236</v>
      </c>
      <c r="C218" s="13"/>
      <c r="D218" s="13"/>
      <c r="E218" s="13"/>
      <c r="F218" s="13"/>
      <c r="G218" s="14" t="s">
        <v>19</v>
      </c>
    </row>
    <row r="219" spans="1:7" x14ac:dyDescent="0.2">
      <c r="A219" s="44" t="s">
        <v>237</v>
      </c>
      <c r="B219" s="45" t="s">
        <v>19</v>
      </c>
      <c r="C219" s="10">
        <v>216837.3</v>
      </c>
      <c r="D219" s="10">
        <v>141196.79999999999</v>
      </c>
      <c r="E219" s="10">
        <v>115274.5</v>
      </c>
      <c r="F219" s="10">
        <v>-25922.3</v>
      </c>
      <c r="G219" s="11" t="s">
        <v>534</v>
      </c>
    </row>
    <row r="220" spans="1:7" ht="25.5" x14ac:dyDescent="0.2">
      <c r="A220" s="46" t="s">
        <v>547</v>
      </c>
      <c r="B220" s="45" t="s">
        <v>548</v>
      </c>
      <c r="C220" s="10">
        <v>37746.1</v>
      </c>
      <c r="D220" s="10">
        <v>45749.9</v>
      </c>
      <c r="E220" s="10">
        <v>39952</v>
      </c>
      <c r="F220" s="10">
        <v>-5797.9</v>
      </c>
      <c r="G220" s="11" t="s">
        <v>227</v>
      </c>
    </row>
    <row r="221" spans="1:7" ht="25.5" x14ac:dyDescent="0.2">
      <c r="A221" s="46" t="s">
        <v>549</v>
      </c>
      <c r="B221" s="45" t="s">
        <v>550</v>
      </c>
      <c r="C221" s="10">
        <v>54450.8</v>
      </c>
      <c r="D221" s="10">
        <v>7821.5</v>
      </c>
      <c r="E221" s="10">
        <v>4744.5</v>
      </c>
      <c r="F221" s="10">
        <v>-3077</v>
      </c>
      <c r="G221" s="11" t="s">
        <v>551</v>
      </c>
    </row>
    <row r="222" spans="1:7" ht="38.25" x14ac:dyDescent="0.2">
      <c r="A222" s="46" t="s">
        <v>552</v>
      </c>
      <c r="B222" s="45" t="s">
        <v>553</v>
      </c>
      <c r="C222" s="10">
        <v>1937.3</v>
      </c>
      <c r="D222" s="10">
        <v>174.2</v>
      </c>
      <c r="E222" s="10">
        <v>173.9</v>
      </c>
      <c r="F222" s="10">
        <v>-0.3</v>
      </c>
      <c r="G222" s="11" t="s">
        <v>401</v>
      </c>
    </row>
    <row r="223" spans="1:7" ht="25.5" x14ac:dyDescent="0.2">
      <c r="A223" s="46" t="s">
        <v>554</v>
      </c>
      <c r="B223" s="45" t="s">
        <v>555</v>
      </c>
      <c r="C223" s="10">
        <v>5494.6</v>
      </c>
      <c r="D223" s="10">
        <v>288</v>
      </c>
      <c r="E223" s="10">
        <v>287.89999999999998</v>
      </c>
      <c r="F223" s="10">
        <v>-0.1</v>
      </c>
      <c r="G223" s="11" t="s">
        <v>64</v>
      </c>
    </row>
    <row r="224" spans="1:7" ht="25.5" x14ac:dyDescent="0.2">
      <c r="A224" s="46" t="s">
        <v>468</v>
      </c>
      <c r="B224" s="45" t="s">
        <v>469</v>
      </c>
      <c r="C224" s="10">
        <v>24575.1</v>
      </c>
      <c r="D224" s="10">
        <v>1218.7</v>
      </c>
      <c r="E224" s="10">
        <v>1099.3</v>
      </c>
      <c r="F224" s="10">
        <v>-119.4</v>
      </c>
      <c r="G224" s="11" t="s">
        <v>556</v>
      </c>
    </row>
    <row r="225" spans="1:7" ht="25.5" x14ac:dyDescent="0.2">
      <c r="A225" s="46" t="s">
        <v>557</v>
      </c>
      <c r="B225" s="45" t="s">
        <v>558</v>
      </c>
      <c r="C225" s="10">
        <v>44477.1</v>
      </c>
      <c r="D225" s="10">
        <v>29271.7</v>
      </c>
      <c r="E225" s="10">
        <v>28231.200000000001</v>
      </c>
      <c r="F225" s="10">
        <v>-1040.5</v>
      </c>
      <c r="G225" s="11" t="s">
        <v>529</v>
      </c>
    </row>
    <row r="226" spans="1:7" x14ac:dyDescent="0.2">
      <c r="A226" s="46" t="s">
        <v>471</v>
      </c>
      <c r="B226" s="45" t="s">
        <v>472</v>
      </c>
      <c r="C226" s="10">
        <v>10181</v>
      </c>
      <c r="D226" s="10">
        <v>19346.900000000001</v>
      </c>
      <c r="E226" s="10">
        <v>3701.5</v>
      </c>
      <c r="F226" s="10">
        <v>-15645.4</v>
      </c>
      <c r="G226" s="11" t="s">
        <v>559</v>
      </c>
    </row>
    <row r="227" spans="1:7" x14ac:dyDescent="0.2">
      <c r="A227" s="46" t="s">
        <v>560</v>
      </c>
      <c r="B227" s="45" t="s">
        <v>561</v>
      </c>
      <c r="C227" s="10">
        <v>37975.300000000003</v>
      </c>
      <c r="D227" s="10">
        <v>36827.1</v>
      </c>
      <c r="E227" s="10">
        <v>36585.699999999997</v>
      </c>
      <c r="F227" s="10">
        <v>-241.4</v>
      </c>
      <c r="G227" s="11" t="s">
        <v>372</v>
      </c>
    </row>
    <row r="228" spans="1:7" x14ac:dyDescent="0.2">
      <c r="A228" s="46" t="s">
        <v>474</v>
      </c>
      <c r="B228" s="45" t="s">
        <v>475</v>
      </c>
      <c r="C228" s="10"/>
      <c r="D228" s="10">
        <v>498.8</v>
      </c>
      <c r="E228" s="10">
        <v>498.4</v>
      </c>
      <c r="F228" s="10">
        <v>-0.4</v>
      </c>
      <c r="G228" s="11" t="s">
        <v>470</v>
      </c>
    </row>
    <row r="229" spans="1:7" ht="13.5" x14ac:dyDescent="0.25">
      <c r="A229" s="33" t="s">
        <v>270</v>
      </c>
      <c r="B229" s="43" t="s">
        <v>271</v>
      </c>
      <c r="C229" s="13"/>
      <c r="D229" s="13"/>
      <c r="E229" s="13"/>
      <c r="F229" s="13"/>
      <c r="G229" s="14" t="s">
        <v>19</v>
      </c>
    </row>
    <row r="230" spans="1:7" x14ac:dyDescent="0.2">
      <c r="A230" s="44" t="s">
        <v>237</v>
      </c>
      <c r="B230" s="45" t="s">
        <v>19</v>
      </c>
      <c r="C230" s="10">
        <v>136159.29999999999</v>
      </c>
      <c r="D230" s="10">
        <v>129725.3</v>
      </c>
      <c r="E230" s="10">
        <v>104527.7</v>
      </c>
      <c r="F230" s="10">
        <v>-25197.599999999999</v>
      </c>
      <c r="G230" s="11" t="s">
        <v>562</v>
      </c>
    </row>
    <row r="231" spans="1:7" ht="38.25" x14ac:dyDescent="0.2">
      <c r="A231" s="46" t="s">
        <v>563</v>
      </c>
      <c r="B231" s="45" t="s">
        <v>564</v>
      </c>
      <c r="C231" s="10">
        <v>100671</v>
      </c>
      <c r="D231" s="10">
        <v>89240.3</v>
      </c>
      <c r="E231" s="10">
        <v>68815.3</v>
      </c>
      <c r="F231" s="10">
        <v>-20425</v>
      </c>
      <c r="G231" s="11" t="s">
        <v>565</v>
      </c>
    </row>
    <row r="232" spans="1:7" ht="25.5" x14ac:dyDescent="0.2">
      <c r="A232" s="46" t="s">
        <v>492</v>
      </c>
      <c r="B232" s="45" t="s">
        <v>493</v>
      </c>
      <c r="C232" s="10">
        <v>27003.4</v>
      </c>
      <c r="D232" s="10">
        <v>36435.800000000003</v>
      </c>
      <c r="E232" s="10">
        <v>34598.6</v>
      </c>
      <c r="F232" s="10">
        <v>-1837.2</v>
      </c>
      <c r="G232" s="11" t="s">
        <v>566</v>
      </c>
    </row>
    <row r="233" spans="1:7" ht="38.25" x14ac:dyDescent="0.2">
      <c r="A233" s="46" t="s">
        <v>567</v>
      </c>
      <c r="B233" s="45" t="s">
        <v>568</v>
      </c>
      <c r="C233" s="10">
        <v>8484.9</v>
      </c>
      <c r="D233" s="10">
        <v>4049.2</v>
      </c>
      <c r="E233" s="10">
        <v>1113.8</v>
      </c>
      <c r="F233" s="10">
        <v>-2935.4</v>
      </c>
      <c r="G233" s="11" t="s">
        <v>569</v>
      </c>
    </row>
    <row r="234" spans="1:7" ht="13.5" x14ac:dyDescent="0.25">
      <c r="A234" s="33" t="s">
        <v>360</v>
      </c>
      <c r="B234" s="43" t="s">
        <v>361</v>
      </c>
      <c r="C234" s="13"/>
      <c r="D234" s="13"/>
      <c r="E234" s="13"/>
      <c r="F234" s="13"/>
      <c r="G234" s="14" t="s">
        <v>19</v>
      </c>
    </row>
    <row r="235" spans="1:7" x14ac:dyDescent="0.2">
      <c r="A235" s="44" t="s">
        <v>237</v>
      </c>
      <c r="B235" s="45" t="s">
        <v>19</v>
      </c>
      <c r="C235" s="10"/>
      <c r="D235" s="10">
        <v>78569.399999999994</v>
      </c>
      <c r="E235" s="10">
        <v>72942.3</v>
      </c>
      <c r="F235" s="10">
        <v>-5627.1</v>
      </c>
      <c r="G235" s="11" t="s">
        <v>570</v>
      </c>
    </row>
    <row r="236" spans="1:7" x14ac:dyDescent="0.2">
      <c r="A236" s="46" t="s">
        <v>527</v>
      </c>
      <c r="B236" s="45" t="s">
        <v>528</v>
      </c>
      <c r="C236" s="10"/>
      <c r="D236" s="10">
        <v>78569.399999999994</v>
      </c>
      <c r="E236" s="10">
        <v>72942.3</v>
      </c>
      <c r="F236" s="10">
        <v>-5627.1</v>
      </c>
      <c r="G236" s="11" t="s">
        <v>570</v>
      </c>
    </row>
    <row r="237" spans="1:7" ht="13.5" x14ac:dyDescent="0.25">
      <c r="A237" s="33" t="s">
        <v>365</v>
      </c>
      <c r="B237" s="43" t="s">
        <v>366</v>
      </c>
      <c r="C237" s="13"/>
      <c r="D237" s="13"/>
      <c r="E237" s="13"/>
      <c r="F237" s="13"/>
      <c r="G237" s="14" t="s">
        <v>19</v>
      </c>
    </row>
    <row r="238" spans="1:7" x14ac:dyDescent="0.2">
      <c r="A238" s="44" t="s">
        <v>237</v>
      </c>
      <c r="B238" s="45" t="s">
        <v>19</v>
      </c>
      <c r="C238" s="10">
        <v>3339.6</v>
      </c>
      <c r="D238" s="10">
        <v>1449.5</v>
      </c>
      <c r="E238" s="10">
        <v>1444.7</v>
      </c>
      <c r="F238" s="10">
        <v>-4.8</v>
      </c>
      <c r="G238" s="11" t="s">
        <v>375</v>
      </c>
    </row>
    <row r="239" spans="1:7" ht="38.25" x14ac:dyDescent="0.2">
      <c r="A239" s="46" t="s">
        <v>571</v>
      </c>
      <c r="B239" s="45" t="s">
        <v>572</v>
      </c>
      <c r="C239" s="10">
        <v>3339.6</v>
      </c>
      <c r="D239" s="10">
        <v>1449.5</v>
      </c>
      <c r="E239" s="10">
        <v>1444.7</v>
      </c>
      <c r="F239" s="10">
        <v>-4.8</v>
      </c>
      <c r="G239" s="11" t="s">
        <v>375</v>
      </c>
    </row>
    <row r="240" spans="1:7" ht="13.5" x14ac:dyDescent="0.25">
      <c r="A240" s="33" t="s">
        <v>573</v>
      </c>
      <c r="B240" s="43" t="s">
        <v>574</v>
      </c>
      <c r="C240" s="13"/>
      <c r="D240" s="13"/>
      <c r="E240" s="13"/>
      <c r="F240" s="13"/>
      <c r="G240" s="14" t="s">
        <v>19</v>
      </c>
    </row>
    <row r="241" spans="1:7" x14ac:dyDescent="0.2">
      <c r="A241" s="44" t="s">
        <v>237</v>
      </c>
      <c r="B241" s="45" t="s">
        <v>19</v>
      </c>
      <c r="C241" s="10">
        <v>533785.19999999995</v>
      </c>
      <c r="D241" s="10">
        <v>507098.4</v>
      </c>
      <c r="E241" s="10">
        <v>473877.9</v>
      </c>
      <c r="F241" s="10">
        <v>-33220.5</v>
      </c>
      <c r="G241" s="11" t="s">
        <v>575</v>
      </c>
    </row>
    <row r="242" spans="1:7" x14ac:dyDescent="0.2">
      <c r="A242" s="46" t="s">
        <v>576</v>
      </c>
      <c r="B242" s="45" t="s">
        <v>577</v>
      </c>
      <c r="C242" s="10">
        <v>258274</v>
      </c>
      <c r="D242" s="10">
        <v>255244</v>
      </c>
      <c r="E242" s="10">
        <v>252524.2</v>
      </c>
      <c r="F242" s="10">
        <v>-2719.8</v>
      </c>
      <c r="G242" s="11" t="s">
        <v>578</v>
      </c>
    </row>
    <row r="243" spans="1:7" x14ac:dyDescent="0.2">
      <c r="A243" s="46" t="s">
        <v>579</v>
      </c>
      <c r="B243" s="45" t="s">
        <v>580</v>
      </c>
      <c r="C243" s="10">
        <v>83281.2</v>
      </c>
      <c r="D243" s="10">
        <v>88642.6</v>
      </c>
      <c r="E243" s="10">
        <v>78414.7</v>
      </c>
      <c r="F243" s="10">
        <v>-10227.9</v>
      </c>
      <c r="G243" s="11" t="s">
        <v>351</v>
      </c>
    </row>
    <row r="244" spans="1:7" x14ac:dyDescent="0.2">
      <c r="A244" s="46" t="s">
        <v>581</v>
      </c>
      <c r="B244" s="45" t="s">
        <v>582</v>
      </c>
      <c r="C244" s="10">
        <v>8229.4</v>
      </c>
      <c r="D244" s="10">
        <v>6644.4</v>
      </c>
      <c r="E244" s="10">
        <v>6087.3</v>
      </c>
      <c r="F244" s="10">
        <v>-557.1</v>
      </c>
      <c r="G244" s="11" t="s">
        <v>377</v>
      </c>
    </row>
    <row r="245" spans="1:7" x14ac:dyDescent="0.2">
      <c r="A245" s="46" t="s">
        <v>583</v>
      </c>
      <c r="B245" s="45" t="s">
        <v>584</v>
      </c>
      <c r="C245" s="10">
        <v>13334.1</v>
      </c>
      <c r="D245" s="10">
        <v>6840.1</v>
      </c>
      <c r="E245" s="10">
        <v>6369.4</v>
      </c>
      <c r="F245" s="10">
        <v>-470.7</v>
      </c>
      <c r="G245" s="11" t="s">
        <v>14</v>
      </c>
    </row>
    <row r="246" spans="1:7" x14ac:dyDescent="0.2">
      <c r="A246" s="46" t="s">
        <v>585</v>
      </c>
      <c r="B246" s="45" t="s">
        <v>586</v>
      </c>
      <c r="C246" s="10"/>
      <c r="D246" s="10">
        <v>357.2</v>
      </c>
      <c r="E246" s="10"/>
      <c r="F246" s="10">
        <v>-357.2</v>
      </c>
      <c r="G246" s="11" t="s">
        <v>19</v>
      </c>
    </row>
    <row r="247" spans="1:7" x14ac:dyDescent="0.2">
      <c r="A247" s="46" t="s">
        <v>587</v>
      </c>
      <c r="B247" s="45" t="s">
        <v>588</v>
      </c>
      <c r="C247" s="10">
        <v>150062.29999999999</v>
      </c>
      <c r="D247" s="10">
        <v>134815.9</v>
      </c>
      <c r="E247" s="10">
        <v>120891.7</v>
      </c>
      <c r="F247" s="10">
        <v>-13924.2</v>
      </c>
      <c r="G247" s="11" t="s">
        <v>589</v>
      </c>
    </row>
    <row r="248" spans="1:7" x14ac:dyDescent="0.2">
      <c r="A248" s="46" t="s">
        <v>590</v>
      </c>
      <c r="B248" s="45" t="s">
        <v>591</v>
      </c>
      <c r="C248" s="10">
        <v>20604.2</v>
      </c>
      <c r="D248" s="10">
        <v>14554.2</v>
      </c>
      <c r="E248" s="10">
        <v>9590.7000000000007</v>
      </c>
      <c r="F248" s="10">
        <v>-4963.5</v>
      </c>
      <c r="G248" s="11" t="s">
        <v>592</v>
      </c>
    </row>
    <row r="249" spans="1:7" ht="13.5" x14ac:dyDescent="0.25">
      <c r="A249" s="33" t="s">
        <v>275</v>
      </c>
      <c r="B249" s="43" t="s">
        <v>276</v>
      </c>
      <c r="C249" s="13"/>
      <c r="D249" s="13"/>
      <c r="E249" s="13"/>
      <c r="F249" s="13"/>
      <c r="G249" s="14" t="s">
        <v>19</v>
      </c>
    </row>
    <row r="250" spans="1:7" x14ac:dyDescent="0.2">
      <c r="A250" s="44" t="s">
        <v>237</v>
      </c>
      <c r="B250" s="45" t="s">
        <v>19</v>
      </c>
      <c r="C250" s="10">
        <v>2116010.1</v>
      </c>
      <c r="D250" s="10">
        <v>2072459.8</v>
      </c>
      <c r="E250" s="10">
        <v>1914827.6</v>
      </c>
      <c r="F250" s="10">
        <v>-157632.20000000001</v>
      </c>
      <c r="G250" s="11" t="s">
        <v>593</v>
      </c>
    </row>
    <row r="251" spans="1:7" ht="25.5" x14ac:dyDescent="0.2">
      <c r="A251" s="46" t="s">
        <v>594</v>
      </c>
      <c r="B251" s="45" t="s">
        <v>595</v>
      </c>
      <c r="C251" s="10">
        <v>181400.9</v>
      </c>
      <c r="D251" s="10">
        <v>132881.4</v>
      </c>
      <c r="E251" s="10">
        <v>44467.1</v>
      </c>
      <c r="F251" s="10">
        <v>-88414.3</v>
      </c>
      <c r="G251" s="11" t="s">
        <v>596</v>
      </c>
    </row>
    <row r="252" spans="1:7" x14ac:dyDescent="0.2">
      <c r="A252" s="46" t="s">
        <v>597</v>
      </c>
      <c r="B252" s="45" t="s">
        <v>598</v>
      </c>
      <c r="C252" s="10">
        <v>8666.6</v>
      </c>
      <c r="D252" s="10">
        <v>8634.6</v>
      </c>
      <c r="E252" s="10">
        <v>8083.7</v>
      </c>
      <c r="F252" s="10">
        <v>-550.9</v>
      </c>
      <c r="G252" s="11" t="s">
        <v>599</v>
      </c>
    </row>
    <row r="253" spans="1:7" x14ac:dyDescent="0.2">
      <c r="A253" s="46" t="s">
        <v>600</v>
      </c>
      <c r="B253" s="45" t="s">
        <v>601</v>
      </c>
      <c r="C253" s="10">
        <v>55117.3</v>
      </c>
      <c r="D253" s="10">
        <v>40673.1</v>
      </c>
      <c r="E253" s="10">
        <v>36003.4</v>
      </c>
      <c r="F253" s="10">
        <v>-4669.7</v>
      </c>
      <c r="G253" s="11" t="s">
        <v>351</v>
      </c>
    </row>
    <row r="254" spans="1:7" x14ac:dyDescent="0.2">
      <c r="A254" s="46" t="s">
        <v>602</v>
      </c>
      <c r="B254" s="45" t="s">
        <v>603</v>
      </c>
      <c r="C254" s="10">
        <v>142182</v>
      </c>
      <c r="D254" s="10">
        <v>137177.20000000001</v>
      </c>
      <c r="E254" s="10">
        <v>130175.2</v>
      </c>
      <c r="F254" s="10">
        <v>-7002</v>
      </c>
      <c r="G254" s="11" t="s">
        <v>324</v>
      </c>
    </row>
    <row r="255" spans="1:7" x14ac:dyDescent="0.2">
      <c r="A255" s="46" t="s">
        <v>604</v>
      </c>
      <c r="B255" s="45" t="s">
        <v>605</v>
      </c>
      <c r="C255" s="10">
        <v>471075</v>
      </c>
      <c r="D255" s="10">
        <v>458038.9</v>
      </c>
      <c r="E255" s="10">
        <v>448281.3</v>
      </c>
      <c r="F255" s="10">
        <v>-9757.6</v>
      </c>
      <c r="G255" s="11" t="s">
        <v>300</v>
      </c>
    </row>
    <row r="256" spans="1:7" x14ac:dyDescent="0.2">
      <c r="A256" s="46" t="s">
        <v>373</v>
      </c>
      <c r="B256" s="45" t="s">
        <v>374</v>
      </c>
      <c r="C256" s="10">
        <v>414943.3</v>
      </c>
      <c r="D256" s="10">
        <v>418991.1</v>
      </c>
      <c r="E256" s="10">
        <v>407238.7</v>
      </c>
      <c r="F256" s="10">
        <v>-11752.4</v>
      </c>
      <c r="G256" s="11" t="s">
        <v>280</v>
      </c>
    </row>
    <row r="257" spans="1:7" x14ac:dyDescent="0.2">
      <c r="A257" s="46" t="s">
        <v>278</v>
      </c>
      <c r="B257" s="45" t="s">
        <v>279</v>
      </c>
      <c r="C257" s="10">
        <v>695880.2</v>
      </c>
      <c r="D257" s="10">
        <v>691069.6</v>
      </c>
      <c r="E257" s="10">
        <v>683878.3</v>
      </c>
      <c r="F257" s="10">
        <v>-7191.3</v>
      </c>
      <c r="G257" s="11" t="s">
        <v>343</v>
      </c>
    </row>
    <row r="258" spans="1:7" x14ac:dyDescent="0.2">
      <c r="A258" s="46" t="s">
        <v>281</v>
      </c>
      <c r="B258" s="45" t="s">
        <v>282</v>
      </c>
      <c r="C258" s="10">
        <v>18694.7</v>
      </c>
      <c r="D258" s="10">
        <v>20849.7</v>
      </c>
      <c r="E258" s="10">
        <v>16821.8</v>
      </c>
      <c r="F258" s="10">
        <v>-4027.9</v>
      </c>
      <c r="G258" s="11" t="s">
        <v>606</v>
      </c>
    </row>
    <row r="259" spans="1:7" x14ac:dyDescent="0.2">
      <c r="A259" s="46" t="s">
        <v>542</v>
      </c>
      <c r="B259" s="45" t="s">
        <v>543</v>
      </c>
      <c r="C259" s="10">
        <v>16426.099999999999</v>
      </c>
      <c r="D259" s="10">
        <v>65126.1</v>
      </c>
      <c r="E259" s="10">
        <v>55671.199999999997</v>
      </c>
      <c r="F259" s="10">
        <v>-9454.9</v>
      </c>
      <c r="G259" s="11" t="s">
        <v>607</v>
      </c>
    </row>
    <row r="260" spans="1:7" x14ac:dyDescent="0.2">
      <c r="A260" s="46" t="s">
        <v>608</v>
      </c>
      <c r="B260" s="45" t="s">
        <v>609</v>
      </c>
      <c r="C260" s="10">
        <v>35383.699999999997</v>
      </c>
      <c r="D260" s="10">
        <v>28419.200000000001</v>
      </c>
      <c r="E260" s="10">
        <v>22706.1</v>
      </c>
      <c r="F260" s="10">
        <v>-5713.1</v>
      </c>
      <c r="G260" s="11" t="s">
        <v>610</v>
      </c>
    </row>
    <row r="261" spans="1:7" x14ac:dyDescent="0.2">
      <c r="A261" s="46" t="s">
        <v>611</v>
      </c>
      <c r="B261" s="45" t="s">
        <v>612</v>
      </c>
      <c r="C261" s="10">
        <v>61581.3</v>
      </c>
      <c r="D261" s="10">
        <v>56459.8</v>
      </c>
      <c r="E261" s="10">
        <v>48956.9</v>
      </c>
      <c r="F261" s="10">
        <v>-7502.9</v>
      </c>
      <c r="G261" s="11" t="s">
        <v>613</v>
      </c>
    </row>
    <row r="262" spans="1:7" x14ac:dyDescent="0.2">
      <c r="A262" s="46" t="s">
        <v>614</v>
      </c>
      <c r="B262" s="45" t="s">
        <v>615</v>
      </c>
      <c r="C262" s="10">
        <v>14659</v>
      </c>
      <c r="D262" s="10">
        <v>14139.1</v>
      </c>
      <c r="E262" s="10">
        <v>12543.9</v>
      </c>
      <c r="F262" s="10">
        <v>-1595.2</v>
      </c>
      <c r="G262" s="11" t="s">
        <v>296</v>
      </c>
    </row>
    <row r="263" spans="1:7" ht="13.5" x14ac:dyDescent="0.25">
      <c r="A263" s="33" t="s">
        <v>249</v>
      </c>
      <c r="B263" s="43" t="s">
        <v>250</v>
      </c>
      <c r="C263" s="13"/>
      <c r="D263" s="13"/>
      <c r="E263" s="13"/>
      <c r="F263" s="13"/>
      <c r="G263" s="14" t="s">
        <v>19</v>
      </c>
    </row>
    <row r="264" spans="1:7" x14ac:dyDescent="0.2">
      <c r="A264" s="44" t="s">
        <v>237</v>
      </c>
      <c r="B264" s="45" t="s">
        <v>19</v>
      </c>
      <c r="C264" s="10">
        <v>26991.9</v>
      </c>
      <c r="D264" s="10">
        <v>24991.9</v>
      </c>
      <c r="E264" s="10">
        <v>18373.900000000001</v>
      </c>
      <c r="F264" s="10">
        <v>-6618</v>
      </c>
      <c r="G264" s="11" t="s">
        <v>616</v>
      </c>
    </row>
    <row r="265" spans="1:7" x14ac:dyDescent="0.2">
      <c r="A265" s="46" t="s">
        <v>378</v>
      </c>
      <c r="B265" s="45" t="s">
        <v>379</v>
      </c>
      <c r="C265" s="10">
        <v>26991.9</v>
      </c>
      <c r="D265" s="10">
        <v>24991.9</v>
      </c>
      <c r="E265" s="10">
        <v>18373.900000000001</v>
      </c>
      <c r="F265" s="10">
        <v>-6618</v>
      </c>
      <c r="G265" s="11" t="s">
        <v>616</v>
      </c>
    </row>
    <row r="266" spans="1:7" x14ac:dyDescent="0.2">
      <c r="A266" s="46"/>
      <c r="B266" s="45"/>
      <c r="C266" s="10"/>
      <c r="D266" s="10"/>
      <c r="E266" s="10"/>
      <c r="F266" s="10"/>
      <c r="G266" s="11"/>
    </row>
    <row r="267" spans="1:7" ht="28.5" x14ac:dyDescent="0.2">
      <c r="A267" s="42" t="s">
        <v>617</v>
      </c>
      <c r="B267" s="43" t="s">
        <v>618</v>
      </c>
      <c r="C267" s="13"/>
      <c r="D267" s="13"/>
      <c r="E267" s="13"/>
      <c r="F267" s="13"/>
      <c r="G267" s="14"/>
    </row>
    <row r="268" spans="1:7" x14ac:dyDescent="0.2">
      <c r="A268" s="37" t="s">
        <v>234</v>
      </c>
      <c r="B268" s="43" t="s">
        <v>83</v>
      </c>
      <c r="C268" s="13">
        <v>2316772.4</v>
      </c>
      <c r="D268" s="13">
        <v>2896548.7</v>
      </c>
      <c r="E268" s="13">
        <v>2036104.1</v>
      </c>
      <c r="F268" s="13">
        <v>-860444.6</v>
      </c>
      <c r="G268" s="14" t="s">
        <v>619</v>
      </c>
    </row>
    <row r="269" spans="1:7" ht="13.5" x14ac:dyDescent="0.25">
      <c r="A269" s="33" t="s">
        <v>235</v>
      </c>
      <c r="B269" s="43" t="s">
        <v>236</v>
      </c>
      <c r="C269" s="13"/>
      <c r="D269" s="13"/>
      <c r="E269" s="13"/>
      <c r="F269" s="13"/>
      <c r="G269" s="14" t="s">
        <v>19</v>
      </c>
    </row>
    <row r="270" spans="1:7" x14ac:dyDescent="0.2">
      <c r="A270" s="44" t="s">
        <v>237</v>
      </c>
      <c r="B270" s="45" t="s">
        <v>19</v>
      </c>
      <c r="C270" s="10">
        <v>6480.7</v>
      </c>
      <c r="D270" s="10">
        <v>346.3</v>
      </c>
      <c r="E270" s="10">
        <v>296.10000000000002</v>
      </c>
      <c r="F270" s="10">
        <v>-50.2</v>
      </c>
      <c r="G270" s="11" t="s">
        <v>607</v>
      </c>
    </row>
    <row r="271" spans="1:7" ht="25.5" x14ac:dyDescent="0.2">
      <c r="A271" s="46" t="s">
        <v>554</v>
      </c>
      <c r="B271" s="45" t="s">
        <v>555</v>
      </c>
      <c r="C271" s="10">
        <v>6480.7</v>
      </c>
      <c r="D271" s="10"/>
      <c r="E271" s="10"/>
      <c r="F271" s="10"/>
      <c r="G271" s="11" t="s">
        <v>19</v>
      </c>
    </row>
    <row r="272" spans="1:7" x14ac:dyDescent="0.2">
      <c r="A272" s="46" t="s">
        <v>471</v>
      </c>
      <c r="B272" s="45" t="s">
        <v>472</v>
      </c>
      <c r="C272" s="10"/>
      <c r="D272" s="10">
        <v>346.3</v>
      </c>
      <c r="E272" s="10">
        <v>296.10000000000002</v>
      </c>
      <c r="F272" s="10">
        <v>-50.2</v>
      </c>
      <c r="G272" s="11" t="s">
        <v>607</v>
      </c>
    </row>
    <row r="273" spans="1:7" ht="13.5" x14ac:dyDescent="0.25">
      <c r="A273" s="33" t="s">
        <v>270</v>
      </c>
      <c r="B273" s="43" t="s">
        <v>271</v>
      </c>
      <c r="C273" s="13"/>
      <c r="D273" s="13"/>
      <c r="E273" s="13"/>
      <c r="F273" s="13"/>
      <c r="G273" s="14" t="s">
        <v>19</v>
      </c>
    </row>
    <row r="274" spans="1:7" x14ac:dyDescent="0.2">
      <c r="A274" s="44" t="s">
        <v>237</v>
      </c>
      <c r="B274" s="45" t="s">
        <v>19</v>
      </c>
      <c r="C274" s="10">
        <v>54665.2</v>
      </c>
      <c r="D274" s="10">
        <v>54059.8</v>
      </c>
      <c r="E274" s="10">
        <v>52255.8</v>
      </c>
      <c r="F274" s="10">
        <v>-1804</v>
      </c>
      <c r="G274" s="11" t="s">
        <v>620</v>
      </c>
    </row>
    <row r="275" spans="1:7" x14ac:dyDescent="0.2">
      <c r="A275" s="46" t="s">
        <v>621</v>
      </c>
      <c r="B275" s="45" t="s">
        <v>622</v>
      </c>
      <c r="C275" s="10">
        <v>54665.2</v>
      </c>
      <c r="D275" s="10">
        <v>54059.8</v>
      </c>
      <c r="E275" s="10">
        <v>52255.8</v>
      </c>
      <c r="F275" s="10">
        <v>-1804</v>
      </c>
      <c r="G275" s="11" t="s">
        <v>620</v>
      </c>
    </row>
    <row r="276" spans="1:7" ht="13.5" x14ac:dyDescent="0.25">
      <c r="A276" s="33" t="s">
        <v>365</v>
      </c>
      <c r="B276" s="43" t="s">
        <v>366</v>
      </c>
      <c r="C276" s="13"/>
      <c r="D276" s="13"/>
      <c r="E276" s="13"/>
      <c r="F276" s="13"/>
      <c r="G276" s="14" t="s">
        <v>19</v>
      </c>
    </row>
    <row r="277" spans="1:7" x14ac:dyDescent="0.2">
      <c r="A277" s="44" t="s">
        <v>237</v>
      </c>
      <c r="B277" s="45" t="s">
        <v>19</v>
      </c>
      <c r="C277" s="10">
        <v>1309990.8999999999</v>
      </c>
      <c r="D277" s="10">
        <v>1882317.5</v>
      </c>
      <c r="E277" s="10">
        <v>1192871.3</v>
      </c>
      <c r="F277" s="10">
        <v>-689446.2</v>
      </c>
      <c r="G277" s="11" t="s">
        <v>623</v>
      </c>
    </row>
    <row r="278" spans="1:7" x14ac:dyDescent="0.2">
      <c r="A278" s="46" t="s">
        <v>624</v>
      </c>
      <c r="B278" s="45" t="s">
        <v>625</v>
      </c>
      <c r="C278" s="10">
        <v>192693</v>
      </c>
      <c r="D278" s="10">
        <v>199541.1</v>
      </c>
      <c r="E278" s="10">
        <v>184678.3</v>
      </c>
      <c r="F278" s="10">
        <v>-14862.8</v>
      </c>
      <c r="G278" s="11" t="s">
        <v>626</v>
      </c>
    </row>
    <row r="279" spans="1:7" x14ac:dyDescent="0.2">
      <c r="A279" s="46" t="s">
        <v>627</v>
      </c>
      <c r="B279" s="45" t="s">
        <v>628</v>
      </c>
      <c r="C279" s="10">
        <v>5528.4</v>
      </c>
      <c r="D279" s="10">
        <v>6876.3</v>
      </c>
      <c r="E279" s="10">
        <v>5866.9</v>
      </c>
      <c r="F279" s="10">
        <v>-1009.4</v>
      </c>
      <c r="G279" s="11" t="s">
        <v>629</v>
      </c>
    </row>
    <row r="280" spans="1:7" ht="38.25" x14ac:dyDescent="0.2">
      <c r="A280" s="46" t="s">
        <v>571</v>
      </c>
      <c r="B280" s="45" t="s">
        <v>572</v>
      </c>
      <c r="C280" s="10">
        <v>37974.199999999997</v>
      </c>
      <c r="D280" s="10">
        <v>9718.1</v>
      </c>
      <c r="E280" s="10">
        <v>9329.1</v>
      </c>
      <c r="F280" s="10">
        <v>-389</v>
      </c>
      <c r="G280" s="11" t="s">
        <v>630</v>
      </c>
    </row>
    <row r="281" spans="1:7" x14ac:dyDescent="0.2">
      <c r="A281" s="46" t="s">
        <v>631</v>
      </c>
      <c r="B281" s="45" t="s">
        <v>632</v>
      </c>
      <c r="C281" s="10">
        <v>162065.9</v>
      </c>
      <c r="D281" s="10">
        <v>148816.4</v>
      </c>
      <c r="E281" s="10">
        <v>142980.6</v>
      </c>
      <c r="F281" s="10">
        <v>-5835.8</v>
      </c>
      <c r="G281" s="11" t="s">
        <v>633</v>
      </c>
    </row>
    <row r="282" spans="1:7" x14ac:dyDescent="0.2">
      <c r="A282" s="46" t="s">
        <v>634</v>
      </c>
      <c r="B282" s="45" t="s">
        <v>635</v>
      </c>
      <c r="C282" s="10">
        <v>54775</v>
      </c>
      <c r="D282" s="10">
        <v>52595.9</v>
      </c>
      <c r="E282" s="10">
        <v>40556.400000000001</v>
      </c>
      <c r="F282" s="10">
        <v>-12039.5</v>
      </c>
      <c r="G282" s="11" t="s">
        <v>565</v>
      </c>
    </row>
    <row r="283" spans="1:7" x14ac:dyDescent="0.2">
      <c r="A283" s="46" t="s">
        <v>636</v>
      </c>
      <c r="B283" s="45" t="s">
        <v>637</v>
      </c>
      <c r="C283" s="10">
        <v>428641.4</v>
      </c>
      <c r="D283" s="10">
        <v>475805.3</v>
      </c>
      <c r="E283" s="10">
        <v>408129.6</v>
      </c>
      <c r="F283" s="10">
        <v>-67675.7</v>
      </c>
      <c r="G283" s="11" t="s">
        <v>638</v>
      </c>
    </row>
    <row r="284" spans="1:7" ht="25.5" x14ac:dyDescent="0.2">
      <c r="A284" s="46" t="s">
        <v>639</v>
      </c>
      <c r="B284" s="45" t="s">
        <v>640</v>
      </c>
      <c r="C284" s="10">
        <v>428313</v>
      </c>
      <c r="D284" s="10">
        <v>988964.4</v>
      </c>
      <c r="E284" s="10">
        <v>401330.3</v>
      </c>
      <c r="F284" s="10">
        <v>-587634.1</v>
      </c>
      <c r="G284" s="11" t="s">
        <v>641</v>
      </c>
    </row>
    <row r="285" spans="1:7" ht="13.5" x14ac:dyDescent="0.25">
      <c r="A285" s="33" t="s">
        <v>275</v>
      </c>
      <c r="B285" s="43" t="s">
        <v>276</v>
      </c>
      <c r="C285" s="13"/>
      <c r="D285" s="13"/>
      <c r="E285" s="13"/>
      <c r="F285" s="13"/>
      <c r="G285" s="14" t="s">
        <v>19</v>
      </c>
    </row>
    <row r="286" spans="1:7" x14ac:dyDescent="0.2">
      <c r="A286" s="44" t="s">
        <v>237</v>
      </c>
      <c r="B286" s="45" t="s">
        <v>19</v>
      </c>
      <c r="C286" s="10">
        <v>306490.2</v>
      </c>
      <c r="D286" s="10">
        <v>305563.5</v>
      </c>
      <c r="E286" s="10">
        <v>300507.90000000002</v>
      </c>
      <c r="F286" s="10">
        <v>-5055.6000000000004</v>
      </c>
      <c r="G286" s="11" t="s">
        <v>340</v>
      </c>
    </row>
    <row r="287" spans="1:7" x14ac:dyDescent="0.2">
      <c r="A287" s="46" t="s">
        <v>373</v>
      </c>
      <c r="B287" s="45" t="s">
        <v>374</v>
      </c>
      <c r="C287" s="10">
        <v>86896</v>
      </c>
      <c r="D287" s="10">
        <v>86896</v>
      </c>
      <c r="E287" s="10">
        <v>84624.4</v>
      </c>
      <c r="F287" s="10">
        <v>-2271.6</v>
      </c>
      <c r="G287" s="11" t="s">
        <v>277</v>
      </c>
    </row>
    <row r="288" spans="1:7" x14ac:dyDescent="0.2">
      <c r="A288" s="46" t="s">
        <v>278</v>
      </c>
      <c r="B288" s="45" t="s">
        <v>279</v>
      </c>
      <c r="C288" s="10">
        <v>150683</v>
      </c>
      <c r="D288" s="10">
        <v>151524.9</v>
      </c>
      <c r="E288" s="10">
        <v>151491.9</v>
      </c>
      <c r="F288" s="10">
        <v>-33</v>
      </c>
      <c r="G288" s="11" t="s">
        <v>64</v>
      </c>
    </row>
    <row r="289" spans="1:7" x14ac:dyDescent="0.2">
      <c r="A289" s="46" t="s">
        <v>642</v>
      </c>
      <c r="B289" s="45" t="s">
        <v>643</v>
      </c>
      <c r="C289" s="10">
        <v>57983.4</v>
      </c>
      <c r="D289" s="10">
        <v>57791.4</v>
      </c>
      <c r="E289" s="10">
        <v>57788.5</v>
      </c>
      <c r="F289" s="10">
        <v>-2.9</v>
      </c>
      <c r="G289" s="11" t="s">
        <v>64</v>
      </c>
    </row>
    <row r="290" spans="1:7" x14ac:dyDescent="0.2">
      <c r="A290" s="46" t="s">
        <v>281</v>
      </c>
      <c r="B290" s="45" t="s">
        <v>282</v>
      </c>
      <c r="C290" s="10">
        <v>10540.3</v>
      </c>
      <c r="D290" s="10">
        <v>8963.7000000000007</v>
      </c>
      <c r="E290" s="10">
        <v>6217.3</v>
      </c>
      <c r="F290" s="10">
        <v>-2746.4</v>
      </c>
      <c r="G290" s="11" t="s">
        <v>37</v>
      </c>
    </row>
    <row r="291" spans="1:7" x14ac:dyDescent="0.2">
      <c r="A291" s="46" t="s">
        <v>542</v>
      </c>
      <c r="B291" s="45" t="s">
        <v>543</v>
      </c>
      <c r="C291" s="10">
        <v>387.5</v>
      </c>
      <c r="D291" s="10">
        <v>387.5</v>
      </c>
      <c r="E291" s="10">
        <v>385.9</v>
      </c>
      <c r="F291" s="10">
        <v>-1.6</v>
      </c>
      <c r="G291" s="11" t="s">
        <v>114</v>
      </c>
    </row>
    <row r="292" spans="1:7" ht="13.5" x14ac:dyDescent="0.25">
      <c r="A292" s="33" t="s">
        <v>249</v>
      </c>
      <c r="B292" s="43" t="s">
        <v>250</v>
      </c>
      <c r="C292" s="13"/>
      <c r="D292" s="13"/>
      <c r="E292" s="13"/>
      <c r="F292" s="13"/>
      <c r="G292" s="14" t="s">
        <v>19</v>
      </c>
    </row>
    <row r="293" spans="1:7" x14ac:dyDescent="0.2">
      <c r="A293" s="44" t="s">
        <v>237</v>
      </c>
      <c r="B293" s="45" t="s">
        <v>19</v>
      </c>
      <c r="C293" s="10">
        <v>639145.4</v>
      </c>
      <c r="D293" s="10">
        <v>654261.6</v>
      </c>
      <c r="E293" s="10">
        <v>490173</v>
      </c>
      <c r="F293" s="10">
        <v>-164088.6</v>
      </c>
      <c r="G293" s="11" t="s">
        <v>644</v>
      </c>
    </row>
    <row r="294" spans="1:7" ht="25.5" x14ac:dyDescent="0.2">
      <c r="A294" s="46" t="s">
        <v>645</v>
      </c>
      <c r="B294" s="45" t="s">
        <v>646</v>
      </c>
      <c r="C294" s="10">
        <v>23635.7</v>
      </c>
      <c r="D294" s="10">
        <v>23389.1</v>
      </c>
      <c r="E294" s="10">
        <v>22355.4</v>
      </c>
      <c r="F294" s="10">
        <v>-1033.7</v>
      </c>
      <c r="G294" s="11" t="s">
        <v>476</v>
      </c>
    </row>
    <row r="295" spans="1:7" x14ac:dyDescent="0.2">
      <c r="A295" s="46" t="s">
        <v>647</v>
      </c>
      <c r="B295" s="45" t="s">
        <v>648</v>
      </c>
      <c r="C295" s="10">
        <v>162623.4</v>
      </c>
      <c r="D295" s="10">
        <v>153636</v>
      </c>
      <c r="E295" s="10">
        <v>145387.5</v>
      </c>
      <c r="F295" s="10">
        <v>-8248.5</v>
      </c>
      <c r="G295" s="11" t="s">
        <v>290</v>
      </c>
    </row>
    <row r="296" spans="1:7" x14ac:dyDescent="0.2">
      <c r="A296" s="46" t="s">
        <v>378</v>
      </c>
      <c r="B296" s="45" t="s">
        <v>379</v>
      </c>
      <c r="C296" s="10">
        <v>64614</v>
      </c>
      <c r="D296" s="10">
        <v>66580.600000000006</v>
      </c>
      <c r="E296" s="10">
        <v>59687</v>
      </c>
      <c r="F296" s="10">
        <v>-6893.6</v>
      </c>
      <c r="G296" s="11" t="s">
        <v>312</v>
      </c>
    </row>
    <row r="297" spans="1:7" x14ac:dyDescent="0.2">
      <c r="A297" s="46" t="s">
        <v>649</v>
      </c>
      <c r="B297" s="45" t="s">
        <v>650</v>
      </c>
      <c r="C297" s="10">
        <v>51949.9</v>
      </c>
      <c r="D297" s="10">
        <v>38413</v>
      </c>
      <c r="E297" s="10">
        <v>12275.4</v>
      </c>
      <c r="F297" s="10">
        <v>-26137.599999999999</v>
      </c>
      <c r="G297" s="11" t="s">
        <v>651</v>
      </c>
    </row>
    <row r="298" spans="1:7" x14ac:dyDescent="0.2">
      <c r="A298" s="46" t="s">
        <v>652</v>
      </c>
      <c r="B298" s="45" t="s">
        <v>653</v>
      </c>
      <c r="C298" s="10">
        <v>385</v>
      </c>
      <c r="D298" s="10">
        <v>635</v>
      </c>
      <c r="E298" s="10">
        <v>499.4</v>
      </c>
      <c r="F298" s="10">
        <v>-135.6</v>
      </c>
      <c r="G298" s="11" t="s">
        <v>654</v>
      </c>
    </row>
    <row r="299" spans="1:7" x14ac:dyDescent="0.2">
      <c r="A299" s="46" t="s">
        <v>655</v>
      </c>
      <c r="B299" s="45" t="s">
        <v>656</v>
      </c>
      <c r="C299" s="10">
        <v>173389.5</v>
      </c>
      <c r="D299" s="10">
        <v>150856</v>
      </c>
      <c r="E299" s="10">
        <v>115948.8</v>
      </c>
      <c r="F299" s="10">
        <v>-34907.199999999997</v>
      </c>
      <c r="G299" s="11" t="s">
        <v>657</v>
      </c>
    </row>
    <row r="300" spans="1:7" x14ac:dyDescent="0.2">
      <c r="A300" s="46" t="s">
        <v>658</v>
      </c>
      <c r="B300" s="45" t="s">
        <v>659</v>
      </c>
      <c r="C300" s="10">
        <v>90963.9</v>
      </c>
      <c r="D300" s="10">
        <v>161839.9</v>
      </c>
      <c r="E300" s="10">
        <v>100315.1</v>
      </c>
      <c r="F300" s="10">
        <v>-61524.800000000003</v>
      </c>
      <c r="G300" s="11" t="s">
        <v>660</v>
      </c>
    </row>
    <row r="301" spans="1:7" x14ac:dyDescent="0.2">
      <c r="A301" s="46" t="s">
        <v>661</v>
      </c>
      <c r="B301" s="45" t="s">
        <v>662</v>
      </c>
      <c r="C301" s="10">
        <v>8932</v>
      </c>
      <c r="D301" s="10">
        <v>7986</v>
      </c>
      <c r="E301" s="10">
        <v>7271.6</v>
      </c>
      <c r="F301" s="10">
        <v>-714.4</v>
      </c>
      <c r="G301" s="11" t="s">
        <v>263</v>
      </c>
    </row>
    <row r="302" spans="1:7" x14ac:dyDescent="0.2">
      <c r="A302" s="46" t="s">
        <v>381</v>
      </c>
      <c r="B302" s="45" t="s">
        <v>382</v>
      </c>
      <c r="C302" s="10">
        <v>55922.9</v>
      </c>
      <c r="D302" s="10">
        <v>45496.9</v>
      </c>
      <c r="E302" s="10">
        <v>23705.7</v>
      </c>
      <c r="F302" s="10">
        <v>-21791.200000000001</v>
      </c>
      <c r="G302" s="11" t="s">
        <v>663</v>
      </c>
    </row>
    <row r="303" spans="1:7" x14ac:dyDescent="0.2">
      <c r="A303" s="46" t="s">
        <v>664</v>
      </c>
      <c r="B303" s="45" t="s">
        <v>665</v>
      </c>
      <c r="C303" s="10">
        <v>6729.1</v>
      </c>
      <c r="D303" s="10">
        <v>5429.1</v>
      </c>
      <c r="E303" s="10">
        <v>2727.1</v>
      </c>
      <c r="F303" s="10">
        <v>-2702</v>
      </c>
      <c r="G303" s="11" t="s">
        <v>666</v>
      </c>
    </row>
    <row r="304" spans="1:7" x14ac:dyDescent="0.2">
      <c r="A304" s="46"/>
      <c r="B304" s="45"/>
      <c r="C304" s="10"/>
      <c r="D304" s="10"/>
      <c r="E304" s="10"/>
      <c r="F304" s="10"/>
      <c r="G304" s="11"/>
    </row>
    <row r="305" spans="1:7" ht="28.5" x14ac:dyDescent="0.2">
      <c r="A305" s="42" t="s">
        <v>667</v>
      </c>
      <c r="B305" s="43" t="s">
        <v>668</v>
      </c>
      <c r="C305" s="13"/>
      <c r="D305" s="13"/>
      <c r="E305" s="13"/>
      <c r="F305" s="13"/>
      <c r="G305" s="14"/>
    </row>
    <row r="306" spans="1:7" x14ac:dyDescent="0.2">
      <c r="A306" s="37" t="s">
        <v>234</v>
      </c>
      <c r="B306" s="43" t="s">
        <v>83</v>
      </c>
      <c r="C306" s="13">
        <v>107053.2</v>
      </c>
      <c r="D306" s="13">
        <v>103399.5</v>
      </c>
      <c r="E306" s="13">
        <v>95272.5</v>
      </c>
      <c r="F306" s="13">
        <v>-8127</v>
      </c>
      <c r="G306" s="14" t="s">
        <v>669</v>
      </c>
    </row>
    <row r="307" spans="1:7" ht="13.5" x14ac:dyDescent="0.25">
      <c r="A307" s="33" t="s">
        <v>235</v>
      </c>
      <c r="B307" s="43" t="s">
        <v>236</v>
      </c>
      <c r="C307" s="13"/>
      <c r="D307" s="13"/>
      <c r="E307" s="13"/>
      <c r="F307" s="13"/>
      <c r="G307" s="14" t="s">
        <v>19</v>
      </c>
    </row>
    <row r="308" spans="1:7" x14ac:dyDescent="0.2">
      <c r="A308" s="44" t="s">
        <v>237</v>
      </c>
      <c r="B308" s="45" t="s">
        <v>19</v>
      </c>
      <c r="C308" s="10">
        <v>107053.2</v>
      </c>
      <c r="D308" s="10">
        <v>103399.5</v>
      </c>
      <c r="E308" s="10">
        <v>95272.5</v>
      </c>
      <c r="F308" s="10">
        <v>-8127</v>
      </c>
      <c r="G308" s="11" t="s">
        <v>669</v>
      </c>
    </row>
    <row r="309" spans="1:7" x14ac:dyDescent="0.2">
      <c r="A309" s="46" t="s">
        <v>670</v>
      </c>
      <c r="B309" s="45" t="s">
        <v>671</v>
      </c>
      <c r="C309" s="10">
        <v>32293</v>
      </c>
      <c r="D309" s="10">
        <v>36604.199999999997</v>
      </c>
      <c r="E309" s="10">
        <v>35593.800000000003</v>
      </c>
      <c r="F309" s="10">
        <v>-1010.4</v>
      </c>
      <c r="G309" s="11" t="s">
        <v>280</v>
      </c>
    </row>
    <row r="310" spans="1:7" x14ac:dyDescent="0.2">
      <c r="A310" s="46" t="s">
        <v>672</v>
      </c>
      <c r="B310" s="45" t="s">
        <v>673</v>
      </c>
      <c r="C310" s="10">
        <v>58190.2</v>
      </c>
      <c r="D310" s="10">
        <v>54119.8</v>
      </c>
      <c r="E310" s="10">
        <v>53208.3</v>
      </c>
      <c r="F310" s="10">
        <v>-911.5</v>
      </c>
      <c r="G310" s="11" t="s">
        <v>340</v>
      </c>
    </row>
    <row r="311" spans="1:7" x14ac:dyDescent="0.2">
      <c r="A311" s="46" t="s">
        <v>674</v>
      </c>
      <c r="B311" s="45" t="s">
        <v>675</v>
      </c>
      <c r="C311" s="10">
        <v>16570</v>
      </c>
      <c r="D311" s="10">
        <v>12675.5</v>
      </c>
      <c r="E311" s="10">
        <v>6470.4</v>
      </c>
      <c r="F311" s="10">
        <v>-6205.1</v>
      </c>
      <c r="G311" s="11" t="s">
        <v>676</v>
      </c>
    </row>
    <row r="312" spans="1:7" x14ac:dyDescent="0.2">
      <c r="A312" s="46"/>
      <c r="B312" s="45"/>
      <c r="C312" s="10"/>
      <c r="D312" s="10"/>
      <c r="E312" s="10"/>
      <c r="F312" s="10"/>
      <c r="G312" s="11"/>
    </row>
    <row r="313" spans="1:7" ht="14.25" x14ac:dyDescent="0.2">
      <c r="A313" s="42" t="s">
        <v>677</v>
      </c>
      <c r="B313" s="43" t="s">
        <v>678</v>
      </c>
      <c r="C313" s="13"/>
      <c r="D313" s="13"/>
      <c r="E313" s="13"/>
      <c r="F313" s="13"/>
      <c r="G313" s="14"/>
    </row>
    <row r="314" spans="1:7" x14ac:dyDescent="0.2">
      <c r="A314" s="37" t="s">
        <v>234</v>
      </c>
      <c r="B314" s="43" t="s">
        <v>83</v>
      </c>
      <c r="C314" s="13">
        <v>46363.8</v>
      </c>
      <c r="D314" s="13">
        <v>35831.699999999997</v>
      </c>
      <c r="E314" s="13">
        <v>30857.4</v>
      </c>
      <c r="F314" s="13">
        <v>-4974.3</v>
      </c>
      <c r="G314" s="14" t="s">
        <v>679</v>
      </c>
    </row>
    <row r="315" spans="1:7" ht="13.5" x14ac:dyDescent="0.25">
      <c r="A315" s="33" t="s">
        <v>270</v>
      </c>
      <c r="B315" s="43" t="s">
        <v>271</v>
      </c>
      <c r="C315" s="13"/>
      <c r="D315" s="13"/>
      <c r="E315" s="13"/>
      <c r="F315" s="13"/>
      <c r="G315" s="14" t="s">
        <v>19</v>
      </c>
    </row>
    <row r="316" spans="1:7" x14ac:dyDescent="0.2">
      <c r="A316" s="44" t="s">
        <v>237</v>
      </c>
      <c r="B316" s="45" t="s">
        <v>19</v>
      </c>
      <c r="C316" s="10">
        <v>46363.8</v>
      </c>
      <c r="D316" s="10">
        <v>35831.699999999997</v>
      </c>
      <c r="E316" s="10">
        <v>30857.4</v>
      </c>
      <c r="F316" s="10">
        <v>-4974.3</v>
      </c>
      <c r="G316" s="11" t="s">
        <v>679</v>
      </c>
    </row>
    <row r="317" spans="1:7" ht="25.5" x14ac:dyDescent="0.2">
      <c r="A317" s="46" t="s">
        <v>680</v>
      </c>
      <c r="B317" s="45" t="s">
        <v>681</v>
      </c>
      <c r="C317" s="10">
        <v>5286.1</v>
      </c>
      <c r="D317" s="10">
        <v>5754</v>
      </c>
      <c r="E317" s="10">
        <v>5465</v>
      </c>
      <c r="F317" s="10">
        <v>-289</v>
      </c>
      <c r="G317" s="11" t="s">
        <v>566</v>
      </c>
    </row>
    <row r="318" spans="1:7" x14ac:dyDescent="0.2">
      <c r="A318" s="46" t="s">
        <v>682</v>
      </c>
      <c r="B318" s="45" t="s">
        <v>683</v>
      </c>
      <c r="C318" s="10">
        <v>8005</v>
      </c>
      <c r="D318" s="10">
        <v>7005</v>
      </c>
      <c r="E318" s="10">
        <v>5398</v>
      </c>
      <c r="F318" s="10">
        <v>-1607</v>
      </c>
      <c r="G318" s="11" t="s">
        <v>565</v>
      </c>
    </row>
    <row r="319" spans="1:7" x14ac:dyDescent="0.2">
      <c r="A319" s="46" t="s">
        <v>684</v>
      </c>
      <c r="B319" s="45" t="s">
        <v>685</v>
      </c>
      <c r="C319" s="10">
        <v>12300</v>
      </c>
      <c r="D319" s="10">
        <v>2300</v>
      </c>
      <c r="E319" s="10">
        <v>1076.2</v>
      </c>
      <c r="F319" s="10">
        <v>-1223.8</v>
      </c>
      <c r="G319" s="11" t="s">
        <v>686</v>
      </c>
    </row>
    <row r="320" spans="1:7" x14ac:dyDescent="0.2">
      <c r="A320" s="46" t="s">
        <v>273</v>
      </c>
      <c r="B320" s="45" t="s">
        <v>274</v>
      </c>
      <c r="C320" s="10">
        <v>3950</v>
      </c>
      <c r="D320" s="10">
        <v>3950</v>
      </c>
      <c r="E320" s="10">
        <v>2432.3000000000002</v>
      </c>
      <c r="F320" s="10">
        <v>-1517.7</v>
      </c>
      <c r="G320" s="11" t="s">
        <v>687</v>
      </c>
    </row>
    <row r="321" spans="1:7" x14ac:dyDescent="0.2">
      <c r="A321" s="46" t="s">
        <v>688</v>
      </c>
      <c r="B321" s="45" t="s">
        <v>689</v>
      </c>
      <c r="C321" s="10">
        <v>16822.7</v>
      </c>
      <c r="D321" s="10">
        <v>16822.7</v>
      </c>
      <c r="E321" s="10">
        <v>16486</v>
      </c>
      <c r="F321" s="10">
        <v>-336.7</v>
      </c>
      <c r="G321" s="11" t="s">
        <v>690</v>
      </c>
    </row>
    <row r="322" spans="1:7" x14ac:dyDescent="0.2">
      <c r="A322" s="46"/>
      <c r="B322" s="45"/>
      <c r="C322" s="10"/>
      <c r="D322" s="10"/>
      <c r="E322" s="10"/>
      <c r="F322" s="10"/>
      <c r="G322" s="11"/>
    </row>
    <row r="323" spans="1:7" ht="14.25" x14ac:dyDescent="0.2">
      <c r="A323" s="42" t="s">
        <v>691</v>
      </c>
      <c r="B323" s="43" t="s">
        <v>692</v>
      </c>
      <c r="C323" s="13"/>
      <c r="D323" s="13"/>
      <c r="E323" s="13"/>
      <c r="F323" s="13"/>
      <c r="G323" s="14"/>
    </row>
    <row r="324" spans="1:7" x14ac:dyDescent="0.2">
      <c r="A324" s="37" t="s">
        <v>234</v>
      </c>
      <c r="B324" s="43" t="s">
        <v>83</v>
      </c>
      <c r="C324" s="13">
        <v>4228.2</v>
      </c>
      <c r="D324" s="13">
        <v>3878.2</v>
      </c>
      <c r="E324" s="13">
        <v>3242.6</v>
      </c>
      <c r="F324" s="13">
        <v>-635.6</v>
      </c>
      <c r="G324" s="14" t="s">
        <v>693</v>
      </c>
    </row>
    <row r="325" spans="1:7" ht="13.5" x14ac:dyDescent="0.25">
      <c r="A325" s="33" t="s">
        <v>235</v>
      </c>
      <c r="B325" s="43" t="s">
        <v>236</v>
      </c>
      <c r="C325" s="13"/>
      <c r="D325" s="13"/>
      <c r="E325" s="13"/>
      <c r="F325" s="13"/>
      <c r="G325" s="14" t="s">
        <v>19</v>
      </c>
    </row>
    <row r="326" spans="1:7" x14ac:dyDescent="0.2">
      <c r="A326" s="44" t="s">
        <v>237</v>
      </c>
      <c r="B326" s="45" t="s">
        <v>19</v>
      </c>
      <c r="C326" s="10">
        <v>4228.2</v>
      </c>
      <c r="D326" s="10">
        <v>3878.2</v>
      </c>
      <c r="E326" s="10">
        <v>3242.6</v>
      </c>
      <c r="F326" s="10">
        <v>-635.6</v>
      </c>
      <c r="G326" s="11" t="s">
        <v>693</v>
      </c>
    </row>
    <row r="327" spans="1:7" x14ac:dyDescent="0.2">
      <c r="A327" s="46" t="s">
        <v>694</v>
      </c>
      <c r="B327" s="45" t="s">
        <v>695</v>
      </c>
      <c r="C327" s="10">
        <v>3728.2</v>
      </c>
      <c r="D327" s="10">
        <v>3578.2</v>
      </c>
      <c r="E327" s="10">
        <v>3080</v>
      </c>
      <c r="F327" s="10">
        <v>-498.2</v>
      </c>
      <c r="G327" s="11" t="s">
        <v>679</v>
      </c>
    </row>
    <row r="328" spans="1:7" x14ac:dyDescent="0.2">
      <c r="A328" s="46" t="s">
        <v>696</v>
      </c>
      <c r="B328" s="45" t="s">
        <v>697</v>
      </c>
      <c r="C328" s="10">
        <v>500</v>
      </c>
      <c r="D328" s="10">
        <v>300</v>
      </c>
      <c r="E328" s="10">
        <v>162.5</v>
      </c>
      <c r="F328" s="10">
        <v>-137.5</v>
      </c>
      <c r="G328" s="11" t="s">
        <v>698</v>
      </c>
    </row>
    <row r="329" spans="1:7" x14ac:dyDescent="0.2">
      <c r="A329" s="46"/>
      <c r="B329" s="45"/>
      <c r="C329" s="10"/>
      <c r="D329" s="10"/>
      <c r="E329" s="10"/>
      <c r="F329" s="10"/>
      <c r="G329" s="11"/>
    </row>
    <row r="330" spans="1:7" ht="14.25" x14ac:dyDescent="0.2">
      <c r="A330" s="42" t="s">
        <v>699</v>
      </c>
      <c r="B330" s="43" t="s">
        <v>700</v>
      </c>
      <c r="C330" s="13"/>
      <c r="D330" s="13"/>
      <c r="E330" s="13"/>
      <c r="F330" s="13"/>
      <c r="G330" s="14"/>
    </row>
    <row r="331" spans="1:7" x14ac:dyDescent="0.2">
      <c r="A331" s="37" t="s">
        <v>234</v>
      </c>
      <c r="B331" s="43" t="s">
        <v>83</v>
      </c>
      <c r="C331" s="13">
        <v>14571.9</v>
      </c>
      <c r="D331" s="13">
        <v>14571.9</v>
      </c>
      <c r="E331" s="13">
        <v>14263.1</v>
      </c>
      <c r="F331" s="13">
        <v>-308.8</v>
      </c>
      <c r="G331" s="14" t="s">
        <v>300</v>
      </c>
    </row>
    <row r="332" spans="1:7" ht="13.5" x14ac:dyDescent="0.25">
      <c r="A332" s="33" t="s">
        <v>270</v>
      </c>
      <c r="B332" s="43" t="s">
        <v>271</v>
      </c>
      <c r="C332" s="13"/>
      <c r="D332" s="13"/>
      <c r="E332" s="13"/>
      <c r="F332" s="13"/>
      <c r="G332" s="14" t="s">
        <v>19</v>
      </c>
    </row>
    <row r="333" spans="1:7" x14ac:dyDescent="0.2">
      <c r="A333" s="44" t="s">
        <v>237</v>
      </c>
      <c r="B333" s="45" t="s">
        <v>19</v>
      </c>
      <c r="C333" s="10">
        <v>14571.9</v>
      </c>
      <c r="D333" s="10">
        <v>14571.9</v>
      </c>
      <c r="E333" s="10">
        <v>14263.1</v>
      </c>
      <c r="F333" s="10">
        <v>-308.8</v>
      </c>
      <c r="G333" s="11" t="s">
        <v>300</v>
      </c>
    </row>
    <row r="334" spans="1:7" x14ac:dyDescent="0.2">
      <c r="A334" s="46" t="s">
        <v>701</v>
      </c>
      <c r="B334" s="45" t="s">
        <v>702</v>
      </c>
      <c r="C334" s="10">
        <v>3571.9</v>
      </c>
      <c r="D334" s="10">
        <v>3571.9</v>
      </c>
      <c r="E334" s="10">
        <v>3263.1</v>
      </c>
      <c r="F334" s="10">
        <v>-308.8</v>
      </c>
      <c r="G334" s="11" t="s">
        <v>436</v>
      </c>
    </row>
    <row r="335" spans="1:7" x14ac:dyDescent="0.2">
      <c r="A335" s="46" t="s">
        <v>703</v>
      </c>
      <c r="B335" s="45" t="s">
        <v>704</v>
      </c>
      <c r="C335" s="10">
        <v>11000</v>
      </c>
      <c r="D335" s="10">
        <v>11000</v>
      </c>
      <c r="E335" s="10">
        <v>11000</v>
      </c>
      <c r="F335" s="10"/>
      <c r="G335" s="11" t="s">
        <v>64</v>
      </c>
    </row>
    <row r="336" spans="1:7" x14ac:dyDescent="0.2">
      <c r="A336" s="46"/>
      <c r="B336" s="45"/>
      <c r="C336" s="10"/>
      <c r="D336" s="10"/>
      <c r="E336" s="10"/>
      <c r="F336" s="10"/>
      <c r="G336" s="11"/>
    </row>
    <row r="337" spans="1:7" ht="28.5" x14ac:dyDescent="0.2">
      <c r="A337" s="42" t="s">
        <v>705</v>
      </c>
      <c r="B337" s="43" t="s">
        <v>706</v>
      </c>
      <c r="C337" s="13"/>
      <c r="D337" s="13"/>
      <c r="E337" s="13"/>
      <c r="F337" s="13"/>
      <c r="G337" s="14"/>
    </row>
    <row r="338" spans="1:7" x14ac:dyDescent="0.2">
      <c r="A338" s="37" t="s">
        <v>234</v>
      </c>
      <c r="B338" s="43" t="s">
        <v>83</v>
      </c>
      <c r="C338" s="13">
        <v>39504.199999999997</v>
      </c>
      <c r="D338" s="13">
        <v>34504.199999999997</v>
      </c>
      <c r="E338" s="13">
        <v>24511.8</v>
      </c>
      <c r="F338" s="13">
        <v>-9992.4</v>
      </c>
      <c r="G338" s="14" t="s">
        <v>707</v>
      </c>
    </row>
    <row r="339" spans="1:7" ht="13.5" x14ac:dyDescent="0.25">
      <c r="A339" s="33" t="s">
        <v>365</v>
      </c>
      <c r="B339" s="43" t="s">
        <v>366</v>
      </c>
      <c r="C339" s="13"/>
      <c r="D339" s="13"/>
      <c r="E339" s="13"/>
      <c r="F339" s="13"/>
      <c r="G339" s="14" t="s">
        <v>19</v>
      </c>
    </row>
    <row r="340" spans="1:7" x14ac:dyDescent="0.2">
      <c r="A340" s="44" t="s">
        <v>237</v>
      </c>
      <c r="B340" s="45" t="s">
        <v>19</v>
      </c>
      <c r="C340" s="10">
        <v>39504.199999999997</v>
      </c>
      <c r="D340" s="10">
        <v>34504.199999999997</v>
      </c>
      <c r="E340" s="10">
        <v>24511.8</v>
      </c>
      <c r="F340" s="10">
        <v>-9992.4</v>
      </c>
      <c r="G340" s="11" t="s">
        <v>707</v>
      </c>
    </row>
    <row r="341" spans="1:7" x14ac:dyDescent="0.2">
      <c r="A341" s="46" t="s">
        <v>708</v>
      </c>
      <c r="B341" s="45" t="s">
        <v>709</v>
      </c>
      <c r="C341" s="10">
        <v>39504.199999999997</v>
      </c>
      <c r="D341" s="10">
        <v>34504.199999999997</v>
      </c>
      <c r="E341" s="10">
        <v>24511.8</v>
      </c>
      <c r="F341" s="10">
        <v>-9992.4</v>
      </c>
      <c r="G341" s="11" t="s">
        <v>707</v>
      </c>
    </row>
    <row r="342" spans="1:7" ht="13.5" x14ac:dyDescent="0.25">
      <c r="A342" s="33" t="s">
        <v>249</v>
      </c>
      <c r="B342" s="43" t="s">
        <v>250</v>
      </c>
      <c r="C342" s="13"/>
      <c r="D342" s="13"/>
      <c r="E342" s="13"/>
      <c r="F342" s="13"/>
      <c r="G342" s="14" t="s">
        <v>19</v>
      </c>
    </row>
    <row r="343" spans="1:7" ht="13.5" x14ac:dyDescent="0.25">
      <c r="A343" s="33"/>
      <c r="B343" s="43"/>
      <c r="C343" s="13"/>
      <c r="D343" s="13"/>
      <c r="E343" s="13"/>
      <c r="F343" s="13"/>
      <c r="G343" s="14"/>
    </row>
    <row r="344" spans="1:7" ht="14.25" x14ac:dyDescent="0.2">
      <c r="A344" s="42" t="s">
        <v>710</v>
      </c>
      <c r="B344" s="43" t="s">
        <v>711</v>
      </c>
      <c r="C344" s="13"/>
      <c r="D344" s="13"/>
      <c r="E344" s="13"/>
      <c r="F344" s="13"/>
      <c r="G344" s="14"/>
    </row>
    <row r="345" spans="1:7" x14ac:dyDescent="0.2">
      <c r="A345" s="37" t="s">
        <v>234</v>
      </c>
      <c r="B345" s="43" t="s">
        <v>83</v>
      </c>
      <c r="C345" s="13">
        <v>26020</v>
      </c>
      <c r="D345" s="13">
        <v>26536.5</v>
      </c>
      <c r="E345" s="13">
        <v>20259.400000000001</v>
      </c>
      <c r="F345" s="13">
        <v>-6277.1</v>
      </c>
      <c r="G345" s="14" t="s">
        <v>509</v>
      </c>
    </row>
    <row r="346" spans="1:7" ht="13.5" x14ac:dyDescent="0.25">
      <c r="A346" s="33" t="s">
        <v>270</v>
      </c>
      <c r="B346" s="43" t="s">
        <v>271</v>
      </c>
      <c r="C346" s="13"/>
      <c r="D346" s="13"/>
      <c r="E346" s="13"/>
      <c r="F346" s="13"/>
      <c r="G346" s="14" t="s">
        <v>19</v>
      </c>
    </row>
    <row r="347" spans="1:7" x14ac:dyDescent="0.2">
      <c r="A347" s="44" t="s">
        <v>237</v>
      </c>
      <c r="B347" s="45" t="s">
        <v>19</v>
      </c>
      <c r="C347" s="10">
        <v>26020</v>
      </c>
      <c r="D347" s="10">
        <v>26536.5</v>
      </c>
      <c r="E347" s="10">
        <v>20259.400000000001</v>
      </c>
      <c r="F347" s="10">
        <v>-6277.1</v>
      </c>
      <c r="G347" s="11" t="s">
        <v>509</v>
      </c>
    </row>
    <row r="348" spans="1:7" x14ac:dyDescent="0.2">
      <c r="A348" s="46" t="s">
        <v>712</v>
      </c>
      <c r="B348" s="45" t="s">
        <v>713</v>
      </c>
      <c r="C348" s="10">
        <v>26020</v>
      </c>
      <c r="D348" s="10">
        <v>26536.5</v>
      </c>
      <c r="E348" s="10">
        <v>20259.400000000001</v>
      </c>
      <c r="F348" s="10">
        <v>-6277.1</v>
      </c>
      <c r="G348" s="11" t="s">
        <v>509</v>
      </c>
    </row>
    <row r="349" spans="1:7" x14ac:dyDescent="0.2">
      <c r="A349" s="46"/>
      <c r="B349" s="45"/>
      <c r="C349" s="10"/>
      <c r="D349" s="10"/>
      <c r="E349" s="10"/>
      <c r="F349" s="10"/>
      <c r="G349" s="11"/>
    </row>
    <row r="350" spans="1:7" ht="28.5" x14ac:dyDescent="0.2">
      <c r="A350" s="42" t="s">
        <v>714</v>
      </c>
      <c r="B350" s="43" t="s">
        <v>715</v>
      </c>
      <c r="C350" s="13"/>
      <c r="D350" s="13"/>
      <c r="E350" s="13"/>
      <c r="F350" s="13"/>
      <c r="G350" s="14"/>
    </row>
    <row r="351" spans="1:7" x14ac:dyDescent="0.2">
      <c r="A351" s="37" t="s">
        <v>234</v>
      </c>
      <c r="B351" s="43" t="s">
        <v>83</v>
      </c>
      <c r="C351" s="13">
        <v>31721.3</v>
      </c>
      <c r="D351" s="13">
        <v>111957.2</v>
      </c>
      <c r="E351" s="13">
        <v>97378.4</v>
      </c>
      <c r="F351" s="13">
        <v>-14578.8</v>
      </c>
      <c r="G351" s="14" t="s">
        <v>716</v>
      </c>
    </row>
    <row r="352" spans="1:7" ht="13.5" x14ac:dyDescent="0.25">
      <c r="A352" s="33" t="s">
        <v>235</v>
      </c>
      <c r="B352" s="43" t="s">
        <v>236</v>
      </c>
      <c r="C352" s="13"/>
      <c r="D352" s="13"/>
      <c r="E352" s="13"/>
      <c r="F352" s="13"/>
      <c r="G352" s="14" t="s">
        <v>19</v>
      </c>
    </row>
    <row r="353" spans="1:7" x14ac:dyDescent="0.2">
      <c r="A353" s="44" t="s">
        <v>237</v>
      </c>
      <c r="B353" s="45" t="s">
        <v>19</v>
      </c>
      <c r="C353" s="10">
        <v>16581.8</v>
      </c>
      <c r="D353" s="10">
        <v>34148.9</v>
      </c>
      <c r="E353" s="10">
        <v>28120</v>
      </c>
      <c r="F353" s="10">
        <v>-6028.9</v>
      </c>
      <c r="G353" s="11" t="s">
        <v>717</v>
      </c>
    </row>
    <row r="354" spans="1:7" ht="25.5" x14ac:dyDescent="0.2">
      <c r="A354" s="46" t="s">
        <v>547</v>
      </c>
      <c r="B354" s="45" t="s">
        <v>548</v>
      </c>
      <c r="C354" s="10">
        <v>1338.5</v>
      </c>
      <c r="D354" s="10">
        <v>12292.5</v>
      </c>
      <c r="E354" s="10">
        <v>11881.4</v>
      </c>
      <c r="F354" s="10">
        <v>-411.1</v>
      </c>
      <c r="G354" s="11" t="s">
        <v>620</v>
      </c>
    </row>
    <row r="355" spans="1:7" ht="25.5" x14ac:dyDescent="0.2">
      <c r="A355" s="46" t="s">
        <v>549</v>
      </c>
      <c r="B355" s="45" t="s">
        <v>550</v>
      </c>
      <c r="C355" s="10">
        <v>1535</v>
      </c>
      <c r="D355" s="10"/>
      <c r="E355" s="10"/>
      <c r="F355" s="10"/>
      <c r="G355" s="11" t="s">
        <v>19</v>
      </c>
    </row>
    <row r="356" spans="1:7" ht="38.25" x14ac:dyDescent="0.2">
      <c r="A356" s="46" t="s">
        <v>552</v>
      </c>
      <c r="B356" s="45" t="s">
        <v>553</v>
      </c>
      <c r="C356" s="10">
        <v>250</v>
      </c>
      <c r="D356" s="10"/>
      <c r="E356" s="10"/>
      <c r="F356" s="10"/>
      <c r="G356" s="11" t="s">
        <v>19</v>
      </c>
    </row>
    <row r="357" spans="1:7" ht="25.5" x14ac:dyDescent="0.2">
      <c r="A357" s="46" t="s">
        <v>554</v>
      </c>
      <c r="B357" s="45" t="s">
        <v>555</v>
      </c>
      <c r="C357" s="10">
        <v>680</v>
      </c>
      <c r="D357" s="10"/>
      <c r="E357" s="10"/>
      <c r="F357" s="10"/>
      <c r="G357" s="11" t="s">
        <v>19</v>
      </c>
    </row>
    <row r="358" spans="1:7" ht="25.5" x14ac:dyDescent="0.2">
      <c r="A358" s="46" t="s">
        <v>557</v>
      </c>
      <c r="B358" s="45" t="s">
        <v>558</v>
      </c>
      <c r="C358" s="10">
        <v>1267</v>
      </c>
      <c r="D358" s="10">
        <v>3727.3</v>
      </c>
      <c r="E358" s="10">
        <v>3727.1</v>
      </c>
      <c r="F358" s="10">
        <v>-0.2</v>
      </c>
      <c r="G358" s="11" t="s">
        <v>64</v>
      </c>
    </row>
    <row r="359" spans="1:7" x14ac:dyDescent="0.2">
      <c r="A359" s="46" t="s">
        <v>471</v>
      </c>
      <c r="B359" s="45" t="s">
        <v>472</v>
      </c>
      <c r="C359" s="10">
        <v>6796.2</v>
      </c>
      <c r="D359" s="10">
        <v>14132.8</v>
      </c>
      <c r="E359" s="10">
        <v>9293.4</v>
      </c>
      <c r="F359" s="10">
        <v>-4839.3999999999996</v>
      </c>
      <c r="G359" s="11" t="s">
        <v>718</v>
      </c>
    </row>
    <row r="360" spans="1:7" x14ac:dyDescent="0.2">
      <c r="A360" s="46" t="s">
        <v>560</v>
      </c>
      <c r="B360" s="45" t="s">
        <v>561</v>
      </c>
      <c r="C360" s="10">
        <v>1350</v>
      </c>
      <c r="D360" s="10">
        <v>1350</v>
      </c>
      <c r="E360" s="10">
        <v>1264.5999999999999</v>
      </c>
      <c r="F360" s="10">
        <v>-85.4</v>
      </c>
      <c r="G360" s="11" t="s">
        <v>719</v>
      </c>
    </row>
    <row r="361" spans="1:7" x14ac:dyDescent="0.2">
      <c r="A361" s="46" t="s">
        <v>474</v>
      </c>
      <c r="B361" s="45" t="s">
        <v>475</v>
      </c>
      <c r="C361" s="10">
        <v>3365.1</v>
      </c>
      <c r="D361" s="10">
        <v>2646.3</v>
      </c>
      <c r="E361" s="10">
        <v>1953.6</v>
      </c>
      <c r="F361" s="10">
        <v>-692.7</v>
      </c>
      <c r="G361" s="11" t="s">
        <v>315</v>
      </c>
    </row>
    <row r="362" spans="1:7" ht="13.5" x14ac:dyDescent="0.25">
      <c r="A362" s="33" t="s">
        <v>270</v>
      </c>
      <c r="B362" s="43" t="s">
        <v>271</v>
      </c>
      <c r="C362" s="13"/>
      <c r="D362" s="13"/>
      <c r="E362" s="13"/>
      <c r="F362" s="13"/>
      <c r="G362" s="14" t="s">
        <v>19</v>
      </c>
    </row>
    <row r="363" spans="1:7" x14ac:dyDescent="0.2">
      <c r="A363" s="44" t="s">
        <v>237</v>
      </c>
      <c r="B363" s="45" t="s">
        <v>19</v>
      </c>
      <c r="C363" s="10">
        <v>12317</v>
      </c>
      <c r="D363" s="10">
        <v>37402.199999999997</v>
      </c>
      <c r="E363" s="10">
        <v>33011.1</v>
      </c>
      <c r="F363" s="10">
        <v>-4391.1000000000004</v>
      </c>
      <c r="G363" s="11" t="s">
        <v>720</v>
      </c>
    </row>
    <row r="364" spans="1:7" ht="38.25" x14ac:dyDescent="0.2">
      <c r="A364" s="46" t="s">
        <v>563</v>
      </c>
      <c r="B364" s="45" t="s">
        <v>564</v>
      </c>
      <c r="C364" s="10">
        <v>8685</v>
      </c>
      <c r="D364" s="10">
        <v>26209.8</v>
      </c>
      <c r="E364" s="10">
        <v>22907</v>
      </c>
      <c r="F364" s="10">
        <v>-3302.8</v>
      </c>
      <c r="G364" s="11" t="s">
        <v>494</v>
      </c>
    </row>
    <row r="365" spans="1:7" ht="25.5" x14ac:dyDescent="0.2">
      <c r="A365" s="46" t="s">
        <v>492</v>
      </c>
      <c r="B365" s="45" t="s">
        <v>493</v>
      </c>
      <c r="C365" s="10">
        <v>2432</v>
      </c>
      <c r="D365" s="10">
        <v>10192.4</v>
      </c>
      <c r="E365" s="10">
        <v>10104.1</v>
      </c>
      <c r="F365" s="10">
        <v>-88.3</v>
      </c>
      <c r="G365" s="11" t="s">
        <v>721</v>
      </c>
    </row>
    <row r="366" spans="1:7" ht="38.25" x14ac:dyDescent="0.2">
      <c r="A366" s="46" t="s">
        <v>567</v>
      </c>
      <c r="B366" s="45" t="s">
        <v>568</v>
      </c>
      <c r="C366" s="10">
        <v>1200</v>
      </c>
      <c r="D366" s="10">
        <v>1000</v>
      </c>
      <c r="E366" s="10"/>
      <c r="F366" s="10">
        <v>-1000</v>
      </c>
      <c r="G366" s="11" t="s">
        <v>19</v>
      </c>
    </row>
    <row r="367" spans="1:7" ht="13.5" x14ac:dyDescent="0.25">
      <c r="A367" s="33" t="s">
        <v>360</v>
      </c>
      <c r="B367" s="43" t="s">
        <v>361</v>
      </c>
      <c r="C367" s="13"/>
      <c r="D367" s="13"/>
      <c r="E367" s="13"/>
      <c r="F367" s="13"/>
      <c r="G367" s="14" t="s">
        <v>19</v>
      </c>
    </row>
    <row r="368" spans="1:7" x14ac:dyDescent="0.2">
      <c r="A368" s="44" t="s">
        <v>237</v>
      </c>
      <c r="B368" s="45" t="s">
        <v>19</v>
      </c>
      <c r="C368" s="10"/>
      <c r="D368" s="10">
        <v>5432.9</v>
      </c>
      <c r="E368" s="10">
        <v>5374.5</v>
      </c>
      <c r="F368" s="10">
        <v>-58.4</v>
      </c>
      <c r="G368" s="11" t="s">
        <v>578</v>
      </c>
    </row>
    <row r="369" spans="1:7" x14ac:dyDescent="0.2">
      <c r="A369" s="46" t="s">
        <v>527</v>
      </c>
      <c r="B369" s="45" t="s">
        <v>528</v>
      </c>
      <c r="C369" s="10"/>
      <c r="D369" s="10">
        <v>5432.9</v>
      </c>
      <c r="E369" s="10">
        <v>5374.5</v>
      </c>
      <c r="F369" s="10">
        <v>-58.4</v>
      </c>
      <c r="G369" s="11" t="s">
        <v>578</v>
      </c>
    </row>
    <row r="370" spans="1:7" ht="13.5" x14ac:dyDescent="0.25">
      <c r="A370" s="33" t="s">
        <v>365</v>
      </c>
      <c r="B370" s="43" t="s">
        <v>366</v>
      </c>
      <c r="C370" s="13"/>
      <c r="D370" s="13"/>
      <c r="E370" s="13"/>
      <c r="F370" s="13"/>
      <c r="G370" s="14" t="s">
        <v>19</v>
      </c>
    </row>
    <row r="371" spans="1:7" x14ac:dyDescent="0.2">
      <c r="A371" s="44" t="s">
        <v>237</v>
      </c>
      <c r="B371" s="45" t="s">
        <v>19</v>
      </c>
      <c r="C371" s="10">
        <v>2822.5</v>
      </c>
      <c r="D371" s="10">
        <v>34973.199999999997</v>
      </c>
      <c r="E371" s="10">
        <v>30872.799999999999</v>
      </c>
      <c r="F371" s="10">
        <v>-4100.3999999999996</v>
      </c>
      <c r="G371" s="11" t="s">
        <v>720</v>
      </c>
    </row>
    <row r="372" spans="1:7" ht="38.25" x14ac:dyDescent="0.2">
      <c r="A372" s="46" t="s">
        <v>571</v>
      </c>
      <c r="B372" s="45" t="s">
        <v>572</v>
      </c>
      <c r="C372" s="10">
        <v>2822.5</v>
      </c>
      <c r="D372" s="10">
        <v>34973.199999999997</v>
      </c>
      <c r="E372" s="10">
        <v>30872.799999999999</v>
      </c>
      <c r="F372" s="10">
        <v>-4100.3999999999996</v>
      </c>
      <c r="G372" s="11" t="s">
        <v>720</v>
      </c>
    </row>
    <row r="373" spans="1:7" x14ac:dyDescent="0.2">
      <c r="A373" s="46"/>
      <c r="B373" s="45"/>
      <c r="C373" s="10"/>
      <c r="D373" s="10"/>
      <c r="E373" s="10"/>
      <c r="F373" s="10"/>
      <c r="G373" s="11"/>
    </row>
    <row r="374" spans="1:7" ht="14.25" x14ac:dyDescent="0.2">
      <c r="A374" s="42" t="s">
        <v>722</v>
      </c>
      <c r="B374" s="43" t="s">
        <v>723</v>
      </c>
      <c r="C374" s="13"/>
      <c r="D374" s="13"/>
      <c r="E374" s="13"/>
      <c r="F374" s="13"/>
      <c r="G374" s="14"/>
    </row>
    <row r="375" spans="1:7" x14ac:dyDescent="0.2">
      <c r="A375" s="37" t="s">
        <v>234</v>
      </c>
      <c r="B375" s="43" t="s">
        <v>83</v>
      </c>
      <c r="C375" s="13">
        <v>41258.300000000003</v>
      </c>
      <c r="D375" s="13">
        <v>27901.8</v>
      </c>
      <c r="E375" s="13">
        <v>18200.2</v>
      </c>
      <c r="F375" s="13">
        <v>-9701.6</v>
      </c>
      <c r="G375" s="14" t="s">
        <v>724</v>
      </c>
    </row>
    <row r="376" spans="1:7" ht="13.5" x14ac:dyDescent="0.25">
      <c r="A376" s="33" t="s">
        <v>270</v>
      </c>
      <c r="B376" s="43" t="s">
        <v>271</v>
      </c>
      <c r="C376" s="13"/>
      <c r="D376" s="13"/>
      <c r="E376" s="13"/>
      <c r="F376" s="13"/>
      <c r="G376" s="14" t="s">
        <v>19</v>
      </c>
    </row>
    <row r="377" spans="1:7" x14ac:dyDescent="0.2">
      <c r="A377" s="44" t="s">
        <v>237</v>
      </c>
      <c r="B377" s="45" t="s">
        <v>19</v>
      </c>
      <c r="C377" s="10">
        <v>41258.300000000003</v>
      </c>
      <c r="D377" s="10">
        <v>27901.8</v>
      </c>
      <c r="E377" s="10">
        <v>18200.2</v>
      </c>
      <c r="F377" s="10">
        <v>-9701.6</v>
      </c>
      <c r="G377" s="11" t="s">
        <v>724</v>
      </c>
    </row>
    <row r="378" spans="1:7" x14ac:dyDescent="0.2">
      <c r="A378" s="46" t="s">
        <v>411</v>
      </c>
      <c r="B378" s="45" t="s">
        <v>412</v>
      </c>
      <c r="C378" s="10">
        <v>36667.599999999999</v>
      </c>
      <c r="D378" s="10">
        <v>22657.3</v>
      </c>
      <c r="E378" s="10">
        <v>13524.8</v>
      </c>
      <c r="F378" s="10">
        <v>-9132.5</v>
      </c>
      <c r="G378" s="11" t="s">
        <v>725</v>
      </c>
    </row>
    <row r="379" spans="1:7" x14ac:dyDescent="0.2">
      <c r="A379" s="46" t="s">
        <v>726</v>
      </c>
      <c r="B379" s="45" t="s">
        <v>727</v>
      </c>
      <c r="C379" s="10">
        <v>4590.7</v>
      </c>
      <c r="D379" s="10">
        <v>5244.5</v>
      </c>
      <c r="E379" s="10">
        <v>4675.3</v>
      </c>
      <c r="F379" s="10">
        <v>-569.20000000000005</v>
      </c>
      <c r="G379" s="11" t="s">
        <v>728</v>
      </c>
    </row>
    <row r="380" spans="1:7" x14ac:dyDescent="0.2">
      <c r="A380" s="46"/>
      <c r="B380" s="45"/>
      <c r="C380" s="10"/>
      <c r="D380" s="10"/>
      <c r="E380" s="10"/>
      <c r="F380" s="10"/>
      <c r="G380" s="11"/>
    </row>
    <row r="381" spans="1:7" ht="28.5" x14ac:dyDescent="0.2">
      <c r="A381" s="42" t="s">
        <v>729</v>
      </c>
      <c r="B381" s="43" t="s">
        <v>730</v>
      </c>
      <c r="C381" s="13"/>
      <c r="D381" s="13"/>
      <c r="E381" s="13"/>
      <c r="F381" s="13"/>
      <c r="G381" s="14"/>
    </row>
    <row r="382" spans="1:7" x14ac:dyDescent="0.2">
      <c r="A382" s="37" t="s">
        <v>234</v>
      </c>
      <c r="B382" s="43" t="s">
        <v>83</v>
      </c>
      <c r="C382" s="13">
        <v>64706</v>
      </c>
      <c r="D382" s="13">
        <v>60226</v>
      </c>
      <c r="E382" s="13">
        <v>40518.1</v>
      </c>
      <c r="F382" s="13">
        <v>-19707.900000000001</v>
      </c>
      <c r="G382" s="14" t="s">
        <v>731</v>
      </c>
    </row>
    <row r="383" spans="1:7" ht="13.5" x14ac:dyDescent="0.25">
      <c r="A383" s="33" t="s">
        <v>270</v>
      </c>
      <c r="B383" s="43" t="s">
        <v>271</v>
      </c>
      <c r="C383" s="13"/>
      <c r="D383" s="13"/>
      <c r="E383" s="13"/>
      <c r="F383" s="13"/>
      <c r="G383" s="14" t="s">
        <v>19</v>
      </c>
    </row>
    <row r="384" spans="1:7" x14ac:dyDescent="0.2">
      <c r="A384" s="44" t="s">
        <v>237</v>
      </c>
      <c r="B384" s="45" t="s">
        <v>19</v>
      </c>
      <c r="C384" s="10">
        <v>64706</v>
      </c>
      <c r="D384" s="10">
        <v>60226</v>
      </c>
      <c r="E384" s="10">
        <v>40518.1</v>
      </c>
      <c r="F384" s="10">
        <v>-19707.900000000001</v>
      </c>
      <c r="G384" s="11" t="s">
        <v>731</v>
      </c>
    </row>
    <row r="385" spans="1:7" x14ac:dyDescent="0.2">
      <c r="A385" s="46" t="s">
        <v>732</v>
      </c>
      <c r="B385" s="45" t="s">
        <v>733</v>
      </c>
      <c r="C385" s="10">
        <v>64706</v>
      </c>
      <c r="D385" s="10">
        <v>60226</v>
      </c>
      <c r="E385" s="10">
        <v>40518.1</v>
      </c>
      <c r="F385" s="10">
        <v>-19707.900000000001</v>
      </c>
      <c r="G385" s="11" t="s">
        <v>731</v>
      </c>
    </row>
    <row r="386" spans="1:7" x14ac:dyDescent="0.2">
      <c r="A386" s="46"/>
      <c r="B386" s="45"/>
      <c r="C386" s="10"/>
      <c r="D386" s="10"/>
      <c r="E386" s="10"/>
      <c r="F386" s="10"/>
      <c r="G386" s="11"/>
    </row>
    <row r="387" spans="1:7" ht="28.5" x14ac:dyDescent="0.2">
      <c r="A387" s="42" t="s">
        <v>734</v>
      </c>
      <c r="B387" s="43" t="s">
        <v>735</v>
      </c>
      <c r="C387" s="13"/>
      <c r="D387" s="13"/>
      <c r="E387" s="13"/>
      <c r="F387" s="13"/>
      <c r="G387" s="14"/>
    </row>
    <row r="388" spans="1:7" x14ac:dyDescent="0.2">
      <c r="A388" s="37" t="s">
        <v>234</v>
      </c>
      <c r="B388" s="43" t="s">
        <v>83</v>
      </c>
      <c r="C388" s="13">
        <v>229404.2</v>
      </c>
      <c r="D388" s="13">
        <v>229428.5</v>
      </c>
      <c r="E388" s="13">
        <v>211350</v>
      </c>
      <c r="F388" s="13">
        <v>-18078.5</v>
      </c>
      <c r="G388" s="14" t="s">
        <v>669</v>
      </c>
    </row>
    <row r="389" spans="1:7" ht="13.5" x14ac:dyDescent="0.25">
      <c r="A389" s="33" t="s">
        <v>270</v>
      </c>
      <c r="B389" s="43" t="s">
        <v>271</v>
      </c>
      <c r="C389" s="13"/>
      <c r="D389" s="13"/>
      <c r="E389" s="13"/>
      <c r="F389" s="13"/>
      <c r="G389" s="14" t="s">
        <v>19</v>
      </c>
    </row>
    <row r="390" spans="1:7" x14ac:dyDescent="0.2">
      <c r="A390" s="44" t="s">
        <v>237</v>
      </c>
      <c r="B390" s="45" t="s">
        <v>19</v>
      </c>
      <c r="C390" s="10">
        <v>229404.2</v>
      </c>
      <c r="D390" s="10">
        <v>229428.5</v>
      </c>
      <c r="E390" s="10">
        <v>211350</v>
      </c>
      <c r="F390" s="10">
        <v>-18078.5</v>
      </c>
      <c r="G390" s="11" t="s">
        <v>669</v>
      </c>
    </row>
    <row r="391" spans="1:7" x14ac:dyDescent="0.2">
      <c r="A391" s="46" t="s">
        <v>480</v>
      </c>
      <c r="B391" s="45" t="s">
        <v>481</v>
      </c>
      <c r="C391" s="10">
        <v>600</v>
      </c>
      <c r="D391" s="10">
        <v>240</v>
      </c>
      <c r="E391" s="10"/>
      <c r="F391" s="10">
        <v>-240</v>
      </c>
      <c r="G391" s="11" t="s">
        <v>19</v>
      </c>
    </row>
    <row r="392" spans="1:7" x14ac:dyDescent="0.2">
      <c r="A392" s="46" t="s">
        <v>482</v>
      </c>
      <c r="B392" s="45" t="s">
        <v>483</v>
      </c>
      <c r="C392" s="10">
        <v>33812.699999999997</v>
      </c>
      <c r="D392" s="10">
        <v>34812.699999999997</v>
      </c>
      <c r="E392" s="10">
        <v>28258.2</v>
      </c>
      <c r="F392" s="10">
        <v>-6554.5</v>
      </c>
      <c r="G392" s="11" t="s">
        <v>736</v>
      </c>
    </row>
    <row r="393" spans="1:7" x14ac:dyDescent="0.2">
      <c r="A393" s="46" t="s">
        <v>489</v>
      </c>
      <c r="B393" s="45" t="s">
        <v>490</v>
      </c>
      <c r="C393" s="10">
        <v>194991.5</v>
      </c>
      <c r="D393" s="10">
        <v>194375.8</v>
      </c>
      <c r="E393" s="10">
        <v>183091.8</v>
      </c>
      <c r="F393" s="10">
        <v>-11284</v>
      </c>
      <c r="G393" s="11" t="s">
        <v>737</v>
      </c>
    </row>
    <row r="394" spans="1:7" ht="13.5" x14ac:dyDescent="0.25">
      <c r="A394" s="33" t="s">
        <v>249</v>
      </c>
      <c r="B394" s="43" t="s">
        <v>250</v>
      </c>
      <c r="C394" s="13"/>
      <c r="D394" s="13"/>
      <c r="E394" s="13"/>
      <c r="F394" s="13"/>
      <c r="G394" s="14" t="s">
        <v>19</v>
      </c>
    </row>
    <row r="395" spans="1:7" ht="13.5" x14ac:dyDescent="0.25">
      <c r="A395" s="33"/>
      <c r="B395" s="43"/>
      <c r="C395" s="13"/>
      <c r="D395" s="13"/>
      <c r="E395" s="13"/>
      <c r="F395" s="13"/>
      <c r="G395" s="14"/>
    </row>
    <row r="396" spans="1:7" ht="14.25" x14ac:dyDescent="0.2">
      <c r="A396" s="42" t="s">
        <v>738</v>
      </c>
      <c r="B396" s="43" t="s">
        <v>739</v>
      </c>
      <c r="C396" s="13"/>
      <c r="D396" s="13"/>
      <c r="E396" s="13"/>
      <c r="F396" s="13"/>
      <c r="G396" s="14"/>
    </row>
    <row r="397" spans="1:7" x14ac:dyDescent="0.2">
      <c r="A397" s="37" t="s">
        <v>234</v>
      </c>
      <c r="B397" s="43" t="s">
        <v>83</v>
      </c>
      <c r="C397" s="13">
        <v>2458.3000000000002</v>
      </c>
      <c r="D397" s="13">
        <v>2224</v>
      </c>
      <c r="E397" s="13">
        <v>1621.5</v>
      </c>
      <c r="F397" s="13">
        <v>-602.5</v>
      </c>
      <c r="G397" s="14" t="s">
        <v>740</v>
      </c>
    </row>
    <row r="398" spans="1:7" ht="13.5" x14ac:dyDescent="0.25">
      <c r="A398" s="33" t="s">
        <v>573</v>
      </c>
      <c r="B398" s="43" t="s">
        <v>574</v>
      </c>
      <c r="C398" s="13"/>
      <c r="D398" s="13"/>
      <c r="E398" s="13"/>
      <c r="F398" s="13"/>
      <c r="G398" s="14" t="s">
        <v>19</v>
      </c>
    </row>
    <row r="399" spans="1:7" x14ac:dyDescent="0.2">
      <c r="A399" s="44" t="s">
        <v>237</v>
      </c>
      <c r="B399" s="45" t="s">
        <v>19</v>
      </c>
      <c r="C399" s="10">
        <v>2458.3000000000002</v>
      </c>
      <c r="D399" s="10">
        <v>2224</v>
      </c>
      <c r="E399" s="10">
        <v>1621.5</v>
      </c>
      <c r="F399" s="10">
        <v>-602.5</v>
      </c>
      <c r="G399" s="11" t="s">
        <v>740</v>
      </c>
    </row>
    <row r="400" spans="1:7" x14ac:dyDescent="0.2">
      <c r="A400" s="46" t="s">
        <v>585</v>
      </c>
      <c r="B400" s="45" t="s">
        <v>586</v>
      </c>
      <c r="C400" s="10">
        <v>2458.3000000000002</v>
      </c>
      <c r="D400" s="10">
        <v>2224</v>
      </c>
      <c r="E400" s="10">
        <v>1621.5</v>
      </c>
      <c r="F400" s="10">
        <v>-602.5</v>
      </c>
      <c r="G400" s="11" t="s">
        <v>740</v>
      </c>
    </row>
    <row r="401" spans="1:7" x14ac:dyDescent="0.2">
      <c r="A401" s="46"/>
      <c r="B401" s="45"/>
      <c r="C401" s="10"/>
      <c r="D401" s="10"/>
      <c r="E401" s="10"/>
      <c r="F401" s="10"/>
      <c r="G401" s="11"/>
    </row>
    <row r="402" spans="1:7" ht="14.25" x14ac:dyDescent="0.2">
      <c r="A402" s="42" t="s">
        <v>741</v>
      </c>
      <c r="B402" s="43" t="s">
        <v>742</v>
      </c>
      <c r="C402" s="13"/>
      <c r="D402" s="13"/>
      <c r="E402" s="13"/>
      <c r="F402" s="13"/>
      <c r="G402" s="14"/>
    </row>
    <row r="403" spans="1:7" x14ac:dyDescent="0.2">
      <c r="A403" s="37" t="s">
        <v>234</v>
      </c>
      <c r="B403" s="43" t="s">
        <v>83</v>
      </c>
      <c r="C403" s="13">
        <v>1580.4</v>
      </c>
      <c r="D403" s="13">
        <v>1555.2</v>
      </c>
      <c r="E403" s="13">
        <v>1545.9</v>
      </c>
      <c r="F403" s="13">
        <v>-9.3000000000000007</v>
      </c>
      <c r="G403" s="14" t="s">
        <v>743</v>
      </c>
    </row>
    <row r="404" spans="1:7" ht="13.5" x14ac:dyDescent="0.25">
      <c r="A404" s="33" t="s">
        <v>392</v>
      </c>
      <c r="B404" s="43" t="s">
        <v>393</v>
      </c>
      <c r="C404" s="13"/>
      <c r="D404" s="13"/>
      <c r="E404" s="13"/>
      <c r="F404" s="13"/>
      <c r="G404" s="14" t="s">
        <v>19</v>
      </c>
    </row>
    <row r="405" spans="1:7" x14ac:dyDescent="0.2">
      <c r="A405" s="44" t="s">
        <v>237</v>
      </c>
      <c r="B405" s="45" t="s">
        <v>19</v>
      </c>
      <c r="C405" s="10">
        <v>1580.4</v>
      </c>
      <c r="D405" s="10">
        <v>1555.2</v>
      </c>
      <c r="E405" s="10">
        <v>1545.9</v>
      </c>
      <c r="F405" s="10">
        <v>-9.3000000000000007</v>
      </c>
      <c r="G405" s="11" t="s">
        <v>743</v>
      </c>
    </row>
    <row r="406" spans="1:7" x14ac:dyDescent="0.2">
      <c r="A406" s="46" t="s">
        <v>744</v>
      </c>
      <c r="B406" s="45" t="s">
        <v>745</v>
      </c>
      <c r="C406" s="10">
        <v>1580.4</v>
      </c>
      <c r="D406" s="10">
        <v>1555.2</v>
      </c>
      <c r="E406" s="10">
        <v>1545.9</v>
      </c>
      <c r="F406" s="10">
        <v>-9.3000000000000007</v>
      </c>
      <c r="G406" s="11" t="s">
        <v>743</v>
      </c>
    </row>
    <row r="407" spans="1:7" x14ac:dyDescent="0.2">
      <c r="A407" s="46"/>
      <c r="B407" s="45"/>
      <c r="C407" s="10"/>
      <c r="D407" s="10"/>
      <c r="E407" s="10"/>
      <c r="F407" s="10"/>
      <c r="G407" s="11"/>
    </row>
    <row r="408" spans="1:7" ht="14.25" x14ac:dyDescent="0.2">
      <c r="A408" s="42" t="s">
        <v>746</v>
      </c>
      <c r="B408" s="43" t="s">
        <v>259</v>
      </c>
      <c r="C408" s="13"/>
      <c r="D408" s="13"/>
      <c r="E408" s="13"/>
      <c r="F408" s="13"/>
      <c r="G408" s="14"/>
    </row>
    <row r="409" spans="1:7" x14ac:dyDescent="0.2">
      <c r="A409" s="37" t="s">
        <v>234</v>
      </c>
      <c r="B409" s="43" t="s">
        <v>83</v>
      </c>
      <c r="C409" s="13">
        <v>442113.3</v>
      </c>
      <c r="D409" s="13">
        <v>435669.9</v>
      </c>
      <c r="E409" s="13">
        <v>430436.2</v>
      </c>
      <c r="F409" s="13">
        <v>-5233.7</v>
      </c>
      <c r="G409" s="14" t="s">
        <v>747</v>
      </c>
    </row>
    <row r="410" spans="1:7" ht="13.5" x14ac:dyDescent="0.25">
      <c r="A410" s="33" t="s">
        <v>303</v>
      </c>
      <c r="B410" s="43" t="s">
        <v>304</v>
      </c>
      <c r="C410" s="13"/>
      <c r="D410" s="13"/>
      <c r="E410" s="13"/>
      <c r="F410" s="13"/>
      <c r="G410" s="14" t="s">
        <v>19</v>
      </c>
    </row>
    <row r="411" spans="1:7" x14ac:dyDescent="0.2">
      <c r="A411" s="44" t="s">
        <v>237</v>
      </c>
      <c r="B411" s="45" t="s">
        <v>19</v>
      </c>
      <c r="C411" s="10">
        <v>442113.3</v>
      </c>
      <c r="D411" s="10">
        <v>435669.9</v>
      </c>
      <c r="E411" s="10">
        <v>430436.2</v>
      </c>
      <c r="F411" s="10">
        <v>-5233.7</v>
      </c>
      <c r="G411" s="11" t="s">
        <v>747</v>
      </c>
    </row>
    <row r="412" spans="1:7" x14ac:dyDescent="0.2">
      <c r="A412" s="46" t="s">
        <v>748</v>
      </c>
      <c r="B412" s="45" t="s">
        <v>749</v>
      </c>
      <c r="C412" s="10">
        <v>15511.2</v>
      </c>
      <c r="D412" s="10">
        <v>15959.4</v>
      </c>
      <c r="E412" s="10">
        <v>13748.1</v>
      </c>
      <c r="F412" s="10">
        <v>-2211.3000000000002</v>
      </c>
      <c r="G412" s="11" t="s">
        <v>679</v>
      </c>
    </row>
    <row r="413" spans="1:7" x14ac:dyDescent="0.2">
      <c r="A413" s="46" t="s">
        <v>750</v>
      </c>
      <c r="B413" s="45" t="s">
        <v>751</v>
      </c>
      <c r="C413" s="10">
        <v>426602.1</v>
      </c>
      <c r="D413" s="10">
        <v>419710.5</v>
      </c>
      <c r="E413" s="10">
        <v>416688.2</v>
      </c>
      <c r="F413" s="10">
        <v>-3022.3</v>
      </c>
      <c r="G413" s="11" t="s">
        <v>372</v>
      </c>
    </row>
    <row r="414" spans="1:7" ht="13.5" x14ac:dyDescent="0.25">
      <c r="A414" s="33" t="s">
        <v>249</v>
      </c>
      <c r="B414" s="43" t="s">
        <v>250</v>
      </c>
      <c r="C414" s="13"/>
      <c r="D414" s="13"/>
      <c r="E414" s="13"/>
      <c r="F414" s="13"/>
      <c r="G414" s="14" t="s">
        <v>19</v>
      </c>
    </row>
    <row r="415" spans="1:7" ht="13.5" x14ac:dyDescent="0.25">
      <c r="A415" s="33"/>
      <c r="B415" s="43"/>
      <c r="C415" s="13"/>
      <c r="D415" s="13"/>
      <c r="E415" s="13"/>
      <c r="F415" s="13"/>
      <c r="G415" s="14"/>
    </row>
    <row r="416" spans="1:7" ht="14.25" x14ac:dyDescent="0.2">
      <c r="A416" s="42" t="s">
        <v>752</v>
      </c>
      <c r="B416" s="43" t="s">
        <v>262</v>
      </c>
      <c r="C416" s="13"/>
      <c r="D416" s="13"/>
      <c r="E416" s="13"/>
      <c r="F416" s="13"/>
      <c r="G416" s="14"/>
    </row>
    <row r="417" spans="1:7" x14ac:dyDescent="0.2">
      <c r="A417" s="37" t="s">
        <v>234</v>
      </c>
      <c r="B417" s="43" t="s">
        <v>83</v>
      </c>
      <c r="C417" s="13">
        <v>13272.7</v>
      </c>
      <c r="D417" s="13">
        <v>12372.7</v>
      </c>
      <c r="E417" s="13">
        <v>9929.2999999999993</v>
      </c>
      <c r="F417" s="13">
        <v>-2443.4</v>
      </c>
      <c r="G417" s="14" t="s">
        <v>753</v>
      </c>
    </row>
    <row r="418" spans="1:7" ht="13.5" x14ac:dyDescent="0.25">
      <c r="A418" s="33" t="s">
        <v>303</v>
      </c>
      <c r="B418" s="43" t="s">
        <v>304</v>
      </c>
      <c r="C418" s="13"/>
      <c r="D418" s="13"/>
      <c r="E418" s="13"/>
      <c r="F418" s="13"/>
      <c r="G418" s="14" t="s">
        <v>19</v>
      </c>
    </row>
    <row r="419" spans="1:7" x14ac:dyDescent="0.2">
      <c r="A419" s="44" t="s">
        <v>237</v>
      </c>
      <c r="B419" s="45" t="s">
        <v>19</v>
      </c>
      <c r="C419" s="10">
        <v>13272.7</v>
      </c>
      <c r="D419" s="10">
        <v>12372.7</v>
      </c>
      <c r="E419" s="10">
        <v>9929.2999999999993</v>
      </c>
      <c r="F419" s="10">
        <v>-2443.4</v>
      </c>
      <c r="G419" s="11" t="s">
        <v>753</v>
      </c>
    </row>
    <row r="420" spans="1:7" x14ac:dyDescent="0.2">
      <c r="A420" s="46" t="s">
        <v>754</v>
      </c>
      <c r="B420" s="45" t="s">
        <v>755</v>
      </c>
      <c r="C420" s="10">
        <v>13272.7</v>
      </c>
      <c r="D420" s="10">
        <v>12372.7</v>
      </c>
      <c r="E420" s="10">
        <v>9929.2999999999993</v>
      </c>
      <c r="F420" s="10">
        <v>-2443.4</v>
      </c>
      <c r="G420" s="11" t="s">
        <v>753</v>
      </c>
    </row>
    <row r="421" spans="1:7" ht="13.5" x14ac:dyDescent="0.25">
      <c r="A421" s="33" t="s">
        <v>249</v>
      </c>
      <c r="B421" s="43" t="s">
        <v>250</v>
      </c>
      <c r="C421" s="13"/>
      <c r="D421" s="13"/>
      <c r="E421" s="13"/>
      <c r="F421" s="13"/>
      <c r="G421" s="14" t="s">
        <v>19</v>
      </c>
    </row>
    <row r="422" spans="1:7" ht="13.5" x14ac:dyDescent="0.25">
      <c r="A422" s="33"/>
      <c r="B422" s="43"/>
      <c r="C422" s="13"/>
      <c r="D422" s="13"/>
      <c r="E422" s="13"/>
      <c r="F422" s="13"/>
      <c r="G422" s="14"/>
    </row>
    <row r="423" spans="1:7" ht="14.25" x14ac:dyDescent="0.2">
      <c r="A423" s="42" t="s">
        <v>756</v>
      </c>
      <c r="B423" s="43" t="s">
        <v>265</v>
      </c>
      <c r="C423" s="13"/>
      <c r="D423" s="13"/>
      <c r="E423" s="13"/>
      <c r="F423" s="13"/>
      <c r="G423" s="14"/>
    </row>
    <row r="424" spans="1:7" x14ac:dyDescent="0.2">
      <c r="A424" s="37" t="s">
        <v>234</v>
      </c>
      <c r="B424" s="43" t="s">
        <v>83</v>
      </c>
      <c r="C424" s="13">
        <v>361751.9</v>
      </c>
      <c r="D424" s="13">
        <v>363066.8</v>
      </c>
      <c r="E424" s="13">
        <v>344474.3</v>
      </c>
      <c r="F424" s="13">
        <v>-18592.5</v>
      </c>
      <c r="G424" s="14" t="s">
        <v>324</v>
      </c>
    </row>
    <row r="425" spans="1:7" ht="13.5" x14ac:dyDescent="0.25">
      <c r="A425" s="33" t="s">
        <v>303</v>
      </c>
      <c r="B425" s="43" t="s">
        <v>304</v>
      </c>
      <c r="C425" s="13"/>
      <c r="D425" s="13"/>
      <c r="E425" s="13"/>
      <c r="F425" s="13"/>
      <c r="G425" s="14" t="s">
        <v>19</v>
      </c>
    </row>
    <row r="426" spans="1:7" x14ac:dyDescent="0.2">
      <c r="A426" s="44" t="s">
        <v>237</v>
      </c>
      <c r="B426" s="45" t="s">
        <v>19</v>
      </c>
      <c r="C426" s="10">
        <v>361751.9</v>
      </c>
      <c r="D426" s="10">
        <v>363066.8</v>
      </c>
      <c r="E426" s="10">
        <v>344474.3</v>
      </c>
      <c r="F426" s="10">
        <v>-18592.5</v>
      </c>
      <c r="G426" s="11" t="s">
        <v>324</v>
      </c>
    </row>
    <row r="427" spans="1:7" x14ac:dyDescent="0.2">
      <c r="A427" s="46" t="s">
        <v>757</v>
      </c>
      <c r="B427" s="45" t="s">
        <v>758</v>
      </c>
      <c r="C427" s="10">
        <v>361751.9</v>
      </c>
      <c r="D427" s="10">
        <v>363066.8</v>
      </c>
      <c r="E427" s="10">
        <v>344474.3</v>
      </c>
      <c r="F427" s="10">
        <v>-18592.5</v>
      </c>
      <c r="G427" s="11" t="s">
        <v>324</v>
      </c>
    </row>
    <row r="428" spans="1:7" ht="13.5" x14ac:dyDescent="0.25">
      <c r="A428" s="33" t="s">
        <v>249</v>
      </c>
      <c r="B428" s="43" t="s">
        <v>250</v>
      </c>
      <c r="C428" s="13"/>
      <c r="D428" s="13"/>
      <c r="E428" s="13"/>
      <c r="F428" s="13"/>
      <c r="G428" s="14" t="s">
        <v>19</v>
      </c>
    </row>
    <row r="429" spans="1:7" ht="13.5" x14ac:dyDescent="0.25">
      <c r="A429" s="33"/>
      <c r="B429" s="43"/>
      <c r="C429" s="13"/>
      <c r="D429" s="13"/>
      <c r="E429" s="13"/>
      <c r="F429" s="13"/>
      <c r="G429" s="14"/>
    </row>
    <row r="430" spans="1:7" ht="14.25" x14ac:dyDescent="0.2">
      <c r="A430" s="42" t="s">
        <v>759</v>
      </c>
      <c r="B430" s="43" t="s">
        <v>248</v>
      </c>
      <c r="C430" s="13"/>
      <c r="D430" s="13"/>
      <c r="E430" s="13"/>
      <c r="F430" s="13"/>
      <c r="G430" s="14"/>
    </row>
    <row r="431" spans="1:7" x14ac:dyDescent="0.2">
      <c r="A431" s="37" t="s">
        <v>234</v>
      </c>
      <c r="B431" s="43" t="s">
        <v>83</v>
      </c>
      <c r="C431" s="13">
        <v>13390.1</v>
      </c>
      <c r="D431" s="13">
        <v>12503.5</v>
      </c>
      <c r="E431" s="13">
        <v>11240.5</v>
      </c>
      <c r="F431" s="13">
        <v>-1263</v>
      </c>
      <c r="G431" s="14" t="s">
        <v>266</v>
      </c>
    </row>
    <row r="432" spans="1:7" ht="13.5" x14ac:dyDescent="0.25">
      <c r="A432" s="33" t="s">
        <v>235</v>
      </c>
      <c r="B432" s="43" t="s">
        <v>236</v>
      </c>
      <c r="C432" s="13"/>
      <c r="D432" s="13"/>
      <c r="E432" s="13"/>
      <c r="F432" s="13"/>
      <c r="G432" s="14" t="s">
        <v>19</v>
      </c>
    </row>
    <row r="433" spans="1:7" x14ac:dyDescent="0.2">
      <c r="A433" s="44" t="s">
        <v>237</v>
      </c>
      <c r="B433" s="45" t="s">
        <v>19</v>
      </c>
      <c r="C433" s="10">
        <v>13390.1</v>
      </c>
      <c r="D433" s="10">
        <v>12503.5</v>
      </c>
      <c r="E433" s="10">
        <v>11240.5</v>
      </c>
      <c r="F433" s="10">
        <v>-1263</v>
      </c>
      <c r="G433" s="11" t="s">
        <v>266</v>
      </c>
    </row>
    <row r="434" spans="1:7" x14ac:dyDescent="0.2">
      <c r="A434" s="46" t="s">
        <v>760</v>
      </c>
      <c r="B434" s="45" t="s">
        <v>761</v>
      </c>
      <c r="C434" s="10">
        <v>13390.1</v>
      </c>
      <c r="D434" s="10">
        <v>12503.5</v>
      </c>
      <c r="E434" s="10">
        <v>11240.5</v>
      </c>
      <c r="F434" s="10">
        <v>-1263</v>
      </c>
      <c r="G434" s="11" t="s">
        <v>266</v>
      </c>
    </row>
    <row r="435" spans="1:7" x14ac:dyDescent="0.2">
      <c r="A435" s="46"/>
      <c r="B435" s="45"/>
      <c r="C435" s="10"/>
      <c r="D435" s="10"/>
      <c r="E435" s="10"/>
      <c r="F435" s="10"/>
      <c r="G435" s="11"/>
    </row>
    <row r="436" spans="1:7" ht="14.25" x14ac:dyDescent="0.2">
      <c r="A436" s="42" t="s">
        <v>762</v>
      </c>
      <c r="B436" s="43" t="s">
        <v>761</v>
      </c>
      <c r="C436" s="13"/>
      <c r="D436" s="13"/>
      <c r="E436" s="13"/>
      <c r="F436" s="13"/>
      <c r="G436" s="14"/>
    </row>
    <row r="437" spans="1:7" x14ac:dyDescent="0.2">
      <c r="A437" s="37" t="s">
        <v>234</v>
      </c>
      <c r="B437" s="43" t="s">
        <v>83</v>
      </c>
      <c r="C437" s="13">
        <v>222422.1</v>
      </c>
      <c r="D437" s="13">
        <v>211994.9</v>
      </c>
      <c r="E437" s="13">
        <v>177839.9</v>
      </c>
      <c r="F437" s="13">
        <v>-34155</v>
      </c>
      <c r="G437" s="14" t="s">
        <v>763</v>
      </c>
    </row>
    <row r="438" spans="1:7" ht="13.5" x14ac:dyDescent="0.25">
      <c r="A438" s="33" t="s">
        <v>235</v>
      </c>
      <c r="B438" s="43" t="s">
        <v>236</v>
      </c>
      <c r="C438" s="13"/>
      <c r="D438" s="13"/>
      <c r="E438" s="13"/>
      <c r="F438" s="13"/>
      <c r="G438" s="14" t="s">
        <v>19</v>
      </c>
    </row>
    <row r="439" spans="1:7" x14ac:dyDescent="0.2">
      <c r="A439" s="44" t="s">
        <v>237</v>
      </c>
      <c r="B439" s="45" t="s">
        <v>19</v>
      </c>
      <c r="C439" s="10">
        <v>222422.1</v>
      </c>
      <c r="D439" s="10">
        <v>211994.9</v>
      </c>
      <c r="E439" s="10">
        <v>177839.9</v>
      </c>
      <c r="F439" s="10">
        <v>-34155</v>
      </c>
      <c r="G439" s="11" t="s">
        <v>763</v>
      </c>
    </row>
    <row r="440" spans="1:7" x14ac:dyDescent="0.2">
      <c r="A440" s="46" t="s">
        <v>764</v>
      </c>
      <c r="B440" s="45" t="s">
        <v>765</v>
      </c>
      <c r="C440" s="10">
        <v>222422.1</v>
      </c>
      <c r="D440" s="10">
        <v>211994.9</v>
      </c>
      <c r="E440" s="10">
        <v>177839.9</v>
      </c>
      <c r="F440" s="10">
        <v>-34155</v>
      </c>
      <c r="G440" s="11" t="s">
        <v>763</v>
      </c>
    </row>
    <row r="441" spans="1:7" x14ac:dyDescent="0.2">
      <c r="A441" s="46"/>
      <c r="B441" s="45"/>
      <c r="C441" s="10"/>
      <c r="D441" s="10"/>
      <c r="E441" s="10"/>
      <c r="F441" s="10"/>
      <c r="G441" s="11"/>
    </row>
    <row r="442" spans="1:7" ht="28.5" x14ac:dyDescent="0.2">
      <c r="A442" s="42" t="s">
        <v>766</v>
      </c>
      <c r="B442" s="43" t="s">
        <v>767</v>
      </c>
      <c r="C442" s="13"/>
      <c r="D442" s="13"/>
      <c r="E442" s="13"/>
      <c r="F442" s="13"/>
      <c r="G442" s="14"/>
    </row>
    <row r="443" spans="1:7" x14ac:dyDescent="0.2">
      <c r="A443" s="37" t="s">
        <v>234</v>
      </c>
      <c r="B443" s="43" t="s">
        <v>83</v>
      </c>
      <c r="C443" s="13">
        <v>7907.9</v>
      </c>
      <c r="D443" s="13">
        <v>8177.9</v>
      </c>
      <c r="E443" s="13">
        <v>7375.3</v>
      </c>
      <c r="F443" s="13">
        <v>-802.6</v>
      </c>
      <c r="G443" s="14" t="s">
        <v>556</v>
      </c>
    </row>
    <row r="444" spans="1:7" ht="13.5" x14ac:dyDescent="0.25">
      <c r="A444" s="33" t="s">
        <v>235</v>
      </c>
      <c r="B444" s="43" t="s">
        <v>236</v>
      </c>
      <c r="C444" s="13"/>
      <c r="D444" s="13"/>
      <c r="E444" s="13"/>
      <c r="F444" s="13"/>
      <c r="G444" s="14" t="s">
        <v>19</v>
      </c>
    </row>
    <row r="445" spans="1:7" x14ac:dyDescent="0.2">
      <c r="A445" s="44" t="s">
        <v>237</v>
      </c>
      <c r="B445" s="45" t="s">
        <v>19</v>
      </c>
      <c r="C445" s="10">
        <v>7907.9</v>
      </c>
      <c r="D445" s="10">
        <v>8177.9</v>
      </c>
      <c r="E445" s="10">
        <v>7375.3</v>
      </c>
      <c r="F445" s="10">
        <v>-802.6</v>
      </c>
      <c r="G445" s="11" t="s">
        <v>556</v>
      </c>
    </row>
    <row r="446" spans="1:7" x14ac:dyDescent="0.2">
      <c r="A446" s="46" t="s">
        <v>768</v>
      </c>
      <c r="B446" s="45" t="s">
        <v>769</v>
      </c>
      <c r="C446" s="10">
        <v>7907.9</v>
      </c>
      <c r="D446" s="10">
        <v>8177.9</v>
      </c>
      <c r="E446" s="10">
        <v>7375.3</v>
      </c>
      <c r="F446" s="10">
        <v>-802.6</v>
      </c>
      <c r="G446" s="11" t="s">
        <v>556</v>
      </c>
    </row>
    <row r="447" spans="1:7" ht="13.5" x14ac:dyDescent="0.25">
      <c r="A447" s="33" t="s">
        <v>249</v>
      </c>
      <c r="B447" s="43" t="s">
        <v>250</v>
      </c>
      <c r="C447" s="13"/>
      <c r="D447" s="13"/>
      <c r="E447" s="13"/>
      <c r="F447" s="13"/>
      <c r="G447" s="14" t="s">
        <v>19</v>
      </c>
    </row>
    <row r="448" spans="1:7" ht="13.5" x14ac:dyDescent="0.25">
      <c r="A448" s="33"/>
      <c r="B448" s="43"/>
      <c r="C448" s="13"/>
      <c r="D448" s="13"/>
      <c r="E448" s="13"/>
      <c r="F448" s="13"/>
      <c r="G448" s="14"/>
    </row>
    <row r="449" spans="1:7" ht="14.25" x14ac:dyDescent="0.2">
      <c r="A449" s="42" t="s">
        <v>770</v>
      </c>
      <c r="B449" s="43" t="s">
        <v>771</v>
      </c>
      <c r="C449" s="13"/>
      <c r="D449" s="13"/>
      <c r="E449" s="13"/>
      <c r="F449" s="13"/>
      <c r="G449" s="14"/>
    </row>
    <row r="450" spans="1:7" x14ac:dyDescent="0.2">
      <c r="A450" s="37" t="s">
        <v>234</v>
      </c>
      <c r="B450" s="43" t="s">
        <v>83</v>
      </c>
      <c r="C450" s="13">
        <v>10826.5</v>
      </c>
      <c r="D450" s="13">
        <v>9826.5</v>
      </c>
      <c r="E450" s="13">
        <v>7875.2</v>
      </c>
      <c r="F450" s="13">
        <v>-1951.3</v>
      </c>
      <c r="G450" s="14" t="s">
        <v>433</v>
      </c>
    </row>
    <row r="451" spans="1:7" ht="13.5" x14ac:dyDescent="0.25">
      <c r="A451" s="33" t="s">
        <v>573</v>
      </c>
      <c r="B451" s="43" t="s">
        <v>574</v>
      </c>
      <c r="C451" s="13"/>
      <c r="D451" s="13"/>
      <c r="E451" s="13"/>
      <c r="F451" s="13"/>
      <c r="G451" s="14" t="s">
        <v>19</v>
      </c>
    </row>
    <row r="452" spans="1:7" x14ac:dyDescent="0.2">
      <c r="A452" s="44" t="s">
        <v>237</v>
      </c>
      <c r="B452" s="45" t="s">
        <v>19</v>
      </c>
      <c r="C452" s="10">
        <v>10826.5</v>
      </c>
      <c r="D452" s="10">
        <v>9826.5</v>
      </c>
      <c r="E452" s="10">
        <v>7875.2</v>
      </c>
      <c r="F452" s="10">
        <v>-1951.3</v>
      </c>
      <c r="G452" s="11" t="s">
        <v>433</v>
      </c>
    </row>
    <row r="453" spans="1:7" ht="25.5" x14ac:dyDescent="0.2">
      <c r="A453" s="46" t="s">
        <v>772</v>
      </c>
      <c r="B453" s="45" t="s">
        <v>773</v>
      </c>
      <c r="C453" s="10">
        <v>10826.5</v>
      </c>
      <c r="D453" s="10">
        <v>9826.5</v>
      </c>
      <c r="E453" s="10">
        <v>7875.2</v>
      </c>
      <c r="F453" s="10">
        <v>-1951.3</v>
      </c>
      <c r="G453" s="11" t="s">
        <v>433</v>
      </c>
    </row>
    <row r="454" spans="1:7" x14ac:dyDescent="0.2">
      <c r="A454" s="46"/>
      <c r="B454" s="45"/>
      <c r="C454" s="10"/>
      <c r="D454" s="10"/>
      <c r="E454" s="10"/>
      <c r="F454" s="10"/>
      <c r="G454" s="11"/>
    </row>
    <row r="455" spans="1:7" ht="14.25" x14ac:dyDescent="0.2">
      <c r="A455" s="42" t="s">
        <v>774</v>
      </c>
      <c r="B455" s="43" t="s">
        <v>775</v>
      </c>
      <c r="C455" s="13"/>
      <c r="D455" s="13"/>
      <c r="E455" s="13"/>
      <c r="F455" s="13"/>
      <c r="G455" s="14"/>
    </row>
    <row r="456" spans="1:7" x14ac:dyDescent="0.2">
      <c r="A456" s="37" t="s">
        <v>234</v>
      </c>
      <c r="B456" s="43" t="s">
        <v>83</v>
      </c>
      <c r="C456" s="13">
        <v>24311.9</v>
      </c>
      <c r="D456" s="13">
        <v>25042.400000000001</v>
      </c>
      <c r="E456" s="13">
        <v>24996.400000000001</v>
      </c>
      <c r="F456" s="13">
        <v>-46</v>
      </c>
      <c r="G456" s="14" t="s">
        <v>401</v>
      </c>
    </row>
    <row r="457" spans="1:7" ht="13.5" x14ac:dyDescent="0.25">
      <c r="A457" s="33" t="s">
        <v>270</v>
      </c>
      <c r="B457" s="43" t="s">
        <v>271</v>
      </c>
      <c r="C457" s="13"/>
      <c r="D457" s="13"/>
      <c r="E457" s="13"/>
      <c r="F457" s="13"/>
      <c r="G457" s="14" t="s">
        <v>19</v>
      </c>
    </row>
    <row r="458" spans="1:7" x14ac:dyDescent="0.2">
      <c r="A458" s="44" t="s">
        <v>237</v>
      </c>
      <c r="B458" s="45" t="s">
        <v>19</v>
      </c>
      <c r="C458" s="10">
        <v>24311.9</v>
      </c>
      <c r="D458" s="10">
        <v>25042.400000000001</v>
      </c>
      <c r="E458" s="10">
        <v>24996.400000000001</v>
      </c>
      <c r="F458" s="10">
        <v>-46</v>
      </c>
      <c r="G458" s="11" t="s">
        <v>401</v>
      </c>
    </row>
    <row r="459" spans="1:7" x14ac:dyDescent="0.2">
      <c r="A459" s="46" t="s">
        <v>776</v>
      </c>
      <c r="B459" s="45" t="s">
        <v>777</v>
      </c>
      <c r="C459" s="10">
        <v>24311.9</v>
      </c>
      <c r="D459" s="10">
        <v>25042.400000000001</v>
      </c>
      <c r="E459" s="10">
        <v>24996.400000000001</v>
      </c>
      <c r="F459" s="10">
        <v>-46</v>
      </c>
      <c r="G459" s="11" t="s">
        <v>401</v>
      </c>
    </row>
    <row r="460" spans="1:7" x14ac:dyDescent="0.2">
      <c r="A460" s="46"/>
      <c r="B460" s="45"/>
      <c r="C460" s="10"/>
      <c r="D460" s="10"/>
      <c r="E460" s="10"/>
      <c r="F460" s="10"/>
      <c r="G460" s="11"/>
    </row>
    <row r="461" spans="1:7" ht="14.25" x14ac:dyDescent="0.2">
      <c r="A461" s="42" t="s">
        <v>778</v>
      </c>
      <c r="B461" s="43" t="s">
        <v>779</v>
      </c>
      <c r="C461" s="13"/>
      <c r="D461" s="13"/>
      <c r="E461" s="13"/>
      <c r="F461" s="13"/>
      <c r="G461" s="14"/>
    </row>
    <row r="462" spans="1:7" x14ac:dyDescent="0.2">
      <c r="A462" s="37" t="s">
        <v>234</v>
      </c>
      <c r="B462" s="43" t="s">
        <v>83</v>
      </c>
      <c r="C462" s="13">
        <v>362010.9</v>
      </c>
      <c r="D462" s="13">
        <v>348950.9</v>
      </c>
      <c r="E462" s="13">
        <v>329447.2</v>
      </c>
      <c r="F462" s="13">
        <v>-19503.7</v>
      </c>
      <c r="G462" s="14" t="s">
        <v>515</v>
      </c>
    </row>
    <row r="463" spans="1:7" ht="13.5" x14ac:dyDescent="0.25">
      <c r="A463" s="33" t="s">
        <v>303</v>
      </c>
      <c r="B463" s="43" t="s">
        <v>304</v>
      </c>
      <c r="C463" s="13"/>
      <c r="D463" s="13"/>
      <c r="E463" s="13"/>
      <c r="F463" s="13"/>
      <c r="G463" s="14" t="s">
        <v>19</v>
      </c>
    </row>
    <row r="464" spans="1:7" x14ac:dyDescent="0.2">
      <c r="A464" s="44" t="s">
        <v>237</v>
      </c>
      <c r="B464" s="45" t="s">
        <v>19</v>
      </c>
      <c r="C464" s="10">
        <v>351555.5</v>
      </c>
      <c r="D464" s="10">
        <v>338495.5</v>
      </c>
      <c r="E464" s="10">
        <v>320916.5</v>
      </c>
      <c r="F464" s="10">
        <v>-17579</v>
      </c>
      <c r="G464" s="11" t="s">
        <v>780</v>
      </c>
    </row>
    <row r="465" spans="1:7" x14ac:dyDescent="0.2">
      <c r="A465" s="46" t="s">
        <v>781</v>
      </c>
      <c r="B465" s="45" t="s">
        <v>782</v>
      </c>
      <c r="C465" s="10">
        <v>296857.8</v>
      </c>
      <c r="D465" s="10">
        <v>286257.8</v>
      </c>
      <c r="E465" s="10">
        <v>275523.40000000002</v>
      </c>
      <c r="F465" s="10">
        <v>-10734.4</v>
      </c>
      <c r="G465" s="11" t="s">
        <v>25</v>
      </c>
    </row>
    <row r="466" spans="1:7" x14ac:dyDescent="0.2">
      <c r="A466" s="46" t="s">
        <v>783</v>
      </c>
      <c r="B466" s="45" t="s">
        <v>784</v>
      </c>
      <c r="C466" s="10">
        <v>54697.7</v>
      </c>
      <c r="D466" s="10">
        <v>52237.7</v>
      </c>
      <c r="E466" s="10">
        <v>45393.1</v>
      </c>
      <c r="F466" s="10">
        <v>-6844.6</v>
      </c>
      <c r="G466" s="11" t="s">
        <v>785</v>
      </c>
    </row>
    <row r="467" spans="1:7" ht="13.5" x14ac:dyDescent="0.25">
      <c r="A467" s="33" t="s">
        <v>270</v>
      </c>
      <c r="B467" s="43" t="s">
        <v>271</v>
      </c>
      <c r="C467" s="13"/>
      <c r="D467" s="13"/>
      <c r="E467" s="13"/>
      <c r="F467" s="13"/>
      <c r="G467" s="14" t="s">
        <v>19</v>
      </c>
    </row>
    <row r="468" spans="1:7" x14ac:dyDescent="0.2">
      <c r="A468" s="44" t="s">
        <v>237</v>
      </c>
      <c r="B468" s="45" t="s">
        <v>19</v>
      </c>
      <c r="C468" s="10">
        <v>10455.4</v>
      </c>
      <c r="D468" s="10">
        <v>10455.4</v>
      </c>
      <c r="E468" s="10">
        <v>8530.6</v>
      </c>
      <c r="F468" s="10">
        <v>-1924.8</v>
      </c>
      <c r="G468" s="11" t="s">
        <v>534</v>
      </c>
    </row>
    <row r="469" spans="1:7" x14ac:dyDescent="0.2">
      <c r="A469" s="46" t="s">
        <v>786</v>
      </c>
      <c r="B469" s="45" t="s">
        <v>787</v>
      </c>
      <c r="C469" s="10">
        <v>10455.4</v>
      </c>
      <c r="D469" s="10">
        <v>10455.4</v>
      </c>
      <c r="E469" s="10">
        <v>8530.6</v>
      </c>
      <c r="F469" s="10">
        <v>-1924.8</v>
      </c>
      <c r="G469" s="11" t="s">
        <v>534</v>
      </c>
    </row>
    <row r="470" spans="1:7" ht="13.5" x14ac:dyDescent="0.25">
      <c r="A470" s="33" t="s">
        <v>249</v>
      </c>
      <c r="B470" s="43" t="s">
        <v>250</v>
      </c>
      <c r="C470" s="13"/>
      <c r="D470" s="13"/>
      <c r="E470" s="13"/>
      <c r="F470" s="13"/>
      <c r="G470" s="14" t="s">
        <v>19</v>
      </c>
    </row>
    <row r="471" spans="1:7" ht="13.5" x14ac:dyDescent="0.25">
      <c r="A471" s="33"/>
      <c r="B471" s="43"/>
      <c r="C471" s="13"/>
      <c r="D471" s="13"/>
      <c r="E471" s="13"/>
      <c r="F471" s="13"/>
      <c r="G471" s="14"/>
    </row>
    <row r="472" spans="1:7" ht="14.25" x14ac:dyDescent="0.2">
      <c r="A472" s="42" t="s">
        <v>788</v>
      </c>
      <c r="B472" s="43" t="s">
        <v>789</v>
      </c>
      <c r="C472" s="13"/>
      <c r="D472" s="13"/>
      <c r="E472" s="13"/>
      <c r="F472" s="13"/>
      <c r="G472" s="14"/>
    </row>
    <row r="473" spans="1:7" x14ac:dyDescent="0.2">
      <c r="A473" s="37" t="s">
        <v>234</v>
      </c>
      <c r="B473" s="43" t="s">
        <v>83</v>
      </c>
      <c r="C473" s="13">
        <v>29962.5</v>
      </c>
      <c r="D473" s="13">
        <v>26462.5</v>
      </c>
      <c r="E473" s="13">
        <v>15369.7</v>
      </c>
      <c r="F473" s="13">
        <v>-11092.8</v>
      </c>
      <c r="G473" s="14" t="s">
        <v>790</v>
      </c>
    </row>
    <row r="474" spans="1:7" ht="13.5" x14ac:dyDescent="0.25">
      <c r="A474" s="33" t="s">
        <v>235</v>
      </c>
      <c r="B474" s="43" t="s">
        <v>236</v>
      </c>
      <c r="C474" s="13"/>
      <c r="D474" s="13"/>
      <c r="E474" s="13"/>
      <c r="F474" s="13"/>
      <c r="G474" s="14" t="s">
        <v>19</v>
      </c>
    </row>
    <row r="475" spans="1:7" x14ac:dyDescent="0.2">
      <c r="A475" s="44" t="s">
        <v>237</v>
      </c>
      <c r="B475" s="45" t="s">
        <v>19</v>
      </c>
      <c r="C475" s="10">
        <v>29962.5</v>
      </c>
      <c r="D475" s="10">
        <v>26462.5</v>
      </c>
      <c r="E475" s="10">
        <v>15369.7</v>
      </c>
      <c r="F475" s="10">
        <v>-11092.8</v>
      </c>
      <c r="G475" s="11" t="s">
        <v>790</v>
      </c>
    </row>
    <row r="476" spans="1:7" ht="25.5" x14ac:dyDescent="0.2">
      <c r="A476" s="46" t="s">
        <v>791</v>
      </c>
      <c r="B476" s="45" t="s">
        <v>792</v>
      </c>
      <c r="C476" s="10">
        <v>29962.5</v>
      </c>
      <c r="D476" s="10">
        <v>26462.5</v>
      </c>
      <c r="E476" s="10">
        <v>15369.7</v>
      </c>
      <c r="F476" s="10">
        <v>-11092.8</v>
      </c>
      <c r="G476" s="11" t="s">
        <v>790</v>
      </c>
    </row>
    <row r="477" spans="1:7" x14ac:dyDescent="0.2">
      <c r="A477" s="46"/>
      <c r="B477" s="45"/>
      <c r="C477" s="10"/>
      <c r="D477" s="10"/>
      <c r="E477" s="10"/>
      <c r="F477" s="10"/>
      <c r="G477" s="11"/>
    </row>
    <row r="478" spans="1:7" ht="14.25" x14ac:dyDescent="0.2">
      <c r="A478" s="42" t="s">
        <v>793</v>
      </c>
      <c r="B478" s="43" t="s">
        <v>794</v>
      </c>
      <c r="C478" s="13"/>
      <c r="D478" s="13"/>
      <c r="E478" s="13"/>
      <c r="F478" s="13"/>
      <c r="G478" s="14"/>
    </row>
    <row r="479" spans="1:7" x14ac:dyDescent="0.2">
      <c r="A479" s="37" t="s">
        <v>234</v>
      </c>
      <c r="B479" s="43" t="s">
        <v>83</v>
      </c>
      <c r="C479" s="13">
        <v>149423.20000000001</v>
      </c>
      <c r="D479" s="13">
        <v>147021.4</v>
      </c>
      <c r="E479" s="13">
        <v>146000.1</v>
      </c>
      <c r="F479" s="13">
        <v>-1021.3</v>
      </c>
      <c r="G479" s="14" t="s">
        <v>372</v>
      </c>
    </row>
    <row r="480" spans="1:7" ht="13.5" x14ac:dyDescent="0.25">
      <c r="A480" s="33" t="s">
        <v>235</v>
      </c>
      <c r="B480" s="43" t="s">
        <v>236</v>
      </c>
      <c r="C480" s="13"/>
      <c r="D480" s="13"/>
      <c r="E480" s="13"/>
      <c r="F480" s="13"/>
      <c r="G480" s="14" t="s">
        <v>19</v>
      </c>
    </row>
    <row r="481" spans="1:7" ht="13.5" x14ac:dyDescent="0.25">
      <c r="A481" s="33" t="s">
        <v>303</v>
      </c>
      <c r="B481" s="43" t="s">
        <v>304</v>
      </c>
      <c r="C481" s="13"/>
      <c r="D481" s="13"/>
      <c r="E481" s="13"/>
      <c r="F481" s="13"/>
      <c r="G481" s="14" t="s">
        <v>19</v>
      </c>
    </row>
    <row r="482" spans="1:7" x14ac:dyDescent="0.2">
      <c r="A482" s="44" t="s">
        <v>237</v>
      </c>
      <c r="B482" s="45" t="s">
        <v>19</v>
      </c>
      <c r="C482" s="10">
        <v>149423.20000000001</v>
      </c>
      <c r="D482" s="10">
        <v>147021.4</v>
      </c>
      <c r="E482" s="10">
        <v>146000.1</v>
      </c>
      <c r="F482" s="10">
        <v>-1021.3</v>
      </c>
      <c r="G482" s="11" t="s">
        <v>372</v>
      </c>
    </row>
    <row r="483" spans="1:7" x14ac:dyDescent="0.2">
      <c r="A483" s="46" t="s">
        <v>355</v>
      </c>
      <c r="B483" s="45" t="s">
        <v>356</v>
      </c>
      <c r="C483" s="10">
        <v>1934.2</v>
      </c>
      <c r="D483" s="10">
        <v>2532.4</v>
      </c>
      <c r="E483" s="10">
        <v>1645</v>
      </c>
      <c r="F483" s="10">
        <v>-887.4</v>
      </c>
      <c r="G483" s="11" t="s">
        <v>795</v>
      </c>
    </row>
    <row r="484" spans="1:7" x14ac:dyDescent="0.2">
      <c r="A484" s="46" t="s">
        <v>783</v>
      </c>
      <c r="B484" s="45" t="s">
        <v>784</v>
      </c>
      <c r="C484" s="10">
        <v>147489</v>
      </c>
      <c r="D484" s="10">
        <v>144489</v>
      </c>
      <c r="E484" s="10">
        <v>144355.1</v>
      </c>
      <c r="F484" s="10">
        <v>-133.9</v>
      </c>
      <c r="G484" s="11" t="s">
        <v>470</v>
      </c>
    </row>
    <row r="485" spans="1:7" ht="13.5" x14ac:dyDescent="0.25">
      <c r="A485" s="33" t="s">
        <v>249</v>
      </c>
      <c r="B485" s="43" t="s">
        <v>250</v>
      </c>
      <c r="C485" s="13"/>
      <c r="D485" s="13"/>
      <c r="E485" s="13"/>
      <c r="F485" s="13"/>
      <c r="G485" s="14" t="s">
        <v>19</v>
      </c>
    </row>
    <row r="486" spans="1:7" ht="13.5" x14ac:dyDescent="0.25">
      <c r="A486" s="33"/>
      <c r="B486" s="43"/>
      <c r="C486" s="13"/>
      <c r="D486" s="13"/>
      <c r="E486" s="13"/>
      <c r="F486" s="13"/>
      <c r="G486" s="14"/>
    </row>
    <row r="487" spans="1:7" ht="28.5" x14ac:dyDescent="0.2">
      <c r="A487" s="42" t="s">
        <v>796</v>
      </c>
      <c r="B487" s="43" t="s">
        <v>797</v>
      </c>
      <c r="C487" s="13"/>
      <c r="D487" s="13"/>
      <c r="E487" s="13"/>
      <c r="F487" s="13"/>
      <c r="G487" s="14"/>
    </row>
    <row r="488" spans="1:7" x14ac:dyDescent="0.2">
      <c r="A488" s="37" t="s">
        <v>234</v>
      </c>
      <c r="B488" s="43" t="s">
        <v>83</v>
      </c>
      <c r="C488" s="13">
        <v>4294.7</v>
      </c>
      <c r="D488" s="13">
        <v>4597.5</v>
      </c>
      <c r="E488" s="13">
        <v>4286.6000000000004</v>
      </c>
      <c r="F488" s="13">
        <v>-310.89999999999998</v>
      </c>
      <c r="G488" s="14" t="s">
        <v>17</v>
      </c>
    </row>
    <row r="489" spans="1:7" ht="13.5" x14ac:dyDescent="0.25">
      <c r="A489" s="33" t="s">
        <v>235</v>
      </c>
      <c r="B489" s="43" t="s">
        <v>236</v>
      </c>
      <c r="C489" s="13"/>
      <c r="D489" s="13"/>
      <c r="E489" s="13"/>
      <c r="F489" s="13"/>
      <c r="G489" s="14" t="s">
        <v>19</v>
      </c>
    </row>
    <row r="490" spans="1:7" x14ac:dyDescent="0.2">
      <c r="A490" s="44" t="s">
        <v>237</v>
      </c>
      <c r="B490" s="45" t="s">
        <v>19</v>
      </c>
      <c r="C490" s="10">
        <v>4294.7</v>
      </c>
      <c r="D490" s="10">
        <v>4597.5</v>
      </c>
      <c r="E490" s="10">
        <v>4286.6000000000004</v>
      </c>
      <c r="F490" s="10">
        <v>-310.89999999999998</v>
      </c>
      <c r="G490" s="11" t="s">
        <v>17</v>
      </c>
    </row>
    <row r="491" spans="1:7" x14ac:dyDescent="0.2">
      <c r="A491" s="46" t="s">
        <v>798</v>
      </c>
      <c r="B491" s="45" t="s">
        <v>767</v>
      </c>
      <c r="C491" s="10">
        <v>4294.7</v>
      </c>
      <c r="D491" s="10">
        <v>4597.5</v>
      </c>
      <c r="E491" s="10">
        <v>4286.6000000000004</v>
      </c>
      <c r="F491" s="10">
        <v>-310.89999999999998</v>
      </c>
      <c r="G491" s="11" t="s">
        <v>17</v>
      </c>
    </row>
    <row r="492" spans="1:7" x14ac:dyDescent="0.2">
      <c r="A492" s="46"/>
      <c r="B492" s="45"/>
      <c r="C492" s="10"/>
      <c r="D492" s="10"/>
      <c r="E492" s="10"/>
      <c r="F492" s="10"/>
      <c r="G492" s="11"/>
    </row>
    <row r="493" spans="1:7" ht="28.5" x14ac:dyDescent="0.2">
      <c r="A493" s="42" t="s">
        <v>799</v>
      </c>
      <c r="B493" s="43" t="s">
        <v>800</v>
      </c>
      <c r="C493" s="13"/>
      <c r="D493" s="13"/>
      <c r="E493" s="13"/>
      <c r="F493" s="13"/>
      <c r="G493" s="14"/>
    </row>
    <row r="494" spans="1:7" x14ac:dyDescent="0.2">
      <c r="A494" s="37" t="s">
        <v>234</v>
      </c>
      <c r="B494" s="43" t="s">
        <v>83</v>
      </c>
      <c r="C494" s="13">
        <v>6503.7</v>
      </c>
      <c r="D494" s="13">
        <v>6577.2</v>
      </c>
      <c r="E494" s="13">
        <v>6556.9</v>
      </c>
      <c r="F494" s="13">
        <v>-20.3</v>
      </c>
      <c r="G494" s="14" t="s">
        <v>375</v>
      </c>
    </row>
    <row r="495" spans="1:7" ht="13.5" x14ac:dyDescent="0.25">
      <c r="A495" s="33" t="s">
        <v>235</v>
      </c>
      <c r="B495" s="43" t="s">
        <v>236</v>
      </c>
      <c r="C495" s="13"/>
      <c r="D495" s="13"/>
      <c r="E495" s="13"/>
      <c r="F495" s="13"/>
      <c r="G495" s="14" t="s">
        <v>19</v>
      </c>
    </row>
    <row r="496" spans="1:7" x14ac:dyDescent="0.2">
      <c r="A496" s="44" t="s">
        <v>237</v>
      </c>
      <c r="B496" s="45" t="s">
        <v>19</v>
      </c>
      <c r="C496" s="10">
        <v>6503.7</v>
      </c>
      <c r="D496" s="10">
        <v>6577.2</v>
      </c>
      <c r="E496" s="10">
        <v>6556.9</v>
      </c>
      <c r="F496" s="10">
        <v>-20.3</v>
      </c>
      <c r="G496" s="11" t="s">
        <v>375</v>
      </c>
    </row>
    <row r="497" spans="1:7" x14ac:dyDescent="0.2">
      <c r="A497" s="46" t="s">
        <v>294</v>
      </c>
      <c r="B497" s="45" t="s">
        <v>295</v>
      </c>
      <c r="C497" s="10">
        <v>6503.7</v>
      </c>
      <c r="D497" s="10">
        <v>6577.2</v>
      </c>
      <c r="E497" s="10">
        <v>6556.9</v>
      </c>
      <c r="F497" s="10">
        <v>-20.3</v>
      </c>
      <c r="G497" s="11" t="s">
        <v>375</v>
      </c>
    </row>
    <row r="498" spans="1:7" x14ac:dyDescent="0.2">
      <c r="A498" s="46"/>
      <c r="B498" s="45"/>
      <c r="C498" s="10"/>
      <c r="D498" s="10"/>
      <c r="E498" s="10"/>
      <c r="F498" s="10"/>
      <c r="G498" s="11"/>
    </row>
    <row r="499" spans="1:7" ht="28.5" x14ac:dyDescent="0.2">
      <c r="A499" s="42" t="s">
        <v>801</v>
      </c>
      <c r="B499" s="43" t="s">
        <v>802</v>
      </c>
      <c r="C499" s="13"/>
      <c r="D499" s="13"/>
      <c r="E499" s="13"/>
      <c r="F499" s="13"/>
      <c r="G499" s="14"/>
    </row>
    <row r="500" spans="1:7" x14ac:dyDescent="0.2">
      <c r="A500" s="37" t="s">
        <v>234</v>
      </c>
      <c r="B500" s="43" t="s">
        <v>83</v>
      </c>
      <c r="C500" s="13">
        <v>13702.8</v>
      </c>
      <c r="D500" s="13">
        <v>12463.8</v>
      </c>
      <c r="E500" s="13">
        <v>11422.3</v>
      </c>
      <c r="F500" s="13">
        <v>-1041.5</v>
      </c>
      <c r="G500" s="14" t="s">
        <v>377</v>
      </c>
    </row>
    <row r="501" spans="1:7" ht="13.5" x14ac:dyDescent="0.25">
      <c r="A501" s="33" t="s">
        <v>303</v>
      </c>
      <c r="B501" s="43" t="s">
        <v>304</v>
      </c>
      <c r="C501" s="13"/>
      <c r="D501" s="13"/>
      <c r="E501" s="13"/>
      <c r="F501" s="13"/>
      <c r="G501" s="14" t="s">
        <v>19</v>
      </c>
    </row>
    <row r="502" spans="1:7" x14ac:dyDescent="0.2">
      <c r="A502" s="44" t="s">
        <v>237</v>
      </c>
      <c r="B502" s="45" t="s">
        <v>19</v>
      </c>
      <c r="C502" s="10">
        <v>13702.8</v>
      </c>
      <c r="D502" s="10">
        <v>12463.8</v>
      </c>
      <c r="E502" s="10">
        <v>11422.3</v>
      </c>
      <c r="F502" s="10">
        <v>-1041.5</v>
      </c>
      <c r="G502" s="11" t="s">
        <v>377</v>
      </c>
    </row>
    <row r="503" spans="1:7" ht="25.5" x14ac:dyDescent="0.2">
      <c r="A503" s="46" t="s">
        <v>803</v>
      </c>
      <c r="B503" s="45" t="s">
        <v>804</v>
      </c>
      <c r="C503" s="10">
        <v>13702.8</v>
      </c>
      <c r="D503" s="10">
        <v>12463.8</v>
      </c>
      <c r="E503" s="10">
        <v>11422.3</v>
      </c>
      <c r="F503" s="10">
        <v>-1041.5</v>
      </c>
      <c r="G503" s="11" t="s">
        <v>377</v>
      </c>
    </row>
    <row r="504" spans="1:7" x14ac:dyDescent="0.2">
      <c r="A504" s="46"/>
      <c r="B504" s="45"/>
      <c r="C504" s="10"/>
      <c r="D504" s="10"/>
      <c r="E504" s="10"/>
      <c r="F504" s="10"/>
      <c r="G504" s="11"/>
    </row>
    <row r="505" spans="1:7" ht="14.25" x14ac:dyDescent="0.2">
      <c r="A505" s="42" t="s">
        <v>805</v>
      </c>
      <c r="B505" s="43" t="s">
        <v>806</v>
      </c>
      <c r="C505" s="13"/>
      <c r="D505" s="13"/>
      <c r="E505" s="13"/>
      <c r="F505" s="13"/>
      <c r="G505" s="14"/>
    </row>
    <row r="506" spans="1:7" x14ac:dyDescent="0.2">
      <c r="A506" s="37" t="s">
        <v>234</v>
      </c>
      <c r="B506" s="43" t="s">
        <v>83</v>
      </c>
      <c r="C506" s="13">
        <v>125300.2</v>
      </c>
      <c r="D506" s="13">
        <v>124800.2</v>
      </c>
      <c r="E506" s="13">
        <v>119084</v>
      </c>
      <c r="F506" s="13">
        <v>-5716.2</v>
      </c>
      <c r="G506" s="14" t="s">
        <v>807</v>
      </c>
    </row>
    <row r="507" spans="1:7" ht="13.5" x14ac:dyDescent="0.25">
      <c r="A507" s="33" t="s">
        <v>303</v>
      </c>
      <c r="B507" s="43" t="s">
        <v>304</v>
      </c>
      <c r="C507" s="13"/>
      <c r="D507" s="13"/>
      <c r="E507" s="13"/>
      <c r="F507" s="13"/>
      <c r="G507" s="14" t="s">
        <v>19</v>
      </c>
    </row>
    <row r="508" spans="1:7" x14ac:dyDescent="0.2">
      <c r="A508" s="44" t="s">
        <v>237</v>
      </c>
      <c r="B508" s="45" t="s">
        <v>19</v>
      </c>
      <c r="C508" s="10">
        <v>125300.2</v>
      </c>
      <c r="D508" s="10">
        <v>124800.2</v>
      </c>
      <c r="E508" s="10">
        <v>119084</v>
      </c>
      <c r="F508" s="10">
        <v>-5716.2</v>
      </c>
      <c r="G508" s="11" t="s">
        <v>807</v>
      </c>
    </row>
    <row r="509" spans="1:7" x14ac:dyDescent="0.2">
      <c r="A509" s="46" t="s">
        <v>808</v>
      </c>
      <c r="B509" s="45" t="s">
        <v>809</v>
      </c>
      <c r="C509" s="10">
        <v>125300.2</v>
      </c>
      <c r="D509" s="10">
        <v>124800.2</v>
      </c>
      <c r="E509" s="10">
        <v>119084</v>
      </c>
      <c r="F509" s="10">
        <v>-5716.2</v>
      </c>
      <c r="G509" s="11" t="s">
        <v>807</v>
      </c>
    </row>
    <row r="510" spans="1:7" ht="13.5" x14ac:dyDescent="0.25">
      <c r="A510" s="33" t="s">
        <v>249</v>
      </c>
      <c r="B510" s="43" t="s">
        <v>250</v>
      </c>
      <c r="C510" s="13"/>
      <c r="D510" s="13"/>
      <c r="E510" s="13"/>
      <c r="F510" s="13"/>
      <c r="G510" s="14" t="s">
        <v>19</v>
      </c>
    </row>
    <row r="511" spans="1:7" ht="13.5" x14ac:dyDescent="0.25">
      <c r="A511" s="33"/>
      <c r="B511" s="43"/>
      <c r="C511" s="13"/>
      <c r="D511" s="13"/>
      <c r="E511" s="13"/>
      <c r="F511" s="13"/>
      <c r="G511" s="14"/>
    </row>
    <row r="512" spans="1:7" ht="14.25" x14ac:dyDescent="0.2">
      <c r="A512" s="42" t="s">
        <v>810</v>
      </c>
      <c r="B512" s="43" t="s">
        <v>287</v>
      </c>
      <c r="C512" s="13"/>
      <c r="D512" s="13"/>
      <c r="E512" s="13"/>
      <c r="F512" s="13"/>
      <c r="G512" s="14"/>
    </row>
    <row r="513" spans="1:7" x14ac:dyDescent="0.2">
      <c r="A513" s="37" t="s">
        <v>234</v>
      </c>
      <c r="B513" s="43" t="s">
        <v>83</v>
      </c>
      <c r="C513" s="13">
        <v>22525</v>
      </c>
      <c r="D513" s="13">
        <v>22006.400000000001</v>
      </c>
      <c r="E513" s="13">
        <v>17494</v>
      </c>
      <c r="F513" s="13">
        <v>-4512.3999999999996</v>
      </c>
      <c r="G513" s="14" t="s">
        <v>811</v>
      </c>
    </row>
    <row r="514" spans="1:7" ht="13.5" x14ac:dyDescent="0.25">
      <c r="A514" s="33" t="s">
        <v>235</v>
      </c>
      <c r="B514" s="43" t="s">
        <v>236</v>
      </c>
      <c r="C514" s="13"/>
      <c r="D514" s="13"/>
      <c r="E514" s="13"/>
      <c r="F514" s="13"/>
      <c r="G514" s="14" t="s">
        <v>19</v>
      </c>
    </row>
    <row r="515" spans="1:7" x14ac:dyDescent="0.2">
      <c r="A515" s="44" t="s">
        <v>237</v>
      </c>
      <c r="B515" s="45" t="s">
        <v>19</v>
      </c>
      <c r="C515" s="10">
        <v>22525</v>
      </c>
      <c r="D515" s="10">
        <v>22006.400000000001</v>
      </c>
      <c r="E515" s="10">
        <v>17494</v>
      </c>
      <c r="F515" s="10">
        <v>-4512.3999999999996</v>
      </c>
      <c r="G515" s="11" t="s">
        <v>811</v>
      </c>
    </row>
    <row r="516" spans="1:7" x14ac:dyDescent="0.2">
      <c r="A516" s="46" t="s">
        <v>471</v>
      </c>
      <c r="B516" s="45" t="s">
        <v>472</v>
      </c>
      <c r="C516" s="10">
        <v>8849.4</v>
      </c>
      <c r="D516" s="10">
        <v>9201.9</v>
      </c>
      <c r="E516" s="10">
        <v>7551.8</v>
      </c>
      <c r="F516" s="10">
        <v>-1650.1</v>
      </c>
      <c r="G516" s="11" t="s">
        <v>812</v>
      </c>
    </row>
    <row r="517" spans="1:7" x14ac:dyDescent="0.2">
      <c r="A517" s="46" t="s">
        <v>560</v>
      </c>
      <c r="B517" s="45" t="s">
        <v>561</v>
      </c>
      <c r="C517" s="10">
        <v>13675.6</v>
      </c>
      <c r="D517" s="10">
        <v>12804.5</v>
      </c>
      <c r="E517" s="10">
        <v>9942.2000000000007</v>
      </c>
      <c r="F517" s="10">
        <v>-2862.3</v>
      </c>
      <c r="G517" s="11" t="s">
        <v>813</v>
      </c>
    </row>
    <row r="518" spans="1:7" x14ac:dyDescent="0.2">
      <c r="A518" s="46"/>
      <c r="B518" s="45"/>
      <c r="C518" s="10"/>
      <c r="D518" s="10"/>
      <c r="E518" s="10"/>
      <c r="F518" s="10"/>
      <c r="G518" s="11"/>
    </row>
    <row r="519" spans="1:7" ht="14.25" x14ac:dyDescent="0.2">
      <c r="A519" s="42" t="s">
        <v>814</v>
      </c>
      <c r="B519" s="43" t="s">
        <v>289</v>
      </c>
      <c r="C519" s="13"/>
      <c r="D519" s="13"/>
      <c r="E519" s="13"/>
      <c r="F519" s="13"/>
      <c r="G519" s="14"/>
    </row>
    <row r="520" spans="1:7" x14ac:dyDescent="0.2">
      <c r="A520" s="37" t="s">
        <v>234</v>
      </c>
      <c r="B520" s="43" t="s">
        <v>83</v>
      </c>
      <c r="C520" s="13">
        <v>17845.5</v>
      </c>
      <c r="D520" s="13">
        <v>18015.5</v>
      </c>
      <c r="E520" s="13">
        <v>17879.3</v>
      </c>
      <c r="F520" s="13">
        <v>-136.19999999999999</v>
      </c>
      <c r="G520" s="14" t="s">
        <v>354</v>
      </c>
    </row>
    <row r="521" spans="1:7" ht="13.5" x14ac:dyDescent="0.25">
      <c r="A521" s="33" t="s">
        <v>303</v>
      </c>
      <c r="B521" s="43" t="s">
        <v>304</v>
      </c>
      <c r="C521" s="13"/>
      <c r="D521" s="13"/>
      <c r="E521" s="13"/>
      <c r="F521" s="13"/>
      <c r="G521" s="14" t="s">
        <v>19</v>
      </c>
    </row>
    <row r="522" spans="1:7" x14ac:dyDescent="0.2">
      <c r="A522" s="44" t="s">
        <v>237</v>
      </c>
      <c r="B522" s="45" t="s">
        <v>19</v>
      </c>
      <c r="C522" s="10">
        <v>17845.5</v>
      </c>
      <c r="D522" s="10">
        <v>18015.5</v>
      </c>
      <c r="E522" s="10">
        <v>17879.3</v>
      </c>
      <c r="F522" s="10">
        <v>-136.19999999999999</v>
      </c>
      <c r="G522" s="11" t="s">
        <v>354</v>
      </c>
    </row>
    <row r="523" spans="1:7" x14ac:dyDescent="0.2">
      <c r="A523" s="46" t="s">
        <v>815</v>
      </c>
      <c r="B523" s="45" t="s">
        <v>816</v>
      </c>
      <c r="C523" s="10">
        <v>17845.5</v>
      </c>
      <c r="D523" s="10">
        <v>18015.5</v>
      </c>
      <c r="E523" s="10">
        <v>17879.3</v>
      </c>
      <c r="F523" s="10">
        <v>-136.19999999999999</v>
      </c>
      <c r="G523" s="11" t="s">
        <v>354</v>
      </c>
    </row>
    <row r="524" spans="1:7" x14ac:dyDescent="0.2">
      <c r="A524" s="46"/>
      <c r="B524" s="45"/>
      <c r="C524" s="10"/>
      <c r="D524" s="10"/>
      <c r="E524" s="10"/>
      <c r="F524" s="10"/>
      <c r="G524" s="11"/>
    </row>
    <row r="525" spans="1:7" ht="42.75" x14ac:dyDescent="0.2">
      <c r="A525" s="42" t="s">
        <v>817</v>
      </c>
      <c r="B525" s="43" t="s">
        <v>818</v>
      </c>
      <c r="C525" s="13"/>
      <c r="D525" s="13"/>
      <c r="E525" s="13"/>
      <c r="F525" s="13"/>
      <c r="G525" s="14"/>
    </row>
    <row r="526" spans="1:7" x14ac:dyDescent="0.2">
      <c r="A526" s="37" t="s">
        <v>234</v>
      </c>
      <c r="B526" s="43" t="s">
        <v>83</v>
      </c>
      <c r="C526" s="13">
        <v>126260.5</v>
      </c>
      <c r="D526" s="13">
        <v>126260.5</v>
      </c>
      <c r="E526" s="13">
        <v>126260.5</v>
      </c>
      <c r="F526" s="13"/>
      <c r="G526" s="14" t="s">
        <v>64</v>
      </c>
    </row>
    <row r="527" spans="1:7" ht="13.5" x14ac:dyDescent="0.25">
      <c r="A527" s="33" t="s">
        <v>573</v>
      </c>
      <c r="B527" s="43" t="s">
        <v>574</v>
      </c>
      <c r="C527" s="13"/>
      <c r="D527" s="13"/>
      <c r="E527" s="13"/>
      <c r="F527" s="13"/>
      <c r="G527" s="14" t="s">
        <v>19</v>
      </c>
    </row>
    <row r="528" spans="1:7" x14ac:dyDescent="0.2">
      <c r="A528" s="44" t="s">
        <v>237</v>
      </c>
      <c r="B528" s="45" t="s">
        <v>19</v>
      </c>
      <c r="C528" s="10">
        <v>126260.5</v>
      </c>
      <c r="D528" s="10">
        <v>126260.5</v>
      </c>
      <c r="E528" s="10">
        <v>126260.5</v>
      </c>
      <c r="F528" s="10"/>
      <c r="G528" s="11" t="s">
        <v>64</v>
      </c>
    </row>
    <row r="529" spans="1:7" x14ac:dyDescent="0.2">
      <c r="A529" s="46" t="s">
        <v>819</v>
      </c>
      <c r="B529" s="45" t="s">
        <v>820</v>
      </c>
      <c r="C529" s="10">
        <v>126260.5</v>
      </c>
      <c r="D529" s="10">
        <v>126260.5</v>
      </c>
      <c r="E529" s="10">
        <v>126260.5</v>
      </c>
      <c r="F529" s="10"/>
      <c r="G529" s="11" t="s">
        <v>64</v>
      </c>
    </row>
    <row r="530" spans="1:7" x14ac:dyDescent="0.2">
      <c r="A530" s="46"/>
      <c r="B530" s="45"/>
      <c r="C530" s="10"/>
      <c r="D530" s="10"/>
      <c r="E530" s="10"/>
      <c r="F530" s="10"/>
      <c r="G530" s="11"/>
    </row>
    <row r="531" spans="1:7" ht="14.25" x14ac:dyDescent="0.2">
      <c r="A531" s="42" t="s">
        <v>821</v>
      </c>
      <c r="B531" s="43" t="s">
        <v>292</v>
      </c>
      <c r="C531" s="13"/>
      <c r="D531" s="13"/>
      <c r="E531" s="13"/>
      <c r="F531" s="13"/>
      <c r="G531" s="14"/>
    </row>
    <row r="532" spans="1:7" x14ac:dyDescent="0.2">
      <c r="A532" s="37" t="s">
        <v>234</v>
      </c>
      <c r="B532" s="43" t="s">
        <v>83</v>
      </c>
      <c r="C532" s="13">
        <v>169368.5</v>
      </c>
      <c r="D532" s="13">
        <v>156624.1</v>
      </c>
      <c r="E532" s="13">
        <v>142752</v>
      </c>
      <c r="F532" s="13">
        <v>-13872.1</v>
      </c>
      <c r="G532" s="14" t="s">
        <v>263</v>
      </c>
    </row>
    <row r="533" spans="1:7" ht="13.5" x14ac:dyDescent="0.25">
      <c r="A533" s="33" t="s">
        <v>275</v>
      </c>
      <c r="B533" s="43" t="s">
        <v>276</v>
      </c>
      <c r="C533" s="13"/>
      <c r="D533" s="13"/>
      <c r="E533" s="13"/>
      <c r="F533" s="13"/>
      <c r="G533" s="14" t="s">
        <v>19</v>
      </c>
    </row>
    <row r="534" spans="1:7" x14ac:dyDescent="0.2">
      <c r="A534" s="44" t="s">
        <v>237</v>
      </c>
      <c r="B534" s="45" t="s">
        <v>19</v>
      </c>
      <c r="C534" s="10">
        <v>169368.5</v>
      </c>
      <c r="D534" s="10">
        <v>156624.1</v>
      </c>
      <c r="E534" s="10">
        <v>142752</v>
      </c>
      <c r="F534" s="10">
        <v>-13872.1</v>
      </c>
      <c r="G534" s="11" t="s">
        <v>263</v>
      </c>
    </row>
    <row r="535" spans="1:7" x14ac:dyDescent="0.2">
      <c r="A535" s="46" t="s">
        <v>822</v>
      </c>
      <c r="B535" s="45" t="s">
        <v>823</v>
      </c>
      <c r="C535" s="10">
        <v>43096.5</v>
      </c>
      <c r="D535" s="10">
        <v>43357.599999999999</v>
      </c>
      <c r="E535" s="10">
        <v>32641.599999999999</v>
      </c>
      <c r="F535" s="10">
        <v>-10716</v>
      </c>
      <c r="G535" s="11" t="s">
        <v>824</v>
      </c>
    </row>
    <row r="536" spans="1:7" x14ac:dyDescent="0.2">
      <c r="A536" s="46" t="s">
        <v>825</v>
      </c>
      <c r="B536" s="45" t="s">
        <v>826</v>
      </c>
      <c r="C536" s="10">
        <v>1000</v>
      </c>
      <c r="D536" s="10"/>
      <c r="E536" s="10"/>
      <c r="F536" s="10"/>
      <c r="G536" s="11" t="s">
        <v>19</v>
      </c>
    </row>
    <row r="537" spans="1:7" x14ac:dyDescent="0.2">
      <c r="A537" s="46" t="s">
        <v>597</v>
      </c>
      <c r="B537" s="45" t="s">
        <v>598</v>
      </c>
      <c r="C537" s="10">
        <v>3000</v>
      </c>
      <c r="D537" s="10">
        <v>3402.5</v>
      </c>
      <c r="E537" s="10">
        <v>3262.2</v>
      </c>
      <c r="F537" s="10">
        <v>-140.30000000000001</v>
      </c>
      <c r="G537" s="11" t="s">
        <v>827</v>
      </c>
    </row>
    <row r="538" spans="1:7" x14ac:dyDescent="0.2">
      <c r="A538" s="46" t="s">
        <v>602</v>
      </c>
      <c r="B538" s="45" t="s">
        <v>603</v>
      </c>
      <c r="C538" s="10">
        <v>122272</v>
      </c>
      <c r="D538" s="10">
        <v>109864</v>
      </c>
      <c r="E538" s="10">
        <v>106848.2</v>
      </c>
      <c r="F538" s="10">
        <v>-3015.8</v>
      </c>
      <c r="G538" s="11" t="s">
        <v>828</v>
      </c>
    </row>
    <row r="539" spans="1:7" x14ac:dyDescent="0.2">
      <c r="A539" s="46"/>
      <c r="B539" s="45"/>
      <c r="C539" s="10"/>
      <c r="D539" s="10"/>
      <c r="E539" s="10"/>
      <c r="F539" s="10"/>
      <c r="G539" s="11"/>
    </row>
    <row r="540" spans="1:7" ht="14.25" x14ac:dyDescent="0.2">
      <c r="A540" s="42" t="s">
        <v>829</v>
      </c>
      <c r="B540" s="43" t="s">
        <v>830</v>
      </c>
      <c r="C540" s="13"/>
      <c r="D540" s="13"/>
      <c r="E540" s="13"/>
      <c r="F540" s="13"/>
      <c r="G540" s="14"/>
    </row>
    <row r="541" spans="1:7" x14ac:dyDescent="0.2">
      <c r="A541" s="37" t="s">
        <v>234</v>
      </c>
      <c r="B541" s="43" t="s">
        <v>83</v>
      </c>
      <c r="C541" s="13">
        <v>49025.1</v>
      </c>
      <c r="D541" s="13">
        <v>31262.9</v>
      </c>
      <c r="E541" s="13">
        <v>16764.400000000001</v>
      </c>
      <c r="F541" s="13">
        <v>-14498.5</v>
      </c>
      <c r="G541" s="14" t="s">
        <v>831</v>
      </c>
    </row>
    <row r="542" spans="1:7" ht="13.5" x14ac:dyDescent="0.25">
      <c r="A542" s="33" t="s">
        <v>270</v>
      </c>
      <c r="B542" s="43" t="s">
        <v>271</v>
      </c>
      <c r="C542" s="13"/>
      <c r="D542" s="13"/>
      <c r="E542" s="13"/>
      <c r="F542" s="13"/>
      <c r="G542" s="14" t="s">
        <v>19</v>
      </c>
    </row>
    <row r="543" spans="1:7" x14ac:dyDescent="0.2">
      <c r="A543" s="44" t="s">
        <v>237</v>
      </c>
      <c r="B543" s="45" t="s">
        <v>19</v>
      </c>
      <c r="C543" s="10">
        <v>49025.1</v>
      </c>
      <c r="D543" s="10">
        <v>31262.9</v>
      </c>
      <c r="E543" s="10">
        <v>16764.400000000001</v>
      </c>
      <c r="F543" s="10">
        <v>-14498.5</v>
      </c>
      <c r="G543" s="11" t="s">
        <v>831</v>
      </c>
    </row>
    <row r="544" spans="1:7" x14ac:dyDescent="0.2">
      <c r="A544" s="46" t="s">
        <v>495</v>
      </c>
      <c r="B544" s="45" t="s">
        <v>496</v>
      </c>
      <c r="C544" s="10">
        <v>49025.1</v>
      </c>
      <c r="D544" s="10">
        <v>31262.9</v>
      </c>
      <c r="E544" s="10">
        <v>16764.400000000001</v>
      </c>
      <c r="F544" s="10">
        <v>-14498.5</v>
      </c>
      <c r="G544" s="11" t="s">
        <v>831</v>
      </c>
    </row>
    <row r="545" spans="1:7" x14ac:dyDescent="0.2">
      <c r="A545" s="46"/>
      <c r="B545" s="45"/>
      <c r="C545" s="10"/>
      <c r="D545" s="10"/>
      <c r="E545" s="10"/>
      <c r="F545" s="10"/>
      <c r="G545" s="11"/>
    </row>
    <row r="546" spans="1:7" ht="14.25" x14ac:dyDescent="0.2">
      <c r="A546" s="42" t="s">
        <v>832</v>
      </c>
      <c r="B546" s="43" t="s">
        <v>833</v>
      </c>
      <c r="C546" s="13"/>
      <c r="D546" s="13"/>
      <c r="E546" s="13"/>
      <c r="F546" s="13"/>
      <c r="G546" s="14"/>
    </row>
    <row r="547" spans="1:7" x14ac:dyDescent="0.2">
      <c r="A547" s="37" t="s">
        <v>234</v>
      </c>
      <c r="B547" s="43" t="s">
        <v>83</v>
      </c>
      <c r="C547" s="13">
        <v>27174050.100000001</v>
      </c>
      <c r="D547" s="13">
        <v>30209616</v>
      </c>
      <c r="E547" s="13">
        <v>28842796.5</v>
      </c>
      <c r="F547" s="13">
        <v>-1366819.5</v>
      </c>
      <c r="G547" s="14" t="s">
        <v>834</v>
      </c>
    </row>
    <row r="548" spans="1:7" ht="13.5" x14ac:dyDescent="0.25">
      <c r="A548" s="33" t="s">
        <v>235</v>
      </c>
      <c r="B548" s="43" t="s">
        <v>236</v>
      </c>
      <c r="C548" s="13"/>
      <c r="D548" s="13"/>
      <c r="E548" s="13"/>
      <c r="F548" s="13"/>
      <c r="G548" s="14" t="s">
        <v>19</v>
      </c>
    </row>
    <row r="549" spans="1:7" x14ac:dyDescent="0.2">
      <c r="A549" s="44" t="s">
        <v>237</v>
      </c>
      <c r="B549" s="45" t="s">
        <v>19</v>
      </c>
      <c r="C549" s="10">
        <v>4534451.3</v>
      </c>
      <c r="D549" s="10">
        <v>5199877.2</v>
      </c>
      <c r="E549" s="10">
        <v>4824697.2</v>
      </c>
      <c r="F549" s="10">
        <v>-375180</v>
      </c>
      <c r="G549" s="11" t="s">
        <v>570</v>
      </c>
    </row>
    <row r="550" spans="1:7" x14ac:dyDescent="0.2">
      <c r="A550" s="46" t="s">
        <v>286</v>
      </c>
      <c r="B550" s="45" t="s">
        <v>287</v>
      </c>
      <c r="C550" s="10">
        <v>21936</v>
      </c>
      <c r="D550" s="10">
        <v>22736</v>
      </c>
      <c r="E550" s="10">
        <v>22877.200000000001</v>
      </c>
      <c r="F550" s="10">
        <v>141.19999999999999</v>
      </c>
      <c r="G550" s="11" t="s">
        <v>130</v>
      </c>
    </row>
    <row r="551" spans="1:7" x14ac:dyDescent="0.2">
      <c r="A551" s="46" t="s">
        <v>835</v>
      </c>
      <c r="B551" s="45" t="s">
        <v>836</v>
      </c>
      <c r="C551" s="10">
        <v>65600.899999999994</v>
      </c>
      <c r="D551" s="10">
        <v>65600.899999999994</v>
      </c>
      <c r="E551" s="10">
        <v>58069.599999999999</v>
      </c>
      <c r="F551" s="10">
        <v>-7531.3</v>
      </c>
      <c r="G551" s="11" t="s">
        <v>351</v>
      </c>
    </row>
    <row r="552" spans="1:7" x14ac:dyDescent="0.2">
      <c r="A552" s="46" t="s">
        <v>837</v>
      </c>
      <c r="B552" s="45" t="s">
        <v>838</v>
      </c>
      <c r="C552" s="10">
        <v>88000</v>
      </c>
      <c r="D552" s="10">
        <v>386730</v>
      </c>
      <c r="E552" s="10">
        <v>378653.9</v>
      </c>
      <c r="F552" s="10">
        <v>-8076.1</v>
      </c>
      <c r="G552" s="11" t="s">
        <v>300</v>
      </c>
    </row>
    <row r="553" spans="1:7" x14ac:dyDescent="0.2">
      <c r="A553" s="46" t="s">
        <v>839</v>
      </c>
      <c r="B553" s="45" t="s">
        <v>840</v>
      </c>
      <c r="C553" s="10">
        <v>15000</v>
      </c>
      <c r="D553" s="10">
        <v>15000</v>
      </c>
      <c r="E553" s="10">
        <v>14699.1</v>
      </c>
      <c r="F553" s="10">
        <v>-300.89999999999998</v>
      </c>
      <c r="G553" s="11" t="s">
        <v>690</v>
      </c>
    </row>
    <row r="554" spans="1:7" x14ac:dyDescent="0.2">
      <c r="A554" s="46" t="s">
        <v>841</v>
      </c>
      <c r="B554" s="45" t="s">
        <v>842</v>
      </c>
      <c r="C554" s="10">
        <v>40000</v>
      </c>
      <c r="D554" s="10"/>
      <c r="E554" s="10"/>
      <c r="F554" s="10"/>
      <c r="G554" s="11" t="s">
        <v>19</v>
      </c>
    </row>
    <row r="555" spans="1:7" x14ac:dyDescent="0.2">
      <c r="A555" s="46" t="s">
        <v>843</v>
      </c>
      <c r="B555" s="45" t="s">
        <v>844</v>
      </c>
      <c r="C555" s="10">
        <v>29000</v>
      </c>
      <c r="D555" s="10">
        <v>414085.4</v>
      </c>
      <c r="E555" s="10">
        <v>142921</v>
      </c>
      <c r="F555" s="10">
        <v>-271164.40000000002</v>
      </c>
      <c r="G555" s="11" t="s">
        <v>845</v>
      </c>
    </row>
    <row r="556" spans="1:7" ht="25.5" x14ac:dyDescent="0.2">
      <c r="A556" s="46" t="s">
        <v>846</v>
      </c>
      <c r="B556" s="45" t="s">
        <v>847</v>
      </c>
      <c r="C556" s="10">
        <v>2099646.4</v>
      </c>
      <c r="D556" s="10">
        <v>2301970.2999999998</v>
      </c>
      <c r="E556" s="10">
        <v>2301970.2999999998</v>
      </c>
      <c r="F556" s="10"/>
      <c r="G556" s="11" t="s">
        <v>64</v>
      </c>
    </row>
    <row r="557" spans="1:7" x14ac:dyDescent="0.2">
      <c r="A557" s="46" t="s">
        <v>848</v>
      </c>
      <c r="B557" s="45" t="s">
        <v>849</v>
      </c>
      <c r="C557" s="10">
        <v>111443.4</v>
      </c>
      <c r="D557" s="10">
        <v>111843.4</v>
      </c>
      <c r="E557" s="10">
        <v>104988.2</v>
      </c>
      <c r="F557" s="10">
        <v>-6855.2</v>
      </c>
      <c r="G557" s="11" t="s">
        <v>850</v>
      </c>
    </row>
    <row r="558" spans="1:7" x14ac:dyDescent="0.2">
      <c r="A558" s="46" t="s">
        <v>851</v>
      </c>
      <c r="B558" s="45" t="s">
        <v>852</v>
      </c>
      <c r="C558" s="10">
        <v>116323.4</v>
      </c>
      <c r="D558" s="10">
        <v>116323.4</v>
      </c>
      <c r="E558" s="10">
        <v>116323.4</v>
      </c>
      <c r="F558" s="10"/>
      <c r="G558" s="11" t="s">
        <v>64</v>
      </c>
    </row>
    <row r="559" spans="1:7" x14ac:dyDescent="0.2">
      <c r="A559" s="46" t="s">
        <v>853</v>
      </c>
      <c r="B559" s="45" t="s">
        <v>854</v>
      </c>
      <c r="C559" s="10">
        <v>1445500</v>
      </c>
      <c r="D559" s="10">
        <v>1327500</v>
      </c>
      <c r="E559" s="10">
        <v>1322712.3999999999</v>
      </c>
      <c r="F559" s="10">
        <v>-4787.6000000000004</v>
      </c>
      <c r="G559" s="11" t="s">
        <v>114</v>
      </c>
    </row>
    <row r="560" spans="1:7" x14ac:dyDescent="0.2">
      <c r="A560" s="46" t="s">
        <v>855</v>
      </c>
      <c r="B560" s="45" t="s">
        <v>856</v>
      </c>
      <c r="C560" s="10">
        <v>502001.2</v>
      </c>
      <c r="D560" s="10">
        <v>438087.8</v>
      </c>
      <c r="E560" s="10">
        <v>361482.1</v>
      </c>
      <c r="F560" s="10">
        <v>-76605.7</v>
      </c>
      <c r="G560" s="11" t="s">
        <v>857</v>
      </c>
    </row>
    <row r="561" spans="1:7" ht="13.5" x14ac:dyDescent="0.25">
      <c r="A561" s="33" t="s">
        <v>270</v>
      </c>
      <c r="B561" s="43" t="s">
        <v>271</v>
      </c>
      <c r="C561" s="13"/>
      <c r="D561" s="13"/>
      <c r="E561" s="13"/>
      <c r="F561" s="13"/>
      <c r="G561" s="14" t="s">
        <v>19</v>
      </c>
    </row>
    <row r="562" spans="1:7" x14ac:dyDescent="0.2">
      <c r="A562" s="44" t="s">
        <v>237</v>
      </c>
      <c r="B562" s="45" t="s">
        <v>19</v>
      </c>
      <c r="C562" s="10">
        <v>1104799.2</v>
      </c>
      <c r="D562" s="10">
        <v>1064799.2</v>
      </c>
      <c r="E562" s="10">
        <v>1009868.9</v>
      </c>
      <c r="F562" s="10">
        <v>-54930.3</v>
      </c>
      <c r="G562" s="11" t="s">
        <v>780</v>
      </c>
    </row>
    <row r="563" spans="1:7" x14ac:dyDescent="0.2">
      <c r="A563" s="46" t="s">
        <v>414</v>
      </c>
      <c r="B563" s="45" t="s">
        <v>415</v>
      </c>
      <c r="C563" s="10">
        <v>82880</v>
      </c>
      <c r="D563" s="10">
        <v>42880</v>
      </c>
      <c r="E563" s="10">
        <v>21240</v>
      </c>
      <c r="F563" s="10">
        <v>-21640</v>
      </c>
      <c r="G563" s="11" t="s">
        <v>858</v>
      </c>
    </row>
    <row r="564" spans="1:7" x14ac:dyDescent="0.2">
      <c r="A564" s="46" t="s">
        <v>443</v>
      </c>
      <c r="B564" s="45" t="s">
        <v>444</v>
      </c>
      <c r="C564" s="10">
        <v>1021919.2</v>
      </c>
      <c r="D564" s="10">
        <v>1021919.2</v>
      </c>
      <c r="E564" s="10">
        <v>988628.9</v>
      </c>
      <c r="F564" s="10">
        <v>-33290.300000000003</v>
      </c>
      <c r="G564" s="11" t="s">
        <v>620</v>
      </c>
    </row>
    <row r="565" spans="1:7" ht="13.5" x14ac:dyDescent="0.25">
      <c r="A565" s="33" t="s">
        <v>365</v>
      </c>
      <c r="B565" s="43" t="s">
        <v>366</v>
      </c>
      <c r="C565" s="13"/>
      <c r="D565" s="13"/>
      <c r="E565" s="13"/>
      <c r="F565" s="13"/>
      <c r="G565" s="14" t="s">
        <v>19</v>
      </c>
    </row>
    <row r="566" spans="1:7" x14ac:dyDescent="0.2">
      <c r="A566" s="44" t="s">
        <v>237</v>
      </c>
      <c r="B566" s="45" t="s">
        <v>19</v>
      </c>
      <c r="C566" s="10">
        <v>3005692.2</v>
      </c>
      <c r="D566" s="10">
        <v>3533691.4</v>
      </c>
      <c r="E566" s="10">
        <v>3533691.4</v>
      </c>
      <c r="F566" s="10"/>
      <c r="G566" s="11" t="s">
        <v>64</v>
      </c>
    </row>
    <row r="567" spans="1:7" x14ac:dyDescent="0.2">
      <c r="A567" s="46" t="s">
        <v>636</v>
      </c>
      <c r="B567" s="45" t="s">
        <v>637</v>
      </c>
      <c r="C567" s="10">
        <v>76398.2</v>
      </c>
      <c r="D567" s="10">
        <v>76398.2</v>
      </c>
      <c r="E567" s="10">
        <v>76398.2</v>
      </c>
      <c r="F567" s="10"/>
      <c r="G567" s="11" t="s">
        <v>64</v>
      </c>
    </row>
    <row r="568" spans="1:7" ht="25.5" x14ac:dyDescent="0.2">
      <c r="A568" s="46" t="s">
        <v>639</v>
      </c>
      <c r="B568" s="45" t="s">
        <v>640</v>
      </c>
      <c r="C568" s="10">
        <v>76821.100000000006</v>
      </c>
      <c r="D568" s="10">
        <v>76821.100000000006</v>
      </c>
      <c r="E568" s="10">
        <v>76821.100000000006</v>
      </c>
      <c r="F568" s="10"/>
      <c r="G568" s="11" t="s">
        <v>64</v>
      </c>
    </row>
    <row r="569" spans="1:7" x14ac:dyDescent="0.2">
      <c r="A569" s="46" t="s">
        <v>859</v>
      </c>
      <c r="B569" s="45" t="s">
        <v>860</v>
      </c>
      <c r="C569" s="10">
        <v>2852472.9</v>
      </c>
      <c r="D569" s="10">
        <v>3380472.1</v>
      </c>
      <c r="E569" s="10">
        <v>3380472.1</v>
      </c>
      <c r="F569" s="10"/>
      <c r="G569" s="11" t="s">
        <v>64</v>
      </c>
    </row>
    <row r="570" spans="1:7" ht="13.5" x14ac:dyDescent="0.25">
      <c r="A570" s="33" t="s">
        <v>573</v>
      </c>
      <c r="B570" s="43" t="s">
        <v>574</v>
      </c>
      <c r="C570" s="13"/>
      <c r="D570" s="13"/>
      <c r="E570" s="13"/>
      <c r="F570" s="13"/>
      <c r="G570" s="14" t="s">
        <v>19</v>
      </c>
    </row>
    <row r="571" spans="1:7" x14ac:dyDescent="0.2">
      <c r="A571" s="44" t="s">
        <v>237</v>
      </c>
      <c r="B571" s="45" t="s">
        <v>19</v>
      </c>
      <c r="C571" s="10">
        <v>216755.5</v>
      </c>
      <c r="D571" s="10">
        <v>222771.4</v>
      </c>
      <c r="E571" s="10">
        <v>216048.4</v>
      </c>
      <c r="F571" s="10">
        <v>-6723</v>
      </c>
      <c r="G571" s="11" t="s">
        <v>861</v>
      </c>
    </row>
    <row r="572" spans="1:7" x14ac:dyDescent="0.2">
      <c r="A572" s="46" t="s">
        <v>590</v>
      </c>
      <c r="B572" s="45" t="s">
        <v>591</v>
      </c>
      <c r="C572" s="10">
        <v>1500</v>
      </c>
      <c r="D572" s="10">
        <v>1500</v>
      </c>
      <c r="E572" s="10">
        <v>597</v>
      </c>
      <c r="F572" s="10">
        <v>-903</v>
      </c>
      <c r="G572" s="11" t="s">
        <v>862</v>
      </c>
    </row>
    <row r="573" spans="1:7" x14ac:dyDescent="0.2">
      <c r="A573" s="46" t="s">
        <v>863</v>
      </c>
      <c r="B573" s="45" t="s">
        <v>864</v>
      </c>
      <c r="C573" s="10">
        <v>215255.5</v>
      </c>
      <c r="D573" s="10">
        <v>221271.4</v>
      </c>
      <c r="E573" s="10">
        <v>215451.4</v>
      </c>
      <c r="F573" s="10">
        <v>-5820</v>
      </c>
      <c r="G573" s="11" t="s">
        <v>277</v>
      </c>
    </row>
    <row r="574" spans="1:7" ht="13.5" x14ac:dyDescent="0.25">
      <c r="A574" s="33" t="s">
        <v>275</v>
      </c>
      <c r="B574" s="43" t="s">
        <v>276</v>
      </c>
      <c r="C574" s="13"/>
      <c r="D574" s="13"/>
      <c r="E574" s="13"/>
      <c r="F574" s="13"/>
      <c r="G574" s="14" t="s">
        <v>19</v>
      </c>
    </row>
    <row r="575" spans="1:7" x14ac:dyDescent="0.2">
      <c r="A575" s="44" t="s">
        <v>237</v>
      </c>
      <c r="B575" s="45" t="s">
        <v>19</v>
      </c>
      <c r="C575" s="10">
        <v>9404415.1999999993</v>
      </c>
      <c r="D575" s="10">
        <v>9503242.8000000007</v>
      </c>
      <c r="E575" s="10">
        <v>9210320.8000000007</v>
      </c>
      <c r="F575" s="10">
        <v>-292922</v>
      </c>
      <c r="G575" s="11" t="s">
        <v>450</v>
      </c>
    </row>
    <row r="576" spans="1:7" x14ac:dyDescent="0.2">
      <c r="A576" s="46" t="s">
        <v>597</v>
      </c>
      <c r="B576" s="45" t="s">
        <v>598</v>
      </c>
      <c r="C576" s="10">
        <v>4075</v>
      </c>
      <c r="D576" s="10">
        <v>4418.6000000000004</v>
      </c>
      <c r="E576" s="10">
        <v>4417.2</v>
      </c>
      <c r="F576" s="10">
        <v>-1.4</v>
      </c>
      <c r="G576" s="11" t="s">
        <v>64</v>
      </c>
    </row>
    <row r="577" spans="1:7" x14ac:dyDescent="0.2">
      <c r="A577" s="46" t="s">
        <v>602</v>
      </c>
      <c r="B577" s="45" t="s">
        <v>603</v>
      </c>
      <c r="C577" s="10">
        <v>42934</v>
      </c>
      <c r="D577" s="10">
        <v>47114</v>
      </c>
      <c r="E577" s="10">
        <v>36681.599999999999</v>
      </c>
      <c r="F577" s="10">
        <v>-10432.4</v>
      </c>
      <c r="G577" s="11" t="s">
        <v>865</v>
      </c>
    </row>
    <row r="578" spans="1:7" x14ac:dyDescent="0.2">
      <c r="A578" s="46" t="s">
        <v>866</v>
      </c>
      <c r="B578" s="45" t="s">
        <v>867</v>
      </c>
      <c r="C578" s="10">
        <v>9357406.1999999993</v>
      </c>
      <c r="D578" s="10">
        <v>9451710.1999999993</v>
      </c>
      <c r="E578" s="10">
        <v>9169221.9000000004</v>
      </c>
      <c r="F578" s="10">
        <v>-282488.3</v>
      </c>
      <c r="G578" s="11" t="s">
        <v>861</v>
      </c>
    </row>
    <row r="579" spans="1:7" ht="13.5" x14ac:dyDescent="0.25">
      <c r="A579" s="33" t="s">
        <v>249</v>
      </c>
      <c r="B579" s="43" t="s">
        <v>250</v>
      </c>
      <c r="C579" s="13"/>
      <c r="D579" s="13"/>
      <c r="E579" s="13"/>
      <c r="F579" s="13"/>
      <c r="G579" s="14" t="s">
        <v>19</v>
      </c>
    </row>
    <row r="580" spans="1:7" x14ac:dyDescent="0.2">
      <c r="A580" s="44" t="s">
        <v>237</v>
      </c>
      <c r="B580" s="45" t="s">
        <v>19</v>
      </c>
      <c r="C580" s="10">
        <v>8907936.6999999993</v>
      </c>
      <c r="D580" s="10">
        <v>10685234</v>
      </c>
      <c r="E580" s="10">
        <v>10048169.9</v>
      </c>
      <c r="F580" s="10">
        <v>-637064.1</v>
      </c>
      <c r="G580" s="11" t="s">
        <v>285</v>
      </c>
    </row>
    <row r="581" spans="1:7" x14ac:dyDescent="0.2">
      <c r="A581" s="46" t="s">
        <v>652</v>
      </c>
      <c r="B581" s="45" t="s">
        <v>653</v>
      </c>
      <c r="C581" s="10">
        <v>21695.1</v>
      </c>
      <c r="D581" s="10">
        <v>41695.1</v>
      </c>
      <c r="E581" s="10">
        <v>25354.7</v>
      </c>
      <c r="F581" s="10">
        <v>-16340.4</v>
      </c>
      <c r="G581" s="11" t="s">
        <v>868</v>
      </c>
    </row>
    <row r="582" spans="1:7" x14ac:dyDescent="0.2">
      <c r="A582" s="46" t="s">
        <v>869</v>
      </c>
      <c r="B582" s="45" t="s">
        <v>870</v>
      </c>
      <c r="C582" s="10">
        <v>1012373.2</v>
      </c>
      <c r="D582" s="10">
        <v>1594417.7</v>
      </c>
      <c r="E582" s="10">
        <v>1574327.1</v>
      </c>
      <c r="F582" s="10">
        <v>-20090.599999999999</v>
      </c>
      <c r="G582" s="11" t="s">
        <v>871</v>
      </c>
    </row>
    <row r="583" spans="1:7" ht="25.5" x14ac:dyDescent="0.2">
      <c r="A583" s="46" t="s">
        <v>872</v>
      </c>
      <c r="B583" s="45" t="s">
        <v>873</v>
      </c>
      <c r="C583" s="10">
        <v>64000</v>
      </c>
      <c r="D583" s="10">
        <v>64000</v>
      </c>
      <c r="E583" s="10">
        <v>50844.5</v>
      </c>
      <c r="F583" s="10">
        <v>-13155.5</v>
      </c>
      <c r="G583" s="11" t="s">
        <v>874</v>
      </c>
    </row>
    <row r="584" spans="1:7" x14ac:dyDescent="0.2">
      <c r="A584" s="46" t="s">
        <v>875</v>
      </c>
      <c r="B584" s="45" t="s">
        <v>876</v>
      </c>
      <c r="C584" s="10">
        <v>5672139.4000000004</v>
      </c>
      <c r="D584" s="10">
        <v>5764310.7999999998</v>
      </c>
      <c r="E584" s="10">
        <v>5640427.7999999998</v>
      </c>
      <c r="F584" s="10">
        <v>-123883</v>
      </c>
      <c r="G584" s="11" t="s">
        <v>300</v>
      </c>
    </row>
    <row r="585" spans="1:7" x14ac:dyDescent="0.2">
      <c r="A585" s="46" t="s">
        <v>877</v>
      </c>
      <c r="B585" s="45" t="s">
        <v>878</v>
      </c>
      <c r="C585" s="10">
        <v>1875966.4</v>
      </c>
      <c r="D585" s="10">
        <v>2965147.8</v>
      </c>
      <c r="E585" s="10">
        <v>2554647.7999999998</v>
      </c>
      <c r="F585" s="10">
        <v>-410500</v>
      </c>
      <c r="G585" s="11" t="s">
        <v>879</v>
      </c>
    </row>
    <row r="586" spans="1:7" x14ac:dyDescent="0.2">
      <c r="A586" s="46" t="s">
        <v>381</v>
      </c>
      <c r="B586" s="45" t="s">
        <v>382</v>
      </c>
      <c r="C586" s="10">
        <v>9400</v>
      </c>
      <c r="D586" s="10">
        <v>3300</v>
      </c>
      <c r="E586" s="10">
        <v>1637.1</v>
      </c>
      <c r="F586" s="10">
        <v>-1662.9</v>
      </c>
      <c r="G586" s="11" t="s">
        <v>880</v>
      </c>
    </row>
    <row r="587" spans="1:7" ht="25.5" x14ac:dyDescent="0.2">
      <c r="A587" s="46" t="s">
        <v>881</v>
      </c>
      <c r="B587" s="45" t="s">
        <v>882</v>
      </c>
      <c r="C587" s="10">
        <v>5</v>
      </c>
      <c r="D587" s="10">
        <v>5</v>
      </c>
      <c r="E587" s="10"/>
      <c r="F587" s="10">
        <v>-5</v>
      </c>
      <c r="G587" s="11" t="s">
        <v>19</v>
      </c>
    </row>
    <row r="588" spans="1:7" ht="38.25" x14ac:dyDescent="0.2">
      <c r="A588" s="46" t="s">
        <v>883</v>
      </c>
      <c r="B588" s="45" t="s">
        <v>884</v>
      </c>
      <c r="C588" s="10">
        <v>31929.4</v>
      </c>
      <c r="D588" s="10">
        <v>31929.4</v>
      </c>
      <c r="E588" s="10">
        <v>24737.1</v>
      </c>
      <c r="F588" s="10">
        <v>-7192.3</v>
      </c>
      <c r="G588" s="11" t="s">
        <v>885</v>
      </c>
    </row>
    <row r="589" spans="1:7" ht="25.5" x14ac:dyDescent="0.2">
      <c r="A589" s="46" t="s">
        <v>886</v>
      </c>
      <c r="B589" s="45" t="s">
        <v>887</v>
      </c>
      <c r="C589" s="10">
        <v>220428.2</v>
      </c>
      <c r="D589" s="10">
        <v>220428.2</v>
      </c>
      <c r="E589" s="10">
        <v>176193.8</v>
      </c>
      <c r="F589" s="10">
        <v>-44234.400000000001</v>
      </c>
      <c r="G589" s="11" t="s">
        <v>610</v>
      </c>
    </row>
    <row r="590" spans="1:7" x14ac:dyDescent="0.2">
      <c r="A590" s="46"/>
      <c r="B590" s="45"/>
      <c r="C590" s="10"/>
      <c r="D590" s="10"/>
      <c r="E590" s="10"/>
      <c r="F590" s="10"/>
      <c r="G590" s="11"/>
    </row>
    <row r="591" spans="1:7" x14ac:dyDescent="0.2">
      <c r="A591" s="47" t="s">
        <v>888</v>
      </c>
      <c r="B591" s="43" t="s">
        <v>19</v>
      </c>
      <c r="C591" s="13">
        <v>51551945</v>
      </c>
      <c r="D591" s="13">
        <v>53280573.200000003</v>
      </c>
      <c r="E591" s="13">
        <v>49635378.700000003</v>
      </c>
      <c r="F591" s="13">
        <v>-3645194.5</v>
      </c>
      <c r="G591" s="14" t="s">
        <v>17</v>
      </c>
    </row>
    <row r="595" spans="1:5" x14ac:dyDescent="0.2">
      <c r="A595" s="2" t="s">
        <v>86</v>
      </c>
      <c r="E595" s="21" t="s">
        <v>87</v>
      </c>
    </row>
    <row r="598" spans="1:5" x14ac:dyDescent="0.2">
      <c r="A598" s="2" t="s">
        <v>91</v>
      </c>
      <c r="E598" s="21" t="s">
        <v>88</v>
      </c>
    </row>
    <row r="601" spans="1:5" x14ac:dyDescent="0.2">
      <c r="A601" s="2" t="s">
        <v>92</v>
      </c>
      <c r="E601" s="21" t="s">
        <v>89</v>
      </c>
    </row>
    <row r="604" spans="1:5" x14ac:dyDescent="0.2">
      <c r="A604" s="2" t="s">
        <v>889</v>
      </c>
      <c r="E604" s="21" t="s">
        <v>890</v>
      </c>
    </row>
    <row r="607" spans="1:5" x14ac:dyDescent="0.2">
      <c r="A607" s="2" t="s">
        <v>891</v>
      </c>
      <c r="E607" s="21" t="s">
        <v>892</v>
      </c>
    </row>
    <row r="610" spans="1:5" x14ac:dyDescent="0.2">
      <c r="A610" s="2" t="s">
        <v>93</v>
      </c>
      <c r="E610" s="21" t="s">
        <v>90</v>
      </c>
    </row>
  </sheetData>
  <mergeCells count="9">
    <mergeCell ref="E1:G1"/>
    <mergeCell ref="E2:G2"/>
    <mergeCell ref="A3:G3"/>
    <mergeCell ref="A5:A6"/>
    <mergeCell ref="B5:B6"/>
    <mergeCell ref="C5:C6"/>
    <mergeCell ref="D5:D6"/>
    <mergeCell ref="E5:E6"/>
    <mergeCell ref="F5:G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5"/>
  <sheetViews>
    <sheetView workbookViewId="0">
      <selection sqref="A1:XFD1048576"/>
    </sheetView>
  </sheetViews>
  <sheetFormatPr defaultRowHeight="12.75" x14ac:dyDescent="0.2"/>
  <cols>
    <col min="1" max="1" width="60.7109375" style="2" customWidth="1"/>
    <col min="2" max="2" width="10.7109375" style="38" customWidth="1"/>
    <col min="3" max="6" width="15.7109375" style="22" customWidth="1"/>
    <col min="7" max="7" width="6.7109375" style="1" customWidth="1"/>
  </cols>
  <sheetData>
    <row r="1" spans="1:7" x14ac:dyDescent="0.2">
      <c r="E1" s="26" t="s">
        <v>893</v>
      </c>
      <c r="F1" s="27"/>
      <c r="G1" s="39"/>
    </row>
    <row r="2" spans="1:7" ht="30" customHeight="1" x14ac:dyDescent="0.2">
      <c r="E2" s="26" t="s">
        <v>73</v>
      </c>
      <c r="F2" s="27"/>
      <c r="G2" s="27"/>
    </row>
    <row r="3" spans="1:7" ht="60" customHeight="1" x14ac:dyDescent="0.2">
      <c r="A3" s="25" t="s">
        <v>894</v>
      </c>
      <c r="B3" s="25"/>
      <c r="C3" s="25"/>
      <c r="D3" s="25"/>
      <c r="E3" s="25"/>
      <c r="F3" s="25"/>
      <c r="G3" s="40"/>
    </row>
    <row r="4" spans="1:7" x14ac:dyDescent="0.2">
      <c r="F4" s="22" t="s">
        <v>74</v>
      </c>
      <c r="G4" s="41"/>
    </row>
    <row r="5" spans="1:7" ht="28.5" customHeight="1" x14ac:dyDescent="0.2">
      <c r="A5" s="29" t="s">
        <v>75</v>
      </c>
      <c r="B5" s="29" t="s">
        <v>231</v>
      </c>
      <c r="C5" s="31" t="s">
        <v>77</v>
      </c>
      <c r="D5" s="31" t="s">
        <v>78</v>
      </c>
      <c r="E5" s="31" t="s">
        <v>79</v>
      </c>
      <c r="F5" s="31" t="s">
        <v>80</v>
      </c>
      <c r="G5" s="31"/>
    </row>
    <row r="6" spans="1:7" x14ac:dyDescent="0.2">
      <c r="A6" s="29"/>
      <c r="B6" s="29"/>
      <c r="C6" s="31"/>
      <c r="D6" s="31"/>
      <c r="E6" s="31"/>
      <c r="F6" s="24" t="s">
        <v>81</v>
      </c>
      <c r="G6" s="23" t="s">
        <v>82</v>
      </c>
    </row>
    <row r="7" spans="1:7" ht="10.15" customHeight="1" x14ac:dyDescent="0.2">
      <c r="A7" s="7">
        <v>1</v>
      </c>
      <c r="B7" s="8">
        <v>2</v>
      </c>
      <c r="C7" s="8">
        <v>3</v>
      </c>
      <c r="D7" s="8">
        <v>4</v>
      </c>
      <c r="E7" s="8">
        <v>5</v>
      </c>
      <c r="F7" s="8">
        <v>6</v>
      </c>
      <c r="G7" s="8">
        <v>7</v>
      </c>
    </row>
    <row r="8" spans="1:7" x14ac:dyDescent="0.2">
      <c r="A8" s="48" t="s">
        <v>232</v>
      </c>
      <c r="B8" s="43" t="s">
        <v>233</v>
      </c>
      <c r="C8" s="13">
        <v>164442.79999999999</v>
      </c>
      <c r="D8" s="13">
        <v>153442.79999999999</v>
      </c>
      <c r="E8" s="13">
        <v>146237.20000000001</v>
      </c>
      <c r="F8" s="13">
        <v>-7205.6</v>
      </c>
      <c r="G8" s="14" t="s">
        <v>28</v>
      </c>
    </row>
    <row r="9" spans="1:7" x14ac:dyDescent="0.2">
      <c r="A9" s="48" t="s">
        <v>239</v>
      </c>
      <c r="B9" s="43" t="s">
        <v>240</v>
      </c>
      <c r="C9" s="13">
        <v>35262.1</v>
      </c>
      <c r="D9" s="13">
        <v>31252.9</v>
      </c>
      <c r="E9" s="13">
        <v>27494.3</v>
      </c>
      <c r="F9" s="13">
        <v>-3758.6</v>
      </c>
      <c r="G9" s="14" t="s">
        <v>241</v>
      </c>
    </row>
    <row r="10" spans="1:7" x14ac:dyDescent="0.2">
      <c r="A10" s="48" t="s">
        <v>244</v>
      </c>
      <c r="B10" s="43" t="s">
        <v>245</v>
      </c>
      <c r="C10" s="13">
        <v>18138.5</v>
      </c>
      <c r="D10" s="13">
        <v>17328.5</v>
      </c>
      <c r="E10" s="13">
        <v>15197.1</v>
      </c>
      <c r="F10" s="13">
        <v>-2131.4</v>
      </c>
      <c r="G10" s="14" t="s">
        <v>246</v>
      </c>
    </row>
    <row r="11" spans="1:7" x14ac:dyDescent="0.2">
      <c r="A11" s="48" t="s">
        <v>251</v>
      </c>
      <c r="B11" s="43" t="s">
        <v>252</v>
      </c>
      <c r="C11" s="13">
        <v>54151.8</v>
      </c>
      <c r="D11" s="13">
        <v>52151.8</v>
      </c>
      <c r="E11" s="13">
        <v>50208.1</v>
      </c>
      <c r="F11" s="13">
        <v>-1943.7</v>
      </c>
      <c r="G11" s="14" t="s">
        <v>25</v>
      </c>
    </row>
    <row r="12" spans="1:7" x14ac:dyDescent="0.2">
      <c r="A12" s="48" t="s">
        <v>255</v>
      </c>
      <c r="B12" s="43" t="s">
        <v>243</v>
      </c>
      <c r="C12" s="13">
        <v>636501.69999999995</v>
      </c>
      <c r="D12" s="13">
        <v>416975.3</v>
      </c>
      <c r="E12" s="13">
        <v>352526.5</v>
      </c>
      <c r="F12" s="13">
        <v>-64448.800000000003</v>
      </c>
      <c r="G12" s="14" t="s">
        <v>256</v>
      </c>
    </row>
    <row r="13" spans="1:7" x14ac:dyDescent="0.2">
      <c r="A13" s="48" t="s">
        <v>283</v>
      </c>
      <c r="B13" s="43" t="s">
        <v>284</v>
      </c>
      <c r="C13" s="13">
        <v>1400607.5</v>
      </c>
      <c r="D13" s="13">
        <v>1303233.1000000001</v>
      </c>
      <c r="E13" s="13">
        <v>1224819.8999999999</v>
      </c>
      <c r="F13" s="13">
        <v>-78413.2</v>
      </c>
      <c r="G13" s="14" t="s">
        <v>285</v>
      </c>
    </row>
    <row r="14" spans="1:7" x14ac:dyDescent="0.2">
      <c r="A14" s="48" t="s">
        <v>297</v>
      </c>
      <c r="B14" s="43" t="s">
        <v>298</v>
      </c>
      <c r="C14" s="13">
        <v>1196219.8999999999</v>
      </c>
      <c r="D14" s="13">
        <v>740293.8</v>
      </c>
      <c r="E14" s="13">
        <v>696632.2</v>
      </c>
      <c r="F14" s="13">
        <v>-43661.599999999999</v>
      </c>
      <c r="G14" s="14" t="s">
        <v>299</v>
      </c>
    </row>
    <row r="15" spans="1:7" x14ac:dyDescent="0.2">
      <c r="A15" s="48" t="s">
        <v>325</v>
      </c>
      <c r="B15" s="43" t="s">
        <v>326</v>
      </c>
      <c r="C15" s="13">
        <v>2914012.9</v>
      </c>
      <c r="D15" s="13">
        <v>2974534.8</v>
      </c>
      <c r="E15" s="13">
        <v>2891401.7</v>
      </c>
      <c r="F15" s="13">
        <v>-83133.100000000006</v>
      </c>
      <c r="G15" s="14" t="s">
        <v>280</v>
      </c>
    </row>
    <row r="16" spans="1:7" x14ac:dyDescent="0.2">
      <c r="A16" s="48" t="s">
        <v>383</v>
      </c>
      <c r="B16" s="43" t="s">
        <v>384</v>
      </c>
      <c r="C16" s="13">
        <v>505689.5</v>
      </c>
      <c r="D16" s="13">
        <v>469096.5</v>
      </c>
      <c r="E16" s="13">
        <v>412452.6</v>
      </c>
      <c r="F16" s="13">
        <v>-56643.9</v>
      </c>
      <c r="G16" s="14" t="s">
        <v>385</v>
      </c>
    </row>
    <row r="17" spans="1:7" x14ac:dyDescent="0.2">
      <c r="A17" s="48" t="s">
        <v>390</v>
      </c>
      <c r="B17" s="43" t="s">
        <v>391</v>
      </c>
      <c r="C17" s="13">
        <v>769886.4</v>
      </c>
      <c r="D17" s="13">
        <v>761465.6</v>
      </c>
      <c r="E17" s="13">
        <v>749088.9</v>
      </c>
      <c r="F17" s="13">
        <v>-12376.7</v>
      </c>
      <c r="G17" s="14" t="s">
        <v>193</v>
      </c>
    </row>
    <row r="18" spans="1:7" x14ac:dyDescent="0.2">
      <c r="A18" s="48" t="s">
        <v>404</v>
      </c>
      <c r="B18" s="43" t="s">
        <v>405</v>
      </c>
      <c r="C18" s="13">
        <v>5923893.7000000002</v>
      </c>
      <c r="D18" s="13">
        <v>4947101.5</v>
      </c>
      <c r="E18" s="13">
        <v>4604460.2</v>
      </c>
      <c r="F18" s="13">
        <v>-342641.3</v>
      </c>
      <c r="G18" s="14" t="s">
        <v>14</v>
      </c>
    </row>
    <row r="19" spans="1:7" ht="25.5" x14ac:dyDescent="0.2">
      <c r="A19" s="48" t="s">
        <v>465</v>
      </c>
      <c r="B19" s="43" t="s">
        <v>466</v>
      </c>
      <c r="C19" s="13">
        <v>2628103.5</v>
      </c>
      <c r="D19" s="13">
        <v>2596328.6</v>
      </c>
      <c r="E19" s="13">
        <v>2358185.6</v>
      </c>
      <c r="F19" s="13">
        <v>-238143</v>
      </c>
      <c r="G19" s="14" t="s">
        <v>260</v>
      </c>
    </row>
    <row r="20" spans="1:7" x14ac:dyDescent="0.2">
      <c r="A20" s="48" t="s">
        <v>545</v>
      </c>
      <c r="B20" s="43" t="s">
        <v>546</v>
      </c>
      <c r="C20" s="13">
        <v>3033123.4</v>
      </c>
      <c r="D20" s="13">
        <v>2955491.1</v>
      </c>
      <c r="E20" s="13">
        <v>2701268.7</v>
      </c>
      <c r="F20" s="13">
        <v>-254222.4</v>
      </c>
      <c r="G20" s="14" t="s">
        <v>436</v>
      </c>
    </row>
    <row r="21" spans="1:7" x14ac:dyDescent="0.2">
      <c r="A21" s="48" t="s">
        <v>617</v>
      </c>
      <c r="B21" s="43" t="s">
        <v>618</v>
      </c>
      <c r="C21" s="13">
        <v>2316772.4</v>
      </c>
      <c r="D21" s="13">
        <v>2896548.7</v>
      </c>
      <c r="E21" s="13">
        <v>2036104.1</v>
      </c>
      <c r="F21" s="13">
        <v>-860444.6</v>
      </c>
      <c r="G21" s="14" t="s">
        <v>619</v>
      </c>
    </row>
    <row r="22" spans="1:7" x14ac:dyDescent="0.2">
      <c r="A22" s="48" t="s">
        <v>667</v>
      </c>
      <c r="B22" s="43" t="s">
        <v>668</v>
      </c>
      <c r="C22" s="13">
        <v>107053.2</v>
      </c>
      <c r="D22" s="13">
        <v>103399.5</v>
      </c>
      <c r="E22" s="13">
        <v>95272.5</v>
      </c>
      <c r="F22" s="13">
        <v>-8127</v>
      </c>
      <c r="G22" s="14" t="s">
        <v>669</v>
      </c>
    </row>
    <row r="23" spans="1:7" x14ac:dyDescent="0.2">
      <c r="A23" s="48" t="s">
        <v>677</v>
      </c>
      <c r="B23" s="43" t="s">
        <v>678</v>
      </c>
      <c r="C23" s="13">
        <v>46363.8</v>
      </c>
      <c r="D23" s="13">
        <v>35831.699999999997</v>
      </c>
      <c r="E23" s="13">
        <v>30857.4</v>
      </c>
      <c r="F23" s="13">
        <v>-4974.3</v>
      </c>
      <c r="G23" s="14" t="s">
        <v>679</v>
      </c>
    </row>
    <row r="24" spans="1:7" x14ac:dyDescent="0.2">
      <c r="A24" s="48" t="s">
        <v>691</v>
      </c>
      <c r="B24" s="43" t="s">
        <v>692</v>
      </c>
      <c r="C24" s="13">
        <v>4228.2</v>
      </c>
      <c r="D24" s="13">
        <v>3878.2</v>
      </c>
      <c r="E24" s="13">
        <v>3242.6</v>
      </c>
      <c r="F24" s="13">
        <v>-635.6</v>
      </c>
      <c r="G24" s="14" t="s">
        <v>693</v>
      </c>
    </row>
    <row r="25" spans="1:7" x14ac:dyDescent="0.2">
      <c r="A25" s="48" t="s">
        <v>699</v>
      </c>
      <c r="B25" s="43" t="s">
        <v>700</v>
      </c>
      <c r="C25" s="13">
        <v>14571.9</v>
      </c>
      <c r="D25" s="13">
        <v>14571.9</v>
      </c>
      <c r="E25" s="13">
        <v>14263.1</v>
      </c>
      <c r="F25" s="13">
        <v>-308.8</v>
      </c>
      <c r="G25" s="14" t="s">
        <v>300</v>
      </c>
    </row>
    <row r="26" spans="1:7" x14ac:dyDescent="0.2">
      <c r="A26" s="48" t="s">
        <v>705</v>
      </c>
      <c r="B26" s="43" t="s">
        <v>706</v>
      </c>
      <c r="C26" s="13">
        <v>39504.199999999997</v>
      </c>
      <c r="D26" s="13">
        <v>34504.199999999997</v>
      </c>
      <c r="E26" s="13">
        <v>24511.8</v>
      </c>
      <c r="F26" s="13">
        <v>-9992.4</v>
      </c>
      <c r="G26" s="14" t="s">
        <v>707</v>
      </c>
    </row>
    <row r="27" spans="1:7" x14ac:dyDescent="0.2">
      <c r="A27" s="48" t="s">
        <v>710</v>
      </c>
      <c r="B27" s="43" t="s">
        <v>711</v>
      </c>
      <c r="C27" s="13">
        <v>26020</v>
      </c>
      <c r="D27" s="13">
        <v>26536.5</v>
      </c>
      <c r="E27" s="13">
        <v>20259.400000000001</v>
      </c>
      <c r="F27" s="13">
        <v>-6277.1</v>
      </c>
      <c r="G27" s="14" t="s">
        <v>509</v>
      </c>
    </row>
    <row r="28" spans="1:7" x14ac:dyDescent="0.2">
      <c r="A28" s="48" t="s">
        <v>714</v>
      </c>
      <c r="B28" s="43" t="s">
        <v>715</v>
      </c>
      <c r="C28" s="13">
        <v>31721.3</v>
      </c>
      <c r="D28" s="13">
        <v>111957.2</v>
      </c>
      <c r="E28" s="13">
        <v>97378.4</v>
      </c>
      <c r="F28" s="13">
        <v>-14578.8</v>
      </c>
      <c r="G28" s="14" t="s">
        <v>716</v>
      </c>
    </row>
    <row r="29" spans="1:7" x14ac:dyDescent="0.2">
      <c r="A29" s="48" t="s">
        <v>722</v>
      </c>
      <c r="B29" s="43" t="s">
        <v>723</v>
      </c>
      <c r="C29" s="13">
        <v>41258.300000000003</v>
      </c>
      <c r="D29" s="13">
        <v>27901.8</v>
      </c>
      <c r="E29" s="13">
        <v>18200.2</v>
      </c>
      <c r="F29" s="13">
        <v>-9701.6</v>
      </c>
      <c r="G29" s="14" t="s">
        <v>724</v>
      </c>
    </row>
    <row r="30" spans="1:7" x14ac:dyDescent="0.2">
      <c r="A30" s="48" t="s">
        <v>729</v>
      </c>
      <c r="B30" s="43" t="s">
        <v>730</v>
      </c>
      <c r="C30" s="13">
        <v>64706</v>
      </c>
      <c r="D30" s="13">
        <v>60226</v>
      </c>
      <c r="E30" s="13">
        <v>40518.1</v>
      </c>
      <c r="F30" s="13">
        <v>-19707.900000000001</v>
      </c>
      <c r="G30" s="14" t="s">
        <v>731</v>
      </c>
    </row>
    <row r="31" spans="1:7" x14ac:dyDescent="0.2">
      <c r="A31" s="48" t="s">
        <v>734</v>
      </c>
      <c r="B31" s="43" t="s">
        <v>735</v>
      </c>
      <c r="C31" s="13">
        <v>229404.2</v>
      </c>
      <c r="D31" s="13">
        <v>229428.5</v>
      </c>
      <c r="E31" s="13">
        <v>211350</v>
      </c>
      <c r="F31" s="13">
        <v>-18078.5</v>
      </c>
      <c r="G31" s="14" t="s">
        <v>669</v>
      </c>
    </row>
    <row r="32" spans="1:7" x14ac:dyDescent="0.2">
      <c r="A32" s="48" t="s">
        <v>738</v>
      </c>
      <c r="B32" s="43" t="s">
        <v>739</v>
      </c>
      <c r="C32" s="13">
        <v>2458.3000000000002</v>
      </c>
      <c r="D32" s="13">
        <v>2224</v>
      </c>
      <c r="E32" s="13">
        <v>1621.5</v>
      </c>
      <c r="F32" s="13">
        <v>-602.5</v>
      </c>
      <c r="G32" s="14" t="s">
        <v>740</v>
      </c>
    </row>
    <row r="33" spans="1:7" x14ac:dyDescent="0.2">
      <c r="A33" s="48" t="s">
        <v>741</v>
      </c>
      <c r="B33" s="43" t="s">
        <v>742</v>
      </c>
      <c r="C33" s="13">
        <v>1580.4</v>
      </c>
      <c r="D33" s="13">
        <v>1555.2</v>
      </c>
      <c r="E33" s="13">
        <v>1545.9</v>
      </c>
      <c r="F33" s="13">
        <v>-9.3000000000000007</v>
      </c>
      <c r="G33" s="14" t="s">
        <v>743</v>
      </c>
    </row>
    <row r="34" spans="1:7" x14ac:dyDescent="0.2">
      <c r="A34" s="48" t="s">
        <v>746</v>
      </c>
      <c r="B34" s="43" t="s">
        <v>259</v>
      </c>
      <c r="C34" s="13">
        <v>442113.3</v>
      </c>
      <c r="D34" s="13">
        <v>435669.9</v>
      </c>
      <c r="E34" s="13">
        <v>430436.2</v>
      </c>
      <c r="F34" s="13">
        <v>-5233.7</v>
      </c>
      <c r="G34" s="14" t="s">
        <v>747</v>
      </c>
    </row>
    <row r="35" spans="1:7" x14ac:dyDescent="0.2">
      <c r="A35" s="48" t="s">
        <v>752</v>
      </c>
      <c r="B35" s="43" t="s">
        <v>262</v>
      </c>
      <c r="C35" s="13">
        <v>13272.7</v>
      </c>
      <c r="D35" s="13">
        <v>12372.7</v>
      </c>
      <c r="E35" s="13">
        <v>9929.2999999999993</v>
      </c>
      <c r="F35" s="13">
        <v>-2443.4</v>
      </c>
      <c r="G35" s="14" t="s">
        <v>753</v>
      </c>
    </row>
    <row r="36" spans="1:7" x14ac:dyDescent="0.2">
      <c r="A36" s="48" t="s">
        <v>756</v>
      </c>
      <c r="B36" s="43" t="s">
        <v>265</v>
      </c>
      <c r="C36" s="13">
        <v>361751.9</v>
      </c>
      <c r="D36" s="13">
        <v>363066.8</v>
      </c>
      <c r="E36" s="13">
        <v>344474.3</v>
      </c>
      <c r="F36" s="13">
        <v>-18592.5</v>
      </c>
      <c r="G36" s="14" t="s">
        <v>324</v>
      </c>
    </row>
    <row r="37" spans="1:7" x14ac:dyDescent="0.2">
      <c r="A37" s="48" t="s">
        <v>759</v>
      </c>
      <c r="B37" s="43" t="s">
        <v>248</v>
      </c>
      <c r="C37" s="13">
        <v>13390.1</v>
      </c>
      <c r="D37" s="13">
        <v>12503.5</v>
      </c>
      <c r="E37" s="13">
        <v>11240.5</v>
      </c>
      <c r="F37" s="13">
        <v>-1263</v>
      </c>
      <c r="G37" s="14" t="s">
        <v>266</v>
      </c>
    </row>
    <row r="38" spans="1:7" x14ac:dyDescent="0.2">
      <c r="A38" s="48" t="s">
        <v>762</v>
      </c>
      <c r="B38" s="43" t="s">
        <v>761</v>
      </c>
      <c r="C38" s="13">
        <v>222422.1</v>
      </c>
      <c r="D38" s="13">
        <v>211994.9</v>
      </c>
      <c r="E38" s="13">
        <v>177839.9</v>
      </c>
      <c r="F38" s="13">
        <v>-34155</v>
      </c>
      <c r="G38" s="14" t="s">
        <v>763</v>
      </c>
    </row>
    <row r="39" spans="1:7" ht="25.5" x14ac:dyDescent="0.2">
      <c r="A39" s="48" t="s">
        <v>766</v>
      </c>
      <c r="B39" s="43" t="s">
        <v>767</v>
      </c>
      <c r="C39" s="13">
        <v>7907.9</v>
      </c>
      <c r="D39" s="13">
        <v>8177.9</v>
      </c>
      <c r="E39" s="13">
        <v>7375.3</v>
      </c>
      <c r="F39" s="13">
        <v>-802.6</v>
      </c>
      <c r="G39" s="14" t="s">
        <v>556</v>
      </c>
    </row>
    <row r="40" spans="1:7" x14ac:dyDescent="0.2">
      <c r="A40" s="48" t="s">
        <v>770</v>
      </c>
      <c r="B40" s="43" t="s">
        <v>771</v>
      </c>
      <c r="C40" s="13">
        <v>10826.5</v>
      </c>
      <c r="D40" s="13">
        <v>9826.5</v>
      </c>
      <c r="E40" s="13">
        <v>7875.2</v>
      </c>
      <c r="F40" s="13">
        <v>-1951.3</v>
      </c>
      <c r="G40" s="14" t="s">
        <v>433</v>
      </c>
    </row>
    <row r="41" spans="1:7" x14ac:dyDescent="0.2">
      <c r="A41" s="48" t="s">
        <v>774</v>
      </c>
      <c r="B41" s="43" t="s">
        <v>775</v>
      </c>
      <c r="C41" s="13">
        <v>24311.9</v>
      </c>
      <c r="D41" s="13">
        <v>25042.400000000001</v>
      </c>
      <c r="E41" s="13">
        <v>24996.400000000001</v>
      </c>
      <c r="F41" s="13">
        <v>-46</v>
      </c>
      <c r="G41" s="14" t="s">
        <v>401</v>
      </c>
    </row>
    <row r="42" spans="1:7" x14ac:dyDescent="0.2">
      <c r="A42" s="48" t="s">
        <v>778</v>
      </c>
      <c r="B42" s="43" t="s">
        <v>779</v>
      </c>
      <c r="C42" s="13">
        <v>362010.9</v>
      </c>
      <c r="D42" s="13">
        <v>348950.9</v>
      </c>
      <c r="E42" s="13">
        <v>329447.2</v>
      </c>
      <c r="F42" s="13">
        <v>-19503.7</v>
      </c>
      <c r="G42" s="14" t="s">
        <v>515</v>
      </c>
    </row>
    <row r="43" spans="1:7" x14ac:dyDescent="0.2">
      <c r="A43" s="48" t="s">
        <v>788</v>
      </c>
      <c r="B43" s="43" t="s">
        <v>789</v>
      </c>
      <c r="C43" s="13">
        <v>29962.5</v>
      </c>
      <c r="D43" s="13">
        <v>26462.5</v>
      </c>
      <c r="E43" s="13">
        <v>15369.7</v>
      </c>
      <c r="F43" s="13">
        <v>-11092.8</v>
      </c>
      <c r="G43" s="14" t="s">
        <v>790</v>
      </c>
    </row>
    <row r="44" spans="1:7" x14ac:dyDescent="0.2">
      <c r="A44" s="48" t="s">
        <v>793</v>
      </c>
      <c r="B44" s="43" t="s">
        <v>794</v>
      </c>
      <c r="C44" s="13">
        <v>149423.20000000001</v>
      </c>
      <c r="D44" s="13">
        <v>147021.4</v>
      </c>
      <c r="E44" s="13">
        <v>146000.1</v>
      </c>
      <c r="F44" s="13">
        <v>-1021.3</v>
      </c>
      <c r="G44" s="14" t="s">
        <v>372</v>
      </c>
    </row>
    <row r="45" spans="1:7" ht="25.5" x14ac:dyDescent="0.2">
      <c r="A45" s="48" t="s">
        <v>796</v>
      </c>
      <c r="B45" s="43" t="s">
        <v>797</v>
      </c>
      <c r="C45" s="13">
        <v>4294.7</v>
      </c>
      <c r="D45" s="13">
        <v>4597.5</v>
      </c>
      <c r="E45" s="13">
        <v>4286.6000000000004</v>
      </c>
      <c r="F45" s="13">
        <v>-310.89999999999998</v>
      </c>
      <c r="G45" s="14" t="s">
        <v>17</v>
      </c>
    </row>
    <row r="46" spans="1:7" ht="25.5" x14ac:dyDescent="0.2">
      <c r="A46" s="48" t="s">
        <v>799</v>
      </c>
      <c r="B46" s="43" t="s">
        <v>800</v>
      </c>
      <c r="C46" s="13">
        <v>6503.7</v>
      </c>
      <c r="D46" s="13">
        <v>6577.2</v>
      </c>
      <c r="E46" s="13">
        <v>6556.9</v>
      </c>
      <c r="F46" s="13">
        <v>-20.3</v>
      </c>
      <c r="G46" s="14" t="s">
        <v>375</v>
      </c>
    </row>
    <row r="47" spans="1:7" x14ac:dyDescent="0.2">
      <c r="A47" s="48" t="s">
        <v>801</v>
      </c>
      <c r="B47" s="43" t="s">
        <v>802</v>
      </c>
      <c r="C47" s="13">
        <v>13702.8</v>
      </c>
      <c r="D47" s="13">
        <v>12463.8</v>
      </c>
      <c r="E47" s="13">
        <v>11422.3</v>
      </c>
      <c r="F47" s="13">
        <v>-1041.5</v>
      </c>
      <c r="G47" s="14" t="s">
        <v>377</v>
      </c>
    </row>
    <row r="48" spans="1:7" x14ac:dyDescent="0.2">
      <c r="A48" s="48" t="s">
        <v>805</v>
      </c>
      <c r="B48" s="43" t="s">
        <v>806</v>
      </c>
      <c r="C48" s="13">
        <v>125300.2</v>
      </c>
      <c r="D48" s="13">
        <v>124800.2</v>
      </c>
      <c r="E48" s="13">
        <v>119084</v>
      </c>
      <c r="F48" s="13">
        <v>-5716.2</v>
      </c>
      <c r="G48" s="14" t="s">
        <v>807</v>
      </c>
    </row>
    <row r="49" spans="1:7" x14ac:dyDescent="0.2">
      <c r="A49" s="48" t="s">
        <v>810</v>
      </c>
      <c r="B49" s="43" t="s">
        <v>287</v>
      </c>
      <c r="C49" s="13">
        <v>22525</v>
      </c>
      <c r="D49" s="13">
        <v>22006.400000000001</v>
      </c>
      <c r="E49" s="13">
        <v>17494</v>
      </c>
      <c r="F49" s="13">
        <v>-4512.3999999999996</v>
      </c>
      <c r="G49" s="14" t="s">
        <v>811</v>
      </c>
    </row>
    <row r="50" spans="1:7" x14ac:dyDescent="0.2">
      <c r="A50" s="48" t="s">
        <v>814</v>
      </c>
      <c r="B50" s="43" t="s">
        <v>289</v>
      </c>
      <c r="C50" s="13">
        <v>17845.5</v>
      </c>
      <c r="D50" s="13">
        <v>18015.5</v>
      </c>
      <c r="E50" s="13">
        <v>17879.3</v>
      </c>
      <c r="F50" s="13">
        <v>-136.19999999999999</v>
      </c>
      <c r="G50" s="14" t="s">
        <v>354</v>
      </c>
    </row>
    <row r="51" spans="1:7" ht="25.5" x14ac:dyDescent="0.2">
      <c r="A51" s="48" t="s">
        <v>817</v>
      </c>
      <c r="B51" s="43" t="s">
        <v>818</v>
      </c>
      <c r="C51" s="13">
        <v>126260.5</v>
      </c>
      <c r="D51" s="13">
        <v>126260.5</v>
      </c>
      <c r="E51" s="13">
        <v>126260.5</v>
      </c>
      <c r="F51" s="13"/>
      <c r="G51" s="14" t="s">
        <v>64</v>
      </c>
    </row>
    <row r="52" spans="1:7" x14ac:dyDescent="0.2">
      <c r="A52" s="48" t="s">
        <v>821</v>
      </c>
      <c r="B52" s="43" t="s">
        <v>292</v>
      </c>
      <c r="C52" s="13">
        <v>169368.5</v>
      </c>
      <c r="D52" s="13">
        <v>156624.1</v>
      </c>
      <c r="E52" s="13">
        <v>142752</v>
      </c>
      <c r="F52" s="13">
        <v>-13872.1</v>
      </c>
      <c r="G52" s="14" t="s">
        <v>263</v>
      </c>
    </row>
    <row r="53" spans="1:7" x14ac:dyDescent="0.2">
      <c r="A53" s="48" t="s">
        <v>829</v>
      </c>
      <c r="B53" s="43" t="s">
        <v>830</v>
      </c>
      <c r="C53" s="13">
        <v>49025.1</v>
      </c>
      <c r="D53" s="13">
        <v>31262.9</v>
      </c>
      <c r="E53" s="13">
        <v>16764.400000000001</v>
      </c>
      <c r="F53" s="13">
        <v>-14498.5</v>
      </c>
      <c r="G53" s="14" t="s">
        <v>831</v>
      </c>
    </row>
    <row r="54" spans="1:7" x14ac:dyDescent="0.2">
      <c r="A54" s="48" t="s">
        <v>832</v>
      </c>
      <c r="B54" s="43" t="s">
        <v>833</v>
      </c>
      <c r="C54" s="13">
        <v>27174050.100000001</v>
      </c>
      <c r="D54" s="13">
        <v>30209616</v>
      </c>
      <c r="E54" s="13">
        <v>28842796.5</v>
      </c>
      <c r="F54" s="13">
        <v>-1366819.5</v>
      </c>
      <c r="G54" s="14" t="s">
        <v>834</v>
      </c>
    </row>
    <row r="55" spans="1:7" x14ac:dyDescent="0.2">
      <c r="A55" s="48"/>
      <c r="B55" s="43"/>
      <c r="C55" s="13"/>
      <c r="D55" s="13"/>
      <c r="E55" s="13"/>
      <c r="F55" s="13"/>
      <c r="G55" s="14"/>
    </row>
    <row r="56" spans="1:7" x14ac:dyDescent="0.2">
      <c r="A56" s="47" t="s">
        <v>888</v>
      </c>
      <c r="B56" s="43" t="s">
        <v>19</v>
      </c>
      <c r="C56" s="13">
        <v>51551945</v>
      </c>
      <c r="D56" s="13">
        <v>53280573.200000003</v>
      </c>
      <c r="E56" s="13">
        <v>49635378.700000003</v>
      </c>
      <c r="F56" s="13">
        <v>-3645194.5</v>
      </c>
      <c r="G56" s="14" t="s">
        <v>17</v>
      </c>
    </row>
    <row r="60" spans="1:7" x14ac:dyDescent="0.2">
      <c r="A60" s="2" t="s">
        <v>86</v>
      </c>
      <c r="E60" s="21" t="s">
        <v>87</v>
      </c>
    </row>
    <row r="63" spans="1:7" x14ac:dyDescent="0.2">
      <c r="A63" s="2" t="s">
        <v>91</v>
      </c>
      <c r="E63" s="21" t="s">
        <v>88</v>
      </c>
    </row>
    <row r="66" spans="1:5" x14ac:dyDescent="0.2">
      <c r="A66" s="2" t="s">
        <v>92</v>
      </c>
      <c r="E66" s="21" t="s">
        <v>89</v>
      </c>
    </row>
    <row r="69" spans="1:5" x14ac:dyDescent="0.2">
      <c r="A69" s="2" t="s">
        <v>889</v>
      </c>
      <c r="E69" s="21" t="s">
        <v>890</v>
      </c>
    </row>
    <row r="72" spans="1:5" x14ac:dyDescent="0.2">
      <c r="A72" s="2" t="s">
        <v>891</v>
      </c>
      <c r="E72" s="21" t="s">
        <v>892</v>
      </c>
    </row>
    <row r="75" spans="1:5" x14ac:dyDescent="0.2">
      <c r="A75" s="2" t="s">
        <v>93</v>
      </c>
      <c r="E75" s="21" t="s">
        <v>90</v>
      </c>
    </row>
  </sheetData>
  <mergeCells count="9">
    <mergeCell ref="E1:G1"/>
    <mergeCell ref="E2:G2"/>
    <mergeCell ref="A3:G3"/>
    <mergeCell ref="A5:A6"/>
    <mergeCell ref="B5:B6"/>
    <mergeCell ref="C5:C6"/>
    <mergeCell ref="D5:D6"/>
    <mergeCell ref="E5:E6"/>
    <mergeCell ref="F5:G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
  <sheetViews>
    <sheetView workbookViewId="0">
      <selection activeCell="A2" sqref="A2"/>
    </sheetView>
  </sheetViews>
  <sheetFormatPr defaultRowHeight="12.75" x14ac:dyDescent="0.2"/>
  <cols>
    <col min="1" max="1" width="60.7109375" style="2" customWidth="1"/>
    <col min="2" max="2" width="10.7109375" style="38" customWidth="1"/>
    <col min="3" max="6" width="15.7109375" style="22" customWidth="1"/>
    <col min="7" max="7" width="6.7109375" style="1" customWidth="1"/>
  </cols>
  <sheetData>
    <row r="1" spans="1:7" x14ac:dyDescent="0.2">
      <c r="E1" s="26" t="s">
        <v>895</v>
      </c>
      <c r="F1" s="27"/>
      <c r="G1" s="39"/>
    </row>
    <row r="2" spans="1:7" ht="30" customHeight="1" x14ac:dyDescent="0.2">
      <c r="E2" s="26" t="s">
        <v>73</v>
      </c>
      <c r="F2" s="27"/>
      <c r="G2" s="27"/>
    </row>
    <row r="3" spans="1:7" ht="60" customHeight="1" x14ac:dyDescent="0.2">
      <c r="A3" s="25" t="s">
        <v>896</v>
      </c>
      <c r="B3" s="25"/>
      <c r="C3" s="25"/>
      <c r="D3" s="25"/>
      <c r="E3" s="25"/>
      <c r="F3" s="25"/>
      <c r="G3" s="40"/>
    </row>
    <row r="4" spans="1:7" x14ac:dyDescent="0.2">
      <c r="F4" s="22" t="s">
        <v>74</v>
      </c>
      <c r="G4" s="41"/>
    </row>
    <row r="5" spans="1:7" ht="28.5" customHeight="1" x14ac:dyDescent="0.2">
      <c r="A5" s="29" t="s">
        <v>75</v>
      </c>
      <c r="B5" s="29" t="s">
        <v>231</v>
      </c>
      <c r="C5" s="31" t="s">
        <v>77</v>
      </c>
      <c r="D5" s="31" t="s">
        <v>78</v>
      </c>
      <c r="E5" s="31" t="s">
        <v>79</v>
      </c>
      <c r="F5" s="31" t="s">
        <v>80</v>
      </c>
      <c r="G5" s="31"/>
    </row>
    <row r="6" spans="1:7" x14ac:dyDescent="0.2">
      <c r="A6" s="29"/>
      <c r="B6" s="29"/>
      <c r="C6" s="31"/>
      <c r="D6" s="31"/>
      <c r="E6" s="31"/>
      <c r="F6" s="24" t="s">
        <v>81</v>
      </c>
      <c r="G6" s="23" t="s">
        <v>82</v>
      </c>
    </row>
    <row r="7" spans="1:7" ht="10.15" customHeight="1" x14ac:dyDescent="0.2">
      <c r="A7" s="7">
        <v>1</v>
      </c>
      <c r="B7" s="8">
        <v>2</v>
      </c>
      <c r="C7" s="8">
        <v>3</v>
      </c>
      <c r="D7" s="8">
        <v>4</v>
      </c>
      <c r="E7" s="8">
        <v>5</v>
      </c>
      <c r="F7" s="8">
        <v>6</v>
      </c>
      <c r="G7" s="8">
        <v>7</v>
      </c>
    </row>
    <row r="8" spans="1:7" x14ac:dyDescent="0.2">
      <c r="A8" s="48" t="s">
        <v>232</v>
      </c>
      <c r="B8" s="43" t="s">
        <v>233</v>
      </c>
      <c r="C8" s="13">
        <v>163327.79999999999</v>
      </c>
      <c r="D8" s="13">
        <v>152327.79999999999</v>
      </c>
      <c r="E8" s="13">
        <v>145553</v>
      </c>
      <c r="F8" s="13">
        <v>-6774.8</v>
      </c>
      <c r="G8" s="14" t="s">
        <v>476</v>
      </c>
    </row>
    <row r="9" spans="1:7" x14ac:dyDescent="0.2">
      <c r="A9" s="48" t="s">
        <v>239</v>
      </c>
      <c r="B9" s="43" t="s">
        <v>240</v>
      </c>
      <c r="C9" s="13">
        <v>34962.1</v>
      </c>
      <c r="D9" s="13">
        <v>30952.9</v>
      </c>
      <c r="E9" s="13">
        <v>27154</v>
      </c>
      <c r="F9" s="13">
        <v>-3798.9</v>
      </c>
      <c r="G9" s="14" t="s">
        <v>246</v>
      </c>
    </row>
    <row r="10" spans="1:7" x14ac:dyDescent="0.2">
      <c r="A10" s="48" t="s">
        <v>244</v>
      </c>
      <c r="B10" s="43" t="s">
        <v>245</v>
      </c>
      <c r="C10" s="13">
        <v>18138.5</v>
      </c>
      <c r="D10" s="13">
        <v>17328.5</v>
      </c>
      <c r="E10" s="13">
        <v>15197.1</v>
      </c>
      <c r="F10" s="13">
        <v>-2131.4</v>
      </c>
      <c r="G10" s="14" t="s">
        <v>246</v>
      </c>
    </row>
    <row r="11" spans="1:7" x14ac:dyDescent="0.2">
      <c r="A11" s="48" t="s">
        <v>251</v>
      </c>
      <c r="B11" s="43" t="s">
        <v>252</v>
      </c>
      <c r="C11" s="13">
        <v>54151.8</v>
      </c>
      <c r="D11" s="13">
        <v>52151.8</v>
      </c>
      <c r="E11" s="13">
        <v>50208.1</v>
      </c>
      <c r="F11" s="13">
        <v>-1943.7</v>
      </c>
      <c r="G11" s="14" t="s">
        <v>25</v>
      </c>
    </row>
    <row r="12" spans="1:7" x14ac:dyDescent="0.2">
      <c r="A12" s="48" t="s">
        <v>255</v>
      </c>
      <c r="B12" s="43" t="s">
        <v>243</v>
      </c>
      <c r="C12" s="13">
        <v>279512.7</v>
      </c>
      <c r="D12" s="13">
        <v>273816.09999999998</v>
      </c>
      <c r="E12" s="13">
        <v>253124</v>
      </c>
      <c r="F12" s="13">
        <v>-20692.099999999999</v>
      </c>
      <c r="G12" s="14" t="s">
        <v>593</v>
      </c>
    </row>
    <row r="13" spans="1:7" x14ac:dyDescent="0.2">
      <c r="A13" s="48" t="s">
        <v>283</v>
      </c>
      <c r="B13" s="43" t="s">
        <v>284</v>
      </c>
      <c r="C13" s="13">
        <v>1276459.1000000001</v>
      </c>
      <c r="D13" s="13">
        <v>1254381.2</v>
      </c>
      <c r="E13" s="13">
        <v>1195776.3999999999</v>
      </c>
      <c r="F13" s="13">
        <v>-58604.800000000003</v>
      </c>
      <c r="G13" s="14" t="s">
        <v>28</v>
      </c>
    </row>
    <row r="14" spans="1:7" x14ac:dyDescent="0.2">
      <c r="A14" s="48" t="s">
        <v>297</v>
      </c>
      <c r="B14" s="43" t="s">
        <v>298</v>
      </c>
      <c r="C14" s="13">
        <v>842630.3</v>
      </c>
      <c r="D14" s="13">
        <v>723565.5</v>
      </c>
      <c r="E14" s="13">
        <v>684046.1</v>
      </c>
      <c r="F14" s="13">
        <v>-39519.4</v>
      </c>
      <c r="G14" s="14" t="s">
        <v>897</v>
      </c>
    </row>
    <row r="15" spans="1:7" x14ac:dyDescent="0.2">
      <c r="A15" s="48" t="s">
        <v>325</v>
      </c>
      <c r="B15" s="43" t="s">
        <v>326</v>
      </c>
      <c r="C15" s="13">
        <v>2739117</v>
      </c>
      <c r="D15" s="13">
        <v>2837093</v>
      </c>
      <c r="E15" s="13">
        <v>2800740.5</v>
      </c>
      <c r="F15" s="13">
        <v>-36352.5</v>
      </c>
      <c r="G15" s="14" t="s">
        <v>871</v>
      </c>
    </row>
    <row r="16" spans="1:7" x14ac:dyDescent="0.2">
      <c r="A16" s="48" t="s">
        <v>383</v>
      </c>
      <c r="B16" s="43" t="s">
        <v>384</v>
      </c>
      <c r="C16" s="13">
        <v>477925.4</v>
      </c>
      <c r="D16" s="13">
        <v>436596.3</v>
      </c>
      <c r="E16" s="13">
        <v>391410.5</v>
      </c>
      <c r="F16" s="13">
        <v>-45185.8</v>
      </c>
      <c r="G16" s="14" t="s">
        <v>589</v>
      </c>
    </row>
    <row r="17" spans="1:7" x14ac:dyDescent="0.2">
      <c r="A17" s="48" t="s">
        <v>390</v>
      </c>
      <c r="B17" s="43" t="s">
        <v>391</v>
      </c>
      <c r="C17" s="13">
        <v>725852.9</v>
      </c>
      <c r="D17" s="13">
        <v>729425.6</v>
      </c>
      <c r="E17" s="13">
        <v>728070.4</v>
      </c>
      <c r="F17" s="13">
        <v>-1355.2</v>
      </c>
      <c r="G17" s="14" t="s">
        <v>401</v>
      </c>
    </row>
    <row r="18" spans="1:7" x14ac:dyDescent="0.2">
      <c r="A18" s="48" t="s">
        <v>404</v>
      </c>
      <c r="B18" s="43" t="s">
        <v>405</v>
      </c>
      <c r="C18" s="13">
        <v>2233807.5</v>
      </c>
      <c r="D18" s="13">
        <v>3427352.9</v>
      </c>
      <c r="E18" s="13">
        <v>3075826.6</v>
      </c>
      <c r="F18" s="13">
        <v>-351526.3</v>
      </c>
      <c r="G18" s="14" t="s">
        <v>589</v>
      </c>
    </row>
    <row r="19" spans="1:7" ht="25.5" x14ac:dyDescent="0.2">
      <c r="A19" s="48" t="s">
        <v>465</v>
      </c>
      <c r="B19" s="43" t="s">
        <v>466</v>
      </c>
      <c r="C19" s="13">
        <v>2121871.4</v>
      </c>
      <c r="D19" s="13">
        <v>2210786.5</v>
      </c>
      <c r="E19" s="13">
        <v>2091070.9</v>
      </c>
      <c r="F19" s="13">
        <v>-119715.6</v>
      </c>
      <c r="G19" s="14" t="s">
        <v>290</v>
      </c>
    </row>
    <row r="20" spans="1:7" x14ac:dyDescent="0.2">
      <c r="A20" s="48" t="s">
        <v>545</v>
      </c>
      <c r="B20" s="43" t="s">
        <v>546</v>
      </c>
      <c r="C20" s="13">
        <v>2727601</v>
      </c>
      <c r="D20" s="13">
        <v>2719846.3999999999</v>
      </c>
      <c r="E20" s="13">
        <v>2621398.5</v>
      </c>
      <c r="F20" s="13">
        <v>-98447.9</v>
      </c>
      <c r="G20" s="14" t="s">
        <v>529</v>
      </c>
    </row>
    <row r="21" spans="1:7" x14ac:dyDescent="0.2">
      <c r="A21" s="48" t="s">
        <v>617</v>
      </c>
      <c r="B21" s="43" t="s">
        <v>618</v>
      </c>
      <c r="C21" s="13">
        <v>1766650.1</v>
      </c>
      <c r="D21" s="13">
        <v>1724782.3</v>
      </c>
      <c r="E21" s="13">
        <v>1495107.2</v>
      </c>
      <c r="F21" s="13">
        <v>-229675.1</v>
      </c>
      <c r="G21" s="14" t="s">
        <v>613</v>
      </c>
    </row>
    <row r="22" spans="1:7" x14ac:dyDescent="0.2">
      <c r="A22" s="48" t="s">
        <v>667</v>
      </c>
      <c r="B22" s="43" t="s">
        <v>668</v>
      </c>
      <c r="C22" s="13">
        <v>99580.9</v>
      </c>
      <c r="D22" s="13">
        <v>98599.5</v>
      </c>
      <c r="E22" s="13">
        <v>91965.7</v>
      </c>
      <c r="F22" s="13">
        <v>-6633.8</v>
      </c>
      <c r="G22" s="14" t="s">
        <v>898</v>
      </c>
    </row>
    <row r="23" spans="1:7" x14ac:dyDescent="0.2">
      <c r="A23" s="48" t="s">
        <v>677</v>
      </c>
      <c r="B23" s="43" t="s">
        <v>678</v>
      </c>
      <c r="C23" s="13">
        <v>46193.8</v>
      </c>
      <c r="D23" s="13">
        <v>35811.699999999997</v>
      </c>
      <c r="E23" s="13">
        <v>30856</v>
      </c>
      <c r="F23" s="13">
        <v>-4955.7</v>
      </c>
      <c r="G23" s="14" t="s">
        <v>879</v>
      </c>
    </row>
    <row r="24" spans="1:7" x14ac:dyDescent="0.2">
      <c r="A24" s="48" t="s">
        <v>691</v>
      </c>
      <c r="B24" s="43" t="s">
        <v>692</v>
      </c>
      <c r="C24" s="13">
        <v>3728.2</v>
      </c>
      <c r="D24" s="13">
        <v>3378.2</v>
      </c>
      <c r="E24" s="13">
        <v>2675.4</v>
      </c>
      <c r="F24" s="13">
        <v>-702.8</v>
      </c>
      <c r="G24" s="14" t="s">
        <v>899</v>
      </c>
    </row>
    <row r="25" spans="1:7" x14ac:dyDescent="0.2">
      <c r="A25" s="48" t="s">
        <v>699</v>
      </c>
      <c r="B25" s="43" t="s">
        <v>700</v>
      </c>
      <c r="C25" s="13">
        <v>13571.9</v>
      </c>
      <c r="D25" s="13">
        <v>13571.9</v>
      </c>
      <c r="E25" s="13">
        <v>13553.1</v>
      </c>
      <c r="F25" s="13">
        <v>-18.8</v>
      </c>
      <c r="G25" s="14" t="s">
        <v>470</v>
      </c>
    </row>
    <row r="26" spans="1:7" x14ac:dyDescent="0.2">
      <c r="A26" s="48" t="s">
        <v>705</v>
      </c>
      <c r="B26" s="43" t="s">
        <v>706</v>
      </c>
      <c r="C26" s="13"/>
      <c r="D26" s="13"/>
      <c r="E26" s="13">
        <v>-17725.099999999999</v>
      </c>
      <c r="F26" s="13">
        <v>-17725.099999999999</v>
      </c>
      <c r="G26" s="14" t="s">
        <v>19</v>
      </c>
    </row>
    <row r="27" spans="1:7" x14ac:dyDescent="0.2">
      <c r="A27" s="48" t="s">
        <v>710</v>
      </c>
      <c r="B27" s="43" t="s">
        <v>711</v>
      </c>
      <c r="C27" s="13">
        <v>25170</v>
      </c>
      <c r="D27" s="13">
        <v>26046.5</v>
      </c>
      <c r="E27" s="13">
        <v>20259.400000000001</v>
      </c>
      <c r="F27" s="13">
        <v>-5787.1</v>
      </c>
      <c r="G27" s="14" t="s">
        <v>900</v>
      </c>
    </row>
    <row r="28" spans="1:7" x14ac:dyDescent="0.2">
      <c r="A28" s="48" t="s">
        <v>714</v>
      </c>
      <c r="B28" s="43" t="s">
        <v>715</v>
      </c>
      <c r="C28" s="13">
        <v>29791.3</v>
      </c>
      <c r="D28" s="13">
        <v>103216.6</v>
      </c>
      <c r="E28" s="13">
        <v>93316.3</v>
      </c>
      <c r="F28" s="13">
        <v>-9900.2999999999993</v>
      </c>
      <c r="G28" s="14" t="s">
        <v>257</v>
      </c>
    </row>
    <row r="29" spans="1:7" x14ac:dyDescent="0.2">
      <c r="A29" s="48" t="s">
        <v>722</v>
      </c>
      <c r="B29" s="43" t="s">
        <v>723</v>
      </c>
      <c r="C29" s="13">
        <v>24997.5</v>
      </c>
      <c r="D29" s="13">
        <v>18051.3</v>
      </c>
      <c r="E29" s="13">
        <v>13586.3</v>
      </c>
      <c r="F29" s="13">
        <v>-4465</v>
      </c>
      <c r="G29" s="14" t="s">
        <v>824</v>
      </c>
    </row>
    <row r="30" spans="1:7" x14ac:dyDescent="0.2">
      <c r="A30" s="48" t="s">
        <v>729</v>
      </c>
      <c r="B30" s="43" t="s">
        <v>730</v>
      </c>
      <c r="C30" s="13">
        <v>18300</v>
      </c>
      <c r="D30" s="13">
        <v>13820</v>
      </c>
      <c r="E30" s="13">
        <v>-18031.599999999999</v>
      </c>
      <c r="F30" s="13">
        <v>-31851.599999999999</v>
      </c>
      <c r="G30" s="14" t="s">
        <v>901</v>
      </c>
    </row>
    <row r="31" spans="1:7" x14ac:dyDescent="0.2">
      <c r="A31" s="48" t="s">
        <v>734</v>
      </c>
      <c r="B31" s="43" t="s">
        <v>735</v>
      </c>
      <c r="C31" s="13">
        <v>184308.2</v>
      </c>
      <c r="D31" s="13">
        <v>184148.2</v>
      </c>
      <c r="E31" s="13">
        <v>161557.29999999999</v>
      </c>
      <c r="F31" s="13">
        <v>-22590.9</v>
      </c>
      <c r="G31" s="14" t="s">
        <v>246</v>
      </c>
    </row>
    <row r="32" spans="1:7" x14ac:dyDescent="0.2">
      <c r="A32" s="48" t="s">
        <v>738</v>
      </c>
      <c r="B32" s="43" t="s">
        <v>739</v>
      </c>
      <c r="C32" s="13">
        <v>2386.3000000000002</v>
      </c>
      <c r="D32" s="13">
        <v>2205</v>
      </c>
      <c r="E32" s="13">
        <v>1621.5</v>
      </c>
      <c r="F32" s="13">
        <v>-583.5</v>
      </c>
      <c r="G32" s="14" t="s">
        <v>616</v>
      </c>
    </row>
    <row r="33" spans="1:7" x14ac:dyDescent="0.2">
      <c r="A33" s="48" t="s">
        <v>741</v>
      </c>
      <c r="B33" s="43" t="s">
        <v>742</v>
      </c>
      <c r="C33" s="13">
        <v>1580.4</v>
      </c>
      <c r="D33" s="13">
        <v>1555.2</v>
      </c>
      <c r="E33" s="13">
        <v>1545.9</v>
      </c>
      <c r="F33" s="13">
        <v>-9.3000000000000007</v>
      </c>
      <c r="G33" s="14" t="s">
        <v>743</v>
      </c>
    </row>
    <row r="34" spans="1:7" x14ac:dyDescent="0.2">
      <c r="A34" s="48" t="s">
        <v>746</v>
      </c>
      <c r="B34" s="43" t="s">
        <v>259</v>
      </c>
      <c r="C34" s="13">
        <v>441303.8</v>
      </c>
      <c r="D34" s="13">
        <v>434860.4</v>
      </c>
      <c r="E34" s="13">
        <v>429588.3</v>
      </c>
      <c r="F34" s="13">
        <v>-5272.1</v>
      </c>
      <c r="G34" s="14" t="s">
        <v>747</v>
      </c>
    </row>
    <row r="35" spans="1:7" x14ac:dyDescent="0.2">
      <c r="A35" s="48" t="s">
        <v>752</v>
      </c>
      <c r="B35" s="43" t="s">
        <v>262</v>
      </c>
      <c r="C35" s="13">
        <v>13272.7</v>
      </c>
      <c r="D35" s="13">
        <v>12372.7</v>
      </c>
      <c r="E35" s="13">
        <v>9929.2999999999993</v>
      </c>
      <c r="F35" s="13">
        <v>-2443.4</v>
      </c>
      <c r="G35" s="14" t="s">
        <v>753</v>
      </c>
    </row>
    <row r="36" spans="1:7" x14ac:dyDescent="0.2">
      <c r="A36" s="48" t="s">
        <v>756</v>
      </c>
      <c r="B36" s="43" t="s">
        <v>265</v>
      </c>
      <c r="C36" s="13">
        <v>361600.9</v>
      </c>
      <c r="D36" s="13">
        <v>359665.2</v>
      </c>
      <c r="E36" s="13">
        <v>340962.4</v>
      </c>
      <c r="F36" s="13">
        <v>-18702.8</v>
      </c>
      <c r="G36" s="14" t="s">
        <v>780</v>
      </c>
    </row>
    <row r="37" spans="1:7" x14ac:dyDescent="0.2">
      <c r="A37" s="48" t="s">
        <v>759</v>
      </c>
      <c r="B37" s="43" t="s">
        <v>248</v>
      </c>
      <c r="C37" s="13">
        <v>13390.1</v>
      </c>
      <c r="D37" s="13">
        <v>11666.8</v>
      </c>
      <c r="E37" s="13">
        <v>10403.799999999999</v>
      </c>
      <c r="F37" s="13">
        <v>-1263</v>
      </c>
      <c r="G37" s="14" t="s">
        <v>902</v>
      </c>
    </row>
    <row r="38" spans="1:7" x14ac:dyDescent="0.2">
      <c r="A38" s="48" t="s">
        <v>762</v>
      </c>
      <c r="B38" s="43" t="s">
        <v>761</v>
      </c>
      <c r="C38" s="13">
        <v>222222.1</v>
      </c>
      <c r="D38" s="13">
        <v>210197</v>
      </c>
      <c r="E38" s="13">
        <v>176531.9</v>
      </c>
      <c r="F38" s="13">
        <v>-33665.1</v>
      </c>
      <c r="G38" s="14" t="s">
        <v>419</v>
      </c>
    </row>
    <row r="39" spans="1:7" ht="25.5" x14ac:dyDescent="0.2">
      <c r="A39" s="48" t="s">
        <v>766</v>
      </c>
      <c r="B39" s="43" t="s">
        <v>767</v>
      </c>
      <c r="C39" s="13">
        <v>7907.9</v>
      </c>
      <c r="D39" s="13">
        <v>8177.9</v>
      </c>
      <c r="E39" s="13">
        <v>7375.3</v>
      </c>
      <c r="F39" s="13">
        <v>-802.6</v>
      </c>
      <c r="G39" s="14" t="s">
        <v>556</v>
      </c>
    </row>
    <row r="40" spans="1:7" x14ac:dyDescent="0.2">
      <c r="A40" s="48" t="s">
        <v>770</v>
      </c>
      <c r="B40" s="43" t="s">
        <v>771</v>
      </c>
      <c r="C40" s="13">
        <v>10626.5</v>
      </c>
      <c r="D40" s="13">
        <v>9626.5</v>
      </c>
      <c r="E40" s="13">
        <v>7825.5</v>
      </c>
      <c r="F40" s="13">
        <v>-1801</v>
      </c>
      <c r="G40" s="14" t="s">
        <v>479</v>
      </c>
    </row>
    <row r="41" spans="1:7" x14ac:dyDescent="0.2">
      <c r="A41" s="48" t="s">
        <v>774</v>
      </c>
      <c r="B41" s="43" t="s">
        <v>775</v>
      </c>
      <c r="C41" s="13">
        <v>23961.9</v>
      </c>
      <c r="D41" s="13">
        <v>24612.400000000001</v>
      </c>
      <c r="E41" s="13">
        <v>24316.3</v>
      </c>
      <c r="F41" s="13">
        <v>-296.10000000000002</v>
      </c>
      <c r="G41" s="14" t="s">
        <v>747</v>
      </c>
    </row>
    <row r="42" spans="1:7" x14ac:dyDescent="0.2">
      <c r="A42" s="48" t="s">
        <v>778</v>
      </c>
      <c r="B42" s="43" t="s">
        <v>779</v>
      </c>
      <c r="C42" s="13">
        <v>356159.4</v>
      </c>
      <c r="D42" s="13">
        <v>343099.4</v>
      </c>
      <c r="E42" s="13">
        <v>324212.5</v>
      </c>
      <c r="F42" s="13">
        <v>-18886.900000000001</v>
      </c>
      <c r="G42" s="14" t="s">
        <v>897</v>
      </c>
    </row>
    <row r="43" spans="1:7" x14ac:dyDescent="0.2">
      <c r="A43" s="48" t="s">
        <v>788</v>
      </c>
      <c r="B43" s="43" t="s">
        <v>789</v>
      </c>
      <c r="C43" s="13">
        <v>29962.5</v>
      </c>
      <c r="D43" s="13">
        <v>26462.5</v>
      </c>
      <c r="E43" s="13">
        <v>15369.7</v>
      </c>
      <c r="F43" s="13">
        <v>-11092.8</v>
      </c>
      <c r="G43" s="14" t="s">
        <v>790</v>
      </c>
    </row>
    <row r="44" spans="1:7" x14ac:dyDescent="0.2">
      <c r="A44" s="48" t="s">
        <v>793</v>
      </c>
      <c r="B44" s="43" t="s">
        <v>794</v>
      </c>
      <c r="C44" s="13">
        <v>147422.5</v>
      </c>
      <c r="D44" s="13">
        <v>142978</v>
      </c>
      <c r="E44" s="13">
        <v>142977.70000000001</v>
      </c>
      <c r="F44" s="13">
        <v>-0.3</v>
      </c>
      <c r="G44" s="14" t="s">
        <v>64</v>
      </c>
    </row>
    <row r="45" spans="1:7" ht="25.5" x14ac:dyDescent="0.2">
      <c r="A45" s="48" t="s">
        <v>796</v>
      </c>
      <c r="B45" s="43" t="s">
        <v>797</v>
      </c>
      <c r="C45" s="13">
        <v>4294.7</v>
      </c>
      <c r="D45" s="13">
        <v>4597.5</v>
      </c>
      <c r="E45" s="13">
        <v>4286.6000000000004</v>
      </c>
      <c r="F45" s="13">
        <v>-310.89999999999998</v>
      </c>
      <c r="G45" s="14" t="s">
        <v>17</v>
      </c>
    </row>
    <row r="46" spans="1:7" ht="25.5" x14ac:dyDescent="0.2">
      <c r="A46" s="48" t="s">
        <v>799</v>
      </c>
      <c r="B46" s="43" t="s">
        <v>800</v>
      </c>
      <c r="C46" s="13">
        <v>6503.7</v>
      </c>
      <c r="D46" s="13">
        <v>6577.2</v>
      </c>
      <c r="E46" s="13">
        <v>6556.9</v>
      </c>
      <c r="F46" s="13">
        <v>-20.3</v>
      </c>
      <c r="G46" s="14" t="s">
        <v>375</v>
      </c>
    </row>
    <row r="47" spans="1:7" x14ac:dyDescent="0.2">
      <c r="A47" s="48" t="s">
        <v>801</v>
      </c>
      <c r="B47" s="43" t="s">
        <v>802</v>
      </c>
      <c r="C47" s="13">
        <v>13702.8</v>
      </c>
      <c r="D47" s="13">
        <v>12463.8</v>
      </c>
      <c r="E47" s="13">
        <v>11422.3</v>
      </c>
      <c r="F47" s="13">
        <v>-1041.5</v>
      </c>
      <c r="G47" s="14" t="s">
        <v>377</v>
      </c>
    </row>
    <row r="48" spans="1:7" x14ac:dyDescent="0.2">
      <c r="A48" s="48" t="s">
        <v>805</v>
      </c>
      <c r="B48" s="43" t="s">
        <v>806</v>
      </c>
      <c r="C48" s="13">
        <v>123960.2</v>
      </c>
      <c r="D48" s="13">
        <v>123460.2</v>
      </c>
      <c r="E48" s="13">
        <v>118406.2</v>
      </c>
      <c r="F48" s="13">
        <v>-5054</v>
      </c>
      <c r="G48" s="14" t="s">
        <v>827</v>
      </c>
    </row>
    <row r="49" spans="1:7" x14ac:dyDescent="0.2">
      <c r="A49" s="48" t="s">
        <v>810</v>
      </c>
      <c r="B49" s="43" t="s">
        <v>287</v>
      </c>
      <c r="C49" s="13">
        <v>20225</v>
      </c>
      <c r="D49" s="13">
        <v>19125</v>
      </c>
      <c r="E49" s="13">
        <v>13741.9</v>
      </c>
      <c r="F49" s="13">
        <v>-5383.1</v>
      </c>
      <c r="G49" s="14" t="s">
        <v>327</v>
      </c>
    </row>
    <row r="50" spans="1:7" x14ac:dyDescent="0.2">
      <c r="A50" s="48" t="s">
        <v>814</v>
      </c>
      <c r="B50" s="43" t="s">
        <v>289</v>
      </c>
      <c r="C50" s="13">
        <v>17641</v>
      </c>
      <c r="D50" s="13">
        <v>17811</v>
      </c>
      <c r="E50" s="13">
        <v>17786</v>
      </c>
      <c r="F50" s="13">
        <v>-25</v>
      </c>
      <c r="G50" s="14" t="s">
        <v>470</v>
      </c>
    </row>
    <row r="51" spans="1:7" ht="25.5" x14ac:dyDescent="0.2">
      <c r="A51" s="48" t="s">
        <v>817</v>
      </c>
      <c r="B51" s="43" t="s">
        <v>818</v>
      </c>
      <c r="C51" s="13">
        <v>126260.5</v>
      </c>
      <c r="D51" s="13">
        <v>126260.5</v>
      </c>
      <c r="E51" s="13">
        <v>126260.5</v>
      </c>
      <c r="F51" s="13"/>
      <c r="G51" s="14" t="s">
        <v>64</v>
      </c>
    </row>
    <row r="52" spans="1:7" x14ac:dyDescent="0.2">
      <c r="A52" s="48" t="s">
        <v>821</v>
      </c>
      <c r="B52" s="43" t="s">
        <v>292</v>
      </c>
      <c r="C52" s="13">
        <v>7700</v>
      </c>
      <c r="D52" s="13">
        <v>16186.1</v>
      </c>
      <c r="E52" s="13">
        <v>15385.7</v>
      </c>
      <c r="F52" s="13">
        <v>-800.4</v>
      </c>
      <c r="G52" s="14" t="s">
        <v>903</v>
      </c>
    </row>
    <row r="53" spans="1:7" x14ac:dyDescent="0.2">
      <c r="A53" s="48" t="s">
        <v>829</v>
      </c>
      <c r="B53" s="43" t="s">
        <v>830</v>
      </c>
      <c r="C53" s="13"/>
      <c r="D53" s="13"/>
      <c r="E53" s="13"/>
      <c r="F53" s="13"/>
      <c r="G53" s="14" t="s">
        <v>19</v>
      </c>
    </row>
    <row r="54" spans="1:7" x14ac:dyDescent="0.2">
      <c r="A54" s="48" t="s">
        <v>832</v>
      </c>
      <c r="B54" s="43" t="s">
        <v>833</v>
      </c>
      <c r="C54" s="13">
        <v>27174050.100000001</v>
      </c>
      <c r="D54" s="13">
        <v>30209616</v>
      </c>
      <c r="E54" s="13">
        <v>28842796.5</v>
      </c>
      <c r="F54" s="13">
        <v>-1366819.5</v>
      </c>
      <c r="G54" s="14" t="s">
        <v>834</v>
      </c>
    </row>
    <row r="55" spans="1:7" x14ac:dyDescent="0.2">
      <c r="A55" s="48"/>
      <c r="B55" s="43"/>
      <c r="C55" s="13"/>
      <c r="D55" s="13"/>
      <c r="E55" s="13"/>
      <c r="F55" s="13"/>
      <c r="G55" s="14"/>
    </row>
    <row r="56" spans="1:7" x14ac:dyDescent="0.2">
      <c r="A56" s="47" t="s">
        <v>888</v>
      </c>
      <c r="B56" s="43" t="s">
        <v>19</v>
      </c>
      <c r="C56" s="13">
        <v>45033784.399999999</v>
      </c>
      <c r="D56" s="13">
        <v>49210627</v>
      </c>
      <c r="E56" s="13">
        <v>46615999</v>
      </c>
      <c r="F56" s="13">
        <v>-2594628</v>
      </c>
      <c r="G56" s="14" t="s">
        <v>321</v>
      </c>
    </row>
    <row r="59" spans="1:7" x14ac:dyDescent="0.2">
      <c r="A59" s="2" t="s">
        <v>86</v>
      </c>
      <c r="E59" s="21" t="s">
        <v>87</v>
      </c>
    </row>
    <row r="62" spans="1:7" x14ac:dyDescent="0.2">
      <c r="A62" s="2" t="s">
        <v>91</v>
      </c>
      <c r="E62" s="21" t="s">
        <v>88</v>
      </c>
    </row>
    <row r="65" spans="1:5" x14ac:dyDescent="0.2">
      <c r="A65" s="2" t="s">
        <v>92</v>
      </c>
      <c r="E65" s="21" t="s">
        <v>89</v>
      </c>
    </row>
    <row r="68" spans="1:5" x14ac:dyDescent="0.2">
      <c r="A68" s="2" t="s">
        <v>889</v>
      </c>
      <c r="E68" s="21" t="s">
        <v>890</v>
      </c>
    </row>
    <row r="71" spans="1:5" x14ac:dyDescent="0.2">
      <c r="A71" s="2" t="s">
        <v>891</v>
      </c>
      <c r="E71" s="21" t="s">
        <v>892</v>
      </c>
    </row>
    <row r="74" spans="1:5" x14ac:dyDescent="0.2">
      <c r="A74" s="2" t="s">
        <v>93</v>
      </c>
      <c r="E74" s="21" t="s">
        <v>90</v>
      </c>
    </row>
  </sheetData>
  <mergeCells count="9">
    <mergeCell ref="E1:G1"/>
    <mergeCell ref="E2:G2"/>
    <mergeCell ref="A3:G3"/>
    <mergeCell ref="A5:A6"/>
    <mergeCell ref="B5:B6"/>
    <mergeCell ref="C5:C6"/>
    <mergeCell ref="D5:D6"/>
    <mergeCell ref="E5:E6"/>
    <mergeCell ref="F5:G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
  <sheetViews>
    <sheetView workbookViewId="0">
      <selection activeCell="A3" sqref="A3:G3"/>
    </sheetView>
  </sheetViews>
  <sheetFormatPr defaultRowHeight="12.75" x14ac:dyDescent="0.2"/>
  <cols>
    <col min="1" max="1" width="60.7109375" style="2" customWidth="1"/>
    <col min="2" max="2" width="10.7109375" style="38" customWidth="1"/>
    <col min="3" max="6" width="15.7109375" style="22" customWidth="1"/>
    <col min="7" max="7" width="6.7109375" style="1" customWidth="1"/>
  </cols>
  <sheetData>
    <row r="1" spans="1:7" x14ac:dyDescent="0.2">
      <c r="E1" s="26" t="s">
        <v>904</v>
      </c>
      <c r="F1" s="27"/>
      <c r="G1" s="39"/>
    </row>
    <row r="2" spans="1:7" ht="30" customHeight="1" x14ac:dyDescent="0.2">
      <c r="E2" s="26" t="s">
        <v>73</v>
      </c>
      <c r="F2" s="27"/>
      <c r="G2" s="27"/>
    </row>
    <row r="3" spans="1:7" ht="60" customHeight="1" x14ac:dyDescent="0.2">
      <c r="A3" s="25" t="s">
        <v>905</v>
      </c>
      <c r="B3" s="25"/>
      <c r="C3" s="25"/>
      <c r="D3" s="25"/>
      <c r="E3" s="25"/>
      <c r="F3" s="25"/>
      <c r="G3" s="40"/>
    </row>
    <row r="4" spans="1:7" x14ac:dyDescent="0.2">
      <c r="F4" s="22" t="s">
        <v>74</v>
      </c>
      <c r="G4" s="41"/>
    </row>
    <row r="5" spans="1:7" ht="28.5" customHeight="1" x14ac:dyDescent="0.2">
      <c r="A5" s="29" t="s">
        <v>75</v>
      </c>
      <c r="B5" s="29" t="s">
        <v>231</v>
      </c>
      <c r="C5" s="31" t="s">
        <v>77</v>
      </c>
      <c r="D5" s="31" t="s">
        <v>78</v>
      </c>
      <c r="E5" s="31" t="s">
        <v>79</v>
      </c>
      <c r="F5" s="31" t="s">
        <v>80</v>
      </c>
      <c r="G5" s="31"/>
    </row>
    <row r="6" spans="1:7" x14ac:dyDescent="0.2">
      <c r="A6" s="29"/>
      <c r="B6" s="29"/>
      <c r="C6" s="31"/>
      <c r="D6" s="31"/>
      <c r="E6" s="31"/>
      <c r="F6" s="24" t="s">
        <v>81</v>
      </c>
      <c r="G6" s="23" t="s">
        <v>82</v>
      </c>
    </row>
    <row r="7" spans="1:7" ht="10.15" customHeight="1" x14ac:dyDescent="0.2">
      <c r="A7" s="7">
        <v>1</v>
      </c>
      <c r="B7" s="8">
        <v>2</v>
      </c>
      <c r="C7" s="8">
        <v>3</v>
      </c>
      <c r="D7" s="8">
        <v>4</v>
      </c>
      <c r="E7" s="8">
        <v>5</v>
      </c>
      <c r="F7" s="8">
        <v>6</v>
      </c>
      <c r="G7" s="8">
        <v>7</v>
      </c>
    </row>
    <row r="8" spans="1:7" x14ac:dyDescent="0.2">
      <c r="A8" s="48" t="s">
        <v>232</v>
      </c>
      <c r="B8" s="43" t="s">
        <v>233</v>
      </c>
      <c r="C8" s="13">
        <v>1115</v>
      </c>
      <c r="D8" s="13">
        <v>1115</v>
      </c>
      <c r="E8" s="13">
        <v>684.2</v>
      </c>
      <c r="F8" s="13">
        <v>-430.8</v>
      </c>
      <c r="G8" s="14" t="s">
        <v>906</v>
      </c>
    </row>
    <row r="9" spans="1:7" x14ac:dyDescent="0.2">
      <c r="A9" s="48" t="s">
        <v>239</v>
      </c>
      <c r="B9" s="43" t="s">
        <v>240</v>
      </c>
      <c r="C9" s="13">
        <v>300</v>
      </c>
      <c r="D9" s="13">
        <v>300</v>
      </c>
      <c r="E9" s="13">
        <v>340.3</v>
      </c>
      <c r="F9" s="13">
        <v>40.299999999999997</v>
      </c>
      <c r="G9" s="14" t="s">
        <v>907</v>
      </c>
    </row>
    <row r="10" spans="1:7" x14ac:dyDescent="0.2">
      <c r="A10" s="48" t="s">
        <v>244</v>
      </c>
      <c r="B10" s="43" t="s">
        <v>245</v>
      </c>
      <c r="C10" s="13"/>
      <c r="D10" s="13"/>
      <c r="E10" s="13"/>
      <c r="F10" s="13"/>
      <c r="G10" s="14" t="s">
        <v>19</v>
      </c>
    </row>
    <row r="11" spans="1:7" x14ac:dyDescent="0.2">
      <c r="A11" s="48" t="s">
        <v>251</v>
      </c>
      <c r="B11" s="43" t="s">
        <v>252</v>
      </c>
      <c r="C11" s="13"/>
      <c r="D11" s="13"/>
      <c r="E11" s="13"/>
      <c r="F11" s="13"/>
      <c r="G11" s="14" t="s">
        <v>19</v>
      </c>
    </row>
    <row r="12" spans="1:7" x14ac:dyDescent="0.2">
      <c r="A12" s="48" t="s">
        <v>255</v>
      </c>
      <c r="B12" s="43" t="s">
        <v>243</v>
      </c>
      <c r="C12" s="13">
        <v>50118</v>
      </c>
      <c r="D12" s="13">
        <v>45840.1</v>
      </c>
      <c r="E12" s="13">
        <v>43189.8</v>
      </c>
      <c r="F12" s="13">
        <v>-2650.3</v>
      </c>
      <c r="G12" s="14" t="s">
        <v>737</v>
      </c>
    </row>
    <row r="13" spans="1:7" x14ac:dyDescent="0.2">
      <c r="A13" s="48" t="s">
        <v>283</v>
      </c>
      <c r="B13" s="43" t="s">
        <v>284</v>
      </c>
      <c r="C13" s="13">
        <v>29755.9</v>
      </c>
      <c r="D13" s="13">
        <v>27656.9</v>
      </c>
      <c r="E13" s="13">
        <v>22272.2</v>
      </c>
      <c r="F13" s="13">
        <v>-5384.7</v>
      </c>
      <c r="G13" s="14" t="s">
        <v>908</v>
      </c>
    </row>
    <row r="14" spans="1:7" x14ac:dyDescent="0.2">
      <c r="A14" s="48" t="s">
        <v>297</v>
      </c>
      <c r="B14" s="43" t="s">
        <v>298</v>
      </c>
      <c r="C14" s="13">
        <v>12966</v>
      </c>
      <c r="D14" s="13">
        <v>14034.2</v>
      </c>
      <c r="E14" s="13">
        <v>11991.1</v>
      </c>
      <c r="F14" s="13">
        <v>-2043.1</v>
      </c>
      <c r="G14" s="14" t="s">
        <v>909</v>
      </c>
    </row>
    <row r="15" spans="1:7" x14ac:dyDescent="0.2">
      <c r="A15" s="48" t="s">
        <v>325</v>
      </c>
      <c r="B15" s="43" t="s">
        <v>326</v>
      </c>
      <c r="C15" s="13">
        <v>118896.4</v>
      </c>
      <c r="D15" s="13">
        <v>77856.7</v>
      </c>
      <c r="E15" s="13">
        <v>59259.7</v>
      </c>
      <c r="F15" s="13">
        <v>-18597</v>
      </c>
      <c r="G15" s="14" t="s">
        <v>910</v>
      </c>
    </row>
    <row r="16" spans="1:7" x14ac:dyDescent="0.2">
      <c r="A16" s="48" t="s">
        <v>383</v>
      </c>
      <c r="B16" s="43" t="s">
        <v>384</v>
      </c>
      <c r="C16" s="13">
        <v>27764.1</v>
      </c>
      <c r="D16" s="13">
        <v>32500.2</v>
      </c>
      <c r="E16" s="13">
        <v>21042.1</v>
      </c>
      <c r="F16" s="13">
        <v>-11458.1</v>
      </c>
      <c r="G16" s="14" t="s">
        <v>911</v>
      </c>
    </row>
    <row r="17" spans="1:7" x14ac:dyDescent="0.2">
      <c r="A17" s="48" t="s">
        <v>390</v>
      </c>
      <c r="B17" s="43" t="s">
        <v>391</v>
      </c>
      <c r="C17" s="13">
        <v>33858.5</v>
      </c>
      <c r="D17" s="13">
        <v>28115</v>
      </c>
      <c r="E17" s="13">
        <v>19518.2</v>
      </c>
      <c r="F17" s="13">
        <v>-8596.7999999999993</v>
      </c>
      <c r="G17" s="14" t="s">
        <v>37</v>
      </c>
    </row>
    <row r="18" spans="1:7" x14ac:dyDescent="0.2">
      <c r="A18" s="48" t="s">
        <v>404</v>
      </c>
      <c r="B18" s="43" t="s">
        <v>405</v>
      </c>
      <c r="C18" s="13">
        <v>86350</v>
      </c>
      <c r="D18" s="13">
        <v>80080</v>
      </c>
      <c r="E18" s="13">
        <v>129769.3</v>
      </c>
      <c r="F18" s="13">
        <v>49689.3</v>
      </c>
      <c r="G18" s="14" t="s">
        <v>912</v>
      </c>
    </row>
    <row r="19" spans="1:7" ht="25.5" x14ac:dyDescent="0.2">
      <c r="A19" s="48" t="s">
        <v>465</v>
      </c>
      <c r="B19" s="43" t="s">
        <v>466</v>
      </c>
      <c r="C19" s="13">
        <v>73402.899999999994</v>
      </c>
      <c r="D19" s="13">
        <v>66740</v>
      </c>
      <c r="E19" s="13">
        <v>53269.5</v>
      </c>
      <c r="F19" s="13">
        <v>-13470.5</v>
      </c>
      <c r="G19" s="14" t="s">
        <v>913</v>
      </c>
    </row>
    <row r="20" spans="1:7" x14ac:dyDescent="0.2">
      <c r="A20" s="48" t="s">
        <v>545</v>
      </c>
      <c r="B20" s="43" t="s">
        <v>546</v>
      </c>
      <c r="C20" s="13">
        <v>46321.1</v>
      </c>
      <c r="D20" s="13">
        <v>45669</v>
      </c>
      <c r="E20" s="13">
        <v>33491.199999999997</v>
      </c>
      <c r="F20" s="13">
        <v>-12177.8</v>
      </c>
      <c r="G20" s="14" t="s">
        <v>914</v>
      </c>
    </row>
    <row r="21" spans="1:7" x14ac:dyDescent="0.2">
      <c r="A21" s="48" t="s">
        <v>617</v>
      </c>
      <c r="B21" s="43" t="s">
        <v>618</v>
      </c>
      <c r="C21" s="13">
        <v>209574.9</v>
      </c>
      <c r="D21" s="13">
        <v>274069.2</v>
      </c>
      <c r="E21" s="13">
        <v>193294.4</v>
      </c>
      <c r="F21" s="13">
        <v>-80774.8</v>
      </c>
      <c r="G21" s="14" t="s">
        <v>915</v>
      </c>
    </row>
    <row r="22" spans="1:7" x14ac:dyDescent="0.2">
      <c r="A22" s="48" t="s">
        <v>667</v>
      </c>
      <c r="B22" s="43" t="s">
        <v>668</v>
      </c>
      <c r="C22" s="13">
        <v>3800</v>
      </c>
      <c r="D22" s="13">
        <v>3800</v>
      </c>
      <c r="E22" s="13">
        <v>2987.8</v>
      </c>
      <c r="F22" s="13">
        <v>-812.2</v>
      </c>
      <c r="G22" s="14" t="s">
        <v>654</v>
      </c>
    </row>
    <row r="23" spans="1:7" x14ac:dyDescent="0.2">
      <c r="A23" s="48" t="s">
        <v>677</v>
      </c>
      <c r="B23" s="43" t="s">
        <v>678</v>
      </c>
      <c r="C23" s="13">
        <v>170</v>
      </c>
      <c r="D23" s="13">
        <v>20</v>
      </c>
      <c r="E23" s="13">
        <v>1.3</v>
      </c>
      <c r="F23" s="13">
        <v>-18.7</v>
      </c>
      <c r="G23" s="14" t="s">
        <v>916</v>
      </c>
    </row>
    <row r="24" spans="1:7" x14ac:dyDescent="0.2">
      <c r="A24" s="48" t="s">
        <v>691</v>
      </c>
      <c r="B24" s="43" t="s">
        <v>692</v>
      </c>
      <c r="C24" s="13">
        <v>500</v>
      </c>
      <c r="D24" s="13">
        <v>500</v>
      </c>
      <c r="E24" s="13">
        <v>567.20000000000005</v>
      </c>
      <c r="F24" s="13">
        <v>67.2</v>
      </c>
      <c r="G24" s="14" t="s">
        <v>907</v>
      </c>
    </row>
    <row r="25" spans="1:7" x14ac:dyDescent="0.2">
      <c r="A25" s="48" t="s">
        <v>699</v>
      </c>
      <c r="B25" s="43" t="s">
        <v>700</v>
      </c>
      <c r="C25" s="13">
        <v>1000</v>
      </c>
      <c r="D25" s="13">
        <v>1000</v>
      </c>
      <c r="E25" s="13">
        <v>710</v>
      </c>
      <c r="F25" s="13">
        <v>-290</v>
      </c>
      <c r="G25" s="14" t="s">
        <v>707</v>
      </c>
    </row>
    <row r="26" spans="1:7" x14ac:dyDescent="0.2">
      <c r="A26" s="48" t="s">
        <v>705</v>
      </c>
      <c r="B26" s="43" t="s">
        <v>706</v>
      </c>
      <c r="C26" s="13">
        <v>39504.199999999997</v>
      </c>
      <c r="D26" s="13">
        <v>34504.199999999997</v>
      </c>
      <c r="E26" s="13">
        <v>42236.9</v>
      </c>
      <c r="F26" s="13">
        <v>7732.7</v>
      </c>
      <c r="G26" s="14" t="s">
        <v>917</v>
      </c>
    </row>
    <row r="27" spans="1:7" x14ac:dyDescent="0.2">
      <c r="A27" s="48" t="s">
        <v>710</v>
      </c>
      <c r="B27" s="43" t="s">
        <v>711</v>
      </c>
      <c r="C27" s="13">
        <v>850</v>
      </c>
      <c r="D27" s="13">
        <v>490</v>
      </c>
      <c r="E27" s="13"/>
      <c r="F27" s="13">
        <v>-490</v>
      </c>
      <c r="G27" s="14" t="s">
        <v>19</v>
      </c>
    </row>
    <row r="28" spans="1:7" x14ac:dyDescent="0.2">
      <c r="A28" s="48" t="s">
        <v>714</v>
      </c>
      <c r="B28" s="43" t="s">
        <v>715</v>
      </c>
      <c r="C28" s="13">
        <v>598</v>
      </c>
      <c r="D28" s="13">
        <v>598</v>
      </c>
      <c r="E28" s="13"/>
      <c r="F28" s="13">
        <v>-598</v>
      </c>
      <c r="G28" s="14" t="s">
        <v>19</v>
      </c>
    </row>
    <row r="29" spans="1:7" x14ac:dyDescent="0.2">
      <c r="A29" s="48" t="s">
        <v>722</v>
      </c>
      <c r="B29" s="43" t="s">
        <v>723</v>
      </c>
      <c r="C29" s="13"/>
      <c r="D29" s="13"/>
      <c r="E29" s="13">
        <v>160.9</v>
      </c>
      <c r="F29" s="13">
        <v>160.9</v>
      </c>
      <c r="G29" s="14" t="s">
        <v>19</v>
      </c>
    </row>
    <row r="30" spans="1:7" x14ac:dyDescent="0.2">
      <c r="A30" s="48" t="s">
        <v>729</v>
      </c>
      <c r="B30" s="43" t="s">
        <v>730</v>
      </c>
      <c r="C30" s="13">
        <v>46100</v>
      </c>
      <c r="D30" s="13">
        <v>46100</v>
      </c>
      <c r="E30" s="13">
        <v>58549.7</v>
      </c>
      <c r="F30" s="13">
        <v>12449.7</v>
      </c>
      <c r="G30" s="14" t="s">
        <v>918</v>
      </c>
    </row>
    <row r="31" spans="1:7" x14ac:dyDescent="0.2">
      <c r="A31" s="48" t="s">
        <v>734</v>
      </c>
      <c r="B31" s="43" t="s">
        <v>735</v>
      </c>
      <c r="C31" s="13">
        <v>45000</v>
      </c>
      <c r="D31" s="13">
        <v>45000</v>
      </c>
      <c r="E31" s="13">
        <v>49700</v>
      </c>
      <c r="F31" s="13">
        <v>4700</v>
      </c>
      <c r="G31" s="14" t="s">
        <v>919</v>
      </c>
    </row>
    <row r="32" spans="1:7" x14ac:dyDescent="0.2">
      <c r="A32" s="48" t="s">
        <v>738</v>
      </c>
      <c r="B32" s="43" t="s">
        <v>739</v>
      </c>
      <c r="C32" s="13">
        <v>72</v>
      </c>
      <c r="D32" s="13">
        <v>19</v>
      </c>
      <c r="E32" s="13"/>
      <c r="F32" s="13">
        <v>-19</v>
      </c>
      <c r="G32" s="14" t="s">
        <v>19</v>
      </c>
    </row>
    <row r="33" spans="1:7" x14ac:dyDescent="0.2">
      <c r="A33" s="48" t="s">
        <v>741</v>
      </c>
      <c r="B33" s="43" t="s">
        <v>742</v>
      </c>
      <c r="C33" s="13"/>
      <c r="D33" s="13"/>
      <c r="E33" s="13"/>
      <c r="F33" s="13"/>
      <c r="G33" s="14" t="s">
        <v>19</v>
      </c>
    </row>
    <row r="34" spans="1:7" x14ac:dyDescent="0.2">
      <c r="A34" s="48" t="s">
        <v>746</v>
      </c>
      <c r="B34" s="43" t="s">
        <v>259</v>
      </c>
      <c r="C34" s="13">
        <v>809.5</v>
      </c>
      <c r="D34" s="13">
        <v>809.5</v>
      </c>
      <c r="E34" s="13">
        <v>848</v>
      </c>
      <c r="F34" s="13">
        <v>38.5</v>
      </c>
      <c r="G34" s="14" t="s">
        <v>55</v>
      </c>
    </row>
    <row r="35" spans="1:7" x14ac:dyDescent="0.2">
      <c r="A35" s="48" t="s">
        <v>752</v>
      </c>
      <c r="B35" s="43" t="s">
        <v>262</v>
      </c>
      <c r="C35" s="13"/>
      <c r="D35" s="13"/>
      <c r="E35" s="13"/>
      <c r="F35" s="13"/>
      <c r="G35" s="14" t="s">
        <v>19</v>
      </c>
    </row>
    <row r="36" spans="1:7" x14ac:dyDescent="0.2">
      <c r="A36" s="48" t="s">
        <v>756</v>
      </c>
      <c r="B36" s="43" t="s">
        <v>265</v>
      </c>
      <c r="C36" s="13">
        <v>151</v>
      </c>
      <c r="D36" s="13">
        <v>3401.6</v>
      </c>
      <c r="E36" s="13">
        <v>3512</v>
      </c>
      <c r="F36" s="13">
        <v>110.4</v>
      </c>
      <c r="G36" s="14" t="s">
        <v>920</v>
      </c>
    </row>
    <row r="37" spans="1:7" x14ac:dyDescent="0.2">
      <c r="A37" s="48" t="s">
        <v>759</v>
      </c>
      <c r="B37" s="43" t="s">
        <v>248</v>
      </c>
      <c r="C37" s="13"/>
      <c r="D37" s="13">
        <v>836.7</v>
      </c>
      <c r="E37" s="13">
        <v>836.7</v>
      </c>
      <c r="F37" s="13"/>
      <c r="G37" s="14" t="s">
        <v>64</v>
      </c>
    </row>
    <row r="38" spans="1:7" x14ac:dyDescent="0.2">
      <c r="A38" s="48" t="s">
        <v>762</v>
      </c>
      <c r="B38" s="43" t="s">
        <v>761</v>
      </c>
      <c r="C38" s="13">
        <v>200</v>
      </c>
      <c r="D38" s="13">
        <v>50</v>
      </c>
      <c r="E38" s="13">
        <v>18.899999999999999</v>
      </c>
      <c r="F38" s="13">
        <v>-31.1</v>
      </c>
      <c r="G38" s="14" t="s">
        <v>921</v>
      </c>
    </row>
    <row r="39" spans="1:7" ht="25.5" x14ac:dyDescent="0.2">
      <c r="A39" s="48" t="s">
        <v>766</v>
      </c>
      <c r="B39" s="43" t="s">
        <v>767</v>
      </c>
      <c r="C39" s="13"/>
      <c r="D39" s="13"/>
      <c r="E39" s="13"/>
      <c r="F39" s="13"/>
      <c r="G39" s="14" t="s">
        <v>19</v>
      </c>
    </row>
    <row r="40" spans="1:7" x14ac:dyDescent="0.2">
      <c r="A40" s="48" t="s">
        <v>770</v>
      </c>
      <c r="B40" s="43" t="s">
        <v>771</v>
      </c>
      <c r="C40" s="13">
        <v>200</v>
      </c>
      <c r="D40" s="13">
        <v>200</v>
      </c>
      <c r="E40" s="13">
        <v>49.7</v>
      </c>
      <c r="F40" s="13">
        <v>-150.30000000000001</v>
      </c>
      <c r="G40" s="14" t="s">
        <v>922</v>
      </c>
    </row>
    <row r="41" spans="1:7" x14ac:dyDescent="0.2">
      <c r="A41" s="48" t="s">
        <v>774</v>
      </c>
      <c r="B41" s="43" t="s">
        <v>775</v>
      </c>
      <c r="C41" s="13">
        <v>350</v>
      </c>
      <c r="D41" s="13">
        <v>430</v>
      </c>
      <c r="E41" s="13">
        <v>680.1</v>
      </c>
      <c r="F41" s="13">
        <v>250.1</v>
      </c>
      <c r="G41" s="14" t="s">
        <v>923</v>
      </c>
    </row>
    <row r="42" spans="1:7" x14ac:dyDescent="0.2">
      <c r="A42" s="48" t="s">
        <v>778</v>
      </c>
      <c r="B42" s="43" t="s">
        <v>779</v>
      </c>
      <c r="C42" s="13">
        <v>5851.5</v>
      </c>
      <c r="D42" s="13">
        <v>5851.5</v>
      </c>
      <c r="E42" s="13">
        <v>5234.7</v>
      </c>
      <c r="F42" s="13">
        <v>-616.79999999999995</v>
      </c>
      <c r="G42" s="14" t="s">
        <v>924</v>
      </c>
    </row>
    <row r="43" spans="1:7" x14ac:dyDescent="0.2">
      <c r="A43" s="48" t="s">
        <v>788</v>
      </c>
      <c r="B43" s="43" t="s">
        <v>789</v>
      </c>
      <c r="C43" s="13"/>
      <c r="D43" s="13"/>
      <c r="E43" s="13"/>
      <c r="F43" s="13"/>
      <c r="G43" s="14" t="s">
        <v>19</v>
      </c>
    </row>
    <row r="44" spans="1:7" x14ac:dyDescent="0.2">
      <c r="A44" s="48" t="s">
        <v>793</v>
      </c>
      <c r="B44" s="43" t="s">
        <v>794</v>
      </c>
      <c r="C44" s="13">
        <v>66.5</v>
      </c>
      <c r="D44" s="13">
        <v>1511</v>
      </c>
      <c r="E44" s="13">
        <v>1377.4</v>
      </c>
      <c r="F44" s="13">
        <v>-133.6</v>
      </c>
      <c r="G44" s="14" t="s">
        <v>925</v>
      </c>
    </row>
    <row r="45" spans="1:7" ht="25.5" x14ac:dyDescent="0.2">
      <c r="A45" s="48" t="s">
        <v>796</v>
      </c>
      <c r="B45" s="43" t="s">
        <v>797</v>
      </c>
      <c r="C45" s="13"/>
      <c r="D45" s="13"/>
      <c r="E45" s="13"/>
      <c r="F45" s="13"/>
      <c r="G45" s="14" t="s">
        <v>19</v>
      </c>
    </row>
    <row r="46" spans="1:7" ht="25.5" x14ac:dyDescent="0.2">
      <c r="A46" s="48" t="s">
        <v>799</v>
      </c>
      <c r="B46" s="43" t="s">
        <v>800</v>
      </c>
      <c r="C46" s="13"/>
      <c r="D46" s="13"/>
      <c r="E46" s="13"/>
      <c r="F46" s="13"/>
      <c r="G46" s="14" t="s">
        <v>19</v>
      </c>
    </row>
    <row r="47" spans="1:7" x14ac:dyDescent="0.2">
      <c r="A47" s="48" t="s">
        <v>801</v>
      </c>
      <c r="B47" s="43" t="s">
        <v>802</v>
      </c>
      <c r="C47" s="13"/>
      <c r="D47" s="13"/>
      <c r="E47" s="13"/>
      <c r="F47" s="13"/>
      <c r="G47" s="14" t="s">
        <v>19</v>
      </c>
    </row>
    <row r="48" spans="1:7" x14ac:dyDescent="0.2">
      <c r="A48" s="48" t="s">
        <v>805</v>
      </c>
      <c r="B48" s="43" t="s">
        <v>806</v>
      </c>
      <c r="C48" s="13">
        <v>1340</v>
      </c>
      <c r="D48" s="13">
        <v>1340</v>
      </c>
      <c r="E48" s="13">
        <v>677.8</v>
      </c>
      <c r="F48" s="13">
        <v>-662.2</v>
      </c>
      <c r="G48" s="14" t="s">
        <v>926</v>
      </c>
    </row>
    <row r="49" spans="1:7" x14ac:dyDescent="0.2">
      <c r="A49" s="48" t="s">
        <v>810</v>
      </c>
      <c r="B49" s="43" t="s">
        <v>287</v>
      </c>
      <c r="C49" s="13">
        <v>2100</v>
      </c>
      <c r="D49" s="13">
        <v>2100</v>
      </c>
      <c r="E49" s="13">
        <v>3190.3</v>
      </c>
      <c r="F49" s="13">
        <v>1090.3</v>
      </c>
      <c r="G49" s="14" t="s">
        <v>927</v>
      </c>
    </row>
    <row r="50" spans="1:7" x14ac:dyDescent="0.2">
      <c r="A50" s="48" t="s">
        <v>814</v>
      </c>
      <c r="B50" s="43" t="s">
        <v>289</v>
      </c>
      <c r="C50" s="13">
        <v>204.5</v>
      </c>
      <c r="D50" s="13">
        <v>204.5</v>
      </c>
      <c r="E50" s="13">
        <v>93.4</v>
      </c>
      <c r="F50" s="13">
        <v>-111.1</v>
      </c>
      <c r="G50" s="14" t="s">
        <v>928</v>
      </c>
    </row>
    <row r="51" spans="1:7" ht="25.5" x14ac:dyDescent="0.2">
      <c r="A51" s="48" t="s">
        <v>817</v>
      </c>
      <c r="B51" s="43" t="s">
        <v>818</v>
      </c>
      <c r="C51" s="13"/>
      <c r="D51" s="13"/>
      <c r="E51" s="13"/>
      <c r="F51" s="13"/>
      <c r="G51" s="14" t="s">
        <v>19</v>
      </c>
    </row>
    <row r="52" spans="1:7" x14ac:dyDescent="0.2">
      <c r="A52" s="48" t="s">
        <v>821</v>
      </c>
      <c r="B52" s="43" t="s">
        <v>292</v>
      </c>
      <c r="C52" s="13"/>
      <c r="D52" s="13">
        <v>15</v>
      </c>
      <c r="E52" s="13">
        <v>65.5</v>
      </c>
      <c r="F52" s="13">
        <v>50.5</v>
      </c>
      <c r="G52" s="14" t="s">
        <v>67</v>
      </c>
    </row>
    <row r="53" spans="1:7" x14ac:dyDescent="0.2">
      <c r="A53" s="48" t="s">
        <v>829</v>
      </c>
      <c r="B53" s="43" t="s">
        <v>830</v>
      </c>
      <c r="C53" s="13"/>
      <c r="D53" s="13"/>
      <c r="E53" s="13"/>
      <c r="F53" s="13"/>
      <c r="G53" s="14" t="s">
        <v>19</v>
      </c>
    </row>
    <row r="54" spans="1:7" x14ac:dyDescent="0.2">
      <c r="A54" s="48" t="s">
        <v>832</v>
      </c>
      <c r="B54" s="43" t="s">
        <v>833</v>
      </c>
      <c r="C54" s="13"/>
      <c r="D54" s="13"/>
      <c r="E54" s="13"/>
      <c r="F54" s="13"/>
      <c r="G54" s="14" t="s">
        <v>19</v>
      </c>
    </row>
    <row r="55" spans="1:7" x14ac:dyDescent="0.2">
      <c r="A55" s="48"/>
      <c r="B55" s="43"/>
      <c r="C55" s="13"/>
      <c r="D55" s="13"/>
      <c r="E55" s="13"/>
      <c r="F55" s="13"/>
      <c r="G55" s="14"/>
    </row>
    <row r="56" spans="1:7" x14ac:dyDescent="0.2">
      <c r="A56" s="47" t="s">
        <v>888</v>
      </c>
      <c r="B56" s="43" t="s">
        <v>19</v>
      </c>
      <c r="C56" s="13">
        <v>839290</v>
      </c>
      <c r="D56" s="13">
        <v>842757.3</v>
      </c>
      <c r="E56" s="13">
        <v>759620.2</v>
      </c>
      <c r="F56" s="13">
        <v>-83137.100000000006</v>
      </c>
      <c r="G56" s="14" t="s">
        <v>929</v>
      </c>
    </row>
    <row r="59" spans="1:7" x14ac:dyDescent="0.2">
      <c r="A59" s="2" t="s">
        <v>86</v>
      </c>
      <c r="E59" s="21" t="s">
        <v>87</v>
      </c>
    </row>
    <row r="62" spans="1:7" x14ac:dyDescent="0.2">
      <c r="A62" s="2" t="s">
        <v>91</v>
      </c>
      <c r="E62" s="21" t="s">
        <v>88</v>
      </c>
    </row>
    <row r="65" spans="1:5" x14ac:dyDescent="0.2">
      <c r="A65" s="2" t="s">
        <v>92</v>
      </c>
      <c r="E65" s="21" t="s">
        <v>89</v>
      </c>
    </row>
    <row r="68" spans="1:5" x14ac:dyDescent="0.2">
      <c r="A68" s="2" t="s">
        <v>889</v>
      </c>
      <c r="E68" s="21" t="s">
        <v>890</v>
      </c>
    </row>
    <row r="71" spans="1:5" x14ac:dyDescent="0.2">
      <c r="A71" s="2" t="s">
        <v>891</v>
      </c>
      <c r="E71" s="21" t="s">
        <v>892</v>
      </c>
    </row>
    <row r="74" spans="1:5" x14ac:dyDescent="0.2">
      <c r="A74" s="2" t="s">
        <v>93</v>
      </c>
      <c r="E74" s="21" t="s">
        <v>90</v>
      </c>
    </row>
  </sheetData>
  <mergeCells count="9">
    <mergeCell ref="E1:G1"/>
    <mergeCell ref="E2:G2"/>
    <mergeCell ref="A3:G3"/>
    <mergeCell ref="A5:A6"/>
    <mergeCell ref="B5:B6"/>
    <mergeCell ref="C5:C6"/>
    <mergeCell ref="D5:D6"/>
    <mergeCell ref="E5:E6"/>
    <mergeCell ref="F5:G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5"/>
  <sheetViews>
    <sheetView workbookViewId="0">
      <selection activeCell="A3" sqref="A3:G3"/>
    </sheetView>
  </sheetViews>
  <sheetFormatPr defaultRowHeight="12.75" x14ac:dyDescent="0.2"/>
  <cols>
    <col min="1" max="1" width="60.7109375" style="2" customWidth="1"/>
    <col min="2" max="2" width="10.7109375" style="38" customWidth="1"/>
    <col min="3" max="6" width="15.7109375" style="22" customWidth="1"/>
    <col min="7" max="7" width="6.7109375" style="1" customWidth="1"/>
  </cols>
  <sheetData>
    <row r="1" spans="1:7" x14ac:dyDescent="0.2">
      <c r="E1" s="26" t="s">
        <v>930</v>
      </c>
      <c r="F1" s="27"/>
      <c r="G1" s="39"/>
    </row>
    <row r="2" spans="1:7" ht="30" customHeight="1" x14ac:dyDescent="0.2">
      <c r="E2" s="26" t="s">
        <v>73</v>
      </c>
      <c r="F2" s="27"/>
      <c r="G2" s="27"/>
    </row>
    <row r="3" spans="1:7" ht="60" customHeight="1" x14ac:dyDescent="0.2">
      <c r="A3" s="25" t="s">
        <v>931</v>
      </c>
      <c r="B3" s="25"/>
      <c r="C3" s="25"/>
      <c r="D3" s="25"/>
      <c r="E3" s="25"/>
      <c r="F3" s="25"/>
      <c r="G3" s="40"/>
    </row>
    <row r="4" spans="1:7" x14ac:dyDescent="0.2">
      <c r="F4" s="22" t="s">
        <v>74</v>
      </c>
      <c r="G4" s="41"/>
    </row>
    <row r="5" spans="1:7" ht="28.5" customHeight="1" x14ac:dyDescent="0.2">
      <c r="A5" s="29" t="s">
        <v>75</v>
      </c>
      <c r="B5" s="29" t="s">
        <v>231</v>
      </c>
      <c r="C5" s="31" t="s">
        <v>77</v>
      </c>
      <c r="D5" s="31" t="s">
        <v>78</v>
      </c>
      <c r="E5" s="31" t="s">
        <v>79</v>
      </c>
      <c r="F5" s="31" t="s">
        <v>80</v>
      </c>
      <c r="G5" s="31"/>
    </row>
    <row r="6" spans="1:7" x14ac:dyDescent="0.2">
      <c r="A6" s="29"/>
      <c r="B6" s="29"/>
      <c r="C6" s="31"/>
      <c r="D6" s="31"/>
      <c r="E6" s="31"/>
      <c r="F6" s="24" t="s">
        <v>81</v>
      </c>
      <c r="G6" s="23" t="s">
        <v>82</v>
      </c>
    </row>
    <row r="7" spans="1:7" ht="10.15" customHeight="1" x14ac:dyDescent="0.2">
      <c r="A7" s="7">
        <v>1</v>
      </c>
      <c r="B7" s="8">
        <v>2</v>
      </c>
      <c r="C7" s="8">
        <v>3</v>
      </c>
      <c r="D7" s="8">
        <v>4</v>
      </c>
      <c r="E7" s="8">
        <v>5</v>
      </c>
      <c r="F7" s="8">
        <v>6</v>
      </c>
      <c r="G7" s="8">
        <v>7</v>
      </c>
    </row>
    <row r="8" spans="1:7" x14ac:dyDescent="0.2">
      <c r="A8" s="48" t="s">
        <v>232</v>
      </c>
      <c r="B8" s="43" t="s">
        <v>233</v>
      </c>
      <c r="C8" s="13"/>
      <c r="D8" s="13"/>
      <c r="E8" s="13"/>
      <c r="F8" s="13"/>
      <c r="G8" s="14" t="s">
        <v>19</v>
      </c>
    </row>
    <row r="9" spans="1:7" x14ac:dyDescent="0.2">
      <c r="A9" s="48" t="s">
        <v>239</v>
      </c>
      <c r="B9" s="43" t="s">
        <v>240</v>
      </c>
      <c r="C9" s="13"/>
      <c r="D9" s="13"/>
      <c r="E9" s="13"/>
      <c r="F9" s="13"/>
      <c r="G9" s="14" t="s">
        <v>19</v>
      </c>
    </row>
    <row r="10" spans="1:7" x14ac:dyDescent="0.2">
      <c r="A10" s="48" t="s">
        <v>244</v>
      </c>
      <c r="B10" s="43" t="s">
        <v>245</v>
      </c>
      <c r="C10" s="13"/>
      <c r="D10" s="13"/>
      <c r="E10" s="13"/>
      <c r="F10" s="13"/>
      <c r="G10" s="14" t="s">
        <v>19</v>
      </c>
    </row>
    <row r="11" spans="1:7" x14ac:dyDescent="0.2">
      <c r="A11" s="48" t="s">
        <v>251</v>
      </c>
      <c r="B11" s="43" t="s">
        <v>252</v>
      </c>
      <c r="C11" s="13"/>
      <c r="D11" s="13"/>
      <c r="E11" s="13"/>
      <c r="F11" s="13"/>
      <c r="G11" s="14" t="s">
        <v>19</v>
      </c>
    </row>
    <row r="12" spans="1:7" x14ac:dyDescent="0.2">
      <c r="A12" s="48" t="s">
        <v>255</v>
      </c>
      <c r="B12" s="43" t="s">
        <v>243</v>
      </c>
      <c r="C12" s="13">
        <v>306871</v>
      </c>
      <c r="D12" s="13">
        <v>97319.1</v>
      </c>
      <c r="E12" s="13">
        <v>56212.800000000003</v>
      </c>
      <c r="F12" s="13">
        <v>-41106.300000000003</v>
      </c>
      <c r="G12" s="14" t="s">
        <v>932</v>
      </c>
    </row>
    <row r="13" spans="1:7" x14ac:dyDescent="0.2">
      <c r="A13" s="48" t="s">
        <v>283</v>
      </c>
      <c r="B13" s="43" t="s">
        <v>284</v>
      </c>
      <c r="C13" s="13">
        <v>94392.5</v>
      </c>
      <c r="D13" s="13">
        <v>21195</v>
      </c>
      <c r="E13" s="13">
        <v>6771.3</v>
      </c>
      <c r="F13" s="13">
        <v>-14423.7</v>
      </c>
      <c r="G13" s="14" t="s">
        <v>933</v>
      </c>
    </row>
    <row r="14" spans="1:7" x14ac:dyDescent="0.2">
      <c r="A14" s="48" t="s">
        <v>297</v>
      </c>
      <c r="B14" s="43" t="s">
        <v>298</v>
      </c>
      <c r="C14" s="13">
        <v>340623.6</v>
      </c>
      <c r="D14" s="13">
        <v>2694.1</v>
      </c>
      <c r="E14" s="13">
        <v>595</v>
      </c>
      <c r="F14" s="13">
        <v>-2099.1</v>
      </c>
      <c r="G14" s="14" t="s">
        <v>934</v>
      </c>
    </row>
    <row r="15" spans="1:7" x14ac:dyDescent="0.2">
      <c r="A15" s="48" t="s">
        <v>325</v>
      </c>
      <c r="B15" s="43" t="s">
        <v>326</v>
      </c>
      <c r="C15" s="13">
        <v>55999.5</v>
      </c>
      <c r="D15" s="13">
        <v>59585.1</v>
      </c>
      <c r="E15" s="13">
        <v>31401.4</v>
      </c>
      <c r="F15" s="13">
        <v>-28183.7</v>
      </c>
      <c r="G15" s="14" t="s">
        <v>935</v>
      </c>
    </row>
    <row r="16" spans="1:7" x14ac:dyDescent="0.2">
      <c r="A16" s="48" t="s">
        <v>383</v>
      </c>
      <c r="B16" s="43" t="s">
        <v>384</v>
      </c>
      <c r="C16" s="13"/>
      <c r="D16" s="13"/>
      <c r="E16" s="13"/>
      <c r="F16" s="13"/>
      <c r="G16" s="14" t="s">
        <v>19</v>
      </c>
    </row>
    <row r="17" spans="1:7" x14ac:dyDescent="0.2">
      <c r="A17" s="48" t="s">
        <v>390</v>
      </c>
      <c r="B17" s="43" t="s">
        <v>391</v>
      </c>
      <c r="C17" s="13">
        <v>10175</v>
      </c>
      <c r="D17" s="13">
        <v>3925</v>
      </c>
      <c r="E17" s="13">
        <v>1500.3</v>
      </c>
      <c r="F17" s="13">
        <v>-2424.6999999999998</v>
      </c>
      <c r="G17" s="14" t="s">
        <v>936</v>
      </c>
    </row>
    <row r="18" spans="1:7" x14ac:dyDescent="0.2">
      <c r="A18" s="48" t="s">
        <v>404</v>
      </c>
      <c r="B18" s="43" t="s">
        <v>405</v>
      </c>
      <c r="C18" s="13">
        <v>3603736.2</v>
      </c>
      <c r="D18" s="13">
        <v>1439668.6</v>
      </c>
      <c r="E18" s="13">
        <v>1398864.3</v>
      </c>
      <c r="F18" s="13">
        <v>-40804.300000000003</v>
      </c>
      <c r="G18" s="14" t="s">
        <v>280</v>
      </c>
    </row>
    <row r="19" spans="1:7" ht="25.5" x14ac:dyDescent="0.2">
      <c r="A19" s="48" t="s">
        <v>465</v>
      </c>
      <c r="B19" s="43" t="s">
        <v>466</v>
      </c>
      <c r="C19" s="13">
        <v>432829.2</v>
      </c>
      <c r="D19" s="13">
        <v>318802.09999999998</v>
      </c>
      <c r="E19" s="13">
        <v>213845.2</v>
      </c>
      <c r="F19" s="13">
        <v>-104956.9</v>
      </c>
      <c r="G19" s="14" t="s">
        <v>937</v>
      </c>
    </row>
    <row r="20" spans="1:7" x14ac:dyDescent="0.2">
      <c r="A20" s="48" t="s">
        <v>545</v>
      </c>
      <c r="B20" s="43" t="s">
        <v>546</v>
      </c>
      <c r="C20" s="13">
        <v>259201.3</v>
      </c>
      <c r="D20" s="13">
        <v>189975.7</v>
      </c>
      <c r="E20" s="13">
        <v>46379</v>
      </c>
      <c r="F20" s="13">
        <v>-143596.70000000001</v>
      </c>
      <c r="G20" s="14" t="s">
        <v>938</v>
      </c>
    </row>
    <row r="21" spans="1:7" x14ac:dyDescent="0.2">
      <c r="A21" s="48" t="s">
        <v>617</v>
      </c>
      <c r="B21" s="43" t="s">
        <v>618</v>
      </c>
      <c r="C21" s="13">
        <v>340547.4</v>
      </c>
      <c r="D21" s="13">
        <v>897697.2</v>
      </c>
      <c r="E21" s="13">
        <v>347702.4</v>
      </c>
      <c r="F21" s="13">
        <v>-549994.80000000005</v>
      </c>
      <c r="G21" s="14" t="s">
        <v>939</v>
      </c>
    </row>
    <row r="22" spans="1:7" x14ac:dyDescent="0.2">
      <c r="A22" s="48" t="s">
        <v>667</v>
      </c>
      <c r="B22" s="43" t="s">
        <v>668</v>
      </c>
      <c r="C22" s="13">
        <v>3672.3</v>
      </c>
      <c r="D22" s="13">
        <v>1000</v>
      </c>
      <c r="E22" s="13">
        <v>318.89999999999998</v>
      </c>
      <c r="F22" s="13">
        <v>-681.1</v>
      </c>
      <c r="G22" s="14" t="s">
        <v>933</v>
      </c>
    </row>
    <row r="23" spans="1:7" x14ac:dyDescent="0.2">
      <c r="A23" s="48" t="s">
        <v>677</v>
      </c>
      <c r="B23" s="43" t="s">
        <v>678</v>
      </c>
      <c r="C23" s="13"/>
      <c r="D23" s="13"/>
      <c r="E23" s="13"/>
      <c r="F23" s="13"/>
      <c r="G23" s="14" t="s">
        <v>19</v>
      </c>
    </row>
    <row r="24" spans="1:7" x14ac:dyDescent="0.2">
      <c r="A24" s="48" t="s">
        <v>691</v>
      </c>
      <c r="B24" s="43" t="s">
        <v>692</v>
      </c>
      <c r="C24" s="13"/>
      <c r="D24" s="13"/>
      <c r="E24" s="13"/>
      <c r="F24" s="13"/>
      <c r="G24" s="14" t="s">
        <v>19</v>
      </c>
    </row>
    <row r="25" spans="1:7" x14ac:dyDescent="0.2">
      <c r="A25" s="48" t="s">
        <v>699</v>
      </c>
      <c r="B25" s="43" t="s">
        <v>700</v>
      </c>
      <c r="C25" s="13"/>
      <c r="D25" s="13"/>
      <c r="E25" s="13"/>
      <c r="F25" s="13"/>
      <c r="G25" s="14" t="s">
        <v>19</v>
      </c>
    </row>
    <row r="26" spans="1:7" x14ac:dyDescent="0.2">
      <c r="A26" s="48" t="s">
        <v>705</v>
      </c>
      <c r="B26" s="43" t="s">
        <v>706</v>
      </c>
      <c r="C26" s="13"/>
      <c r="D26" s="13"/>
      <c r="E26" s="13"/>
      <c r="F26" s="13"/>
      <c r="G26" s="14" t="s">
        <v>19</v>
      </c>
    </row>
    <row r="27" spans="1:7" x14ac:dyDescent="0.2">
      <c r="A27" s="48" t="s">
        <v>710</v>
      </c>
      <c r="B27" s="43" t="s">
        <v>711</v>
      </c>
      <c r="C27" s="13"/>
      <c r="D27" s="13"/>
      <c r="E27" s="13"/>
      <c r="F27" s="13"/>
      <c r="G27" s="14" t="s">
        <v>19</v>
      </c>
    </row>
    <row r="28" spans="1:7" x14ac:dyDescent="0.2">
      <c r="A28" s="48" t="s">
        <v>714</v>
      </c>
      <c r="B28" s="43" t="s">
        <v>715</v>
      </c>
      <c r="C28" s="13">
        <v>1332</v>
      </c>
      <c r="D28" s="13">
        <v>8142.6</v>
      </c>
      <c r="E28" s="13">
        <v>4062.1</v>
      </c>
      <c r="F28" s="13">
        <v>-4080.5</v>
      </c>
      <c r="G28" s="14" t="s">
        <v>940</v>
      </c>
    </row>
    <row r="29" spans="1:7" x14ac:dyDescent="0.2">
      <c r="A29" s="48" t="s">
        <v>722</v>
      </c>
      <c r="B29" s="43" t="s">
        <v>723</v>
      </c>
      <c r="C29" s="13">
        <v>16260.8</v>
      </c>
      <c r="D29" s="13">
        <v>9850.5</v>
      </c>
      <c r="E29" s="13">
        <v>4453</v>
      </c>
      <c r="F29" s="13">
        <v>-5397.5</v>
      </c>
      <c r="G29" s="14" t="s">
        <v>941</v>
      </c>
    </row>
    <row r="30" spans="1:7" x14ac:dyDescent="0.2">
      <c r="A30" s="48" t="s">
        <v>729</v>
      </c>
      <c r="B30" s="43" t="s">
        <v>730</v>
      </c>
      <c r="C30" s="13">
        <v>306</v>
      </c>
      <c r="D30" s="13">
        <v>306</v>
      </c>
      <c r="E30" s="13"/>
      <c r="F30" s="13">
        <v>-306</v>
      </c>
      <c r="G30" s="14" t="s">
        <v>19</v>
      </c>
    </row>
    <row r="31" spans="1:7" x14ac:dyDescent="0.2">
      <c r="A31" s="48" t="s">
        <v>734</v>
      </c>
      <c r="B31" s="43" t="s">
        <v>735</v>
      </c>
      <c r="C31" s="13">
        <v>96</v>
      </c>
      <c r="D31" s="13">
        <v>280.3</v>
      </c>
      <c r="E31" s="13">
        <v>92.6</v>
      </c>
      <c r="F31" s="13">
        <v>-187.7</v>
      </c>
      <c r="G31" s="14" t="s">
        <v>942</v>
      </c>
    </row>
    <row r="32" spans="1:7" x14ac:dyDescent="0.2">
      <c r="A32" s="48" t="s">
        <v>738</v>
      </c>
      <c r="B32" s="43" t="s">
        <v>739</v>
      </c>
      <c r="C32" s="13"/>
      <c r="D32" s="13"/>
      <c r="E32" s="13"/>
      <c r="F32" s="13"/>
      <c r="G32" s="14" t="s">
        <v>19</v>
      </c>
    </row>
    <row r="33" spans="1:7" x14ac:dyDescent="0.2">
      <c r="A33" s="48" t="s">
        <v>741</v>
      </c>
      <c r="B33" s="43" t="s">
        <v>742</v>
      </c>
      <c r="C33" s="13"/>
      <c r="D33" s="13"/>
      <c r="E33" s="13"/>
      <c r="F33" s="13"/>
      <c r="G33" s="14" t="s">
        <v>19</v>
      </c>
    </row>
    <row r="34" spans="1:7" x14ac:dyDescent="0.2">
      <c r="A34" s="48" t="s">
        <v>746</v>
      </c>
      <c r="B34" s="43" t="s">
        <v>259</v>
      </c>
      <c r="C34" s="13"/>
      <c r="D34" s="13"/>
      <c r="E34" s="13"/>
      <c r="F34" s="13"/>
      <c r="G34" s="14" t="s">
        <v>19</v>
      </c>
    </row>
    <row r="35" spans="1:7" x14ac:dyDescent="0.2">
      <c r="A35" s="48" t="s">
        <v>752</v>
      </c>
      <c r="B35" s="43" t="s">
        <v>262</v>
      </c>
      <c r="C35" s="13"/>
      <c r="D35" s="13"/>
      <c r="E35" s="13"/>
      <c r="F35" s="13"/>
      <c r="G35" s="14" t="s">
        <v>19</v>
      </c>
    </row>
    <row r="36" spans="1:7" x14ac:dyDescent="0.2">
      <c r="A36" s="48" t="s">
        <v>756</v>
      </c>
      <c r="B36" s="43" t="s">
        <v>265</v>
      </c>
      <c r="C36" s="13"/>
      <c r="D36" s="13"/>
      <c r="E36" s="13"/>
      <c r="F36" s="13"/>
      <c r="G36" s="14" t="s">
        <v>19</v>
      </c>
    </row>
    <row r="37" spans="1:7" x14ac:dyDescent="0.2">
      <c r="A37" s="48" t="s">
        <v>759</v>
      </c>
      <c r="B37" s="43" t="s">
        <v>248</v>
      </c>
      <c r="C37" s="13"/>
      <c r="D37" s="13"/>
      <c r="E37" s="13"/>
      <c r="F37" s="13"/>
      <c r="G37" s="14" t="s">
        <v>19</v>
      </c>
    </row>
    <row r="38" spans="1:7" x14ac:dyDescent="0.2">
      <c r="A38" s="48" t="s">
        <v>762</v>
      </c>
      <c r="B38" s="43" t="s">
        <v>761</v>
      </c>
      <c r="C38" s="13"/>
      <c r="D38" s="13">
        <v>1747.9</v>
      </c>
      <c r="E38" s="13">
        <v>1289.0999999999999</v>
      </c>
      <c r="F38" s="13">
        <v>-458.8</v>
      </c>
      <c r="G38" s="14" t="s">
        <v>315</v>
      </c>
    </row>
    <row r="39" spans="1:7" ht="25.5" x14ac:dyDescent="0.2">
      <c r="A39" s="48" t="s">
        <v>766</v>
      </c>
      <c r="B39" s="43" t="s">
        <v>767</v>
      </c>
      <c r="C39" s="13"/>
      <c r="D39" s="13"/>
      <c r="E39" s="13"/>
      <c r="F39" s="13"/>
      <c r="G39" s="14" t="s">
        <v>19</v>
      </c>
    </row>
    <row r="40" spans="1:7" x14ac:dyDescent="0.2">
      <c r="A40" s="48" t="s">
        <v>770</v>
      </c>
      <c r="B40" s="43" t="s">
        <v>771</v>
      </c>
      <c r="C40" s="13"/>
      <c r="D40" s="13"/>
      <c r="E40" s="13"/>
      <c r="F40" s="13"/>
      <c r="G40" s="14" t="s">
        <v>19</v>
      </c>
    </row>
    <row r="41" spans="1:7" x14ac:dyDescent="0.2">
      <c r="A41" s="48" t="s">
        <v>774</v>
      </c>
      <c r="B41" s="43" t="s">
        <v>775</v>
      </c>
      <c r="C41" s="13"/>
      <c r="D41" s="13"/>
      <c r="E41" s="13"/>
      <c r="F41" s="13"/>
      <c r="G41" s="14" t="s">
        <v>19</v>
      </c>
    </row>
    <row r="42" spans="1:7" x14ac:dyDescent="0.2">
      <c r="A42" s="48" t="s">
        <v>778</v>
      </c>
      <c r="B42" s="43" t="s">
        <v>779</v>
      </c>
      <c r="C42" s="13"/>
      <c r="D42" s="13"/>
      <c r="E42" s="13"/>
      <c r="F42" s="13"/>
      <c r="G42" s="14" t="s">
        <v>19</v>
      </c>
    </row>
    <row r="43" spans="1:7" x14ac:dyDescent="0.2">
      <c r="A43" s="48" t="s">
        <v>788</v>
      </c>
      <c r="B43" s="43" t="s">
        <v>789</v>
      </c>
      <c r="C43" s="13"/>
      <c r="D43" s="13"/>
      <c r="E43" s="13"/>
      <c r="F43" s="13"/>
      <c r="G43" s="14" t="s">
        <v>19</v>
      </c>
    </row>
    <row r="44" spans="1:7" x14ac:dyDescent="0.2">
      <c r="A44" s="48" t="s">
        <v>793</v>
      </c>
      <c r="B44" s="43" t="s">
        <v>794</v>
      </c>
      <c r="C44" s="13">
        <v>1934.2</v>
      </c>
      <c r="D44" s="13">
        <v>2532.4</v>
      </c>
      <c r="E44" s="13">
        <v>1645</v>
      </c>
      <c r="F44" s="13">
        <v>-887.4</v>
      </c>
      <c r="G44" s="14" t="s">
        <v>795</v>
      </c>
    </row>
    <row r="45" spans="1:7" ht="25.5" x14ac:dyDescent="0.2">
      <c r="A45" s="48" t="s">
        <v>796</v>
      </c>
      <c r="B45" s="43" t="s">
        <v>797</v>
      </c>
      <c r="C45" s="13"/>
      <c r="D45" s="13"/>
      <c r="E45" s="13"/>
      <c r="F45" s="13"/>
      <c r="G45" s="14" t="s">
        <v>19</v>
      </c>
    </row>
    <row r="46" spans="1:7" ht="25.5" x14ac:dyDescent="0.2">
      <c r="A46" s="48" t="s">
        <v>799</v>
      </c>
      <c r="B46" s="43" t="s">
        <v>800</v>
      </c>
      <c r="C46" s="13"/>
      <c r="D46" s="13"/>
      <c r="E46" s="13"/>
      <c r="F46" s="13"/>
      <c r="G46" s="14" t="s">
        <v>19</v>
      </c>
    </row>
    <row r="47" spans="1:7" x14ac:dyDescent="0.2">
      <c r="A47" s="48" t="s">
        <v>801</v>
      </c>
      <c r="B47" s="43" t="s">
        <v>802</v>
      </c>
      <c r="C47" s="13"/>
      <c r="D47" s="13"/>
      <c r="E47" s="13"/>
      <c r="F47" s="13"/>
      <c r="G47" s="14" t="s">
        <v>19</v>
      </c>
    </row>
    <row r="48" spans="1:7" x14ac:dyDescent="0.2">
      <c r="A48" s="48" t="s">
        <v>805</v>
      </c>
      <c r="B48" s="43" t="s">
        <v>806</v>
      </c>
      <c r="C48" s="13"/>
      <c r="D48" s="13"/>
      <c r="E48" s="13"/>
      <c r="F48" s="13"/>
      <c r="G48" s="14" t="s">
        <v>19</v>
      </c>
    </row>
    <row r="49" spans="1:7" x14ac:dyDescent="0.2">
      <c r="A49" s="48" t="s">
        <v>810</v>
      </c>
      <c r="B49" s="43" t="s">
        <v>287</v>
      </c>
      <c r="C49" s="13">
        <v>200</v>
      </c>
      <c r="D49" s="13">
        <v>781.4</v>
      </c>
      <c r="E49" s="13">
        <v>561.79999999999995</v>
      </c>
      <c r="F49" s="13">
        <v>-219.6</v>
      </c>
      <c r="G49" s="14" t="s">
        <v>327</v>
      </c>
    </row>
    <row r="50" spans="1:7" x14ac:dyDescent="0.2">
      <c r="A50" s="48" t="s">
        <v>814</v>
      </c>
      <c r="B50" s="43" t="s">
        <v>289</v>
      </c>
      <c r="C50" s="13"/>
      <c r="D50" s="13"/>
      <c r="E50" s="13"/>
      <c r="F50" s="13"/>
      <c r="G50" s="14" t="s">
        <v>19</v>
      </c>
    </row>
    <row r="51" spans="1:7" ht="25.5" x14ac:dyDescent="0.2">
      <c r="A51" s="48" t="s">
        <v>817</v>
      </c>
      <c r="B51" s="43" t="s">
        <v>818</v>
      </c>
      <c r="C51" s="13"/>
      <c r="D51" s="13"/>
      <c r="E51" s="13"/>
      <c r="F51" s="13"/>
      <c r="G51" s="14" t="s">
        <v>19</v>
      </c>
    </row>
    <row r="52" spans="1:7" x14ac:dyDescent="0.2">
      <c r="A52" s="48" t="s">
        <v>821</v>
      </c>
      <c r="B52" s="43" t="s">
        <v>292</v>
      </c>
      <c r="C52" s="13">
        <v>161668.5</v>
      </c>
      <c r="D52" s="13">
        <v>140423</v>
      </c>
      <c r="E52" s="13">
        <v>127300.8</v>
      </c>
      <c r="F52" s="13">
        <v>-13122.2</v>
      </c>
      <c r="G52" s="14" t="s">
        <v>371</v>
      </c>
    </row>
    <row r="53" spans="1:7" x14ac:dyDescent="0.2">
      <c r="A53" s="48" t="s">
        <v>829</v>
      </c>
      <c r="B53" s="43" t="s">
        <v>830</v>
      </c>
      <c r="C53" s="13">
        <v>49025.1</v>
      </c>
      <c r="D53" s="13">
        <v>31262.9</v>
      </c>
      <c r="E53" s="13">
        <v>16764.400000000001</v>
      </c>
      <c r="F53" s="13">
        <v>-14498.5</v>
      </c>
      <c r="G53" s="14" t="s">
        <v>831</v>
      </c>
    </row>
    <row r="54" spans="1:7" x14ac:dyDescent="0.2">
      <c r="A54" s="48" t="s">
        <v>832</v>
      </c>
      <c r="B54" s="43" t="s">
        <v>833</v>
      </c>
      <c r="C54" s="13"/>
      <c r="D54" s="13"/>
      <c r="E54" s="13"/>
      <c r="F54" s="13"/>
      <c r="G54" s="14" t="s">
        <v>19</v>
      </c>
    </row>
    <row r="55" spans="1:7" x14ac:dyDescent="0.2">
      <c r="A55" s="48"/>
      <c r="B55" s="43"/>
      <c r="C55" s="13"/>
      <c r="D55" s="13"/>
      <c r="E55" s="13"/>
      <c r="F55" s="13"/>
      <c r="G55" s="14"/>
    </row>
    <row r="56" spans="1:7" x14ac:dyDescent="0.2">
      <c r="A56" s="47" t="s">
        <v>888</v>
      </c>
      <c r="B56" s="43" t="s">
        <v>19</v>
      </c>
      <c r="C56" s="13">
        <v>5678870.5999999996</v>
      </c>
      <c r="D56" s="13">
        <v>3227188.9</v>
      </c>
      <c r="E56" s="13">
        <v>2259759.6</v>
      </c>
      <c r="F56" s="13">
        <v>-967429.3</v>
      </c>
      <c r="G56" s="14" t="s">
        <v>943</v>
      </c>
    </row>
    <row r="60" spans="1:7" x14ac:dyDescent="0.2">
      <c r="A60" s="2" t="s">
        <v>86</v>
      </c>
      <c r="E60" s="21" t="s">
        <v>87</v>
      </c>
    </row>
    <row r="63" spans="1:7" x14ac:dyDescent="0.2">
      <c r="A63" s="2" t="s">
        <v>91</v>
      </c>
      <c r="E63" s="21" t="s">
        <v>88</v>
      </c>
    </row>
    <row r="66" spans="1:5" x14ac:dyDescent="0.2">
      <c r="A66" s="2" t="s">
        <v>92</v>
      </c>
      <c r="E66" s="21" t="s">
        <v>89</v>
      </c>
    </row>
    <row r="69" spans="1:5" x14ac:dyDescent="0.2">
      <c r="A69" s="2" t="s">
        <v>889</v>
      </c>
      <c r="E69" s="21" t="s">
        <v>890</v>
      </c>
    </row>
    <row r="72" spans="1:5" x14ac:dyDescent="0.2">
      <c r="A72" s="2" t="s">
        <v>891</v>
      </c>
      <c r="E72" s="21" t="s">
        <v>892</v>
      </c>
    </row>
    <row r="75" spans="1:5" x14ac:dyDescent="0.2">
      <c r="A75" s="2" t="s">
        <v>93</v>
      </c>
      <c r="E75" s="21" t="s">
        <v>90</v>
      </c>
    </row>
  </sheetData>
  <mergeCells count="9">
    <mergeCell ref="E1:G1"/>
    <mergeCell ref="E2:G2"/>
    <mergeCell ref="A3:G3"/>
    <mergeCell ref="A5:A6"/>
    <mergeCell ref="B5:B6"/>
    <mergeCell ref="C5:C6"/>
    <mergeCell ref="D5:D6"/>
    <mergeCell ref="E5:E6"/>
    <mergeCell ref="F5:G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7"/>
  <sheetViews>
    <sheetView workbookViewId="0">
      <selection activeCell="A2" sqref="A2"/>
    </sheetView>
  </sheetViews>
  <sheetFormatPr defaultRowHeight="12.75" x14ac:dyDescent="0.2"/>
  <cols>
    <col min="1" max="1" width="60.7109375" style="2" customWidth="1"/>
    <col min="2" max="2" width="10.7109375" style="38" customWidth="1"/>
    <col min="3" max="6" width="15.7109375" style="22" customWidth="1"/>
    <col min="7" max="7" width="6.7109375" style="1" customWidth="1"/>
  </cols>
  <sheetData>
    <row r="1" spans="1:7" x14ac:dyDescent="0.2">
      <c r="E1" s="26" t="s">
        <v>944</v>
      </c>
      <c r="F1" s="27"/>
      <c r="G1" s="39"/>
    </row>
    <row r="2" spans="1:7" ht="30" customHeight="1" x14ac:dyDescent="0.2">
      <c r="E2" s="26" t="s">
        <v>73</v>
      </c>
      <c r="F2" s="27"/>
      <c r="G2" s="27"/>
    </row>
    <row r="3" spans="1:7" ht="60" customHeight="1" x14ac:dyDescent="0.2">
      <c r="A3" s="25" t="s">
        <v>945</v>
      </c>
      <c r="B3" s="25"/>
      <c r="C3" s="25"/>
      <c r="D3" s="25"/>
      <c r="E3" s="25"/>
      <c r="F3" s="25"/>
      <c r="G3" s="40"/>
    </row>
    <row r="4" spans="1:7" x14ac:dyDescent="0.2">
      <c r="F4" s="22" t="s">
        <v>74</v>
      </c>
      <c r="G4" s="41"/>
    </row>
    <row r="5" spans="1:7" ht="28.5" customHeight="1" x14ac:dyDescent="0.2">
      <c r="A5" s="29" t="s">
        <v>75</v>
      </c>
      <c r="B5" s="29" t="s">
        <v>231</v>
      </c>
      <c r="C5" s="31" t="s">
        <v>77</v>
      </c>
      <c r="D5" s="31" t="s">
        <v>78</v>
      </c>
      <c r="E5" s="31" t="s">
        <v>79</v>
      </c>
      <c r="F5" s="31" t="s">
        <v>80</v>
      </c>
      <c r="G5" s="31"/>
    </row>
    <row r="6" spans="1:7" x14ac:dyDescent="0.2">
      <c r="A6" s="29"/>
      <c r="B6" s="29"/>
      <c r="C6" s="31"/>
      <c r="D6" s="31"/>
      <c r="E6" s="31"/>
      <c r="F6" s="24" t="s">
        <v>81</v>
      </c>
      <c r="G6" s="23" t="s">
        <v>82</v>
      </c>
    </row>
    <row r="7" spans="1:7" ht="14.45" customHeight="1" x14ac:dyDescent="0.2">
      <c r="A7" s="7">
        <v>1</v>
      </c>
      <c r="B7" s="8">
        <v>2</v>
      </c>
      <c r="C7" s="8">
        <v>3</v>
      </c>
      <c r="D7" s="8">
        <v>4</v>
      </c>
      <c r="E7" s="8">
        <v>5</v>
      </c>
      <c r="F7" s="8">
        <v>6</v>
      </c>
      <c r="G7" s="8">
        <v>7</v>
      </c>
    </row>
    <row r="8" spans="1:7" ht="16.149999999999999" customHeight="1" x14ac:dyDescent="0.2">
      <c r="A8" s="48" t="s">
        <v>946</v>
      </c>
      <c r="B8" s="43" t="s">
        <v>236</v>
      </c>
      <c r="C8" s="13">
        <v>7965623.5</v>
      </c>
      <c r="D8" s="13">
        <v>8290792.2000000002</v>
      </c>
      <c r="E8" s="13">
        <v>7622528</v>
      </c>
      <c r="F8" s="13">
        <v>-668264.19999999995</v>
      </c>
      <c r="G8" s="14" t="s">
        <v>947</v>
      </c>
    </row>
    <row r="9" spans="1:7" ht="16.149999999999999" customHeight="1" x14ac:dyDescent="0.2">
      <c r="A9" s="49" t="s">
        <v>948</v>
      </c>
      <c r="B9" s="45" t="s">
        <v>949</v>
      </c>
      <c r="C9" s="10">
        <v>2356800</v>
      </c>
      <c r="D9" s="10">
        <v>2188444.7000000002</v>
      </c>
      <c r="E9" s="10">
        <v>2024278.8</v>
      </c>
      <c r="F9" s="10">
        <v>-164165.9</v>
      </c>
      <c r="G9" s="11" t="s">
        <v>307</v>
      </c>
    </row>
    <row r="10" spans="1:7" ht="16.149999999999999" customHeight="1" x14ac:dyDescent="0.2">
      <c r="A10" s="49" t="s">
        <v>950</v>
      </c>
      <c r="B10" s="45" t="s">
        <v>951</v>
      </c>
      <c r="C10" s="10">
        <v>586643.5</v>
      </c>
      <c r="D10" s="10">
        <v>532619.4</v>
      </c>
      <c r="E10" s="10">
        <v>480846.2</v>
      </c>
      <c r="F10" s="10">
        <v>-51773.2</v>
      </c>
      <c r="G10" s="11" t="s">
        <v>952</v>
      </c>
    </row>
    <row r="11" spans="1:7" ht="16.149999999999999" customHeight="1" x14ac:dyDescent="0.2">
      <c r="A11" s="49" t="s">
        <v>953</v>
      </c>
      <c r="B11" s="45" t="s">
        <v>954</v>
      </c>
      <c r="C11" s="10">
        <v>225103.1</v>
      </c>
      <c r="D11" s="10">
        <v>141429.70000000001</v>
      </c>
      <c r="E11" s="10">
        <v>110401.9</v>
      </c>
      <c r="F11" s="10">
        <v>-31027.8</v>
      </c>
      <c r="G11" s="11" t="s">
        <v>125</v>
      </c>
    </row>
    <row r="12" spans="1:7" ht="16.149999999999999" customHeight="1" x14ac:dyDescent="0.2">
      <c r="A12" s="49" t="s">
        <v>955</v>
      </c>
      <c r="B12" s="45" t="s">
        <v>956</v>
      </c>
      <c r="C12" s="10">
        <v>39084.6</v>
      </c>
      <c r="D12" s="10">
        <v>58042.400000000001</v>
      </c>
      <c r="E12" s="10">
        <v>51833.4</v>
      </c>
      <c r="F12" s="10">
        <v>-6209</v>
      </c>
      <c r="G12" s="11" t="s">
        <v>957</v>
      </c>
    </row>
    <row r="13" spans="1:7" ht="16.149999999999999" customHeight="1" x14ac:dyDescent="0.2">
      <c r="A13" s="49" t="s">
        <v>958</v>
      </c>
      <c r="B13" s="45" t="s">
        <v>959</v>
      </c>
      <c r="C13" s="10">
        <v>483077.9</v>
      </c>
      <c r="D13" s="10">
        <v>1074531.1000000001</v>
      </c>
      <c r="E13" s="10">
        <v>747691.3</v>
      </c>
      <c r="F13" s="10">
        <v>-326839.8</v>
      </c>
      <c r="G13" s="11" t="s">
        <v>30</v>
      </c>
    </row>
    <row r="14" spans="1:7" ht="16.149999999999999" customHeight="1" x14ac:dyDescent="0.2">
      <c r="A14" s="49" t="s">
        <v>960</v>
      </c>
      <c r="B14" s="45" t="s">
        <v>961</v>
      </c>
      <c r="C14" s="10">
        <v>1947501.2</v>
      </c>
      <c r="D14" s="10">
        <v>1765587.8</v>
      </c>
      <c r="E14" s="10">
        <v>1684194.5</v>
      </c>
      <c r="F14" s="10">
        <v>-81393.3</v>
      </c>
      <c r="G14" s="11" t="s">
        <v>807</v>
      </c>
    </row>
    <row r="15" spans="1:7" ht="16.149999999999999" customHeight="1" x14ac:dyDescent="0.2">
      <c r="A15" s="49" t="s">
        <v>962</v>
      </c>
      <c r="B15" s="45" t="s">
        <v>963</v>
      </c>
      <c r="C15" s="10">
        <v>2327413.2000000002</v>
      </c>
      <c r="D15" s="10">
        <v>2530137.1</v>
      </c>
      <c r="E15" s="10">
        <v>2523281.9</v>
      </c>
      <c r="F15" s="10">
        <v>-6855.2</v>
      </c>
      <c r="G15" s="11" t="s">
        <v>375</v>
      </c>
    </row>
    <row r="16" spans="1:7" ht="16.149999999999999" customHeight="1" x14ac:dyDescent="0.2">
      <c r="A16" s="48" t="s">
        <v>964</v>
      </c>
      <c r="B16" s="43" t="s">
        <v>393</v>
      </c>
      <c r="C16" s="13">
        <v>650095.1</v>
      </c>
      <c r="D16" s="13">
        <v>641901.80000000005</v>
      </c>
      <c r="E16" s="13">
        <v>637433.5</v>
      </c>
      <c r="F16" s="13">
        <v>-4468.3</v>
      </c>
      <c r="G16" s="14" t="s">
        <v>372</v>
      </c>
    </row>
    <row r="17" spans="1:7" ht="16.149999999999999" customHeight="1" x14ac:dyDescent="0.2">
      <c r="A17" s="49" t="s">
        <v>965</v>
      </c>
      <c r="B17" s="45" t="s">
        <v>966</v>
      </c>
      <c r="C17" s="10">
        <v>416094.3</v>
      </c>
      <c r="D17" s="10">
        <v>404004.1</v>
      </c>
      <c r="E17" s="10">
        <v>402799.7</v>
      </c>
      <c r="F17" s="10">
        <v>-1204.4000000000001</v>
      </c>
      <c r="G17" s="11" t="s">
        <v>375</v>
      </c>
    </row>
    <row r="18" spans="1:7" ht="16.149999999999999" customHeight="1" x14ac:dyDescent="0.2">
      <c r="A18" s="49" t="s">
        <v>967</v>
      </c>
      <c r="B18" s="45" t="s">
        <v>968</v>
      </c>
      <c r="C18" s="10">
        <v>234000.8</v>
      </c>
      <c r="D18" s="10">
        <v>237897.7</v>
      </c>
      <c r="E18" s="10">
        <v>234633.8</v>
      </c>
      <c r="F18" s="10">
        <v>-3263.9</v>
      </c>
      <c r="G18" s="11" t="s">
        <v>512</v>
      </c>
    </row>
    <row r="19" spans="1:7" ht="16.149999999999999" customHeight="1" x14ac:dyDescent="0.2">
      <c r="A19" s="48" t="s">
        <v>969</v>
      </c>
      <c r="B19" s="43" t="s">
        <v>304</v>
      </c>
      <c r="C19" s="13">
        <v>5256134.2</v>
      </c>
      <c r="D19" s="13">
        <v>4906707.8</v>
      </c>
      <c r="E19" s="13">
        <v>4750398.5999999996</v>
      </c>
      <c r="F19" s="13">
        <v>-156309.20000000001</v>
      </c>
      <c r="G19" s="14" t="s">
        <v>970</v>
      </c>
    </row>
    <row r="20" spans="1:7" ht="16.149999999999999" customHeight="1" x14ac:dyDescent="0.2">
      <c r="A20" s="49" t="s">
        <v>971</v>
      </c>
      <c r="B20" s="45" t="s">
        <v>972</v>
      </c>
      <c r="C20" s="10">
        <v>2718935</v>
      </c>
      <c r="D20" s="10">
        <v>2818334.6</v>
      </c>
      <c r="E20" s="10">
        <v>2754627.3</v>
      </c>
      <c r="F20" s="10">
        <v>-63707.3</v>
      </c>
      <c r="G20" s="11" t="s">
        <v>973</v>
      </c>
    </row>
    <row r="21" spans="1:7" ht="16.149999999999999" customHeight="1" x14ac:dyDescent="0.2">
      <c r="A21" s="49" t="s">
        <v>974</v>
      </c>
      <c r="B21" s="45" t="s">
        <v>975</v>
      </c>
      <c r="C21" s="10">
        <v>352229</v>
      </c>
      <c r="D21" s="10">
        <v>365507.7</v>
      </c>
      <c r="E21" s="10">
        <v>352630.1</v>
      </c>
      <c r="F21" s="10">
        <v>-12877.6</v>
      </c>
      <c r="G21" s="11" t="s">
        <v>359</v>
      </c>
    </row>
    <row r="22" spans="1:7" ht="16.149999999999999" customHeight="1" x14ac:dyDescent="0.2">
      <c r="A22" s="49" t="s">
        <v>976</v>
      </c>
      <c r="B22" s="45" t="s">
        <v>977</v>
      </c>
      <c r="C22" s="10">
        <v>1041789.7</v>
      </c>
      <c r="D22" s="10">
        <v>985145.3</v>
      </c>
      <c r="E22" s="10">
        <v>944461</v>
      </c>
      <c r="F22" s="10">
        <v>-40684.300000000003</v>
      </c>
      <c r="G22" s="11" t="s">
        <v>827</v>
      </c>
    </row>
    <row r="23" spans="1:7" ht="16.149999999999999" customHeight="1" x14ac:dyDescent="0.2">
      <c r="A23" s="49" t="s">
        <v>322</v>
      </c>
      <c r="B23" s="45" t="s">
        <v>978</v>
      </c>
      <c r="C23" s="10">
        <v>979093.1</v>
      </c>
      <c r="D23" s="10">
        <v>572257.80000000005</v>
      </c>
      <c r="E23" s="10">
        <v>543132</v>
      </c>
      <c r="F23" s="10">
        <v>-29125.8</v>
      </c>
      <c r="G23" s="11" t="s">
        <v>324</v>
      </c>
    </row>
    <row r="24" spans="1:7" ht="16.149999999999999" customHeight="1" x14ac:dyDescent="0.2">
      <c r="A24" s="49" t="s">
        <v>979</v>
      </c>
      <c r="B24" s="45" t="s">
        <v>980</v>
      </c>
      <c r="C24" s="10">
        <v>1934.2</v>
      </c>
      <c r="D24" s="10">
        <v>4400.5</v>
      </c>
      <c r="E24" s="10">
        <v>1645</v>
      </c>
      <c r="F24" s="10">
        <v>-2755.5</v>
      </c>
      <c r="G24" s="11" t="s">
        <v>981</v>
      </c>
    </row>
    <row r="25" spans="1:7" ht="16.149999999999999" customHeight="1" x14ac:dyDescent="0.2">
      <c r="A25" s="49" t="s">
        <v>982</v>
      </c>
      <c r="B25" s="45" t="s">
        <v>983</v>
      </c>
      <c r="C25" s="10">
        <v>162153.20000000001</v>
      </c>
      <c r="D25" s="10">
        <v>161061.9</v>
      </c>
      <c r="E25" s="10">
        <v>153903.20000000001</v>
      </c>
      <c r="F25" s="10">
        <v>-7158.7</v>
      </c>
      <c r="G25" s="11" t="s">
        <v>476</v>
      </c>
    </row>
    <row r="26" spans="1:7" ht="16.149999999999999" customHeight="1" x14ac:dyDescent="0.2">
      <c r="A26" s="48" t="s">
        <v>984</v>
      </c>
      <c r="B26" s="43" t="s">
        <v>271</v>
      </c>
      <c r="C26" s="13">
        <v>9635156.5999999996</v>
      </c>
      <c r="D26" s="13">
        <v>8467682.1999999993</v>
      </c>
      <c r="E26" s="13">
        <v>7831724.2999999998</v>
      </c>
      <c r="F26" s="13">
        <v>-635957.9</v>
      </c>
      <c r="G26" s="14" t="s">
        <v>307</v>
      </c>
    </row>
    <row r="27" spans="1:7" ht="16.149999999999999" customHeight="1" x14ac:dyDescent="0.2">
      <c r="A27" s="49" t="s">
        <v>985</v>
      </c>
      <c r="B27" s="45" t="s">
        <v>986</v>
      </c>
      <c r="C27" s="10">
        <v>609656.19999999995</v>
      </c>
      <c r="D27" s="10">
        <v>402496.2</v>
      </c>
      <c r="E27" s="10">
        <v>310512.90000000002</v>
      </c>
      <c r="F27" s="10">
        <v>-91983.3</v>
      </c>
      <c r="G27" s="11" t="s">
        <v>565</v>
      </c>
    </row>
    <row r="28" spans="1:7" ht="16.149999999999999" customHeight="1" x14ac:dyDescent="0.2">
      <c r="A28" s="49" t="s">
        <v>987</v>
      </c>
      <c r="B28" s="45" t="s">
        <v>988</v>
      </c>
      <c r="C28" s="10">
        <v>1865813.1</v>
      </c>
      <c r="D28" s="10">
        <v>1838229.4</v>
      </c>
      <c r="E28" s="10">
        <v>1740277.3</v>
      </c>
      <c r="F28" s="10">
        <v>-97952.1</v>
      </c>
      <c r="G28" s="11" t="s">
        <v>321</v>
      </c>
    </row>
    <row r="29" spans="1:7" ht="16.149999999999999" customHeight="1" x14ac:dyDescent="0.2">
      <c r="A29" s="49" t="s">
        <v>989</v>
      </c>
      <c r="B29" s="45" t="s">
        <v>990</v>
      </c>
      <c r="C29" s="10">
        <v>296547.7</v>
      </c>
      <c r="D29" s="10">
        <v>81272.800000000003</v>
      </c>
      <c r="E29" s="10">
        <v>53882.9</v>
      </c>
      <c r="F29" s="10">
        <v>-27389.9</v>
      </c>
      <c r="G29" s="11" t="s">
        <v>991</v>
      </c>
    </row>
    <row r="30" spans="1:7" ht="16.149999999999999" customHeight="1" x14ac:dyDescent="0.2">
      <c r="A30" s="49" t="s">
        <v>992</v>
      </c>
      <c r="B30" s="45" t="s">
        <v>993</v>
      </c>
      <c r="C30" s="10">
        <v>26890.1</v>
      </c>
      <c r="D30" s="10">
        <v>24369.1</v>
      </c>
      <c r="E30" s="10">
        <v>7394.7</v>
      </c>
      <c r="F30" s="10">
        <v>-16974.400000000001</v>
      </c>
      <c r="G30" s="11" t="s">
        <v>994</v>
      </c>
    </row>
    <row r="31" spans="1:7" ht="16.149999999999999" customHeight="1" x14ac:dyDescent="0.2">
      <c r="A31" s="49" t="s">
        <v>995</v>
      </c>
      <c r="B31" s="45" t="s">
        <v>996</v>
      </c>
      <c r="C31" s="10">
        <v>6312137</v>
      </c>
      <c r="D31" s="10">
        <v>5501633.7000000002</v>
      </c>
      <c r="E31" s="10">
        <v>5281586.2</v>
      </c>
      <c r="F31" s="10">
        <v>-220047.5</v>
      </c>
      <c r="G31" s="11" t="s">
        <v>630</v>
      </c>
    </row>
    <row r="32" spans="1:7" ht="16.149999999999999" customHeight="1" x14ac:dyDescent="0.2">
      <c r="A32" s="49" t="s">
        <v>997</v>
      </c>
      <c r="B32" s="45" t="s">
        <v>998</v>
      </c>
      <c r="C32" s="10">
        <v>10455.4</v>
      </c>
      <c r="D32" s="10">
        <v>10455.4</v>
      </c>
      <c r="E32" s="10">
        <v>8530.6</v>
      </c>
      <c r="F32" s="10">
        <v>-1924.8</v>
      </c>
      <c r="G32" s="11" t="s">
        <v>534</v>
      </c>
    </row>
    <row r="33" spans="1:7" ht="16.149999999999999" customHeight="1" x14ac:dyDescent="0.2">
      <c r="A33" s="49" t="s">
        <v>999</v>
      </c>
      <c r="B33" s="45" t="s">
        <v>1000</v>
      </c>
      <c r="C33" s="10">
        <v>278821.7</v>
      </c>
      <c r="D33" s="10">
        <v>363459.5</v>
      </c>
      <c r="E33" s="10">
        <v>223258.5</v>
      </c>
      <c r="F33" s="10">
        <v>-140201</v>
      </c>
      <c r="G33" s="11" t="s">
        <v>906</v>
      </c>
    </row>
    <row r="34" spans="1:7" ht="16.149999999999999" customHeight="1" x14ac:dyDescent="0.2">
      <c r="A34" s="49" t="s">
        <v>1001</v>
      </c>
      <c r="B34" s="45" t="s">
        <v>1002</v>
      </c>
      <c r="C34" s="10">
        <v>234835.4</v>
      </c>
      <c r="D34" s="10">
        <v>245766.1</v>
      </c>
      <c r="E34" s="10">
        <v>206281.2</v>
      </c>
      <c r="F34" s="10">
        <v>-39484.9</v>
      </c>
      <c r="G34" s="11" t="s">
        <v>763</v>
      </c>
    </row>
    <row r="35" spans="1:7" ht="16.149999999999999" customHeight="1" x14ac:dyDescent="0.2">
      <c r="A35" s="48" t="s">
        <v>1003</v>
      </c>
      <c r="B35" s="43" t="s">
        <v>361</v>
      </c>
      <c r="C35" s="13">
        <v>268394.3</v>
      </c>
      <c r="D35" s="13">
        <v>285919.2</v>
      </c>
      <c r="E35" s="13">
        <v>232304.8</v>
      </c>
      <c r="F35" s="13">
        <v>-53614.400000000001</v>
      </c>
      <c r="G35" s="14" t="s">
        <v>736</v>
      </c>
    </row>
    <row r="36" spans="1:7" ht="16.149999999999999" customHeight="1" x14ac:dyDescent="0.2">
      <c r="A36" s="49" t="s">
        <v>1004</v>
      </c>
      <c r="B36" s="45" t="s">
        <v>1005</v>
      </c>
      <c r="C36" s="10">
        <v>68068.100000000006</v>
      </c>
      <c r="D36" s="10">
        <v>34151.300000000003</v>
      </c>
      <c r="E36" s="10">
        <v>21617.3</v>
      </c>
      <c r="F36" s="10">
        <v>-12534</v>
      </c>
      <c r="G36" s="11" t="s">
        <v>1006</v>
      </c>
    </row>
    <row r="37" spans="1:7" ht="16.149999999999999" customHeight="1" x14ac:dyDescent="0.2">
      <c r="A37" s="49" t="s">
        <v>1007</v>
      </c>
      <c r="B37" s="45" t="s">
        <v>1008</v>
      </c>
      <c r="C37" s="10">
        <v>115157.3</v>
      </c>
      <c r="D37" s="10">
        <v>107188.1</v>
      </c>
      <c r="E37" s="10">
        <v>77290.100000000006</v>
      </c>
      <c r="F37" s="10">
        <v>-29898</v>
      </c>
      <c r="G37" s="11" t="s">
        <v>1009</v>
      </c>
    </row>
    <row r="38" spans="1:7" ht="16.149999999999999" customHeight="1" x14ac:dyDescent="0.2">
      <c r="A38" s="49" t="s">
        <v>1010</v>
      </c>
      <c r="B38" s="45" t="s">
        <v>1011</v>
      </c>
      <c r="C38" s="10">
        <v>10975</v>
      </c>
      <c r="D38" s="10">
        <v>3624.2</v>
      </c>
      <c r="E38" s="10">
        <v>739.1</v>
      </c>
      <c r="F38" s="10">
        <v>-2885.1</v>
      </c>
      <c r="G38" s="11" t="s">
        <v>526</v>
      </c>
    </row>
    <row r="39" spans="1:7" ht="16.149999999999999" customHeight="1" x14ac:dyDescent="0.2">
      <c r="A39" s="49" t="s">
        <v>527</v>
      </c>
      <c r="B39" s="45" t="s">
        <v>1012</v>
      </c>
      <c r="C39" s="10"/>
      <c r="D39" s="10">
        <v>85147.7</v>
      </c>
      <c r="E39" s="10">
        <v>79420.5</v>
      </c>
      <c r="F39" s="10">
        <v>-5727.2</v>
      </c>
      <c r="G39" s="11" t="s">
        <v>898</v>
      </c>
    </row>
    <row r="40" spans="1:7" ht="16.149999999999999" customHeight="1" x14ac:dyDescent="0.2">
      <c r="A40" s="49" t="s">
        <v>1013</v>
      </c>
      <c r="B40" s="45" t="s">
        <v>1014</v>
      </c>
      <c r="C40" s="10">
        <v>74193.899999999994</v>
      </c>
      <c r="D40" s="10">
        <v>55807.9</v>
      </c>
      <c r="E40" s="10">
        <v>53237.8</v>
      </c>
      <c r="F40" s="10">
        <v>-2570.1</v>
      </c>
      <c r="G40" s="11" t="s">
        <v>807</v>
      </c>
    </row>
    <row r="41" spans="1:7" ht="16.149999999999999" customHeight="1" x14ac:dyDescent="0.2">
      <c r="A41" s="48" t="s">
        <v>1015</v>
      </c>
      <c r="B41" s="43" t="s">
        <v>462</v>
      </c>
      <c r="C41" s="13">
        <v>409928.1</v>
      </c>
      <c r="D41" s="13">
        <v>425969.4</v>
      </c>
      <c r="E41" s="13">
        <v>346501.7</v>
      </c>
      <c r="F41" s="13">
        <v>-79467.7</v>
      </c>
      <c r="G41" s="14" t="s">
        <v>479</v>
      </c>
    </row>
    <row r="42" spans="1:7" ht="16.149999999999999" customHeight="1" x14ac:dyDescent="0.2">
      <c r="A42" s="49" t="s">
        <v>1016</v>
      </c>
      <c r="B42" s="45" t="s">
        <v>1017</v>
      </c>
      <c r="C42" s="10">
        <v>11229.2</v>
      </c>
      <c r="D42" s="10">
        <v>19731</v>
      </c>
      <c r="E42" s="10">
        <v>11810.4</v>
      </c>
      <c r="F42" s="10">
        <v>-7920.6</v>
      </c>
      <c r="G42" s="11" t="s">
        <v>540</v>
      </c>
    </row>
    <row r="43" spans="1:7" ht="16.149999999999999" customHeight="1" x14ac:dyDescent="0.2">
      <c r="A43" s="49" t="s">
        <v>1018</v>
      </c>
      <c r="B43" s="45" t="s">
        <v>1019</v>
      </c>
      <c r="C43" s="10">
        <v>393698.9</v>
      </c>
      <c r="D43" s="10">
        <v>406238.4</v>
      </c>
      <c r="E43" s="10">
        <v>334691.3</v>
      </c>
      <c r="F43" s="10">
        <v>-71547.100000000006</v>
      </c>
      <c r="G43" s="11" t="s">
        <v>537</v>
      </c>
    </row>
    <row r="44" spans="1:7" ht="25.9" customHeight="1" x14ac:dyDescent="0.2">
      <c r="A44" s="49" t="s">
        <v>1020</v>
      </c>
      <c r="B44" s="45" t="s">
        <v>1021</v>
      </c>
      <c r="C44" s="10">
        <v>5000</v>
      </c>
      <c r="D44" s="10"/>
      <c r="E44" s="10"/>
      <c r="F44" s="10"/>
      <c r="G44" s="11" t="s">
        <v>19</v>
      </c>
    </row>
    <row r="45" spans="1:7" ht="16.149999999999999" customHeight="1" x14ac:dyDescent="0.2">
      <c r="A45" s="48" t="s">
        <v>1022</v>
      </c>
      <c r="B45" s="43" t="s">
        <v>366</v>
      </c>
      <c r="C45" s="13">
        <v>4537299.4000000004</v>
      </c>
      <c r="D45" s="13">
        <v>5660658.5</v>
      </c>
      <c r="E45" s="13">
        <v>4943261.5999999996</v>
      </c>
      <c r="F45" s="13">
        <v>-717396.9</v>
      </c>
      <c r="G45" s="14" t="s">
        <v>227</v>
      </c>
    </row>
    <row r="46" spans="1:7" ht="16.149999999999999" customHeight="1" x14ac:dyDescent="0.2">
      <c r="A46" s="49" t="s">
        <v>1023</v>
      </c>
      <c r="B46" s="45" t="s">
        <v>1024</v>
      </c>
      <c r="C46" s="10">
        <v>39504.199999999997</v>
      </c>
      <c r="D46" s="10">
        <v>34504.199999999997</v>
      </c>
      <c r="E46" s="10">
        <v>24511.8</v>
      </c>
      <c r="F46" s="10">
        <v>-9992.4</v>
      </c>
      <c r="G46" s="11" t="s">
        <v>707</v>
      </c>
    </row>
    <row r="47" spans="1:7" ht="16.149999999999999" customHeight="1" x14ac:dyDescent="0.2">
      <c r="A47" s="49" t="s">
        <v>1025</v>
      </c>
      <c r="B47" s="45" t="s">
        <v>1026</v>
      </c>
      <c r="C47" s="10">
        <v>45731.7</v>
      </c>
      <c r="D47" s="10">
        <v>50194</v>
      </c>
      <c r="E47" s="10">
        <v>47918.7</v>
      </c>
      <c r="F47" s="10">
        <v>-2275.3000000000002</v>
      </c>
      <c r="G47" s="11" t="s">
        <v>834</v>
      </c>
    </row>
    <row r="48" spans="1:7" ht="16.149999999999999" customHeight="1" x14ac:dyDescent="0.2">
      <c r="A48" s="49" t="s">
        <v>1027</v>
      </c>
      <c r="B48" s="45" t="s">
        <v>1028</v>
      </c>
      <c r="C48" s="10">
        <v>297812.59999999998</v>
      </c>
      <c r="D48" s="10">
        <v>279221.40000000002</v>
      </c>
      <c r="E48" s="10">
        <v>260798.5</v>
      </c>
      <c r="F48" s="10">
        <v>-18422.900000000001</v>
      </c>
      <c r="G48" s="11" t="s">
        <v>575</v>
      </c>
    </row>
    <row r="49" spans="1:7" ht="16.149999999999999" customHeight="1" x14ac:dyDescent="0.2">
      <c r="A49" s="49" t="s">
        <v>1029</v>
      </c>
      <c r="B49" s="45" t="s">
        <v>1030</v>
      </c>
      <c r="C49" s="10">
        <v>697732.6</v>
      </c>
      <c r="D49" s="10">
        <v>751744.6</v>
      </c>
      <c r="E49" s="10">
        <v>669206.19999999995</v>
      </c>
      <c r="F49" s="10">
        <v>-82538.399999999994</v>
      </c>
      <c r="G49" s="11" t="s">
        <v>1031</v>
      </c>
    </row>
    <row r="50" spans="1:7" ht="16.149999999999999" customHeight="1" x14ac:dyDescent="0.2">
      <c r="A50" s="49" t="s">
        <v>1032</v>
      </c>
      <c r="B50" s="45" t="s">
        <v>1033</v>
      </c>
      <c r="C50" s="10">
        <v>44136.3</v>
      </c>
      <c r="D50" s="10">
        <v>46140.800000000003</v>
      </c>
      <c r="E50" s="10">
        <v>41646.699999999997</v>
      </c>
      <c r="F50" s="10">
        <v>-4494.1000000000004</v>
      </c>
      <c r="G50" s="11" t="s">
        <v>952</v>
      </c>
    </row>
    <row r="51" spans="1:7" ht="16.149999999999999" customHeight="1" x14ac:dyDescent="0.2">
      <c r="A51" s="49" t="s">
        <v>1034</v>
      </c>
      <c r="B51" s="45" t="s">
        <v>1035</v>
      </c>
      <c r="C51" s="10">
        <v>3412382</v>
      </c>
      <c r="D51" s="10">
        <v>4498853.5</v>
      </c>
      <c r="E51" s="10">
        <v>3899179.9</v>
      </c>
      <c r="F51" s="10">
        <v>-599673.59999999998</v>
      </c>
      <c r="G51" s="11" t="s">
        <v>613</v>
      </c>
    </row>
    <row r="52" spans="1:7" ht="16.149999999999999" customHeight="1" x14ac:dyDescent="0.2">
      <c r="A52" s="48" t="s">
        <v>1036</v>
      </c>
      <c r="B52" s="43" t="s">
        <v>574</v>
      </c>
      <c r="C52" s="13">
        <v>890086</v>
      </c>
      <c r="D52" s="13">
        <v>868180.8</v>
      </c>
      <c r="E52" s="13">
        <v>825683.5</v>
      </c>
      <c r="F52" s="13">
        <v>-42497.3</v>
      </c>
      <c r="G52" s="14" t="s">
        <v>903</v>
      </c>
    </row>
    <row r="53" spans="1:7" ht="16.149999999999999" customHeight="1" x14ac:dyDescent="0.2">
      <c r="A53" s="49" t="s">
        <v>1037</v>
      </c>
      <c r="B53" s="45" t="s">
        <v>1038</v>
      </c>
      <c r="C53" s="10">
        <v>387422</v>
      </c>
      <c r="D53" s="10">
        <v>372141.5</v>
      </c>
      <c r="E53" s="10">
        <v>346530.8</v>
      </c>
      <c r="F53" s="10">
        <v>-25610.7</v>
      </c>
      <c r="G53" s="11" t="s">
        <v>14</v>
      </c>
    </row>
    <row r="54" spans="1:7" ht="16.149999999999999" customHeight="1" x14ac:dyDescent="0.2">
      <c r="A54" s="49" t="s">
        <v>1039</v>
      </c>
      <c r="B54" s="45" t="s">
        <v>1040</v>
      </c>
      <c r="C54" s="10">
        <v>354889.3</v>
      </c>
      <c r="D54" s="10">
        <v>350726.7</v>
      </c>
      <c r="E54" s="10">
        <v>337308.3</v>
      </c>
      <c r="F54" s="10">
        <v>-13418.4</v>
      </c>
      <c r="G54" s="11" t="s">
        <v>445</v>
      </c>
    </row>
    <row r="55" spans="1:7" ht="16.149999999999999" customHeight="1" x14ac:dyDescent="0.2">
      <c r="A55" s="49" t="s">
        <v>1041</v>
      </c>
      <c r="B55" s="45" t="s">
        <v>1042</v>
      </c>
      <c r="C55" s="10">
        <v>145316.4</v>
      </c>
      <c r="D55" s="10">
        <v>142731.4</v>
      </c>
      <c r="E55" s="10">
        <v>140223</v>
      </c>
      <c r="F55" s="10">
        <v>-2508.4</v>
      </c>
      <c r="G55" s="11" t="s">
        <v>376</v>
      </c>
    </row>
    <row r="56" spans="1:7" ht="27.6" customHeight="1" x14ac:dyDescent="0.2">
      <c r="A56" s="49" t="s">
        <v>1043</v>
      </c>
      <c r="B56" s="45" t="s">
        <v>1044</v>
      </c>
      <c r="C56" s="10">
        <v>2458.3000000000002</v>
      </c>
      <c r="D56" s="10">
        <v>2581.1999999999998</v>
      </c>
      <c r="E56" s="10">
        <v>1621.5</v>
      </c>
      <c r="F56" s="10">
        <v>-959.7</v>
      </c>
      <c r="G56" s="11" t="s">
        <v>1045</v>
      </c>
    </row>
    <row r="57" spans="1:7" ht="16.149999999999999" customHeight="1" x14ac:dyDescent="0.2">
      <c r="A57" s="48" t="s">
        <v>1046</v>
      </c>
      <c r="B57" s="43" t="s">
        <v>276</v>
      </c>
      <c r="C57" s="13">
        <v>12362187.199999999</v>
      </c>
      <c r="D57" s="13">
        <v>12365307.199999999</v>
      </c>
      <c r="E57" s="13">
        <v>11886977</v>
      </c>
      <c r="F57" s="13">
        <v>-478330.2</v>
      </c>
      <c r="G57" s="14" t="s">
        <v>633</v>
      </c>
    </row>
    <row r="58" spans="1:7" ht="16.149999999999999" customHeight="1" x14ac:dyDescent="0.2">
      <c r="A58" s="49" t="s">
        <v>1047</v>
      </c>
      <c r="B58" s="45" t="s">
        <v>1048</v>
      </c>
      <c r="C58" s="10">
        <v>44096.5</v>
      </c>
      <c r="D58" s="10">
        <v>43357.599999999999</v>
      </c>
      <c r="E58" s="10">
        <v>32641.599999999999</v>
      </c>
      <c r="F58" s="10">
        <v>-10716</v>
      </c>
      <c r="G58" s="11" t="s">
        <v>824</v>
      </c>
    </row>
    <row r="59" spans="1:7" ht="16.149999999999999" customHeight="1" x14ac:dyDescent="0.2">
      <c r="A59" s="49" t="s">
        <v>1049</v>
      </c>
      <c r="B59" s="45" t="s">
        <v>1050</v>
      </c>
      <c r="C59" s="10">
        <v>378246.9</v>
      </c>
      <c r="D59" s="10">
        <v>351284</v>
      </c>
      <c r="E59" s="10">
        <v>325471.5</v>
      </c>
      <c r="F59" s="10">
        <v>-25812.5</v>
      </c>
      <c r="G59" s="11" t="s">
        <v>1051</v>
      </c>
    </row>
    <row r="60" spans="1:7" ht="16.149999999999999" customHeight="1" x14ac:dyDescent="0.2">
      <c r="A60" s="49" t="s">
        <v>1052</v>
      </c>
      <c r="B60" s="45" t="s">
        <v>1053</v>
      </c>
      <c r="C60" s="10">
        <v>1088005.6000000001</v>
      </c>
      <c r="D60" s="10">
        <v>1076048.3</v>
      </c>
      <c r="E60" s="10">
        <v>1051395.8999999999</v>
      </c>
      <c r="F60" s="10">
        <v>-24652.400000000001</v>
      </c>
      <c r="G60" s="11" t="s">
        <v>973</v>
      </c>
    </row>
    <row r="61" spans="1:7" ht="16.149999999999999" customHeight="1" x14ac:dyDescent="0.2">
      <c r="A61" s="49" t="s">
        <v>1054</v>
      </c>
      <c r="B61" s="45" t="s">
        <v>1055</v>
      </c>
      <c r="C61" s="10">
        <v>1088302</v>
      </c>
      <c r="D61" s="10">
        <v>1087200.5</v>
      </c>
      <c r="E61" s="10">
        <v>1072503.8999999999</v>
      </c>
      <c r="F61" s="10">
        <v>-14696.6</v>
      </c>
      <c r="G61" s="11" t="s">
        <v>512</v>
      </c>
    </row>
    <row r="62" spans="1:7" ht="16.149999999999999" customHeight="1" x14ac:dyDescent="0.2">
      <c r="A62" s="49" t="s">
        <v>1056</v>
      </c>
      <c r="B62" s="45" t="s">
        <v>1057</v>
      </c>
      <c r="C62" s="10">
        <v>9550101.6999999993</v>
      </c>
      <c r="D62" s="10">
        <v>9594296.1999999993</v>
      </c>
      <c r="E62" s="10">
        <v>9291335.4000000004</v>
      </c>
      <c r="F62" s="10">
        <v>-302960.8</v>
      </c>
      <c r="G62" s="11" t="s">
        <v>970</v>
      </c>
    </row>
    <row r="63" spans="1:7" ht="16.149999999999999" customHeight="1" x14ac:dyDescent="0.2">
      <c r="A63" s="49" t="s">
        <v>1058</v>
      </c>
      <c r="B63" s="45" t="s">
        <v>1059</v>
      </c>
      <c r="C63" s="10">
        <v>17374.599999999999</v>
      </c>
      <c r="D63" s="10">
        <v>66100.100000000006</v>
      </c>
      <c r="E63" s="10">
        <v>56617.7</v>
      </c>
      <c r="F63" s="10">
        <v>-9482.4</v>
      </c>
      <c r="G63" s="11" t="s">
        <v>505</v>
      </c>
    </row>
    <row r="64" spans="1:7" ht="16.149999999999999" customHeight="1" x14ac:dyDescent="0.2">
      <c r="A64" s="49" t="s">
        <v>1060</v>
      </c>
      <c r="B64" s="45" t="s">
        <v>1061</v>
      </c>
      <c r="C64" s="10">
        <v>196059.9</v>
      </c>
      <c r="D64" s="10">
        <v>147020.5</v>
      </c>
      <c r="E64" s="10">
        <v>57010.9</v>
      </c>
      <c r="F64" s="10">
        <v>-90009.600000000006</v>
      </c>
      <c r="G64" s="11" t="s">
        <v>1062</v>
      </c>
    </row>
    <row r="65" spans="1:7" ht="16.149999999999999" customHeight="1" x14ac:dyDescent="0.2">
      <c r="A65" s="48" t="s">
        <v>1063</v>
      </c>
      <c r="B65" s="43" t="s">
        <v>250</v>
      </c>
      <c r="C65" s="13">
        <v>9577040.5999999996</v>
      </c>
      <c r="D65" s="13">
        <v>11367454.1</v>
      </c>
      <c r="E65" s="13">
        <v>10558565.699999999</v>
      </c>
      <c r="F65" s="13">
        <v>-808888.4</v>
      </c>
      <c r="G65" s="14" t="s">
        <v>1064</v>
      </c>
    </row>
    <row r="66" spans="1:7" ht="16.149999999999999" customHeight="1" x14ac:dyDescent="0.2">
      <c r="A66" s="49" t="s">
        <v>1065</v>
      </c>
      <c r="B66" s="45" t="s">
        <v>1066</v>
      </c>
      <c r="C66" s="10">
        <v>173389.5</v>
      </c>
      <c r="D66" s="10">
        <v>150856</v>
      </c>
      <c r="E66" s="10">
        <v>115948.8</v>
      </c>
      <c r="F66" s="10">
        <v>-34907.199999999997</v>
      </c>
      <c r="G66" s="11" t="s">
        <v>657</v>
      </c>
    </row>
    <row r="67" spans="1:7" ht="16.149999999999999" customHeight="1" x14ac:dyDescent="0.2">
      <c r="A67" s="49" t="s">
        <v>1067</v>
      </c>
      <c r="B67" s="45" t="s">
        <v>1068</v>
      </c>
      <c r="C67" s="10">
        <v>162623.4</v>
      </c>
      <c r="D67" s="10">
        <v>153636</v>
      </c>
      <c r="E67" s="10">
        <v>145387.5</v>
      </c>
      <c r="F67" s="10">
        <v>-8248.5</v>
      </c>
      <c r="G67" s="11" t="s">
        <v>290</v>
      </c>
    </row>
    <row r="68" spans="1:7" ht="16.149999999999999" customHeight="1" x14ac:dyDescent="0.2">
      <c r="A68" s="49" t="s">
        <v>1069</v>
      </c>
      <c r="B68" s="45" t="s">
        <v>1070</v>
      </c>
      <c r="C68" s="10">
        <v>93872</v>
      </c>
      <c r="D68" s="10">
        <v>93838.6</v>
      </c>
      <c r="E68" s="10">
        <v>79495.5</v>
      </c>
      <c r="F68" s="10">
        <v>-14343.1</v>
      </c>
      <c r="G68" s="11" t="s">
        <v>1071</v>
      </c>
    </row>
    <row r="69" spans="1:7" ht="16.149999999999999" customHeight="1" x14ac:dyDescent="0.2">
      <c r="A69" s="49" t="s">
        <v>1072</v>
      </c>
      <c r="B69" s="45" t="s">
        <v>1073</v>
      </c>
      <c r="C69" s="10">
        <v>51949.9</v>
      </c>
      <c r="D69" s="10">
        <v>38413</v>
      </c>
      <c r="E69" s="10">
        <v>12275.4</v>
      </c>
      <c r="F69" s="10">
        <v>-26137.599999999999</v>
      </c>
      <c r="G69" s="11" t="s">
        <v>651</v>
      </c>
    </row>
    <row r="70" spans="1:7" ht="16.149999999999999" customHeight="1" x14ac:dyDescent="0.2">
      <c r="A70" s="49" t="s">
        <v>1074</v>
      </c>
      <c r="B70" s="45" t="s">
        <v>1075</v>
      </c>
      <c r="C70" s="10">
        <v>22080.1</v>
      </c>
      <c r="D70" s="10">
        <v>42330.1</v>
      </c>
      <c r="E70" s="10">
        <v>25854.1</v>
      </c>
      <c r="F70" s="10">
        <v>-16476</v>
      </c>
      <c r="G70" s="11" t="s">
        <v>1076</v>
      </c>
    </row>
    <row r="71" spans="1:7" ht="16.149999999999999" customHeight="1" x14ac:dyDescent="0.2">
      <c r="A71" s="49" t="s">
        <v>1077</v>
      </c>
      <c r="B71" s="45" t="s">
        <v>1078</v>
      </c>
      <c r="C71" s="10">
        <v>90963.9</v>
      </c>
      <c r="D71" s="10">
        <v>161839.9</v>
      </c>
      <c r="E71" s="10">
        <v>100315.1</v>
      </c>
      <c r="F71" s="10">
        <v>-61524.800000000003</v>
      </c>
      <c r="G71" s="11" t="s">
        <v>660</v>
      </c>
    </row>
    <row r="72" spans="1:7" ht="16.149999999999999" customHeight="1" x14ac:dyDescent="0.2">
      <c r="A72" s="49" t="s">
        <v>1079</v>
      </c>
      <c r="B72" s="45" t="s">
        <v>1080</v>
      </c>
      <c r="C72" s="10">
        <v>8982161.8000000007</v>
      </c>
      <c r="D72" s="10">
        <v>10726540.5</v>
      </c>
      <c r="E72" s="10">
        <v>10079289.300000001</v>
      </c>
      <c r="F72" s="10">
        <v>-647251.19999999995</v>
      </c>
      <c r="G72" s="11" t="s">
        <v>285</v>
      </c>
    </row>
    <row r="73" spans="1:7" ht="16.149999999999999" customHeight="1" x14ac:dyDescent="0.2">
      <c r="A73" s="49"/>
      <c r="B73" s="45"/>
      <c r="C73" s="10"/>
      <c r="D73" s="10"/>
      <c r="E73" s="10"/>
      <c r="F73" s="10"/>
      <c r="G73" s="11"/>
    </row>
    <row r="74" spans="1:7" ht="16.149999999999999" customHeight="1" x14ac:dyDescent="0.2">
      <c r="A74" s="47" t="s">
        <v>888</v>
      </c>
      <c r="B74" s="43" t="s">
        <v>19</v>
      </c>
      <c r="C74" s="13">
        <v>51551945</v>
      </c>
      <c r="D74" s="13">
        <v>53280573.200000003</v>
      </c>
      <c r="E74" s="13">
        <v>49635378.700000003</v>
      </c>
      <c r="F74" s="13">
        <v>-3645194.5</v>
      </c>
      <c r="G74" s="14" t="s">
        <v>17</v>
      </c>
    </row>
    <row r="78" spans="1:7" x14ac:dyDescent="0.2">
      <c r="A78" s="2" t="s">
        <v>86</v>
      </c>
      <c r="E78" s="21" t="s">
        <v>87</v>
      </c>
    </row>
    <row r="81" spans="1:5" x14ac:dyDescent="0.2">
      <c r="A81" s="2" t="s">
        <v>91</v>
      </c>
      <c r="E81" s="21" t="s">
        <v>88</v>
      </c>
    </row>
    <row r="84" spans="1:5" x14ac:dyDescent="0.2">
      <c r="A84" s="2" t="s">
        <v>92</v>
      </c>
      <c r="E84" s="21" t="s">
        <v>89</v>
      </c>
    </row>
    <row r="87" spans="1:5" x14ac:dyDescent="0.2">
      <c r="A87" s="2" t="s">
        <v>93</v>
      </c>
      <c r="E87" s="21" t="s">
        <v>90</v>
      </c>
    </row>
  </sheetData>
  <mergeCells count="9">
    <mergeCell ref="E1:G1"/>
    <mergeCell ref="E2:G2"/>
    <mergeCell ref="A3:G3"/>
    <mergeCell ref="A5:A6"/>
    <mergeCell ref="B5:B6"/>
    <mergeCell ref="C5:C6"/>
    <mergeCell ref="D5:D6"/>
    <mergeCell ref="E5:E6"/>
    <mergeCell ref="F5:G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9"/>
  <sheetViews>
    <sheetView workbookViewId="0">
      <selection activeCell="A3" sqref="A3:G3"/>
    </sheetView>
  </sheetViews>
  <sheetFormatPr defaultRowHeight="12.75" x14ac:dyDescent="0.2"/>
  <cols>
    <col min="1" max="1" width="60.7109375" style="2" customWidth="1"/>
    <col min="2" max="2" width="10.7109375" style="38" customWidth="1"/>
    <col min="3" max="6" width="15.7109375" style="22" customWidth="1"/>
    <col min="7" max="7" width="6.7109375" style="1" customWidth="1"/>
  </cols>
  <sheetData>
    <row r="1" spans="1:7" x14ac:dyDescent="0.2">
      <c r="E1" s="26" t="s">
        <v>1081</v>
      </c>
      <c r="F1" s="27"/>
      <c r="G1" s="39"/>
    </row>
    <row r="2" spans="1:7" ht="30" customHeight="1" x14ac:dyDescent="0.2">
      <c r="E2" s="26" t="s">
        <v>73</v>
      </c>
      <c r="F2" s="27"/>
      <c r="G2" s="27"/>
    </row>
    <row r="3" spans="1:7" ht="60" customHeight="1" x14ac:dyDescent="0.2">
      <c r="A3" s="25" t="s">
        <v>1082</v>
      </c>
      <c r="B3" s="25"/>
      <c r="C3" s="25"/>
      <c r="D3" s="25"/>
      <c r="E3" s="25"/>
      <c r="F3" s="25"/>
      <c r="G3" s="40"/>
    </row>
    <row r="4" spans="1:7" x14ac:dyDescent="0.2">
      <c r="F4" s="22" t="s">
        <v>74</v>
      </c>
      <c r="G4" s="41"/>
    </row>
    <row r="5" spans="1:7" ht="28.5" customHeight="1" x14ac:dyDescent="0.2">
      <c r="A5" s="29" t="s">
        <v>75</v>
      </c>
      <c r="B5" s="29" t="s">
        <v>231</v>
      </c>
      <c r="C5" s="31" t="s">
        <v>77</v>
      </c>
      <c r="D5" s="31" t="s">
        <v>78</v>
      </c>
      <c r="E5" s="31" t="s">
        <v>79</v>
      </c>
      <c r="F5" s="31" t="s">
        <v>80</v>
      </c>
      <c r="G5" s="31"/>
    </row>
    <row r="6" spans="1:7" x14ac:dyDescent="0.2">
      <c r="A6" s="29"/>
      <c r="B6" s="29"/>
      <c r="C6" s="31"/>
      <c r="D6" s="31"/>
      <c r="E6" s="31"/>
      <c r="F6" s="24" t="s">
        <v>81</v>
      </c>
      <c r="G6" s="23" t="s">
        <v>82</v>
      </c>
    </row>
    <row r="7" spans="1:7" ht="10.15" customHeight="1" x14ac:dyDescent="0.2">
      <c r="A7" s="7">
        <v>1</v>
      </c>
      <c r="B7" s="8">
        <v>2</v>
      </c>
      <c r="C7" s="8">
        <v>3</v>
      </c>
      <c r="D7" s="8">
        <v>4</v>
      </c>
      <c r="E7" s="8">
        <v>5</v>
      </c>
      <c r="F7" s="8">
        <v>6</v>
      </c>
      <c r="G7" s="8">
        <v>7</v>
      </c>
    </row>
    <row r="8" spans="1:7" x14ac:dyDescent="0.2">
      <c r="A8" s="48" t="s">
        <v>232</v>
      </c>
      <c r="B8" s="43" t="s">
        <v>233</v>
      </c>
      <c r="C8" s="13">
        <v>103274.8</v>
      </c>
      <c r="D8" s="13">
        <v>100421.3</v>
      </c>
      <c r="E8" s="13">
        <v>100263.7</v>
      </c>
      <c r="F8" s="13">
        <v>-157.6</v>
      </c>
      <c r="G8" s="14" t="s">
        <v>401</v>
      </c>
    </row>
    <row r="9" spans="1:7" x14ac:dyDescent="0.2">
      <c r="A9" s="48" t="s">
        <v>239</v>
      </c>
      <c r="B9" s="43" t="s">
        <v>240</v>
      </c>
      <c r="C9" s="13">
        <v>17752.3</v>
      </c>
      <c r="D9" s="13">
        <v>18243.099999999999</v>
      </c>
      <c r="E9" s="13">
        <v>18002</v>
      </c>
      <c r="F9" s="13">
        <v>-241.1</v>
      </c>
      <c r="G9" s="14" t="s">
        <v>871</v>
      </c>
    </row>
    <row r="10" spans="1:7" x14ac:dyDescent="0.2">
      <c r="A10" s="48" t="s">
        <v>244</v>
      </c>
      <c r="B10" s="43" t="s">
        <v>245</v>
      </c>
      <c r="C10" s="13">
        <v>11765</v>
      </c>
      <c r="D10" s="13">
        <v>11765</v>
      </c>
      <c r="E10" s="13">
        <v>11387.5</v>
      </c>
      <c r="F10" s="13">
        <v>-377.5</v>
      </c>
      <c r="G10" s="14" t="s">
        <v>970</v>
      </c>
    </row>
    <row r="11" spans="1:7" x14ac:dyDescent="0.2">
      <c r="A11" s="48" t="s">
        <v>251</v>
      </c>
      <c r="B11" s="43" t="s">
        <v>252</v>
      </c>
      <c r="C11" s="13">
        <v>45162.3</v>
      </c>
      <c r="D11" s="13">
        <v>39324.300000000003</v>
      </c>
      <c r="E11" s="13">
        <v>38306.400000000001</v>
      </c>
      <c r="F11" s="13">
        <v>-1017.9</v>
      </c>
      <c r="G11" s="14" t="s">
        <v>277</v>
      </c>
    </row>
    <row r="12" spans="1:7" x14ac:dyDescent="0.2">
      <c r="A12" s="48" t="s">
        <v>255</v>
      </c>
      <c r="B12" s="43" t="s">
        <v>243</v>
      </c>
      <c r="C12" s="13">
        <v>100260.3</v>
      </c>
      <c r="D12" s="13">
        <v>99080.3</v>
      </c>
      <c r="E12" s="13">
        <v>98222.399999999994</v>
      </c>
      <c r="F12" s="13">
        <v>-857.9</v>
      </c>
      <c r="G12" s="14" t="s">
        <v>721</v>
      </c>
    </row>
    <row r="13" spans="1:7" x14ac:dyDescent="0.2">
      <c r="A13" s="48" t="s">
        <v>283</v>
      </c>
      <c r="B13" s="43" t="s">
        <v>284</v>
      </c>
      <c r="C13" s="13">
        <v>936779.4</v>
      </c>
      <c r="D13" s="13">
        <v>943858.4</v>
      </c>
      <c r="E13" s="13">
        <v>923823.3</v>
      </c>
      <c r="F13" s="13">
        <v>-20035.099999999999</v>
      </c>
      <c r="G13" s="14" t="s">
        <v>300</v>
      </c>
    </row>
    <row r="14" spans="1:7" x14ac:dyDescent="0.2">
      <c r="A14" s="48" t="s">
        <v>297</v>
      </c>
      <c r="B14" s="43" t="s">
        <v>298</v>
      </c>
      <c r="C14" s="13">
        <v>403042.7</v>
      </c>
      <c r="D14" s="13">
        <v>405677.6</v>
      </c>
      <c r="E14" s="13">
        <v>405606.40000000002</v>
      </c>
      <c r="F14" s="13">
        <v>-71.2</v>
      </c>
      <c r="G14" s="14" t="s">
        <v>64</v>
      </c>
    </row>
    <row r="15" spans="1:7" x14ac:dyDescent="0.2">
      <c r="A15" s="48" t="s">
        <v>325</v>
      </c>
      <c r="B15" s="43" t="s">
        <v>326</v>
      </c>
      <c r="C15" s="13">
        <v>1908498.6</v>
      </c>
      <c r="D15" s="13">
        <v>2047820.7</v>
      </c>
      <c r="E15" s="13">
        <v>2047174.8</v>
      </c>
      <c r="F15" s="13">
        <v>-645.9</v>
      </c>
      <c r="G15" s="14" t="s">
        <v>64</v>
      </c>
    </row>
    <row r="16" spans="1:7" x14ac:dyDescent="0.2">
      <c r="A16" s="48" t="s">
        <v>383</v>
      </c>
      <c r="B16" s="43" t="s">
        <v>384</v>
      </c>
      <c r="C16" s="13">
        <v>60486.400000000001</v>
      </c>
      <c r="D16" s="13">
        <v>60486.400000000001</v>
      </c>
      <c r="E16" s="13">
        <v>59781.9</v>
      </c>
      <c r="F16" s="13">
        <v>-704.5</v>
      </c>
      <c r="G16" s="14" t="s">
        <v>747</v>
      </c>
    </row>
    <row r="17" spans="1:7" x14ac:dyDescent="0.2">
      <c r="A17" s="48" t="s">
        <v>390</v>
      </c>
      <c r="B17" s="43" t="s">
        <v>391</v>
      </c>
      <c r="C17" s="13">
        <v>469480.5</v>
      </c>
      <c r="D17" s="13">
        <v>481880.5</v>
      </c>
      <c r="E17" s="13">
        <v>481878.1</v>
      </c>
      <c r="F17" s="13">
        <v>-2.4</v>
      </c>
      <c r="G17" s="14" t="s">
        <v>64</v>
      </c>
    </row>
    <row r="18" spans="1:7" x14ac:dyDescent="0.2">
      <c r="A18" s="48" t="s">
        <v>404</v>
      </c>
      <c r="B18" s="43" t="s">
        <v>405</v>
      </c>
      <c r="C18" s="13">
        <v>133122.9</v>
      </c>
      <c r="D18" s="13">
        <v>131646</v>
      </c>
      <c r="E18" s="13">
        <v>129749.8</v>
      </c>
      <c r="F18" s="13">
        <v>-1896.2</v>
      </c>
      <c r="G18" s="14" t="s">
        <v>512</v>
      </c>
    </row>
    <row r="19" spans="1:7" ht="25.5" x14ac:dyDescent="0.2">
      <c r="A19" s="48" t="s">
        <v>465</v>
      </c>
      <c r="B19" s="43" t="s">
        <v>466</v>
      </c>
      <c r="C19" s="13">
        <v>233238.3</v>
      </c>
      <c r="D19" s="13">
        <v>236014.1</v>
      </c>
      <c r="E19" s="13">
        <v>231370.3</v>
      </c>
      <c r="F19" s="13">
        <v>-4643.8</v>
      </c>
      <c r="G19" s="14" t="s">
        <v>690</v>
      </c>
    </row>
    <row r="20" spans="1:7" x14ac:dyDescent="0.2">
      <c r="A20" s="48" t="s">
        <v>545</v>
      </c>
      <c r="B20" s="43" t="s">
        <v>546</v>
      </c>
      <c r="C20" s="13">
        <v>529093.80000000005</v>
      </c>
      <c r="D20" s="13">
        <v>499315.4</v>
      </c>
      <c r="E20" s="13">
        <v>491145.6</v>
      </c>
      <c r="F20" s="13">
        <v>-8169.8</v>
      </c>
      <c r="G20" s="14" t="s">
        <v>193</v>
      </c>
    </row>
    <row r="21" spans="1:7" x14ac:dyDescent="0.2">
      <c r="A21" s="48" t="s">
        <v>617</v>
      </c>
      <c r="B21" s="43" t="s">
        <v>618</v>
      </c>
      <c r="C21" s="13">
        <v>543932.1</v>
      </c>
      <c r="D21" s="13">
        <v>548525.4</v>
      </c>
      <c r="E21" s="13">
        <v>534315.80000000005</v>
      </c>
      <c r="F21" s="13">
        <v>-14209.6</v>
      </c>
      <c r="G21" s="14" t="s">
        <v>277</v>
      </c>
    </row>
    <row r="22" spans="1:7" x14ac:dyDescent="0.2">
      <c r="A22" s="48" t="s">
        <v>667</v>
      </c>
      <c r="B22" s="43" t="s">
        <v>668</v>
      </c>
      <c r="C22" s="13">
        <v>74231.899999999994</v>
      </c>
      <c r="D22" s="13">
        <v>76250.5</v>
      </c>
      <c r="E22" s="13">
        <v>76250.5</v>
      </c>
      <c r="F22" s="13"/>
      <c r="G22" s="14" t="s">
        <v>64</v>
      </c>
    </row>
    <row r="23" spans="1:7" x14ac:dyDescent="0.2">
      <c r="A23" s="48" t="s">
        <v>677</v>
      </c>
      <c r="B23" s="43" t="s">
        <v>678</v>
      </c>
      <c r="C23" s="13">
        <v>4062</v>
      </c>
      <c r="D23" s="13">
        <v>4679.8999999999996</v>
      </c>
      <c r="E23" s="13">
        <v>4608.7</v>
      </c>
      <c r="F23" s="13">
        <v>-71.2</v>
      </c>
      <c r="G23" s="14" t="s">
        <v>398</v>
      </c>
    </row>
    <row r="24" spans="1:7" x14ac:dyDescent="0.2">
      <c r="A24" s="48" t="s">
        <v>691</v>
      </c>
      <c r="B24" s="43" t="s">
        <v>692</v>
      </c>
      <c r="C24" s="13">
        <v>2123.5</v>
      </c>
      <c r="D24" s="13">
        <v>2123.5</v>
      </c>
      <c r="E24" s="13">
        <v>2006.1</v>
      </c>
      <c r="F24" s="13">
        <v>-117.4</v>
      </c>
      <c r="G24" s="14" t="s">
        <v>897</v>
      </c>
    </row>
    <row r="25" spans="1:7" x14ac:dyDescent="0.2">
      <c r="A25" s="48" t="s">
        <v>699</v>
      </c>
      <c r="B25" s="43" t="s">
        <v>700</v>
      </c>
      <c r="C25" s="13">
        <v>2678</v>
      </c>
      <c r="D25" s="13">
        <v>2678</v>
      </c>
      <c r="E25" s="13">
        <v>2678</v>
      </c>
      <c r="F25" s="13"/>
      <c r="G25" s="14" t="s">
        <v>64</v>
      </c>
    </row>
    <row r="26" spans="1:7" x14ac:dyDescent="0.2">
      <c r="A26" s="48" t="s">
        <v>705</v>
      </c>
      <c r="B26" s="43" t="s">
        <v>706</v>
      </c>
      <c r="C26" s="13">
        <v>14235.2</v>
      </c>
      <c r="D26" s="13">
        <v>14235.2</v>
      </c>
      <c r="E26" s="13">
        <v>13765.6</v>
      </c>
      <c r="F26" s="13">
        <v>-469.6</v>
      </c>
      <c r="G26" s="14" t="s">
        <v>620</v>
      </c>
    </row>
    <row r="27" spans="1:7" x14ac:dyDescent="0.2">
      <c r="A27" s="48" t="s">
        <v>710</v>
      </c>
      <c r="B27" s="43" t="s">
        <v>711</v>
      </c>
      <c r="C27" s="13">
        <v>8153.3</v>
      </c>
      <c r="D27" s="13">
        <v>11190.6</v>
      </c>
      <c r="E27" s="13">
        <v>11190.2</v>
      </c>
      <c r="F27" s="13">
        <v>-0.4</v>
      </c>
      <c r="G27" s="14" t="s">
        <v>64</v>
      </c>
    </row>
    <row r="28" spans="1:7" x14ac:dyDescent="0.2">
      <c r="A28" s="48" t="s">
        <v>714</v>
      </c>
      <c r="B28" s="43" t="s">
        <v>715</v>
      </c>
      <c r="C28" s="13">
        <v>2955.4</v>
      </c>
      <c r="D28" s="13">
        <v>3481.4</v>
      </c>
      <c r="E28" s="13">
        <v>3481.4</v>
      </c>
      <c r="F28" s="13"/>
      <c r="G28" s="14" t="s">
        <v>64</v>
      </c>
    </row>
    <row r="29" spans="1:7" x14ac:dyDescent="0.2">
      <c r="A29" s="48" t="s">
        <v>722</v>
      </c>
      <c r="B29" s="43" t="s">
        <v>723</v>
      </c>
      <c r="C29" s="13">
        <v>3079.1</v>
      </c>
      <c r="D29" s="13">
        <v>3532.9</v>
      </c>
      <c r="E29" s="13">
        <v>3473.4</v>
      </c>
      <c r="F29" s="13">
        <v>-59.5</v>
      </c>
      <c r="G29" s="14" t="s">
        <v>340</v>
      </c>
    </row>
    <row r="30" spans="1:7" x14ac:dyDescent="0.2">
      <c r="A30" s="48" t="s">
        <v>729</v>
      </c>
      <c r="B30" s="43" t="s">
        <v>730</v>
      </c>
      <c r="C30" s="13">
        <v>40007.599999999999</v>
      </c>
      <c r="D30" s="13">
        <v>40007.599999999999</v>
      </c>
      <c r="E30" s="13">
        <v>37647.4</v>
      </c>
      <c r="F30" s="13">
        <v>-2360.1999999999998</v>
      </c>
      <c r="G30" s="14" t="s">
        <v>299</v>
      </c>
    </row>
    <row r="31" spans="1:7" x14ac:dyDescent="0.2">
      <c r="A31" s="48" t="s">
        <v>734</v>
      </c>
      <c r="B31" s="43" t="s">
        <v>735</v>
      </c>
      <c r="C31" s="13">
        <v>119615.7</v>
      </c>
      <c r="D31" s="13">
        <v>122315.7</v>
      </c>
      <c r="E31" s="13">
        <v>122287.2</v>
      </c>
      <c r="F31" s="13">
        <v>-28.5</v>
      </c>
      <c r="G31" s="14" t="s">
        <v>64</v>
      </c>
    </row>
    <row r="32" spans="1:7" x14ac:dyDescent="0.2">
      <c r="A32" s="48" t="s">
        <v>738</v>
      </c>
      <c r="B32" s="43" t="s">
        <v>739</v>
      </c>
      <c r="C32" s="13">
        <v>708.2</v>
      </c>
      <c r="D32" s="13">
        <v>726.9</v>
      </c>
      <c r="E32" s="13">
        <v>724.6</v>
      </c>
      <c r="F32" s="13">
        <v>-2.2999999999999998</v>
      </c>
      <c r="G32" s="14" t="s">
        <v>375</v>
      </c>
    </row>
    <row r="33" spans="1:7" x14ac:dyDescent="0.2">
      <c r="A33" s="48" t="s">
        <v>741</v>
      </c>
      <c r="B33" s="43" t="s">
        <v>742</v>
      </c>
      <c r="C33" s="13">
        <v>1184.8</v>
      </c>
      <c r="D33" s="13">
        <v>1204</v>
      </c>
      <c r="E33" s="13">
        <v>1203.5</v>
      </c>
      <c r="F33" s="13">
        <v>-0.5</v>
      </c>
      <c r="G33" s="14" t="s">
        <v>64</v>
      </c>
    </row>
    <row r="34" spans="1:7" x14ac:dyDescent="0.2">
      <c r="A34" s="48" t="s">
        <v>746</v>
      </c>
      <c r="B34" s="43" t="s">
        <v>259</v>
      </c>
      <c r="C34" s="13">
        <v>371737.8</v>
      </c>
      <c r="D34" s="13">
        <v>365951.9</v>
      </c>
      <c r="E34" s="13">
        <v>363429.7</v>
      </c>
      <c r="F34" s="13">
        <v>-2522.1999999999998</v>
      </c>
      <c r="G34" s="14" t="s">
        <v>372</v>
      </c>
    </row>
    <row r="35" spans="1:7" x14ac:dyDescent="0.2">
      <c r="A35" s="48" t="s">
        <v>752</v>
      </c>
      <c r="B35" s="43" t="s">
        <v>262</v>
      </c>
      <c r="C35" s="13">
        <v>6506.7</v>
      </c>
      <c r="D35" s="13">
        <v>6506.7</v>
      </c>
      <c r="E35" s="13">
        <v>6506.4</v>
      </c>
      <c r="F35" s="13">
        <v>-0.3</v>
      </c>
      <c r="G35" s="14" t="s">
        <v>64</v>
      </c>
    </row>
    <row r="36" spans="1:7" x14ac:dyDescent="0.2">
      <c r="A36" s="48" t="s">
        <v>756</v>
      </c>
      <c r="B36" s="43" t="s">
        <v>265</v>
      </c>
      <c r="C36" s="13">
        <v>310309.59999999998</v>
      </c>
      <c r="D36" s="13">
        <v>310309.59999999998</v>
      </c>
      <c r="E36" s="13">
        <v>301041.2</v>
      </c>
      <c r="F36" s="13">
        <v>-9268.4</v>
      </c>
      <c r="G36" s="14" t="s">
        <v>861</v>
      </c>
    </row>
    <row r="37" spans="1:7" x14ac:dyDescent="0.2">
      <c r="A37" s="48" t="s">
        <v>759</v>
      </c>
      <c r="B37" s="43" t="s">
        <v>248</v>
      </c>
      <c r="C37" s="13">
        <v>7200</v>
      </c>
      <c r="D37" s="13">
        <v>7776.6</v>
      </c>
      <c r="E37" s="13">
        <v>7772.9</v>
      </c>
      <c r="F37" s="13">
        <v>-3.7</v>
      </c>
      <c r="G37" s="14" t="s">
        <v>64</v>
      </c>
    </row>
    <row r="38" spans="1:7" x14ac:dyDescent="0.2">
      <c r="A38" s="48" t="s">
        <v>762</v>
      </c>
      <c r="B38" s="43" t="s">
        <v>761</v>
      </c>
      <c r="C38" s="13">
        <v>13393.9</v>
      </c>
      <c r="D38" s="13">
        <v>13868.3</v>
      </c>
      <c r="E38" s="13">
        <v>13282.8</v>
      </c>
      <c r="F38" s="13">
        <v>-585.5</v>
      </c>
      <c r="G38" s="14" t="s">
        <v>22</v>
      </c>
    </row>
    <row r="39" spans="1:7" ht="25.5" x14ac:dyDescent="0.2">
      <c r="A39" s="48" t="s">
        <v>766</v>
      </c>
      <c r="B39" s="43" t="s">
        <v>767</v>
      </c>
      <c r="C39" s="13">
        <v>5719.2</v>
      </c>
      <c r="D39" s="13">
        <v>5989.2</v>
      </c>
      <c r="E39" s="13">
        <v>5946.3</v>
      </c>
      <c r="F39" s="13">
        <v>-42.9</v>
      </c>
      <c r="G39" s="14" t="s">
        <v>372</v>
      </c>
    </row>
    <row r="40" spans="1:7" x14ac:dyDescent="0.2">
      <c r="A40" s="48" t="s">
        <v>770</v>
      </c>
      <c r="B40" s="43" t="s">
        <v>771</v>
      </c>
      <c r="C40" s="13">
        <v>6649.5</v>
      </c>
      <c r="D40" s="13">
        <v>6649.5</v>
      </c>
      <c r="E40" s="13">
        <v>6601.7</v>
      </c>
      <c r="F40" s="13">
        <v>-47.8</v>
      </c>
      <c r="G40" s="14" t="s">
        <v>372</v>
      </c>
    </row>
    <row r="41" spans="1:7" x14ac:dyDescent="0.2">
      <c r="A41" s="48" t="s">
        <v>774</v>
      </c>
      <c r="B41" s="43" t="s">
        <v>775</v>
      </c>
      <c r="C41" s="13">
        <v>16729.3</v>
      </c>
      <c r="D41" s="13">
        <v>17459.8</v>
      </c>
      <c r="E41" s="13">
        <v>17459.8</v>
      </c>
      <c r="F41" s="13"/>
      <c r="G41" s="14" t="s">
        <v>64</v>
      </c>
    </row>
    <row r="42" spans="1:7" x14ac:dyDescent="0.2">
      <c r="A42" s="48" t="s">
        <v>778</v>
      </c>
      <c r="B42" s="43" t="s">
        <v>779</v>
      </c>
      <c r="C42" s="13">
        <v>244227.9</v>
      </c>
      <c r="D42" s="13">
        <v>244227.9</v>
      </c>
      <c r="E42" s="13">
        <v>232934.6</v>
      </c>
      <c r="F42" s="13">
        <v>-11293.3</v>
      </c>
      <c r="G42" s="14" t="s">
        <v>807</v>
      </c>
    </row>
    <row r="43" spans="1:7" x14ac:dyDescent="0.2">
      <c r="A43" s="48" t="s">
        <v>788</v>
      </c>
      <c r="B43" s="43" t="s">
        <v>789</v>
      </c>
      <c r="C43" s="13">
        <v>24127.599999999999</v>
      </c>
      <c r="D43" s="13">
        <v>18887.599999999999</v>
      </c>
      <c r="E43" s="13">
        <v>10530.5</v>
      </c>
      <c r="F43" s="13">
        <v>-8357.1</v>
      </c>
      <c r="G43" s="14" t="s">
        <v>1083</v>
      </c>
    </row>
    <row r="44" spans="1:7" x14ac:dyDescent="0.2">
      <c r="A44" s="48" t="s">
        <v>793</v>
      </c>
      <c r="B44" s="43" t="s">
        <v>794</v>
      </c>
      <c r="C44" s="13">
        <v>95724.1</v>
      </c>
      <c r="D44" s="13">
        <v>90224.1</v>
      </c>
      <c r="E44" s="13">
        <v>90220.800000000003</v>
      </c>
      <c r="F44" s="13">
        <v>-3.3</v>
      </c>
      <c r="G44" s="14" t="s">
        <v>64</v>
      </c>
    </row>
    <row r="45" spans="1:7" ht="25.5" x14ac:dyDescent="0.2">
      <c r="A45" s="48" t="s">
        <v>796</v>
      </c>
      <c r="B45" s="43" t="s">
        <v>797</v>
      </c>
      <c r="C45" s="13">
        <v>2299.9</v>
      </c>
      <c r="D45" s="13">
        <v>2602.6999999999998</v>
      </c>
      <c r="E45" s="13">
        <v>2600.6999999999998</v>
      </c>
      <c r="F45" s="13">
        <v>-2</v>
      </c>
      <c r="G45" s="14" t="s">
        <v>470</v>
      </c>
    </row>
    <row r="46" spans="1:7" ht="25.5" x14ac:dyDescent="0.2">
      <c r="A46" s="48" t="s">
        <v>799</v>
      </c>
      <c r="B46" s="43" t="s">
        <v>800</v>
      </c>
      <c r="C46" s="13">
        <v>4460.2</v>
      </c>
      <c r="D46" s="13">
        <v>5005.3999999999996</v>
      </c>
      <c r="E46" s="13">
        <v>5005</v>
      </c>
      <c r="F46" s="13">
        <v>-0.4</v>
      </c>
      <c r="G46" s="14" t="s">
        <v>64</v>
      </c>
    </row>
    <row r="47" spans="1:7" x14ac:dyDescent="0.2">
      <c r="A47" s="48" t="s">
        <v>801</v>
      </c>
      <c r="B47" s="43" t="s">
        <v>802</v>
      </c>
      <c r="C47" s="13">
        <v>8686.1</v>
      </c>
      <c r="D47" s="13">
        <v>8386.1</v>
      </c>
      <c r="E47" s="13">
        <v>8082</v>
      </c>
      <c r="F47" s="13">
        <v>-304.10000000000002</v>
      </c>
      <c r="G47" s="14" t="s">
        <v>529</v>
      </c>
    </row>
    <row r="48" spans="1:7" x14ac:dyDescent="0.2">
      <c r="A48" s="48" t="s">
        <v>805</v>
      </c>
      <c r="B48" s="43" t="s">
        <v>806</v>
      </c>
      <c r="C48" s="13">
        <v>104685.1</v>
      </c>
      <c r="D48" s="13">
        <v>104485.1</v>
      </c>
      <c r="E48" s="13">
        <v>100159.3</v>
      </c>
      <c r="F48" s="13">
        <v>-4325.8</v>
      </c>
      <c r="G48" s="14" t="s">
        <v>827</v>
      </c>
    </row>
    <row r="49" spans="1:7" x14ac:dyDescent="0.2">
      <c r="A49" s="48" t="s">
        <v>810</v>
      </c>
      <c r="B49" s="43" t="s">
        <v>287</v>
      </c>
      <c r="C49" s="13">
        <v>7907.4</v>
      </c>
      <c r="D49" s="13">
        <v>7907.4</v>
      </c>
      <c r="E49" s="13">
        <v>7811.4</v>
      </c>
      <c r="F49" s="13">
        <v>-96</v>
      </c>
      <c r="G49" s="14" t="s">
        <v>747</v>
      </c>
    </row>
    <row r="50" spans="1:7" x14ac:dyDescent="0.2">
      <c r="A50" s="48" t="s">
        <v>814</v>
      </c>
      <c r="B50" s="43" t="s">
        <v>289</v>
      </c>
      <c r="C50" s="13">
        <v>10695.2</v>
      </c>
      <c r="D50" s="13">
        <v>10865.2</v>
      </c>
      <c r="E50" s="13">
        <v>10860.6</v>
      </c>
      <c r="F50" s="13">
        <v>-4.5999999999999996</v>
      </c>
      <c r="G50" s="14" t="s">
        <v>64</v>
      </c>
    </row>
    <row r="51" spans="1:7" x14ac:dyDescent="0.2">
      <c r="A51" s="48" t="s">
        <v>832</v>
      </c>
      <c r="B51" s="43" t="s">
        <v>833</v>
      </c>
      <c r="C51" s="13"/>
      <c r="D51" s="13">
        <v>214198.8</v>
      </c>
      <c r="E51" s="13"/>
      <c r="F51" s="13">
        <v>-214198.8</v>
      </c>
      <c r="G51" s="14" t="s">
        <v>19</v>
      </c>
    </row>
    <row r="52" spans="1:7" x14ac:dyDescent="0.2">
      <c r="A52" s="48"/>
      <c r="B52" s="43"/>
      <c r="C52" s="13"/>
      <c r="D52" s="13"/>
      <c r="E52" s="13"/>
      <c r="F52" s="13"/>
      <c r="G52" s="14"/>
    </row>
    <row r="53" spans="1:7" x14ac:dyDescent="0.2">
      <c r="A53" s="47" t="s">
        <v>888</v>
      </c>
      <c r="B53" s="43" t="s">
        <v>19</v>
      </c>
      <c r="C53" s="13">
        <v>7009983.5999999996</v>
      </c>
      <c r="D53" s="13">
        <v>7347786.5999999996</v>
      </c>
      <c r="E53" s="13">
        <v>7040590.2000000002</v>
      </c>
      <c r="F53" s="13">
        <v>-307196.40000000002</v>
      </c>
      <c r="G53" s="14" t="s">
        <v>22</v>
      </c>
    </row>
    <row r="57" spans="1:7" x14ac:dyDescent="0.2">
      <c r="A57" s="2" t="s">
        <v>86</v>
      </c>
      <c r="E57" s="21" t="s">
        <v>87</v>
      </c>
    </row>
    <row r="60" spans="1:7" x14ac:dyDescent="0.2">
      <c r="A60" s="2" t="s">
        <v>1084</v>
      </c>
      <c r="E60" s="21" t="s">
        <v>88</v>
      </c>
    </row>
    <row r="63" spans="1:7" x14ac:dyDescent="0.2">
      <c r="A63" s="2" t="s">
        <v>92</v>
      </c>
      <c r="E63" s="21" t="s">
        <v>89</v>
      </c>
    </row>
    <row r="66" spans="1:5" x14ac:dyDescent="0.2">
      <c r="A66" s="2" t="s">
        <v>1085</v>
      </c>
      <c r="E66" s="21" t="s">
        <v>1086</v>
      </c>
    </row>
    <row r="69" spans="1:5" x14ac:dyDescent="0.2">
      <c r="A69" s="2" t="s">
        <v>93</v>
      </c>
      <c r="E69" s="21" t="s">
        <v>90</v>
      </c>
    </row>
  </sheetData>
  <mergeCells count="9">
    <mergeCell ref="E1:G1"/>
    <mergeCell ref="E2:G2"/>
    <mergeCell ref="A3:G3"/>
    <mergeCell ref="A5:A6"/>
    <mergeCell ref="B5:B6"/>
    <mergeCell ref="C5:C6"/>
    <mergeCell ref="D5:D6"/>
    <mergeCell ref="E5:E6"/>
    <mergeCell ref="F5:G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22</vt:i4>
      </vt:variant>
      <vt:variant>
        <vt:lpstr>Именованные диапазоны</vt:lpstr>
      </vt:variant>
      <vt:variant>
        <vt:i4>1</vt:i4>
      </vt:variant>
    </vt:vector>
  </HeadingPairs>
  <TitlesOfParts>
    <vt:vector size="23" baseType="lpstr">
      <vt:lpstr>F-1</vt:lpstr>
      <vt:lpstr>F-2</vt:lpstr>
      <vt:lpstr>F-3</vt:lpstr>
      <vt:lpstr>F-3.1</vt:lpstr>
      <vt:lpstr>F-3.2</vt:lpstr>
      <vt:lpstr>F-3.3</vt:lpstr>
      <vt:lpstr>F-3.4</vt:lpstr>
      <vt:lpstr>F-4</vt:lpstr>
      <vt:lpstr>F-5</vt:lpstr>
      <vt:lpstr>F-6</vt:lpstr>
      <vt:lpstr>F-6.1</vt:lpstr>
      <vt:lpstr>F-6.2</vt:lpstr>
      <vt:lpstr>F-7</vt:lpstr>
      <vt:lpstr>F-7.1</vt:lpstr>
      <vt:lpstr>F-7.1.1</vt:lpstr>
      <vt:lpstr>F-8</vt:lpstr>
      <vt:lpstr>F-9</vt:lpstr>
      <vt:lpstr>F-10</vt:lpstr>
      <vt:lpstr>F-11</vt:lpstr>
      <vt:lpstr>F-12</vt:lpstr>
      <vt:lpstr>F-13</vt:lpstr>
      <vt:lpstr>F-14</vt:lpstr>
      <vt:lpstr>'F-1'!Заголовки_для_печати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Belaia, Diana</dc:creator>
  <cp:lastModifiedBy>Belaia, Diana</cp:lastModifiedBy>
  <cp:lastPrinted>2021-04-29T05:40:37Z</cp:lastPrinted>
  <dcterms:created xsi:type="dcterms:W3CDTF">2021-04-29T05:40:30Z</dcterms:created>
  <dcterms:modified xsi:type="dcterms:W3CDTF">2021-10-05T07:55:52Z</dcterms:modified>
</cp:coreProperties>
</file>